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G:\マイドライブ\IT学習\github\portfolio_projects\02_kstep_visualization\Excelデータ\"/>
    </mc:Choice>
  </mc:AlternateContent>
  <xr:revisionPtr revIDLastSave="0" documentId="13_ncr:1_{22FEB2B3-2DB3-4BA4-94B0-34D5F5BCAFB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設定" sheetId="31" r:id="rId1"/>
    <sheet name="参照用" sheetId="25" r:id="rId2"/>
    <sheet name="入力用" sheetId="30" r:id="rId3"/>
    <sheet name="中間シート" sheetId="24" r:id="rId4"/>
    <sheet name="Viz_Pivot" sheetId="2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24" l="1"/>
  <c r="Q2" i="25"/>
  <c r="P2" i="25"/>
  <c r="U2" i="25"/>
  <c r="O2" i="25" s="1"/>
  <c r="W62" i="25"/>
  <c r="T62" i="25" s="1"/>
  <c r="W61" i="25"/>
  <c r="T61" i="25" s="1"/>
  <c r="W60" i="25"/>
  <c r="T60" i="25" s="1"/>
  <c r="W59" i="25"/>
  <c r="T59" i="25" s="1"/>
  <c r="W58" i="25"/>
  <c r="T58" i="25" s="1"/>
  <c r="W57" i="25"/>
  <c r="W56" i="25"/>
  <c r="T56" i="25" s="1"/>
  <c r="W55" i="25"/>
  <c r="T55" i="25" s="1"/>
  <c r="W54" i="25"/>
  <c r="T54" i="25" s="1"/>
  <c r="W53" i="25"/>
  <c r="W52" i="25"/>
  <c r="W51" i="25"/>
  <c r="T51" i="25" s="1"/>
  <c r="W50" i="25"/>
  <c r="T50" i="25" s="1"/>
  <c r="W49" i="25"/>
  <c r="T49" i="25" s="1"/>
  <c r="W48" i="25"/>
  <c r="T48" i="25" s="1"/>
  <c r="W47" i="25"/>
  <c r="T47" i="25" s="1"/>
  <c r="W46" i="25"/>
  <c r="W45" i="25"/>
  <c r="W44" i="25"/>
  <c r="W43" i="25"/>
  <c r="W42" i="25"/>
  <c r="W41" i="25"/>
  <c r="T41" i="25" s="1"/>
  <c r="W40" i="25"/>
  <c r="T40" i="25" s="1"/>
  <c r="W39" i="25"/>
  <c r="T39" i="25" s="1"/>
  <c r="W38" i="25"/>
  <c r="T38" i="25" s="1"/>
  <c r="W37" i="25"/>
  <c r="X37" i="25" s="1"/>
  <c r="W36" i="25"/>
  <c r="X36" i="25" s="1"/>
  <c r="W35" i="25"/>
  <c r="X35" i="25" s="1"/>
  <c r="W34" i="25"/>
  <c r="X34" i="25" s="1"/>
  <c r="W33" i="25"/>
  <c r="X33" i="25" s="1"/>
  <c r="W32" i="25"/>
  <c r="X32" i="25" s="1"/>
  <c r="W31" i="25"/>
  <c r="T31" i="25" s="1"/>
  <c r="W30" i="25"/>
  <c r="T30" i="25" s="1"/>
  <c r="W29" i="25"/>
  <c r="X29" i="25" s="1"/>
  <c r="W28" i="25"/>
  <c r="X28" i="25" s="1"/>
  <c r="W27" i="25"/>
  <c r="X27" i="25" s="1"/>
  <c r="W26" i="25"/>
  <c r="X26" i="25" s="1"/>
  <c r="W25" i="25"/>
  <c r="X25" i="25" s="1"/>
  <c r="W24" i="25"/>
  <c r="X24" i="25" s="1"/>
  <c r="W23" i="25"/>
  <c r="X23" i="25" s="1"/>
  <c r="W22" i="25"/>
  <c r="X22" i="25" s="1"/>
  <c r="T3" i="25"/>
  <c r="U3" i="25" s="1"/>
  <c r="W11" i="25"/>
  <c r="T11" i="25" s="1"/>
  <c r="W10" i="25"/>
  <c r="T10" i="25" s="1"/>
  <c r="W9" i="25"/>
  <c r="W8" i="25"/>
  <c r="W7" i="25"/>
  <c r="W21" i="25"/>
  <c r="T21" i="25" s="1"/>
  <c r="W20" i="25"/>
  <c r="T20" i="25" s="1"/>
  <c r="W19" i="25"/>
  <c r="T19" i="25" s="1"/>
  <c r="W18" i="25"/>
  <c r="T18" i="25" s="1"/>
  <c r="W17" i="25"/>
  <c r="X17" i="25" s="1"/>
  <c r="W16" i="25"/>
  <c r="X16" i="25" s="1"/>
  <c r="W15" i="25"/>
  <c r="X15" i="25" s="1"/>
  <c r="W14" i="25"/>
  <c r="X14" i="25" s="1"/>
  <c r="W13" i="25"/>
  <c r="X13" i="25" s="1"/>
  <c r="W12" i="25"/>
  <c r="X12" i="25" s="1"/>
  <c r="J2" i="25"/>
  <c r="J3" i="25"/>
  <c r="J4" i="25"/>
  <c r="J5" i="25"/>
  <c r="I12" i="25"/>
  <c r="I11" i="25"/>
  <c r="I10" i="25"/>
  <c r="I9" i="25"/>
  <c r="I8" i="25"/>
  <c r="I7" i="25"/>
  <c r="I6" i="25"/>
  <c r="N3" i="25"/>
  <c r="D2" i="25"/>
  <c r="E2" i="25" s="1"/>
  <c r="AZ1" i="24"/>
  <c r="AY1" i="24"/>
  <c r="AX1" i="24"/>
  <c r="AW1" i="24"/>
  <c r="AV1" i="24"/>
  <c r="AU1" i="24"/>
  <c r="AT1" i="24"/>
  <c r="AS1" i="24"/>
  <c r="C2" i="24"/>
  <c r="E2" i="24"/>
  <c r="E1" i="24" s="1"/>
  <c r="N2" i="24"/>
  <c r="AR2" i="24"/>
  <c r="AR1" i="24" s="1"/>
  <c r="AQ2" i="24"/>
  <c r="AQ1" i="24" s="1"/>
  <c r="AP2" i="24"/>
  <c r="AP1" i="24" s="1"/>
  <c r="AO2" i="24"/>
  <c r="AO1" i="24" s="1"/>
  <c r="AN2" i="24"/>
  <c r="AN1" i="24" s="1"/>
  <c r="AM2" i="24"/>
  <c r="AM1" i="24" s="1"/>
  <c r="AM149" i="24" s="1"/>
  <c r="AL2" i="24"/>
  <c r="AL1" i="24" s="1"/>
  <c r="AL149" i="24" s="1"/>
  <c r="AK2" i="24"/>
  <c r="AK1" i="24" s="1"/>
  <c r="AK48" i="24" s="1"/>
  <c r="AJ2" i="24"/>
  <c r="AI2" i="24"/>
  <c r="AI1" i="24" s="1"/>
  <c r="AH2" i="24"/>
  <c r="AG2" i="24"/>
  <c r="AF2" i="24"/>
  <c r="AE2" i="24"/>
  <c r="AD2" i="24"/>
  <c r="AD1" i="24" s="1"/>
  <c r="AC2" i="24"/>
  <c r="AB2" i="24"/>
  <c r="AA2" i="24"/>
  <c r="Z2" i="24"/>
  <c r="Y2" i="24"/>
  <c r="X2" i="24"/>
  <c r="X1" i="24" s="1"/>
  <c r="W2" i="24"/>
  <c r="V2" i="24"/>
  <c r="U2" i="24"/>
  <c r="T2" i="24"/>
  <c r="S2" i="24"/>
  <c r="R2" i="24"/>
  <c r="Q2" i="24"/>
  <c r="P2" i="24"/>
  <c r="P1" i="24" s="1"/>
  <c r="O2" i="24"/>
  <c r="M2" i="24"/>
  <c r="L2" i="24"/>
  <c r="K2" i="24"/>
  <c r="J2" i="24"/>
  <c r="J1" i="24" s="1"/>
  <c r="K1" i="24" s="1"/>
  <c r="I2" i="24"/>
  <c r="H2" i="24"/>
  <c r="G2" i="24"/>
  <c r="G1" i="24" s="1"/>
  <c r="F2" i="24"/>
  <c r="D2" i="24"/>
  <c r="AL11" i="24" l="1"/>
  <c r="L1" i="24"/>
  <c r="AL84" i="24"/>
  <c r="AL115" i="24"/>
  <c r="AL20" i="24"/>
  <c r="AL127" i="24"/>
  <c r="AL24" i="24"/>
  <c r="AL143" i="24"/>
  <c r="AL35" i="24"/>
  <c r="AL56" i="24"/>
  <c r="F1" i="24"/>
  <c r="F27" i="24" s="1"/>
  <c r="AL63" i="24"/>
  <c r="H1" i="24"/>
  <c r="H116" i="24" s="1"/>
  <c r="Q1" i="24"/>
  <c r="Q107" i="24" s="1"/>
  <c r="Y1" i="24"/>
  <c r="Y87" i="24" s="1"/>
  <c r="AL64" i="24"/>
  <c r="AL32" i="24"/>
  <c r="AL75" i="24"/>
  <c r="AL43" i="24"/>
  <c r="AL99" i="24"/>
  <c r="AL52" i="24"/>
  <c r="AL103" i="24"/>
  <c r="AL31" i="24"/>
  <c r="AL67" i="24"/>
  <c r="AL147" i="24"/>
  <c r="AM46" i="24"/>
  <c r="AM90" i="24"/>
  <c r="AM134" i="24"/>
  <c r="AM10" i="24"/>
  <c r="AM74" i="24"/>
  <c r="AM54" i="24"/>
  <c r="AE1" i="24"/>
  <c r="AE132" i="24" s="1"/>
  <c r="AL12" i="24"/>
  <c r="AM34" i="24"/>
  <c r="AL55" i="24"/>
  <c r="AL76" i="24"/>
  <c r="AM106" i="24"/>
  <c r="AM14" i="24"/>
  <c r="AM78" i="24"/>
  <c r="AM42" i="24"/>
  <c r="AM118" i="24"/>
  <c r="AM22" i="24"/>
  <c r="AM86" i="24"/>
  <c r="AL23" i="24"/>
  <c r="AL44" i="24"/>
  <c r="AM66" i="24"/>
  <c r="AL87" i="24"/>
  <c r="AL131" i="24"/>
  <c r="AL4" i="24"/>
  <c r="AL15" i="24"/>
  <c r="AM26" i="24"/>
  <c r="AL36" i="24"/>
  <c r="AL47" i="24"/>
  <c r="AM58" i="24"/>
  <c r="AL68" i="24"/>
  <c r="AL79" i="24"/>
  <c r="AL91" i="24"/>
  <c r="AL107" i="24"/>
  <c r="AL120" i="24"/>
  <c r="AL135" i="24"/>
  <c r="AL119" i="24"/>
  <c r="AM6" i="24"/>
  <c r="AL16" i="24"/>
  <c r="AL27" i="24"/>
  <c r="AM38" i="24"/>
  <c r="AL48" i="24"/>
  <c r="AL59" i="24"/>
  <c r="AM70" i="24"/>
  <c r="AL80" i="24"/>
  <c r="AM94" i="24"/>
  <c r="AM110" i="24"/>
  <c r="AM122" i="24"/>
  <c r="AM138" i="24"/>
  <c r="AL7" i="24"/>
  <c r="AM18" i="24"/>
  <c r="AL28" i="24"/>
  <c r="AL39" i="24"/>
  <c r="AM50" i="24"/>
  <c r="AL60" i="24"/>
  <c r="AL71" i="24"/>
  <c r="AM82" i="24"/>
  <c r="AL95" i="24"/>
  <c r="AL111" i="24"/>
  <c r="AL123" i="24"/>
  <c r="AL139" i="24"/>
  <c r="AL8" i="24"/>
  <c r="AL19" i="24"/>
  <c r="AM30" i="24"/>
  <c r="AL40" i="24"/>
  <c r="AL51" i="24"/>
  <c r="AM62" i="24"/>
  <c r="AL72" i="24"/>
  <c r="AL83" i="24"/>
  <c r="AM98" i="24"/>
  <c r="AM114" i="24"/>
  <c r="AM126" i="24"/>
  <c r="AM142" i="24"/>
  <c r="AM102" i="24"/>
  <c r="AL116" i="24"/>
  <c r="AM130" i="24"/>
  <c r="AM146" i="24"/>
  <c r="AL6" i="24"/>
  <c r="AL10" i="24"/>
  <c r="AL14" i="24"/>
  <c r="AL18" i="24"/>
  <c r="AL22" i="24"/>
  <c r="AL26" i="24"/>
  <c r="AL30" i="24"/>
  <c r="AL34" i="24"/>
  <c r="AL38" i="24"/>
  <c r="AL42" i="24"/>
  <c r="AL46" i="24"/>
  <c r="AL50" i="24"/>
  <c r="AL54" i="24"/>
  <c r="AL58" i="24"/>
  <c r="AL62" i="24"/>
  <c r="AL66" i="24"/>
  <c r="AL70" i="24"/>
  <c r="AL74" i="24"/>
  <c r="AL78" i="24"/>
  <c r="AL82" i="24"/>
  <c r="AL86" i="24"/>
  <c r="AL90" i="24"/>
  <c r="AL94" i="24"/>
  <c r="AL98" i="24"/>
  <c r="AL102" i="24"/>
  <c r="AL106" i="24"/>
  <c r="AL110" i="24"/>
  <c r="AL114" i="24"/>
  <c r="AL118" i="24"/>
  <c r="AL122" i="24"/>
  <c r="AL126" i="24"/>
  <c r="AL130" i="24"/>
  <c r="AL134" i="24"/>
  <c r="AL138" i="24"/>
  <c r="AL142" i="24"/>
  <c r="AL146" i="24"/>
  <c r="AL3" i="24"/>
  <c r="AM7" i="24"/>
  <c r="AM11" i="24"/>
  <c r="AM15" i="24"/>
  <c r="AM19" i="24"/>
  <c r="AM23" i="24"/>
  <c r="AM27" i="24"/>
  <c r="AM31" i="24"/>
  <c r="AM35" i="24"/>
  <c r="AM39" i="24"/>
  <c r="AM43" i="24"/>
  <c r="AM47" i="24"/>
  <c r="AM51" i="24"/>
  <c r="AM55" i="24"/>
  <c r="AM59" i="24"/>
  <c r="AM63" i="24"/>
  <c r="AM67" i="24"/>
  <c r="AM71" i="24"/>
  <c r="AM75" i="24"/>
  <c r="AM79" i="24"/>
  <c r="AM83" i="24"/>
  <c r="AM87" i="24"/>
  <c r="AM91" i="24"/>
  <c r="AM95" i="24"/>
  <c r="AM99" i="24"/>
  <c r="AM103" i="24"/>
  <c r="AM107" i="24"/>
  <c r="AM111" i="24"/>
  <c r="AM115" i="24"/>
  <c r="AM119" i="24"/>
  <c r="AM123" i="24"/>
  <c r="AM127" i="24"/>
  <c r="AM131" i="24"/>
  <c r="AM135" i="24"/>
  <c r="AM139" i="24"/>
  <c r="AM143" i="24"/>
  <c r="AM147" i="24"/>
  <c r="AL88" i="24"/>
  <c r="AL92" i="24"/>
  <c r="AL96" i="24"/>
  <c r="AL100" i="24"/>
  <c r="AL104" i="24"/>
  <c r="AL108" i="24"/>
  <c r="AL112" i="24"/>
  <c r="AL124" i="24"/>
  <c r="AL128" i="24"/>
  <c r="AL132" i="24"/>
  <c r="AL136" i="24"/>
  <c r="AL140" i="24"/>
  <c r="AL144" i="24"/>
  <c r="AL148" i="24"/>
  <c r="K30" i="24"/>
  <c r="AM4" i="24"/>
  <c r="AM8" i="24"/>
  <c r="AM12" i="24"/>
  <c r="AM16" i="24"/>
  <c r="AM20" i="24"/>
  <c r="AM24" i="24"/>
  <c r="AM28" i="24"/>
  <c r="AM32" i="24"/>
  <c r="AM36" i="24"/>
  <c r="AM40" i="24"/>
  <c r="AM44" i="24"/>
  <c r="AM48" i="24"/>
  <c r="AM52" i="24"/>
  <c r="AM56" i="24"/>
  <c r="AM60" i="24"/>
  <c r="AM64" i="24"/>
  <c r="AM68" i="24"/>
  <c r="AM72" i="24"/>
  <c r="AM76" i="24"/>
  <c r="AM80" i="24"/>
  <c r="AM84" i="24"/>
  <c r="AM88" i="24"/>
  <c r="AM92" i="24"/>
  <c r="AM96" i="24"/>
  <c r="AM100" i="24"/>
  <c r="AM104" i="24"/>
  <c r="AM108" i="24"/>
  <c r="AM112" i="24"/>
  <c r="AM116" i="24"/>
  <c r="AM120" i="24"/>
  <c r="AM124" i="24"/>
  <c r="AM128" i="24"/>
  <c r="AM132" i="24"/>
  <c r="AM136" i="24"/>
  <c r="AM140" i="24"/>
  <c r="AM144" i="24"/>
  <c r="AM148" i="24"/>
  <c r="AL5" i="24"/>
  <c r="AL9" i="24"/>
  <c r="AL13" i="24"/>
  <c r="AL17" i="24"/>
  <c r="AL21" i="24"/>
  <c r="AL25" i="24"/>
  <c r="AL29" i="24"/>
  <c r="AL33" i="24"/>
  <c r="AL37" i="24"/>
  <c r="AL41" i="24"/>
  <c r="AL45" i="24"/>
  <c r="AL49" i="24"/>
  <c r="AL53" i="24"/>
  <c r="AL57" i="24"/>
  <c r="AL61" i="24"/>
  <c r="AL65" i="24"/>
  <c r="AL69" i="24"/>
  <c r="AL73" i="24"/>
  <c r="AL77" i="24"/>
  <c r="AL81" i="24"/>
  <c r="AL85" i="24"/>
  <c r="AL89" i="24"/>
  <c r="AL93" i="24"/>
  <c r="AL97" i="24"/>
  <c r="AL101" i="24"/>
  <c r="AL105" i="24"/>
  <c r="AL109" i="24"/>
  <c r="AL113" i="24"/>
  <c r="AL117" i="24"/>
  <c r="AL121" i="24"/>
  <c r="AL125" i="24"/>
  <c r="AL129" i="24"/>
  <c r="AL133" i="24"/>
  <c r="AL137" i="24"/>
  <c r="AL141" i="24"/>
  <c r="AL145" i="24"/>
  <c r="X45" i="24"/>
  <c r="AM5" i="24"/>
  <c r="AM9" i="24"/>
  <c r="AM13" i="24"/>
  <c r="AM17" i="24"/>
  <c r="AM21" i="24"/>
  <c r="AM25" i="24"/>
  <c r="AM29" i="24"/>
  <c r="AM33" i="24"/>
  <c r="AM37" i="24"/>
  <c r="AM41" i="24"/>
  <c r="AM45" i="24"/>
  <c r="AM49" i="24"/>
  <c r="AM53" i="24"/>
  <c r="AM57" i="24"/>
  <c r="AM61" i="24"/>
  <c r="AM65" i="24"/>
  <c r="AM69" i="24"/>
  <c r="AM73" i="24"/>
  <c r="AM77" i="24"/>
  <c r="AM81" i="24"/>
  <c r="AM85" i="24"/>
  <c r="AM89" i="24"/>
  <c r="AM93" i="24"/>
  <c r="AM97" i="24"/>
  <c r="AM101" i="24"/>
  <c r="AM105" i="24"/>
  <c r="AM109" i="24"/>
  <c r="AM113" i="24"/>
  <c r="AM117" i="24"/>
  <c r="AM121" i="24"/>
  <c r="AM125" i="24"/>
  <c r="AM129" i="24"/>
  <c r="AM133" i="24"/>
  <c r="AM137" i="24"/>
  <c r="AM141" i="24"/>
  <c r="AM145" i="24"/>
  <c r="X3" i="24"/>
  <c r="E5" i="24"/>
  <c r="F6" i="24"/>
  <c r="AD6" i="24"/>
  <c r="AK8" i="24"/>
  <c r="AD10" i="24"/>
  <c r="AI11" i="24"/>
  <c r="F14" i="24"/>
  <c r="AD16" i="24"/>
  <c r="E3" i="24"/>
  <c r="E4" i="24"/>
  <c r="J5" i="24"/>
  <c r="AI7" i="24"/>
  <c r="E10" i="24"/>
  <c r="AK11" i="24"/>
  <c r="AD12" i="24"/>
  <c r="F3" i="24"/>
  <c r="F4" i="24"/>
  <c r="AD4" i="24"/>
  <c r="AK7" i="24"/>
  <c r="F10" i="24"/>
  <c r="AI15" i="24"/>
  <c r="F18" i="24"/>
  <c r="AI5" i="24"/>
  <c r="AK6" i="24"/>
  <c r="E9" i="24"/>
  <c r="AK10" i="24"/>
  <c r="AK12" i="24"/>
  <c r="AD14" i="24"/>
  <c r="P3" i="24"/>
  <c r="AK5" i="24"/>
  <c r="J9" i="24"/>
  <c r="E12" i="24"/>
  <c r="AI13" i="24"/>
  <c r="AK4" i="24"/>
  <c r="E8" i="24"/>
  <c r="AD8" i="24"/>
  <c r="AI9" i="24"/>
  <c r="F12" i="24"/>
  <c r="AK13" i="24"/>
  <c r="F16" i="24"/>
  <c r="AD18" i="24"/>
  <c r="E7" i="24"/>
  <c r="F8" i="24"/>
  <c r="AK9" i="24"/>
  <c r="E11" i="24"/>
  <c r="E13" i="24"/>
  <c r="AK3" i="24"/>
  <c r="E6" i="24"/>
  <c r="J7" i="24"/>
  <c r="J11" i="24"/>
  <c r="AI17" i="24"/>
  <c r="J13" i="24"/>
  <c r="J15" i="24"/>
  <c r="J17" i="24"/>
  <c r="J19" i="24"/>
  <c r="AD20" i="24"/>
  <c r="J21" i="24"/>
  <c r="F22" i="24"/>
  <c r="AD22" i="24"/>
  <c r="J23" i="24"/>
  <c r="F24" i="24"/>
  <c r="AD24" i="24"/>
  <c r="J25" i="24"/>
  <c r="F26" i="24"/>
  <c r="AD26" i="24"/>
  <c r="J27" i="24"/>
  <c r="F28" i="24"/>
  <c r="AD28" i="24"/>
  <c r="K29" i="24"/>
  <c r="G30" i="24"/>
  <c r="L31" i="24"/>
  <c r="P32" i="24"/>
  <c r="P33" i="24"/>
  <c r="P41" i="24"/>
  <c r="L46" i="24"/>
  <c r="X47" i="24"/>
  <c r="D149" i="24"/>
  <c r="D147" i="24"/>
  <c r="D145" i="24"/>
  <c r="D143" i="24"/>
  <c r="D141" i="24"/>
  <c r="D139" i="24"/>
  <c r="D137" i="24"/>
  <c r="D135" i="24"/>
  <c r="D133" i="24"/>
  <c r="D140" i="24"/>
  <c r="D131" i="24"/>
  <c r="D129" i="24"/>
  <c r="D127" i="24"/>
  <c r="D125" i="24"/>
  <c r="D123" i="24"/>
  <c r="D121" i="24"/>
  <c r="D119" i="24"/>
  <c r="D117" i="24"/>
  <c r="D146" i="24"/>
  <c r="D134" i="24"/>
  <c r="D142" i="24"/>
  <c r="D136" i="24"/>
  <c r="D148" i="24"/>
  <c r="D132" i="24"/>
  <c r="D130" i="24"/>
  <c r="D128" i="24"/>
  <c r="D126" i="24"/>
  <c r="D124" i="24"/>
  <c r="D122" i="24"/>
  <c r="D120" i="24"/>
  <c r="D118" i="24"/>
  <c r="D138" i="24"/>
  <c r="D144" i="24"/>
  <c r="D115" i="24"/>
  <c r="D113" i="24"/>
  <c r="D111" i="24"/>
  <c r="D109" i="24"/>
  <c r="D107" i="24"/>
  <c r="D116" i="24"/>
  <c r="D114" i="24"/>
  <c r="D112" i="24"/>
  <c r="D110" i="24"/>
  <c r="D108" i="24"/>
  <c r="D106" i="24"/>
  <c r="D103" i="24"/>
  <c r="D97" i="24"/>
  <c r="D95" i="24"/>
  <c r="D93" i="24"/>
  <c r="D91" i="24"/>
  <c r="D89" i="24"/>
  <c r="D87" i="24"/>
  <c r="D85" i="24"/>
  <c r="D83" i="24"/>
  <c r="D100" i="24"/>
  <c r="D105" i="24"/>
  <c r="D99" i="24"/>
  <c r="D102" i="24"/>
  <c r="D98" i="24"/>
  <c r="D96" i="24"/>
  <c r="D94" i="24"/>
  <c r="D92" i="24"/>
  <c r="D90" i="24"/>
  <c r="D88" i="24"/>
  <c r="D86" i="24"/>
  <c r="D84" i="24"/>
  <c r="D104" i="24"/>
  <c r="D101" i="24"/>
  <c r="D81" i="24"/>
  <c r="D79" i="24"/>
  <c r="D77" i="24"/>
  <c r="D75" i="24"/>
  <c r="D73" i="24"/>
  <c r="D71" i="24"/>
  <c r="D69" i="24"/>
  <c r="D67" i="24"/>
  <c r="D82" i="24"/>
  <c r="D80" i="24"/>
  <c r="D78" i="24"/>
  <c r="D76" i="24"/>
  <c r="D74" i="24"/>
  <c r="D72" i="24"/>
  <c r="D70" i="24"/>
  <c r="D68" i="24"/>
  <c r="D66" i="24"/>
  <c r="D63" i="24"/>
  <c r="D61" i="24"/>
  <c r="D59" i="24"/>
  <c r="D57" i="24"/>
  <c r="D55" i="24"/>
  <c r="D53" i="24"/>
  <c r="D51" i="24"/>
  <c r="D49" i="24"/>
  <c r="D65" i="24"/>
  <c r="D64" i="24"/>
  <c r="D62" i="24"/>
  <c r="D60" i="24"/>
  <c r="D58" i="24"/>
  <c r="D56" i="24"/>
  <c r="D54" i="24"/>
  <c r="D52" i="24"/>
  <c r="D50" i="24"/>
  <c r="D48" i="24"/>
  <c r="D47" i="24"/>
  <c r="D45" i="24"/>
  <c r="D43" i="24"/>
  <c r="D41" i="24"/>
  <c r="D39" i="24"/>
  <c r="D37" i="24"/>
  <c r="D35" i="24"/>
  <c r="K7" i="24"/>
  <c r="K13" i="24"/>
  <c r="G18" i="24"/>
  <c r="K19" i="24"/>
  <c r="AI19" i="24"/>
  <c r="G20" i="24"/>
  <c r="K21" i="24"/>
  <c r="AI21" i="24"/>
  <c r="G22" i="24"/>
  <c r="K23" i="24"/>
  <c r="AI23" i="24"/>
  <c r="G24" i="24"/>
  <c r="K25" i="24"/>
  <c r="AI25" i="24"/>
  <c r="G26" i="24"/>
  <c r="K27" i="24"/>
  <c r="AI27" i="24"/>
  <c r="G28" i="24"/>
  <c r="L29" i="24"/>
  <c r="AI30" i="24"/>
  <c r="P35" i="24"/>
  <c r="L40" i="24"/>
  <c r="X41" i="24"/>
  <c r="G4" i="24"/>
  <c r="G6" i="24"/>
  <c r="G14" i="24"/>
  <c r="K15" i="24"/>
  <c r="G16" i="24"/>
  <c r="K17" i="24"/>
  <c r="P148" i="24"/>
  <c r="P146" i="24"/>
  <c r="P144" i="24"/>
  <c r="P142" i="24"/>
  <c r="P140" i="24"/>
  <c r="P138" i="24"/>
  <c r="P136" i="24"/>
  <c r="P134" i="24"/>
  <c r="P132" i="24"/>
  <c r="Q137" i="24"/>
  <c r="P141" i="24"/>
  <c r="P130" i="24"/>
  <c r="P128" i="24"/>
  <c r="P126" i="24"/>
  <c r="P124" i="24"/>
  <c r="P122" i="24"/>
  <c r="P120" i="24"/>
  <c r="P118" i="24"/>
  <c r="P147" i="24"/>
  <c r="P137" i="24"/>
  <c r="P143" i="24"/>
  <c r="P135" i="24"/>
  <c r="P149" i="24"/>
  <c r="P129" i="24"/>
  <c r="P127" i="24"/>
  <c r="P125" i="24"/>
  <c r="P123" i="24"/>
  <c r="P121" i="24"/>
  <c r="P119" i="24"/>
  <c r="P117" i="24"/>
  <c r="P139" i="24"/>
  <c r="P145" i="24"/>
  <c r="P133" i="24"/>
  <c r="P131" i="24"/>
  <c r="P116" i="24"/>
  <c r="P114" i="24"/>
  <c r="P112" i="24"/>
  <c r="P110" i="24"/>
  <c r="P108" i="24"/>
  <c r="P115" i="24"/>
  <c r="P113" i="24"/>
  <c r="P111" i="24"/>
  <c r="P109" i="24"/>
  <c r="P107" i="24"/>
  <c r="P106" i="24"/>
  <c r="P105" i="24"/>
  <c r="P102" i="24"/>
  <c r="P98" i="24"/>
  <c r="P96" i="24"/>
  <c r="P94" i="24"/>
  <c r="P92" i="24"/>
  <c r="P90" i="24"/>
  <c r="P88" i="24"/>
  <c r="P86" i="24"/>
  <c r="P84" i="24"/>
  <c r="P82" i="24"/>
  <c r="P104" i="24"/>
  <c r="P99" i="24"/>
  <c r="P101" i="24"/>
  <c r="P97" i="24"/>
  <c r="P95" i="24"/>
  <c r="P93" i="24"/>
  <c r="P91" i="24"/>
  <c r="P89" i="24"/>
  <c r="P87" i="24"/>
  <c r="P85" i="24"/>
  <c r="P83" i="24"/>
  <c r="P103" i="24"/>
  <c r="P100" i="24"/>
  <c r="P80" i="24"/>
  <c r="P78" i="24"/>
  <c r="P76" i="24"/>
  <c r="P74" i="24"/>
  <c r="P72" i="24"/>
  <c r="P70" i="24"/>
  <c r="P68" i="24"/>
  <c r="P66" i="24"/>
  <c r="P81" i="24"/>
  <c r="P79" i="24"/>
  <c r="P77" i="24"/>
  <c r="P75" i="24"/>
  <c r="P73" i="24"/>
  <c r="P71" i="24"/>
  <c r="P69" i="24"/>
  <c r="P67" i="24"/>
  <c r="P65" i="24"/>
  <c r="P64" i="24"/>
  <c r="P62" i="24"/>
  <c r="P60" i="24"/>
  <c r="P58" i="24"/>
  <c r="P56" i="24"/>
  <c r="P54" i="24"/>
  <c r="P52" i="24"/>
  <c r="P50" i="24"/>
  <c r="P48" i="24"/>
  <c r="P63" i="24"/>
  <c r="P61" i="24"/>
  <c r="P59" i="24"/>
  <c r="P57" i="24"/>
  <c r="P55" i="24"/>
  <c r="P53" i="24"/>
  <c r="P51" i="24"/>
  <c r="P49" i="24"/>
  <c r="P46" i="24"/>
  <c r="P44" i="24"/>
  <c r="P42" i="24"/>
  <c r="P40" i="24"/>
  <c r="P38" i="24"/>
  <c r="P36" i="24"/>
  <c r="P34" i="24"/>
  <c r="K3" i="24"/>
  <c r="AI3" i="24"/>
  <c r="P4" i="24"/>
  <c r="X4" i="24"/>
  <c r="D5" i="24"/>
  <c r="L5" i="24"/>
  <c r="P6" i="24"/>
  <c r="X6" i="24"/>
  <c r="D7" i="24"/>
  <c r="L7" i="24"/>
  <c r="P8" i="24"/>
  <c r="X8" i="24"/>
  <c r="D9" i="24"/>
  <c r="L9" i="24"/>
  <c r="P10" i="24"/>
  <c r="X10" i="24"/>
  <c r="D11" i="24"/>
  <c r="L11" i="24"/>
  <c r="P12" i="24"/>
  <c r="X12" i="24"/>
  <c r="D13" i="24"/>
  <c r="L13" i="24"/>
  <c r="P14" i="24"/>
  <c r="X14" i="24"/>
  <c r="D15" i="24"/>
  <c r="L15" i="24"/>
  <c r="P16" i="24"/>
  <c r="X16" i="24"/>
  <c r="D17" i="24"/>
  <c r="L17" i="24"/>
  <c r="P18" i="24"/>
  <c r="X18" i="24"/>
  <c r="D19" i="24"/>
  <c r="L19" i="24"/>
  <c r="P20" i="24"/>
  <c r="X20" i="24"/>
  <c r="D21" i="24"/>
  <c r="L21" i="24"/>
  <c r="P22" i="24"/>
  <c r="X22" i="24"/>
  <c r="D23" i="24"/>
  <c r="L23" i="24"/>
  <c r="P24" i="24"/>
  <c r="X24" i="24"/>
  <c r="D25" i="24"/>
  <c r="L25" i="24"/>
  <c r="P26" i="24"/>
  <c r="X26" i="24"/>
  <c r="D27" i="24"/>
  <c r="L27" i="24"/>
  <c r="P28" i="24"/>
  <c r="X28" i="24"/>
  <c r="D29" i="24"/>
  <c r="X29" i="24"/>
  <c r="AI29" i="24"/>
  <c r="P31" i="24"/>
  <c r="D34" i="24"/>
  <c r="AI34" i="24"/>
  <c r="X35" i="24"/>
  <c r="D44" i="24"/>
  <c r="P45" i="24"/>
  <c r="K148" i="24"/>
  <c r="K146" i="24"/>
  <c r="K144" i="24"/>
  <c r="K142" i="24"/>
  <c r="K140" i="24"/>
  <c r="K138" i="24"/>
  <c r="K136" i="24"/>
  <c r="K134" i="24"/>
  <c r="J148" i="24"/>
  <c r="J146" i="24"/>
  <c r="J144" i="24"/>
  <c r="J142" i="24"/>
  <c r="J140" i="24"/>
  <c r="J138" i="24"/>
  <c r="L149" i="24"/>
  <c r="L147" i="24"/>
  <c r="L145" i="24"/>
  <c r="L143" i="24"/>
  <c r="L141" i="24"/>
  <c r="L139" i="24"/>
  <c r="L137" i="24"/>
  <c r="L135" i="24"/>
  <c r="L133" i="24"/>
  <c r="L131" i="24"/>
  <c r="K149" i="24"/>
  <c r="K147" i="24"/>
  <c r="K145" i="24"/>
  <c r="K143" i="24"/>
  <c r="K141" i="24"/>
  <c r="K139" i="24"/>
  <c r="K137" i="24"/>
  <c r="K135" i="24"/>
  <c r="K133" i="24"/>
  <c r="J149" i="24"/>
  <c r="J147" i="24"/>
  <c r="J145" i="24"/>
  <c r="J143" i="24"/>
  <c r="J141" i="24"/>
  <c r="J139" i="24"/>
  <c r="J137" i="24"/>
  <c r="L146" i="24"/>
  <c r="J133" i="24"/>
  <c r="J132" i="24"/>
  <c r="L129" i="24"/>
  <c r="L127" i="24"/>
  <c r="L125" i="24"/>
  <c r="L123" i="24"/>
  <c r="L121" i="24"/>
  <c r="L119" i="24"/>
  <c r="L117" i="24"/>
  <c r="L136" i="24"/>
  <c r="K131" i="24"/>
  <c r="K129" i="24"/>
  <c r="K127" i="24"/>
  <c r="K125" i="24"/>
  <c r="K123" i="24"/>
  <c r="K121" i="24"/>
  <c r="K119" i="24"/>
  <c r="L142" i="24"/>
  <c r="J136" i="24"/>
  <c r="J131" i="24"/>
  <c r="J129" i="24"/>
  <c r="J127" i="24"/>
  <c r="J125" i="24"/>
  <c r="J123" i="24"/>
  <c r="J121" i="24"/>
  <c r="J119" i="24"/>
  <c r="J117" i="24"/>
  <c r="L148" i="24"/>
  <c r="L138" i="24"/>
  <c r="L130" i="24"/>
  <c r="L128" i="24"/>
  <c r="L126" i="24"/>
  <c r="L124" i="24"/>
  <c r="L122" i="24"/>
  <c r="L120" i="24"/>
  <c r="L118" i="24"/>
  <c r="L144" i="24"/>
  <c r="J135" i="24"/>
  <c r="L134" i="24"/>
  <c r="K130" i="24"/>
  <c r="K128" i="24"/>
  <c r="K126" i="24"/>
  <c r="K124" i="24"/>
  <c r="K122" i="24"/>
  <c r="K120" i="24"/>
  <c r="K118" i="24"/>
  <c r="J134" i="24"/>
  <c r="L132" i="24"/>
  <c r="J130" i="24"/>
  <c r="L140" i="24"/>
  <c r="K132" i="24"/>
  <c r="L115" i="24"/>
  <c r="L113" i="24"/>
  <c r="L111" i="24"/>
  <c r="L109" i="24"/>
  <c r="L107" i="24"/>
  <c r="K115" i="24"/>
  <c r="K113" i="24"/>
  <c r="K111" i="24"/>
  <c r="K109" i="24"/>
  <c r="K107" i="24"/>
  <c r="K105" i="24"/>
  <c r="K103" i="24"/>
  <c r="K101" i="24"/>
  <c r="K99" i="24"/>
  <c r="J115" i="24"/>
  <c r="J113" i="24"/>
  <c r="J111" i="24"/>
  <c r="J109" i="24"/>
  <c r="J107" i="24"/>
  <c r="J105" i="24"/>
  <c r="J103" i="24"/>
  <c r="J101" i="24"/>
  <c r="J99" i="24"/>
  <c r="J126" i="24"/>
  <c r="J122" i="24"/>
  <c r="J118" i="24"/>
  <c r="K117" i="24"/>
  <c r="L116" i="24"/>
  <c r="L114" i="24"/>
  <c r="L112" i="24"/>
  <c r="L110" i="24"/>
  <c r="L108" i="24"/>
  <c r="L106" i="24"/>
  <c r="K116" i="24"/>
  <c r="K114" i="24"/>
  <c r="K112" i="24"/>
  <c r="K110" i="24"/>
  <c r="K108" i="24"/>
  <c r="K106" i="24"/>
  <c r="K104" i="24"/>
  <c r="K102" i="24"/>
  <c r="K100" i="24"/>
  <c r="J116" i="24"/>
  <c r="J114" i="24"/>
  <c r="J112" i="24"/>
  <c r="J110" i="24"/>
  <c r="J108" i="24"/>
  <c r="J106" i="24"/>
  <c r="J104" i="24"/>
  <c r="J102" i="24"/>
  <c r="J100" i="24"/>
  <c r="J128" i="24"/>
  <c r="J124" i="24"/>
  <c r="J120" i="24"/>
  <c r="L100" i="24"/>
  <c r="L105" i="24"/>
  <c r="L97" i="24"/>
  <c r="L95" i="24"/>
  <c r="L93" i="24"/>
  <c r="L91" i="24"/>
  <c r="L89" i="24"/>
  <c r="L87" i="24"/>
  <c r="L85" i="24"/>
  <c r="L83" i="24"/>
  <c r="L102" i="24"/>
  <c r="K97" i="24"/>
  <c r="K95" i="24"/>
  <c r="K93" i="24"/>
  <c r="K91" i="24"/>
  <c r="K89" i="24"/>
  <c r="K87" i="24"/>
  <c r="K85" i="24"/>
  <c r="K83" i="24"/>
  <c r="J97" i="24"/>
  <c r="J95" i="24"/>
  <c r="J93" i="24"/>
  <c r="J91" i="24"/>
  <c r="J89" i="24"/>
  <c r="J87" i="24"/>
  <c r="J85" i="24"/>
  <c r="J83" i="24"/>
  <c r="L104" i="24"/>
  <c r="L101" i="24"/>
  <c r="L98" i="24"/>
  <c r="L96" i="24"/>
  <c r="L94" i="24"/>
  <c r="L92" i="24"/>
  <c r="L90" i="24"/>
  <c r="L88" i="24"/>
  <c r="L86" i="24"/>
  <c r="L84" i="24"/>
  <c r="L82" i="24"/>
  <c r="L99" i="24"/>
  <c r="K98" i="24"/>
  <c r="K96" i="24"/>
  <c r="K94" i="24"/>
  <c r="K92" i="24"/>
  <c r="K90" i="24"/>
  <c r="K88" i="24"/>
  <c r="K86" i="24"/>
  <c r="K84" i="24"/>
  <c r="L103" i="24"/>
  <c r="J98" i="24"/>
  <c r="J96" i="24"/>
  <c r="J94" i="24"/>
  <c r="J92" i="24"/>
  <c r="J90" i="24"/>
  <c r="J88" i="24"/>
  <c r="J86" i="24"/>
  <c r="J84" i="24"/>
  <c r="K82" i="24"/>
  <c r="K80" i="24"/>
  <c r="K78" i="24"/>
  <c r="K76" i="24"/>
  <c r="K74" i="24"/>
  <c r="J82" i="24"/>
  <c r="J80" i="24"/>
  <c r="J78" i="24"/>
  <c r="J76" i="24"/>
  <c r="J74" i="24"/>
  <c r="J72" i="24"/>
  <c r="J70" i="24"/>
  <c r="J68" i="24"/>
  <c r="J66" i="24"/>
  <c r="L81" i="24"/>
  <c r="L79" i="24"/>
  <c r="L77" i="24"/>
  <c r="L75" i="24"/>
  <c r="L73" i="24"/>
  <c r="L71" i="24"/>
  <c r="L69" i="24"/>
  <c r="L67" i="24"/>
  <c r="K81" i="24"/>
  <c r="K79" i="24"/>
  <c r="K77" i="24"/>
  <c r="K75" i="24"/>
  <c r="K73" i="24"/>
  <c r="J81" i="24"/>
  <c r="J79" i="24"/>
  <c r="J77" i="24"/>
  <c r="J75" i="24"/>
  <c r="J73" i="24"/>
  <c r="J71" i="24"/>
  <c r="J69" i="24"/>
  <c r="J67" i="24"/>
  <c r="L80" i="24"/>
  <c r="L78" i="24"/>
  <c r="L76" i="24"/>
  <c r="L74" i="24"/>
  <c r="L72" i="24"/>
  <c r="L70" i="24"/>
  <c r="L68" i="24"/>
  <c r="L66" i="24"/>
  <c r="K70" i="24"/>
  <c r="L63" i="24"/>
  <c r="L61" i="24"/>
  <c r="L59" i="24"/>
  <c r="L57" i="24"/>
  <c r="L55" i="24"/>
  <c r="L53" i="24"/>
  <c r="L51" i="24"/>
  <c r="L49" i="24"/>
  <c r="K63" i="24"/>
  <c r="K61" i="24"/>
  <c r="K59" i="24"/>
  <c r="K57" i="24"/>
  <c r="K55" i="24"/>
  <c r="K53" i="24"/>
  <c r="K51" i="24"/>
  <c r="K49" i="24"/>
  <c r="K69" i="24"/>
  <c r="K66" i="24"/>
  <c r="J63" i="24"/>
  <c r="J61" i="24"/>
  <c r="J59" i="24"/>
  <c r="J57" i="24"/>
  <c r="J55" i="24"/>
  <c r="J53" i="24"/>
  <c r="J51" i="24"/>
  <c r="J49" i="24"/>
  <c r="K72" i="24"/>
  <c r="K68" i="24"/>
  <c r="L65" i="24"/>
  <c r="L64" i="24"/>
  <c r="L62" i="24"/>
  <c r="L60" i="24"/>
  <c r="L58" i="24"/>
  <c r="L56" i="24"/>
  <c r="L54" i="24"/>
  <c r="L52" i="24"/>
  <c r="L50" i="24"/>
  <c r="L48" i="24"/>
  <c r="K65" i="24"/>
  <c r="K64" i="24"/>
  <c r="K62" i="24"/>
  <c r="K60" i="24"/>
  <c r="K58" i="24"/>
  <c r="K56" i="24"/>
  <c r="K54" i="24"/>
  <c r="K52" i="24"/>
  <c r="K50" i="24"/>
  <c r="K71" i="24"/>
  <c r="K67" i="24"/>
  <c r="J65" i="24"/>
  <c r="J64" i="24"/>
  <c r="J62" i="24"/>
  <c r="J60" i="24"/>
  <c r="J58" i="24"/>
  <c r="J56" i="24"/>
  <c r="J54" i="24"/>
  <c r="J52" i="24"/>
  <c r="J50" i="24"/>
  <c r="J48" i="24"/>
  <c r="K48" i="24"/>
  <c r="K46" i="24"/>
  <c r="K44" i="24"/>
  <c r="K42" i="24"/>
  <c r="K40" i="24"/>
  <c r="K38" i="24"/>
  <c r="K36" i="24"/>
  <c r="J46" i="24"/>
  <c r="J44" i="24"/>
  <c r="J42" i="24"/>
  <c r="J40" i="24"/>
  <c r="J38" i="24"/>
  <c r="J36" i="24"/>
  <c r="J34" i="24"/>
  <c r="J32" i="24"/>
  <c r="J30" i="24"/>
  <c r="L47" i="24"/>
  <c r="L45" i="24"/>
  <c r="L43" i="24"/>
  <c r="L41" i="24"/>
  <c r="L39" i="24"/>
  <c r="L37" i="24"/>
  <c r="L35" i="24"/>
  <c r="K47" i="24"/>
  <c r="K45" i="24"/>
  <c r="K43" i="24"/>
  <c r="K41" i="24"/>
  <c r="K39" i="24"/>
  <c r="K37" i="24"/>
  <c r="K35" i="24"/>
  <c r="K33" i="24"/>
  <c r="K31" i="24"/>
  <c r="J47" i="24"/>
  <c r="J45" i="24"/>
  <c r="J43" i="24"/>
  <c r="J41" i="24"/>
  <c r="J39" i="24"/>
  <c r="J37" i="24"/>
  <c r="J35" i="24"/>
  <c r="J33" i="24"/>
  <c r="J31" i="24"/>
  <c r="D3" i="24"/>
  <c r="E15" i="24"/>
  <c r="AK15" i="24"/>
  <c r="E17" i="24"/>
  <c r="AK17" i="24"/>
  <c r="E19" i="24"/>
  <c r="AK19" i="24"/>
  <c r="E21" i="24"/>
  <c r="AK21" i="24"/>
  <c r="E23" i="24"/>
  <c r="AK23" i="24"/>
  <c r="E25" i="24"/>
  <c r="AK25" i="24"/>
  <c r="E27" i="24"/>
  <c r="AK27" i="24"/>
  <c r="E29" i="24"/>
  <c r="L30" i="24"/>
  <c r="X30" i="24"/>
  <c r="X32" i="24"/>
  <c r="D33" i="24"/>
  <c r="X33" i="24"/>
  <c r="D38" i="24"/>
  <c r="P39" i="24"/>
  <c r="L44" i="24"/>
  <c r="J3" i="24"/>
  <c r="K5" i="24"/>
  <c r="G8" i="24"/>
  <c r="G12" i="24"/>
  <c r="X148" i="24"/>
  <c r="X146" i="24"/>
  <c r="X144" i="24"/>
  <c r="X142" i="24"/>
  <c r="X140" i="24"/>
  <c r="X138" i="24"/>
  <c r="X136" i="24"/>
  <c r="X134" i="24"/>
  <c r="X132" i="24"/>
  <c r="X147" i="24"/>
  <c r="X135" i="24"/>
  <c r="X131" i="24"/>
  <c r="X130" i="24"/>
  <c r="X128" i="24"/>
  <c r="X126" i="24"/>
  <c r="X124" i="24"/>
  <c r="X122" i="24"/>
  <c r="X120" i="24"/>
  <c r="X118" i="24"/>
  <c r="X137" i="24"/>
  <c r="X143" i="24"/>
  <c r="X133" i="24"/>
  <c r="X149" i="24"/>
  <c r="X139" i="24"/>
  <c r="X129" i="24"/>
  <c r="X127" i="24"/>
  <c r="X125" i="24"/>
  <c r="X123" i="24"/>
  <c r="X121" i="24"/>
  <c r="X119" i="24"/>
  <c r="X117" i="24"/>
  <c r="X145" i="24"/>
  <c r="X141" i="24"/>
  <c r="Y120" i="24"/>
  <c r="X114" i="24"/>
  <c r="X112" i="24"/>
  <c r="X110" i="24"/>
  <c r="X108" i="24"/>
  <c r="X106" i="24"/>
  <c r="X116" i="24"/>
  <c r="X115" i="24"/>
  <c r="X113" i="24"/>
  <c r="X111" i="24"/>
  <c r="X109" i="24"/>
  <c r="X107" i="24"/>
  <c r="X99" i="24"/>
  <c r="X104" i="24"/>
  <c r="X98" i="24"/>
  <c r="X96" i="24"/>
  <c r="X94" i="24"/>
  <c r="X92" i="24"/>
  <c r="X90" i="24"/>
  <c r="X88" i="24"/>
  <c r="X86" i="24"/>
  <c r="X84" i="24"/>
  <c r="X82" i="24"/>
  <c r="X101" i="24"/>
  <c r="X103" i="24"/>
  <c r="X100" i="24"/>
  <c r="X97" i="24"/>
  <c r="X95" i="24"/>
  <c r="X93" i="24"/>
  <c r="X91" i="24"/>
  <c r="X89" i="24"/>
  <c r="X87" i="24"/>
  <c r="X85" i="24"/>
  <c r="X83" i="24"/>
  <c r="X105" i="24"/>
  <c r="X102" i="24"/>
  <c r="X80" i="24"/>
  <c r="X78" i="24"/>
  <c r="X76" i="24"/>
  <c r="X74" i="24"/>
  <c r="X72" i="24"/>
  <c r="X70" i="24"/>
  <c r="X68" i="24"/>
  <c r="X66" i="24"/>
  <c r="X81" i="24"/>
  <c r="X79" i="24"/>
  <c r="X77" i="24"/>
  <c r="X75" i="24"/>
  <c r="X73" i="24"/>
  <c r="X71" i="24"/>
  <c r="X69" i="24"/>
  <c r="X67" i="24"/>
  <c r="X65" i="24"/>
  <c r="X64" i="24"/>
  <c r="X62" i="24"/>
  <c r="X60" i="24"/>
  <c r="X58" i="24"/>
  <c r="X56" i="24"/>
  <c r="X54" i="24"/>
  <c r="X52" i="24"/>
  <c r="X50" i="24"/>
  <c r="X48" i="24"/>
  <c r="X63" i="24"/>
  <c r="X61" i="24"/>
  <c r="X59" i="24"/>
  <c r="X57" i="24"/>
  <c r="X55" i="24"/>
  <c r="X53" i="24"/>
  <c r="X51" i="24"/>
  <c r="X49" i="24"/>
  <c r="Y45" i="24"/>
  <c r="Y33" i="24"/>
  <c r="X46" i="24"/>
  <c r="X44" i="24"/>
  <c r="X42" i="24"/>
  <c r="X40" i="24"/>
  <c r="X38" i="24"/>
  <c r="X36" i="24"/>
  <c r="X34" i="24"/>
  <c r="AD149" i="24"/>
  <c r="AD147" i="24"/>
  <c r="AD145" i="24"/>
  <c r="AD143" i="24"/>
  <c r="AD141" i="24"/>
  <c r="AD139" i="24"/>
  <c r="AD137" i="24"/>
  <c r="AD148" i="24"/>
  <c r="AD146" i="24"/>
  <c r="AD144" i="24"/>
  <c r="AD142" i="24"/>
  <c r="AD140" i="24"/>
  <c r="AD138" i="24"/>
  <c r="AD136" i="24"/>
  <c r="AD132" i="24"/>
  <c r="AD130" i="24"/>
  <c r="AD128" i="24"/>
  <c r="AD126" i="24"/>
  <c r="AD124" i="24"/>
  <c r="AD122" i="24"/>
  <c r="AD120" i="24"/>
  <c r="AD118" i="24"/>
  <c r="AD116" i="24"/>
  <c r="AD134" i="24"/>
  <c r="AD131" i="24"/>
  <c r="AD129" i="24"/>
  <c r="AD135" i="24"/>
  <c r="AD133" i="24"/>
  <c r="AD127" i="24"/>
  <c r="AD123" i="24"/>
  <c r="AD119" i="24"/>
  <c r="AD117" i="24"/>
  <c r="AD114" i="24"/>
  <c r="AD112" i="24"/>
  <c r="AD110" i="24"/>
  <c r="AD108" i="24"/>
  <c r="AD106" i="24"/>
  <c r="AD104" i="24"/>
  <c r="AD102" i="24"/>
  <c r="AD100" i="24"/>
  <c r="AD98" i="24"/>
  <c r="AD125" i="24"/>
  <c r="AD121" i="24"/>
  <c r="AD115" i="24"/>
  <c r="AD113" i="24"/>
  <c r="AD111" i="24"/>
  <c r="AD109" i="24"/>
  <c r="AD107" i="24"/>
  <c r="AD105" i="24"/>
  <c r="AD103" i="24"/>
  <c r="AD101" i="24"/>
  <c r="AD99" i="24"/>
  <c r="AD96" i="24"/>
  <c r="AD94" i="24"/>
  <c r="AD92" i="24"/>
  <c r="AD90" i="24"/>
  <c r="AD88" i="24"/>
  <c r="AD86" i="24"/>
  <c r="AD84" i="24"/>
  <c r="AD82" i="24"/>
  <c r="AD97" i="24"/>
  <c r="AD95" i="24"/>
  <c r="AD93" i="24"/>
  <c r="AD91" i="24"/>
  <c r="AD89" i="24"/>
  <c r="AD87" i="24"/>
  <c r="AD85" i="24"/>
  <c r="AD83" i="24"/>
  <c r="AD81" i="24"/>
  <c r="AD79" i="24"/>
  <c r="AD77" i="24"/>
  <c r="AD75" i="24"/>
  <c r="AD73" i="24"/>
  <c r="AD71" i="24"/>
  <c r="AD69" i="24"/>
  <c r="AD67" i="24"/>
  <c r="AD65" i="24"/>
  <c r="AD80" i="24"/>
  <c r="AD78" i="24"/>
  <c r="AD76" i="24"/>
  <c r="AD74" i="24"/>
  <c r="AD72" i="24"/>
  <c r="AD70" i="24"/>
  <c r="AD68" i="24"/>
  <c r="AD66" i="24"/>
  <c r="AD62" i="24"/>
  <c r="AD60" i="24"/>
  <c r="AD58" i="24"/>
  <c r="AD56" i="24"/>
  <c r="AD54" i="24"/>
  <c r="AD52" i="24"/>
  <c r="AD50" i="24"/>
  <c r="AD48" i="24"/>
  <c r="AD64" i="24"/>
  <c r="AD63" i="24"/>
  <c r="AD61" i="24"/>
  <c r="AD59" i="24"/>
  <c r="AD57" i="24"/>
  <c r="AD55" i="24"/>
  <c r="AD53" i="24"/>
  <c r="AD51" i="24"/>
  <c r="AD49" i="24"/>
  <c r="AD45" i="24"/>
  <c r="AD43" i="24"/>
  <c r="AD41" i="24"/>
  <c r="AD39" i="24"/>
  <c r="AD37" i="24"/>
  <c r="AD35" i="24"/>
  <c r="AD33" i="24"/>
  <c r="AD31" i="24"/>
  <c r="AD29" i="24"/>
  <c r="AD47" i="24"/>
  <c r="AD46" i="24"/>
  <c r="AD44" i="24"/>
  <c r="AD42" i="24"/>
  <c r="AD40" i="24"/>
  <c r="AD38" i="24"/>
  <c r="AD36" i="24"/>
  <c r="AD34" i="24"/>
  <c r="AD32" i="24"/>
  <c r="AD30" i="24"/>
  <c r="J4" i="24"/>
  <c r="F5" i="24"/>
  <c r="AD5" i="24"/>
  <c r="J6" i="24"/>
  <c r="F7" i="24"/>
  <c r="AD7" i="24"/>
  <c r="J8" i="24"/>
  <c r="F9" i="24"/>
  <c r="AD9" i="24"/>
  <c r="J10" i="24"/>
  <c r="F11" i="24"/>
  <c r="AD11" i="24"/>
  <c r="J12" i="24"/>
  <c r="F13" i="24"/>
  <c r="AD13" i="24"/>
  <c r="J14" i="24"/>
  <c r="F15" i="24"/>
  <c r="AD15" i="24"/>
  <c r="J16" i="24"/>
  <c r="F17" i="24"/>
  <c r="AD17" i="24"/>
  <c r="J18" i="24"/>
  <c r="F19" i="24"/>
  <c r="AD19" i="24"/>
  <c r="J20" i="24"/>
  <c r="F21" i="24"/>
  <c r="AD21" i="24"/>
  <c r="J22" i="24"/>
  <c r="F23" i="24"/>
  <c r="AD23" i="24"/>
  <c r="J24" i="24"/>
  <c r="F25" i="24"/>
  <c r="AD25" i="24"/>
  <c r="J26" i="24"/>
  <c r="AD27" i="24"/>
  <c r="J28" i="24"/>
  <c r="G29" i="24"/>
  <c r="P29" i="24"/>
  <c r="D32" i="24"/>
  <c r="G33" i="24"/>
  <c r="K34" i="24"/>
  <c r="L38" i="24"/>
  <c r="X39" i="24"/>
  <c r="G149" i="24"/>
  <c r="G147" i="24"/>
  <c r="G145" i="24"/>
  <c r="G143" i="24"/>
  <c r="G141" i="24"/>
  <c r="G139" i="24"/>
  <c r="G137" i="24"/>
  <c r="G135" i="24"/>
  <c r="G133" i="24"/>
  <c r="G148" i="24"/>
  <c r="G146" i="24"/>
  <c r="G144" i="24"/>
  <c r="G142" i="24"/>
  <c r="G140" i="24"/>
  <c r="G138" i="24"/>
  <c r="G136" i="24"/>
  <c r="G134" i="24"/>
  <c r="H118" i="24"/>
  <c r="G132" i="24"/>
  <c r="G130" i="24"/>
  <c r="G128" i="24"/>
  <c r="G126" i="24"/>
  <c r="G124" i="24"/>
  <c r="G122" i="24"/>
  <c r="G120" i="24"/>
  <c r="G118" i="24"/>
  <c r="H125" i="24"/>
  <c r="G131" i="24"/>
  <c r="G129" i="24"/>
  <c r="G127" i="24"/>
  <c r="G125" i="24"/>
  <c r="G123" i="24"/>
  <c r="G121" i="24"/>
  <c r="G119" i="24"/>
  <c r="G116" i="24"/>
  <c r="G114" i="24"/>
  <c r="G112" i="24"/>
  <c r="G110" i="24"/>
  <c r="G108" i="24"/>
  <c r="G106" i="24"/>
  <c r="G104" i="24"/>
  <c r="G102" i="24"/>
  <c r="G100" i="24"/>
  <c r="H109" i="24"/>
  <c r="G117" i="24"/>
  <c r="G115" i="24"/>
  <c r="G113" i="24"/>
  <c r="G111" i="24"/>
  <c r="G109" i="24"/>
  <c r="G107" i="24"/>
  <c r="G105" i="24"/>
  <c r="G103" i="24"/>
  <c r="G101" i="24"/>
  <c r="G99" i="24"/>
  <c r="H105" i="24"/>
  <c r="G98" i="24"/>
  <c r="G96" i="24"/>
  <c r="G94" i="24"/>
  <c r="G92" i="24"/>
  <c r="G90" i="24"/>
  <c r="G88" i="24"/>
  <c r="G86" i="24"/>
  <c r="G84" i="24"/>
  <c r="G97" i="24"/>
  <c r="G95" i="24"/>
  <c r="G93" i="24"/>
  <c r="G91" i="24"/>
  <c r="G89" i="24"/>
  <c r="G87" i="24"/>
  <c r="G85" i="24"/>
  <c r="G81" i="24"/>
  <c r="G79" i="24"/>
  <c r="G77" i="24"/>
  <c r="G75" i="24"/>
  <c r="G73" i="24"/>
  <c r="H80" i="24"/>
  <c r="G83" i="24"/>
  <c r="G82" i="24"/>
  <c r="G80" i="24"/>
  <c r="G78" i="24"/>
  <c r="G76" i="24"/>
  <c r="G74" i="24"/>
  <c r="G71" i="24"/>
  <c r="G67" i="24"/>
  <c r="G65" i="24"/>
  <c r="H60" i="24"/>
  <c r="G70" i="24"/>
  <c r="G64" i="24"/>
  <c r="G62" i="24"/>
  <c r="G60" i="24"/>
  <c r="G58" i="24"/>
  <c r="G56" i="24"/>
  <c r="G54" i="24"/>
  <c r="G52" i="24"/>
  <c r="G50" i="24"/>
  <c r="G48" i="24"/>
  <c r="G69" i="24"/>
  <c r="G66" i="24"/>
  <c r="H63" i="24"/>
  <c r="G72" i="24"/>
  <c r="G68" i="24"/>
  <c r="G63" i="24"/>
  <c r="G61" i="24"/>
  <c r="G59" i="24"/>
  <c r="G57" i="24"/>
  <c r="G55" i="24"/>
  <c r="G53" i="24"/>
  <c r="G51" i="24"/>
  <c r="G49" i="24"/>
  <c r="G47" i="24"/>
  <c r="G45" i="24"/>
  <c r="G43" i="24"/>
  <c r="G41" i="24"/>
  <c r="G39" i="24"/>
  <c r="G37" i="24"/>
  <c r="H38" i="24"/>
  <c r="G46" i="24"/>
  <c r="G44" i="24"/>
  <c r="G42" i="24"/>
  <c r="G40" i="24"/>
  <c r="G38" i="24"/>
  <c r="G36" i="24"/>
  <c r="G34" i="24"/>
  <c r="G32" i="24"/>
  <c r="K9" i="24"/>
  <c r="G10" i="24"/>
  <c r="K11" i="24"/>
  <c r="AI148" i="24"/>
  <c r="AI146" i="24"/>
  <c r="AI144" i="24"/>
  <c r="AI142" i="24"/>
  <c r="AI140" i="24"/>
  <c r="AI138" i="24"/>
  <c r="AI136" i="24"/>
  <c r="AI134" i="24"/>
  <c r="AI132" i="24"/>
  <c r="AI149" i="24"/>
  <c r="AI147" i="24"/>
  <c r="AI145" i="24"/>
  <c r="AI143" i="24"/>
  <c r="AI141" i="24"/>
  <c r="AI139" i="24"/>
  <c r="AI137" i="24"/>
  <c r="AI135" i="24"/>
  <c r="AI133" i="24"/>
  <c r="AI129" i="24"/>
  <c r="AI127" i="24"/>
  <c r="AI125" i="24"/>
  <c r="AI123" i="24"/>
  <c r="AI121" i="24"/>
  <c r="AI119" i="24"/>
  <c r="AI117" i="24"/>
  <c r="AI130" i="24"/>
  <c r="AI128" i="24"/>
  <c r="AI126" i="24"/>
  <c r="AI124" i="24"/>
  <c r="AI122" i="24"/>
  <c r="AI120" i="24"/>
  <c r="AI118" i="24"/>
  <c r="AI131" i="24"/>
  <c r="AI115" i="24"/>
  <c r="AI113" i="24"/>
  <c r="AI111" i="24"/>
  <c r="AI109" i="24"/>
  <c r="AI107" i="24"/>
  <c r="AI105" i="24"/>
  <c r="AI103" i="24"/>
  <c r="AI101" i="24"/>
  <c r="AI99" i="24"/>
  <c r="AI116" i="24"/>
  <c r="AI114" i="24"/>
  <c r="AI112" i="24"/>
  <c r="AI110" i="24"/>
  <c r="AI108" i="24"/>
  <c r="AI106" i="24"/>
  <c r="AI104" i="24"/>
  <c r="AI102" i="24"/>
  <c r="AI100" i="24"/>
  <c r="AI97" i="24"/>
  <c r="AI95" i="24"/>
  <c r="AI93" i="24"/>
  <c r="AI91" i="24"/>
  <c r="AI89" i="24"/>
  <c r="AI87" i="24"/>
  <c r="AI85" i="24"/>
  <c r="AI83" i="24"/>
  <c r="AI96" i="24"/>
  <c r="AI94" i="24"/>
  <c r="AI92" i="24"/>
  <c r="AI90" i="24"/>
  <c r="AI88" i="24"/>
  <c r="AI86" i="24"/>
  <c r="AI84" i="24"/>
  <c r="AI98" i="24"/>
  <c r="AI80" i="24"/>
  <c r="AI78" i="24"/>
  <c r="AI76" i="24"/>
  <c r="AI74" i="24"/>
  <c r="AI72" i="24"/>
  <c r="AI82" i="24"/>
  <c r="AI81" i="24"/>
  <c r="AI79" i="24"/>
  <c r="AI77" i="24"/>
  <c r="AI75" i="24"/>
  <c r="AI73" i="24"/>
  <c r="AI65" i="24"/>
  <c r="AI64" i="24"/>
  <c r="AI71" i="24"/>
  <c r="AI67" i="24"/>
  <c r="AI63" i="24"/>
  <c r="AI61" i="24"/>
  <c r="AI59" i="24"/>
  <c r="AI57" i="24"/>
  <c r="AI55" i="24"/>
  <c r="AI53" i="24"/>
  <c r="AI51" i="24"/>
  <c r="AI49" i="24"/>
  <c r="AI47" i="24"/>
  <c r="AI70" i="24"/>
  <c r="AI66" i="24"/>
  <c r="AI69" i="24"/>
  <c r="AI62" i="24"/>
  <c r="AI60" i="24"/>
  <c r="AI58" i="24"/>
  <c r="AI56" i="24"/>
  <c r="AI54" i="24"/>
  <c r="AI52" i="24"/>
  <c r="AI50" i="24"/>
  <c r="AI48" i="24"/>
  <c r="AI68" i="24"/>
  <c r="AI46" i="24"/>
  <c r="AI44" i="24"/>
  <c r="AI42" i="24"/>
  <c r="AI40" i="24"/>
  <c r="AI38" i="24"/>
  <c r="AI36" i="24"/>
  <c r="AI45" i="24"/>
  <c r="AI43" i="24"/>
  <c r="AI41" i="24"/>
  <c r="AI39" i="24"/>
  <c r="AI37" i="24"/>
  <c r="AI35" i="24"/>
  <c r="AI33" i="24"/>
  <c r="AI31" i="24"/>
  <c r="AD3" i="24"/>
  <c r="K4" i="24"/>
  <c r="AI4" i="24"/>
  <c r="G5" i="24"/>
  <c r="K6" i="24"/>
  <c r="AI6" i="24"/>
  <c r="G7" i="24"/>
  <c r="K8" i="24"/>
  <c r="AI8" i="24"/>
  <c r="G9" i="24"/>
  <c r="K10" i="24"/>
  <c r="AI10" i="24"/>
  <c r="G11" i="24"/>
  <c r="K12" i="24"/>
  <c r="AI12" i="24"/>
  <c r="G13" i="24"/>
  <c r="K14" i="24"/>
  <c r="AI14" i="24"/>
  <c r="G15" i="24"/>
  <c r="K16" i="24"/>
  <c r="AI16" i="24"/>
  <c r="G17" i="24"/>
  <c r="K18" i="24"/>
  <c r="AI18" i="24"/>
  <c r="G19" i="24"/>
  <c r="K20" i="24"/>
  <c r="AI20" i="24"/>
  <c r="G21" i="24"/>
  <c r="K22" i="24"/>
  <c r="AI22" i="24"/>
  <c r="G23" i="24"/>
  <c r="K24" i="24"/>
  <c r="AI24" i="24"/>
  <c r="G25" i="24"/>
  <c r="K26" i="24"/>
  <c r="AI26" i="24"/>
  <c r="G27" i="24"/>
  <c r="K28" i="24"/>
  <c r="AI28" i="24"/>
  <c r="Q29" i="24"/>
  <c r="D31" i="24"/>
  <c r="X31" i="24"/>
  <c r="L34" i="24"/>
  <c r="D42" i="24"/>
  <c r="P43" i="24"/>
  <c r="L3" i="24"/>
  <c r="F149" i="24"/>
  <c r="F147" i="24"/>
  <c r="F145" i="24"/>
  <c r="F143" i="24"/>
  <c r="F141" i="24"/>
  <c r="F139" i="24"/>
  <c r="F137" i="24"/>
  <c r="E149" i="24"/>
  <c r="E147" i="24"/>
  <c r="E145" i="24"/>
  <c r="E143" i="24"/>
  <c r="E141" i="24"/>
  <c r="E139" i="24"/>
  <c r="E137" i="24"/>
  <c r="E135" i="24"/>
  <c r="E133" i="24"/>
  <c r="F148" i="24"/>
  <c r="F146" i="24"/>
  <c r="F144" i="24"/>
  <c r="F142" i="24"/>
  <c r="F140" i="24"/>
  <c r="F138" i="24"/>
  <c r="F136" i="24"/>
  <c r="E148" i="24"/>
  <c r="E146" i="24"/>
  <c r="E144" i="24"/>
  <c r="E142" i="24"/>
  <c r="E140" i="24"/>
  <c r="E138" i="24"/>
  <c r="E136" i="24"/>
  <c r="E134" i="24"/>
  <c r="F132" i="24"/>
  <c r="F130" i="24"/>
  <c r="F128" i="24"/>
  <c r="F126" i="24"/>
  <c r="F124" i="24"/>
  <c r="F122" i="24"/>
  <c r="F120" i="24"/>
  <c r="F118" i="24"/>
  <c r="F133" i="24"/>
  <c r="E132" i="24"/>
  <c r="E130" i="24"/>
  <c r="E128" i="24"/>
  <c r="E126" i="24"/>
  <c r="E124" i="24"/>
  <c r="E122" i="24"/>
  <c r="E120" i="24"/>
  <c r="E118" i="24"/>
  <c r="F131" i="24"/>
  <c r="F129" i="24"/>
  <c r="F135" i="24"/>
  <c r="F134" i="24"/>
  <c r="E131" i="24"/>
  <c r="E129" i="24"/>
  <c r="E127" i="24"/>
  <c r="E125" i="24"/>
  <c r="E123" i="24"/>
  <c r="E121" i="24"/>
  <c r="E119" i="24"/>
  <c r="F125" i="24"/>
  <c r="F121" i="24"/>
  <c r="F116" i="24"/>
  <c r="F114" i="24"/>
  <c r="F112" i="24"/>
  <c r="F110" i="24"/>
  <c r="F108" i="24"/>
  <c r="F106" i="24"/>
  <c r="F104" i="24"/>
  <c r="F102" i="24"/>
  <c r="F100" i="24"/>
  <c r="E116" i="24"/>
  <c r="E114" i="24"/>
  <c r="E112" i="24"/>
  <c r="E110" i="24"/>
  <c r="E108" i="24"/>
  <c r="E106" i="24"/>
  <c r="E104" i="24"/>
  <c r="E102" i="24"/>
  <c r="E100" i="24"/>
  <c r="F127" i="24"/>
  <c r="F123" i="24"/>
  <c r="F119" i="24"/>
  <c r="F117" i="24"/>
  <c r="F115" i="24"/>
  <c r="F113" i="24"/>
  <c r="F111" i="24"/>
  <c r="F109" i="24"/>
  <c r="F107" i="24"/>
  <c r="F105" i="24"/>
  <c r="F103" i="24"/>
  <c r="F101" i="24"/>
  <c r="E117" i="24"/>
  <c r="E115" i="24"/>
  <c r="E113" i="24"/>
  <c r="E111" i="24"/>
  <c r="E109" i="24"/>
  <c r="E107" i="24"/>
  <c r="E105" i="24"/>
  <c r="E103" i="24"/>
  <c r="E101" i="24"/>
  <c r="E97" i="24"/>
  <c r="E95" i="24"/>
  <c r="E93" i="24"/>
  <c r="E91" i="24"/>
  <c r="F99" i="24"/>
  <c r="E99" i="24"/>
  <c r="F98" i="24"/>
  <c r="F96" i="24"/>
  <c r="F94" i="24"/>
  <c r="F92" i="24"/>
  <c r="F90" i="24"/>
  <c r="F88" i="24"/>
  <c r="F86" i="24"/>
  <c r="F84" i="24"/>
  <c r="E98" i="24"/>
  <c r="E96" i="24"/>
  <c r="E94" i="24"/>
  <c r="E92" i="24"/>
  <c r="E90" i="24"/>
  <c r="F97" i="24"/>
  <c r="F95" i="24"/>
  <c r="F93" i="24"/>
  <c r="F91" i="24"/>
  <c r="F89" i="24"/>
  <c r="F87" i="24"/>
  <c r="F85" i="24"/>
  <c r="E86" i="24"/>
  <c r="F81" i="24"/>
  <c r="F79" i="24"/>
  <c r="F77" i="24"/>
  <c r="F75" i="24"/>
  <c r="F73" i="24"/>
  <c r="F71" i="24"/>
  <c r="F69" i="24"/>
  <c r="F67" i="24"/>
  <c r="F65" i="24"/>
  <c r="E88" i="24"/>
  <c r="E81" i="24"/>
  <c r="E79" i="24"/>
  <c r="E77" i="24"/>
  <c r="E75" i="24"/>
  <c r="E73" i="24"/>
  <c r="E71" i="24"/>
  <c r="E69" i="24"/>
  <c r="E67" i="24"/>
  <c r="E85" i="24"/>
  <c r="E87" i="24"/>
  <c r="F83" i="24"/>
  <c r="F82" i="24"/>
  <c r="F80" i="24"/>
  <c r="F78" i="24"/>
  <c r="F76" i="24"/>
  <c r="F74" i="24"/>
  <c r="F72" i="24"/>
  <c r="F70" i="24"/>
  <c r="F68" i="24"/>
  <c r="F66" i="24"/>
  <c r="E84" i="24"/>
  <c r="E83" i="24"/>
  <c r="E82" i="24"/>
  <c r="E80" i="24"/>
  <c r="E78" i="24"/>
  <c r="E76" i="24"/>
  <c r="E74" i="24"/>
  <c r="E72" i="24"/>
  <c r="E70" i="24"/>
  <c r="E68" i="24"/>
  <c r="E89" i="24"/>
  <c r="E63" i="24"/>
  <c r="E61" i="24"/>
  <c r="E59" i="24"/>
  <c r="E57" i="24"/>
  <c r="E55" i="24"/>
  <c r="E65" i="24"/>
  <c r="F64" i="24"/>
  <c r="F62" i="24"/>
  <c r="F60" i="24"/>
  <c r="F58" i="24"/>
  <c r="F56" i="24"/>
  <c r="F54" i="24"/>
  <c r="F52" i="24"/>
  <c r="F50" i="24"/>
  <c r="F48" i="24"/>
  <c r="E64" i="24"/>
  <c r="E62" i="24"/>
  <c r="E60" i="24"/>
  <c r="E58" i="24"/>
  <c r="E56" i="24"/>
  <c r="E66" i="24"/>
  <c r="F63" i="24"/>
  <c r="F61" i="24"/>
  <c r="F59" i="24"/>
  <c r="F57" i="24"/>
  <c r="F55" i="24"/>
  <c r="F53" i="24"/>
  <c r="F51" i="24"/>
  <c r="F49" i="24"/>
  <c r="E51" i="24"/>
  <c r="E46" i="24"/>
  <c r="E44" i="24"/>
  <c r="E42" i="24"/>
  <c r="E40" i="24"/>
  <c r="E38" i="24"/>
  <c r="E36" i="24"/>
  <c r="E34" i="24"/>
  <c r="E32" i="24"/>
  <c r="E53" i="24"/>
  <c r="E50" i="24"/>
  <c r="F47" i="24"/>
  <c r="F45" i="24"/>
  <c r="F43" i="24"/>
  <c r="F41" i="24"/>
  <c r="F39" i="24"/>
  <c r="F37" i="24"/>
  <c r="F35" i="24"/>
  <c r="F33" i="24"/>
  <c r="F31" i="24"/>
  <c r="F29" i="24"/>
  <c r="E48" i="24"/>
  <c r="E47" i="24"/>
  <c r="E45" i="24"/>
  <c r="E43" i="24"/>
  <c r="E41" i="24"/>
  <c r="E39" i="24"/>
  <c r="E37" i="24"/>
  <c r="E35" i="24"/>
  <c r="E33" i="24"/>
  <c r="E31" i="24"/>
  <c r="E52" i="24"/>
  <c r="E49" i="24"/>
  <c r="E54" i="24"/>
  <c r="F46" i="24"/>
  <c r="F44" i="24"/>
  <c r="F42" i="24"/>
  <c r="F40" i="24"/>
  <c r="F38" i="24"/>
  <c r="F36" i="24"/>
  <c r="F34" i="24"/>
  <c r="F32" i="24"/>
  <c r="F30" i="24"/>
  <c r="AK149" i="24"/>
  <c r="AK147" i="24"/>
  <c r="AK145" i="24"/>
  <c r="AK143" i="24"/>
  <c r="AK141" i="24"/>
  <c r="AK139" i="24"/>
  <c r="AK137" i="24"/>
  <c r="AK135" i="24"/>
  <c r="AK133" i="24"/>
  <c r="AK131" i="24"/>
  <c r="AK148" i="24"/>
  <c r="AK146" i="24"/>
  <c r="AK144" i="24"/>
  <c r="AK142" i="24"/>
  <c r="AK140" i="24"/>
  <c r="AK138" i="24"/>
  <c r="AK136" i="24"/>
  <c r="AK134" i="24"/>
  <c r="AK130" i="24"/>
  <c r="AK128" i="24"/>
  <c r="AK126" i="24"/>
  <c r="AK124" i="24"/>
  <c r="AK122" i="24"/>
  <c r="AK120" i="24"/>
  <c r="AK118" i="24"/>
  <c r="AK116" i="24"/>
  <c r="AK132" i="24"/>
  <c r="AK129" i="24"/>
  <c r="AK127" i="24"/>
  <c r="AK125" i="24"/>
  <c r="AK123" i="24"/>
  <c r="AK121" i="24"/>
  <c r="AK119" i="24"/>
  <c r="AK117" i="24"/>
  <c r="AK114" i="24"/>
  <c r="AK112" i="24"/>
  <c r="AK110" i="24"/>
  <c r="AK108" i="24"/>
  <c r="AK106" i="24"/>
  <c r="AK104" i="24"/>
  <c r="AK102" i="24"/>
  <c r="AK100" i="24"/>
  <c r="AK98" i="24"/>
  <c r="AK115" i="24"/>
  <c r="AK113" i="24"/>
  <c r="AK111" i="24"/>
  <c r="AK109" i="24"/>
  <c r="AK107" i="24"/>
  <c r="AK105" i="24"/>
  <c r="AK103" i="24"/>
  <c r="AK101" i="24"/>
  <c r="AK99" i="24"/>
  <c r="AK97" i="24"/>
  <c r="AK95" i="24"/>
  <c r="AK93" i="24"/>
  <c r="AK91" i="24"/>
  <c r="AK89" i="24"/>
  <c r="AK96" i="24"/>
  <c r="AK94" i="24"/>
  <c r="AK92" i="24"/>
  <c r="AK90" i="24"/>
  <c r="AK86" i="24"/>
  <c r="AK83" i="24"/>
  <c r="AK82" i="24"/>
  <c r="AK88" i="24"/>
  <c r="AK81" i="24"/>
  <c r="AK79" i="24"/>
  <c r="AK77" i="24"/>
  <c r="AK75" i="24"/>
  <c r="AK73" i="24"/>
  <c r="AK71" i="24"/>
  <c r="AK69" i="24"/>
  <c r="AK67" i="24"/>
  <c r="AK65" i="24"/>
  <c r="AK85" i="24"/>
  <c r="AK87" i="24"/>
  <c r="AK84" i="24"/>
  <c r="AK80" i="24"/>
  <c r="AK78" i="24"/>
  <c r="AK76" i="24"/>
  <c r="AK74" i="24"/>
  <c r="AK72" i="24"/>
  <c r="AK70" i="24"/>
  <c r="AK68" i="24"/>
  <c r="AK66" i="24"/>
  <c r="AK63" i="24"/>
  <c r="AK61" i="24"/>
  <c r="AK59" i="24"/>
  <c r="AK57" i="24"/>
  <c r="AK55" i="24"/>
  <c r="AK62" i="24"/>
  <c r="AK60" i="24"/>
  <c r="AK58" i="24"/>
  <c r="AK56" i="24"/>
  <c r="AK64" i="24"/>
  <c r="AK54" i="24"/>
  <c r="AK51" i="24"/>
  <c r="AK47" i="24"/>
  <c r="AK46" i="24"/>
  <c r="AK44" i="24"/>
  <c r="AK42" i="24"/>
  <c r="AK40" i="24"/>
  <c r="AK38" i="24"/>
  <c r="AK36" i="24"/>
  <c r="AK34" i="24"/>
  <c r="AK32" i="24"/>
  <c r="AK30" i="24"/>
  <c r="AK53" i="24"/>
  <c r="AK50" i="24"/>
  <c r="AK45" i="24"/>
  <c r="AK43" i="24"/>
  <c r="AK41" i="24"/>
  <c r="AK39" i="24"/>
  <c r="AK37" i="24"/>
  <c r="AK35" i="24"/>
  <c r="AK33" i="24"/>
  <c r="AK31" i="24"/>
  <c r="AK29" i="24"/>
  <c r="AK52" i="24"/>
  <c r="AK49" i="24"/>
  <c r="G3" i="24"/>
  <c r="D4" i="24"/>
  <c r="L4" i="24"/>
  <c r="P5" i="24"/>
  <c r="X5" i="24"/>
  <c r="D6" i="24"/>
  <c r="L6" i="24"/>
  <c r="P7" i="24"/>
  <c r="X7" i="24"/>
  <c r="D8" i="24"/>
  <c r="L8" i="24"/>
  <c r="P9" i="24"/>
  <c r="X9" i="24"/>
  <c r="D10" i="24"/>
  <c r="L10" i="24"/>
  <c r="H11" i="24"/>
  <c r="P11" i="24"/>
  <c r="X11" i="24"/>
  <c r="D12" i="24"/>
  <c r="L12" i="24"/>
  <c r="P13" i="24"/>
  <c r="X13" i="24"/>
  <c r="D14" i="24"/>
  <c r="L14" i="24"/>
  <c r="P15" i="24"/>
  <c r="X15" i="24"/>
  <c r="D16" i="24"/>
  <c r="L16" i="24"/>
  <c r="P17" i="24"/>
  <c r="X17" i="24"/>
  <c r="D18" i="24"/>
  <c r="L18" i="24"/>
  <c r="P19" i="24"/>
  <c r="X19" i="24"/>
  <c r="D20" i="24"/>
  <c r="L20" i="24"/>
  <c r="P21" i="24"/>
  <c r="X21" i="24"/>
  <c r="D22" i="24"/>
  <c r="L22" i="24"/>
  <c r="P23" i="24"/>
  <c r="X23" i="24"/>
  <c r="D24" i="24"/>
  <c r="L24" i="24"/>
  <c r="P25" i="24"/>
  <c r="X25" i="24"/>
  <c r="D26" i="24"/>
  <c r="L26" i="24"/>
  <c r="P27" i="24"/>
  <c r="X27" i="24"/>
  <c r="D28" i="24"/>
  <c r="L28" i="24"/>
  <c r="D30" i="24"/>
  <c r="P30" i="24"/>
  <c r="G31" i="24"/>
  <c r="K32" i="24"/>
  <c r="L33" i="24"/>
  <c r="G35" i="24"/>
  <c r="D36" i="24"/>
  <c r="P37" i="24"/>
  <c r="L42" i="24"/>
  <c r="X43" i="24"/>
  <c r="H47" i="24"/>
  <c r="E14" i="24"/>
  <c r="AK14" i="24"/>
  <c r="E16" i="24"/>
  <c r="AK16" i="24"/>
  <c r="E18" i="24"/>
  <c r="AK18" i="24"/>
  <c r="E20" i="24"/>
  <c r="AK20" i="24"/>
  <c r="Q21" i="24"/>
  <c r="E22" i="24"/>
  <c r="AK22" i="24"/>
  <c r="E24" i="24"/>
  <c r="AK24" i="24"/>
  <c r="E26" i="24"/>
  <c r="AK26" i="24"/>
  <c r="Q27" i="24"/>
  <c r="Y27" i="24"/>
  <c r="E28" i="24"/>
  <c r="AK28" i="24"/>
  <c r="J29" i="24"/>
  <c r="E30" i="24"/>
  <c r="L32" i="24"/>
  <c r="AI32" i="24"/>
  <c r="L36" i="24"/>
  <c r="X37" i="24"/>
  <c r="D46" i="24"/>
  <c r="P47" i="24"/>
  <c r="Q3" i="25"/>
  <c r="X30" i="25"/>
  <c r="X31" i="25"/>
  <c r="X39" i="25"/>
  <c r="O3" i="25"/>
  <c r="X21" i="25"/>
  <c r="X38" i="25"/>
  <c r="X40" i="25"/>
  <c r="X41" i="25"/>
  <c r="X18" i="25"/>
  <c r="X19" i="25"/>
  <c r="X20" i="25"/>
  <c r="M1" i="24"/>
  <c r="M12" i="24" s="1"/>
  <c r="AJ1" i="24"/>
  <c r="AJ133" i="24" s="1"/>
  <c r="P3" i="25"/>
  <c r="T4" i="25"/>
  <c r="U4" i="25" s="1"/>
  <c r="J10" i="25"/>
  <c r="J8" i="25"/>
  <c r="J9" i="25"/>
  <c r="J7" i="25"/>
  <c r="J6" i="25"/>
  <c r="J12" i="25"/>
  <c r="J11" i="25"/>
  <c r="N4" i="25"/>
  <c r="Q147" i="24" l="1"/>
  <c r="H144" i="24"/>
  <c r="F20" i="24"/>
  <c r="Y75" i="24"/>
  <c r="H18" i="24"/>
  <c r="H23" i="24"/>
  <c r="H89" i="24"/>
  <c r="H111" i="24"/>
  <c r="H127" i="24"/>
  <c r="AE86" i="24"/>
  <c r="AE120" i="24"/>
  <c r="AF1" i="24"/>
  <c r="AE31" i="24"/>
  <c r="H29" i="24"/>
  <c r="H102" i="24"/>
  <c r="H113" i="24"/>
  <c r="H129" i="24"/>
  <c r="H25" i="24"/>
  <c r="AE17" i="24"/>
  <c r="H40" i="24"/>
  <c r="H67" i="24"/>
  <c r="H82" i="24"/>
  <c r="H92" i="24"/>
  <c r="H110" i="24"/>
  <c r="H120" i="24"/>
  <c r="H39" i="24"/>
  <c r="H42" i="24"/>
  <c r="H54" i="24"/>
  <c r="H112" i="24"/>
  <c r="H122" i="24"/>
  <c r="AE67" i="24"/>
  <c r="AE111" i="24"/>
  <c r="H59" i="24"/>
  <c r="H56" i="24"/>
  <c r="H114" i="24"/>
  <c r="H124" i="24"/>
  <c r="AE127" i="24"/>
  <c r="H61" i="24"/>
  <c r="H58" i="24"/>
  <c r="H107" i="24"/>
  <c r="H135" i="24"/>
  <c r="H123" i="24"/>
  <c r="H142" i="24"/>
  <c r="AE88" i="24"/>
  <c r="AE143" i="24"/>
  <c r="AF30" i="24"/>
  <c r="AF3" i="24"/>
  <c r="AF31" i="24"/>
  <c r="AF29" i="24"/>
  <c r="AF6" i="24"/>
  <c r="AF22" i="24"/>
  <c r="AF41" i="24"/>
  <c r="AF20" i="24"/>
  <c r="AF18" i="24"/>
  <c r="AF16" i="24"/>
  <c r="AF12" i="24"/>
  <c r="AF138" i="24"/>
  <c r="AF124" i="24"/>
  <c r="AF139" i="24"/>
  <c r="AF107" i="24"/>
  <c r="AF96" i="24"/>
  <c r="AF103" i="24"/>
  <c r="AF91" i="24"/>
  <c r="AF74" i="24"/>
  <c r="AF69" i="24"/>
  <c r="AF54" i="24"/>
  <c r="AF44" i="24"/>
  <c r="AF136" i="24"/>
  <c r="AF122" i="24"/>
  <c r="AF121" i="24"/>
  <c r="AF114" i="24"/>
  <c r="AF105" i="24"/>
  <c r="AF94" i="24"/>
  <c r="AF89" i="24"/>
  <c r="AF72" i="24"/>
  <c r="AF67" i="24"/>
  <c r="AF52" i="24"/>
  <c r="AF53" i="24"/>
  <c r="AF42" i="24"/>
  <c r="AF24" i="24"/>
  <c r="AF120" i="24"/>
  <c r="AF145" i="24"/>
  <c r="AF119" i="24"/>
  <c r="AF141" i="24"/>
  <c r="AF112" i="24"/>
  <c r="AF92" i="24"/>
  <c r="AF100" i="24"/>
  <c r="AF70" i="24"/>
  <c r="AF81" i="24"/>
  <c r="AF65" i="24"/>
  <c r="AF50" i="24"/>
  <c r="AF51" i="24"/>
  <c r="AF40" i="24"/>
  <c r="AF10" i="24"/>
  <c r="AF148" i="24"/>
  <c r="AF132" i="24"/>
  <c r="AF118" i="24"/>
  <c r="AF117" i="24"/>
  <c r="AF135" i="24"/>
  <c r="AF110" i="24"/>
  <c r="AF90" i="24"/>
  <c r="AF85" i="24"/>
  <c r="AF68" i="24"/>
  <c r="AF79" i="24"/>
  <c r="AF48" i="24"/>
  <c r="AF49" i="24"/>
  <c r="AF38" i="24"/>
  <c r="AF8" i="24"/>
  <c r="AF116" i="24"/>
  <c r="AF84" i="24"/>
  <c r="AF95" i="24"/>
  <c r="AF60" i="24"/>
  <c r="AF11" i="24"/>
  <c r="AF27" i="24"/>
  <c r="AF32" i="24"/>
  <c r="AF143" i="24"/>
  <c r="AF133" i="24"/>
  <c r="AF82" i="24"/>
  <c r="AF93" i="24"/>
  <c r="AF58" i="24"/>
  <c r="AF9" i="24"/>
  <c r="AF25" i="24"/>
  <c r="AF23" i="24"/>
  <c r="AF26" i="24"/>
  <c r="AF129" i="24"/>
  <c r="AF115" i="24"/>
  <c r="AF83" i="24"/>
  <c r="AF56" i="24"/>
  <c r="AF7" i="24"/>
  <c r="AF127" i="24"/>
  <c r="AF147" i="24"/>
  <c r="AF113" i="24"/>
  <c r="AF99" i="24"/>
  <c r="AF77" i="24"/>
  <c r="AF46" i="24"/>
  <c r="AF5" i="24"/>
  <c r="AF21" i="24"/>
  <c r="Y23" i="24"/>
  <c r="AF19" i="24"/>
  <c r="AF104" i="24"/>
  <c r="AF109" i="24"/>
  <c r="AF106" i="24"/>
  <c r="AF126" i="24"/>
  <c r="Y55" i="24"/>
  <c r="Y12" i="24"/>
  <c r="AF39" i="24"/>
  <c r="Y8" i="24"/>
  <c r="AF63" i="24"/>
  <c r="AF73" i="24"/>
  <c r="AE85" i="24"/>
  <c r="AF88" i="24"/>
  <c r="Y57" i="24"/>
  <c r="Y19" i="24"/>
  <c r="AF15" i="24"/>
  <c r="H13" i="24"/>
  <c r="AE23" i="24"/>
  <c r="AE19" i="24"/>
  <c r="AE7" i="24"/>
  <c r="H69" i="24"/>
  <c r="H91" i="24"/>
  <c r="H94" i="24"/>
  <c r="AE43" i="24"/>
  <c r="AF75" i="24"/>
  <c r="AE95" i="24"/>
  <c r="AF101" i="24"/>
  <c r="AF130" i="24"/>
  <c r="Y53" i="24"/>
  <c r="Y59" i="24"/>
  <c r="Y129" i="24"/>
  <c r="Q18" i="24"/>
  <c r="Q100" i="24"/>
  <c r="Y10" i="24"/>
  <c r="AF61" i="24"/>
  <c r="AF86" i="24"/>
  <c r="AF125" i="24"/>
  <c r="Q23" i="24"/>
  <c r="I1" i="24"/>
  <c r="H3" i="24"/>
  <c r="H30" i="24"/>
  <c r="H16" i="24"/>
  <c r="H14" i="24"/>
  <c r="H12" i="24"/>
  <c r="H28" i="24"/>
  <c r="H10" i="24"/>
  <c r="H26" i="24"/>
  <c r="H4" i="24"/>
  <c r="H45" i="24"/>
  <c r="H22" i="24"/>
  <c r="H148" i="24"/>
  <c r="H132" i="24"/>
  <c r="H141" i="24"/>
  <c r="H8" i="24"/>
  <c r="H34" i="24"/>
  <c r="H146" i="24"/>
  <c r="H130" i="24"/>
  <c r="H140" i="24"/>
  <c r="H147" i="24"/>
  <c r="H121" i="24"/>
  <c r="H108" i="24"/>
  <c r="H90" i="24"/>
  <c r="H87" i="24"/>
  <c r="H76" i="24"/>
  <c r="H81" i="24"/>
  <c r="H65" i="24"/>
  <c r="H52" i="24"/>
  <c r="H55" i="24"/>
  <c r="H32" i="24"/>
  <c r="H5" i="24"/>
  <c r="H21" i="24"/>
  <c r="H6" i="24"/>
  <c r="H138" i="24"/>
  <c r="H133" i="24"/>
  <c r="H119" i="24"/>
  <c r="H88" i="24"/>
  <c r="H85" i="24"/>
  <c r="H74" i="24"/>
  <c r="H79" i="24"/>
  <c r="H50" i="24"/>
  <c r="H53" i="24"/>
  <c r="H33" i="24"/>
  <c r="H19" i="24"/>
  <c r="H31" i="24"/>
  <c r="H41" i="24"/>
  <c r="H20" i="24"/>
  <c r="H136" i="24"/>
  <c r="H128" i="24"/>
  <c r="H137" i="24"/>
  <c r="H143" i="24"/>
  <c r="H117" i="24"/>
  <c r="H106" i="24"/>
  <c r="H86" i="24"/>
  <c r="H104" i="24"/>
  <c r="H83" i="24"/>
  <c r="H72" i="24"/>
  <c r="H77" i="24"/>
  <c r="H64" i="24"/>
  <c r="H48" i="24"/>
  <c r="H51" i="24"/>
  <c r="H46" i="24"/>
  <c r="H17" i="24"/>
  <c r="H24" i="24"/>
  <c r="H43" i="24"/>
  <c r="H134" i="24"/>
  <c r="H126" i="24"/>
  <c r="H131" i="24"/>
  <c r="H149" i="24"/>
  <c r="H139" i="24"/>
  <c r="H115" i="24"/>
  <c r="H103" i="24"/>
  <c r="H100" i="24"/>
  <c r="H84" i="24"/>
  <c r="H97" i="24"/>
  <c r="H101" i="24"/>
  <c r="H99" i="24"/>
  <c r="H70" i="24"/>
  <c r="H75" i="24"/>
  <c r="H62" i="24"/>
  <c r="H49" i="24"/>
  <c r="H44" i="24"/>
  <c r="H15" i="24"/>
  <c r="Q19" i="24"/>
  <c r="H27" i="24"/>
  <c r="H7" i="24"/>
  <c r="H37" i="24"/>
  <c r="H71" i="24"/>
  <c r="H66" i="24"/>
  <c r="H93" i="24"/>
  <c r="H96" i="24"/>
  <c r="AE45" i="24"/>
  <c r="AE54" i="24"/>
  <c r="AF66" i="24"/>
  <c r="AE97" i="24"/>
  <c r="AF131" i="24"/>
  <c r="AF137" i="24"/>
  <c r="Y42" i="24"/>
  <c r="Q37" i="24"/>
  <c r="AF37" i="24"/>
  <c r="AE6" i="24"/>
  <c r="AE14" i="24"/>
  <c r="AE24" i="24"/>
  <c r="AE4" i="24"/>
  <c r="AE16" i="24"/>
  <c r="AE18" i="24"/>
  <c r="AE28" i="24"/>
  <c r="AE135" i="24"/>
  <c r="AE12" i="24"/>
  <c r="AE8" i="24"/>
  <c r="AE22" i="24"/>
  <c r="AE26" i="24"/>
  <c r="AE147" i="24"/>
  <c r="AE141" i="24"/>
  <c r="AE140" i="24"/>
  <c r="AE128" i="24"/>
  <c r="AE121" i="24"/>
  <c r="AE112" i="24"/>
  <c r="AE105" i="24"/>
  <c r="AE84" i="24"/>
  <c r="AE93" i="24"/>
  <c r="AE77" i="24"/>
  <c r="AE74" i="24"/>
  <c r="AE62" i="24"/>
  <c r="AE64" i="24"/>
  <c r="AE57" i="24"/>
  <c r="AE41" i="24"/>
  <c r="AE42" i="24"/>
  <c r="AE139" i="24"/>
  <c r="AE138" i="24"/>
  <c r="AE126" i="24"/>
  <c r="AE131" i="24"/>
  <c r="AE119" i="24"/>
  <c r="AE110" i="24"/>
  <c r="AE103" i="24"/>
  <c r="AE82" i="24"/>
  <c r="AE91" i="24"/>
  <c r="AE75" i="24"/>
  <c r="AE72" i="24"/>
  <c r="AE60" i="24"/>
  <c r="AE70" i="24"/>
  <c r="AE55" i="24"/>
  <c r="AE39" i="24"/>
  <c r="AE40" i="24"/>
  <c r="AE137" i="24"/>
  <c r="AE136" i="24"/>
  <c r="AE124" i="24"/>
  <c r="AE108" i="24"/>
  <c r="AE116" i="24"/>
  <c r="AE101" i="24"/>
  <c r="AE96" i="24"/>
  <c r="AE89" i="24"/>
  <c r="AE73" i="24"/>
  <c r="AE58" i="24"/>
  <c r="AE66" i="24"/>
  <c r="AE53" i="24"/>
  <c r="AE37" i="24"/>
  <c r="AE38" i="24"/>
  <c r="AE133" i="24"/>
  <c r="AE134" i="24"/>
  <c r="AE122" i="24"/>
  <c r="AE106" i="24"/>
  <c r="AE115" i="24"/>
  <c r="AE99" i="24"/>
  <c r="AE94" i="24"/>
  <c r="AE98" i="24"/>
  <c r="AE87" i="24"/>
  <c r="AE68" i="24"/>
  <c r="AE56" i="24"/>
  <c r="AE51" i="24"/>
  <c r="AE35" i="24"/>
  <c r="AE36" i="24"/>
  <c r="AE148" i="24"/>
  <c r="AE123" i="24"/>
  <c r="AE117" i="24"/>
  <c r="AE109" i="24"/>
  <c r="AE81" i="24"/>
  <c r="AE80" i="24"/>
  <c r="AE52" i="24"/>
  <c r="AE69" i="24"/>
  <c r="AE47" i="24"/>
  <c r="AE34" i="24"/>
  <c r="AE11" i="24"/>
  <c r="AE27" i="24"/>
  <c r="AE30" i="24"/>
  <c r="AE146" i="24"/>
  <c r="AE114" i="24"/>
  <c r="AE107" i="24"/>
  <c r="AE79" i="24"/>
  <c r="AE78" i="24"/>
  <c r="AE50" i="24"/>
  <c r="AE63" i="24"/>
  <c r="AE32" i="24"/>
  <c r="AE5" i="24"/>
  <c r="AE21" i="24"/>
  <c r="AE149" i="24"/>
  <c r="AE144" i="24"/>
  <c r="AE104" i="24"/>
  <c r="AE92" i="24"/>
  <c r="AE76" i="24"/>
  <c r="AE48" i="24"/>
  <c r="AE61" i="24"/>
  <c r="AE15" i="24"/>
  <c r="AE33" i="24"/>
  <c r="AE10" i="24"/>
  <c r="AE145" i="24"/>
  <c r="AE142" i="24"/>
  <c r="AE130" i="24"/>
  <c r="AE102" i="24"/>
  <c r="AE90" i="24"/>
  <c r="AE83" i="24"/>
  <c r="AE71" i="24"/>
  <c r="AE59" i="24"/>
  <c r="AE9" i="24"/>
  <c r="AE25" i="24"/>
  <c r="AE113" i="24"/>
  <c r="AE129" i="24"/>
  <c r="Z1" i="24"/>
  <c r="Y7" i="24"/>
  <c r="Y49" i="24"/>
  <c r="Y5" i="24"/>
  <c r="Y138" i="24"/>
  <c r="Y143" i="24"/>
  <c r="Y121" i="24"/>
  <c r="Y118" i="24"/>
  <c r="Y107" i="24"/>
  <c r="Y110" i="24"/>
  <c r="Y96" i="24"/>
  <c r="Y97" i="24"/>
  <c r="Y82" i="24"/>
  <c r="Y72" i="24"/>
  <c r="Y85" i="24"/>
  <c r="Y67" i="24"/>
  <c r="Y3" i="24"/>
  <c r="Y6" i="24"/>
  <c r="Y14" i="24"/>
  <c r="Y22" i="24"/>
  <c r="Y136" i="24"/>
  <c r="Y141" i="24"/>
  <c r="Y133" i="24"/>
  <c r="Y119" i="24"/>
  <c r="Y131" i="24"/>
  <c r="Y116" i="24"/>
  <c r="Y105" i="24"/>
  <c r="Y108" i="24"/>
  <c r="Y94" i="24"/>
  <c r="Y95" i="24"/>
  <c r="Y84" i="24"/>
  <c r="Y70" i="24"/>
  <c r="Y81" i="24"/>
  <c r="Y47" i="24"/>
  <c r="Y31" i="24"/>
  <c r="Y38" i="24"/>
  <c r="Y134" i="24"/>
  <c r="Y139" i="24"/>
  <c r="Y117" i="24"/>
  <c r="Y130" i="24"/>
  <c r="Y103" i="24"/>
  <c r="Y106" i="24"/>
  <c r="Y92" i="24"/>
  <c r="Y93" i="24"/>
  <c r="Y68" i="24"/>
  <c r="Y79" i="24"/>
  <c r="Y63" i="24"/>
  <c r="Y20" i="24"/>
  <c r="Y28" i="24"/>
  <c r="Y148" i="24"/>
  <c r="Y132" i="24"/>
  <c r="Y137" i="24"/>
  <c r="Y128" i="24"/>
  <c r="Y101" i="24"/>
  <c r="Y104" i="24"/>
  <c r="Y90" i="24"/>
  <c r="Y91" i="24"/>
  <c r="Y89" i="24"/>
  <c r="Y66" i="24"/>
  <c r="Y77" i="24"/>
  <c r="Y64" i="24"/>
  <c r="Y61" i="24"/>
  <c r="Y43" i="24"/>
  <c r="Y51" i="24"/>
  <c r="Y34" i="24"/>
  <c r="Y18" i="24"/>
  <c r="Y26" i="24"/>
  <c r="Y144" i="24"/>
  <c r="Y149" i="24"/>
  <c r="Y127" i="24"/>
  <c r="Y115" i="24"/>
  <c r="Y114" i="24"/>
  <c r="Y83" i="24"/>
  <c r="Y71" i="24"/>
  <c r="Y41" i="24"/>
  <c r="Y40" i="24"/>
  <c r="Y142" i="24"/>
  <c r="Y147" i="24"/>
  <c r="Y125" i="24"/>
  <c r="Y126" i="24"/>
  <c r="Y113" i="24"/>
  <c r="Y112" i="24"/>
  <c r="Y69" i="24"/>
  <c r="Y39" i="24"/>
  <c r="Y36" i="24"/>
  <c r="Y140" i="24"/>
  <c r="Y145" i="24"/>
  <c r="Y123" i="24"/>
  <c r="Y124" i="24"/>
  <c r="Y111" i="24"/>
  <c r="Y102" i="24"/>
  <c r="Y80" i="24"/>
  <c r="Y37" i="24"/>
  <c r="Y32" i="24"/>
  <c r="Y4" i="24"/>
  <c r="Y135" i="24"/>
  <c r="Y122" i="24"/>
  <c r="Y109" i="24"/>
  <c r="Y100" i="24"/>
  <c r="Y78" i="24"/>
  <c r="Y62" i="24"/>
  <c r="Y35" i="24"/>
  <c r="Y30" i="24"/>
  <c r="Y24" i="24"/>
  <c r="Y99" i="24"/>
  <c r="Y76" i="24"/>
  <c r="Y65" i="24"/>
  <c r="Y74" i="24"/>
  <c r="Y60" i="24"/>
  <c r="Y11" i="24"/>
  <c r="Y17" i="24"/>
  <c r="Y25" i="24"/>
  <c r="Y86" i="24"/>
  <c r="Y58" i="24"/>
  <c r="Y46" i="24"/>
  <c r="Y98" i="24"/>
  <c r="Y88" i="24"/>
  <c r="Y56" i="24"/>
  <c r="Y52" i="24"/>
  <c r="Y44" i="24"/>
  <c r="R1" i="24"/>
  <c r="S1" i="24" s="1"/>
  <c r="S32" i="24" s="1"/>
  <c r="Q5" i="24"/>
  <c r="Q143" i="24"/>
  <c r="Q135" i="24"/>
  <c r="Q127" i="24"/>
  <c r="Q119" i="24"/>
  <c r="Q131" i="24"/>
  <c r="Q111" i="24"/>
  <c r="Q103" i="24"/>
  <c r="Q114" i="24"/>
  <c r="Q106" i="24"/>
  <c r="Q78" i="24"/>
  <c r="Q70" i="24"/>
  <c r="Q89" i="24"/>
  <c r="Q86" i="24"/>
  <c r="Q77" i="24"/>
  <c r="Q69" i="24"/>
  <c r="Q57" i="24"/>
  <c r="Q43" i="24"/>
  <c r="Q35" i="24"/>
  <c r="Q54" i="24"/>
  <c r="Q7" i="24"/>
  <c r="Q9" i="24"/>
  <c r="Q144" i="24"/>
  <c r="Q136" i="24"/>
  <c r="Q128" i="24"/>
  <c r="Q120" i="24"/>
  <c r="Q92" i="24"/>
  <c r="Q93" i="24"/>
  <c r="Q82" i="24"/>
  <c r="Q64" i="24"/>
  <c r="Q56" i="24"/>
  <c r="Q40" i="24"/>
  <c r="Q32" i="24"/>
  <c r="Q8" i="24"/>
  <c r="Q3" i="24"/>
  <c r="Q149" i="24"/>
  <c r="Q141" i="24"/>
  <c r="Q125" i="24"/>
  <c r="Q117" i="24"/>
  <c r="Q109" i="24"/>
  <c r="Q101" i="24"/>
  <c r="Q112" i="24"/>
  <c r="Q104" i="24"/>
  <c r="Q87" i="24"/>
  <c r="Q76" i="24"/>
  <c r="Q68" i="24"/>
  <c r="Q75" i="24"/>
  <c r="Q67" i="24"/>
  <c r="Q63" i="24"/>
  <c r="Q55" i="24"/>
  <c r="Q50" i="24"/>
  <c r="Q41" i="24"/>
  <c r="Q33" i="24"/>
  <c r="Q4" i="24"/>
  <c r="Q142" i="24"/>
  <c r="Q134" i="24"/>
  <c r="Q126" i="24"/>
  <c r="Q118" i="24"/>
  <c r="Q98" i="24"/>
  <c r="Q90" i="24"/>
  <c r="Q91" i="24"/>
  <c r="Q85" i="24"/>
  <c r="Q88" i="24"/>
  <c r="Q62" i="24"/>
  <c r="Q48" i="24"/>
  <c r="Q46" i="24"/>
  <c r="Q38" i="24"/>
  <c r="Q30" i="24"/>
  <c r="Q146" i="24"/>
  <c r="Q145" i="24"/>
  <c r="Q122" i="24"/>
  <c r="Q60" i="24"/>
  <c r="Q52" i="24"/>
  <c r="Q36" i="24"/>
  <c r="Q14" i="24"/>
  <c r="Q22" i="24"/>
  <c r="Q133" i="24"/>
  <c r="Q105" i="24"/>
  <c r="Q110" i="24"/>
  <c r="Q80" i="24"/>
  <c r="Q84" i="24"/>
  <c r="Q79" i="24"/>
  <c r="Q65" i="24"/>
  <c r="Q45" i="24"/>
  <c r="Q10" i="24"/>
  <c r="Q140" i="24"/>
  <c r="Q139" i="24"/>
  <c r="Q58" i="24"/>
  <c r="Q34" i="24"/>
  <c r="Q20" i="24"/>
  <c r="Q28" i="24"/>
  <c r="Q129" i="24"/>
  <c r="Q115" i="24"/>
  <c r="Q99" i="24"/>
  <c r="Q108" i="24"/>
  <c r="Q97" i="24"/>
  <c r="Q74" i="24"/>
  <c r="Q73" i="24"/>
  <c r="Q61" i="24"/>
  <c r="Q39" i="24"/>
  <c r="Q51" i="24"/>
  <c r="Q138" i="24"/>
  <c r="Q83" i="24"/>
  <c r="Q66" i="24"/>
  <c r="Q81" i="24"/>
  <c r="Q42" i="24"/>
  <c r="Q53" i="24"/>
  <c r="Q6" i="24"/>
  <c r="Q121" i="24"/>
  <c r="Q31" i="24"/>
  <c r="Q132" i="24"/>
  <c r="Q113" i="24"/>
  <c r="Q96" i="24"/>
  <c r="Q71" i="24"/>
  <c r="Q59" i="24"/>
  <c r="Q11" i="24"/>
  <c r="Q130" i="24"/>
  <c r="Q116" i="24"/>
  <c r="Q95" i="24"/>
  <c r="Q49" i="24"/>
  <c r="Q16" i="24"/>
  <c r="Q24" i="24"/>
  <c r="Q148" i="24"/>
  <c r="Q17" i="24"/>
  <c r="Q25" i="24"/>
  <c r="Q15" i="24"/>
  <c r="Q94" i="24"/>
  <c r="Q44" i="24"/>
  <c r="Q123" i="24"/>
  <c r="Q72" i="24"/>
  <c r="Q26" i="24"/>
  <c r="Q13" i="24"/>
  <c r="AF111" i="24"/>
  <c r="AF108" i="24"/>
  <c r="AF128" i="24"/>
  <c r="Y48" i="24"/>
  <c r="S29" i="24"/>
  <c r="H68" i="24"/>
  <c r="H95" i="24"/>
  <c r="H98" i="24"/>
  <c r="AF45" i="24"/>
  <c r="AE44" i="24"/>
  <c r="AF47" i="24"/>
  <c r="AF64" i="24"/>
  <c r="AF76" i="24"/>
  <c r="AF97" i="24"/>
  <c r="AF149" i="24"/>
  <c r="AF140" i="24"/>
  <c r="S79" i="24"/>
  <c r="Q102" i="24"/>
  <c r="AE20" i="24"/>
  <c r="AE13" i="24"/>
  <c r="AE100" i="24"/>
  <c r="Y13" i="24"/>
  <c r="AF71" i="24"/>
  <c r="AE29" i="24"/>
  <c r="S16" i="24"/>
  <c r="Y50" i="24"/>
  <c r="Q12" i="24"/>
  <c r="S37" i="24"/>
  <c r="S119" i="24"/>
  <c r="H35" i="24"/>
  <c r="Y9" i="24"/>
  <c r="Y15" i="24"/>
  <c r="AE3" i="24"/>
  <c r="H73" i="24"/>
  <c r="Y21" i="24"/>
  <c r="S34" i="24"/>
  <c r="AF17" i="24"/>
  <c r="H9" i="24"/>
  <c r="S26" i="24"/>
  <c r="S14" i="24"/>
  <c r="S10" i="24"/>
  <c r="H36" i="24"/>
  <c r="H57" i="24"/>
  <c r="H78" i="24"/>
  <c r="H145" i="24"/>
  <c r="AE46" i="24"/>
  <c r="AE49" i="24"/>
  <c r="AE65" i="24"/>
  <c r="AF78" i="24"/>
  <c r="AF102" i="24"/>
  <c r="AE125" i="24"/>
  <c r="AE118" i="24"/>
  <c r="AF142" i="24"/>
  <c r="Y54" i="24"/>
  <c r="Y73" i="24"/>
  <c r="Y146" i="24"/>
  <c r="Y29" i="24"/>
  <c r="Y16" i="24"/>
  <c r="Q47" i="24"/>
  <c r="S99" i="24"/>
  <c r="Q124" i="24"/>
  <c r="AJ22" i="24"/>
  <c r="AJ6" i="24"/>
  <c r="AJ145" i="24"/>
  <c r="M26" i="24"/>
  <c r="M24" i="24"/>
  <c r="AJ49" i="24"/>
  <c r="AJ105" i="24"/>
  <c r="AJ126" i="24"/>
  <c r="AJ123" i="24"/>
  <c r="AJ20" i="24"/>
  <c r="AJ67" i="24"/>
  <c r="AJ82" i="24"/>
  <c r="AJ109" i="24"/>
  <c r="AJ44" i="24"/>
  <c r="AJ10" i="24"/>
  <c r="AJ78" i="24"/>
  <c r="AJ69" i="24"/>
  <c r="AJ84" i="24"/>
  <c r="AJ113" i="24"/>
  <c r="AJ33" i="24"/>
  <c r="AJ8" i="24"/>
  <c r="AJ80" i="24"/>
  <c r="AJ102" i="24"/>
  <c r="AJ124" i="24"/>
  <c r="AJ4" i="24"/>
  <c r="AJ35" i="24"/>
  <c r="AJ51" i="24"/>
  <c r="AJ95" i="24"/>
  <c r="AJ127" i="24"/>
  <c r="AJ38" i="24"/>
  <c r="AJ26" i="24"/>
  <c r="AJ37" i="24"/>
  <c r="AJ54" i="24"/>
  <c r="AJ97" i="24"/>
  <c r="M48" i="24"/>
  <c r="AJ24" i="24"/>
  <c r="AJ58" i="24"/>
  <c r="AJ143" i="24"/>
  <c r="AJ41" i="24"/>
  <c r="AJ60" i="24"/>
  <c r="AJ53" i="24"/>
  <c r="AJ71" i="24"/>
  <c r="AJ86" i="24"/>
  <c r="AJ100" i="24"/>
  <c r="AJ106" i="24"/>
  <c r="AJ115" i="24"/>
  <c r="AJ128" i="24"/>
  <c r="AJ148" i="24"/>
  <c r="AJ147" i="24"/>
  <c r="M31" i="24"/>
  <c r="AJ18" i="24"/>
  <c r="AJ43" i="24"/>
  <c r="AJ64" i="24"/>
  <c r="AJ62" i="24"/>
  <c r="AJ55" i="24"/>
  <c r="AJ66" i="24"/>
  <c r="AJ73" i="24"/>
  <c r="AJ88" i="24"/>
  <c r="AJ85" i="24"/>
  <c r="AJ110" i="24"/>
  <c r="AJ140" i="24"/>
  <c r="AJ149" i="24"/>
  <c r="M49" i="24"/>
  <c r="M74" i="24"/>
  <c r="AJ27" i="24"/>
  <c r="M22" i="24"/>
  <c r="M18" i="24"/>
  <c r="AJ16" i="24"/>
  <c r="AJ45" i="24"/>
  <c r="AJ57" i="24"/>
  <c r="AJ68" i="24"/>
  <c r="AJ75" i="24"/>
  <c r="AJ92" i="24"/>
  <c r="AJ87" i="24"/>
  <c r="AJ112" i="24"/>
  <c r="AJ132" i="24"/>
  <c r="AJ144" i="24"/>
  <c r="AJ138" i="24"/>
  <c r="AJ131" i="24"/>
  <c r="M16" i="24"/>
  <c r="M8" i="24"/>
  <c r="AJ14" i="24"/>
  <c r="AJ48" i="24"/>
  <c r="AJ59" i="24"/>
  <c r="AJ70" i="24"/>
  <c r="AJ79" i="24"/>
  <c r="AJ94" i="24"/>
  <c r="AJ89" i="24"/>
  <c r="AJ114" i="24"/>
  <c r="AJ142" i="24"/>
  <c r="AJ116" i="24"/>
  <c r="AJ117" i="24"/>
  <c r="M53" i="24"/>
  <c r="M92" i="24"/>
  <c r="M25" i="24"/>
  <c r="M10" i="24"/>
  <c r="M20" i="24"/>
  <c r="AJ40" i="24"/>
  <c r="AJ13" i="24"/>
  <c r="AJ36" i="24"/>
  <c r="AJ32" i="24"/>
  <c r="AJ15" i="24"/>
  <c r="AJ30" i="24"/>
  <c r="AJ17" i="24"/>
  <c r="AJ19" i="24"/>
  <c r="AJ3" i="24"/>
  <c r="AJ5" i="24"/>
  <c r="AJ21" i="24"/>
  <c r="AJ7" i="24"/>
  <c r="AJ141" i="24"/>
  <c r="AJ129" i="24"/>
  <c r="AJ134" i="24"/>
  <c r="AJ118" i="24"/>
  <c r="AJ111" i="24"/>
  <c r="AJ108" i="24"/>
  <c r="AJ9" i="24"/>
  <c r="AJ29" i="24"/>
  <c r="AJ34" i="24"/>
  <c r="AJ11" i="24"/>
  <c r="AJ137" i="24"/>
  <c r="AJ125" i="24"/>
  <c r="AJ130" i="24"/>
  <c r="AJ146" i="24"/>
  <c r="AJ136" i="24"/>
  <c r="AJ107" i="24"/>
  <c r="AJ103" i="24"/>
  <c r="AJ83" i="24"/>
  <c r="AJ90" i="24"/>
  <c r="AJ77" i="24"/>
  <c r="AJ72" i="24"/>
  <c r="AJ63" i="24"/>
  <c r="AJ47" i="24"/>
  <c r="AJ56" i="24"/>
  <c r="AJ39" i="24"/>
  <c r="AJ23" i="24"/>
  <c r="AJ25" i="24"/>
  <c r="AJ31" i="24"/>
  <c r="AJ42" i="24"/>
  <c r="AJ46" i="24"/>
  <c r="M14" i="24"/>
  <c r="AJ28" i="24"/>
  <c r="AJ12" i="24"/>
  <c r="AJ50" i="24"/>
  <c r="AJ61" i="24"/>
  <c r="AJ74" i="24"/>
  <c r="AJ81" i="24"/>
  <c r="AJ101" i="24"/>
  <c r="AJ98" i="24"/>
  <c r="AJ96" i="24"/>
  <c r="AJ91" i="24"/>
  <c r="AJ120" i="24"/>
  <c r="AJ119" i="24"/>
  <c r="AJ135" i="24"/>
  <c r="N1" i="24"/>
  <c r="M6" i="24"/>
  <c r="M145" i="24"/>
  <c r="M126" i="24"/>
  <c r="M114" i="24"/>
  <c r="M101" i="24"/>
  <c r="M73" i="24"/>
  <c r="M89" i="24"/>
  <c r="M70" i="24"/>
  <c r="M55" i="24"/>
  <c r="M56" i="24"/>
  <c r="M40" i="24"/>
  <c r="M143" i="24"/>
  <c r="M148" i="24"/>
  <c r="M124" i="24"/>
  <c r="M129" i="24"/>
  <c r="M112" i="24"/>
  <c r="M115" i="24"/>
  <c r="M99" i="24"/>
  <c r="M71" i="24"/>
  <c r="M86" i="24"/>
  <c r="M68" i="24"/>
  <c r="M38" i="24"/>
  <c r="M141" i="24"/>
  <c r="M146" i="24"/>
  <c r="M122" i="24"/>
  <c r="M127" i="24"/>
  <c r="M110" i="24"/>
  <c r="M113" i="24"/>
  <c r="M97" i="24"/>
  <c r="M69" i="24"/>
  <c r="M82" i="24"/>
  <c r="M36" i="24"/>
  <c r="M52" i="24"/>
  <c r="M41" i="24"/>
  <c r="M139" i="24"/>
  <c r="M144" i="24"/>
  <c r="M120" i="24"/>
  <c r="M132" i="24"/>
  <c r="M125" i="24"/>
  <c r="M108" i="24"/>
  <c r="M111" i="24"/>
  <c r="M95" i="24"/>
  <c r="M98" i="24"/>
  <c r="M83" i="24"/>
  <c r="M67" i="24"/>
  <c r="M80" i="24"/>
  <c r="M65" i="24"/>
  <c r="M34" i="24"/>
  <c r="M137" i="24"/>
  <c r="M142" i="24"/>
  <c r="M118" i="24"/>
  <c r="M123" i="24"/>
  <c r="M106" i="24"/>
  <c r="M109" i="24"/>
  <c r="M93" i="24"/>
  <c r="M96" i="24"/>
  <c r="M88" i="24"/>
  <c r="M81" i="24"/>
  <c r="M87" i="24"/>
  <c r="M78" i="24"/>
  <c r="M63" i="24"/>
  <c r="M66" i="24"/>
  <c r="M4" i="24"/>
  <c r="M135" i="24"/>
  <c r="M134" i="24"/>
  <c r="M117" i="24"/>
  <c r="M77" i="24"/>
  <c r="M61" i="24"/>
  <c r="M62" i="24"/>
  <c r="M44" i="24"/>
  <c r="M45" i="24"/>
  <c r="M9" i="24"/>
  <c r="M50" i="24"/>
  <c r="M3" i="24"/>
  <c r="M133" i="24"/>
  <c r="M116" i="24"/>
  <c r="M107" i="24"/>
  <c r="M75" i="24"/>
  <c r="M59" i="24"/>
  <c r="M60" i="24"/>
  <c r="M42" i="24"/>
  <c r="M43" i="24"/>
  <c r="M13" i="24"/>
  <c r="M15" i="24"/>
  <c r="M30" i="24"/>
  <c r="M7" i="24"/>
  <c r="M131" i="24"/>
  <c r="M104" i="24"/>
  <c r="M105" i="24"/>
  <c r="M84" i="24"/>
  <c r="M57" i="24"/>
  <c r="M58" i="24"/>
  <c r="M32" i="24"/>
  <c r="M39" i="24"/>
  <c r="M17" i="24"/>
  <c r="M5" i="24"/>
  <c r="M140" i="24"/>
  <c r="M102" i="24"/>
  <c r="M103" i="24"/>
  <c r="M85" i="24"/>
  <c r="M37" i="24"/>
  <c r="M11" i="24"/>
  <c r="M19" i="24"/>
  <c r="M29" i="24"/>
  <c r="M138" i="24"/>
  <c r="M130" i="24"/>
  <c r="M121" i="24"/>
  <c r="M100" i="24"/>
  <c r="M35" i="24"/>
  <c r="M21" i="24"/>
  <c r="M136" i="24"/>
  <c r="M128" i="24"/>
  <c r="M119" i="24"/>
  <c r="M91" i="24"/>
  <c r="M94" i="24"/>
  <c r="M76" i="24"/>
  <c r="M33" i="24"/>
  <c r="M23" i="24"/>
  <c r="M147" i="24"/>
  <c r="M90" i="24"/>
  <c r="M79" i="24"/>
  <c r="M72" i="24"/>
  <c r="M64" i="24"/>
  <c r="M46" i="24"/>
  <c r="M47" i="24"/>
  <c r="M54" i="24"/>
  <c r="M51" i="24"/>
  <c r="M27" i="24"/>
  <c r="M28" i="24"/>
  <c r="AJ52" i="24"/>
  <c r="AJ76" i="24"/>
  <c r="AJ65" i="24"/>
  <c r="AJ104" i="24"/>
  <c r="AJ99" i="24"/>
  <c r="AJ93" i="24"/>
  <c r="AJ122" i="24"/>
  <c r="AJ121" i="24"/>
  <c r="AJ139" i="24"/>
  <c r="M149" i="24"/>
  <c r="AG1" i="24"/>
  <c r="AF35" i="24"/>
  <c r="Q4" i="25"/>
  <c r="B3999" i="27"/>
  <c r="B3995" i="27"/>
  <c r="B3991" i="27"/>
  <c r="B3987" i="27"/>
  <c r="B3983" i="27"/>
  <c r="B3979" i="27"/>
  <c r="B3975" i="27"/>
  <c r="B3971" i="27"/>
  <c r="B3967" i="27"/>
  <c r="B3963" i="27"/>
  <c r="B3959" i="27"/>
  <c r="B3955" i="27"/>
  <c r="B3951" i="27"/>
  <c r="B3947" i="27"/>
  <c r="B3943" i="27"/>
  <c r="B3936" i="27"/>
  <c r="B3932" i="27"/>
  <c r="B3921" i="27"/>
  <c r="B3914" i="27"/>
  <c r="B3910" i="27"/>
  <c r="B3903" i="27"/>
  <c r="B3899" i="27"/>
  <c r="B3892" i="27"/>
  <c r="B3881" i="27"/>
  <c r="B3877" i="27"/>
  <c r="B3870" i="27"/>
  <c r="B3863" i="27"/>
  <c r="B3859" i="27"/>
  <c r="B3856" i="27"/>
  <c r="B3852" i="27"/>
  <c r="B3845" i="27"/>
  <c r="B3838" i="27"/>
  <c r="B3831" i="27"/>
  <c r="B3823" i="27"/>
  <c r="B3815" i="27"/>
  <c r="B3805" i="27"/>
  <c r="B3798" i="27"/>
  <c r="B3795" i="27"/>
  <c r="B3788" i="27"/>
  <c r="B3778" i="27"/>
  <c r="B3768" i="27"/>
  <c r="B3761" i="27"/>
  <c r="B3751" i="27"/>
  <c r="B3738" i="27"/>
  <c r="B3731" i="27"/>
  <c r="B3728" i="27"/>
  <c r="B3721" i="27"/>
  <c r="B3714" i="27"/>
  <c r="B3711" i="27"/>
  <c r="B3939" i="27"/>
  <c r="B3928" i="27"/>
  <c r="B3917" i="27"/>
  <c r="B3906" i="27"/>
  <c r="B3895" i="27"/>
  <c r="B3888" i="27"/>
  <c r="B3884" i="27"/>
  <c r="B3873" i="27"/>
  <c r="B3866" i="27"/>
  <c r="B3848" i="27"/>
  <c r="B3841" i="27"/>
  <c r="B3834" i="27"/>
  <c r="B3828" i="27"/>
  <c r="B3820" i="27"/>
  <c r="B3808" i="27"/>
  <c r="B3801" i="27"/>
  <c r="B3791" i="27"/>
  <c r="B3781" i="27"/>
  <c r="B3774" i="27"/>
  <c r="B3771" i="27"/>
  <c r="B3764" i="27"/>
  <c r="B3754" i="27"/>
  <c r="B3741" i="27"/>
  <c r="B3734" i="27"/>
  <c r="B3724" i="27"/>
  <c r="B3707" i="27"/>
  <c r="B3998" i="27"/>
  <c r="B3994" i="27"/>
  <c r="B3990" i="27"/>
  <c r="B3986" i="27"/>
  <c r="B3982" i="27"/>
  <c r="B3978" i="27"/>
  <c r="B3974" i="27"/>
  <c r="B3970" i="27"/>
  <c r="B3966" i="27"/>
  <c r="B3962" i="27"/>
  <c r="B3958" i="27"/>
  <c r="B3954" i="27"/>
  <c r="B3950" i="27"/>
  <c r="B3946" i="27"/>
  <c r="B3942" i="27"/>
  <c r="B3935" i="27"/>
  <c r="B3931" i="27"/>
  <c r="B3924" i="27"/>
  <c r="B3913" i="27"/>
  <c r="B3909" i="27"/>
  <c r="B3902" i="27"/>
  <c r="B3891" i="27"/>
  <c r="B3880" i="27"/>
  <c r="B3869" i="27"/>
  <c r="B3862" i="27"/>
  <c r="B3855" i="27"/>
  <c r="B3851" i="27"/>
  <c r="B3844" i="27"/>
  <c r="B3837" i="27"/>
  <c r="B3825" i="27"/>
  <c r="B3817" i="27"/>
  <c r="B3814" i="27"/>
  <c r="B3811" i="27"/>
  <c r="B3804" i="27"/>
  <c r="B3794" i="27"/>
  <c r="B3784" i="27"/>
  <c r="B3777" i="27"/>
  <c r="B3767" i="27"/>
  <c r="B3757" i="27"/>
  <c r="B3750" i="27"/>
  <c r="B3747" i="27"/>
  <c r="B3744" i="27"/>
  <c r="B3737" i="27"/>
  <c r="B3730" i="27"/>
  <c r="B3727" i="27"/>
  <c r="B3717" i="27"/>
  <c r="B3710" i="27"/>
  <c r="B3938" i="27"/>
  <c r="B3927" i="27"/>
  <c r="B3920" i="27"/>
  <c r="B3916" i="27"/>
  <c r="B3905" i="27"/>
  <c r="B3898" i="27"/>
  <c r="B3894" i="27"/>
  <c r="B3887" i="27"/>
  <c r="B3883" i="27"/>
  <c r="B3876" i="27"/>
  <c r="B3865" i="27"/>
  <c r="B3858" i="27"/>
  <c r="B3847" i="27"/>
  <c r="B3833" i="27"/>
  <c r="B3830" i="27"/>
  <c r="B3822" i="27"/>
  <c r="B3807" i="27"/>
  <c r="B3797" i="27"/>
  <c r="B3790" i="27"/>
  <c r="B3787" i="27"/>
  <c r="B3780" i="27"/>
  <c r="B3770" i="27"/>
  <c r="B3760" i="27"/>
  <c r="B3753" i="27"/>
  <c r="B3740" i="27"/>
  <c r="B3720" i="27"/>
  <c r="B3713" i="27"/>
  <c r="B3706" i="27"/>
  <c r="B3997" i="27"/>
  <c r="B3993" i="27"/>
  <c r="B3989" i="27"/>
  <c r="B3985" i="27"/>
  <c r="B3981" i="27"/>
  <c r="B3977" i="27"/>
  <c r="B3973" i="27"/>
  <c r="B3969" i="27"/>
  <c r="B3965" i="27"/>
  <c r="B3961" i="27"/>
  <c r="B3957" i="27"/>
  <c r="B3953" i="27"/>
  <c r="B3949" i="27"/>
  <c r="B3945" i="27"/>
  <c r="B3941" i="27"/>
  <c r="B3934" i="27"/>
  <c r="B3923" i="27"/>
  <c r="B3912" i="27"/>
  <c r="B3901" i="27"/>
  <c r="B3890" i="27"/>
  <c r="B3879" i="27"/>
  <c r="B3872" i="27"/>
  <c r="B3868" i="27"/>
  <c r="B3861" i="27"/>
  <c r="B3854" i="27"/>
  <c r="B3843" i="27"/>
  <c r="B3840" i="27"/>
  <c r="B3836" i="27"/>
  <c r="B3827" i="27"/>
  <c r="B3819" i="27"/>
  <c r="B3810" i="27"/>
  <c r="B3800" i="27"/>
  <c r="B3793" i="27"/>
  <c r="B3783" i="27"/>
  <c r="B3773" i="27"/>
  <c r="B3766" i="27"/>
  <c r="B3763" i="27"/>
  <c r="B3756" i="27"/>
  <c r="B3746" i="27"/>
  <c r="B3743" i="27"/>
  <c r="B3733" i="27"/>
  <c r="B3726" i="27"/>
  <c r="B3723" i="27"/>
  <c r="B3716" i="27"/>
  <c r="B3937" i="27"/>
  <c r="B3930" i="27"/>
  <c r="B3926" i="27"/>
  <c r="B3919" i="27"/>
  <c r="B3915" i="27"/>
  <c r="B3908" i="27"/>
  <c r="B3897" i="27"/>
  <c r="B3893" i="27"/>
  <c r="B3886" i="27"/>
  <c r="B3875" i="27"/>
  <c r="B3857" i="27"/>
  <c r="B3850" i="27"/>
  <c r="B3824" i="27"/>
  <c r="B3816" i="27"/>
  <c r="B3813" i="27"/>
  <c r="B3806" i="27"/>
  <c r="B3803" i="27"/>
  <c r="B3796" i="27"/>
  <c r="B3786" i="27"/>
  <c r="B3776" i="27"/>
  <c r="B3769" i="27"/>
  <c r="B3759" i="27"/>
  <c r="B3749" i="27"/>
  <c r="B3736" i="27"/>
  <c r="B3729" i="27"/>
  <c r="B3719" i="27"/>
  <c r="B3709" i="27"/>
  <c r="B3940" i="27"/>
  <c r="B3929" i="27"/>
  <c r="B3925" i="27"/>
  <c r="B3918" i="27"/>
  <c r="B3907" i="27"/>
  <c r="B3896" i="27"/>
  <c r="B3885" i="27"/>
  <c r="B3874" i="27"/>
  <c r="B3849" i="27"/>
  <c r="B3842" i="27"/>
  <c r="B3826" i="27"/>
  <c r="B3818" i="27"/>
  <c r="B3812" i="27"/>
  <c r="B3802" i="27"/>
  <c r="B3792" i="27"/>
  <c r="B3785" i="27"/>
  <c r="B3775" i="27"/>
  <c r="B3765" i="27"/>
  <c r="B3758" i="27"/>
  <c r="B3755" i="27"/>
  <c r="B3748" i="27"/>
  <c r="B3745" i="27"/>
  <c r="B3735" i="27"/>
  <c r="B3725" i="27"/>
  <c r="B3718" i="27"/>
  <c r="B3708" i="27"/>
  <c r="B3996" i="27"/>
  <c r="B3964" i="27"/>
  <c r="B3933" i="27"/>
  <c r="B3904" i="27"/>
  <c r="B3846" i="27"/>
  <c r="B3821" i="27"/>
  <c r="B3742" i="27"/>
  <c r="B3715" i="27"/>
  <c r="B3699" i="27"/>
  <c r="B3696" i="27"/>
  <c r="B3690" i="27"/>
  <c r="B3992" i="27"/>
  <c r="B3960" i="27"/>
  <c r="B3900" i="27"/>
  <c r="B3871" i="27"/>
  <c r="B3739" i="27"/>
  <c r="B3712" i="27"/>
  <c r="B3702" i="27"/>
  <c r="B3685" i="27"/>
  <c r="B3682" i="27"/>
  <c r="B3679" i="27"/>
  <c r="B3666" i="27"/>
  <c r="B3988" i="27"/>
  <c r="B3956" i="27"/>
  <c r="B3867" i="27"/>
  <c r="B3839" i="27"/>
  <c r="B3789" i="27"/>
  <c r="B3762" i="27"/>
  <c r="B3698" i="27"/>
  <c r="B3695" i="27"/>
  <c r="B3692" i="27"/>
  <c r="B3672" i="27"/>
  <c r="B3669" i="27"/>
  <c r="B3658" i="27"/>
  <c r="B3644" i="27"/>
  <c r="B3640" i="27"/>
  <c r="B3637" i="27"/>
  <c r="B3626" i="27"/>
  <c r="B3595" i="27"/>
  <c r="B3580" i="27"/>
  <c r="B3565" i="27"/>
  <c r="B3559" i="27"/>
  <c r="B3554" i="27"/>
  <c r="B3538" i="27"/>
  <c r="B3525" i="27"/>
  <c r="B3521" i="27"/>
  <c r="B3514" i="27"/>
  <c r="B3503" i="27"/>
  <c r="B3492" i="27"/>
  <c r="B3477" i="27"/>
  <c r="B3473" i="27"/>
  <c r="B3470" i="27"/>
  <c r="B3466" i="27"/>
  <c r="B3984" i="27"/>
  <c r="B3952" i="27"/>
  <c r="B3922" i="27"/>
  <c r="B3864" i="27"/>
  <c r="B3835" i="27"/>
  <c r="B3732" i="27"/>
  <c r="B3705" i="27"/>
  <c r="B3687" i="27"/>
  <c r="B3684" i="27"/>
  <c r="B3678" i="27"/>
  <c r="B3675" i="27"/>
  <c r="B3665" i="27"/>
  <c r="B3980" i="27"/>
  <c r="B3948" i="27"/>
  <c r="B3889" i="27"/>
  <c r="B3860" i="27"/>
  <c r="B3832" i="27"/>
  <c r="B3809" i="27"/>
  <c r="B3782" i="27"/>
  <c r="B3701" i="27"/>
  <c r="B3694" i="27"/>
  <c r="B3689" i="27"/>
  <c r="B3681" i="27"/>
  <c r="B3668" i="27"/>
  <c r="B3661" i="27"/>
  <c r="B3657" i="27"/>
  <c r="B3643" i="27"/>
  <c r="B3636" i="27"/>
  <c r="B3629" i="27"/>
  <c r="B3625" i="27"/>
  <c r="B3609" i="27"/>
  <c r="B3606" i="27"/>
  <c r="B3603" i="27"/>
  <c r="B3594" i="27"/>
  <c r="B3591" i="27"/>
  <c r="B3588" i="27"/>
  <c r="B3567" i="27"/>
  <c r="B3537" i="27"/>
  <c r="B3534" i="27"/>
  <c r="B3524" i="27"/>
  <c r="B3513" i="27"/>
  <c r="B3491" i="27"/>
  <c r="B3476" i="27"/>
  <c r="B3976" i="27"/>
  <c r="B3944" i="27"/>
  <c r="B3829" i="27"/>
  <c r="B3779" i="27"/>
  <c r="B3752" i="27"/>
  <c r="B3697" i="27"/>
  <c r="B3691" i="27"/>
  <c r="B3686" i="27"/>
  <c r="B3674" i="27"/>
  <c r="B3671" i="27"/>
  <c r="B3664" i="27"/>
  <c r="B3650" i="27"/>
  <c r="B3646" i="27"/>
  <c r="B3639" i="27"/>
  <c r="B3632" i="27"/>
  <c r="B3618" i="27"/>
  <c r="B3614" i="27"/>
  <c r="B3584" i="27"/>
  <c r="B3576" i="27"/>
  <c r="B3573" i="27"/>
  <c r="B3570" i="27"/>
  <c r="B3564" i="27"/>
  <c r="B3561" i="27"/>
  <c r="B3558" i="27"/>
  <c r="B3553" i="27"/>
  <c r="B3548" i="27"/>
  <c r="B3545" i="27"/>
  <c r="B3540" i="27"/>
  <c r="B3527" i="27"/>
  <c r="B3520" i="27"/>
  <c r="B3516" i="27"/>
  <c r="B3509" i="27"/>
  <c r="B3505" i="27"/>
  <c r="B3502" i="27"/>
  <c r="B3498" i="27"/>
  <c r="B3487" i="27"/>
  <c r="B3483" i="27"/>
  <c r="B3479" i="27"/>
  <c r="B3472" i="27"/>
  <c r="B3972" i="27"/>
  <c r="B3911" i="27"/>
  <c r="B3882" i="27"/>
  <c r="B3853" i="27"/>
  <c r="B3722" i="27"/>
  <c r="B3704" i="27"/>
  <c r="B3700" i="27"/>
  <c r="B3680" i="27"/>
  <c r="B3677" i="27"/>
  <c r="B3660" i="27"/>
  <c r="B3656" i="27"/>
  <c r="B3653" i="27"/>
  <c r="B3642" i="27"/>
  <c r="B3628" i="27"/>
  <c r="B3624" i="27"/>
  <c r="B3621" i="27"/>
  <c r="B3608" i="27"/>
  <c r="B3605" i="27"/>
  <c r="B3599" i="27"/>
  <c r="B3596" i="27"/>
  <c r="B3579" i="27"/>
  <c r="B3566" i="27"/>
  <c r="B3968" i="27"/>
  <c r="B3662" i="27"/>
  <c r="B3655" i="27"/>
  <c r="B3648" i="27"/>
  <c r="B3634" i="27"/>
  <c r="B3607" i="27"/>
  <c r="B3601" i="27"/>
  <c r="B3589" i="27"/>
  <c r="B3551" i="27"/>
  <c r="B3528" i="27"/>
  <c r="B3522" i="27"/>
  <c r="B3499" i="27"/>
  <c r="B3493" i="27"/>
  <c r="B3481" i="27"/>
  <c r="B3465" i="27"/>
  <c r="B3461" i="27"/>
  <c r="B3457" i="27"/>
  <c r="B3446" i="27"/>
  <c r="B3443" i="27"/>
  <c r="B3424" i="27"/>
  <c r="B3413" i="27"/>
  <c r="B3410" i="27"/>
  <c r="B3407" i="27"/>
  <c r="B3401" i="27"/>
  <c r="B3391" i="27"/>
  <c r="B3385" i="27"/>
  <c r="B3375" i="27"/>
  <c r="B3369" i="27"/>
  <c r="B3359" i="27"/>
  <c r="B3353" i="27"/>
  <c r="B3343" i="27"/>
  <c r="B3337" i="27"/>
  <c r="B3327" i="27"/>
  <c r="B3321" i="27"/>
  <c r="B3673" i="27"/>
  <c r="B3654" i="27"/>
  <c r="B3647" i="27"/>
  <c r="B3633" i="27"/>
  <c r="B3619" i="27"/>
  <c r="B3612" i="27"/>
  <c r="B3600" i="27"/>
  <c r="B3582" i="27"/>
  <c r="B3577" i="27"/>
  <c r="B3571" i="27"/>
  <c r="B3542" i="27"/>
  <c r="B3515" i="27"/>
  <c r="B3510" i="27"/>
  <c r="B3504" i="27"/>
  <c r="B3486" i="27"/>
  <c r="B3480" i="27"/>
  <c r="B3474" i="27"/>
  <c r="B3464" i="27"/>
  <c r="B3453" i="27"/>
  <c r="B3449" i="27"/>
  <c r="B3436" i="27"/>
  <c r="B3430" i="27"/>
  <c r="B3427" i="27"/>
  <c r="B3421" i="27"/>
  <c r="B3404" i="27"/>
  <c r="B3394" i="27"/>
  <c r="B3388" i="27"/>
  <c r="B3378" i="27"/>
  <c r="B3372" i="27"/>
  <c r="B3362" i="27"/>
  <c r="B3356" i="27"/>
  <c r="B3346" i="27"/>
  <c r="B3340" i="27"/>
  <c r="B3330" i="27"/>
  <c r="B3324" i="27"/>
  <c r="B3703" i="27"/>
  <c r="B3683" i="27"/>
  <c r="B3670" i="27"/>
  <c r="B3638" i="27"/>
  <c r="B3631" i="27"/>
  <c r="B3617" i="27"/>
  <c r="B3611" i="27"/>
  <c r="B3593" i="27"/>
  <c r="B3587" i="27"/>
  <c r="B3581" i="27"/>
  <c r="B3569" i="27"/>
  <c r="B3550" i="27"/>
  <c r="B3546" i="27"/>
  <c r="B3532" i="27"/>
  <c r="B3497" i="27"/>
  <c r="B3469" i="27"/>
  <c r="B3460" i="27"/>
  <c r="B3445" i="27"/>
  <c r="B3442" i="27"/>
  <c r="B3439" i="27"/>
  <c r="B3432" i="27"/>
  <c r="B3418" i="27"/>
  <c r="B3415" i="27"/>
  <c r="B3400" i="27"/>
  <c r="B3397" i="27"/>
  <c r="B3384" i="27"/>
  <c r="B3381" i="27"/>
  <c r="B3368" i="27"/>
  <c r="B3365" i="27"/>
  <c r="B3352" i="27"/>
  <c r="B3349" i="27"/>
  <c r="B3336" i="27"/>
  <c r="B3333" i="27"/>
  <c r="B3320" i="27"/>
  <c r="B3317" i="27"/>
  <c r="B3878" i="27"/>
  <c r="B3659" i="27"/>
  <c r="B3652" i="27"/>
  <c r="B3645" i="27"/>
  <c r="B3598" i="27"/>
  <c r="B3575" i="27"/>
  <c r="B3541" i="27"/>
  <c r="B3536" i="27"/>
  <c r="B3531" i="27"/>
  <c r="B3526" i="27"/>
  <c r="B3508" i="27"/>
  <c r="B3490" i="27"/>
  <c r="B3485" i="27"/>
  <c r="B3468" i="27"/>
  <c r="B3463" i="27"/>
  <c r="B3456" i="27"/>
  <c r="B3452" i="27"/>
  <c r="B3448" i="27"/>
  <c r="B3435" i="27"/>
  <c r="B3429" i="27"/>
  <c r="B3426" i="27"/>
  <c r="B3423" i="27"/>
  <c r="B3412" i="27"/>
  <c r="B3409" i="27"/>
  <c r="B3406" i="27"/>
  <c r="B3403" i="27"/>
  <c r="B3390" i="27"/>
  <c r="B3387" i="27"/>
  <c r="B3374" i="27"/>
  <c r="B3371" i="27"/>
  <c r="B3358" i="27"/>
  <c r="B3355" i="27"/>
  <c r="B3342" i="27"/>
  <c r="B3339" i="27"/>
  <c r="B3667" i="27"/>
  <c r="B3630" i="27"/>
  <c r="B3623" i="27"/>
  <c r="B3616" i="27"/>
  <c r="B3610" i="27"/>
  <c r="B3604" i="27"/>
  <c r="B3592" i="27"/>
  <c r="B3586" i="27"/>
  <c r="B3568" i="27"/>
  <c r="B3563" i="27"/>
  <c r="B3557" i="27"/>
  <c r="B3549" i="27"/>
  <c r="B3530" i="27"/>
  <c r="B3519" i="27"/>
  <c r="B3496" i="27"/>
  <c r="B3484" i="27"/>
  <c r="B3478" i="27"/>
  <c r="B3459" i="27"/>
  <c r="B3441" i="27"/>
  <c r="B3438" i="27"/>
  <c r="B3420" i="27"/>
  <c r="B3399" i="27"/>
  <c r="B3393" i="27"/>
  <c r="B3383" i="27"/>
  <c r="B3377" i="27"/>
  <c r="B3367" i="27"/>
  <c r="B3361" i="27"/>
  <c r="B3351" i="27"/>
  <c r="B3693" i="27"/>
  <c r="B3651" i="27"/>
  <c r="B3622" i="27"/>
  <c r="B3615" i="27"/>
  <c r="B3597" i="27"/>
  <c r="B3585" i="27"/>
  <c r="B3574" i="27"/>
  <c r="B3562" i="27"/>
  <c r="B3535" i="27"/>
  <c r="B3512" i="27"/>
  <c r="B3507" i="27"/>
  <c r="B3501" i="27"/>
  <c r="B3495" i="27"/>
  <c r="B3489" i="27"/>
  <c r="B3467" i="27"/>
  <c r="B3455" i="27"/>
  <c r="B3451" i="27"/>
  <c r="B3447" i="27"/>
  <c r="B3434" i="27"/>
  <c r="B3431" i="27"/>
  <c r="B3425" i="27"/>
  <c r="B3417" i="27"/>
  <c r="B3414" i="27"/>
  <c r="B3408" i="27"/>
  <c r="B3402" i="27"/>
  <c r="B3396" i="27"/>
  <c r="B3386" i="27"/>
  <c r="B3380" i="27"/>
  <c r="B3370" i="27"/>
  <c r="B3364" i="27"/>
  <c r="B3354" i="27"/>
  <c r="B3348" i="27"/>
  <c r="B3338" i="27"/>
  <c r="B3799" i="27"/>
  <c r="B3663" i="27"/>
  <c r="B3649" i="27"/>
  <c r="B3635" i="27"/>
  <c r="B3602" i="27"/>
  <c r="B3590" i="27"/>
  <c r="B3560" i="27"/>
  <c r="B3556" i="27"/>
  <c r="B3544" i="27"/>
  <c r="B3539" i="27"/>
  <c r="B3529" i="27"/>
  <c r="B3523" i="27"/>
  <c r="B3518" i="27"/>
  <c r="B3506" i="27"/>
  <c r="B3494" i="27"/>
  <c r="B3482" i="27"/>
  <c r="B3471" i="27"/>
  <c r="B3462" i="27"/>
  <c r="B3458" i="27"/>
  <c r="B3444" i="27"/>
  <c r="B3422" i="27"/>
  <c r="B3411" i="27"/>
  <c r="B3405" i="27"/>
  <c r="B3772" i="27"/>
  <c r="B3688" i="27"/>
  <c r="B3676" i="27"/>
  <c r="B3641" i="27"/>
  <c r="B3627" i="27"/>
  <c r="B3620" i="27"/>
  <c r="B3613" i="27"/>
  <c r="B3583" i="27"/>
  <c r="B3578" i="27"/>
  <c r="B3572" i="27"/>
  <c r="B3555" i="27"/>
  <c r="B3552" i="27"/>
  <c r="B3547" i="27"/>
  <c r="B3543" i="27"/>
  <c r="B3533" i="27"/>
  <c r="B3517" i="27"/>
  <c r="B3511" i="27"/>
  <c r="B3500" i="27"/>
  <c r="B3488" i="27"/>
  <c r="B3475" i="27"/>
  <c r="B3454" i="27"/>
  <c r="B3450" i="27"/>
  <c r="B3440" i="27"/>
  <c r="B3437" i="27"/>
  <c r="B3433" i="27"/>
  <c r="B3428" i="27"/>
  <c r="B3419" i="27"/>
  <c r="B3416" i="27"/>
  <c r="B3398" i="27"/>
  <c r="B3395" i="27"/>
  <c r="B3382" i="27"/>
  <c r="B3379" i="27"/>
  <c r="B3366" i="27"/>
  <c r="B3363" i="27"/>
  <c r="B3373" i="27"/>
  <c r="B3350" i="27"/>
  <c r="B3341" i="27"/>
  <c r="B3334" i="27"/>
  <c r="B3323" i="27"/>
  <c r="B3314" i="27"/>
  <c r="B3308" i="27"/>
  <c r="B3282" i="27"/>
  <c r="B3275" i="27"/>
  <c r="B3268" i="27"/>
  <c r="B3265" i="27"/>
  <c r="B3251" i="27"/>
  <c r="B3247" i="27"/>
  <c r="B3240" i="27"/>
  <c r="B3233" i="27"/>
  <c r="B3328" i="27"/>
  <c r="B3318" i="27"/>
  <c r="B3304" i="27"/>
  <c r="B3301" i="27"/>
  <c r="B3294" i="27"/>
  <c r="B3291" i="27"/>
  <c r="B3288" i="27"/>
  <c r="B3285" i="27"/>
  <c r="B3278" i="27"/>
  <c r="B3261" i="27"/>
  <c r="B3254" i="27"/>
  <c r="B3243" i="27"/>
  <c r="B3236" i="27"/>
  <c r="B3229" i="27"/>
  <c r="B3392" i="27"/>
  <c r="B3322" i="27"/>
  <c r="B3310" i="27"/>
  <c r="B3307" i="27"/>
  <c r="B3297" i="27"/>
  <c r="B3274" i="27"/>
  <c r="B3271" i="27"/>
  <c r="B3264" i="27"/>
  <c r="B3257" i="27"/>
  <c r="B3250" i="27"/>
  <c r="B3246" i="27"/>
  <c r="B3389" i="27"/>
  <c r="B3347" i="27"/>
  <c r="B3332" i="27"/>
  <c r="B3326" i="27"/>
  <c r="B3313" i="27"/>
  <c r="B3303" i="27"/>
  <c r="B3300" i="27"/>
  <c r="B3287" i="27"/>
  <c r="B3281" i="27"/>
  <c r="B3267" i="27"/>
  <c r="B3260" i="27"/>
  <c r="B3253" i="27"/>
  <c r="B3242" i="27"/>
  <c r="B3360" i="27"/>
  <c r="B3345" i="27"/>
  <c r="B3316" i="27"/>
  <c r="B3306" i="27"/>
  <c r="B3296" i="27"/>
  <c r="B3293" i="27"/>
  <c r="B3290" i="27"/>
  <c r="B3284" i="27"/>
  <c r="B3277" i="27"/>
  <c r="B3270" i="27"/>
  <c r="B3263" i="27"/>
  <c r="B3256" i="27"/>
  <c r="B3249" i="27"/>
  <c r="B3235" i="27"/>
  <c r="B3357" i="27"/>
  <c r="B3344" i="27"/>
  <c r="B3335" i="27"/>
  <c r="B3331" i="27"/>
  <c r="B3312" i="27"/>
  <c r="B3309" i="27"/>
  <c r="B3299" i="27"/>
  <c r="B3280" i="27"/>
  <c r="B3273" i="27"/>
  <c r="B3266" i="27"/>
  <c r="B3259" i="27"/>
  <c r="B3252" i="27"/>
  <c r="B3245" i="27"/>
  <c r="B3238" i="27"/>
  <c r="B3325" i="27"/>
  <c r="B3319" i="27"/>
  <c r="B3315" i="27"/>
  <c r="B3302" i="27"/>
  <c r="B3295" i="27"/>
  <c r="B3286" i="27"/>
  <c r="B3283" i="27"/>
  <c r="B3276" i="27"/>
  <c r="B3269" i="27"/>
  <c r="B3262" i="27"/>
  <c r="B3248" i="27"/>
  <c r="B3241" i="27"/>
  <c r="B3234" i="27"/>
  <c r="B3230" i="27"/>
  <c r="B3216" i="27"/>
  <c r="B3209" i="27"/>
  <c r="B3202" i="27"/>
  <c r="B3198" i="27"/>
  <c r="B3184" i="27"/>
  <c r="B3180" i="27"/>
  <c r="B3173" i="27"/>
  <c r="B3155" i="27"/>
  <c r="B3151" i="27"/>
  <c r="B3147" i="27"/>
  <c r="B3140" i="27"/>
  <c r="B3129" i="27"/>
  <c r="B3122" i="27"/>
  <c r="B3118" i="27"/>
  <c r="B3114" i="27"/>
  <c r="B3111" i="27"/>
  <c r="B3096" i="27"/>
  <c r="B3089" i="27"/>
  <c r="B3085" i="27"/>
  <c r="B3078" i="27"/>
  <c r="B3056" i="27"/>
  <c r="B3052" i="27"/>
  <c r="B3049" i="27"/>
  <c r="B3045" i="27"/>
  <c r="B3376" i="27"/>
  <c r="B3329" i="27"/>
  <c r="B3311" i="27"/>
  <c r="B3305" i="27"/>
  <c r="B3298" i="27"/>
  <c r="B3292" i="27"/>
  <c r="B3289" i="27"/>
  <c r="B3279" i="27"/>
  <c r="B3272" i="27"/>
  <c r="B3258" i="27"/>
  <c r="B3255" i="27"/>
  <c r="B3244" i="27"/>
  <c r="B3237" i="27"/>
  <c r="B3226" i="27"/>
  <c r="B3223" i="27"/>
  <c r="B3212" i="27"/>
  <c r="B3205" i="27"/>
  <c r="B3194" i="27"/>
  <c r="B3191" i="27"/>
  <c r="B3176" i="27"/>
  <c r="B3169" i="27"/>
  <c r="B3165" i="27"/>
  <c r="B3158" i="27"/>
  <c r="B3136" i="27"/>
  <c r="B3132" i="27"/>
  <c r="B3125" i="27"/>
  <c r="B3107" i="27"/>
  <c r="B3103" i="27"/>
  <c r="B3099" i="27"/>
  <c r="B3092" i="27"/>
  <c r="B3081" i="27"/>
  <c r="B3074" i="27"/>
  <c r="B3070" i="27"/>
  <c r="B3066" i="27"/>
  <c r="B3063" i="27"/>
  <c r="B3041" i="27"/>
  <c r="B3232" i="27"/>
  <c r="B3221" i="27"/>
  <c r="B3211" i="27"/>
  <c r="B3207" i="27"/>
  <c r="B3197" i="27"/>
  <c r="B3188" i="27"/>
  <c r="B3168" i="27"/>
  <c r="B3163" i="27"/>
  <c r="B3159" i="27"/>
  <c r="B3144" i="27"/>
  <c r="B3139" i="27"/>
  <c r="B3134" i="27"/>
  <c r="B3124" i="27"/>
  <c r="B3105" i="27"/>
  <c r="B3100" i="27"/>
  <c r="B3095" i="27"/>
  <c r="B3080" i="27"/>
  <c r="B3071" i="27"/>
  <c r="B3061" i="27"/>
  <c r="B3051" i="27"/>
  <c r="B3042" i="27"/>
  <c r="B3037" i="27"/>
  <c r="B3030" i="27"/>
  <c r="B3019" i="27"/>
  <c r="B3008" i="27"/>
  <c r="B3004" i="27"/>
  <c r="B2997" i="27"/>
  <c r="B2986" i="27"/>
  <c r="B2979" i="27"/>
  <c r="B2976" i="27"/>
  <c r="B2973" i="27"/>
  <c r="B2970" i="27"/>
  <c r="B2958" i="27"/>
  <c r="B2948" i="27"/>
  <c r="B2941" i="27"/>
  <c r="B2931" i="27"/>
  <c r="B2921" i="27"/>
  <c r="B2914" i="27"/>
  <c r="B2911" i="27"/>
  <c r="B2904" i="27"/>
  <c r="B2894" i="27"/>
  <c r="B3231" i="27"/>
  <c r="B3225" i="27"/>
  <c r="B3215" i="27"/>
  <c r="B3201" i="27"/>
  <c r="B3192" i="27"/>
  <c r="B3187" i="27"/>
  <c r="B3182" i="27"/>
  <c r="B3172" i="27"/>
  <c r="B3153" i="27"/>
  <c r="B3148" i="27"/>
  <c r="B3143" i="27"/>
  <c r="B3128" i="27"/>
  <c r="B3119" i="27"/>
  <c r="B3109" i="27"/>
  <c r="B3090" i="27"/>
  <c r="B3084" i="27"/>
  <c r="B3065" i="27"/>
  <c r="B3055" i="27"/>
  <c r="B3046" i="27"/>
  <c r="B3033" i="27"/>
  <c r="B3026" i="27"/>
  <c r="B3022" i="27"/>
  <c r="B3015" i="27"/>
  <c r="B3000" i="27"/>
  <c r="B2993" i="27"/>
  <c r="B2989" i="27"/>
  <c r="B2982" i="27"/>
  <c r="B2967" i="27"/>
  <c r="B2964" i="27"/>
  <c r="B2961" i="27"/>
  <c r="B2954" i="27"/>
  <c r="B2951" i="27"/>
  <c r="B2944" i="27"/>
  <c r="B2934" i="27"/>
  <c r="B2924" i="27"/>
  <c r="B2917" i="27"/>
  <c r="B2907" i="27"/>
  <c r="B2897" i="27"/>
  <c r="B2890" i="27"/>
  <c r="B3220" i="27"/>
  <c r="B3210" i="27"/>
  <c r="B3206" i="27"/>
  <c r="B3196" i="27"/>
  <c r="B3177" i="27"/>
  <c r="B3167" i="27"/>
  <c r="B3162" i="27"/>
  <c r="B3157" i="27"/>
  <c r="B3138" i="27"/>
  <c r="B3133" i="27"/>
  <c r="B3113" i="27"/>
  <c r="B3104" i="27"/>
  <c r="B3098" i="27"/>
  <c r="B3094" i="27"/>
  <c r="B3075" i="27"/>
  <c r="B3069" i="27"/>
  <c r="B3060" i="27"/>
  <c r="B3050" i="27"/>
  <c r="B3040" i="27"/>
  <c r="B3036" i="27"/>
  <c r="B3029" i="27"/>
  <c r="B3018" i="27"/>
  <c r="B3011" i="27"/>
  <c r="B3007" i="27"/>
  <c r="B3003" i="27"/>
  <c r="B2996" i="27"/>
  <c r="B2978" i="27"/>
  <c r="B2957" i="27"/>
  <c r="B2947" i="27"/>
  <c r="B2937" i="27"/>
  <c r="B2930" i="27"/>
  <c r="B2927" i="27"/>
  <c r="B2920" i="27"/>
  <c r="B2910" i="27"/>
  <c r="B2900" i="27"/>
  <c r="B2893" i="27"/>
  <c r="B3239" i="27"/>
  <c r="B3214" i="27"/>
  <c r="B3193" i="27"/>
  <c r="B3185" i="27"/>
  <c r="B3170" i="27"/>
  <c r="B3222" i="27"/>
  <c r="B3199" i="27"/>
  <c r="B3160" i="27"/>
  <c r="B3228" i="27"/>
  <c r="B3190" i="27"/>
  <c r="B3183" i="27"/>
  <c r="B3175" i="27"/>
  <c r="B3219" i="27"/>
  <c r="B3213" i="27"/>
  <c r="B3204" i="27"/>
  <c r="B3181" i="27"/>
  <c r="B3166" i="27"/>
  <c r="B3150" i="27"/>
  <c r="B3142" i="27"/>
  <c r="B3135" i="27"/>
  <c r="B3127" i="27"/>
  <c r="B3120" i="27"/>
  <c r="B3064" i="27"/>
  <c r="B3012" i="27"/>
  <c r="B2983" i="27"/>
  <c r="B2977" i="27"/>
  <c r="B2972" i="27"/>
  <c r="B2968" i="27"/>
  <c r="B2942" i="27"/>
  <c r="B2936" i="27"/>
  <c r="B2915" i="27"/>
  <c r="B2909" i="27"/>
  <c r="B2888" i="27"/>
  <c r="B2881" i="27"/>
  <c r="B2874" i="27"/>
  <c r="B2871" i="27"/>
  <c r="B2864" i="27"/>
  <c r="B2850" i="27"/>
  <c r="B2847" i="27"/>
  <c r="B2837" i="27"/>
  <c r="B2834" i="27"/>
  <c r="B2828" i="27"/>
  <c r="B2825" i="27"/>
  <c r="B2812" i="27"/>
  <c r="B3227" i="27"/>
  <c r="B3189" i="27"/>
  <c r="B3174" i="27"/>
  <c r="B3117" i="27"/>
  <c r="B3102" i="27"/>
  <c r="B3087" i="27"/>
  <c r="B3079" i="27"/>
  <c r="B3072" i="27"/>
  <c r="B3057" i="27"/>
  <c r="B3048" i="27"/>
  <c r="B3034" i="27"/>
  <c r="B3028" i="27"/>
  <c r="B3023" i="27"/>
  <c r="B3017" i="27"/>
  <c r="B3005" i="27"/>
  <c r="B2999" i="27"/>
  <c r="B2994" i="27"/>
  <c r="B2981" i="27"/>
  <c r="B2952" i="27"/>
  <c r="B2946" i="27"/>
  <c r="B2925" i="27"/>
  <c r="B2903" i="27"/>
  <c r="B2898" i="27"/>
  <c r="B2884" i="27"/>
  <c r="B2877" i="27"/>
  <c r="B2867" i="27"/>
  <c r="B3218" i="27"/>
  <c r="B3195" i="27"/>
  <c r="B3179" i="27"/>
  <c r="B3164" i="27"/>
  <c r="B3156" i="27"/>
  <c r="B3149" i="27"/>
  <c r="B3141" i="27"/>
  <c r="B3126" i="27"/>
  <c r="B3110" i="27"/>
  <c r="B3054" i="27"/>
  <c r="B3039" i="27"/>
  <c r="B3021" i="27"/>
  <c r="B3010" i="27"/>
  <c r="B2992" i="27"/>
  <c r="B2987" i="27"/>
  <c r="B2971" i="27"/>
  <c r="B2962" i="27"/>
  <c r="B2940" i="27"/>
  <c r="B2919" i="27"/>
  <c r="B2913" i="27"/>
  <c r="B2892" i="27"/>
  <c r="B2887" i="27"/>
  <c r="B2880" i="27"/>
  <c r="B2870" i="27"/>
  <c r="B2860" i="27"/>
  <c r="B2846" i="27"/>
  <c r="B2836" i="27"/>
  <c r="B2824" i="27"/>
  <c r="B2801" i="27"/>
  <c r="B2794" i="27"/>
  <c r="B2791" i="27"/>
  <c r="B3224" i="27"/>
  <c r="B3203" i="27"/>
  <c r="B3186" i="27"/>
  <c r="B3171" i="27"/>
  <c r="B3146" i="27"/>
  <c r="B3131" i="27"/>
  <c r="B3116" i="27"/>
  <c r="B3108" i="27"/>
  <c r="B3101" i="27"/>
  <c r="B3093" i="27"/>
  <c r="B3086" i="27"/>
  <c r="B3077" i="27"/>
  <c r="B3062" i="27"/>
  <c r="B3047" i="27"/>
  <c r="B3032" i="27"/>
  <c r="B3016" i="27"/>
  <c r="B2998" i="27"/>
  <c r="B2980" i="27"/>
  <c r="B2975" i="27"/>
  <c r="B2966" i="27"/>
  <c r="B2956" i="27"/>
  <c r="B2950" i="27"/>
  <c r="B2935" i="27"/>
  <c r="B2929" i="27"/>
  <c r="B2923" i="27"/>
  <c r="B2908" i="27"/>
  <c r="B2902" i="27"/>
  <c r="B2896" i="27"/>
  <c r="B2883" i="27"/>
  <c r="B2873" i="27"/>
  <c r="B2866" i="27"/>
  <c r="B2863" i="27"/>
  <c r="B2856" i="27"/>
  <c r="B2849" i="27"/>
  <c r="B2839" i="27"/>
  <c r="B2830" i="27"/>
  <c r="B2827" i="27"/>
  <c r="B2820" i="27"/>
  <c r="B2814" i="27"/>
  <c r="B2811" i="27"/>
  <c r="B2806" i="27"/>
  <c r="B2796" i="27"/>
  <c r="B3161" i="27"/>
  <c r="B3112" i="27"/>
  <c r="B3097" i="27"/>
  <c r="B3035" i="27"/>
  <c r="B3024" i="27"/>
  <c r="B3001" i="27"/>
  <c r="B2988" i="27"/>
  <c r="B2959" i="27"/>
  <c r="B2926" i="27"/>
  <c r="B2905" i="27"/>
  <c r="B2878" i="27"/>
  <c r="B2841" i="27"/>
  <c r="B2821" i="27"/>
  <c r="B2807" i="27"/>
  <c r="B2804" i="27"/>
  <c r="B2797" i="27"/>
  <c r="B2787" i="27"/>
  <c r="B2769" i="27"/>
  <c r="B2762" i="27"/>
  <c r="B2759" i="27"/>
  <c r="B2749" i="27"/>
  <c r="B2746" i="27"/>
  <c r="B2737" i="27"/>
  <c r="B2727" i="27"/>
  <c r="B2722" i="27"/>
  <c r="B2718" i="27"/>
  <c r="B2712" i="27"/>
  <c r="B2703" i="27"/>
  <c r="B2700" i="27"/>
  <c r="B2697" i="27"/>
  <c r="B2691" i="27"/>
  <c r="B2688" i="27"/>
  <c r="B2682" i="27"/>
  <c r="B2673" i="27"/>
  <c r="B3217" i="27"/>
  <c r="B3123" i="27"/>
  <c r="B3044" i="27"/>
  <c r="B3020" i="27"/>
  <c r="B3009" i="27"/>
  <c r="B2985" i="27"/>
  <c r="B2945" i="27"/>
  <c r="B2933" i="27"/>
  <c r="B2912" i="27"/>
  <c r="B2891" i="27"/>
  <c r="B2876" i="27"/>
  <c r="B2869" i="27"/>
  <c r="B2857" i="27"/>
  <c r="B2851" i="27"/>
  <c r="B2845" i="27"/>
  <c r="B2831" i="27"/>
  <c r="B2826" i="27"/>
  <c r="B2816" i="27"/>
  <c r="B2803" i="27"/>
  <c r="B2800" i="27"/>
  <c r="B2793" i="27"/>
  <c r="B2790" i="27"/>
  <c r="B2784" i="27"/>
  <c r="B2779" i="27"/>
  <c r="B2774" i="27"/>
  <c r="B2764" i="27"/>
  <c r="B2754" i="27"/>
  <c r="B2751" i="27"/>
  <c r="B2742" i="27"/>
  <c r="B2733" i="27"/>
  <c r="B2724" i="27"/>
  <c r="B2715" i="27"/>
  <c r="B2693" i="27"/>
  <c r="B2678" i="27"/>
  <c r="B2669" i="27"/>
  <c r="B2660" i="27"/>
  <c r="B2651" i="27"/>
  <c r="B2629" i="27"/>
  <c r="B2614" i="27"/>
  <c r="B2605" i="27"/>
  <c r="B2593" i="27"/>
  <c r="B2583" i="27"/>
  <c r="B2580" i="27"/>
  <c r="B2571" i="27"/>
  <c r="B2562" i="27"/>
  <c r="B2558" i="27"/>
  <c r="B2552" i="27"/>
  <c r="B2527" i="27"/>
  <c r="B2524" i="27"/>
  <c r="B2521" i="27"/>
  <c r="B2517" i="27"/>
  <c r="B2513" i="27"/>
  <c r="B2509" i="27"/>
  <c r="B2505" i="27"/>
  <c r="B2501" i="27"/>
  <c r="B2497" i="27"/>
  <c r="B2493" i="27"/>
  <c r="B2489" i="27"/>
  <c r="B2485" i="27"/>
  <c r="B2481" i="27"/>
  <c r="B2477" i="27"/>
  <c r="B2473" i="27"/>
  <c r="B2469" i="27"/>
  <c r="B2465" i="27"/>
  <c r="B2461" i="27"/>
  <c r="B2457" i="27"/>
  <c r="B3208" i="27"/>
  <c r="B3154" i="27"/>
  <c r="B3076" i="27"/>
  <c r="B3059" i="27"/>
  <c r="B2965" i="27"/>
  <c r="B2955" i="27"/>
  <c r="B2922" i="27"/>
  <c r="B2901" i="27"/>
  <c r="B2882" i="27"/>
  <c r="B2862" i="27"/>
  <c r="B2840" i="27"/>
  <c r="B2835" i="27"/>
  <c r="B2815" i="27"/>
  <c r="B2781" i="27"/>
  <c r="B2771" i="27"/>
  <c r="B2766" i="27"/>
  <c r="B2761" i="27"/>
  <c r="B2756" i="27"/>
  <c r="B2748" i="27"/>
  <c r="B2745" i="27"/>
  <c r="B2739" i="27"/>
  <c r="B2736" i="27"/>
  <c r="B2730" i="27"/>
  <c r="B2721" i="27"/>
  <c r="B2711" i="27"/>
  <c r="B2706" i="27"/>
  <c r="B2702" i="27"/>
  <c r="B2696" i="27"/>
  <c r="B2687" i="27"/>
  <c r="B2684" i="27"/>
  <c r="B2681" i="27"/>
  <c r="B3200" i="27"/>
  <c r="B3152" i="27"/>
  <c r="B3137" i="27"/>
  <c r="B3121" i="27"/>
  <c r="B3106" i="27"/>
  <c r="B3091" i="27"/>
  <c r="B3031" i="27"/>
  <c r="B2984" i="27"/>
  <c r="B2974" i="27"/>
  <c r="B2943" i="27"/>
  <c r="B2889" i="27"/>
  <c r="B2875" i="27"/>
  <c r="B2855" i="27"/>
  <c r="B2829" i="27"/>
  <c r="B2810" i="27"/>
  <c r="B2799" i="27"/>
  <c r="B2789" i="27"/>
  <c r="B2786" i="27"/>
  <c r="B2783" i="27"/>
  <c r="B2776" i="27"/>
  <c r="B2773" i="27"/>
  <c r="B2753" i="27"/>
  <c r="B2741" i="27"/>
  <c r="B2726" i="27"/>
  <c r="B2717" i="27"/>
  <c r="B2708" i="27"/>
  <c r="B2699" i="27"/>
  <c r="B2677" i="27"/>
  <c r="B3088" i="27"/>
  <c r="B3073" i="27"/>
  <c r="B3058" i="27"/>
  <c r="B3043" i="27"/>
  <c r="B3006" i="27"/>
  <c r="B2995" i="27"/>
  <c r="B2963" i="27"/>
  <c r="B2953" i="27"/>
  <c r="B2932" i="27"/>
  <c r="B2899" i="27"/>
  <c r="B2868" i="27"/>
  <c r="B2861" i="27"/>
  <c r="B2844" i="27"/>
  <c r="B2838" i="27"/>
  <c r="B2823" i="27"/>
  <c r="B2819" i="27"/>
  <c r="B2813" i="27"/>
  <c r="B2809" i="27"/>
  <c r="B2805" i="27"/>
  <c r="B2768" i="27"/>
  <c r="B2763" i="27"/>
  <c r="B2758" i="27"/>
  <c r="B2744" i="27"/>
  <c r="B2735" i="27"/>
  <c r="B2732" i="27"/>
  <c r="B2729" i="27"/>
  <c r="B2723" i="27"/>
  <c r="B2720" i="27"/>
  <c r="B2714" i="27"/>
  <c r="B2705" i="27"/>
  <c r="B2695" i="27"/>
  <c r="B2690" i="27"/>
  <c r="B2686" i="27"/>
  <c r="B2680" i="27"/>
  <c r="B2671" i="27"/>
  <c r="B2668" i="27"/>
  <c r="B3083" i="27"/>
  <c r="B3068" i="27"/>
  <c r="B3053" i="27"/>
  <c r="B3038" i="27"/>
  <c r="B3027" i="27"/>
  <c r="B3014" i="27"/>
  <c r="B3002" i="27"/>
  <c r="B2991" i="27"/>
  <c r="B2960" i="27"/>
  <c r="B2939" i="27"/>
  <c r="B2918" i="27"/>
  <c r="B2906" i="27"/>
  <c r="B2886" i="27"/>
  <c r="B2859" i="27"/>
  <c r="B2854" i="27"/>
  <c r="B2848" i="27"/>
  <c r="B2843" i="27"/>
  <c r="B2833" i="27"/>
  <c r="B2818" i="27"/>
  <c r="B2802" i="27"/>
  <c r="B2798" i="27"/>
  <c r="B2795" i="27"/>
  <c r="B2792" i="27"/>
  <c r="B2788" i="27"/>
  <c r="B2785" i="27"/>
  <c r="B2778" i="27"/>
  <c r="B2775" i="27"/>
  <c r="B2765" i="27"/>
  <c r="B2755" i="27"/>
  <c r="B2750" i="27"/>
  <c r="B2747" i="27"/>
  <c r="B2725" i="27"/>
  <c r="B2710" i="27"/>
  <c r="B2701" i="27"/>
  <c r="B2692" i="27"/>
  <c r="B2683" i="27"/>
  <c r="B2661" i="27"/>
  <c r="B2646" i="27"/>
  <c r="B2637" i="27"/>
  <c r="B2628" i="27"/>
  <c r="B2619" i="27"/>
  <c r="B2591" i="27"/>
  <c r="B2588" i="27"/>
  <c r="B2585" i="27"/>
  <c r="B2581" i="27"/>
  <c r="B2563" i="27"/>
  <c r="B2560" i="27"/>
  <c r="B2554" i="27"/>
  <c r="B2550" i="27"/>
  <c r="B2541" i="27"/>
  <c r="B2529" i="27"/>
  <c r="B2519" i="27"/>
  <c r="B2515" i="27"/>
  <c r="B2511" i="27"/>
  <c r="B2507" i="27"/>
  <c r="B2503" i="27"/>
  <c r="B2499" i="27"/>
  <c r="B2495" i="27"/>
  <c r="B2491" i="27"/>
  <c r="B2487" i="27"/>
  <c r="B2483" i="27"/>
  <c r="B2479" i="27"/>
  <c r="B2475" i="27"/>
  <c r="B2471" i="27"/>
  <c r="B2467" i="27"/>
  <c r="B2463" i="27"/>
  <c r="B2459" i="27"/>
  <c r="B3178" i="27"/>
  <c r="B3130" i="27"/>
  <c r="B3115" i="27"/>
  <c r="B3025" i="27"/>
  <c r="B2969" i="27"/>
  <c r="B2949" i="27"/>
  <c r="B2928" i="27"/>
  <c r="B2879" i="27"/>
  <c r="B2872" i="27"/>
  <c r="B2853" i="27"/>
  <c r="B2842" i="27"/>
  <c r="B2822" i="27"/>
  <c r="B2808" i="27"/>
  <c r="B2780" i="27"/>
  <c r="B2770" i="27"/>
  <c r="B2767" i="27"/>
  <c r="B2760" i="27"/>
  <c r="B2757" i="27"/>
  <c r="B2743" i="27"/>
  <c r="B2738" i="27"/>
  <c r="B2734" i="27"/>
  <c r="B2728" i="27"/>
  <c r="B2719" i="27"/>
  <c r="B2716" i="27"/>
  <c r="B2713" i="27"/>
  <c r="B2707" i="27"/>
  <c r="B2704" i="27"/>
  <c r="B2698" i="27"/>
  <c r="B2689" i="27"/>
  <c r="B2679" i="27"/>
  <c r="B2674" i="27"/>
  <c r="B2670" i="27"/>
  <c r="B2664" i="27"/>
  <c r="B2655" i="27"/>
  <c r="B2652" i="27"/>
  <c r="B2649" i="27"/>
  <c r="B2643" i="27"/>
  <c r="B2640" i="27"/>
  <c r="B2634" i="27"/>
  <c r="B2625" i="27"/>
  <c r="B2615" i="27"/>
  <c r="B2610" i="27"/>
  <c r="B2606" i="27"/>
  <c r="B2600" i="27"/>
  <c r="B2575" i="27"/>
  <c r="B2572" i="27"/>
  <c r="B2569" i="27"/>
  <c r="B2565" i="27"/>
  <c r="B2547" i="27"/>
  <c r="B2544" i="27"/>
  <c r="B2538" i="27"/>
  <c r="B2534" i="27"/>
  <c r="B2525" i="27"/>
  <c r="B3145" i="27"/>
  <c r="B3082" i="27"/>
  <c r="B3067" i="27"/>
  <c r="B3013" i="27"/>
  <c r="B2990" i="27"/>
  <c r="B2938" i="27"/>
  <c r="B2916" i="27"/>
  <c r="B2895" i="27"/>
  <c r="B2885" i="27"/>
  <c r="B2865" i="27"/>
  <c r="B2858" i="27"/>
  <c r="B2852" i="27"/>
  <c r="B2832" i="27"/>
  <c r="B2817" i="27"/>
  <c r="B2782" i="27"/>
  <c r="B2777" i="27"/>
  <c r="B2772" i="27"/>
  <c r="B2752" i="27"/>
  <c r="B2740" i="27"/>
  <c r="B2731" i="27"/>
  <c r="B2709" i="27"/>
  <c r="B2694" i="27"/>
  <c r="B2685" i="27"/>
  <c r="B2676" i="27"/>
  <c r="B2667" i="27"/>
  <c r="B2645" i="27"/>
  <c r="B2630" i="27"/>
  <c r="B2621" i="27"/>
  <c r="B2612" i="27"/>
  <c r="B2603" i="27"/>
  <c r="B2594" i="27"/>
  <c r="B2590" i="27"/>
  <c r="B2584" i="27"/>
  <c r="B2559" i="27"/>
  <c r="B2556" i="27"/>
  <c r="B2553" i="27"/>
  <c r="B2549" i="27"/>
  <c r="B2531" i="27"/>
  <c r="B2528" i="27"/>
  <c r="B2522" i="27"/>
  <c r="B2518" i="27"/>
  <c r="B2514" i="27"/>
  <c r="B2510" i="27"/>
  <c r="B2506" i="27"/>
  <c r="B2502" i="27"/>
  <c r="B2498" i="27"/>
  <c r="B2494" i="27"/>
  <c r="B2490" i="27"/>
  <c r="B2486" i="27"/>
  <c r="B2482" i="27"/>
  <c r="B2478" i="27"/>
  <c r="B2474" i="27"/>
  <c r="B2470" i="27"/>
  <c r="B2466" i="27"/>
  <c r="B2462" i="27"/>
  <c r="B2675" i="27"/>
  <c r="B2665" i="27"/>
  <c r="B2659" i="27"/>
  <c r="B2641" i="27"/>
  <c r="B2622" i="27"/>
  <c r="B2616" i="27"/>
  <c r="B2604" i="27"/>
  <c r="B2597" i="27"/>
  <c r="B2579" i="27"/>
  <c r="B2566" i="27"/>
  <c r="B2535" i="27"/>
  <c r="B2523" i="27"/>
  <c r="B2401" i="27"/>
  <c r="B2390" i="27"/>
  <c r="B2369" i="27"/>
  <c r="B2358" i="27"/>
  <c r="B2337" i="27"/>
  <c r="B2330" i="27"/>
  <c r="B2323" i="27"/>
  <c r="B2298" i="27"/>
  <c r="B2291" i="27"/>
  <c r="B2287" i="27"/>
  <c r="B2278" i="27"/>
  <c r="B2672" i="27"/>
  <c r="B2657" i="27"/>
  <c r="B2638" i="27"/>
  <c r="B2632" i="27"/>
  <c r="B2620" i="27"/>
  <c r="B2608" i="27"/>
  <c r="B2602" i="27"/>
  <c r="B2589" i="27"/>
  <c r="B2577" i="27"/>
  <c r="B2564" i="27"/>
  <c r="B2546" i="27"/>
  <c r="B2458" i="27"/>
  <c r="B2407" i="27"/>
  <c r="B2400" i="27"/>
  <c r="B2375" i="27"/>
  <c r="B2368" i="27"/>
  <c r="B2343" i="27"/>
  <c r="B2336" i="27"/>
  <c r="B2322" i="27"/>
  <c r="B2315" i="27"/>
  <c r="B2290" i="27"/>
  <c r="B2286" i="27"/>
  <c r="B2277" i="27"/>
  <c r="B2273" i="27"/>
  <c r="B2270" i="27"/>
  <c r="B2662" i="27"/>
  <c r="B2644" i="27"/>
  <c r="B2613" i="27"/>
  <c r="B2595" i="27"/>
  <c r="B2582" i="27"/>
  <c r="B2551" i="27"/>
  <c r="B2539" i="27"/>
  <c r="B2526" i="27"/>
  <c r="B2520" i="27"/>
  <c r="B2512" i="27"/>
  <c r="B2504" i="27"/>
  <c r="B2496" i="27"/>
  <c r="B2488" i="27"/>
  <c r="B2480" i="27"/>
  <c r="B2472" i="27"/>
  <c r="B2464" i="27"/>
  <c r="B2453" i="27"/>
  <c r="B2449" i="27"/>
  <c r="B2445" i="27"/>
  <c r="B2441" i="27"/>
  <c r="B2437" i="27"/>
  <c r="B2433" i="27"/>
  <c r="B2429" i="27"/>
  <c r="B2425" i="27"/>
  <c r="B2421" i="27"/>
  <c r="B2414" i="27"/>
  <c r="B2410" i="27"/>
  <c r="B2403" i="27"/>
  <c r="B2396" i="27"/>
  <c r="B2392" i="27"/>
  <c r="B2389" i="27"/>
  <c r="B2382" i="27"/>
  <c r="B2378" i="27"/>
  <c r="B2371" i="27"/>
  <c r="B2364" i="27"/>
  <c r="B2360" i="27"/>
  <c r="B2357" i="27"/>
  <c r="B2350" i="27"/>
  <c r="B2346" i="27"/>
  <c r="B2339" i="27"/>
  <c r="B2332" i="27"/>
  <c r="B2329" i="27"/>
  <c r="B2325" i="27"/>
  <c r="B2318" i="27"/>
  <c r="B2311" i="27"/>
  <c r="B2304" i="27"/>
  <c r="B2300" i="27"/>
  <c r="B2297" i="27"/>
  <c r="B2293" i="27"/>
  <c r="B2282" i="27"/>
  <c r="B2656" i="27"/>
  <c r="B2650" i="27"/>
  <c r="B2631" i="27"/>
  <c r="B2626" i="27"/>
  <c r="B2607" i="27"/>
  <c r="B2601" i="27"/>
  <c r="B2576" i="27"/>
  <c r="B2570" i="27"/>
  <c r="B2557" i="27"/>
  <c r="B2545" i="27"/>
  <c r="B2532" i="27"/>
  <c r="B2417" i="27"/>
  <c r="B2406" i="27"/>
  <c r="B2385" i="27"/>
  <c r="B2374" i="27"/>
  <c r="B2353" i="27"/>
  <c r="B2342" i="27"/>
  <c r="B2314" i="27"/>
  <c r="B2307" i="27"/>
  <c r="B2289" i="27"/>
  <c r="B2285" i="27"/>
  <c r="B2276" i="27"/>
  <c r="B2269" i="27"/>
  <c r="B2262" i="27"/>
  <c r="B2258" i="27"/>
  <c r="B2654" i="27"/>
  <c r="B2648" i="27"/>
  <c r="B2636" i="27"/>
  <c r="B2624" i="27"/>
  <c r="B2618" i="27"/>
  <c r="B2599" i="27"/>
  <c r="B2587" i="27"/>
  <c r="B2574" i="27"/>
  <c r="B2568" i="27"/>
  <c r="B2543" i="27"/>
  <c r="B2537" i="27"/>
  <c r="B2456" i="27"/>
  <c r="B2452" i="27"/>
  <c r="B2448" i="27"/>
  <c r="B2444" i="27"/>
  <c r="B2440" i="27"/>
  <c r="B2436" i="27"/>
  <c r="B2432" i="27"/>
  <c r="B2428" i="27"/>
  <c r="B2424" i="27"/>
  <c r="B2420" i="27"/>
  <c r="B2413" i="27"/>
  <c r="B2409" i="27"/>
  <c r="B2402" i="27"/>
  <c r="B2399" i="27"/>
  <c r="B2395" i="27"/>
  <c r="B2388" i="27"/>
  <c r="B2381" i="27"/>
  <c r="B2377" i="27"/>
  <c r="B2370" i="27"/>
  <c r="B2367" i="27"/>
  <c r="B2363" i="27"/>
  <c r="B2356" i="27"/>
  <c r="B2349" i="27"/>
  <c r="B2345" i="27"/>
  <c r="B2338" i="27"/>
  <c r="B2335" i="27"/>
  <c r="B2328" i="27"/>
  <c r="B2324" i="27"/>
  <c r="B2321" i="27"/>
  <c r="B2317" i="27"/>
  <c r="B2310" i="27"/>
  <c r="B2303" i="27"/>
  <c r="B2296" i="27"/>
  <c r="B2292" i="27"/>
  <c r="B2279" i="27"/>
  <c r="B2272" i="27"/>
  <c r="B2265" i="27"/>
  <c r="B2240" i="27"/>
  <c r="B2233" i="27"/>
  <c r="B2666" i="27"/>
  <c r="B2647" i="27"/>
  <c r="B2642" i="27"/>
  <c r="B2623" i="27"/>
  <c r="B2617" i="27"/>
  <c r="B2611" i="27"/>
  <c r="B2598" i="27"/>
  <c r="B2567" i="27"/>
  <c r="B2555" i="27"/>
  <c r="B2542" i="27"/>
  <c r="B2536" i="27"/>
  <c r="B2416" i="27"/>
  <c r="B2391" i="27"/>
  <c r="B2384" i="27"/>
  <c r="B2359" i="27"/>
  <c r="B2352" i="27"/>
  <c r="B2331" i="27"/>
  <c r="B2306" i="27"/>
  <c r="B2299" i="27"/>
  <c r="B2288" i="27"/>
  <c r="B2284" i="27"/>
  <c r="B2281" i="27"/>
  <c r="B2275" i="27"/>
  <c r="B2268" i="27"/>
  <c r="B2261" i="27"/>
  <c r="B2257" i="27"/>
  <c r="B2254" i="27"/>
  <c r="B2247" i="27"/>
  <c r="B2243" i="27"/>
  <c r="B2236" i="27"/>
  <c r="B2229" i="27"/>
  <c r="B2225" i="27"/>
  <c r="B2222" i="27"/>
  <c r="B2215" i="27"/>
  <c r="B2212" i="27"/>
  <c r="B2209" i="27"/>
  <c r="B2199" i="27"/>
  <c r="B2196" i="27"/>
  <c r="B2193" i="27"/>
  <c r="B2183" i="27"/>
  <c r="B2180" i="27"/>
  <c r="B2177" i="27"/>
  <c r="B2167" i="27"/>
  <c r="B2164" i="27"/>
  <c r="B2161" i="27"/>
  <c r="B2151" i="27"/>
  <c r="B2148" i="27"/>
  <c r="B2653" i="27"/>
  <c r="B2635" i="27"/>
  <c r="B2592" i="27"/>
  <c r="B2586" i="27"/>
  <c r="B2573" i="27"/>
  <c r="B2561" i="27"/>
  <c r="B2548" i="27"/>
  <c r="B2530" i="27"/>
  <c r="B2516" i="27"/>
  <c r="B2508" i="27"/>
  <c r="B2500" i="27"/>
  <c r="B2492" i="27"/>
  <c r="B2484" i="27"/>
  <c r="B2476" i="27"/>
  <c r="B2468" i="27"/>
  <c r="B2460" i="27"/>
  <c r="B2455" i="27"/>
  <c r="B2451" i="27"/>
  <c r="B2447" i="27"/>
  <c r="B2443" i="27"/>
  <c r="B2439" i="27"/>
  <c r="B2435" i="27"/>
  <c r="B2431" i="27"/>
  <c r="B2427" i="27"/>
  <c r="B2423" i="27"/>
  <c r="B2419" i="27"/>
  <c r="B2412" i="27"/>
  <c r="B2408" i="27"/>
  <c r="B2405" i="27"/>
  <c r="B2398" i="27"/>
  <c r="B2394" i="27"/>
  <c r="B2387" i="27"/>
  <c r="B2380" i="27"/>
  <c r="B2376" i="27"/>
  <c r="B2373" i="27"/>
  <c r="B2366" i="27"/>
  <c r="B2362" i="27"/>
  <c r="B2355" i="27"/>
  <c r="B2348" i="27"/>
  <c r="B2344" i="27"/>
  <c r="B2341" i="27"/>
  <c r="B2334" i="27"/>
  <c r="B2327" i="27"/>
  <c r="B2320" i="27"/>
  <c r="B2316" i="27"/>
  <c r="B2313" i="27"/>
  <c r="B2309" i="27"/>
  <c r="B2302" i="27"/>
  <c r="B2295" i="27"/>
  <c r="B2271" i="27"/>
  <c r="B2250" i="27"/>
  <c r="B2239" i="27"/>
  <c r="B2145" i="27"/>
  <c r="B2142" i="27"/>
  <c r="B2137" i="27"/>
  <c r="B2134" i="27"/>
  <c r="B2129" i="27"/>
  <c r="B2426" i="27"/>
  <c r="B2397" i="27"/>
  <c r="B2340" i="27"/>
  <c r="B2312" i="27"/>
  <c r="B2283" i="27"/>
  <c r="B2259" i="27"/>
  <c r="B2248" i="27"/>
  <c r="B2241" i="27"/>
  <c r="B2235" i="27"/>
  <c r="B2195" i="27"/>
  <c r="B2187" i="27"/>
  <c r="B2182" i="27"/>
  <c r="B2174" i="27"/>
  <c r="B2144" i="27"/>
  <c r="B2141" i="27"/>
  <c r="B2125" i="27"/>
  <c r="B2122" i="27"/>
  <c r="B2117" i="27"/>
  <c r="B2114" i="27"/>
  <c r="B2109" i="27"/>
  <c r="B2106" i="27"/>
  <c r="B2101" i="27"/>
  <c r="B2098" i="27"/>
  <c r="B2093" i="27"/>
  <c r="B2090" i="27"/>
  <c r="B2085" i="27"/>
  <c r="B2082" i="27"/>
  <c r="B2077" i="27"/>
  <c r="B2074" i="27"/>
  <c r="B2069" i="27"/>
  <c r="B2066" i="27"/>
  <c r="B2061" i="27"/>
  <c r="B2058" i="27"/>
  <c r="B2053" i="27"/>
  <c r="B2050" i="27"/>
  <c r="B2046" i="27"/>
  <c r="B2035" i="27"/>
  <c r="B2031" i="27"/>
  <c r="B2020" i="27"/>
  <c r="B2016" i="27"/>
  <c r="B2005" i="27"/>
  <c r="B2001" i="27"/>
  <c r="B1986" i="27"/>
  <c r="B1982" i="27"/>
  <c r="B1971" i="27"/>
  <c r="B1967" i="27"/>
  <c r="B1956" i="27"/>
  <c r="B1952" i="27"/>
  <c r="B1949" i="27"/>
  <c r="B1945" i="27"/>
  <c r="B1938" i="27"/>
  <c r="B1931" i="27"/>
  <c r="B1924" i="27"/>
  <c r="B1920" i="27"/>
  <c r="B1917" i="27"/>
  <c r="B1913" i="27"/>
  <c r="B1906" i="27"/>
  <c r="B1899" i="27"/>
  <c r="B1892" i="27"/>
  <c r="B1888" i="27"/>
  <c r="B1885" i="27"/>
  <c r="B1881" i="27"/>
  <c r="B1874" i="27"/>
  <c r="B1867" i="27"/>
  <c r="B1860" i="27"/>
  <c r="B1856" i="27"/>
  <c r="B1853" i="27"/>
  <c r="B1849" i="27"/>
  <c r="B1839" i="27"/>
  <c r="B1836" i="27"/>
  <c r="B1832" i="27"/>
  <c r="B1822" i="27"/>
  <c r="B1819" i="27"/>
  <c r="B1802" i="27"/>
  <c r="B1789" i="27"/>
  <c r="B1785" i="27"/>
  <c r="B1775" i="27"/>
  <c r="B1772" i="27"/>
  <c r="B1768" i="27"/>
  <c r="B1758" i="27"/>
  <c r="B1755" i="27"/>
  <c r="B1738" i="27"/>
  <c r="B1725" i="27"/>
  <c r="B1721" i="27"/>
  <c r="B1711" i="27"/>
  <c r="B1708" i="27"/>
  <c r="B1704" i="27"/>
  <c r="B2663" i="27"/>
  <c r="B2454" i="27"/>
  <c r="B2422" i="27"/>
  <c r="B2393" i="27"/>
  <c r="B2365" i="27"/>
  <c r="B2308" i="27"/>
  <c r="B2280" i="27"/>
  <c r="B2266" i="27"/>
  <c r="B2252" i="27"/>
  <c r="B2246" i="27"/>
  <c r="B2230" i="27"/>
  <c r="B2220" i="27"/>
  <c r="B2216" i="27"/>
  <c r="B2207" i="27"/>
  <c r="B2186" i="27"/>
  <c r="B2178" i="27"/>
  <c r="B2173" i="27"/>
  <c r="B2169" i="27"/>
  <c r="B2165" i="27"/>
  <c r="B2160" i="27"/>
  <c r="B2156" i="27"/>
  <c r="B2152" i="27"/>
  <c r="B2130" i="27"/>
  <c r="B2042" i="27"/>
  <c r="B2038" i="27"/>
  <c r="B2027" i="27"/>
  <c r="B2023" i="27"/>
  <c r="B2012" i="27"/>
  <c r="B2008" i="27"/>
  <c r="B1997" i="27"/>
  <c r="B1993" i="27"/>
  <c r="B1978" i="27"/>
  <c r="B1974" i="27"/>
  <c r="B1963" i="27"/>
  <c r="B1959" i="27"/>
  <c r="B1934" i="27"/>
  <c r="B1927" i="27"/>
  <c r="B2658" i="27"/>
  <c r="B2609" i="27"/>
  <c r="B2450" i="27"/>
  <c r="B2418" i="27"/>
  <c r="B2361" i="27"/>
  <c r="B2333" i="27"/>
  <c r="B2305" i="27"/>
  <c r="B2264" i="27"/>
  <c r="B2224" i="27"/>
  <c r="B2211" i="27"/>
  <c r="B2203" i="27"/>
  <c r="B2198" i="27"/>
  <c r="B2190" i="27"/>
  <c r="B2147" i="27"/>
  <c r="B2140" i="27"/>
  <c r="B2136" i="27"/>
  <c r="B2133" i="27"/>
  <c r="B2127" i="27"/>
  <c r="B2124" i="27"/>
  <c r="B2119" i="27"/>
  <c r="B2116" i="27"/>
  <c r="B2111" i="27"/>
  <c r="B2108" i="27"/>
  <c r="B2103" i="27"/>
  <c r="B2100" i="27"/>
  <c r="B2095" i="27"/>
  <c r="B2092" i="27"/>
  <c r="B2087" i="27"/>
  <c r="B2084" i="27"/>
  <c r="B2079" i="27"/>
  <c r="B2076" i="27"/>
  <c r="B2071" i="27"/>
  <c r="B2068" i="27"/>
  <c r="B2063" i="27"/>
  <c r="B2060" i="27"/>
  <c r="B2055" i="27"/>
  <c r="B2052" i="27"/>
  <c r="B2049" i="27"/>
  <c r="B2034" i="27"/>
  <c r="B2030" i="27"/>
  <c r="B2019" i="27"/>
  <c r="B2015" i="27"/>
  <c r="B2004" i="27"/>
  <c r="B2000" i="27"/>
  <c r="B1989" i="27"/>
  <c r="B1985" i="27"/>
  <c r="B1970" i="27"/>
  <c r="B1966" i="27"/>
  <c r="B1955" i="27"/>
  <c r="B1948" i="27"/>
  <c r="B1944" i="27"/>
  <c r="B1941" i="27"/>
  <c r="B1937" i="27"/>
  <c r="B1930" i="27"/>
  <c r="B1923" i="27"/>
  <c r="B1916" i="27"/>
  <c r="B1912" i="27"/>
  <c r="B1909" i="27"/>
  <c r="B1905" i="27"/>
  <c r="B2446" i="27"/>
  <c r="B2415" i="27"/>
  <c r="B2386" i="27"/>
  <c r="B2301" i="27"/>
  <c r="B2274" i="27"/>
  <c r="B2256" i="27"/>
  <c r="B2251" i="27"/>
  <c r="B2245" i="27"/>
  <c r="B2234" i="27"/>
  <c r="B2228" i="27"/>
  <c r="B2202" i="27"/>
  <c r="B2194" i="27"/>
  <c r="B2189" i="27"/>
  <c r="B2185" i="27"/>
  <c r="B2181" i="27"/>
  <c r="B2176" i="27"/>
  <c r="B2172" i="27"/>
  <c r="B2168" i="27"/>
  <c r="B2159" i="27"/>
  <c r="B2045" i="27"/>
  <c r="B2041" i="27"/>
  <c r="B2026" i="27"/>
  <c r="B2022" i="27"/>
  <c r="B2011" i="27"/>
  <c r="B2007" i="27"/>
  <c r="B1996" i="27"/>
  <c r="B1992" i="27"/>
  <c r="B1981" i="27"/>
  <c r="B1977" i="27"/>
  <c r="B1962" i="27"/>
  <c r="B1958" i="27"/>
  <c r="B1951" i="27"/>
  <c r="B1926" i="27"/>
  <c r="B1919" i="27"/>
  <c r="B1894" i="27"/>
  <c r="B1887" i="27"/>
  <c r="B1862" i="27"/>
  <c r="B1855" i="27"/>
  <c r="B1845" i="27"/>
  <c r="B1841" i="27"/>
  <c r="B1831" i="27"/>
  <c r="B1828" i="27"/>
  <c r="B1824" i="27"/>
  <c r="B1814" i="27"/>
  <c r="B1811" i="27"/>
  <c r="B1794" i="27"/>
  <c r="B1781" i="27"/>
  <c r="B1777" i="27"/>
  <c r="B1767" i="27"/>
  <c r="B1764" i="27"/>
  <c r="B1760" i="27"/>
  <c r="B1750" i="27"/>
  <c r="B1747" i="27"/>
  <c r="B1730" i="27"/>
  <c r="B1717" i="27"/>
  <c r="B1713" i="27"/>
  <c r="B1703" i="27"/>
  <c r="B2596" i="27"/>
  <c r="B2442" i="27"/>
  <c r="B2411" i="27"/>
  <c r="B2383" i="27"/>
  <c r="B2354" i="27"/>
  <c r="B2326" i="27"/>
  <c r="B2263" i="27"/>
  <c r="B2223" i="27"/>
  <c r="B2219" i="27"/>
  <c r="B2214" i="27"/>
  <c r="B2206" i="27"/>
  <c r="B2163" i="27"/>
  <c r="B2155" i="27"/>
  <c r="B2150" i="27"/>
  <c r="B2146" i="27"/>
  <c r="B2143" i="27"/>
  <c r="B2139" i="27"/>
  <c r="B2132" i="27"/>
  <c r="B2126" i="27"/>
  <c r="B2121" i="27"/>
  <c r="B2118" i="27"/>
  <c r="B2113" i="27"/>
  <c r="B2110" i="27"/>
  <c r="B2105" i="27"/>
  <c r="B2102" i="27"/>
  <c r="B2097" i="27"/>
  <c r="B2094" i="27"/>
  <c r="B2089" i="27"/>
  <c r="B2086" i="27"/>
  <c r="B2081" i="27"/>
  <c r="B2078" i="27"/>
  <c r="B2073" i="27"/>
  <c r="B2070" i="27"/>
  <c r="B2065" i="27"/>
  <c r="B2062" i="27"/>
  <c r="B2057" i="27"/>
  <c r="B2054" i="27"/>
  <c r="B2048" i="27"/>
  <c r="B2037" i="27"/>
  <c r="B2033" i="27"/>
  <c r="B2018" i="27"/>
  <c r="B2014" i="27"/>
  <c r="B2003" i="27"/>
  <c r="B1999" i="27"/>
  <c r="B1988" i="27"/>
  <c r="B1984" i="27"/>
  <c r="B1973" i="27"/>
  <c r="B1969" i="27"/>
  <c r="B1954" i="27"/>
  <c r="B1947" i="27"/>
  <c r="B1940" i="27"/>
  <c r="B1936" i="27"/>
  <c r="B1933" i="27"/>
  <c r="B1929" i="27"/>
  <c r="B1922" i="27"/>
  <c r="B1915" i="27"/>
  <c r="B1908" i="27"/>
  <c r="B1904" i="27"/>
  <c r="B1901" i="27"/>
  <c r="B1897" i="27"/>
  <c r="B1890" i="27"/>
  <c r="B1883" i="27"/>
  <c r="B1876" i="27"/>
  <c r="B1872" i="27"/>
  <c r="B1869" i="27"/>
  <c r="B1865" i="27"/>
  <c r="B1858" i="27"/>
  <c r="B1851" i="27"/>
  <c r="B1834" i="27"/>
  <c r="B1821" i="27"/>
  <c r="B1817" i="27"/>
  <c r="B1807" i="27"/>
  <c r="B1804" i="27"/>
  <c r="B1800" i="27"/>
  <c r="B1790" i="27"/>
  <c r="B1787" i="27"/>
  <c r="B1770" i="27"/>
  <c r="B1757" i="27"/>
  <c r="B1753" i="27"/>
  <c r="B1743" i="27"/>
  <c r="B1740" i="27"/>
  <c r="B1736" i="27"/>
  <c r="B1726" i="27"/>
  <c r="B1723" i="27"/>
  <c r="B1706" i="27"/>
  <c r="B2639" i="27"/>
  <c r="B2540" i="27"/>
  <c r="B2438" i="27"/>
  <c r="B2379" i="27"/>
  <c r="B2351" i="27"/>
  <c r="B2294" i="27"/>
  <c r="B2255" i="27"/>
  <c r="B2249" i="27"/>
  <c r="B2244" i="27"/>
  <c r="B2238" i="27"/>
  <c r="B2232" i="27"/>
  <c r="B2227" i="27"/>
  <c r="B2218" i="27"/>
  <c r="B2210" i="27"/>
  <c r="B2205" i="27"/>
  <c r="B2201" i="27"/>
  <c r="B2197" i="27"/>
  <c r="B2192" i="27"/>
  <c r="B2188" i="27"/>
  <c r="B2184" i="27"/>
  <c r="B2175" i="27"/>
  <c r="B2154" i="27"/>
  <c r="B2044" i="27"/>
  <c r="B2040" i="27"/>
  <c r="B2029" i="27"/>
  <c r="B2025" i="27"/>
  <c r="B2010" i="27"/>
  <c r="B2006" i="27"/>
  <c r="B1995" i="27"/>
  <c r="B1991" i="27"/>
  <c r="B1980" i="27"/>
  <c r="B1976" i="27"/>
  <c r="B1965" i="27"/>
  <c r="B1961" i="27"/>
  <c r="B1950" i="27"/>
  <c r="B1943" i="27"/>
  <c r="B1918" i="27"/>
  <c r="B1911" i="27"/>
  <c r="B1886" i="27"/>
  <c r="B1879" i="27"/>
  <c r="B1854" i="27"/>
  <c r="B1847" i="27"/>
  <c r="B1844" i="27"/>
  <c r="B1840" i="27"/>
  <c r="B1830" i="27"/>
  <c r="B1827" i="27"/>
  <c r="B1810" i="27"/>
  <c r="B1797" i="27"/>
  <c r="B1793" i="27"/>
  <c r="B1783" i="27"/>
  <c r="B1780" i="27"/>
  <c r="B1776" i="27"/>
  <c r="B1766" i="27"/>
  <c r="B1763" i="27"/>
  <c r="B1746" i="27"/>
  <c r="B1733" i="27"/>
  <c r="B1729" i="27"/>
  <c r="B1719" i="27"/>
  <c r="B1716" i="27"/>
  <c r="B1712" i="27"/>
  <c r="B1702" i="27"/>
  <c r="B2633" i="27"/>
  <c r="B2533" i="27"/>
  <c r="B2434" i="27"/>
  <c r="B2404" i="27"/>
  <c r="B2347" i="27"/>
  <c r="B2319" i="27"/>
  <c r="B2260" i="27"/>
  <c r="B2242" i="27"/>
  <c r="B2179" i="27"/>
  <c r="B2171" i="27"/>
  <c r="B2166" i="27"/>
  <c r="B2158" i="27"/>
  <c r="B2138" i="27"/>
  <c r="B2135" i="27"/>
  <c r="B2128" i="27"/>
  <c r="B2123" i="27"/>
  <c r="B2120" i="27"/>
  <c r="B2115" i="27"/>
  <c r="B2112" i="27"/>
  <c r="B2107" i="27"/>
  <c r="B2104" i="27"/>
  <c r="B2099" i="27"/>
  <c r="B2096" i="27"/>
  <c r="B2091" i="27"/>
  <c r="B2088" i="27"/>
  <c r="B2083" i="27"/>
  <c r="B2080" i="27"/>
  <c r="B2075" i="27"/>
  <c r="B2072" i="27"/>
  <c r="B2067" i="27"/>
  <c r="B2064" i="27"/>
  <c r="B2059" i="27"/>
  <c r="B2056" i="27"/>
  <c r="B2051" i="27"/>
  <c r="B2047" i="27"/>
  <c r="B2036" i="27"/>
  <c r="B2032" i="27"/>
  <c r="B2021" i="27"/>
  <c r="B2017" i="27"/>
  <c r="B2002" i="27"/>
  <c r="B1998" i="27"/>
  <c r="B1987" i="27"/>
  <c r="B1983" i="27"/>
  <c r="B1972" i="27"/>
  <c r="B1968" i="27"/>
  <c r="B1957" i="27"/>
  <c r="B1953" i="27"/>
  <c r="B1946" i="27"/>
  <c r="B1939" i="27"/>
  <c r="B1932" i="27"/>
  <c r="B1928" i="27"/>
  <c r="B1925" i="27"/>
  <c r="B1921" i="27"/>
  <c r="B1914" i="27"/>
  <c r="B1907" i="27"/>
  <c r="B1900" i="27"/>
  <c r="B1896" i="27"/>
  <c r="B1893" i="27"/>
  <c r="B1889" i="27"/>
  <c r="B1882" i="27"/>
  <c r="B1875" i="27"/>
  <c r="B1868" i="27"/>
  <c r="B1864" i="27"/>
  <c r="B1861" i="27"/>
  <c r="B1857" i="27"/>
  <c r="B1850" i="27"/>
  <c r="B1837" i="27"/>
  <c r="B1833" i="27"/>
  <c r="B1823" i="27"/>
  <c r="B1820" i="27"/>
  <c r="B1816" i="27"/>
  <c r="B1806" i="27"/>
  <c r="B1803" i="27"/>
  <c r="B1786" i="27"/>
  <c r="B1773" i="27"/>
  <c r="B1769" i="27"/>
  <c r="B1759" i="27"/>
  <c r="B1756" i="27"/>
  <c r="B1752" i="27"/>
  <c r="B1742" i="27"/>
  <c r="B1739" i="27"/>
  <c r="B1722" i="27"/>
  <c r="B1709" i="27"/>
  <c r="B1705" i="27"/>
  <c r="B2627" i="27"/>
  <c r="B2578" i="27"/>
  <c r="B2430" i="27"/>
  <c r="B2372" i="27"/>
  <c r="B2267" i="27"/>
  <c r="B2253" i="27"/>
  <c r="B2237" i="27"/>
  <c r="B2231" i="27"/>
  <c r="B2226" i="27"/>
  <c r="B2221" i="27"/>
  <c r="B2217" i="27"/>
  <c r="B2213" i="27"/>
  <c r="B2208" i="27"/>
  <c r="B2204" i="27"/>
  <c r="B2200" i="27"/>
  <c r="B2191" i="27"/>
  <c r="B2170" i="27"/>
  <c r="B2162" i="27"/>
  <c r="B2157" i="27"/>
  <c r="B2153" i="27"/>
  <c r="B2149" i="27"/>
  <c r="B2131" i="27"/>
  <c r="B2043" i="27"/>
  <c r="B2039" i="27"/>
  <c r="B2028" i="27"/>
  <c r="B2024" i="27"/>
  <c r="B2013" i="27"/>
  <c r="B2009" i="27"/>
  <c r="B1994" i="27"/>
  <c r="B1990" i="27"/>
  <c r="B1979" i="27"/>
  <c r="B1975" i="27"/>
  <c r="B1964" i="27"/>
  <c r="B1960" i="27"/>
  <c r="B1942" i="27"/>
  <c r="B1935" i="27"/>
  <c r="B1910" i="27"/>
  <c r="B1903" i="27"/>
  <c r="B1878" i="27"/>
  <c r="B1871" i="27"/>
  <c r="B1846" i="27"/>
  <c r="B1843" i="27"/>
  <c r="B1826" i="27"/>
  <c r="B1813" i="27"/>
  <c r="B1809" i="27"/>
  <c r="B1799" i="27"/>
  <c r="B1796" i="27"/>
  <c r="B1792" i="27"/>
  <c r="B1782" i="27"/>
  <c r="B1779" i="27"/>
  <c r="B1762" i="27"/>
  <c r="B1749" i="27"/>
  <c r="B1745" i="27"/>
  <c r="B1902" i="27"/>
  <c r="B1778" i="27"/>
  <c r="B1765" i="27"/>
  <c r="B1751" i="27"/>
  <c r="B1699" i="27"/>
  <c r="B1682" i="27"/>
  <c r="B1669" i="27"/>
  <c r="B1665" i="27"/>
  <c r="B1655" i="27"/>
  <c r="B1652" i="27"/>
  <c r="B1648" i="27"/>
  <c r="B1638" i="27"/>
  <c r="B1635" i="27"/>
  <c r="B1629" i="27"/>
  <c r="B1622" i="27"/>
  <c r="B1619" i="27"/>
  <c r="B1613" i="27"/>
  <c r="B1606" i="27"/>
  <c r="B1603" i="27"/>
  <c r="B1593" i="27"/>
  <c r="B1590" i="27"/>
  <c r="B1587" i="27"/>
  <c r="B1581" i="27"/>
  <c r="B1572" i="27"/>
  <c r="B1554" i="27"/>
  <c r="B1548" i="27"/>
  <c r="B1545" i="27"/>
  <c r="B1540" i="27"/>
  <c r="B1528" i="27"/>
  <c r="B1523" i="27"/>
  <c r="B1517" i="27"/>
  <c r="B1514" i="27"/>
  <c r="B1509" i="27"/>
  <c r="B1491" i="27"/>
  <c r="B1481" i="27"/>
  <c r="B1449" i="27"/>
  <c r="B1435" i="27"/>
  <c r="B1432" i="27"/>
  <c r="B1425" i="27"/>
  <c r="B1418" i="27"/>
  <c r="B1415" i="27"/>
  <c r="B1398" i="27"/>
  <c r="B1388" i="27"/>
  <c r="B1381" i="27"/>
  <c r="B1371" i="27"/>
  <c r="B1368" i="27"/>
  <c r="B1361" i="27"/>
  <c r="B1354" i="27"/>
  <c r="B1351" i="27"/>
  <c r="B1870" i="27"/>
  <c r="B1842" i="27"/>
  <c r="B1829" i="27"/>
  <c r="B1815" i="27"/>
  <c r="B1761" i="27"/>
  <c r="B1748" i="27"/>
  <c r="B1737" i="27"/>
  <c r="B1718" i="27"/>
  <c r="B1710" i="27"/>
  <c r="B1698" i="27"/>
  <c r="B1685" i="27"/>
  <c r="B1681" i="27"/>
  <c r="B1671" i="27"/>
  <c r="B1668" i="27"/>
  <c r="B1664" i="27"/>
  <c r="B1654" i="27"/>
  <c r="B1651" i="27"/>
  <c r="B1634" i="27"/>
  <c r="B1631" i="27"/>
  <c r="B1628" i="27"/>
  <c r="B1618" i="27"/>
  <c r="B1615" i="27"/>
  <c r="B1612" i="27"/>
  <c r="B1602" i="27"/>
  <c r="B1592" i="27"/>
  <c r="B1586" i="27"/>
  <c r="B1580" i="27"/>
  <c r="B1574" i="27"/>
  <c r="B1571" i="27"/>
  <c r="B1565" i="27"/>
  <c r="B1559" i="27"/>
  <c r="B1553" i="27"/>
  <c r="B1550" i="27"/>
  <c r="B1544" i="27"/>
  <c r="B1536" i="27"/>
  <c r="B1522" i="27"/>
  <c r="B1499" i="27"/>
  <c r="B1473" i="27"/>
  <c r="B1441" i="27"/>
  <c r="B1434" i="27"/>
  <c r="B1431" i="27"/>
  <c r="B1414" i="27"/>
  <c r="B1404" i="27"/>
  <c r="B1397" i="27"/>
  <c r="B1387" i="27"/>
  <c r="B1384" i="27"/>
  <c r="B1377" i="27"/>
  <c r="B1370" i="27"/>
  <c r="B1367" i="27"/>
  <c r="B1350" i="27"/>
  <c r="B1898" i="27"/>
  <c r="B1884" i="27"/>
  <c r="B1801" i="27"/>
  <c r="B1788" i="27"/>
  <c r="B1774" i="27"/>
  <c r="B1735" i="27"/>
  <c r="B1727" i="27"/>
  <c r="B1694" i="27"/>
  <c r="B1691" i="27"/>
  <c r="B1674" i="27"/>
  <c r="B1661" i="27"/>
  <c r="B1657" i="27"/>
  <c r="B1647" i="27"/>
  <c r="B1644" i="27"/>
  <c r="B1640" i="27"/>
  <c r="B1624" i="27"/>
  <c r="B1608" i="27"/>
  <c r="B1595" i="27"/>
  <c r="B1576" i="27"/>
  <c r="B1567" i="27"/>
  <c r="B1547" i="27"/>
  <c r="B1539" i="27"/>
  <c r="B1533" i="27"/>
  <c r="B1530" i="27"/>
  <c r="B1525" i="27"/>
  <c r="B1516" i="27"/>
  <c r="B1513" i="27"/>
  <c r="B1508" i="27"/>
  <c r="B1493" i="27"/>
  <c r="B1490" i="27"/>
  <c r="B1487" i="27"/>
  <c r="B1483" i="27"/>
  <c r="B1480" i="27"/>
  <c r="B1476" i="27"/>
  <c r="B1469" i="27"/>
  <c r="B1462" i="27"/>
  <c r="B1458" i="27"/>
  <c r="B1455" i="27"/>
  <c r="B1451" i="27"/>
  <c r="B1448" i="27"/>
  <c r="B1444" i="27"/>
  <c r="B1437" i="27"/>
  <c r="B1427" i="27"/>
  <c r="B1424" i="27"/>
  <c r="B1417" i="27"/>
  <c r="B1410" i="27"/>
  <c r="B1407" i="27"/>
  <c r="B1390" i="27"/>
  <c r="B1380" i="27"/>
  <c r="B1373" i="27"/>
  <c r="B1363" i="27"/>
  <c r="B1360" i="27"/>
  <c r="B1353" i="27"/>
  <c r="B1346" i="27"/>
  <c r="B1342" i="27"/>
  <c r="B1338" i="27"/>
  <c r="B1334" i="27"/>
  <c r="B1330" i="27"/>
  <c r="B1326" i="27"/>
  <c r="B1322" i="27"/>
  <c r="B1318" i="27"/>
  <c r="B1314" i="27"/>
  <c r="B1310" i="27"/>
  <c r="B1895" i="27"/>
  <c r="B1825" i="27"/>
  <c r="B1812" i="27"/>
  <c r="B1798" i="27"/>
  <c r="B1744" i="27"/>
  <c r="B1734" i="27"/>
  <c r="B1701" i="27"/>
  <c r="B1697" i="27"/>
  <c r="B1687" i="27"/>
  <c r="B1684" i="27"/>
  <c r="B1680" i="27"/>
  <c r="B1670" i="27"/>
  <c r="B1667" i="27"/>
  <c r="B1650" i="27"/>
  <c r="B1637" i="27"/>
  <c r="B1630" i="27"/>
  <c r="B1627" i="27"/>
  <c r="B1621" i="27"/>
  <c r="B1614" i="27"/>
  <c r="B1611" i="27"/>
  <c r="B1605" i="27"/>
  <c r="B1601" i="27"/>
  <c r="B1598" i="27"/>
  <c r="B1589" i="27"/>
  <c r="B1585" i="27"/>
  <c r="B1582" i="27"/>
  <c r="B1579" i="27"/>
  <c r="B1570" i="27"/>
  <c r="B1564" i="27"/>
  <c r="B1561" i="27"/>
  <c r="B1556" i="27"/>
  <c r="B1535" i="27"/>
  <c r="B1527" i="27"/>
  <c r="B1521" i="27"/>
  <c r="B1518" i="27"/>
  <c r="B1510" i="27"/>
  <c r="B1504" i="27"/>
  <c r="B1498" i="27"/>
  <c r="B1495" i="27"/>
  <c r="B1465" i="27"/>
  <c r="B1430" i="27"/>
  <c r="B1420" i="27"/>
  <c r="B1413" i="27"/>
  <c r="B1403" i="27"/>
  <c r="B1400" i="27"/>
  <c r="B1393" i="27"/>
  <c r="B1386" i="27"/>
  <c r="B1383" i="27"/>
  <c r="B1366" i="27"/>
  <c r="B1356" i="27"/>
  <c r="B1349" i="27"/>
  <c r="B1880" i="27"/>
  <c r="B1866" i="27"/>
  <c r="B1852" i="27"/>
  <c r="B1838" i="27"/>
  <c r="B1784" i="27"/>
  <c r="B1771" i="27"/>
  <c r="B1715" i="27"/>
  <c r="B1707" i="27"/>
  <c r="B1690" i="27"/>
  <c r="B1677" i="27"/>
  <c r="B1673" i="27"/>
  <c r="B1663" i="27"/>
  <c r="B1660" i="27"/>
  <c r="B1656" i="27"/>
  <c r="B1646" i="27"/>
  <c r="B1643" i="27"/>
  <c r="B1633" i="27"/>
  <c r="B1617" i="27"/>
  <c r="B1594" i="27"/>
  <c r="B1558" i="27"/>
  <c r="B1552" i="27"/>
  <c r="B1546" i="27"/>
  <c r="B1541" i="27"/>
  <c r="B1538" i="27"/>
  <c r="B1512" i="27"/>
  <c r="B1507" i="27"/>
  <c r="B1501" i="27"/>
  <c r="B1486" i="27"/>
  <c r="B1482" i="27"/>
  <c r="B1479" i="27"/>
  <c r="B1475" i="27"/>
  <c r="B1472" i="27"/>
  <c r="B1468" i="27"/>
  <c r="B1461" i="27"/>
  <c r="B1454" i="27"/>
  <c r="B1450" i="27"/>
  <c r="B1447" i="27"/>
  <c r="B1443" i="27"/>
  <c r="B1440" i="27"/>
  <c r="B1433" i="27"/>
  <c r="B1426" i="27"/>
  <c r="B1423" i="27"/>
  <c r="B1406" i="27"/>
  <c r="B1396" i="27"/>
  <c r="B1389" i="27"/>
  <c r="B1379" i="27"/>
  <c r="B1376" i="27"/>
  <c r="B1369" i="27"/>
  <c r="B1362" i="27"/>
  <c r="B1359" i="27"/>
  <c r="B1345" i="27"/>
  <c r="B1341" i="27"/>
  <c r="B1337" i="27"/>
  <c r="B1333" i="27"/>
  <c r="B1329" i="27"/>
  <c r="B1325" i="27"/>
  <c r="B1321" i="27"/>
  <c r="B1317" i="27"/>
  <c r="B1313" i="27"/>
  <c r="B1309" i="27"/>
  <c r="B1305" i="27"/>
  <c r="B1301" i="27"/>
  <c r="B1297" i="27"/>
  <c r="B1293" i="27"/>
  <c r="B1289" i="27"/>
  <c r="B1285" i="27"/>
  <c r="B1281" i="27"/>
  <c r="B1277" i="27"/>
  <c r="B1273" i="27"/>
  <c r="B1269" i="27"/>
  <c r="B1265" i="27"/>
  <c r="B1261" i="27"/>
  <c r="B1257" i="27"/>
  <c r="B1253" i="27"/>
  <c r="B1249" i="27"/>
  <c r="B1245" i="27"/>
  <c r="B1241" i="27"/>
  <c r="B1237" i="27"/>
  <c r="B1233" i="27"/>
  <c r="B1229" i="27"/>
  <c r="B1225" i="27"/>
  <c r="B1863" i="27"/>
  <c r="B1808" i="27"/>
  <c r="B1795" i="27"/>
  <c r="B1732" i="27"/>
  <c r="B1724" i="27"/>
  <c r="B1714" i="27"/>
  <c r="B1700" i="27"/>
  <c r="B1696" i="27"/>
  <c r="B1686" i="27"/>
  <c r="B1683" i="27"/>
  <c r="B1666" i="27"/>
  <c r="B1653" i="27"/>
  <c r="B1649" i="27"/>
  <c r="B1639" i="27"/>
  <c r="B1636" i="27"/>
  <c r="B1626" i="27"/>
  <c r="B1623" i="27"/>
  <c r="B1620" i="27"/>
  <c r="B1610" i="27"/>
  <c r="B1607" i="27"/>
  <c r="B1604" i="27"/>
  <c r="B1591" i="27"/>
  <c r="B1588" i="27"/>
  <c r="B1578" i="27"/>
  <c r="B1573" i="27"/>
  <c r="B1569" i="27"/>
  <c r="B1566" i="27"/>
  <c r="B1560" i="27"/>
  <c r="B1555" i="27"/>
  <c r="B1549" i="27"/>
  <c r="B1543" i="27"/>
  <c r="B1532" i="27"/>
  <c r="B1529" i="27"/>
  <c r="B1524" i="27"/>
  <c r="B1515" i="27"/>
  <c r="B1503" i="27"/>
  <c r="B1492" i="27"/>
  <c r="B1489" i="27"/>
  <c r="B1457" i="27"/>
  <c r="B1436" i="27"/>
  <c r="B1429" i="27"/>
  <c r="B1419" i="27"/>
  <c r="B1416" i="27"/>
  <c r="B1409" i="27"/>
  <c r="B1402" i="27"/>
  <c r="B1399" i="27"/>
  <c r="B1382" i="27"/>
  <c r="B1372" i="27"/>
  <c r="B1365" i="27"/>
  <c r="B1355" i="27"/>
  <c r="B1352" i="27"/>
  <c r="B1891" i="27"/>
  <c r="B1877" i="27"/>
  <c r="B1848" i="27"/>
  <c r="B1835" i="27"/>
  <c r="B1754" i="27"/>
  <c r="B1741" i="27"/>
  <c r="B1731" i="27"/>
  <c r="B1693" i="27"/>
  <c r="B1689" i="27"/>
  <c r="B1679" i="27"/>
  <c r="B1676" i="27"/>
  <c r="B1672" i="27"/>
  <c r="B1662" i="27"/>
  <c r="B1659" i="27"/>
  <c r="B1642" i="27"/>
  <c r="B1632" i="27"/>
  <c r="B1616" i="27"/>
  <c r="B1600" i="27"/>
  <c r="B1597" i="27"/>
  <c r="B1584" i="27"/>
  <c r="B1575" i="27"/>
  <c r="B1563" i="27"/>
  <c r="B1551" i="27"/>
  <c r="B1537" i="27"/>
  <c r="B1534" i="27"/>
  <c r="B1526" i="27"/>
  <c r="B1520" i="27"/>
  <c r="B1506" i="27"/>
  <c r="B1500" i="27"/>
  <c r="B1497" i="27"/>
  <c r="B1494" i="27"/>
  <c r="B1485" i="27"/>
  <c r="B1478" i="27"/>
  <c r="B1474" i="27"/>
  <c r="B1471" i="27"/>
  <c r="B1467" i="27"/>
  <c r="B1464" i="27"/>
  <c r="B1460" i="27"/>
  <c r="B1453" i="27"/>
  <c r="B1446" i="27"/>
  <c r="B1442" i="27"/>
  <c r="B1439" i="27"/>
  <c r="B1422" i="27"/>
  <c r="B1412" i="27"/>
  <c r="B1405" i="27"/>
  <c r="B1395" i="27"/>
  <c r="B1392" i="27"/>
  <c r="B1385" i="27"/>
  <c r="B1378" i="27"/>
  <c r="B1375" i="27"/>
  <c r="B1358" i="27"/>
  <c r="B1348" i="27"/>
  <c r="B1344" i="27"/>
  <c r="B1340" i="27"/>
  <c r="B1336" i="27"/>
  <c r="B1332" i="27"/>
  <c r="B1328" i="27"/>
  <c r="B1324" i="27"/>
  <c r="B1320" i="27"/>
  <c r="B1316" i="27"/>
  <c r="B1312" i="27"/>
  <c r="B1308" i="27"/>
  <c r="B1304" i="27"/>
  <c r="B1300" i="27"/>
  <c r="B1296" i="27"/>
  <c r="B1292" i="27"/>
  <c r="B1288" i="27"/>
  <c r="B1284" i="27"/>
  <c r="B1280" i="27"/>
  <c r="B1276" i="27"/>
  <c r="B1272" i="27"/>
  <c r="B1268" i="27"/>
  <c r="B1264" i="27"/>
  <c r="B1260" i="27"/>
  <c r="B1256" i="27"/>
  <c r="B1252" i="27"/>
  <c r="B1248" i="27"/>
  <c r="B1244" i="27"/>
  <c r="B1240" i="27"/>
  <c r="B1236" i="27"/>
  <c r="B1232" i="27"/>
  <c r="B1228" i="27"/>
  <c r="B1224" i="27"/>
  <c r="B1220" i="27"/>
  <c r="B1216" i="27"/>
  <c r="B1212" i="27"/>
  <c r="B1208" i="27"/>
  <c r="B1204" i="27"/>
  <c r="B1200" i="27"/>
  <c r="B1196" i="27"/>
  <c r="B1192" i="27"/>
  <c r="B1188" i="27"/>
  <c r="B1184" i="27"/>
  <c r="B1180" i="27"/>
  <c r="B1176" i="27"/>
  <c r="B1172" i="27"/>
  <c r="B1791" i="27"/>
  <c r="B1675" i="27"/>
  <c r="B1596" i="27"/>
  <c r="B1502" i="27"/>
  <c r="B1477" i="27"/>
  <c r="B1421" i="27"/>
  <c r="B1394" i="27"/>
  <c r="B1339" i="27"/>
  <c r="B1307" i="27"/>
  <c r="B1295" i="27"/>
  <c r="B1286" i="27"/>
  <c r="B1263" i="27"/>
  <c r="B1254" i="27"/>
  <c r="B1231" i="27"/>
  <c r="B1222" i="27"/>
  <c r="B1214" i="27"/>
  <c r="B1206" i="27"/>
  <c r="B1198" i="27"/>
  <c r="B1190" i="27"/>
  <c r="B1182" i="27"/>
  <c r="B1174" i="27"/>
  <c r="B1169" i="27"/>
  <c r="B1165" i="27"/>
  <c r="B1161" i="27"/>
  <c r="B1157" i="27"/>
  <c r="B1153" i="27"/>
  <c r="B1149" i="27"/>
  <c r="B1145" i="27"/>
  <c r="B1141" i="27"/>
  <c r="B1137" i="27"/>
  <c r="B1133" i="27"/>
  <c r="B1129" i="27"/>
  <c r="B1125" i="27"/>
  <c r="B1121" i="27"/>
  <c r="B1117" i="27"/>
  <c r="B1113" i="27"/>
  <c r="B1109" i="27"/>
  <c r="B1105" i="27"/>
  <c r="B1098" i="27"/>
  <c r="B1084" i="27"/>
  <c r="B1077" i="27"/>
  <c r="B1060" i="27"/>
  <c r="B1051" i="27"/>
  <c r="B1048" i="27"/>
  <c r="B1035" i="27"/>
  <c r="B1032" i="27"/>
  <c r="B1019" i="27"/>
  <c r="B1016" i="27"/>
  <c r="B1003" i="27"/>
  <c r="B1000" i="27"/>
  <c r="B987" i="27"/>
  <c r="B984" i="27"/>
  <c r="B971" i="27"/>
  <c r="B968" i="27"/>
  <c r="B955" i="27"/>
  <c r="B952" i="27"/>
  <c r="B939" i="27"/>
  <c r="B1645" i="27"/>
  <c r="B1568" i="27"/>
  <c r="B1445" i="27"/>
  <c r="B1391" i="27"/>
  <c r="B1364" i="27"/>
  <c r="B1335" i="27"/>
  <c r="B1306" i="27"/>
  <c r="B1283" i="27"/>
  <c r="B1274" i="27"/>
  <c r="B1251" i="27"/>
  <c r="B1242" i="27"/>
  <c r="B1221" i="27"/>
  <c r="B1213" i="27"/>
  <c r="B1205" i="27"/>
  <c r="B1197" i="27"/>
  <c r="B1189" i="27"/>
  <c r="B1181" i="27"/>
  <c r="B1173" i="27"/>
  <c r="B1101" i="27"/>
  <c r="B1094" i="27"/>
  <c r="B1087" i="27"/>
  <c r="B1073" i="27"/>
  <c r="B1070" i="27"/>
  <c r="B1063" i="27"/>
  <c r="B1054" i="27"/>
  <c r="B1041" i="27"/>
  <c r="B1038" i="27"/>
  <c r="B1025" i="27"/>
  <c r="B1022" i="27"/>
  <c r="B1009" i="27"/>
  <c r="B1006" i="27"/>
  <c r="B993" i="27"/>
  <c r="B990" i="27"/>
  <c r="B977" i="27"/>
  <c r="B974" i="27"/>
  <c r="B961" i="27"/>
  <c r="B958" i="27"/>
  <c r="B945" i="27"/>
  <c r="B942" i="27"/>
  <c r="B929" i="27"/>
  <c r="B925" i="27"/>
  <c r="B922" i="27"/>
  <c r="B915" i="27"/>
  <c r="B908" i="27"/>
  <c r="B901" i="27"/>
  <c r="B898" i="27"/>
  <c r="B894" i="27"/>
  <c r="B887" i="27"/>
  <c r="B884" i="27"/>
  <c r="B870" i="27"/>
  <c r="B863" i="27"/>
  <c r="B856" i="27"/>
  <c r="B832" i="27"/>
  <c r="B825" i="27"/>
  <c r="B811" i="27"/>
  <c r="B801" i="27"/>
  <c r="B797" i="27"/>
  <c r="B794" i="27"/>
  <c r="B787" i="27"/>
  <c r="B780" i="27"/>
  <c r="B773" i="27"/>
  <c r="B770" i="27"/>
  <c r="B766" i="27"/>
  <c r="B759" i="27"/>
  <c r="B756" i="27"/>
  <c r="B742" i="27"/>
  <c r="B735" i="27"/>
  <c r="B728" i="27"/>
  <c r="B721" i="27"/>
  <c r="B717" i="27"/>
  <c r="B714" i="27"/>
  <c r="B710" i="27"/>
  <c r="B703" i="27"/>
  <c r="B1873" i="27"/>
  <c r="B1695" i="27"/>
  <c r="B1641" i="27"/>
  <c r="B1542" i="27"/>
  <c r="B1519" i="27"/>
  <c r="B1496" i="27"/>
  <c r="B1470" i="27"/>
  <c r="B1331" i="27"/>
  <c r="B1303" i="27"/>
  <c r="B1294" i="27"/>
  <c r="B1271" i="27"/>
  <c r="B1262" i="27"/>
  <c r="B1239" i="27"/>
  <c r="B1230" i="27"/>
  <c r="B1219" i="27"/>
  <c r="B1211" i="27"/>
  <c r="B1203" i="27"/>
  <c r="B1195" i="27"/>
  <c r="B1187" i="27"/>
  <c r="B1179" i="27"/>
  <c r="B1168" i="27"/>
  <c r="B1164" i="27"/>
  <c r="B1160" i="27"/>
  <c r="B1156" i="27"/>
  <c r="B1152" i="27"/>
  <c r="B1148" i="27"/>
  <c r="B1144" i="27"/>
  <c r="B1140" i="27"/>
  <c r="B1136" i="27"/>
  <c r="B1132" i="27"/>
  <c r="B1128" i="27"/>
  <c r="B1124" i="27"/>
  <c r="B1120" i="27"/>
  <c r="B1116" i="27"/>
  <c r="B1112" i="27"/>
  <c r="B1108" i="27"/>
  <c r="B1104" i="27"/>
  <c r="B1097" i="27"/>
  <c r="B1090" i="27"/>
  <c r="B1083" i="27"/>
  <c r="B1080" i="27"/>
  <c r="B1076" i="27"/>
  <c r="B1066" i="27"/>
  <c r="B1057" i="27"/>
  <c r="B1047" i="27"/>
  <c r="B1044" i="27"/>
  <c r="B1031" i="27"/>
  <c r="B1028" i="27"/>
  <c r="B1015" i="27"/>
  <c r="B1012" i="27"/>
  <c r="B999" i="27"/>
  <c r="B996" i="27"/>
  <c r="B983" i="27"/>
  <c r="B980" i="27"/>
  <c r="B967" i="27"/>
  <c r="B964" i="27"/>
  <c r="B951" i="27"/>
  <c r="B948" i="27"/>
  <c r="B935" i="27"/>
  <c r="B932" i="27"/>
  <c r="B918" i="27"/>
  <c r="B911" i="27"/>
  <c r="B904" i="27"/>
  <c r="B880" i="27"/>
  <c r="B873" i="27"/>
  <c r="B859" i="27"/>
  <c r="B849" i="27"/>
  <c r="B845" i="27"/>
  <c r="B842" i="27"/>
  <c r="B835" i="27"/>
  <c r="B828" i="27"/>
  <c r="B821" i="27"/>
  <c r="B818" i="27"/>
  <c r="B814" i="27"/>
  <c r="B807" i="27"/>
  <c r="B804" i="27"/>
  <c r="B790" i="27"/>
  <c r="B783" i="27"/>
  <c r="B776" i="27"/>
  <c r="B752" i="27"/>
  <c r="B745" i="27"/>
  <c r="B731" i="27"/>
  <c r="B724" i="27"/>
  <c r="B699" i="27"/>
  <c r="B1859" i="27"/>
  <c r="B1692" i="27"/>
  <c r="B1562" i="27"/>
  <c r="B1466" i="27"/>
  <c r="B1438" i="27"/>
  <c r="B1411" i="27"/>
  <c r="B1357" i="27"/>
  <c r="B1327" i="27"/>
  <c r="B1291" i="27"/>
  <c r="B1282" i="27"/>
  <c r="B1259" i="27"/>
  <c r="B1250" i="27"/>
  <c r="B1227" i="27"/>
  <c r="B1100" i="27"/>
  <c r="B1093" i="27"/>
  <c r="B1069" i="27"/>
  <c r="B1059" i="27"/>
  <c r="B1053" i="27"/>
  <c r="B1050" i="27"/>
  <c r="B1037" i="27"/>
  <c r="B1034" i="27"/>
  <c r="B1021" i="27"/>
  <c r="B1018" i="27"/>
  <c r="B1005" i="27"/>
  <c r="B1002" i="27"/>
  <c r="B989" i="27"/>
  <c r="B986" i="27"/>
  <c r="B973" i="27"/>
  <c r="B970" i="27"/>
  <c r="B957" i="27"/>
  <c r="B954" i="27"/>
  <c r="B941" i="27"/>
  <c r="B938" i="27"/>
  <c r="B1688" i="27"/>
  <c r="B1609" i="27"/>
  <c r="B1583" i="27"/>
  <c r="B1463" i="27"/>
  <c r="B1408" i="27"/>
  <c r="B1323" i="27"/>
  <c r="B1302" i="27"/>
  <c r="B1279" i="27"/>
  <c r="B1270" i="27"/>
  <c r="B1247" i="27"/>
  <c r="B1238" i="27"/>
  <c r="B1218" i="27"/>
  <c r="B1210" i="27"/>
  <c r="B1202" i="27"/>
  <c r="B1194" i="27"/>
  <c r="B1186" i="27"/>
  <c r="B1178" i="27"/>
  <c r="B1171" i="27"/>
  <c r="B1167" i="27"/>
  <c r="B1163" i="27"/>
  <c r="B1159" i="27"/>
  <c r="B1155" i="27"/>
  <c r="B1151" i="27"/>
  <c r="B1147" i="27"/>
  <c r="B1143" i="27"/>
  <c r="B1139" i="27"/>
  <c r="B1135" i="27"/>
  <c r="B1131" i="27"/>
  <c r="B1127" i="27"/>
  <c r="B1123" i="27"/>
  <c r="B1119" i="27"/>
  <c r="B1115" i="27"/>
  <c r="B1111" i="27"/>
  <c r="B1107" i="27"/>
  <c r="B1103" i="27"/>
  <c r="B1089" i="27"/>
  <c r="B1086" i="27"/>
  <c r="B1079" i="27"/>
  <c r="B1075" i="27"/>
  <c r="B1072" i="27"/>
  <c r="B1065" i="27"/>
  <c r="B1062" i="27"/>
  <c r="B1043" i="27"/>
  <c r="B1040" i="27"/>
  <c r="B1027" i="27"/>
  <c r="B1024" i="27"/>
  <c r="B1011" i="27"/>
  <c r="B1008" i="27"/>
  <c r="B995" i="27"/>
  <c r="B992" i="27"/>
  <c r="B979" i="27"/>
  <c r="B976" i="27"/>
  <c r="B963" i="27"/>
  <c r="B960" i="27"/>
  <c r="B947" i="27"/>
  <c r="B944" i="27"/>
  <c r="B931" i="27"/>
  <c r="B924" i="27"/>
  <c r="B917" i="27"/>
  <c r="B914" i="27"/>
  <c r="B910" i="27"/>
  <c r="B903" i="27"/>
  <c r="B900" i="27"/>
  <c r="B886" i="27"/>
  <c r="B879" i="27"/>
  <c r="B872" i="27"/>
  <c r="B848" i="27"/>
  <c r="B841" i="27"/>
  <c r="B827" i="27"/>
  <c r="B817" i="27"/>
  <c r="B813" i="27"/>
  <c r="B810" i="27"/>
  <c r="B803" i="27"/>
  <c r="B796" i="27"/>
  <c r="B789" i="27"/>
  <c r="B786" i="27"/>
  <c r="B782" i="27"/>
  <c r="B775" i="27"/>
  <c r="B772" i="27"/>
  <c r="B758" i="27"/>
  <c r="B751" i="27"/>
  <c r="B744" i="27"/>
  <c r="B723" i="27"/>
  <c r="B716" i="27"/>
  <c r="B1728" i="27"/>
  <c r="B1658" i="27"/>
  <c r="B1557" i="27"/>
  <c r="B1511" i="27"/>
  <c r="B1488" i="27"/>
  <c r="B1459" i="27"/>
  <c r="B1319" i="27"/>
  <c r="B1299" i="27"/>
  <c r="B1290" i="27"/>
  <c r="B1267" i="27"/>
  <c r="B1258" i="27"/>
  <c r="B1235" i="27"/>
  <c r="B1226" i="27"/>
  <c r="B1217" i="27"/>
  <c r="B1209" i="27"/>
  <c r="B1201" i="27"/>
  <c r="B1193" i="27"/>
  <c r="B1185" i="27"/>
  <c r="B1177" i="27"/>
  <c r="B1099" i="27"/>
  <c r="B1096" i="27"/>
  <c r="B1092" i="27"/>
  <c r="B1082" i="27"/>
  <c r="B1068" i="27"/>
  <c r="B1056" i="27"/>
  <c r="B1049" i="27"/>
  <c r="B1046" i="27"/>
  <c r="B1033" i="27"/>
  <c r="B1030" i="27"/>
  <c r="B1017" i="27"/>
  <c r="B1014" i="27"/>
  <c r="B1001" i="27"/>
  <c r="B998" i="27"/>
  <c r="B985" i="27"/>
  <c r="B982" i="27"/>
  <c r="B969" i="27"/>
  <c r="B966" i="27"/>
  <c r="B953" i="27"/>
  <c r="B950" i="27"/>
  <c r="B937" i="27"/>
  <c r="B934" i="27"/>
  <c r="B927" i="27"/>
  <c r="B920" i="27"/>
  <c r="B896" i="27"/>
  <c r="B889" i="27"/>
  <c r="B875" i="27"/>
  <c r="B865" i="27"/>
  <c r="B861" i="27"/>
  <c r="B858" i="27"/>
  <c r="B851" i="27"/>
  <c r="B844" i="27"/>
  <c r="B837" i="27"/>
  <c r="B834" i="27"/>
  <c r="B830" i="27"/>
  <c r="B823" i="27"/>
  <c r="B820" i="27"/>
  <c r="B806" i="27"/>
  <c r="B799" i="27"/>
  <c r="B792" i="27"/>
  <c r="B768" i="27"/>
  <c r="B761" i="27"/>
  <c r="B747" i="27"/>
  <c r="B737" i="27"/>
  <c r="B733" i="27"/>
  <c r="B730" i="27"/>
  <c r="B726" i="27"/>
  <c r="B719" i="27"/>
  <c r="B712" i="27"/>
  <c r="B705" i="27"/>
  <c r="B701" i="27"/>
  <c r="B1818" i="27"/>
  <c r="B1720" i="27"/>
  <c r="B1577" i="27"/>
  <c r="B1531" i="27"/>
  <c r="B1484" i="27"/>
  <c r="B1456" i="27"/>
  <c r="B1428" i="27"/>
  <c r="B1401" i="27"/>
  <c r="B1374" i="27"/>
  <c r="B1347" i="27"/>
  <c r="B1315" i="27"/>
  <c r="B1287" i="27"/>
  <c r="B1278" i="27"/>
  <c r="B1255" i="27"/>
  <c r="B1246" i="27"/>
  <c r="B1223" i="27"/>
  <c r="B1215" i="27"/>
  <c r="B1207" i="27"/>
  <c r="B1199" i="27"/>
  <c r="B1191" i="27"/>
  <c r="B1183" i="27"/>
  <c r="B1175" i="27"/>
  <c r="B1170" i="27"/>
  <c r="B1166" i="27"/>
  <c r="B1162" i="27"/>
  <c r="B1158" i="27"/>
  <c r="B1154" i="27"/>
  <c r="B1150" i="27"/>
  <c r="B1146" i="27"/>
  <c r="B1142" i="27"/>
  <c r="B1138" i="27"/>
  <c r="B1134" i="27"/>
  <c r="B1130" i="27"/>
  <c r="B1126" i="27"/>
  <c r="B1122" i="27"/>
  <c r="B1118" i="27"/>
  <c r="B1114" i="27"/>
  <c r="B1110" i="27"/>
  <c r="B1106" i="27"/>
  <c r="B1085" i="27"/>
  <c r="B1078" i="27"/>
  <c r="B1071" i="27"/>
  <c r="B1061" i="27"/>
  <c r="B1052" i="27"/>
  <c r="B1039" i="27"/>
  <c r="B1036" i="27"/>
  <c r="B1023" i="27"/>
  <c r="B1020" i="27"/>
  <c r="B1007" i="27"/>
  <c r="B1004" i="27"/>
  <c r="B991" i="27"/>
  <c r="B988" i="27"/>
  <c r="B975" i="27"/>
  <c r="B972" i="27"/>
  <c r="B959" i="27"/>
  <c r="B956" i="27"/>
  <c r="B943" i="27"/>
  <c r="B940" i="27"/>
  <c r="B923" i="27"/>
  <c r="B913" i="27"/>
  <c r="B909" i="27"/>
  <c r="B906" i="27"/>
  <c r="B899" i="27"/>
  <c r="B892" i="27"/>
  <c r="B885" i="27"/>
  <c r="B882" i="27"/>
  <c r="B878" i="27"/>
  <c r="B871" i="27"/>
  <c r="B868" i="27"/>
  <c r="B854" i="27"/>
  <c r="B847" i="27"/>
  <c r="B840" i="27"/>
  <c r="B816" i="27"/>
  <c r="B809" i="27"/>
  <c r="B795" i="27"/>
  <c r="B785" i="27"/>
  <c r="B781" i="27"/>
  <c r="B778" i="27"/>
  <c r="B771" i="27"/>
  <c r="B764" i="27"/>
  <c r="B757" i="27"/>
  <c r="B754" i="27"/>
  <c r="B750" i="27"/>
  <c r="B743" i="27"/>
  <c r="B740" i="27"/>
  <c r="B715" i="27"/>
  <c r="B708" i="27"/>
  <c r="B1805" i="27"/>
  <c r="B1678" i="27"/>
  <c r="B1625" i="27"/>
  <c r="B1599" i="27"/>
  <c r="B1505" i="27"/>
  <c r="B1452" i="27"/>
  <c r="B1343" i="27"/>
  <c r="B1311" i="27"/>
  <c r="B1298" i="27"/>
  <c r="B1275" i="27"/>
  <c r="B1266" i="27"/>
  <c r="B1243" i="27"/>
  <c r="B1234" i="27"/>
  <c r="B1102" i="27"/>
  <c r="B1095" i="27"/>
  <c r="B1091" i="27"/>
  <c r="B1088" i="27"/>
  <c r="B1081" i="27"/>
  <c r="B1074" i="27"/>
  <c r="B1067" i="27"/>
  <c r="B1064" i="27"/>
  <c r="B1058" i="27"/>
  <c r="B1055" i="27"/>
  <c r="B1045" i="27"/>
  <c r="B1042" i="27"/>
  <c r="B1029" i="27"/>
  <c r="B1026" i="27"/>
  <c r="B1013" i="27"/>
  <c r="B1010" i="27"/>
  <c r="B997" i="27"/>
  <c r="B994" i="27"/>
  <c r="B981" i="27"/>
  <c r="B978" i="27"/>
  <c r="B965" i="27"/>
  <c r="B962" i="27"/>
  <c r="B949" i="27"/>
  <c r="B946" i="27"/>
  <c r="B933" i="27"/>
  <c r="B930" i="27"/>
  <c r="B926" i="27"/>
  <c r="B919" i="27"/>
  <c r="B916" i="27"/>
  <c r="B902" i="27"/>
  <c r="B895" i="27"/>
  <c r="B888" i="27"/>
  <c r="B864" i="27"/>
  <c r="B857" i="27"/>
  <c r="B843" i="27"/>
  <c r="B833" i="27"/>
  <c r="B829" i="27"/>
  <c r="B826" i="27"/>
  <c r="B819" i="27"/>
  <c r="B812" i="27"/>
  <c r="B805" i="27"/>
  <c r="B802" i="27"/>
  <c r="B798" i="27"/>
  <c r="B791" i="27"/>
  <c r="B788" i="27"/>
  <c r="B774" i="27"/>
  <c r="B767" i="27"/>
  <c r="B760" i="27"/>
  <c r="B936" i="27"/>
  <c r="B921" i="27"/>
  <c r="B907" i="27"/>
  <c r="B893" i="27"/>
  <c r="B866" i="27"/>
  <c r="B852" i="27"/>
  <c r="B838" i="27"/>
  <c r="B824" i="27"/>
  <c r="B769" i="27"/>
  <c r="B755" i="27"/>
  <c r="B746" i="27"/>
  <c r="B736" i="27"/>
  <c r="B727" i="27"/>
  <c r="B700" i="27"/>
  <c r="B687" i="27"/>
  <c r="B680" i="27"/>
  <c r="B673" i="27"/>
  <c r="B669" i="27"/>
  <c r="B666" i="27"/>
  <c r="B662" i="27"/>
  <c r="B655" i="27"/>
  <c r="B648" i="27"/>
  <c r="B641" i="27"/>
  <c r="B637" i="27"/>
  <c r="B634" i="27"/>
  <c r="B630" i="27"/>
  <c r="B623" i="27"/>
  <c r="B616" i="27"/>
  <c r="B609" i="27"/>
  <c r="B605" i="27"/>
  <c r="B602" i="27"/>
  <c r="B598" i="27"/>
  <c r="B591" i="27"/>
  <c r="B584" i="27"/>
  <c r="B577" i="27"/>
  <c r="B573" i="27"/>
  <c r="B570" i="27"/>
  <c r="B566" i="27"/>
  <c r="B559" i="27"/>
  <c r="B552" i="27"/>
  <c r="B545" i="27"/>
  <c r="B541" i="27"/>
  <c r="B538" i="27"/>
  <c r="B534" i="27"/>
  <c r="B527" i="27"/>
  <c r="B520" i="27"/>
  <c r="B513" i="27"/>
  <c r="B509" i="27"/>
  <c r="B506" i="27"/>
  <c r="B502" i="27"/>
  <c r="B495" i="27"/>
  <c r="B488" i="27"/>
  <c r="B481" i="27"/>
  <c r="B477" i="27"/>
  <c r="B474" i="27"/>
  <c r="B470" i="27"/>
  <c r="B463" i="27"/>
  <c r="B456" i="27"/>
  <c r="B449" i="27"/>
  <c r="B445" i="27"/>
  <c r="B442" i="27"/>
  <c r="B438" i="27"/>
  <c r="B431" i="27"/>
  <c r="B424" i="27"/>
  <c r="B417" i="27"/>
  <c r="B413" i="27"/>
  <c r="B890" i="27"/>
  <c r="B876" i="27"/>
  <c r="B862" i="27"/>
  <c r="B793" i="27"/>
  <c r="B779" i="27"/>
  <c r="B765" i="27"/>
  <c r="B753" i="27"/>
  <c r="B734" i="27"/>
  <c r="B706" i="27"/>
  <c r="B693" i="27"/>
  <c r="B690" i="27"/>
  <c r="B686" i="27"/>
  <c r="B679" i="27"/>
  <c r="B672" i="27"/>
  <c r="B665" i="27"/>
  <c r="B661" i="27"/>
  <c r="B658" i="27"/>
  <c r="B654" i="27"/>
  <c r="B647" i="27"/>
  <c r="B640" i="27"/>
  <c r="B633" i="27"/>
  <c r="B629" i="27"/>
  <c r="B626" i="27"/>
  <c r="B622" i="27"/>
  <c r="B615" i="27"/>
  <c r="B608" i="27"/>
  <c r="B601" i="27"/>
  <c r="B597" i="27"/>
  <c r="B594" i="27"/>
  <c r="B590" i="27"/>
  <c r="B583" i="27"/>
  <c r="B576" i="27"/>
  <c r="B569" i="27"/>
  <c r="B565" i="27"/>
  <c r="B562" i="27"/>
  <c r="B558" i="27"/>
  <c r="B551" i="27"/>
  <c r="B544" i="27"/>
  <c r="B537" i="27"/>
  <c r="B533" i="27"/>
  <c r="B530" i="27"/>
  <c r="B526" i="27"/>
  <c r="B874" i="27"/>
  <c r="B860" i="27"/>
  <c r="B846" i="27"/>
  <c r="B777" i="27"/>
  <c r="B763" i="27"/>
  <c r="B704" i="27"/>
  <c r="B698" i="27"/>
  <c r="B675" i="27"/>
  <c r="B668" i="27"/>
  <c r="B643" i="27"/>
  <c r="B636" i="27"/>
  <c r="B611" i="27"/>
  <c r="B604" i="27"/>
  <c r="B579" i="27"/>
  <c r="B572" i="27"/>
  <c r="B547" i="27"/>
  <c r="B540" i="27"/>
  <c r="B928" i="27"/>
  <c r="B831" i="27"/>
  <c r="B762" i="27"/>
  <c r="B741" i="27"/>
  <c r="B732" i="27"/>
  <c r="B722" i="27"/>
  <c r="B713" i="27"/>
  <c r="B697" i="27"/>
  <c r="B689" i="27"/>
  <c r="B685" i="27"/>
  <c r="B682" i="27"/>
  <c r="B678" i="27"/>
  <c r="B671" i="27"/>
  <c r="B664" i="27"/>
  <c r="B657" i="27"/>
  <c r="B653" i="27"/>
  <c r="B650" i="27"/>
  <c r="B646" i="27"/>
  <c r="B639" i="27"/>
  <c r="B632" i="27"/>
  <c r="B625" i="27"/>
  <c r="B621" i="27"/>
  <c r="B618" i="27"/>
  <c r="B614" i="27"/>
  <c r="B607" i="27"/>
  <c r="B600" i="27"/>
  <c r="B593" i="27"/>
  <c r="B589" i="27"/>
  <c r="B586" i="27"/>
  <c r="B582" i="27"/>
  <c r="B575" i="27"/>
  <c r="B568" i="27"/>
  <c r="B561" i="27"/>
  <c r="B557" i="27"/>
  <c r="B554" i="27"/>
  <c r="B550" i="27"/>
  <c r="B543" i="27"/>
  <c r="B536" i="27"/>
  <c r="B529" i="27"/>
  <c r="B525" i="27"/>
  <c r="B522" i="27"/>
  <c r="B518" i="27"/>
  <c r="B511" i="27"/>
  <c r="B504" i="27"/>
  <c r="B497" i="27"/>
  <c r="B493" i="27"/>
  <c r="B490" i="27"/>
  <c r="B486" i="27"/>
  <c r="B479" i="27"/>
  <c r="B472" i="27"/>
  <c r="B465" i="27"/>
  <c r="B461" i="27"/>
  <c r="B458" i="27"/>
  <c r="B454" i="27"/>
  <c r="B447" i="27"/>
  <c r="B440" i="27"/>
  <c r="B433" i="27"/>
  <c r="B429" i="27"/>
  <c r="B426" i="27"/>
  <c r="B422" i="27"/>
  <c r="B415" i="27"/>
  <c r="B412" i="27"/>
  <c r="B912" i="27"/>
  <c r="B815" i="27"/>
  <c r="B749" i="27"/>
  <c r="B711" i="27"/>
  <c r="B702" i="27"/>
  <c r="B692" i="27"/>
  <c r="B667" i="27"/>
  <c r="B660" i="27"/>
  <c r="B635" i="27"/>
  <c r="B628" i="27"/>
  <c r="B603" i="27"/>
  <c r="B596" i="27"/>
  <c r="B571" i="27"/>
  <c r="B564" i="27"/>
  <c r="B539" i="27"/>
  <c r="B532" i="27"/>
  <c r="B507" i="27"/>
  <c r="B897" i="27"/>
  <c r="B883" i="27"/>
  <c r="B869" i="27"/>
  <c r="B855" i="27"/>
  <c r="B800" i="27"/>
  <c r="B748" i="27"/>
  <c r="B739" i="27"/>
  <c r="B729" i="27"/>
  <c r="B720" i="27"/>
  <c r="B696" i="27"/>
  <c r="B688" i="27"/>
  <c r="B681" i="27"/>
  <c r="B677" i="27"/>
  <c r="B674" i="27"/>
  <c r="B670" i="27"/>
  <c r="B663" i="27"/>
  <c r="B656" i="27"/>
  <c r="B649" i="27"/>
  <c r="B645" i="27"/>
  <c r="B642" i="27"/>
  <c r="B638" i="27"/>
  <c r="B631" i="27"/>
  <c r="B624" i="27"/>
  <c r="B617" i="27"/>
  <c r="B613" i="27"/>
  <c r="B610" i="27"/>
  <c r="B606" i="27"/>
  <c r="B599" i="27"/>
  <c r="B592" i="27"/>
  <c r="B585" i="27"/>
  <c r="B581" i="27"/>
  <c r="B578" i="27"/>
  <c r="B574" i="27"/>
  <c r="B567" i="27"/>
  <c r="B560" i="27"/>
  <c r="B553" i="27"/>
  <c r="B549" i="27"/>
  <c r="B546" i="27"/>
  <c r="B542" i="27"/>
  <c r="B535" i="27"/>
  <c r="B528" i="27"/>
  <c r="B521" i="27"/>
  <c r="B517" i="27"/>
  <c r="B514" i="27"/>
  <c r="B510" i="27"/>
  <c r="B503" i="27"/>
  <c r="B496" i="27"/>
  <c r="B489" i="27"/>
  <c r="B485" i="27"/>
  <c r="B482" i="27"/>
  <c r="B478" i="27"/>
  <c r="B471" i="27"/>
  <c r="B464" i="27"/>
  <c r="B457" i="27"/>
  <c r="B453" i="27"/>
  <c r="B450" i="27"/>
  <c r="B446" i="27"/>
  <c r="B439" i="27"/>
  <c r="B432" i="27"/>
  <c r="B425" i="27"/>
  <c r="B421" i="27"/>
  <c r="B418" i="27"/>
  <c r="B414" i="27"/>
  <c r="B881" i="27"/>
  <c r="B867" i="27"/>
  <c r="B853" i="27"/>
  <c r="B839" i="27"/>
  <c r="B784" i="27"/>
  <c r="B738" i="27"/>
  <c r="B718" i="27"/>
  <c r="B709" i="27"/>
  <c r="B695" i="27"/>
  <c r="B691" i="27"/>
  <c r="B684" i="27"/>
  <c r="B659" i="27"/>
  <c r="B652" i="27"/>
  <c r="B627" i="27"/>
  <c r="B620" i="27"/>
  <c r="B595" i="27"/>
  <c r="B588" i="27"/>
  <c r="B563" i="27"/>
  <c r="B556" i="27"/>
  <c r="B531" i="27"/>
  <c r="B524" i="27"/>
  <c r="B499" i="27"/>
  <c r="B492" i="27"/>
  <c r="B467" i="27"/>
  <c r="B460" i="27"/>
  <c r="B435" i="27"/>
  <c r="B428" i="27"/>
  <c r="B411" i="27"/>
  <c r="B409" i="27"/>
  <c r="B407" i="27"/>
  <c r="B405" i="27"/>
  <c r="B403" i="27"/>
  <c r="B401" i="27"/>
  <c r="B399" i="27"/>
  <c r="B397" i="27"/>
  <c r="B395" i="27"/>
  <c r="B393" i="27"/>
  <c r="B391" i="27"/>
  <c r="B389" i="27"/>
  <c r="B387" i="27"/>
  <c r="B385" i="27"/>
  <c r="B383" i="27"/>
  <c r="B381" i="27"/>
  <c r="B379" i="27"/>
  <c r="B377" i="27"/>
  <c r="B375" i="27"/>
  <c r="B373" i="27"/>
  <c r="B371" i="27"/>
  <c r="B369" i="27"/>
  <c r="B367" i="27"/>
  <c r="B365" i="27"/>
  <c r="B363" i="27"/>
  <c r="B361" i="27"/>
  <c r="B359" i="27"/>
  <c r="B357" i="27"/>
  <c r="B355" i="27"/>
  <c r="B353" i="27"/>
  <c r="B351" i="27"/>
  <c r="B349" i="27"/>
  <c r="B347" i="27"/>
  <c r="B345" i="27"/>
  <c r="B343" i="27"/>
  <c r="B341" i="27"/>
  <c r="B339" i="27"/>
  <c r="B337" i="27"/>
  <c r="B335" i="27"/>
  <c r="B333" i="27"/>
  <c r="B331" i="27"/>
  <c r="B329" i="27"/>
  <c r="B327" i="27"/>
  <c r="B822" i="27"/>
  <c r="B725" i="27"/>
  <c r="B651" i="27"/>
  <c r="B498" i="27"/>
  <c r="B469" i="27"/>
  <c r="B462" i="27"/>
  <c r="B455" i="27"/>
  <c r="B448" i="27"/>
  <c r="B441" i="27"/>
  <c r="B434" i="27"/>
  <c r="B330" i="27"/>
  <c r="B318" i="27"/>
  <c r="B311" i="27"/>
  <c r="B302" i="27"/>
  <c r="B295" i="27"/>
  <c r="B808" i="27"/>
  <c r="B676" i="27"/>
  <c r="B619" i="27"/>
  <c r="B515" i="27"/>
  <c r="B505" i="27"/>
  <c r="B483" i="27"/>
  <c r="B476" i="27"/>
  <c r="B419" i="27"/>
  <c r="B408" i="27"/>
  <c r="B404" i="27"/>
  <c r="B400" i="27"/>
  <c r="B396" i="27"/>
  <c r="B392" i="27"/>
  <c r="B388" i="27"/>
  <c r="B384" i="27"/>
  <c r="B380" i="27"/>
  <c r="B376" i="27"/>
  <c r="B372" i="27"/>
  <c r="B368" i="27"/>
  <c r="B364" i="27"/>
  <c r="B360" i="27"/>
  <c r="B356" i="27"/>
  <c r="B352" i="27"/>
  <c r="B348" i="27"/>
  <c r="B344" i="27"/>
  <c r="B340" i="27"/>
  <c r="B336" i="27"/>
  <c r="B320" i="27"/>
  <c r="B313" i="27"/>
  <c r="B304" i="27"/>
  <c r="B297" i="27"/>
  <c r="B288" i="27"/>
  <c r="B281" i="27"/>
  <c r="B272" i="27"/>
  <c r="B905" i="27"/>
  <c r="B707" i="27"/>
  <c r="B644" i="27"/>
  <c r="B587" i="27"/>
  <c r="B475" i="27"/>
  <c r="B468" i="27"/>
  <c r="B332" i="27"/>
  <c r="B322" i="27"/>
  <c r="B315" i="27"/>
  <c r="B306" i="27"/>
  <c r="B299" i="27"/>
  <c r="B290" i="27"/>
  <c r="B283" i="27"/>
  <c r="B274" i="27"/>
  <c r="B891" i="27"/>
  <c r="B612" i="27"/>
  <c r="B555" i="27"/>
  <c r="B512" i="27"/>
  <c r="B459" i="27"/>
  <c r="B452" i="27"/>
  <c r="B324" i="27"/>
  <c r="B317" i="27"/>
  <c r="B308" i="27"/>
  <c r="B301" i="27"/>
  <c r="B877" i="27"/>
  <c r="B694" i="27"/>
  <c r="B580" i="27"/>
  <c r="B523" i="27"/>
  <c r="B501" i="27"/>
  <c r="B494" i="27"/>
  <c r="B487" i="27"/>
  <c r="B480" i="27"/>
  <c r="B473" i="27"/>
  <c r="B466" i="27"/>
  <c r="B437" i="27"/>
  <c r="B430" i="27"/>
  <c r="B423" i="27"/>
  <c r="B416" i="27"/>
  <c r="B326" i="27"/>
  <c r="B319" i="27"/>
  <c r="B310" i="27"/>
  <c r="B303" i="27"/>
  <c r="B294" i="27"/>
  <c r="B287" i="27"/>
  <c r="B278" i="27"/>
  <c r="B271" i="27"/>
  <c r="B269" i="27"/>
  <c r="B267" i="27"/>
  <c r="B265" i="27"/>
  <c r="B263" i="27"/>
  <c r="B261" i="27"/>
  <c r="B259" i="27"/>
  <c r="B257" i="27"/>
  <c r="B255" i="27"/>
  <c r="B253" i="27"/>
  <c r="B251" i="27"/>
  <c r="B249" i="27"/>
  <c r="B247" i="27"/>
  <c r="B245" i="27"/>
  <c r="B243" i="27"/>
  <c r="B241" i="27"/>
  <c r="B239" i="27"/>
  <c r="B237" i="27"/>
  <c r="B235" i="27"/>
  <c r="B233" i="27"/>
  <c r="B231" i="27"/>
  <c r="B229" i="27"/>
  <c r="B227" i="27"/>
  <c r="B225" i="27"/>
  <c r="B223" i="27"/>
  <c r="B221" i="27"/>
  <c r="B219" i="27"/>
  <c r="B217" i="27"/>
  <c r="B215" i="27"/>
  <c r="B213" i="27"/>
  <c r="B211" i="27"/>
  <c r="B209" i="27"/>
  <c r="B207" i="27"/>
  <c r="B205" i="27"/>
  <c r="B203" i="27"/>
  <c r="B201" i="27"/>
  <c r="B199" i="27"/>
  <c r="B197" i="27"/>
  <c r="B195" i="27"/>
  <c r="B193" i="27"/>
  <c r="B191" i="27"/>
  <c r="B189" i="27"/>
  <c r="B187" i="27"/>
  <c r="B185" i="27"/>
  <c r="B183" i="27"/>
  <c r="B181" i="27"/>
  <c r="B179" i="27"/>
  <c r="B177" i="27"/>
  <c r="B175" i="27"/>
  <c r="B173" i="27"/>
  <c r="B171" i="27"/>
  <c r="B169" i="27"/>
  <c r="B548" i="27"/>
  <c r="B451" i="27"/>
  <c r="B444" i="27"/>
  <c r="B410" i="27"/>
  <c r="B406" i="27"/>
  <c r="B402" i="27"/>
  <c r="B398" i="27"/>
  <c r="B394" i="27"/>
  <c r="B390" i="27"/>
  <c r="B386" i="27"/>
  <c r="B382" i="27"/>
  <c r="B378" i="27"/>
  <c r="B374" i="27"/>
  <c r="B370" i="27"/>
  <c r="B366" i="27"/>
  <c r="B362" i="27"/>
  <c r="B358" i="27"/>
  <c r="B354" i="27"/>
  <c r="B350" i="27"/>
  <c r="B346" i="27"/>
  <c r="B342" i="27"/>
  <c r="B338" i="27"/>
  <c r="B334" i="27"/>
  <c r="B321" i="27"/>
  <c r="B312" i="27"/>
  <c r="B305" i="27"/>
  <c r="B296" i="27"/>
  <c r="B289" i="27"/>
  <c r="B280" i="27"/>
  <c r="B273" i="27"/>
  <c r="B850" i="27"/>
  <c r="B519" i="27"/>
  <c r="B500" i="27"/>
  <c r="B443" i="27"/>
  <c r="B436" i="27"/>
  <c r="B328" i="27"/>
  <c r="B323" i="27"/>
  <c r="B314" i="27"/>
  <c r="B307" i="27"/>
  <c r="B298" i="27"/>
  <c r="B291" i="27"/>
  <c r="B282" i="27"/>
  <c r="B275" i="27"/>
  <c r="B836" i="27"/>
  <c r="B683" i="27"/>
  <c r="B516" i="27"/>
  <c r="B508" i="27"/>
  <c r="B491" i="27"/>
  <c r="B484" i="27"/>
  <c r="B427" i="27"/>
  <c r="B420" i="27"/>
  <c r="B325" i="27"/>
  <c r="B316" i="27"/>
  <c r="B309" i="27"/>
  <c r="B300" i="27"/>
  <c r="B293" i="27"/>
  <c r="B284" i="27"/>
  <c r="B277" i="27"/>
  <c r="B266" i="27"/>
  <c r="B258" i="27"/>
  <c r="B250" i="27"/>
  <c r="B242" i="27"/>
  <c r="B234" i="27"/>
  <c r="B226" i="27"/>
  <c r="B218" i="27"/>
  <c r="B210" i="27"/>
  <c r="B202" i="27"/>
  <c r="B194" i="27"/>
  <c r="B186" i="27"/>
  <c r="B178" i="27"/>
  <c r="B167" i="27"/>
  <c r="B160" i="27"/>
  <c r="B157" i="27"/>
  <c r="B144" i="27"/>
  <c r="B141" i="27"/>
  <c r="B128" i="27"/>
  <c r="B125" i="27"/>
  <c r="B112" i="27"/>
  <c r="B109" i="27"/>
  <c r="B96" i="27"/>
  <c r="B93" i="27"/>
  <c r="B80" i="27"/>
  <c r="B77" i="27"/>
  <c r="B65" i="27"/>
  <c r="B58" i="27"/>
  <c r="B51" i="27"/>
  <c r="B42" i="27"/>
  <c r="B134" i="27"/>
  <c r="B131" i="27"/>
  <c r="B118" i="27"/>
  <c r="B115" i="27"/>
  <c r="B102" i="27"/>
  <c r="B99" i="27"/>
  <c r="B70" i="27"/>
  <c r="B53" i="27"/>
  <c r="B44" i="27"/>
  <c r="B29" i="27"/>
  <c r="B21" i="27"/>
  <c r="B11" i="27"/>
  <c r="B292" i="27"/>
  <c r="B166" i="27"/>
  <c r="B163" i="27"/>
  <c r="B150" i="27"/>
  <c r="B147" i="27"/>
  <c r="B264" i="27"/>
  <c r="B256" i="27"/>
  <c r="B248" i="27"/>
  <c r="B240" i="27"/>
  <c r="B232" i="27"/>
  <c r="B224" i="27"/>
  <c r="B216" i="27"/>
  <c r="B208" i="27"/>
  <c r="B200" i="27"/>
  <c r="B192" i="27"/>
  <c r="B184" i="27"/>
  <c r="B176" i="27"/>
  <c r="B170" i="27"/>
  <c r="B156" i="27"/>
  <c r="B153" i="27"/>
  <c r="B140" i="27"/>
  <c r="B137" i="27"/>
  <c r="B124" i="27"/>
  <c r="B121" i="27"/>
  <c r="B108" i="27"/>
  <c r="B105" i="27"/>
  <c r="B92" i="27"/>
  <c r="B89" i="27"/>
  <c r="B76" i="27"/>
  <c r="B73" i="27"/>
  <c r="B67" i="27"/>
  <c r="B62" i="27"/>
  <c r="B55" i="27"/>
  <c r="B46" i="27"/>
  <c r="B39" i="27"/>
  <c r="B162" i="27"/>
  <c r="B159" i="27"/>
  <c r="B146" i="27"/>
  <c r="B143" i="27"/>
  <c r="B130" i="27"/>
  <c r="B127" i="27"/>
  <c r="B114" i="27"/>
  <c r="B111" i="27"/>
  <c r="B98" i="27"/>
  <c r="B95" i="27"/>
  <c r="B82" i="27"/>
  <c r="B79" i="27"/>
  <c r="B64" i="27"/>
  <c r="B57" i="27"/>
  <c r="B48" i="27"/>
  <c r="B41" i="27"/>
  <c r="B279" i="27"/>
  <c r="B270" i="27"/>
  <c r="B262" i="27"/>
  <c r="B254" i="27"/>
  <c r="B246" i="27"/>
  <c r="B238" i="27"/>
  <c r="B230" i="27"/>
  <c r="B222" i="27"/>
  <c r="B214" i="27"/>
  <c r="B206" i="27"/>
  <c r="B198" i="27"/>
  <c r="B190" i="27"/>
  <c r="B182" i="27"/>
  <c r="B174" i="27"/>
  <c r="B165" i="27"/>
  <c r="B152" i="27"/>
  <c r="B149" i="27"/>
  <c r="B136" i="27"/>
  <c r="B133" i="27"/>
  <c r="B120" i="27"/>
  <c r="B117" i="27"/>
  <c r="B104" i="27"/>
  <c r="B101" i="27"/>
  <c r="B88" i="27"/>
  <c r="B85" i="27"/>
  <c r="B72" i="27"/>
  <c r="B69" i="27"/>
  <c r="B59" i="27"/>
  <c r="B50" i="27"/>
  <c r="B43" i="27"/>
  <c r="B2" i="27"/>
  <c r="B83" i="27"/>
  <c r="B37" i="27"/>
  <c r="B27" i="27"/>
  <c r="B17" i="27"/>
  <c r="B7" i="27"/>
  <c r="B168" i="27"/>
  <c r="B158" i="27"/>
  <c r="B155" i="27"/>
  <c r="B142" i="27"/>
  <c r="B139" i="27"/>
  <c r="B126" i="27"/>
  <c r="B123" i="27"/>
  <c r="B110" i="27"/>
  <c r="B107" i="27"/>
  <c r="B94" i="27"/>
  <c r="B91" i="27"/>
  <c r="B78" i="27"/>
  <c r="B75" i="27"/>
  <c r="B66" i="27"/>
  <c r="B61" i="27"/>
  <c r="B52" i="27"/>
  <c r="B45" i="27"/>
  <c r="B36" i="27"/>
  <c r="B34" i="27"/>
  <c r="B32" i="27"/>
  <c r="B30" i="27"/>
  <c r="B28" i="27"/>
  <c r="B26" i="27"/>
  <c r="B24" i="27"/>
  <c r="B22" i="27"/>
  <c r="B20" i="27"/>
  <c r="B18" i="27"/>
  <c r="B16" i="27"/>
  <c r="B14" i="27"/>
  <c r="B12" i="27"/>
  <c r="B10" i="27"/>
  <c r="B8" i="27"/>
  <c r="B6" i="27"/>
  <c r="B4" i="27"/>
  <c r="B31" i="27"/>
  <c r="B25" i="27"/>
  <c r="B19" i="27"/>
  <c r="B9" i="27"/>
  <c r="B3" i="27"/>
  <c r="B286" i="27"/>
  <c r="B268" i="27"/>
  <c r="B260" i="27"/>
  <c r="B252" i="27"/>
  <c r="B244" i="27"/>
  <c r="B236" i="27"/>
  <c r="B228" i="27"/>
  <c r="B220" i="27"/>
  <c r="B212" i="27"/>
  <c r="B204" i="27"/>
  <c r="B196" i="27"/>
  <c r="B188" i="27"/>
  <c r="B180" i="27"/>
  <c r="B164" i="27"/>
  <c r="B161" i="27"/>
  <c r="B148" i="27"/>
  <c r="B145" i="27"/>
  <c r="B132" i="27"/>
  <c r="B129" i="27"/>
  <c r="B116" i="27"/>
  <c r="B113" i="27"/>
  <c r="B100" i="27"/>
  <c r="B97" i="27"/>
  <c r="B84" i="27"/>
  <c r="B81" i="27"/>
  <c r="B63" i="27"/>
  <c r="B54" i="27"/>
  <c r="B47" i="27"/>
  <c r="B38" i="27"/>
  <c r="B86" i="27"/>
  <c r="B60" i="27"/>
  <c r="B33" i="27"/>
  <c r="B23" i="27"/>
  <c r="B13" i="27"/>
  <c r="B5" i="27"/>
  <c r="B285" i="27"/>
  <c r="B276" i="27"/>
  <c r="B172" i="27"/>
  <c r="B154" i="27"/>
  <c r="B151" i="27"/>
  <c r="B138" i="27"/>
  <c r="B135" i="27"/>
  <c r="B122" i="27"/>
  <c r="B119" i="27"/>
  <c r="B106" i="27"/>
  <c r="B103" i="27"/>
  <c r="B90" i="27"/>
  <c r="B87" i="27"/>
  <c r="B74" i="27"/>
  <c r="B71" i="27"/>
  <c r="B68" i="27"/>
  <c r="B56" i="27"/>
  <c r="B49" i="27"/>
  <c r="B40" i="27"/>
  <c r="B35" i="27"/>
  <c r="B15" i="27"/>
  <c r="P4" i="25"/>
  <c r="O4" i="25"/>
  <c r="T5" i="25"/>
  <c r="N5" i="25"/>
  <c r="B132" i="24"/>
  <c r="A132" i="24" s="1"/>
  <c r="C132" i="24"/>
  <c r="B101" i="24"/>
  <c r="C101" i="24"/>
  <c r="B139" i="24"/>
  <c r="A139" i="24" s="1"/>
  <c r="C139" i="24"/>
  <c r="B121" i="24"/>
  <c r="A121" i="24" s="1"/>
  <c r="C121" i="24"/>
  <c r="B57" i="24"/>
  <c r="C57" i="24"/>
  <c r="C58" i="24" s="1"/>
  <c r="C59" i="24" s="1"/>
  <c r="B96" i="24"/>
  <c r="C96" i="24"/>
  <c r="C3" i="24"/>
  <c r="C4" i="24" s="1"/>
  <c r="C5" i="24" s="1"/>
  <c r="B3" i="24"/>
  <c r="B4" i="24" s="1"/>
  <c r="B5" i="24" s="1"/>
  <c r="C102" i="24"/>
  <c r="B102" i="24"/>
  <c r="C93" i="24"/>
  <c r="C94" i="24" s="1"/>
  <c r="C95" i="24" s="1"/>
  <c r="B93" i="24"/>
  <c r="B108" i="24"/>
  <c r="C108" i="24"/>
  <c r="B123" i="24"/>
  <c r="A123" i="24" s="1"/>
  <c r="C123" i="24"/>
  <c r="B130" i="24"/>
  <c r="A130" i="24" s="1"/>
  <c r="C130" i="24"/>
  <c r="C66" i="24"/>
  <c r="C67" i="24" s="1"/>
  <c r="C68" i="24" s="1"/>
  <c r="B66" i="24"/>
  <c r="C72" i="24"/>
  <c r="C73" i="24" s="1"/>
  <c r="C74" i="24" s="1"/>
  <c r="B72" i="24"/>
  <c r="B113" i="24"/>
  <c r="C113" i="24"/>
  <c r="B63" i="24"/>
  <c r="C63" i="24"/>
  <c r="C64" i="24" s="1"/>
  <c r="C65" i="24" s="1"/>
  <c r="B144" i="24"/>
  <c r="A144" i="24" s="1"/>
  <c r="C144" i="24"/>
  <c r="C127" i="24"/>
  <c r="B127" i="24"/>
  <c r="A127" i="24" s="1"/>
  <c r="C51" i="24"/>
  <c r="C52" i="24" s="1"/>
  <c r="C53" i="24" s="1"/>
  <c r="B51" i="24"/>
  <c r="C30" i="24"/>
  <c r="C31" i="24" s="1"/>
  <c r="C32" i="24" s="1"/>
  <c r="B30" i="24"/>
  <c r="B31" i="24" s="1"/>
  <c r="B129" i="24"/>
  <c r="A129" i="24" s="1"/>
  <c r="C129" i="24"/>
  <c r="B116" i="24"/>
  <c r="A116" i="24" s="1"/>
  <c r="C116" i="24"/>
  <c r="B138" i="24"/>
  <c r="A138" i="24" s="1"/>
  <c r="C138" i="24"/>
  <c r="C87" i="24"/>
  <c r="C88" i="24" s="1"/>
  <c r="C89" i="24" s="1"/>
  <c r="B87" i="24"/>
  <c r="C149" i="24"/>
  <c r="B149" i="24"/>
  <c r="A149" i="24" s="1"/>
  <c r="B21" i="24"/>
  <c r="B22" i="24" s="1"/>
  <c r="B23" i="24" s="1"/>
  <c r="C21" i="24"/>
  <c r="C22" i="24" s="1"/>
  <c r="C23" i="24" s="1"/>
  <c r="C36" i="24"/>
  <c r="C37" i="24" s="1"/>
  <c r="C38" i="24" s="1"/>
  <c r="B36" i="24"/>
  <c r="B115" i="24"/>
  <c r="A115" i="24" s="1"/>
  <c r="C115" i="24"/>
  <c r="B122" i="24"/>
  <c r="A122" i="24" s="1"/>
  <c r="C122" i="24"/>
  <c r="B99" i="24"/>
  <c r="C99" i="24"/>
  <c r="B105" i="24"/>
  <c r="C105" i="24"/>
  <c r="B39" i="24"/>
  <c r="C39" i="24"/>
  <c r="C40" i="24" s="1"/>
  <c r="C41" i="24" s="1"/>
  <c r="B136" i="24"/>
  <c r="A136" i="24" s="1"/>
  <c r="C136" i="24"/>
  <c r="B103" i="24"/>
  <c r="C103" i="24"/>
  <c r="C109" i="24"/>
  <c r="B109" i="24"/>
  <c r="B146" i="24"/>
  <c r="A146" i="24" s="1"/>
  <c r="C146" i="24"/>
  <c r="C111" i="24"/>
  <c r="B111" i="24"/>
  <c r="C110" i="24"/>
  <c r="B110" i="24"/>
  <c r="B141" i="24"/>
  <c r="A141" i="24" s="1"/>
  <c r="C141" i="24"/>
  <c r="B107" i="24"/>
  <c r="C107" i="24"/>
  <c r="B114" i="24"/>
  <c r="A114" i="24" s="1"/>
  <c r="C114" i="24"/>
  <c r="B97" i="24"/>
  <c r="C97" i="24"/>
  <c r="C33" i="24"/>
  <c r="C34" i="24" s="1"/>
  <c r="C35" i="24" s="1"/>
  <c r="B33" i="24"/>
  <c r="B48" i="24"/>
  <c r="C48" i="24"/>
  <c r="C49" i="24" s="1"/>
  <c r="C50" i="24" s="1"/>
  <c r="C15" i="24"/>
  <c r="C16" i="24" s="1"/>
  <c r="C17" i="24" s="1"/>
  <c r="B15" i="24"/>
  <c r="B128" i="24"/>
  <c r="A128" i="24" s="1"/>
  <c r="C128" i="24"/>
  <c r="C142" i="24"/>
  <c r="B142" i="24"/>
  <c r="A142" i="24" s="1"/>
  <c r="C78" i="24"/>
  <c r="C79" i="24" s="1"/>
  <c r="C80" i="24" s="1"/>
  <c r="B78" i="24"/>
  <c r="B84" i="24"/>
  <c r="C84" i="24"/>
  <c r="C85" i="24" s="1"/>
  <c r="C86" i="24" s="1"/>
  <c r="B18" i="24"/>
  <c r="B19" i="24" s="1"/>
  <c r="B20" i="24" s="1"/>
  <c r="A20" i="24" s="1"/>
  <c r="C18" i="24"/>
  <c r="C19" i="24" s="1"/>
  <c r="C20" i="24" s="1"/>
  <c r="C69" i="24"/>
  <c r="C70" i="24" s="1"/>
  <c r="C71" i="24" s="1"/>
  <c r="B69" i="24"/>
  <c r="C12" i="24"/>
  <c r="C13" i="24" s="1"/>
  <c r="C14" i="24" s="1"/>
  <c r="B12" i="24"/>
  <c r="B13" i="24" s="1"/>
  <c r="B14" i="24" s="1"/>
  <c r="B75" i="24"/>
  <c r="C75" i="24"/>
  <c r="C76" i="24" s="1"/>
  <c r="C77" i="24" s="1"/>
  <c r="B42" i="24"/>
  <c r="C42" i="24"/>
  <c r="C43" i="24" s="1"/>
  <c r="C44" i="24" s="1"/>
  <c r="B143" i="24"/>
  <c r="A143" i="24" s="1"/>
  <c r="C143" i="24"/>
  <c r="C24" i="24"/>
  <c r="C25" i="24" s="1"/>
  <c r="C26" i="24" s="1"/>
  <c r="B24" i="24"/>
  <c r="B25" i="24" s="1"/>
  <c r="B26" i="24" s="1"/>
  <c r="A26" i="24" s="1"/>
  <c r="B112" i="24"/>
  <c r="C112" i="24"/>
  <c r="C134" i="24"/>
  <c r="B134" i="24"/>
  <c r="A134" i="24" s="1"/>
  <c r="B6" i="24"/>
  <c r="B7" i="24" s="1"/>
  <c r="B8" i="24" s="1"/>
  <c r="C6" i="24"/>
  <c r="C7" i="24" s="1"/>
  <c r="C8" i="24" s="1"/>
  <c r="C45" i="24"/>
  <c r="C46" i="24" s="1"/>
  <c r="C47" i="24" s="1"/>
  <c r="B45" i="24"/>
  <c r="B120" i="24"/>
  <c r="A120" i="24" s="1"/>
  <c r="C120" i="24"/>
  <c r="B131" i="24"/>
  <c r="A131" i="24" s="1"/>
  <c r="C131" i="24"/>
  <c r="C133" i="24"/>
  <c r="B133" i="24"/>
  <c r="A133" i="24" s="1"/>
  <c r="B60" i="24"/>
  <c r="C60" i="24"/>
  <c r="C61" i="24" s="1"/>
  <c r="C62" i="24" s="1"/>
  <c r="B106" i="24"/>
  <c r="C106" i="24"/>
  <c r="B147" i="24"/>
  <c r="A147" i="24" s="1"/>
  <c r="C147" i="24"/>
  <c r="B125" i="24"/>
  <c r="A125" i="24" s="1"/>
  <c r="C125" i="24"/>
  <c r="B124" i="24"/>
  <c r="A124" i="24" s="1"/>
  <c r="C124" i="24"/>
  <c r="B148" i="24"/>
  <c r="A148" i="24" s="1"/>
  <c r="C148" i="24"/>
  <c r="B98" i="24"/>
  <c r="A3439" i="27" s="1"/>
  <c r="C98" i="24"/>
  <c r="B119" i="24"/>
  <c r="A119" i="24" s="1"/>
  <c r="C119" i="24"/>
  <c r="B145" i="24"/>
  <c r="A145" i="24" s="1"/>
  <c r="C145" i="24"/>
  <c r="B81" i="24"/>
  <c r="C81" i="24"/>
  <c r="C82" i="24" s="1"/>
  <c r="C83" i="24" s="1"/>
  <c r="B104" i="24"/>
  <c r="C104" i="24"/>
  <c r="C126" i="24"/>
  <c r="B126" i="24"/>
  <c r="A126" i="24" s="1"/>
  <c r="C117" i="24"/>
  <c r="B117" i="24"/>
  <c r="A117" i="24" s="1"/>
  <c r="B100" i="24"/>
  <c r="C100" i="24"/>
  <c r="B140" i="24"/>
  <c r="A140" i="24" s="1"/>
  <c r="C140" i="24"/>
  <c r="C27" i="24"/>
  <c r="C28" i="24" s="1"/>
  <c r="C29" i="24" s="1"/>
  <c r="B27" i="24"/>
  <c r="A874" i="27" s="1"/>
  <c r="C90" i="24"/>
  <c r="C91" i="24" s="1"/>
  <c r="C92" i="24" s="1"/>
  <c r="B90" i="24"/>
  <c r="B137" i="24"/>
  <c r="A137" i="24" s="1"/>
  <c r="C137" i="24"/>
  <c r="C9" i="24"/>
  <c r="C10" i="24" s="1"/>
  <c r="C11" i="24" s="1"/>
  <c r="B9" i="24"/>
  <c r="B10" i="24" s="1"/>
  <c r="B135" i="24"/>
  <c r="A135" i="24" s="1"/>
  <c r="C135" i="24"/>
  <c r="C118" i="24"/>
  <c r="B118" i="24"/>
  <c r="A118" i="24" s="1"/>
  <c r="B54" i="24"/>
  <c r="C54" i="24"/>
  <c r="C55" i="24" s="1"/>
  <c r="C56" i="24" s="1"/>
  <c r="A3948" i="27" l="1"/>
  <c r="S33" i="24"/>
  <c r="S67" i="24"/>
  <c r="S113" i="24"/>
  <c r="S110" i="24"/>
  <c r="S51" i="24"/>
  <c r="S140" i="24"/>
  <c r="S20" i="24"/>
  <c r="S23" i="24"/>
  <c r="S82" i="24"/>
  <c r="S81" i="24"/>
  <c r="S130" i="24"/>
  <c r="S68" i="24"/>
  <c r="S75" i="24"/>
  <c r="S147" i="24"/>
  <c r="S60" i="24"/>
  <c r="S90" i="24"/>
  <c r="S85" i="24"/>
  <c r="S40" i="24"/>
  <c r="S74" i="24"/>
  <c r="S52" i="24"/>
  <c r="S11" i="24"/>
  <c r="S112" i="24"/>
  <c r="S111" i="24"/>
  <c r="S62" i="24"/>
  <c r="S77" i="24"/>
  <c r="S123" i="24"/>
  <c r="S142" i="24"/>
  <c r="S31" i="24"/>
  <c r="S53" i="24"/>
  <c r="S141" i="24"/>
  <c r="S39" i="24"/>
  <c r="S120" i="24"/>
  <c r="A3495" i="27"/>
  <c r="S30" i="24"/>
  <c r="S64" i="24"/>
  <c r="S122" i="24"/>
  <c r="S38" i="24"/>
  <c r="S59" i="24"/>
  <c r="A3168" i="27"/>
  <c r="A3854" i="27"/>
  <c r="F3854" i="27" s="1"/>
  <c r="A3486" i="27"/>
  <c r="A3656" i="27"/>
  <c r="S22" i="24"/>
  <c r="S19" i="24"/>
  <c r="S108" i="24"/>
  <c r="S143" i="24"/>
  <c r="S65" i="24"/>
  <c r="S76" i="24"/>
  <c r="S78" i="24"/>
  <c r="S47" i="24"/>
  <c r="S144" i="24"/>
  <c r="S94" i="24"/>
  <c r="S136" i="24"/>
  <c r="S107" i="24"/>
  <c r="S42" i="24"/>
  <c r="S125" i="24"/>
  <c r="S72" i="24"/>
  <c r="S127" i="24"/>
  <c r="AF80" i="24"/>
  <c r="AF36" i="24"/>
  <c r="AF33" i="24"/>
  <c r="AF43" i="24"/>
  <c r="AF59" i="24"/>
  <c r="AF62" i="24"/>
  <c r="AF34" i="24"/>
  <c r="AF146" i="24"/>
  <c r="AF28" i="24"/>
  <c r="AF13" i="24"/>
  <c r="AF14" i="24"/>
  <c r="AF144" i="24"/>
  <c r="AF57" i="24"/>
  <c r="S6" i="24"/>
  <c r="S18" i="24"/>
  <c r="S118" i="24"/>
  <c r="S5" i="24"/>
  <c r="S103" i="24"/>
  <c r="S83" i="24"/>
  <c r="S86" i="24"/>
  <c r="S50" i="24"/>
  <c r="S35" i="24"/>
  <c r="S91" i="24"/>
  <c r="S25" i="24"/>
  <c r="S128" i="24"/>
  <c r="S58" i="24"/>
  <c r="S135" i="24"/>
  <c r="S61" i="24"/>
  <c r="S137" i="24"/>
  <c r="S4" i="24"/>
  <c r="S28" i="24"/>
  <c r="S106" i="24"/>
  <c r="S89" i="24"/>
  <c r="S66" i="24"/>
  <c r="S43" i="24"/>
  <c r="S124" i="24"/>
  <c r="S115" i="24"/>
  <c r="S80" i="24"/>
  <c r="S54" i="24"/>
  <c r="S105" i="24"/>
  <c r="S56" i="24"/>
  <c r="S133" i="24"/>
  <c r="S98" i="24"/>
  <c r="S21" i="24"/>
  <c r="S84" i="24"/>
  <c r="A3736" i="27"/>
  <c r="E3736" i="27" s="1"/>
  <c r="S129" i="24"/>
  <c r="S101" i="24"/>
  <c r="S132" i="24"/>
  <c r="S12" i="24"/>
  <c r="S17" i="24"/>
  <c r="S146" i="24"/>
  <c r="S145" i="24"/>
  <c r="S46" i="24"/>
  <c r="S48" i="24"/>
  <c r="S131" i="24"/>
  <c r="S88" i="24"/>
  <c r="S71" i="24"/>
  <c r="S117" i="24"/>
  <c r="S57" i="24"/>
  <c r="S149" i="24"/>
  <c r="S95" i="24"/>
  <c r="S9" i="24"/>
  <c r="S97" i="24"/>
  <c r="S27" i="24"/>
  <c r="S3" i="24"/>
  <c r="S24" i="24"/>
  <c r="S92" i="24"/>
  <c r="S41" i="24"/>
  <c r="S63" i="24"/>
  <c r="S45" i="24"/>
  <c r="S139" i="24"/>
  <c r="S87" i="24"/>
  <c r="S55" i="24"/>
  <c r="S126" i="24"/>
  <c r="S96" i="24"/>
  <c r="S138" i="24"/>
  <c r="S114" i="24"/>
  <c r="S7" i="24"/>
  <c r="S100" i="24"/>
  <c r="S13" i="24"/>
  <c r="S104" i="24"/>
  <c r="S8" i="24"/>
  <c r="S148" i="24"/>
  <c r="S36" i="24"/>
  <c r="S73" i="24"/>
  <c r="S70" i="24"/>
  <c r="S134" i="24"/>
  <c r="S102" i="24"/>
  <c r="S69" i="24"/>
  <c r="S121" i="24"/>
  <c r="S93" i="24"/>
  <c r="S15" i="24"/>
  <c r="S109" i="24"/>
  <c r="S44" i="24"/>
  <c r="S116" i="24"/>
  <c r="T1" i="24"/>
  <c r="AF87" i="24"/>
  <c r="AF134" i="24"/>
  <c r="AF98" i="24"/>
  <c r="AF55" i="24"/>
  <c r="AF123" i="24"/>
  <c r="AF4" i="24"/>
  <c r="S49" i="24"/>
  <c r="A3776" i="27"/>
  <c r="A3703" i="27"/>
  <c r="R21" i="24"/>
  <c r="R142" i="24"/>
  <c r="R139" i="24"/>
  <c r="R134" i="24"/>
  <c r="R117" i="24"/>
  <c r="R122" i="24"/>
  <c r="R103" i="24"/>
  <c r="R108" i="24"/>
  <c r="R87" i="24"/>
  <c r="R88" i="24"/>
  <c r="R68" i="24"/>
  <c r="R69" i="24"/>
  <c r="R63" i="24"/>
  <c r="R50" i="24"/>
  <c r="R44" i="24"/>
  <c r="R7" i="24"/>
  <c r="R17" i="24"/>
  <c r="R3" i="24"/>
  <c r="R140" i="24"/>
  <c r="R137" i="24"/>
  <c r="R132" i="24"/>
  <c r="R118" i="24"/>
  <c r="R101" i="24"/>
  <c r="R128" i="24"/>
  <c r="R106" i="24"/>
  <c r="R85" i="24"/>
  <c r="R86" i="24"/>
  <c r="R66" i="24"/>
  <c r="R67" i="24"/>
  <c r="R61" i="24"/>
  <c r="R64" i="24"/>
  <c r="R48" i="24"/>
  <c r="R42" i="24"/>
  <c r="R25" i="24"/>
  <c r="R138" i="24"/>
  <c r="R129" i="24"/>
  <c r="R115" i="24"/>
  <c r="R99" i="24"/>
  <c r="R124" i="24"/>
  <c r="R104" i="24"/>
  <c r="R83" i="24"/>
  <c r="R84" i="24"/>
  <c r="R80" i="24"/>
  <c r="R82" i="24"/>
  <c r="R81" i="24"/>
  <c r="R65" i="24"/>
  <c r="R59" i="24"/>
  <c r="R62" i="24"/>
  <c r="R40" i="24"/>
  <c r="R5" i="24"/>
  <c r="R13" i="24"/>
  <c r="R136" i="24"/>
  <c r="R149" i="24"/>
  <c r="R127" i="24"/>
  <c r="R113" i="24"/>
  <c r="R120" i="24"/>
  <c r="R102" i="24"/>
  <c r="R97" i="24"/>
  <c r="R98" i="24"/>
  <c r="R78" i="24"/>
  <c r="R79" i="24"/>
  <c r="R57" i="24"/>
  <c r="R60" i="24"/>
  <c r="R38" i="24"/>
  <c r="R43" i="24"/>
  <c r="R11" i="24"/>
  <c r="R109" i="24"/>
  <c r="R89" i="24"/>
  <c r="R53" i="24"/>
  <c r="R34" i="24"/>
  <c r="R33" i="24"/>
  <c r="R130" i="24"/>
  <c r="R107" i="24"/>
  <c r="R116" i="24"/>
  <c r="R51" i="24"/>
  <c r="R32" i="24"/>
  <c r="R31" i="24"/>
  <c r="R148" i="24"/>
  <c r="R147" i="24"/>
  <c r="R135" i="24"/>
  <c r="R105" i="24"/>
  <c r="R114" i="24"/>
  <c r="R49" i="24"/>
  <c r="R30" i="24"/>
  <c r="R47" i="24"/>
  <c r="R29" i="24"/>
  <c r="R23" i="24"/>
  <c r="R27" i="24"/>
  <c r="R146" i="24"/>
  <c r="R145" i="24"/>
  <c r="R125" i="24"/>
  <c r="R133" i="24"/>
  <c r="R112" i="24"/>
  <c r="R96" i="24"/>
  <c r="R76" i="24"/>
  <c r="R77" i="24"/>
  <c r="R58" i="24"/>
  <c r="R45" i="24"/>
  <c r="R19" i="24"/>
  <c r="R111" i="24"/>
  <c r="R110" i="24"/>
  <c r="R91" i="24"/>
  <c r="R55" i="24"/>
  <c r="R123" i="24"/>
  <c r="R100" i="24"/>
  <c r="R74" i="24"/>
  <c r="R41" i="24"/>
  <c r="R9" i="24"/>
  <c r="R15" i="24"/>
  <c r="R143" i="24"/>
  <c r="R121" i="24"/>
  <c r="R72" i="24"/>
  <c r="R56" i="24"/>
  <c r="R39" i="24"/>
  <c r="R14" i="24"/>
  <c r="R141" i="24"/>
  <c r="R119" i="24"/>
  <c r="R131" i="24"/>
  <c r="R70" i="24"/>
  <c r="R54" i="24"/>
  <c r="R37" i="24"/>
  <c r="R8" i="24"/>
  <c r="R24" i="24"/>
  <c r="R93" i="24"/>
  <c r="R90" i="24"/>
  <c r="R73" i="24"/>
  <c r="R46" i="24"/>
  <c r="R35" i="24"/>
  <c r="R71" i="24"/>
  <c r="R36" i="24"/>
  <c r="R6" i="24"/>
  <c r="R20" i="24"/>
  <c r="R10" i="24"/>
  <c r="R28" i="24"/>
  <c r="R4" i="24"/>
  <c r="R26" i="24"/>
  <c r="R94" i="24"/>
  <c r="R144" i="24"/>
  <c r="R126" i="24"/>
  <c r="R16" i="24"/>
  <c r="R22" i="24"/>
  <c r="R95" i="24"/>
  <c r="R75" i="24"/>
  <c r="R12" i="24"/>
  <c r="R18" i="24"/>
  <c r="R92" i="24"/>
  <c r="R52" i="24"/>
  <c r="AA1" i="24"/>
  <c r="AB1" i="24" s="1"/>
  <c r="AB123" i="24" s="1"/>
  <c r="Z15" i="24"/>
  <c r="Z27" i="24"/>
  <c r="Z21" i="24"/>
  <c r="Z13" i="24"/>
  <c r="Z17" i="24"/>
  <c r="Z25" i="24"/>
  <c r="Z7" i="24"/>
  <c r="Z140" i="24"/>
  <c r="Z143" i="24"/>
  <c r="Z121" i="24"/>
  <c r="Z122" i="24"/>
  <c r="Z105" i="24"/>
  <c r="Z108" i="24"/>
  <c r="Z95" i="24"/>
  <c r="Z96" i="24"/>
  <c r="Z68" i="24"/>
  <c r="Z79" i="24"/>
  <c r="Z49" i="24"/>
  <c r="Z138" i="24"/>
  <c r="Z141" i="24"/>
  <c r="Z119" i="24"/>
  <c r="Z118" i="24"/>
  <c r="Z103" i="24"/>
  <c r="Z106" i="24"/>
  <c r="Z93" i="24"/>
  <c r="Z94" i="24"/>
  <c r="Z66" i="24"/>
  <c r="Z77" i="24"/>
  <c r="Z82" i="24"/>
  <c r="Z63" i="24"/>
  <c r="Z47" i="24"/>
  <c r="Z60" i="24"/>
  <c r="Z36" i="24"/>
  <c r="Z43" i="24"/>
  <c r="Z5" i="24"/>
  <c r="Z136" i="24"/>
  <c r="Z139" i="24"/>
  <c r="Z117" i="24"/>
  <c r="Z101" i="24"/>
  <c r="Z128" i="24"/>
  <c r="Z104" i="24"/>
  <c r="Z91" i="24"/>
  <c r="Z92" i="24"/>
  <c r="Z80" i="24"/>
  <c r="Z64" i="24"/>
  <c r="Z75" i="24"/>
  <c r="Z61" i="24"/>
  <c r="Z11" i="24"/>
  <c r="Z137" i="24"/>
  <c r="Z115" i="24"/>
  <c r="Z99" i="24"/>
  <c r="Z124" i="24"/>
  <c r="Z102" i="24"/>
  <c r="Z89" i="24"/>
  <c r="Z90" i="24"/>
  <c r="Z78" i="24"/>
  <c r="Z73" i="24"/>
  <c r="Z59" i="24"/>
  <c r="Z56" i="24"/>
  <c r="Z32" i="24"/>
  <c r="Z39" i="24"/>
  <c r="Z72" i="24"/>
  <c r="Z57" i="24"/>
  <c r="Z62" i="24"/>
  <c r="Z42" i="24"/>
  <c r="Z37" i="24"/>
  <c r="Z3" i="24"/>
  <c r="Z19" i="24"/>
  <c r="Z97" i="24"/>
  <c r="Z98" i="24"/>
  <c r="Z70" i="24"/>
  <c r="Z81" i="24"/>
  <c r="Z55" i="24"/>
  <c r="Z58" i="24"/>
  <c r="Z40" i="24"/>
  <c r="Z35" i="24"/>
  <c r="Z129" i="24"/>
  <c r="Z126" i="24"/>
  <c r="Z120" i="24"/>
  <c r="Z87" i="24"/>
  <c r="Z88" i="24"/>
  <c r="Z71" i="24"/>
  <c r="Z53" i="24"/>
  <c r="Z54" i="24"/>
  <c r="Z38" i="24"/>
  <c r="Z33" i="24"/>
  <c r="Z4" i="24"/>
  <c r="Z20" i="24"/>
  <c r="Z9" i="24"/>
  <c r="Z148" i="24"/>
  <c r="Z127" i="24"/>
  <c r="Z114" i="24"/>
  <c r="Z85" i="24"/>
  <c r="Z86" i="24"/>
  <c r="Z69" i="24"/>
  <c r="Z51" i="24"/>
  <c r="Z52" i="24"/>
  <c r="Z34" i="24"/>
  <c r="Z31" i="24"/>
  <c r="Z14" i="24"/>
  <c r="Z132" i="24"/>
  <c r="Z100" i="24"/>
  <c r="Z44" i="24"/>
  <c r="Z41" i="24"/>
  <c r="Z12" i="24"/>
  <c r="Z16" i="24"/>
  <c r="Z149" i="24"/>
  <c r="Z134" i="24"/>
  <c r="Z116" i="24"/>
  <c r="Z50" i="24"/>
  <c r="Z30" i="24"/>
  <c r="Z29" i="24"/>
  <c r="Z147" i="24"/>
  <c r="Z131" i="24"/>
  <c r="Z48" i="24"/>
  <c r="Z6" i="24"/>
  <c r="Z24" i="24"/>
  <c r="Z145" i="24"/>
  <c r="Z125" i="24"/>
  <c r="Z130" i="24"/>
  <c r="Z10" i="24"/>
  <c r="Z28" i="24"/>
  <c r="Z107" i="24"/>
  <c r="Z123" i="24"/>
  <c r="Z84" i="24"/>
  <c r="Z46" i="24"/>
  <c r="Z111" i="24"/>
  <c r="Z112" i="24"/>
  <c r="Z65" i="24"/>
  <c r="Z135" i="24"/>
  <c r="Z146" i="24"/>
  <c r="Z133" i="24"/>
  <c r="Z113" i="24"/>
  <c r="Z67" i="24"/>
  <c r="Z18" i="24"/>
  <c r="Z22" i="24"/>
  <c r="Z26" i="24"/>
  <c r="Z110" i="24"/>
  <c r="Z23" i="24"/>
  <c r="Z76" i="24"/>
  <c r="Z8" i="24"/>
  <c r="Z83" i="24"/>
  <c r="Z74" i="24"/>
  <c r="Z45" i="24"/>
  <c r="Z144" i="24"/>
  <c r="Z142" i="24"/>
  <c r="Z109" i="24"/>
  <c r="U1" i="24"/>
  <c r="V1" i="24" s="1"/>
  <c r="T127" i="24"/>
  <c r="T119" i="24"/>
  <c r="T95" i="24"/>
  <c r="T87" i="24"/>
  <c r="T96" i="24"/>
  <c r="T88" i="24"/>
  <c r="T100" i="24"/>
  <c r="T81" i="24"/>
  <c r="T73" i="24"/>
  <c r="T65" i="24"/>
  <c r="T61" i="24"/>
  <c r="T53" i="24"/>
  <c r="T33" i="24"/>
  <c r="T147" i="24"/>
  <c r="T139" i="24"/>
  <c r="T131" i="24"/>
  <c r="T128" i="24"/>
  <c r="T120" i="24"/>
  <c r="T140" i="24"/>
  <c r="T111" i="24"/>
  <c r="T112" i="24"/>
  <c r="T101" i="24"/>
  <c r="T105" i="24"/>
  <c r="T78" i="24"/>
  <c r="T70" i="24"/>
  <c r="T60" i="24"/>
  <c r="T52" i="24"/>
  <c r="T43" i="24"/>
  <c r="T35" i="24"/>
  <c r="T136" i="24"/>
  <c r="T125" i="24"/>
  <c r="T117" i="24"/>
  <c r="T138" i="24"/>
  <c r="T102" i="24"/>
  <c r="T93" i="24"/>
  <c r="T85" i="24"/>
  <c r="T94" i="24"/>
  <c r="T86" i="24"/>
  <c r="T79" i="24"/>
  <c r="T71" i="24"/>
  <c r="T59" i="24"/>
  <c r="T51" i="24"/>
  <c r="T145" i="24"/>
  <c r="T137" i="24"/>
  <c r="T126" i="24"/>
  <c r="T118" i="24"/>
  <c r="T109" i="24"/>
  <c r="T110" i="24"/>
  <c r="T76" i="24"/>
  <c r="T68" i="24"/>
  <c r="T58" i="24"/>
  <c r="T50" i="24"/>
  <c r="T41" i="24"/>
  <c r="T3" i="24"/>
  <c r="T149" i="24"/>
  <c r="T148" i="24"/>
  <c r="T107" i="24"/>
  <c r="T98" i="24"/>
  <c r="T72" i="24"/>
  <c r="T64" i="24"/>
  <c r="T54" i="24"/>
  <c r="T13" i="24"/>
  <c r="T31" i="24"/>
  <c r="T129" i="24"/>
  <c r="T124" i="24"/>
  <c r="T97" i="24"/>
  <c r="T57" i="24"/>
  <c r="T11" i="24"/>
  <c r="T27" i="24"/>
  <c r="T30" i="24"/>
  <c r="T135" i="24"/>
  <c r="T144" i="24"/>
  <c r="T146" i="24"/>
  <c r="T115" i="24"/>
  <c r="T108" i="24"/>
  <c r="T84" i="24"/>
  <c r="T80" i="24"/>
  <c r="T62" i="24"/>
  <c r="T39" i="24"/>
  <c r="T9" i="24"/>
  <c r="T25" i="24"/>
  <c r="T32" i="24"/>
  <c r="T142" i="24"/>
  <c r="T122" i="24"/>
  <c r="T83" i="24"/>
  <c r="T69" i="24"/>
  <c r="T55" i="24"/>
  <c r="T7" i="24"/>
  <c r="T23" i="24"/>
  <c r="T121" i="24"/>
  <c r="T82" i="24"/>
  <c r="T15" i="24"/>
  <c r="T141" i="24"/>
  <c r="T132" i="24"/>
  <c r="T113" i="24"/>
  <c r="T104" i="24"/>
  <c r="T92" i="24"/>
  <c r="T74" i="24"/>
  <c r="T56" i="24"/>
  <c r="T37" i="24"/>
  <c r="T21" i="24"/>
  <c r="T91" i="24"/>
  <c r="T99" i="24"/>
  <c r="T67" i="24"/>
  <c r="T47" i="24"/>
  <c r="T46" i="24"/>
  <c r="T90" i="24"/>
  <c r="T77" i="24"/>
  <c r="T63" i="24"/>
  <c r="T49" i="24"/>
  <c r="T19" i="24"/>
  <c r="T89" i="24"/>
  <c r="T75" i="24"/>
  <c r="T5" i="24"/>
  <c r="T40" i="24"/>
  <c r="T18" i="24"/>
  <c r="T16" i="24"/>
  <c r="T14" i="24"/>
  <c r="T114" i="24"/>
  <c r="T48" i="24"/>
  <c r="T133" i="24"/>
  <c r="T134" i="24"/>
  <c r="T103" i="24"/>
  <c r="T66" i="24"/>
  <c r="T12" i="24"/>
  <c r="T106" i="24"/>
  <c r="T44" i="24"/>
  <c r="T20" i="24"/>
  <c r="T6" i="24"/>
  <c r="T34" i="24"/>
  <c r="T24" i="24"/>
  <c r="T45" i="24"/>
  <c r="T143" i="24"/>
  <c r="T36" i="24"/>
  <c r="T130" i="24"/>
  <c r="T116" i="24"/>
  <c r="T26" i="24"/>
  <c r="T42" i="24"/>
  <c r="T8" i="24"/>
  <c r="T29" i="24"/>
  <c r="T4" i="24"/>
  <c r="T22" i="24"/>
  <c r="T28" i="24"/>
  <c r="T38" i="24"/>
  <c r="T123" i="24"/>
  <c r="T10" i="24"/>
  <c r="T17" i="24"/>
  <c r="I53" i="24"/>
  <c r="I6" i="24"/>
  <c r="I20" i="24"/>
  <c r="I28" i="24"/>
  <c r="I8" i="24"/>
  <c r="I10" i="24"/>
  <c r="I3" i="24"/>
  <c r="I12" i="24"/>
  <c r="I18" i="24"/>
  <c r="I26" i="24"/>
  <c r="I16" i="24"/>
  <c r="I24" i="24"/>
  <c r="I146" i="24"/>
  <c r="I135" i="24"/>
  <c r="I125" i="24"/>
  <c r="I144" i="24"/>
  <c r="I149" i="24"/>
  <c r="I133" i="24"/>
  <c r="I142" i="24"/>
  <c r="I139" i="24"/>
  <c r="I119" i="24"/>
  <c r="I126" i="24"/>
  <c r="I103" i="24"/>
  <c r="I118" i="24"/>
  <c r="I104" i="24"/>
  <c r="I92" i="24"/>
  <c r="I93" i="24"/>
  <c r="I72" i="24"/>
  <c r="I79" i="24"/>
  <c r="I56" i="24"/>
  <c r="I61" i="24"/>
  <c r="I43" i="24"/>
  <c r="I46" i="24"/>
  <c r="I30" i="24"/>
  <c r="I54" i="24"/>
  <c r="I11" i="24"/>
  <c r="I14" i="24"/>
  <c r="I140" i="24"/>
  <c r="I137" i="24"/>
  <c r="I117" i="24"/>
  <c r="I124" i="24"/>
  <c r="I101" i="24"/>
  <c r="I102" i="24"/>
  <c r="I90" i="24"/>
  <c r="I91" i="24"/>
  <c r="I88" i="24"/>
  <c r="I70" i="24"/>
  <c r="I77" i="24"/>
  <c r="I59" i="24"/>
  <c r="I41" i="24"/>
  <c r="I44" i="24"/>
  <c r="I49" i="24"/>
  <c r="I51" i="24"/>
  <c r="I15" i="24"/>
  <c r="I23" i="24"/>
  <c r="I138" i="24"/>
  <c r="I122" i="24"/>
  <c r="I115" i="24"/>
  <c r="I99" i="24"/>
  <c r="I116" i="24"/>
  <c r="I100" i="24"/>
  <c r="I85" i="24"/>
  <c r="I68" i="24"/>
  <c r="I75" i="24"/>
  <c r="I57" i="24"/>
  <c r="I39" i="24"/>
  <c r="I42" i="24"/>
  <c r="I4" i="24"/>
  <c r="I136" i="24"/>
  <c r="I131" i="24"/>
  <c r="I120" i="24"/>
  <c r="I113" i="24"/>
  <c r="I114" i="24"/>
  <c r="I82" i="24"/>
  <c r="I66" i="24"/>
  <c r="I73" i="24"/>
  <c r="I65" i="24"/>
  <c r="I55" i="24"/>
  <c r="I37" i="24"/>
  <c r="I40" i="24"/>
  <c r="I22" i="24"/>
  <c r="I147" i="24"/>
  <c r="I129" i="24"/>
  <c r="I111" i="24"/>
  <c r="I94" i="24"/>
  <c r="I95" i="24"/>
  <c r="I86" i="24"/>
  <c r="I62" i="24"/>
  <c r="I50" i="24"/>
  <c r="I52" i="24"/>
  <c r="I29" i="24"/>
  <c r="I7" i="24"/>
  <c r="I38" i="24"/>
  <c r="I9" i="24"/>
  <c r="I19" i="24"/>
  <c r="I134" i="24"/>
  <c r="I74" i="24"/>
  <c r="I81" i="24"/>
  <c r="I45" i="24"/>
  <c r="I32" i="24"/>
  <c r="I132" i="24"/>
  <c r="I35" i="24"/>
  <c r="I17" i="24"/>
  <c r="I98" i="24"/>
  <c r="I69" i="24"/>
  <c r="I21" i="24"/>
  <c r="I5" i="24"/>
  <c r="I145" i="24"/>
  <c r="I127" i="24"/>
  <c r="I130" i="24"/>
  <c r="I109" i="24"/>
  <c r="I112" i="24"/>
  <c r="I80" i="24"/>
  <c r="I60" i="24"/>
  <c r="I25" i="24"/>
  <c r="I63" i="24"/>
  <c r="I96" i="24"/>
  <c r="I67" i="24"/>
  <c r="I31" i="24"/>
  <c r="I48" i="24"/>
  <c r="I143" i="24"/>
  <c r="I123" i="24"/>
  <c r="I128" i="24"/>
  <c r="I107" i="24"/>
  <c r="I110" i="24"/>
  <c r="I78" i="24"/>
  <c r="I84" i="24"/>
  <c r="I58" i="24"/>
  <c r="I36" i="24"/>
  <c r="I13" i="24"/>
  <c r="I106" i="24"/>
  <c r="I83" i="24"/>
  <c r="I27" i="24"/>
  <c r="I97" i="24"/>
  <c r="I148" i="24"/>
  <c r="I141" i="24"/>
  <c r="I121" i="24"/>
  <c r="I105" i="24"/>
  <c r="I108" i="24"/>
  <c r="I76" i="24"/>
  <c r="I87" i="24"/>
  <c r="I89" i="24"/>
  <c r="I47" i="24"/>
  <c r="I34" i="24"/>
  <c r="I71" i="24"/>
  <c r="I33" i="24"/>
  <c r="I64" i="24"/>
  <c r="A3849" i="27"/>
  <c r="A3414" i="27"/>
  <c r="A3610" i="27"/>
  <c r="E3610" i="27" s="1"/>
  <c r="A746" i="27"/>
  <c r="A3782" i="27"/>
  <c r="F3782" i="27" s="1"/>
  <c r="A3352" i="27"/>
  <c r="E3352" i="27" s="1"/>
  <c r="A3544" i="27"/>
  <c r="G3544" i="27" s="1"/>
  <c r="H3544" i="27" s="1"/>
  <c r="A3913" i="27"/>
  <c r="A3599" i="27"/>
  <c r="A93" i="27"/>
  <c r="A439" i="27"/>
  <c r="O1" i="24"/>
  <c r="N18" i="24"/>
  <c r="N144" i="24"/>
  <c r="N136" i="24"/>
  <c r="N132" i="24"/>
  <c r="N121" i="24"/>
  <c r="N110" i="24"/>
  <c r="N102" i="24"/>
  <c r="N127" i="24"/>
  <c r="N98" i="24"/>
  <c r="N90" i="24"/>
  <c r="N82" i="24"/>
  <c r="N75" i="24"/>
  <c r="N67" i="24"/>
  <c r="N74" i="24"/>
  <c r="N66" i="24"/>
  <c r="N59" i="24"/>
  <c r="N51" i="24"/>
  <c r="N4" i="24"/>
  <c r="N12" i="24"/>
  <c r="N149" i="24"/>
  <c r="N141" i="24"/>
  <c r="N126" i="24"/>
  <c r="N118" i="24"/>
  <c r="N117" i="24"/>
  <c r="N123" i="24"/>
  <c r="N111" i="24"/>
  <c r="N103" i="24"/>
  <c r="N93" i="24"/>
  <c r="N85" i="24"/>
  <c r="N64" i="24"/>
  <c r="N56" i="24"/>
  <c r="N48" i="24"/>
  <c r="N14" i="24"/>
  <c r="N142" i="24"/>
  <c r="N116" i="24"/>
  <c r="N108" i="24"/>
  <c r="N100" i="24"/>
  <c r="N119" i="24"/>
  <c r="N96" i="24"/>
  <c r="N88" i="24"/>
  <c r="N81" i="24"/>
  <c r="N73" i="24"/>
  <c r="N65" i="24"/>
  <c r="N80" i="24"/>
  <c r="N72" i="24"/>
  <c r="N57" i="24"/>
  <c r="N49" i="24"/>
  <c r="N147" i="24"/>
  <c r="N139" i="24"/>
  <c r="N131" i="24"/>
  <c r="N124" i="24"/>
  <c r="N109" i="24"/>
  <c r="N101" i="24"/>
  <c r="N91" i="24"/>
  <c r="N83" i="24"/>
  <c r="N62" i="24"/>
  <c r="N54" i="24"/>
  <c r="N47" i="24"/>
  <c r="N39" i="24"/>
  <c r="N31" i="24"/>
  <c r="N148" i="24"/>
  <c r="N140" i="24"/>
  <c r="N134" i="24"/>
  <c r="N129" i="24"/>
  <c r="N114" i="24"/>
  <c r="N106" i="24"/>
  <c r="N94" i="24"/>
  <c r="N86" i="24"/>
  <c r="N79" i="24"/>
  <c r="N71" i="24"/>
  <c r="N78" i="24"/>
  <c r="N70" i="24"/>
  <c r="N6" i="24"/>
  <c r="N16" i="24"/>
  <c r="N20" i="24"/>
  <c r="N22" i="24"/>
  <c r="N24" i="24"/>
  <c r="N26" i="24"/>
  <c r="N28" i="24"/>
  <c r="N10" i="24"/>
  <c r="N8" i="24"/>
  <c r="N55" i="24"/>
  <c r="N35" i="24"/>
  <c r="N46" i="24"/>
  <c r="N38" i="24"/>
  <c r="N30" i="24"/>
  <c r="N5" i="24"/>
  <c r="N7" i="24"/>
  <c r="N9" i="24"/>
  <c r="N11" i="24"/>
  <c r="N13" i="24"/>
  <c r="N15" i="24"/>
  <c r="N17" i="24"/>
  <c r="N19" i="24"/>
  <c r="N21" i="24"/>
  <c r="N23" i="24"/>
  <c r="N25" i="24"/>
  <c r="N143" i="24"/>
  <c r="N138" i="24"/>
  <c r="N128" i="24"/>
  <c r="N115" i="24"/>
  <c r="N105" i="24"/>
  <c r="N97" i="24"/>
  <c r="N87" i="24"/>
  <c r="N43" i="24"/>
  <c r="N133" i="24"/>
  <c r="N104" i="24"/>
  <c r="N84" i="24"/>
  <c r="N63" i="24"/>
  <c r="N53" i="24"/>
  <c r="N33" i="24"/>
  <c r="N44" i="24"/>
  <c r="N36" i="24"/>
  <c r="N113" i="24"/>
  <c r="N95" i="24"/>
  <c r="N68" i="24"/>
  <c r="N52" i="24"/>
  <c r="N41" i="24"/>
  <c r="N146" i="24"/>
  <c r="N69" i="24"/>
  <c r="N61" i="24"/>
  <c r="N42" i="24"/>
  <c r="N34" i="24"/>
  <c r="N137" i="24"/>
  <c r="N122" i="24"/>
  <c r="N112" i="24"/>
  <c r="N99" i="24"/>
  <c r="N92" i="24"/>
  <c r="N60" i="24"/>
  <c r="N50" i="24"/>
  <c r="N29" i="24"/>
  <c r="N145" i="24"/>
  <c r="N130" i="24"/>
  <c r="N120" i="24"/>
  <c r="N135" i="24"/>
  <c r="N107" i="24"/>
  <c r="N89" i="24"/>
  <c r="N77" i="24"/>
  <c r="N58" i="24"/>
  <c r="N45" i="24"/>
  <c r="N27" i="24"/>
  <c r="N125" i="24"/>
  <c r="N37" i="24"/>
  <c r="N32" i="24"/>
  <c r="N3" i="24"/>
  <c r="N76" i="24"/>
  <c r="N40" i="24"/>
  <c r="AH1" i="24"/>
  <c r="AG3" i="24"/>
  <c r="AG11" i="24"/>
  <c r="AG29" i="24"/>
  <c r="AG47" i="24"/>
  <c r="AG4" i="24"/>
  <c r="AG10" i="24"/>
  <c r="AG7" i="24"/>
  <c r="AG5" i="24"/>
  <c r="AG8" i="24"/>
  <c r="AG12" i="24"/>
  <c r="AG16" i="24"/>
  <c r="AG140" i="24"/>
  <c r="AG145" i="24"/>
  <c r="AG127" i="24"/>
  <c r="AG130" i="24"/>
  <c r="AG113" i="24"/>
  <c r="AG112" i="24"/>
  <c r="AG83" i="24"/>
  <c r="AG66" i="24"/>
  <c r="AG75" i="24"/>
  <c r="AG62" i="24"/>
  <c r="AG63" i="24"/>
  <c r="AG41" i="24"/>
  <c r="AG38" i="24"/>
  <c r="AG9" i="24"/>
  <c r="AG18" i="24"/>
  <c r="AG138" i="24"/>
  <c r="AG143" i="24"/>
  <c r="AG125" i="24"/>
  <c r="AG133" i="24"/>
  <c r="AG128" i="24"/>
  <c r="AG111" i="24"/>
  <c r="AG110" i="24"/>
  <c r="AG96" i="24"/>
  <c r="AG80" i="24"/>
  <c r="AG88" i="24"/>
  <c r="AG73" i="24"/>
  <c r="AG60" i="24"/>
  <c r="AG61" i="24"/>
  <c r="AG39" i="24"/>
  <c r="AG36" i="24"/>
  <c r="AG20" i="24"/>
  <c r="AG136" i="24"/>
  <c r="AG141" i="24"/>
  <c r="AG123" i="24"/>
  <c r="AG126" i="24"/>
  <c r="AG109" i="24"/>
  <c r="AG108" i="24"/>
  <c r="AG94" i="24"/>
  <c r="AG97" i="24"/>
  <c r="AG78" i="24"/>
  <c r="AG71" i="24"/>
  <c r="AG58" i="24"/>
  <c r="AG59" i="24"/>
  <c r="AG37" i="24"/>
  <c r="AG50" i="24"/>
  <c r="AG34" i="24"/>
  <c r="AG22" i="24"/>
  <c r="AG134" i="24"/>
  <c r="AG139" i="24"/>
  <c r="AG131" i="24"/>
  <c r="AG121" i="24"/>
  <c r="AG124" i="24"/>
  <c r="AG107" i="24"/>
  <c r="AG116" i="24"/>
  <c r="AG106" i="24"/>
  <c r="AG92" i="24"/>
  <c r="AG95" i="24"/>
  <c r="AG76" i="24"/>
  <c r="AG69" i="24"/>
  <c r="AG56" i="24"/>
  <c r="AG57" i="24"/>
  <c r="AG35" i="24"/>
  <c r="AG32" i="24"/>
  <c r="AG24" i="24"/>
  <c r="AG148" i="24"/>
  <c r="AG132" i="24"/>
  <c r="AG137" i="24"/>
  <c r="AG119" i="24"/>
  <c r="AG122" i="24"/>
  <c r="AG105" i="24"/>
  <c r="AG104" i="24"/>
  <c r="AG90" i="24"/>
  <c r="AG93" i="24"/>
  <c r="AG74" i="24"/>
  <c r="AG85" i="24"/>
  <c r="AG87" i="24"/>
  <c r="AG67" i="24"/>
  <c r="AG54" i="24"/>
  <c r="AG55" i="24"/>
  <c r="AG33" i="24"/>
  <c r="AG46" i="24"/>
  <c r="AG30" i="24"/>
  <c r="AG52" i="24"/>
  <c r="AG26" i="24"/>
  <c r="AG146" i="24"/>
  <c r="AG135" i="24"/>
  <c r="AG117" i="24"/>
  <c r="AG6" i="24"/>
  <c r="AG14" i="24"/>
  <c r="AG142" i="24"/>
  <c r="AG147" i="24"/>
  <c r="AG129" i="24"/>
  <c r="AG115" i="24"/>
  <c r="AG99" i="24"/>
  <c r="AG114" i="24"/>
  <c r="AG68" i="24"/>
  <c r="AG77" i="24"/>
  <c r="AG43" i="24"/>
  <c r="AG40" i="24"/>
  <c r="AG149" i="24"/>
  <c r="AG120" i="24"/>
  <c r="AG103" i="24"/>
  <c r="AG100" i="24"/>
  <c r="AG72" i="24"/>
  <c r="AG65" i="24"/>
  <c r="AG31" i="24"/>
  <c r="AG42" i="24"/>
  <c r="AG49" i="24"/>
  <c r="AG118" i="24"/>
  <c r="AG101" i="24"/>
  <c r="AG91" i="24"/>
  <c r="AG70" i="24"/>
  <c r="AG64" i="24"/>
  <c r="AG48" i="24"/>
  <c r="AG53" i="24"/>
  <c r="AG15" i="24"/>
  <c r="AG51" i="24"/>
  <c r="AG98" i="24"/>
  <c r="AG89" i="24"/>
  <c r="AG17" i="24"/>
  <c r="AG25" i="24"/>
  <c r="AG102" i="24"/>
  <c r="AG44" i="24"/>
  <c r="AG27" i="24"/>
  <c r="AG82" i="24"/>
  <c r="AG81" i="24"/>
  <c r="AG19" i="24"/>
  <c r="AG23" i="24"/>
  <c r="AG13" i="24"/>
  <c r="AG86" i="24"/>
  <c r="AG79" i="24"/>
  <c r="AG21" i="24"/>
  <c r="AG45" i="24"/>
  <c r="AG28" i="24"/>
  <c r="AG84" i="24"/>
  <c r="AG144" i="24"/>
  <c r="A815" i="27"/>
  <c r="A588" i="27"/>
  <c r="A591" i="27"/>
  <c r="A608" i="27"/>
  <c r="A653" i="27"/>
  <c r="A408" i="27"/>
  <c r="A589" i="27"/>
  <c r="A440" i="27"/>
  <c r="A859" i="27"/>
  <c r="A555" i="27"/>
  <c r="A620" i="27"/>
  <c r="A816" i="27"/>
  <c r="A761" i="27"/>
  <c r="A861" i="27"/>
  <c r="A983" i="27"/>
  <c r="A121" i="27"/>
  <c r="A227" i="27"/>
  <c r="A574" i="27"/>
  <c r="A638" i="27"/>
  <c r="A593" i="27"/>
  <c r="A657" i="27"/>
  <c r="A740" i="27"/>
  <c r="A743" i="27"/>
  <c r="A556" i="27"/>
  <c r="A733" i="27"/>
  <c r="A830" i="27"/>
  <c r="A985" i="27"/>
  <c r="A758" i="27"/>
  <c r="A742" i="27"/>
  <c r="A3489" i="27"/>
  <c r="A3660" i="27"/>
  <c r="A687" i="27"/>
  <c r="A584" i="27"/>
  <c r="A455" i="27"/>
  <c r="A578" i="27"/>
  <c r="A642" i="27"/>
  <c r="A544" i="27"/>
  <c r="A724" i="27"/>
  <c r="A834" i="27"/>
  <c r="A1011" i="27"/>
  <c r="A3808" i="27"/>
  <c r="A273" i="27"/>
  <c r="A745" i="27"/>
  <c r="A243" i="27"/>
  <c r="A680" i="27"/>
  <c r="A640" i="27"/>
  <c r="A683" i="27"/>
  <c r="A723" i="27"/>
  <c r="A853" i="27"/>
  <c r="A1010" i="27"/>
  <c r="A84" i="24"/>
  <c r="A456" i="27"/>
  <c r="A422" i="27"/>
  <c r="A257" i="27"/>
  <c r="A552" i="27"/>
  <c r="A557" i="27"/>
  <c r="A621" i="27"/>
  <c r="A685" i="27"/>
  <c r="A843" i="27"/>
  <c r="A750" i="27"/>
  <c r="A651" i="27"/>
  <c r="A1015" i="27"/>
  <c r="A753" i="27"/>
  <c r="A2943" i="27"/>
  <c r="A3262" i="27"/>
  <c r="A3638" i="27"/>
  <c r="A119" i="27"/>
  <c r="A259" i="27"/>
  <c r="A332" i="27"/>
  <c r="A542" i="27"/>
  <c r="A606" i="27"/>
  <c r="A670" i="27"/>
  <c r="A561" i="27"/>
  <c r="A625" i="27"/>
  <c r="A689" i="27"/>
  <c r="A857" i="27"/>
  <c r="A576" i="27"/>
  <c r="A833" i="27"/>
  <c r="A619" i="27"/>
  <c r="A684" i="27"/>
  <c r="A854" i="27"/>
  <c r="A792" i="27"/>
  <c r="A848" i="27"/>
  <c r="A979" i="27"/>
  <c r="A727" i="27"/>
  <c r="A832" i="27"/>
  <c r="A2844" i="27"/>
  <c r="A3422" i="27"/>
  <c r="A57" i="24"/>
  <c r="A126" i="27"/>
  <c r="A153" i="27"/>
  <c r="A546" i="27"/>
  <c r="A610" i="27"/>
  <c r="A674" i="27"/>
  <c r="A392" i="27"/>
  <c r="A672" i="27"/>
  <c r="A587" i="27"/>
  <c r="A849" i="27"/>
  <c r="A652" i="27"/>
  <c r="A764" i="27"/>
  <c r="A701" i="27"/>
  <c r="A858" i="27"/>
  <c r="A855" i="27"/>
  <c r="A710" i="27"/>
  <c r="A978" i="27"/>
  <c r="A2629" i="27"/>
  <c r="A2950" i="27"/>
  <c r="F3439" i="27"/>
  <c r="E3439" i="27"/>
  <c r="F3495" i="27"/>
  <c r="E3495" i="27"/>
  <c r="F3948" i="27"/>
  <c r="E3948" i="27"/>
  <c r="E3599" i="27"/>
  <c r="F3599" i="27"/>
  <c r="E3776" i="27"/>
  <c r="F3776" i="27"/>
  <c r="F3656" i="27"/>
  <c r="E3656" i="27"/>
  <c r="F3849" i="27"/>
  <c r="E3849" i="27"/>
  <c r="F3703" i="27"/>
  <c r="E3703" i="27"/>
  <c r="F3913" i="27"/>
  <c r="E3913" i="27"/>
  <c r="E3486" i="27"/>
  <c r="F3486" i="27"/>
  <c r="E3782" i="27"/>
  <c r="A7" i="27"/>
  <c r="A698" i="27"/>
  <c r="A730" i="27"/>
  <c r="A751" i="27"/>
  <c r="A789" i="27"/>
  <c r="A817" i="27"/>
  <c r="A755" i="27"/>
  <c r="A852" i="27"/>
  <c r="A1005" i="27"/>
  <c r="A980" i="27"/>
  <c r="A1012" i="27"/>
  <c r="A703" i="27"/>
  <c r="A735" i="27"/>
  <c r="A773" i="27"/>
  <c r="A801" i="27"/>
  <c r="A863" i="27"/>
  <c r="A993" i="27"/>
  <c r="A749" i="27"/>
  <c r="A777" i="27"/>
  <c r="A850" i="27"/>
  <c r="A1003" i="27"/>
  <c r="A3458" i="27"/>
  <c r="A3355" i="27"/>
  <c r="A3598" i="27"/>
  <c r="A3350" i="27"/>
  <c r="A3618" i="27"/>
  <c r="A3695" i="27"/>
  <c r="A3679" i="27"/>
  <c r="A3846" i="27"/>
  <c r="A3723" i="27"/>
  <c r="A3942" i="27"/>
  <c r="A3921" i="27"/>
  <c r="B70" i="24"/>
  <c r="A337" i="27" s="1"/>
  <c r="A23" i="27"/>
  <c r="A102" i="27"/>
  <c r="A56" i="27"/>
  <c r="A92" i="27"/>
  <c r="A90" i="27"/>
  <c r="A154" i="27"/>
  <c r="A870" i="27"/>
  <c r="A3874" i="27"/>
  <c r="A3856" i="27"/>
  <c r="A3879" i="27"/>
  <c r="A3871" i="27"/>
  <c r="A3857" i="27"/>
  <c r="A3881" i="27"/>
  <c r="A3869" i="27"/>
  <c r="A3876" i="27"/>
  <c r="A3867" i="27"/>
  <c r="A3877" i="27"/>
  <c r="G3877" i="27" s="1"/>
  <c r="H3877" i="27" s="1"/>
  <c r="A3888" i="27"/>
  <c r="A3872" i="27"/>
  <c r="A3864" i="27"/>
  <c r="A3884" i="27"/>
  <c r="G3884" i="27" s="1"/>
  <c r="H3884" i="27" s="1"/>
  <c r="A3862" i="27"/>
  <c r="G3862" i="27" s="1"/>
  <c r="H3862" i="27" s="1"/>
  <c r="A3868" i="27"/>
  <c r="G3868" i="27" s="1"/>
  <c r="H3868" i="27" s="1"/>
  <c r="A3889" i="27"/>
  <c r="A3860" i="27"/>
  <c r="A3870" i="27"/>
  <c r="A3865" i="27"/>
  <c r="A3861" i="27"/>
  <c r="A3885" i="27"/>
  <c r="A3873" i="27"/>
  <c r="A3855" i="27"/>
  <c r="A3882" i="27"/>
  <c r="A3859" i="27"/>
  <c r="A3866" i="27"/>
  <c r="A3880" i="27"/>
  <c r="A3883" i="27"/>
  <c r="A3875" i="27"/>
  <c r="G3875" i="27" s="1"/>
  <c r="H3875" i="27" s="1"/>
  <c r="A3886" i="27"/>
  <c r="G3886" i="27" s="1"/>
  <c r="H3886" i="27" s="1"/>
  <c r="B73" i="24"/>
  <c r="A73" i="24" s="1"/>
  <c r="A47" i="27"/>
  <c r="A81" i="27"/>
  <c r="A113" i="27"/>
  <c r="A145" i="27"/>
  <c r="A4" i="27"/>
  <c r="A20" i="27"/>
  <c r="A36" i="27"/>
  <c r="A66" i="27"/>
  <c r="A101" i="27"/>
  <c r="A65" i="27"/>
  <c r="A95" i="27"/>
  <c r="A11" i="27"/>
  <c r="A27" i="27"/>
  <c r="A570" i="27"/>
  <c r="A197" i="27"/>
  <c r="A213" i="27"/>
  <c r="A229" i="27"/>
  <c r="A245" i="27"/>
  <c r="A261" i="27"/>
  <c r="A577" i="27"/>
  <c r="A609" i="27"/>
  <c r="A453" i="27"/>
  <c r="A549" i="27"/>
  <c r="A581" i="27"/>
  <c r="A613" i="27"/>
  <c r="A645" i="27"/>
  <c r="A677" i="27"/>
  <c r="A729" i="27"/>
  <c r="A564" i="27"/>
  <c r="A596" i="27"/>
  <c r="A628" i="27"/>
  <c r="A660" i="27"/>
  <c r="A692" i="27"/>
  <c r="A760" i="27"/>
  <c r="A362" i="27"/>
  <c r="A378" i="27"/>
  <c r="A394" i="27"/>
  <c r="A410" i="27"/>
  <c r="A776" i="27"/>
  <c r="A752" i="27"/>
  <c r="A795" i="27"/>
  <c r="A988" i="27"/>
  <c r="A705" i="27"/>
  <c r="A737" i="27"/>
  <c r="A799" i="27"/>
  <c r="A837" i="27"/>
  <c r="A865" i="27"/>
  <c r="A796" i="27"/>
  <c r="A734" i="27"/>
  <c r="A762" i="27"/>
  <c r="A824" i="27"/>
  <c r="A862" i="27"/>
  <c r="A1083" i="27"/>
  <c r="A714" i="27"/>
  <c r="A780" i="27"/>
  <c r="A784" i="27"/>
  <c r="A822" i="27"/>
  <c r="A981" i="27"/>
  <c r="A1013" i="27"/>
  <c r="A3576" i="27"/>
  <c r="A3923" i="27"/>
  <c r="A3851" i="27"/>
  <c r="A38" i="27"/>
  <c r="A89" i="27"/>
  <c r="A156" i="27"/>
  <c r="A122" i="27"/>
  <c r="A104" i="24"/>
  <c r="A3661" i="27"/>
  <c r="A3641" i="27"/>
  <c r="G3641" i="27" s="1"/>
  <c r="H3641" i="27" s="1"/>
  <c r="A3645" i="27"/>
  <c r="A3642" i="27"/>
  <c r="A3666" i="27"/>
  <c r="A3657" i="27"/>
  <c r="A3671" i="27"/>
  <c r="A3639" i="27"/>
  <c r="A3662" i="27"/>
  <c r="A3665" i="27"/>
  <c r="A3664" i="27"/>
  <c r="A3670" i="27"/>
  <c r="A3667" i="27"/>
  <c r="A3673" i="27"/>
  <c r="G3673" i="27" s="1"/>
  <c r="H3673" i="27" s="1"/>
  <c r="A3658" i="27"/>
  <c r="A3655" i="27"/>
  <c r="A3672" i="27"/>
  <c r="A3643" i="27"/>
  <c r="A3640" i="27"/>
  <c r="A3648" i="27"/>
  <c r="A3669" i="27"/>
  <c r="A3654" i="27"/>
  <c r="A3644" i="27"/>
  <c r="A3647" i="27"/>
  <c r="A3646" i="27"/>
  <c r="A3653" i="27"/>
  <c r="A3652" i="27"/>
  <c r="A3649" i="27"/>
  <c r="A98" i="24"/>
  <c r="A3437" i="27"/>
  <c r="A3432" i="27"/>
  <c r="A3433" i="27"/>
  <c r="A3436" i="27"/>
  <c r="A3441" i="27"/>
  <c r="A3434" i="27"/>
  <c r="A3444" i="27"/>
  <c r="A3428" i="27"/>
  <c r="A3446" i="27"/>
  <c r="A3435" i="27"/>
  <c r="A3438" i="27"/>
  <c r="A3431" i="27"/>
  <c r="A3454" i="27"/>
  <c r="A3443" i="27"/>
  <c r="A3430" i="27"/>
  <c r="A3429" i="27"/>
  <c r="A3425" i="27"/>
  <c r="A3450" i="27"/>
  <c r="A3453" i="27"/>
  <c r="A3427" i="27"/>
  <c r="A3445" i="27"/>
  <c r="A3426" i="27"/>
  <c r="A3449" i="27"/>
  <c r="A3442" i="27"/>
  <c r="A3456" i="27"/>
  <c r="A3423" i="27"/>
  <c r="A3455" i="27"/>
  <c r="A3440" i="27"/>
  <c r="A3457" i="27"/>
  <c r="G3457" i="27" s="1"/>
  <c r="H3457" i="27" s="1"/>
  <c r="A3424" i="27"/>
  <c r="A3448" i="27"/>
  <c r="A3447" i="27"/>
  <c r="B43" i="24"/>
  <c r="A204" i="27" s="1"/>
  <c r="A3404" i="27"/>
  <c r="A3409" i="27"/>
  <c r="A3408" i="27"/>
  <c r="A3413" i="27"/>
  <c r="A3406" i="27"/>
  <c r="A3411" i="27"/>
  <c r="A3386" i="27"/>
  <c r="A3398" i="27"/>
  <c r="A3410" i="27"/>
  <c r="A3400" i="27"/>
  <c r="A3403" i="27"/>
  <c r="A3402" i="27"/>
  <c r="A3405" i="27"/>
  <c r="G3405" i="27" s="1"/>
  <c r="H3405" i="27" s="1"/>
  <c r="A3396" i="27"/>
  <c r="A3395" i="27"/>
  <c r="A3407" i="27"/>
  <c r="A3394" i="27"/>
  <c r="A3397" i="27"/>
  <c r="A3399" i="27"/>
  <c r="A3419" i="27"/>
  <c r="A3388" i="27"/>
  <c r="A3418" i="27"/>
  <c r="A3416" i="27"/>
  <c r="A3401" i="27"/>
  <c r="A3421" i="27"/>
  <c r="A3415" i="27"/>
  <c r="A3390" i="27"/>
  <c r="A3393" i="27"/>
  <c r="A3417" i="27"/>
  <c r="G3417" i="27" s="1"/>
  <c r="H3417" i="27" s="1"/>
  <c r="A3392" i="27"/>
  <c r="A3391" i="27"/>
  <c r="A3412" i="27"/>
  <c r="A103" i="24"/>
  <c r="A3604" i="27"/>
  <c r="A3612" i="27"/>
  <c r="A3629" i="27"/>
  <c r="A3617" i="27"/>
  <c r="A3634" i="27"/>
  <c r="G3634" i="27" s="1"/>
  <c r="H3634" i="27" s="1"/>
  <c r="A3625" i="27"/>
  <c r="A3611" i="27"/>
  <c r="A3635" i="27"/>
  <c r="A3630" i="27"/>
  <c r="A3633" i="27"/>
  <c r="A3632" i="27"/>
  <c r="A3627" i="27"/>
  <c r="A3624" i="27"/>
  <c r="A3628" i="27"/>
  <c r="A3620" i="27"/>
  <c r="A3621" i="27"/>
  <c r="A3623" i="27"/>
  <c r="A3609" i="27"/>
  <c r="A3613" i="27"/>
  <c r="A3608" i="27"/>
  <c r="G3608" i="27" s="1"/>
  <c r="H3608" i="27" s="1"/>
  <c r="A3616" i="27"/>
  <c r="A3622" i="27"/>
  <c r="A3606" i="27"/>
  <c r="A3605" i="27"/>
  <c r="A3602" i="27"/>
  <c r="A3607" i="27"/>
  <c r="A3615" i="27"/>
  <c r="A3614" i="27"/>
  <c r="A3631" i="27"/>
  <c r="A3488" i="27"/>
  <c r="A3465" i="27"/>
  <c r="A3493" i="27"/>
  <c r="A3474" i="27"/>
  <c r="A3460" i="27"/>
  <c r="A3477" i="27"/>
  <c r="A3484" i="27"/>
  <c r="A3491" i="27"/>
  <c r="A3483" i="27"/>
  <c r="A3482" i="27"/>
  <c r="A3480" i="27"/>
  <c r="A3464" i="27"/>
  <c r="A3468" i="27"/>
  <c r="A3478" i="27"/>
  <c r="A3467" i="27"/>
  <c r="G3467" i="27" s="1"/>
  <c r="H3467" i="27" s="1"/>
  <c r="A3463" i="27"/>
  <c r="A3472" i="27"/>
  <c r="A3471" i="27"/>
  <c r="A3485" i="27"/>
  <c r="A3470" i="27"/>
  <c r="A3466" i="27"/>
  <c r="A3481" i="27"/>
  <c r="A3476" i="27"/>
  <c r="A3487" i="27"/>
  <c r="A3492" i="27"/>
  <c r="A3473" i="27"/>
  <c r="A3459" i="27"/>
  <c r="G3459" i="27" s="1"/>
  <c r="H3459" i="27" s="1"/>
  <c r="A3462" i="27"/>
  <c r="A3469" i="27"/>
  <c r="A3475" i="27"/>
  <c r="A3479" i="27"/>
  <c r="A3490" i="27"/>
  <c r="A3795" i="27"/>
  <c r="A3801" i="27"/>
  <c r="A3811" i="27"/>
  <c r="A3810" i="27"/>
  <c r="A3809" i="27"/>
  <c r="A3813" i="27"/>
  <c r="A3802" i="27"/>
  <c r="A3786" i="27"/>
  <c r="A3788" i="27"/>
  <c r="A3791" i="27"/>
  <c r="A3804" i="27"/>
  <c r="A3807" i="27"/>
  <c r="A3799" i="27"/>
  <c r="A3796" i="27"/>
  <c r="A3806" i="27"/>
  <c r="G3806" i="27" s="1"/>
  <c r="H3806" i="27" s="1"/>
  <c r="A3815" i="27"/>
  <c r="A3800" i="27"/>
  <c r="A3816" i="27"/>
  <c r="A3792" i="27"/>
  <c r="A3794" i="27"/>
  <c r="A3797" i="27"/>
  <c r="A3789" i="27"/>
  <c r="A3805" i="27"/>
  <c r="A3793" i="27"/>
  <c r="A3803" i="27"/>
  <c r="A3812" i="27"/>
  <c r="A3798" i="27"/>
  <c r="A3814" i="27"/>
  <c r="A3784" i="27"/>
  <c r="A3787" i="27"/>
  <c r="A3783" i="27"/>
  <c r="A96" i="24"/>
  <c r="A3372" i="27"/>
  <c r="A3364" i="27"/>
  <c r="A3380" i="27"/>
  <c r="A3385" i="27"/>
  <c r="A3353" i="27"/>
  <c r="A3374" i="27"/>
  <c r="A3377" i="27"/>
  <c r="A3376" i="27"/>
  <c r="G3376" i="27" s="1"/>
  <c r="H3376" i="27" s="1"/>
  <c r="A3354" i="27"/>
  <c r="A3366" i="27"/>
  <c r="A3368" i="27"/>
  <c r="A3371" i="27"/>
  <c r="A3373" i="27"/>
  <c r="A3363" i="27"/>
  <c r="A3375" i="27"/>
  <c r="A3362" i="27"/>
  <c r="A3365" i="27"/>
  <c r="A3367" i="27"/>
  <c r="A3370" i="27"/>
  <c r="A3356" i="27"/>
  <c r="A3369" i="27"/>
  <c r="A3358" i="27"/>
  <c r="A3361" i="27"/>
  <c r="A3360" i="27"/>
  <c r="A3379" i="27"/>
  <c r="G3379" i="27" s="1"/>
  <c r="H3379" i="27" s="1"/>
  <c r="A3359" i="27"/>
  <c r="A3378" i="27"/>
  <c r="A3381" i="27"/>
  <c r="A3383" i="27"/>
  <c r="A3351" i="27"/>
  <c r="A3556" i="27"/>
  <c r="G3556" i="27" s="1"/>
  <c r="H3556" i="27" s="1"/>
  <c r="A3554" i="27"/>
  <c r="A3563" i="27"/>
  <c r="A3535" i="27"/>
  <c r="A3551" i="27"/>
  <c r="A3538" i="27"/>
  <c r="A3550" i="27"/>
  <c r="A3530" i="27"/>
  <c r="A3532" i="27"/>
  <c r="A3546" i="27"/>
  <c r="A3564" i="27"/>
  <c r="A3545" i="27"/>
  <c r="A3560" i="27"/>
  <c r="A3543" i="27"/>
  <c r="A3561" i="27"/>
  <c r="A3555" i="27"/>
  <c r="A3558" i="27"/>
  <c r="G3558" i="27" s="1"/>
  <c r="H3558" i="27" s="1"/>
  <c r="A3552" i="27"/>
  <c r="A3548" i="27"/>
  <c r="A3549" i="27"/>
  <c r="A3547" i="27"/>
  <c r="A3553" i="27"/>
  <c r="A3541" i="27"/>
  <c r="A3562" i="27"/>
  <c r="A3534" i="27"/>
  <c r="A3559" i="27"/>
  <c r="G3559" i="27" s="1"/>
  <c r="H3559" i="27" s="1"/>
  <c r="A3536" i="27"/>
  <c r="A3540" i="27"/>
  <c r="A3539" i="27"/>
  <c r="A84" i="27"/>
  <c r="A116" i="27"/>
  <c r="A6" i="27"/>
  <c r="A22" i="27"/>
  <c r="A107" i="27"/>
  <c r="A139" i="27"/>
  <c r="A168" i="27"/>
  <c r="A104" i="27"/>
  <c r="A64" i="27"/>
  <c r="A98" i="27"/>
  <c r="A39" i="27"/>
  <c r="A13" i="27"/>
  <c r="A29" i="27"/>
  <c r="A53" i="27"/>
  <c r="A83" i="27"/>
  <c r="A115" i="27"/>
  <c r="A109" i="27"/>
  <c r="A141" i="27"/>
  <c r="A333" i="27"/>
  <c r="A598" i="27"/>
  <c r="A167" i="27"/>
  <c r="A183" i="27"/>
  <c r="A199" i="27"/>
  <c r="A215" i="27"/>
  <c r="A231" i="27"/>
  <c r="A605" i="27"/>
  <c r="A637" i="27"/>
  <c r="A424" i="27"/>
  <c r="A641" i="27"/>
  <c r="A454" i="27"/>
  <c r="A559" i="27"/>
  <c r="A242" i="27"/>
  <c r="A258" i="27"/>
  <c r="A648" i="27"/>
  <c r="A425" i="27"/>
  <c r="A553" i="27"/>
  <c r="A585" i="27"/>
  <c r="A617" i="27"/>
  <c r="A649" i="27"/>
  <c r="A681" i="27"/>
  <c r="A814" i="27"/>
  <c r="A568" i="27"/>
  <c r="A600" i="27"/>
  <c r="A632" i="27"/>
  <c r="A664" i="27"/>
  <c r="A697" i="27"/>
  <c r="A774" i="27"/>
  <c r="A348" i="27"/>
  <c r="A364" i="27"/>
  <c r="A380" i="27"/>
  <c r="A396" i="27"/>
  <c r="A572" i="27"/>
  <c r="A604" i="27"/>
  <c r="A636" i="27"/>
  <c r="A668" i="27"/>
  <c r="A704" i="27"/>
  <c r="A790" i="27"/>
  <c r="A551" i="27"/>
  <c r="A583" i="27"/>
  <c r="A615" i="27"/>
  <c r="A647" i="27"/>
  <c r="A679" i="27"/>
  <c r="A407" i="27"/>
  <c r="A563" i="27"/>
  <c r="A595" i="27"/>
  <c r="A627" i="27"/>
  <c r="A659" i="27"/>
  <c r="A691" i="27"/>
  <c r="A771" i="27"/>
  <c r="A868" i="27"/>
  <c r="A991" i="27"/>
  <c r="A768" i="27"/>
  <c r="A806" i="27"/>
  <c r="A998" i="27"/>
  <c r="A827" i="27"/>
  <c r="A992" i="27"/>
  <c r="A1086" i="27"/>
  <c r="A706" i="27"/>
  <c r="A738" i="27"/>
  <c r="A765" i="27"/>
  <c r="A793" i="27"/>
  <c r="A866" i="27"/>
  <c r="A986" i="27"/>
  <c r="A717" i="27"/>
  <c r="A811" i="27"/>
  <c r="A974" i="27"/>
  <c r="A1006" i="27"/>
  <c r="A700" i="27"/>
  <c r="A732" i="27"/>
  <c r="A860" i="27"/>
  <c r="A984" i="27"/>
  <c r="A1016" i="27"/>
  <c r="A3152" i="27"/>
  <c r="A3663" i="27"/>
  <c r="A3452" i="27"/>
  <c r="A3603" i="27"/>
  <c r="A3752" i="27"/>
  <c r="A3878" i="27"/>
  <c r="A3887" i="27"/>
  <c r="G3887" i="27" s="1"/>
  <c r="H3887" i="27" s="1"/>
  <c r="A3955" i="27"/>
  <c r="G3955" i="27" s="1"/>
  <c r="H3955" i="27" s="1"/>
  <c r="A16" i="27"/>
  <c r="A3702" i="27"/>
  <c r="A3705" i="27"/>
  <c r="A3675" i="27"/>
  <c r="A3674" i="27"/>
  <c r="A3700" i="27"/>
  <c r="A3693" i="27"/>
  <c r="G3693" i="27" s="1"/>
  <c r="H3693" i="27" s="1"/>
  <c r="A3689" i="27"/>
  <c r="A3683" i="27"/>
  <c r="A3708" i="27"/>
  <c r="A3706" i="27"/>
  <c r="A3676" i="27"/>
  <c r="A3688" i="27"/>
  <c r="A3681" i="27"/>
  <c r="A3697" i="27"/>
  <c r="A3699" i="27"/>
  <c r="A3685" i="27"/>
  <c r="A3687" i="27"/>
  <c r="A3691" i="27"/>
  <c r="A3680" i="27"/>
  <c r="A3677" i="27"/>
  <c r="A3696" i="27"/>
  <c r="A3682" i="27"/>
  <c r="G3682" i="27" s="1"/>
  <c r="H3682" i="27" s="1"/>
  <c r="A3698" i="27"/>
  <c r="A3684" i="27"/>
  <c r="A3701" i="27"/>
  <c r="A3686" i="27"/>
  <c r="A3707" i="27"/>
  <c r="A3709" i="27"/>
  <c r="A3692" i="27"/>
  <c r="A3678" i="27"/>
  <c r="A3694" i="27"/>
  <c r="A3979" i="27"/>
  <c r="A3966" i="27"/>
  <c r="A3977" i="27"/>
  <c r="A3972" i="27"/>
  <c r="A3975" i="27"/>
  <c r="A3994" i="27"/>
  <c r="A3962" i="27"/>
  <c r="A3973" i="27"/>
  <c r="A3968" i="27"/>
  <c r="A3971" i="27"/>
  <c r="A3990" i="27"/>
  <c r="A3969" i="27"/>
  <c r="A3996" i="27"/>
  <c r="A3964" i="27"/>
  <c r="A3967" i="27"/>
  <c r="A3986" i="27"/>
  <c r="A3997" i="27"/>
  <c r="A3965" i="27"/>
  <c r="G3965" i="27" s="1"/>
  <c r="H3965" i="27" s="1"/>
  <c r="A3992" i="27"/>
  <c r="A3995" i="27"/>
  <c r="A3963" i="27"/>
  <c r="A3982" i="27"/>
  <c r="A3993" i="27"/>
  <c r="A3988" i="27"/>
  <c r="G3988" i="27" s="1"/>
  <c r="H3988" i="27" s="1"/>
  <c r="A3991" i="27"/>
  <c r="A3978" i="27"/>
  <c r="A3989" i="27"/>
  <c r="A3984" i="27"/>
  <c r="A3983" i="27"/>
  <c r="A3970" i="27"/>
  <c r="A3981" i="27"/>
  <c r="A3976" i="27"/>
  <c r="A2" i="27"/>
  <c r="A77" i="27"/>
  <c r="A57" i="27"/>
  <c r="A62" i="27"/>
  <c r="A25" i="27"/>
  <c r="A873" i="27"/>
  <c r="A1084" i="27"/>
  <c r="A3907" i="27"/>
  <c r="A3914" i="27"/>
  <c r="A3895" i="27"/>
  <c r="A3904" i="27"/>
  <c r="A3897" i="27"/>
  <c r="A3910" i="27"/>
  <c r="G3910" i="27" s="1"/>
  <c r="H3910" i="27" s="1"/>
  <c r="A3902" i="27"/>
  <c r="G3902" i="27" s="1"/>
  <c r="H3902" i="27" s="1"/>
  <c r="A3905" i="27"/>
  <c r="A3912" i="27"/>
  <c r="A3900" i="27"/>
  <c r="A3919" i="27"/>
  <c r="A3908" i="27"/>
  <c r="A3925" i="27"/>
  <c r="G3925" i="27" s="1"/>
  <c r="H3925" i="27" s="1"/>
  <c r="A3896" i="27"/>
  <c r="G3896" i="27" s="1"/>
  <c r="H3896" i="27" s="1"/>
  <c r="A3903" i="27"/>
  <c r="A3917" i="27"/>
  <c r="A3924" i="27"/>
  <c r="A3898" i="27"/>
  <c r="A3901" i="27"/>
  <c r="A3899" i="27"/>
  <c r="A3891" i="27"/>
  <c r="A3894" i="27"/>
  <c r="G3894" i="27" s="1"/>
  <c r="H3894" i="27" s="1"/>
  <c r="A3922" i="27"/>
  <c r="A3918" i="27"/>
  <c r="A3893" i="27"/>
  <c r="A3909" i="27"/>
  <c r="A3916" i="27"/>
  <c r="B67" i="24"/>
  <c r="A67" i="24" s="1"/>
  <c r="A3271" i="27"/>
  <c r="A3273" i="27"/>
  <c r="A3261" i="27"/>
  <c r="A3258" i="27"/>
  <c r="A3264" i="27"/>
  <c r="A3266" i="27"/>
  <c r="A3275" i="27"/>
  <c r="A3267" i="27"/>
  <c r="A3277" i="27"/>
  <c r="A3276" i="27"/>
  <c r="A3268" i="27"/>
  <c r="A3257" i="27"/>
  <c r="A3259" i="27"/>
  <c r="A3265" i="27"/>
  <c r="A3260" i="27"/>
  <c r="A3270" i="27"/>
  <c r="A3269" i="27"/>
  <c r="A3272" i="27"/>
  <c r="A3274" i="27"/>
  <c r="A3263" i="27"/>
  <c r="A54" i="27"/>
  <c r="A8" i="27"/>
  <c r="A24" i="27"/>
  <c r="A78" i="27"/>
  <c r="A110" i="27"/>
  <c r="A142" i="27"/>
  <c r="A105" i="27"/>
  <c r="A137" i="27"/>
  <c r="A170" i="27"/>
  <c r="A15" i="27"/>
  <c r="A31" i="27"/>
  <c r="A86" i="27"/>
  <c r="A118" i="27"/>
  <c r="A112" i="27"/>
  <c r="A40" i="27"/>
  <c r="A103" i="27"/>
  <c r="A275" i="27"/>
  <c r="A655" i="27"/>
  <c r="A545" i="27"/>
  <c r="A169" i="27"/>
  <c r="A185" i="27"/>
  <c r="A201" i="27"/>
  <c r="A423" i="27"/>
  <c r="A634" i="27"/>
  <c r="A276" i="27"/>
  <c r="A666" i="27"/>
  <c r="A669" i="27"/>
  <c r="A212" i="27"/>
  <c r="A228" i="27"/>
  <c r="A244" i="27"/>
  <c r="A260" i="27"/>
  <c r="A571" i="27"/>
  <c r="A603" i="27"/>
  <c r="A635" i="27"/>
  <c r="A667" i="27"/>
  <c r="A702" i="27"/>
  <c r="A828" i="27"/>
  <c r="A788" i="27"/>
  <c r="A334" i="27"/>
  <c r="A350" i="27"/>
  <c r="A366" i="27"/>
  <c r="A804" i="27"/>
  <c r="A558" i="27"/>
  <c r="A590" i="27"/>
  <c r="A622" i="27"/>
  <c r="A654" i="27"/>
  <c r="A686" i="27"/>
  <c r="A377" i="27"/>
  <c r="A393" i="27"/>
  <c r="A409" i="27"/>
  <c r="A695" i="27"/>
  <c r="A871" i="27"/>
  <c r="A1085" i="27"/>
  <c r="A1191" i="27"/>
  <c r="A712" i="27"/>
  <c r="A844" i="27"/>
  <c r="A1001" i="27"/>
  <c r="A772" i="27"/>
  <c r="A803" i="27"/>
  <c r="A995" i="27"/>
  <c r="A709" i="27"/>
  <c r="A741" i="27"/>
  <c r="A769" i="27"/>
  <c r="A831" i="27"/>
  <c r="A869" i="27"/>
  <c r="A989" i="27"/>
  <c r="A1435" i="27"/>
  <c r="A996" i="27"/>
  <c r="A721" i="27"/>
  <c r="A756" i="27"/>
  <c r="A787" i="27"/>
  <c r="A977" i="27"/>
  <c r="A1009" i="27"/>
  <c r="A763" i="27"/>
  <c r="A987" i="27"/>
  <c r="A1416" i="27"/>
  <c r="A3389" i="27"/>
  <c r="A3451" i="27"/>
  <c r="A3596" i="27"/>
  <c r="A3637" i="27"/>
  <c r="A3668" i="27"/>
  <c r="A3651" i="27"/>
  <c r="A3756" i="27"/>
  <c r="A3890" i="27"/>
  <c r="A3790" i="27"/>
  <c r="A3774" i="27"/>
  <c r="A3892" i="27"/>
  <c r="A3987" i="27"/>
  <c r="B52" i="24"/>
  <c r="A52" i="24" s="1"/>
  <c r="A61" i="27"/>
  <c r="A124" i="27"/>
  <c r="E3414" i="27"/>
  <c r="F3414" i="27"/>
  <c r="E3808" i="27"/>
  <c r="F3808" i="27"/>
  <c r="A2845" i="27"/>
  <c r="A2843" i="27"/>
  <c r="A2841" i="27"/>
  <c r="A2838" i="27"/>
  <c r="A2842" i="27"/>
  <c r="A2840" i="27"/>
  <c r="A2837" i="27"/>
  <c r="A2839" i="27"/>
  <c r="A3745" i="27"/>
  <c r="A3728" i="27"/>
  <c r="A3716" i="27"/>
  <c r="A3715" i="27"/>
  <c r="A3719" i="27"/>
  <c r="A3734" i="27"/>
  <c r="A3744" i="27"/>
  <c r="A3710" i="27"/>
  <c r="A3713" i="27"/>
  <c r="A3743" i="27"/>
  <c r="A3742" i="27"/>
  <c r="A3712" i="27"/>
  <c r="A3735" i="27"/>
  <c r="A3721" i="27"/>
  <c r="A3739" i="27"/>
  <c r="A3714" i="27"/>
  <c r="A3737" i="27"/>
  <c r="A3740" i="27"/>
  <c r="A3733" i="27"/>
  <c r="A3711" i="27"/>
  <c r="A3724" i="27"/>
  <c r="A3730" i="27"/>
  <c r="A3732" i="27"/>
  <c r="A3725" i="27"/>
  <c r="A3738" i="27"/>
  <c r="A3727" i="27"/>
  <c r="A3726" i="27"/>
  <c r="A3718" i="27"/>
  <c r="A3731" i="27"/>
  <c r="G3731" i="27" s="1"/>
  <c r="H3731" i="27" s="1"/>
  <c r="A3741" i="27"/>
  <c r="A3717" i="27"/>
  <c r="A3720" i="27"/>
  <c r="A3729" i="27"/>
  <c r="A3947" i="27"/>
  <c r="A3935" i="27"/>
  <c r="A3945" i="27"/>
  <c r="A3943" i="27"/>
  <c r="A3928" i="27"/>
  <c r="A3931" i="27"/>
  <c r="A3941" i="27"/>
  <c r="A3933" i="27"/>
  <c r="A3929" i="27"/>
  <c r="A3958" i="27"/>
  <c r="A3938" i="27"/>
  <c r="A3936" i="27"/>
  <c r="A3954" i="27"/>
  <c r="A3934" i="27"/>
  <c r="A3960" i="27"/>
  <c r="A3932" i="27"/>
  <c r="A3950" i="27"/>
  <c r="A3927" i="27"/>
  <c r="A3961" i="27"/>
  <c r="A3956" i="27"/>
  <c r="A3959" i="27"/>
  <c r="A3946" i="27"/>
  <c r="A3957" i="27"/>
  <c r="A3952" i="27"/>
  <c r="A3940" i="27"/>
  <c r="A3951" i="27"/>
  <c r="A3949" i="27"/>
  <c r="A3944" i="27"/>
  <c r="G3944" i="27" s="1"/>
  <c r="H3944" i="27" s="1"/>
  <c r="A3926" i="27"/>
  <c r="A3937" i="27"/>
  <c r="B85" i="24"/>
  <c r="A85" i="24" s="1"/>
  <c r="A2948" i="27"/>
  <c r="A2947" i="27"/>
  <c r="A2952" i="27"/>
  <c r="A2949" i="27"/>
  <c r="A2951" i="27"/>
  <c r="A2946" i="27"/>
  <c r="A2945" i="27"/>
  <c r="A2944" i="27"/>
  <c r="A2942" i="27"/>
  <c r="A2953" i="27"/>
  <c r="B58" i="24"/>
  <c r="A58" i="24" s="1"/>
  <c r="A10" i="27"/>
  <c r="A26" i="27"/>
  <c r="A50" i="27"/>
  <c r="A41" i="27"/>
  <c r="A108" i="27"/>
  <c r="A140" i="27"/>
  <c r="A17" i="27"/>
  <c r="A33" i="27"/>
  <c r="A60" i="27"/>
  <c r="A274" i="27"/>
  <c r="A106" i="27"/>
  <c r="A138" i="27"/>
  <c r="A573" i="27"/>
  <c r="A171" i="27"/>
  <c r="A662" i="27"/>
  <c r="A438" i="27"/>
  <c r="A699" i="27"/>
  <c r="A616" i="27"/>
  <c r="A182" i="27"/>
  <c r="A198" i="27"/>
  <c r="A214" i="27"/>
  <c r="A230" i="27"/>
  <c r="A246" i="27"/>
  <c r="A560" i="27"/>
  <c r="A592" i="27"/>
  <c r="A624" i="27"/>
  <c r="A656" i="27"/>
  <c r="A688" i="27"/>
  <c r="A798" i="27"/>
  <c r="A711" i="27"/>
  <c r="A842" i="27"/>
  <c r="A543" i="27"/>
  <c r="A575" i="27"/>
  <c r="A607" i="27"/>
  <c r="A639" i="27"/>
  <c r="A671" i="27"/>
  <c r="A802" i="27"/>
  <c r="A336" i="27"/>
  <c r="A547" i="27"/>
  <c r="A579" i="27"/>
  <c r="A611" i="27"/>
  <c r="A643" i="27"/>
  <c r="A675" i="27"/>
  <c r="A818" i="27"/>
  <c r="A562" i="27"/>
  <c r="A594" i="27"/>
  <c r="A626" i="27"/>
  <c r="A658" i="27"/>
  <c r="A690" i="27"/>
  <c r="A791" i="27"/>
  <c r="A715" i="27"/>
  <c r="A807" i="27"/>
  <c r="A347" i="27"/>
  <c r="A363" i="27"/>
  <c r="A379" i="27"/>
  <c r="A395" i="27"/>
  <c r="A411" i="27"/>
  <c r="A783" i="27"/>
  <c r="A778" i="27"/>
  <c r="A840" i="27"/>
  <c r="A747" i="27"/>
  <c r="A875" i="27"/>
  <c r="A775" i="27"/>
  <c r="A713" i="27"/>
  <c r="A800" i="27"/>
  <c r="A838" i="27"/>
  <c r="A999" i="27"/>
  <c r="A759" i="27"/>
  <c r="A707" i="27"/>
  <c r="A739" i="27"/>
  <c r="A836" i="27"/>
  <c r="A867" i="27"/>
  <c r="A994" i="27"/>
  <c r="A1419" i="27"/>
  <c r="A1426" i="27"/>
  <c r="A1190" i="27"/>
  <c r="A3557" i="27"/>
  <c r="A3387" i="27"/>
  <c r="A3542" i="27"/>
  <c r="A3382" i="27"/>
  <c r="A3650" i="27"/>
  <c r="A3915" i="27"/>
  <c r="A3531" i="27"/>
  <c r="A3930" i="27"/>
  <c r="G3930" i="27" s="1"/>
  <c r="H3930" i="27" s="1"/>
  <c r="A3980" i="27"/>
  <c r="A3817" i="27"/>
  <c r="A3939" i="27"/>
  <c r="A3704" i="27"/>
  <c r="B34" i="24"/>
  <c r="A34" i="24" s="1"/>
  <c r="A109" i="24"/>
  <c r="A3842" i="27"/>
  <c r="A3828" i="27"/>
  <c r="A3844" i="27"/>
  <c r="A3847" i="27"/>
  <c r="A3843" i="27"/>
  <c r="A3839" i="27"/>
  <c r="A3824" i="27"/>
  <c r="A3852" i="27"/>
  <c r="A3823" i="27"/>
  <c r="A3837" i="27"/>
  <c r="A3840" i="27"/>
  <c r="A3835" i="27"/>
  <c r="A3820" i="27"/>
  <c r="A3836" i="27"/>
  <c r="A3832" i="27"/>
  <c r="A3826" i="27"/>
  <c r="A3845" i="27"/>
  <c r="A3848" i="27"/>
  <c r="A3827" i="27"/>
  <c r="A3829" i="27"/>
  <c r="A3850" i="27"/>
  <c r="A3825" i="27"/>
  <c r="A3833" i="27"/>
  <c r="A3853" i="27"/>
  <c r="A3818" i="27"/>
  <c r="A3838" i="27"/>
  <c r="A3841" i="27"/>
  <c r="A3830" i="27"/>
  <c r="A3819" i="27"/>
  <c r="A3821" i="27"/>
  <c r="A3831" i="27"/>
  <c r="A3834" i="27"/>
  <c r="A3822" i="27"/>
  <c r="A32" i="27"/>
  <c r="A96" i="27"/>
  <c r="A87" i="27"/>
  <c r="A34" i="27"/>
  <c r="A51" i="27"/>
  <c r="A9" i="27"/>
  <c r="B55" i="24"/>
  <c r="A55" i="24" s="1"/>
  <c r="A100" i="24"/>
  <c r="A3521" i="27"/>
  <c r="A3500" i="27"/>
  <c r="A3517" i="27"/>
  <c r="A3524" i="27"/>
  <c r="A3516" i="27"/>
  <c r="A3515" i="27"/>
  <c r="A3503" i="27"/>
  <c r="A3526" i="27"/>
  <c r="A3529" i="27"/>
  <c r="A3496" i="27"/>
  <c r="A3511" i="27"/>
  <c r="A3527" i="27"/>
  <c r="A3509" i="27"/>
  <c r="A3497" i="27"/>
  <c r="A3525" i="27"/>
  <c r="A3512" i="27"/>
  <c r="A3523" i="27"/>
  <c r="G3523" i="27" s="1"/>
  <c r="H3523" i="27" s="1"/>
  <c r="A3510" i="27"/>
  <c r="A3522" i="27"/>
  <c r="A3504" i="27"/>
  <c r="A3514" i="27"/>
  <c r="A3519" i="27"/>
  <c r="A3506" i="27"/>
  <c r="A3513" i="27"/>
  <c r="A3508" i="27"/>
  <c r="A3501" i="27"/>
  <c r="A3518" i="27"/>
  <c r="A3499" i="27"/>
  <c r="A3502" i="27"/>
  <c r="A3505" i="27"/>
  <c r="A3507" i="27"/>
  <c r="A3528" i="27"/>
  <c r="A3498" i="27"/>
  <c r="A3520" i="27"/>
  <c r="A3494" i="27"/>
  <c r="A2628" i="27"/>
  <c r="A2627" i="27"/>
  <c r="A3998" i="27"/>
  <c r="G3998" i="27" s="1"/>
  <c r="H3998" i="27" s="1"/>
  <c r="A3999" i="27"/>
  <c r="B91" i="24"/>
  <c r="A91" i="24" s="1"/>
  <c r="A3155" i="27"/>
  <c r="A3158" i="27"/>
  <c r="A3157" i="27"/>
  <c r="A3156" i="27"/>
  <c r="A3169" i="27"/>
  <c r="A3161" i="27"/>
  <c r="A3167" i="27"/>
  <c r="A3166" i="27"/>
  <c r="A3160" i="27"/>
  <c r="A3162" i="27"/>
  <c r="A3159" i="27"/>
  <c r="A3154" i="27"/>
  <c r="A3163" i="27"/>
  <c r="A3165" i="27"/>
  <c r="A3164" i="27"/>
  <c r="B46" i="24"/>
  <c r="A46" i="24" s="1"/>
  <c r="B79" i="24"/>
  <c r="A79" i="24" s="1"/>
  <c r="A2735" i="27"/>
  <c r="A2732" i="27"/>
  <c r="A2737" i="27"/>
  <c r="A2733" i="27"/>
  <c r="A2736" i="27"/>
  <c r="A2734" i="27"/>
  <c r="B88" i="24"/>
  <c r="A88" i="24" s="1"/>
  <c r="A3055" i="27"/>
  <c r="A3058" i="27"/>
  <c r="A3050" i="27"/>
  <c r="A3059" i="27"/>
  <c r="A3056" i="27"/>
  <c r="A3057" i="27"/>
  <c r="A3052" i="27"/>
  <c r="A3061" i="27"/>
  <c r="A3048" i="27"/>
  <c r="A3049" i="27"/>
  <c r="A3047" i="27"/>
  <c r="A3051" i="27"/>
  <c r="A3060" i="27"/>
  <c r="A3054" i="27"/>
  <c r="B32" i="24"/>
  <c r="A150" i="27" s="1"/>
  <c r="A3591" i="27"/>
  <c r="A3570" i="27"/>
  <c r="A3583" i="27"/>
  <c r="A3579" i="27"/>
  <c r="A3601" i="27"/>
  <c r="A3585" i="27"/>
  <c r="A3588" i="27"/>
  <c r="A3578" i="27"/>
  <c r="A3575" i="27"/>
  <c r="A3566" i="27"/>
  <c r="A3582" i="27"/>
  <c r="A3572" i="27"/>
  <c r="A3595" i="27"/>
  <c r="A3592" i="27"/>
  <c r="A3577" i="27"/>
  <c r="A3593" i="27"/>
  <c r="A3580" i="27"/>
  <c r="A3589" i="27"/>
  <c r="A3600" i="27"/>
  <c r="A3574" i="27"/>
  <c r="A3584" i="27"/>
  <c r="A3587" i="27"/>
  <c r="A3586" i="27"/>
  <c r="A3597" i="27"/>
  <c r="A3571" i="27"/>
  <c r="A3581" i="27"/>
  <c r="A3568" i="27"/>
  <c r="A3594" i="27"/>
  <c r="A3573" i="27"/>
  <c r="A3569" i="27"/>
  <c r="A63" i="27"/>
  <c r="A97" i="27"/>
  <c r="A12" i="27"/>
  <c r="A28" i="27"/>
  <c r="A52" i="27"/>
  <c r="A85" i="27"/>
  <c r="A117" i="27"/>
  <c r="A79" i="27"/>
  <c r="A111" i="27"/>
  <c r="A143" i="27"/>
  <c r="A3" i="27"/>
  <c r="A19" i="27"/>
  <c r="A35" i="27"/>
  <c r="A144" i="27"/>
  <c r="A80" i="27"/>
  <c r="A49" i="27"/>
  <c r="A736" i="27"/>
  <c r="A602" i="27"/>
  <c r="A221" i="27"/>
  <c r="A437" i="27"/>
  <c r="A754" i="27"/>
  <c r="A452" i="27"/>
  <c r="A767" i="27"/>
  <c r="A412" i="27"/>
  <c r="A184" i="27"/>
  <c r="A200" i="27"/>
  <c r="A216" i="27"/>
  <c r="A264" i="27"/>
  <c r="A441" i="27"/>
  <c r="A566" i="27"/>
  <c r="A812" i="27"/>
  <c r="A550" i="27"/>
  <c r="A582" i="27"/>
  <c r="A614" i="27"/>
  <c r="A646" i="27"/>
  <c r="A678" i="27"/>
  <c r="A722" i="27"/>
  <c r="A565" i="27"/>
  <c r="A597" i="27"/>
  <c r="A629" i="27"/>
  <c r="A661" i="27"/>
  <c r="A693" i="27"/>
  <c r="A805" i="27"/>
  <c r="A548" i="27"/>
  <c r="A580" i="27"/>
  <c r="A612" i="27"/>
  <c r="A644" i="27"/>
  <c r="A676" i="27"/>
  <c r="A725" i="27"/>
  <c r="A821" i="27"/>
  <c r="A349" i="27"/>
  <c r="A365" i="27"/>
  <c r="A381" i="27"/>
  <c r="A708" i="27"/>
  <c r="A781" i="27"/>
  <c r="A809" i="27"/>
  <c r="A1004" i="27"/>
  <c r="A1036" i="27"/>
  <c r="A719" i="27"/>
  <c r="A820" i="27"/>
  <c r="A851" i="27"/>
  <c r="A744" i="27"/>
  <c r="A782" i="27"/>
  <c r="A810" i="27"/>
  <c r="A872" i="27"/>
  <c r="A748" i="27"/>
  <c r="A876" i="27"/>
  <c r="A696" i="27"/>
  <c r="A728" i="27"/>
  <c r="A766" i="27"/>
  <c r="A794" i="27"/>
  <c r="A856" i="27"/>
  <c r="A839" i="27"/>
  <c r="A997" i="27"/>
  <c r="A1410" i="27"/>
  <c r="A3053" i="27"/>
  <c r="A3153" i="27"/>
  <c r="A3590" i="27"/>
  <c r="A3659" i="27"/>
  <c r="A3461" i="27"/>
  <c r="A3626" i="27"/>
  <c r="A3537" i="27"/>
  <c r="A3567" i="27"/>
  <c r="A3722" i="27"/>
  <c r="A3953" i="27"/>
  <c r="A3858" i="27"/>
  <c r="B37" i="24"/>
  <c r="A37" i="24" s="1"/>
  <c r="A94" i="27"/>
  <c r="A58" i="27"/>
  <c r="A18" i="27"/>
  <c r="A3974" i="27"/>
  <c r="B61" i="24"/>
  <c r="A2058" i="27" s="1"/>
  <c r="B49" i="24"/>
  <c r="A1641" i="27" s="1"/>
  <c r="A107" i="24"/>
  <c r="A3775" i="27"/>
  <c r="A3747" i="27"/>
  <c r="A3753" i="27"/>
  <c r="A3746" i="27"/>
  <c r="A3761" i="27"/>
  <c r="A3764" i="27"/>
  <c r="A3777" i="27"/>
  <c r="A3780" i="27"/>
  <c r="A3773" i="27"/>
  <c r="A3772" i="27"/>
  <c r="A3765" i="27"/>
  <c r="A3759" i="27"/>
  <c r="A3751" i="27"/>
  <c r="A3754" i="27"/>
  <c r="A3767" i="27"/>
  <c r="A3770" i="27"/>
  <c r="A3766" i="27"/>
  <c r="A3762" i="27"/>
  <c r="A3769" i="27"/>
  <c r="A3758" i="27"/>
  <c r="A3778" i="27"/>
  <c r="A3781" i="27"/>
  <c r="A3763" i="27"/>
  <c r="A3755" i="27"/>
  <c r="A3757" i="27"/>
  <c r="A3748" i="27"/>
  <c r="A3768" i="27"/>
  <c r="A3771" i="27"/>
  <c r="A3750" i="27"/>
  <c r="A3779" i="27"/>
  <c r="A3749" i="27"/>
  <c r="B40" i="24"/>
  <c r="A40" i="24" s="1"/>
  <c r="B64" i="24"/>
  <c r="A2163" i="27" s="1"/>
  <c r="A100" i="27"/>
  <c r="A14" i="27"/>
  <c r="A30" i="27"/>
  <c r="A91" i="27"/>
  <c r="A123" i="27"/>
  <c r="A155" i="27"/>
  <c r="A59" i="27"/>
  <c r="A88" i="27"/>
  <c r="A120" i="27"/>
  <c r="A152" i="27"/>
  <c r="A48" i="27"/>
  <c r="A82" i="27"/>
  <c r="A114" i="27"/>
  <c r="A146" i="27"/>
  <c r="A55" i="27"/>
  <c r="A5" i="27"/>
  <c r="A21" i="27"/>
  <c r="A37" i="27"/>
  <c r="A99" i="27"/>
  <c r="A125" i="27"/>
  <c r="A630" i="27"/>
  <c r="A175" i="27"/>
  <c r="A864" i="27"/>
  <c r="A272" i="27"/>
  <c r="A426" i="27"/>
  <c r="A673" i="27"/>
  <c r="A186" i="27"/>
  <c r="A623" i="27"/>
  <c r="A567" i="27"/>
  <c r="A599" i="27"/>
  <c r="A631" i="27"/>
  <c r="A663" i="27"/>
  <c r="A826" i="27"/>
  <c r="A554" i="27"/>
  <c r="A586" i="27"/>
  <c r="A618" i="27"/>
  <c r="A650" i="27"/>
  <c r="A682" i="27"/>
  <c r="A731" i="27"/>
  <c r="A829" i="27"/>
  <c r="A845" i="27"/>
  <c r="A569" i="27"/>
  <c r="A601" i="27"/>
  <c r="A633" i="27"/>
  <c r="A665" i="27"/>
  <c r="A819" i="27"/>
  <c r="A835" i="27"/>
  <c r="A335" i="27"/>
  <c r="A351" i="27"/>
  <c r="A383" i="27"/>
  <c r="A718" i="27"/>
  <c r="A757" i="27"/>
  <c r="A785" i="27"/>
  <c r="A847" i="27"/>
  <c r="A975" i="27"/>
  <c r="A1007" i="27"/>
  <c r="A694" i="27"/>
  <c r="A726" i="27"/>
  <c r="A823" i="27"/>
  <c r="A982" i="27"/>
  <c r="A1014" i="27"/>
  <c r="A1082" i="27"/>
  <c r="A716" i="27"/>
  <c r="A786" i="27"/>
  <c r="A813" i="27"/>
  <c r="A841" i="27"/>
  <c r="A976" i="27"/>
  <c r="A1008" i="27"/>
  <c r="A720" i="27"/>
  <c r="A779" i="27"/>
  <c r="A1002" i="27"/>
  <c r="A1100" i="27"/>
  <c r="A770" i="27"/>
  <c r="A797" i="27"/>
  <c r="A825" i="27"/>
  <c r="A990" i="27"/>
  <c r="A808" i="27"/>
  <c r="A846" i="27"/>
  <c r="A1000" i="27"/>
  <c r="A1418" i="27"/>
  <c r="A1429" i="27"/>
  <c r="A1433" i="27"/>
  <c r="A1434" i="27"/>
  <c r="A3357" i="27"/>
  <c r="A3420" i="27"/>
  <c r="A3384" i="27"/>
  <c r="A3565" i="27"/>
  <c r="A3533" i="27"/>
  <c r="A3636" i="27"/>
  <c r="A3619" i="27"/>
  <c r="A3690" i="27"/>
  <c r="A3911" i="27"/>
  <c r="A3985" i="27"/>
  <c r="A3760" i="27"/>
  <c r="A3920" i="27"/>
  <c r="A3906" i="27"/>
  <c r="A3863" i="27"/>
  <c r="A3785" i="27"/>
  <c r="Q5" i="25"/>
  <c r="A63" i="24"/>
  <c r="A110" i="24"/>
  <c r="P5" i="25"/>
  <c r="A66" i="24"/>
  <c r="T6" i="25"/>
  <c r="U5" i="25"/>
  <c r="O5" i="25" s="1"/>
  <c r="N6" i="25"/>
  <c r="A72" i="24"/>
  <c r="A90" i="24"/>
  <c r="A23" i="24"/>
  <c r="A97" i="24"/>
  <c r="A18" i="24"/>
  <c r="A101" i="24"/>
  <c r="G3465" i="27"/>
  <c r="A108" i="24"/>
  <c r="A13" i="24"/>
  <c r="A78" i="24"/>
  <c r="A45" i="24"/>
  <c r="A87" i="24"/>
  <c r="A14" i="24"/>
  <c r="A105" i="24"/>
  <c r="A8" i="24"/>
  <c r="A21" i="24"/>
  <c r="A12" i="24"/>
  <c r="A42" i="24"/>
  <c r="A60" i="24"/>
  <c r="A22" i="24"/>
  <c r="A39" i="24"/>
  <c r="A6" i="24"/>
  <c r="A48" i="24"/>
  <c r="A19" i="24"/>
  <c r="A25" i="24"/>
  <c r="A24" i="24"/>
  <c r="A9" i="24"/>
  <c r="A33" i="24"/>
  <c r="A7" i="24"/>
  <c r="A102" i="24"/>
  <c r="A54" i="24"/>
  <c r="A69" i="24"/>
  <c r="A30" i="24"/>
  <c r="A70" i="24"/>
  <c r="B11" i="24"/>
  <c r="A10" i="24"/>
  <c r="A113" i="24"/>
  <c r="A3" i="24"/>
  <c r="A5" i="24"/>
  <c r="A4" i="24"/>
  <c r="A111" i="24"/>
  <c r="A36" i="24"/>
  <c r="B16" i="24"/>
  <c r="A15" i="24"/>
  <c r="B82" i="24"/>
  <c r="A399" i="27" s="1"/>
  <c r="A81" i="24"/>
  <c r="A112" i="24"/>
  <c r="B76" i="24"/>
  <c r="A368" i="27" s="1"/>
  <c r="A75" i="24"/>
  <c r="A106" i="24"/>
  <c r="A99" i="24"/>
  <c r="B94" i="24"/>
  <c r="A93" i="24"/>
  <c r="B28" i="24"/>
  <c r="A898" i="27" s="1"/>
  <c r="A27" i="24"/>
  <c r="A51" i="24"/>
  <c r="A31" i="24"/>
  <c r="G3992" i="27"/>
  <c r="H3992" i="27" s="1"/>
  <c r="G3936" i="27"/>
  <c r="H3936" i="27" s="1"/>
  <c r="G3867" i="27"/>
  <c r="H3867" i="27" s="1"/>
  <c r="G3412" i="27"/>
  <c r="H3412" i="27" s="1"/>
  <c r="G3892" i="27"/>
  <c r="H3892" i="27" s="1"/>
  <c r="G3440" i="27"/>
  <c r="H3440" i="27" s="1"/>
  <c r="G3414" i="27"/>
  <c r="H3414" i="27" s="1"/>
  <c r="G3882" i="27"/>
  <c r="H3882" i="27" s="1"/>
  <c r="G3703" i="27"/>
  <c r="H3703" i="27" s="1"/>
  <c r="G3486" i="27"/>
  <c r="H3486" i="27" s="1"/>
  <c r="A49" i="24" l="1"/>
  <c r="A234" i="27"/>
  <c r="A1629" i="27"/>
  <c r="AB18" i="24"/>
  <c r="AB80" i="24"/>
  <c r="AB54" i="24"/>
  <c r="AB36" i="24"/>
  <c r="A1039" i="27"/>
  <c r="AB66" i="24"/>
  <c r="AB136" i="24"/>
  <c r="AB129" i="24"/>
  <c r="A1310" i="27"/>
  <c r="AB77" i="24"/>
  <c r="AB134" i="24"/>
  <c r="AB19" i="24"/>
  <c r="AB93" i="24"/>
  <c r="A1322" i="27"/>
  <c r="A248" i="27"/>
  <c r="A161" i="27"/>
  <c r="F3352" i="27"/>
  <c r="A415" i="27"/>
  <c r="A386" i="27"/>
  <c r="AB38" i="24"/>
  <c r="AB122" i="24"/>
  <c r="AB14" i="24"/>
  <c r="AB84" i="24"/>
  <c r="AB15" i="24"/>
  <c r="AB112" i="24"/>
  <c r="AB79" i="24"/>
  <c r="AB87" i="24"/>
  <c r="AB74" i="24"/>
  <c r="AB139" i="24"/>
  <c r="AB30" i="24"/>
  <c r="AB133" i="24"/>
  <c r="A1202" i="27"/>
  <c r="A1092" i="27"/>
  <c r="AB29" i="24"/>
  <c r="AB130" i="24"/>
  <c r="AB10" i="24"/>
  <c r="AB92" i="24"/>
  <c r="AB11" i="24"/>
  <c r="AB116" i="24"/>
  <c r="AB99" i="24"/>
  <c r="AB106" i="24"/>
  <c r="AB65" i="24"/>
  <c r="AB48" i="24"/>
  <c r="AB39" i="24"/>
  <c r="AB141" i="24"/>
  <c r="AB50" i="24"/>
  <c r="AB148" i="24"/>
  <c r="AB6" i="24"/>
  <c r="AB117" i="24"/>
  <c r="AB9" i="24"/>
  <c r="AB132" i="24"/>
  <c r="AB86" i="24"/>
  <c r="AB111" i="24"/>
  <c r="AB81" i="24"/>
  <c r="AB56" i="24"/>
  <c r="AB63" i="24"/>
  <c r="AB149" i="24"/>
  <c r="G3352" i="27"/>
  <c r="H3352" i="27" s="1"/>
  <c r="A1324" i="27"/>
  <c r="A1105" i="27"/>
  <c r="AB83" i="24"/>
  <c r="AB31" i="24"/>
  <c r="AB4" i="24"/>
  <c r="AB135" i="24"/>
  <c r="AB7" i="24"/>
  <c r="AB32" i="24"/>
  <c r="AB100" i="24"/>
  <c r="AB118" i="24"/>
  <c r="AB88" i="24"/>
  <c r="AB89" i="24"/>
  <c r="AB76" i="24"/>
  <c r="AB46" i="24"/>
  <c r="A1514" i="27"/>
  <c r="E3854" i="27"/>
  <c r="F3610" i="27"/>
  <c r="AB91" i="24"/>
  <c r="AB26" i="24"/>
  <c r="AB41" i="24"/>
  <c r="AB27" i="24"/>
  <c r="AB42" i="24"/>
  <c r="AB35" i="24"/>
  <c r="AB119" i="24"/>
  <c r="AB126" i="24"/>
  <c r="AB103" i="24"/>
  <c r="AB108" i="24"/>
  <c r="AB67" i="24"/>
  <c r="AB101" i="24"/>
  <c r="AB22" i="24"/>
  <c r="AB57" i="24"/>
  <c r="AB25" i="24"/>
  <c r="AB52" i="24"/>
  <c r="AB43" i="24"/>
  <c r="AB137" i="24"/>
  <c r="AB45" i="24"/>
  <c r="AB104" i="24"/>
  <c r="AB120" i="24"/>
  <c r="AB75" i="24"/>
  <c r="F3736" i="27"/>
  <c r="A2066" i="27"/>
  <c r="AB107" i="24"/>
  <c r="AB20" i="24"/>
  <c r="AB78" i="24"/>
  <c r="AB23" i="24"/>
  <c r="AB85" i="24"/>
  <c r="AB59" i="24"/>
  <c r="AB145" i="24"/>
  <c r="AB53" i="24"/>
  <c r="AB146" i="24"/>
  <c r="AB138" i="24"/>
  <c r="AB90" i="24"/>
  <c r="A1221" i="27"/>
  <c r="A1215" i="27"/>
  <c r="A1846" i="27"/>
  <c r="A1213" i="27"/>
  <c r="A1854" i="27"/>
  <c r="A1747" i="27"/>
  <c r="A1095" i="27"/>
  <c r="A2167" i="27"/>
  <c r="A2060" i="27"/>
  <c r="A1194" i="27"/>
  <c r="A1029" i="27"/>
  <c r="A1856" i="27"/>
  <c r="A1411" i="27"/>
  <c r="A1730" i="27"/>
  <c r="A1430" i="27"/>
  <c r="A1425" i="27"/>
  <c r="A1734" i="27"/>
  <c r="A1109" i="27"/>
  <c r="A1104" i="27"/>
  <c r="A2171" i="27"/>
  <c r="A1212" i="27"/>
  <c r="A1093" i="27"/>
  <c r="A1844" i="27"/>
  <c r="A1407" i="27"/>
  <c r="A1732" i="27"/>
  <c r="A1423" i="27"/>
  <c r="A1746" i="27"/>
  <c r="A2059" i="27"/>
  <c r="A1220" i="27"/>
  <c r="A1538" i="27"/>
  <c r="A1947" i="27"/>
  <c r="A1946" i="27"/>
  <c r="A1208" i="27"/>
  <c r="A1192" i="27"/>
  <c r="A1541" i="27"/>
  <c r="A1536" i="27"/>
  <c r="A1949" i="27"/>
  <c r="A1406" i="27"/>
  <c r="A460" i="27"/>
  <c r="A2169" i="27"/>
  <c r="A1200" i="27"/>
  <c r="A1524" i="27"/>
  <c r="A1516" i="27"/>
  <c r="A1953" i="27"/>
  <c r="A1412" i="27"/>
  <c r="A1530" i="27"/>
  <c r="A2166" i="27"/>
  <c r="A2064" i="27"/>
  <c r="A1537" i="27"/>
  <c r="A1954" i="27"/>
  <c r="A2379" i="27"/>
  <c r="A1950" i="27"/>
  <c r="A2054" i="27"/>
  <c r="A1955" i="27"/>
  <c r="A352" i="27"/>
  <c r="A354" i="27"/>
  <c r="A43" i="24"/>
  <c r="A356" i="27"/>
  <c r="A218" i="27"/>
  <c r="C218" i="27" s="1"/>
  <c r="A338" i="27"/>
  <c r="A149" i="27"/>
  <c r="D149" i="27" s="1"/>
  <c r="A340" i="27"/>
  <c r="A61" i="24"/>
  <c r="A341" i="27"/>
  <c r="A2164" i="27"/>
  <c r="A1839" i="27"/>
  <c r="E3544" i="27"/>
  <c r="A1300" i="27"/>
  <c r="F1300" i="27" s="1"/>
  <c r="A1852" i="27"/>
  <c r="A1849" i="27"/>
  <c r="A1035" i="27"/>
  <c r="A1040" i="27"/>
  <c r="A2162" i="27"/>
  <c r="A1309" i="27"/>
  <c r="A2057" i="27"/>
  <c r="A1032" i="27"/>
  <c r="A1842" i="27"/>
  <c r="F3544" i="27"/>
  <c r="AB3" i="24"/>
  <c r="AB110" i="24"/>
  <c r="AB34" i="24"/>
  <c r="AB16" i="24"/>
  <c r="AB49" i="24"/>
  <c r="AB105" i="24"/>
  <c r="AB21" i="24"/>
  <c r="AB5" i="24"/>
  <c r="AB109" i="24"/>
  <c r="AB51" i="24"/>
  <c r="AB94" i="24"/>
  <c r="AB62" i="24"/>
  <c r="AB37" i="24"/>
  <c r="AB73" i="24"/>
  <c r="AB121" i="24"/>
  <c r="AB97" i="24"/>
  <c r="AB33" i="24"/>
  <c r="AB82" i="24"/>
  <c r="AB40" i="24"/>
  <c r="B62" i="24"/>
  <c r="A1329" i="27"/>
  <c r="A2168" i="27"/>
  <c r="A1308" i="27"/>
  <c r="A2065" i="27"/>
  <c r="A1224" i="27"/>
  <c r="A1851" i="27"/>
  <c r="AB47" i="24"/>
  <c r="AB115" i="24"/>
  <c r="AB28" i="24"/>
  <c r="AB12" i="24"/>
  <c r="AB70" i="24"/>
  <c r="AB125" i="24"/>
  <c r="AB17" i="24"/>
  <c r="AB44" i="24"/>
  <c r="AB124" i="24"/>
  <c r="AB72" i="24"/>
  <c r="AB144" i="24"/>
  <c r="AB95" i="24"/>
  <c r="AB64" i="24"/>
  <c r="AB102" i="24"/>
  <c r="AB131" i="24"/>
  <c r="AB113" i="24"/>
  <c r="AB55" i="24"/>
  <c r="AB98" i="24"/>
  <c r="AC1" i="24"/>
  <c r="AC7" i="24" s="1"/>
  <c r="V112" i="24"/>
  <c r="V82" i="24"/>
  <c r="V124" i="24"/>
  <c r="V51" i="24"/>
  <c r="V102" i="24"/>
  <c r="V42" i="24"/>
  <c r="V75" i="24"/>
  <c r="V29" i="24"/>
  <c r="V100" i="24"/>
  <c r="V40" i="24"/>
  <c r="V6" i="24"/>
  <c r="V123" i="24"/>
  <c r="V11" i="24"/>
  <c r="V24" i="24"/>
  <c r="V99" i="24"/>
  <c r="V73" i="24"/>
  <c r="V20" i="24"/>
  <c r="V71" i="24"/>
  <c r="V104" i="24"/>
  <c r="V76" i="24"/>
  <c r="V97" i="24"/>
  <c r="V47" i="24"/>
  <c r="V116" i="24"/>
  <c r="V34" i="24"/>
  <c r="V67" i="24"/>
  <c r="V14" i="24"/>
  <c r="V117" i="24"/>
  <c r="V32" i="24"/>
  <c r="V26" i="24"/>
  <c r="V115" i="24"/>
  <c r="V13" i="24"/>
  <c r="V92" i="24"/>
  <c r="V85" i="24"/>
  <c r="V41" i="24"/>
  <c r="V28" i="24"/>
  <c r="V78" i="24"/>
  <c r="V119" i="24"/>
  <c r="V68" i="24"/>
  <c r="V89" i="24"/>
  <c r="V39" i="24"/>
  <c r="V111" i="24"/>
  <c r="V16" i="24"/>
  <c r="V58" i="24"/>
  <c r="V12" i="24"/>
  <c r="V109" i="24"/>
  <c r="V18" i="24"/>
  <c r="V139" i="24"/>
  <c r="V64" i="24"/>
  <c r="V15" i="24"/>
  <c r="V65" i="24"/>
  <c r="V70" i="24"/>
  <c r="V93" i="24"/>
  <c r="V146" i="24"/>
  <c r="V84" i="24"/>
  <c r="V113" i="24"/>
  <c r="V44" i="24"/>
  <c r="V77" i="24"/>
  <c r="V31" i="24"/>
  <c r="V103" i="24"/>
  <c r="V143" i="24"/>
  <c r="V50" i="24"/>
  <c r="V148" i="24"/>
  <c r="V101" i="24"/>
  <c r="V149" i="24"/>
  <c r="V127" i="24"/>
  <c r="V54" i="24"/>
  <c r="V17" i="24"/>
  <c r="V43" i="24"/>
  <c r="V62" i="24"/>
  <c r="V83" i="24"/>
  <c r="V118" i="24"/>
  <c r="V91" i="24"/>
  <c r="W1" i="24"/>
  <c r="V105" i="24"/>
  <c r="V36" i="24"/>
  <c r="V69" i="24"/>
  <c r="V142" i="24"/>
  <c r="V96" i="24"/>
  <c r="V130" i="24"/>
  <c r="V57" i="24"/>
  <c r="V140" i="24"/>
  <c r="V94" i="24"/>
  <c r="V141" i="24"/>
  <c r="V79" i="24"/>
  <c r="V46" i="24"/>
  <c r="V19" i="24"/>
  <c r="V33" i="24"/>
  <c r="V55" i="24"/>
  <c r="V48" i="24"/>
  <c r="V134" i="24"/>
  <c r="V56" i="24"/>
  <c r="V4" i="24"/>
  <c r="V121" i="24"/>
  <c r="V8" i="24"/>
  <c r="V60" i="24"/>
  <c r="V131" i="24"/>
  <c r="V88" i="24"/>
  <c r="V122" i="24"/>
  <c r="V49" i="24"/>
  <c r="V135" i="24"/>
  <c r="V86" i="24"/>
  <c r="V128" i="24"/>
  <c r="V35" i="24"/>
  <c r="V5" i="24"/>
  <c r="V21" i="24"/>
  <c r="V147" i="24"/>
  <c r="V30" i="24"/>
  <c r="V63" i="24"/>
  <c r="V114" i="24"/>
  <c r="V61" i="24"/>
  <c r="V144" i="24"/>
  <c r="V98" i="24"/>
  <c r="V145" i="24"/>
  <c r="V52" i="24"/>
  <c r="V132" i="24"/>
  <c r="V74" i="24"/>
  <c r="V95" i="24"/>
  <c r="V45" i="24"/>
  <c r="V133" i="24"/>
  <c r="V80" i="24"/>
  <c r="V120" i="24"/>
  <c r="V27" i="24"/>
  <c r="V7" i="24"/>
  <c r="V23" i="24"/>
  <c r="V138" i="24"/>
  <c r="V22" i="24"/>
  <c r="V53" i="24"/>
  <c r="V107" i="24"/>
  <c r="V38" i="24"/>
  <c r="V136" i="24"/>
  <c r="V90" i="24"/>
  <c r="V137" i="24"/>
  <c r="V59" i="24"/>
  <c r="V110" i="24"/>
  <c r="V66" i="24"/>
  <c r="V87" i="24"/>
  <c r="V37" i="24"/>
  <c r="V108" i="24"/>
  <c r="V72" i="24"/>
  <c r="V129" i="24"/>
  <c r="V126" i="24"/>
  <c r="V9" i="24"/>
  <c r="V25" i="24"/>
  <c r="V106" i="24"/>
  <c r="V125" i="24"/>
  <c r="V10" i="24"/>
  <c r="V81" i="24"/>
  <c r="V3" i="24"/>
  <c r="A2165" i="27"/>
  <c r="A1847" i="27"/>
  <c r="A1838" i="27"/>
  <c r="A1307" i="27"/>
  <c r="A1312" i="27"/>
  <c r="A1022" i="27"/>
  <c r="A1034" i="27"/>
  <c r="A2170" i="27"/>
  <c r="A1316" i="27"/>
  <c r="A2055" i="27"/>
  <c r="A1088" i="27"/>
  <c r="A1848" i="27"/>
  <c r="A1853" i="27"/>
  <c r="A1743" i="27"/>
  <c r="A2486" i="27"/>
  <c r="A2381" i="27"/>
  <c r="AB58" i="24"/>
  <c r="AB140" i="24"/>
  <c r="AB24" i="24"/>
  <c r="AB8" i="24"/>
  <c r="AB69" i="24"/>
  <c r="AB143" i="24"/>
  <c r="AB13" i="24"/>
  <c r="AB60" i="24"/>
  <c r="AB142" i="24"/>
  <c r="AB71" i="24"/>
  <c r="AB127" i="24"/>
  <c r="AB114" i="24"/>
  <c r="AB61" i="24"/>
  <c r="AB96" i="24"/>
  <c r="AB147" i="24"/>
  <c r="AB128" i="24"/>
  <c r="AB68" i="24"/>
  <c r="A1959" i="27"/>
  <c r="A1952" i="27"/>
  <c r="A1408" i="27"/>
  <c r="A2380" i="27"/>
  <c r="AA7" i="24"/>
  <c r="AA80" i="24"/>
  <c r="AA23" i="24"/>
  <c r="AA86" i="24"/>
  <c r="AA47" i="24"/>
  <c r="AA135" i="24"/>
  <c r="AA59" i="24"/>
  <c r="AA127" i="24"/>
  <c r="AA62" i="24"/>
  <c r="AA20" i="24"/>
  <c r="AA104" i="24"/>
  <c r="AA37" i="24"/>
  <c r="AA126" i="24"/>
  <c r="AA58" i="24"/>
  <c r="AA148" i="24"/>
  <c r="AA92" i="24"/>
  <c r="AA32" i="24"/>
  <c r="AA116" i="24"/>
  <c r="AA8" i="24"/>
  <c r="AA144" i="24"/>
  <c r="AA75" i="24"/>
  <c r="AA142" i="24"/>
  <c r="AA78" i="24"/>
  <c r="AA6" i="24"/>
  <c r="AA129" i="24"/>
  <c r="AA69" i="24"/>
  <c r="AA130" i="24"/>
  <c r="AA64" i="24"/>
  <c r="AA28" i="24"/>
  <c r="AA93" i="24"/>
  <c r="AA30" i="24"/>
  <c r="AA115" i="24"/>
  <c r="AA38" i="24"/>
  <c r="AA143" i="24"/>
  <c r="AA79" i="24"/>
  <c r="AA25" i="24"/>
  <c r="AA87" i="24"/>
  <c r="AA16" i="24"/>
  <c r="AA139" i="24"/>
  <c r="AA82" i="24"/>
  <c r="AA137" i="24"/>
  <c r="AA73" i="24"/>
  <c r="AA14" i="24"/>
  <c r="AA131" i="24"/>
  <c r="AA44" i="24"/>
  <c r="AA103" i="24"/>
  <c r="AA42" i="24"/>
  <c r="AA5" i="24"/>
  <c r="AA96" i="24"/>
  <c r="AA19" i="24"/>
  <c r="AA99" i="24"/>
  <c r="AA35" i="24"/>
  <c r="AA121" i="24"/>
  <c r="AA68" i="24"/>
  <c r="AA146" i="24"/>
  <c r="AA90" i="24"/>
  <c r="AA24" i="24"/>
  <c r="AA120" i="24"/>
  <c r="AA63" i="24"/>
  <c r="AA118" i="24"/>
  <c r="AA61" i="24"/>
  <c r="AA22" i="24"/>
  <c r="AA105" i="24"/>
  <c r="AA41" i="24"/>
  <c r="AA106" i="24"/>
  <c r="AA48" i="24"/>
  <c r="AA136" i="24"/>
  <c r="AA72" i="24"/>
  <c r="AA27" i="24"/>
  <c r="AA102" i="24"/>
  <c r="AA10" i="24"/>
  <c r="AA132" i="24"/>
  <c r="AA51" i="24"/>
  <c r="AA141" i="24"/>
  <c r="AA77" i="24"/>
  <c r="AA109" i="24"/>
  <c r="AA71" i="24"/>
  <c r="AA107" i="24"/>
  <c r="AA67" i="24"/>
  <c r="AA9" i="24"/>
  <c r="AA108" i="24"/>
  <c r="AA21" i="24"/>
  <c r="AA95" i="24"/>
  <c r="AA39" i="24"/>
  <c r="AA147" i="24"/>
  <c r="AA55" i="24"/>
  <c r="AA3" i="24"/>
  <c r="AA91" i="24"/>
  <c r="AA18" i="24"/>
  <c r="AA124" i="24"/>
  <c r="AA70" i="24"/>
  <c r="AA119" i="24"/>
  <c r="AA49" i="24"/>
  <c r="AA112" i="24"/>
  <c r="AA52" i="24"/>
  <c r="AA117" i="24"/>
  <c r="AA50" i="24"/>
  <c r="AA34" i="24"/>
  <c r="AA97" i="24"/>
  <c r="AA138" i="24"/>
  <c r="AA98" i="24"/>
  <c r="AA29" i="24"/>
  <c r="AA125" i="24"/>
  <c r="AA65" i="24"/>
  <c r="AA134" i="24"/>
  <c r="AA94" i="24"/>
  <c r="AA26" i="24"/>
  <c r="AA113" i="24"/>
  <c r="AA56" i="24"/>
  <c r="AA122" i="24"/>
  <c r="AA66" i="24"/>
  <c r="AA85" i="24"/>
  <c r="AA45" i="24"/>
  <c r="AA110" i="24"/>
  <c r="AA46" i="24"/>
  <c r="AA15" i="24"/>
  <c r="AA84" i="24"/>
  <c r="AA149" i="24"/>
  <c r="AA74" i="24"/>
  <c r="AA4" i="24"/>
  <c r="AA128" i="24"/>
  <c r="AA60" i="24"/>
  <c r="AA145" i="24"/>
  <c r="AA81" i="24"/>
  <c r="AA13" i="24"/>
  <c r="AA100" i="24"/>
  <c r="AA36" i="24"/>
  <c r="AA111" i="24"/>
  <c r="AA54" i="24"/>
  <c r="AA88" i="24"/>
  <c r="AA17" i="24"/>
  <c r="AA83" i="24"/>
  <c r="AA43" i="24"/>
  <c r="AA140" i="24"/>
  <c r="AA76" i="24"/>
  <c r="AA133" i="24"/>
  <c r="AA57" i="24"/>
  <c r="AA12" i="24"/>
  <c r="AA101" i="24"/>
  <c r="AA40" i="24"/>
  <c r="AA123" i="24"/>
  <c r="AA53" i="24"/>
  <c r="AA11" i="24"/>
  <c r="AA89" i="24"/>
  <c r="AA33" i="24"/>
  <c r="AA114" i="24"/>
  <c r="AA31" i="24"/>
  <c r="A1323" i="27"/>
  <c r="A2061" i="27"/>
  <c r="A1216" i="27"/>
  <c r="A1520" i="27"/>
  <c r="A1841" i="27"/>
  <c r="A1850" i="27"/>
  <c r="A1961" i="27"/>
  <c r="A1956" i="27"/>
  <c r="A1736" i="27"/>
  <c r="A1735" i="27"/>
  <c r="A1428" i="27"/>
  <c r="A1643" i="27"/>
  <c r="A1958" i="27"/>
  <c r="A1738" i="27"/>
  <c r="A2270" i="27"/>
  <c r="U52" i="24"/>
  <c r="U145" i="24"/>
  <c r="U137" i="24"/>
  <c r="U129" i="24"/>
  <c r="U121" i="24"/>
  <c r="U93" i="24"/>
  <c r="U94" i="24"/>
  <c r="U57" i="24"/>
  <c r="U65" i="24"/>
  <c r="U41" i="24"/>
  <c r="U33" i="24"/>
  <c r="U6" i="24"/>
  <c r="U142" i="24"/>
  <c r="U126" i="24"/>
  <c r="U118" i="24"/>
  <c r="U110" i="24"/>
  <c r="U102" i="24"/>
  <c r="U113" i="24"/>
  <c r="U105" i="24"/>
  <c r="U87" i="24"/>
  <c r="U77" i="24"/>
  <c r="U69" i="24"/>
  <c r="U86" i="24"/>
  <c r="U76" i="24"/>
  <c r="U68" i="24"/>
  <c r="U64" i="24"/>
  <c r="U56" i="24"/>
  <c r="U42" i="24"/>
  <c r="U34" i="24"/>
  <c r="U51" i="24"/>
  <c r="U11" i="24"/>
  <c r="U4" i="24"/>
  <c r="U143" i="24"/>
  <c r="U135" i="24"/>
  <c r="U127" i="24"/>
  <c r="U119" i="24"/>
  <c r="U91" i="24"/>
  <c r="U92" i="24"/>
  <c r="U63" i="24"/>
  <c r="U55" i="24"/>
  <c r="U47" i="24"/>
  <c r="U39" i="24"/>
  <c r="U31" i="24"/>
  <c r="U8" i="24"/>
  <c r="U10" i="24"/>
  <c r="U148" i="24"/>
  <c r="U140" i="24"/>
  <c r="U134" i="24"/>
  <c r="U124" i="24"/>
  <c r="U108" i="24"/>
  <c r="U100" i="24"/>
  <c r="U111" i="24"/>
  <c r="U103" i="24"/>
  <c r="U84" i="24"/>
  <c r="U75" i="24"/>
  <c r="U67" i="24"/>
  <c r="U88" i="24"/>
  <c r="U74" i="24"/>
  <c r="U62" i="24"/>
  <c r="U40" i="24"/>
  <c r="U32" i="24"/>
  <c r="U53" i="24"/>
  <c r="U7" i="24"/>
  <c r="U120" i="24"/>
  <c r="U106" i="24"/>
  <c r="U115" i="24"/>
  <c r="U99" i="24"/>
  <c r="U81" i="24"/>
  <c r="U89" i="24"/>
  <c r="U80" i="24"/>
  <c r="U83" i="24"/>
  <c r="U46" i="24"/>
  <c r="U50" i="24"/>
  <c r="U30" i="24"/>
  <c r="U141" i="24"/>
  <c r="U144" i="24"/>
  <c r="U59" i="24"/>
  <c r="U49" i="24"/>
  <c r="U35" i="24"/>
  <c r="U17" i="24"/>
  <c r="U25" i="24"/>
  <c r="U9" i="24"/>
  <c r="U130" i="24"/>
  <c r="U104" i="24"/>
  <c r="U109" i="24"/>
  <c r="U98" i="24"/>
  <c r="U79" i="24"/>
  <c r="U78" i="24"/>
  <c r="U66" i="24"/>
  <c r="U44" i="24"/>
  <c r="U139" i="24"/>
  <c r="U138" i="24"/>
  <c r="U132" i="24"/>
  <c r="U97" i="24"/>
  <c r="U45" i="24"/>
  <c r="U15" i="24"/>
  <c r="U23" i="24"/>
  <c r="U122" i="24"/>
  <c r="U36" i="24"/>
  <c r="U29" i="24"/>
  <c r="U133" i="24"/>
  <c r="U114" i="24"/>
  <c r="U72" i="24"/>
  <c r="U61" i="24"/>
  <c r="U60" i="24"/>
  <c r="U37" i="24"/>
  <c r="U117" i="24"/>
  <c r="U96" i="24"/>
  <c r="U54" i="24"/>
  <c r="U19" i="24"/>
  <c r="U27" i="24"/>
  <c r="U131" i="24"/>
  <c r="U112" i="24"/>
  <c r="U95" i="24"/>
  <c r="U70" i="24"/>
  <c r="U58" i="24"/>
  <c r="U136" i="24"/>
  <c r="U116" i="24"/>
  <c r="U13" i="24"/>
  <c r="U147" i="24"/>
  <c r="U82" i="24"/>
  <c r="U20" i="24"/>
  <c r="U28" i="24"/>
  <c r="U12" i="24"/>
  <c r="U5" i="24"/>
  <c r="U128" i="24"/>
  <c r="U90" i="24"/>
  <c r="U73" i="24"/>
  <c r="U85" i="24"/>
  <c r="U107" i="24"/>
  <c r="U43" i="24"/>
  <c r="U21" i="24"/>
  <c r="U3" i="24"/>
  <c r="U71" i="24"/>
  <c r="U16" i="24"/>
  <c r="U24" i="24"/>
  <c r="U123" i="24"/>
  <c r="U38" i="24"/>
  <c r="U14" i="24"/>
  <c r="U149" i="24"/>
  <c r="U101" i="24"/>
  <c r="U22" i="24"/>
  <c r="U125" i="24"/>
  <c r="U48" i="24"/>
  <c r="U26" i="24"/>
  <c r="U146" i="24"/>
  <c r="U18" i="24"/>
  <c r="A1311" i="27"/>
  <c r="A2056" i="27"/>
  <c r="A2063" i="27"/>
  <c r="A1204" i="27"/>
  <c r="A1196" i="27"/>
  <c r="A1534" i="27"/>
  <c r="A1855" i="27"/>
  <c r="A1840" i="27"/>
  <c r="A1951" i="27"/>
  <c r="A1960" i="27"/>
  <c r="A1749" i="27"/>
  <c r="A2273" i="27"/>
  <c r="A2378" i="27"/>
  <c r="A2078" i="27"/>
  <c r="A2084" i="27"/>
  <c r="A2071" i="27"/>
  <c r="A2076" i="27"/>
  <c r="A2083" i="27"/>
  <c r="A2075" i="27"/>
  <c r="A2070" i="27"/>
  <c r="A2089" i="27"/>
  <c r="A2077" i="27"/>
  <c r="A2069" i="27"/>
  <c r="A2067" i="27"/>
  <c r="A2087" i="27"/>
  <c r="A2088" i="27"/>
  <c r="A2081" i="27"/>
  <c r="A2079" i="27"/>
  <c r="A2082" i="27"/>
  <c r="A2080" i="27"/>
  <c r="A2068" i="27"/>
  <c r="A2074" i="27"/>
  <c r="A2072" i="27"/>
  <c r="A2086" i="27"/>
  <c r="A2085" i="27"/>
  <c r="A885" i="27"/>
  <c r="A2073" i="27"/>
  <c r="A233" i="27"/>
  <c r="D233" i="27" s="1"/>
  <c r="A1633" i="27"/>
  <c r="A1628" i="27"/>
  <c r="A1635" i="27"/>
  <c r="A1626" i="27"/>
  <c r="A1623" i="27"/>
  <c r="A1644" i="27"/>
  <c r="A1624" i="27"/>
  <c r="A1632" i="27"/>
  <c r="A1638" i="27"/>
  <c r="A1630" i="27"/>
  <c r="A1645" i="27"/>
  <c r="A1637" i="27"/>
  <c r="A1639" i="27"/>
  <c r="A1640" i="27"/>
  <c r="A1631" i="27"/>
  <c r="A1622" i="27"/>
  <c r="A1646" i="27"/>
  <c r="A1636" i="27"/>
  <c r="A1642" i="27"/>
  <c r="A1634" i="27"/>
  <c r="A1625" i="27"/>
  <c r="A1627" i="27"/>
  <c r="A128" i="27"/>
  <c r="D128" i="27" s="1"/>
  <c r="A890" i="27"/>
  <c r="A896" i="27"/>
  <c r="A884" i="27"/>
  <c r="A883" i="27"/>
  <c r="A899" i="27"/>
  <c r="A882" i="27"/>
  <c r="A895" i="27"/>
  <c r="A900" i="27"/>
  <c r="A892" i="27"/>
  <c r="A886" i="27"/>
  <c r="A888" i="27"/>
  <c r="A897" i="27"/>
  <c r="A887" i="27"/>
  <c r="A879" i="27"/>
  <c r="A901" i="27"/>
  <c r="A877" i="27"/>
  <c r="A880" i="27"/>
  <c r="A889" i="27"/>
  <c r="A893" i="27"/>
  <c r="A881" i="27"/>
  <c r="A891" i="27"/>
  <c r="A894" i="27"/>
  <c r="A878" i="27"/>
  <c r="A69" i="27"/>
  <c r="C69" i="27" s="1"/>
  <c r="A467" i="27"/>
  <c r="A469" i="27"/>
  <c r="A468" i="27"/>
  <c r="A44" i="27"/>
  <c r="A287" i="27"/>
  <c r="A289" i="27"/>
  <c r="A288" i="27"/>
  <c r="A1320" i="27"/>
  <c r="A1217" i="27"/>
  <c r="A1219" i="27"/>
  <c r="A1521" i="27"/>
  <c r="A1843" i="27"/>
  <c r="A1740" i="27"/>
  <c r="A1038" i="27"/>
  <c r="A1427" i="27"/>
  <c r="A1750" i="27"/>
  <c r="A1305" i="27"/>
  <c r="A1096" i="27"/>
  <c r="A1112" i="27"/>
  <c r="A1948" i="27"/>
  <c r="A1413" i="27"/>
  <c r="A1113" i="27"/>
  <c r="A1025" i="27"/>
  <c r="A1108" i="27"/>
  <c r="A1327" i="27"/>
  <c r="A1533" i="27"/>
  <c r="A1531" i="27"/>
  <c r="A1091" i="27"/>
  <c r="A1957" i="27"/>
  <c r="A1102" i="27"/>
  <c r="A1739" i="27"/>
  <c r="A1733" i="27"/>
  <c r="A1731" i="27"/>
  <c r="A1317" i="27"/>
  <c r="A1021" i="27"/>
  <c r="A1089" i="27"/>
  <c r="A2275" i="27"/>
  <c r="A1330" i="27"/>
  <c r="A1024" i="27"/>
  <c r="A1431" i="27"/>
  <c r="A1421" i="27"/>
  <c r="A1197" i="27"/>
  <c r="A1094" i="27"/>
  <c r="A1845" i="27"/>
  <c r="A1044" i="27"/>
  <c r="A1103" i="27"/>
  <c r="A1223" i="27"/>
  <c r="A1331" i="27"/>
  <c r="A1043" i="27"/>
  <c r="A1318" i="27"/>
  <c r="A1210" i="27"/>
  <c r="A1321" i="27"/>
  <c r="A1117" i="27"/>
  <c r="A1205" i="27"/>
  <c r="A1027" i="27"/>
  <c r="A1218" i="27"/>
  <c r="A1304" i="27"/>
  <c r="A1017" i="27"/>
  <c r="A1042" i="27"/>
  <c r="A1751" i="27"/>
  <c r="A1328" i="27"/>
  <c r="A1207" i="27"/>
  <c r="A1019" i="27"/>
  <c r="A1526" i="27"/>
  <c r="A1522" i="27"/>
  <c r="A1193" i="27"/>
  <c r="F1193" i="27" s="1"/>
  <c r="A1209" i="27"/>
  <c r="A1741" i="27"/>
  <c r="A1745" i="27"/>
  <c r="A1101" i="27"/>
  <c r="A1517" i="27"/>
  <c r="A1114" i="27"/>
  <c r="A1417" i="27"/>
  <c r="A1422" i="27"/>
  <c r="A1045" i="27"/>
  <c r="A1315" i="27"/>
  <c r="A2062" i="27"/>
  <c r="A1198" i="27"/>
  <c r="A1107" i="27"/>
  <c r="A1298" i="27"/>
  <c r="E1298" i="27" s="1"/>
  <c r="A1041" i="27"/>
  <c r="A1203" i="27"/>
  <c r="A1535" i="27"/>
  <c r="A1099" i="27"/>
  <c r="A1023" i="27"/>
  <c r="A1519" i="27"/>
  <c r="A1116" i="27"/>
  <c r="A1432" i="27"/>
  <c r="A1225" i="27"/>
  <c r="A1037" i="27"/>
  <c r="A1518" i="27"/>
  <c r="A1306" i="27"/>
  <c r="A1319" i="27"/>
  <c r="A1539" i="27"/>
  <c r="A1525" i="27"/>
  <c r="A1540" i="27"/>
  <c r="A1744" i="27"/>
  <c r="A1748" i="27"/>
  <c r="A1222" i="27"/>
  <c r="A1515" i="27"/>
  <c r="A1028" i="27"/>
  <c r="A2271" i="27"/>
  <c r="A1106" i="27"/>
  <c r="A1195" i="27"/>
  <c r="A1030" i="27"/>
  <c r="A1326" i="27"/>
  <c r="A1111" i="27"/>
  <c r="A1532" i="27"/>
  <c r="A1424" i="27"/>
  <c r="A1528" i="27"/>
  <c r="A1097" i="27"/>
  <c r="A1211" i="27"/>
  <c r="A1742" i="27"/>
  <c r="A1737" i="27"/>
  <c r="A2272" i="27"/>
  <c r="A1313" i="27"/>
  <c r="A1090" i="27"/>
  <c r="A1414" i="27"/>
  <c r="A1214" i="27"/>
  <c r="A1110" i="27"/>
  <c r="A1314" i="27"/>
  <c r="A1529" i="27"/>
  <c r="A1415" i="27"/>
  <c r="A1420" i="27"/>
  <c r="A2274" i="27"/>
  <c r="A1325" i="27"/>
  <c r="A1303" i="27"/>
  <c r="A1302" i="27"/>
  <c r="A1031" i="27"/>
  <c r="A1199" i="27"/>
  <c r="A1098" i="27"/>
  <c r="A1033" i="27"/>
  <c r="A1201" i="27"/>
  <c r="A1018" i="27"/>
  <c r="A1115" i="27"/>
  <c r="A2276" i="27"/>
  <c r="A1527" i="27"/>
  <c r="A1299" i="27"/>
  <c r="E1299" i="27" s="1"/>
  <c r="A1020" i="27"/>
  <c r="A1206" i="27"/>
  <c r="A1436" i="27"/>
  <c r="A1087" i="27"/>
  <c r="A1523" i="27"/>
  <c r="A1301" i="27"/>
  <c r="A1026" i="27"/>
  <c r="A1409" i="27"/>
  <c r="B44" i="24"/>
  <c r="A442" i="27"/>
  <c r="A205" i="27"/>
  <c r="D205" i="27" s="1"/>
  <c r="A206" i="27"/>
  <c r="C206" i="27" s="1"/>
  <c r="A326" i="27"/>
  <c r="A203" i="27"/>
  <c r="C203" i="27" s="1"/>
  <c r="A250" i="27"/>
  <c r="C250" i="27" s="1"/>
  <c r="A191" i="27"/>
  <c r="D191" i="27" s="1"/>
  <c r="AC13" i="24"/>
  <c r="AC27" i="24"/>
  <c r="AC123" i="24"/>
  <c r="AC86" i="24"/>
  <c r="AC74" i="24"/>
  <c r="AC60" i="24"/>
  <c r="AC51" i="24"/>
  <c r="AC52" i="24"/>
  <c r="AC16" i="24"/>
  <c r="AC26" i="24"/>
  <c r="AC25" i="24"/>
  <c r="AC145" i="24"/>
  <c r="AC136" i="24"/>
  <c r="AC114" i="24"/>
  <c r="AC106" i="24"/>
  <c r="AC107" i="24"/>
  <c r="AC99" i="24"/>
  <c r="AC81" i="24"/>
  <c r="AC73" i="24"/>
  <c r="AC87" i="24"/>
  <c r="AC64" i="24"/>
  <c r="AC44" i="24"/>
  <c r="AC33" i="24"/>
  <c r="AC29" i="24"/>
  <c r="AC14" i="24"/>
  <c r="AC126" i="24"/>
  <c r="AC118" i="24"/>
  <c r="AC80" i="24"/>
  <c r="AC72" i="24"/>
  <c r="AC65" i="24"/>
  <c r="AC53" i="24"/>
  <c r="AC3" i="24"/>
  <c r="AC21" i="24"/>
  <c r="AC143" i="24"/>
  <c r="AC135" i="24"/>
  <c r="AC134" i="24"/>
  <c r="AC132" i="24"/>
  <c r="AC113" i="24"/>
  <c r="AC105" i="24"/>
  <c r="AC91" i="24"/>
  <c r="AC79" i="24"/>
  <c r="AC71" i="24"/>
  <c r="AC57" i="24"/>
  <c r="AC42" i="24"/>
  <c r="AC34" i="24"/>
  <c r="AC31" i="24"/>
  <c r="AC5" i="24"/>
  <c r="AC19" i="24"/>
  <c r="AC124" i="24"/>
  <c r="AC116" i="24"/>
  <c r="AC119" i="24"/>
  <c r="AC83" i="24"/>
  <c r="AC56" i="24"/>
  <c r="AC30" i="24"/>
  <c r="AC24" i="24"/>
  <c r="AC17" i="24"/>
  <c r="AC149" i="24"/>
  <c r="AC148" i="24"/>
  <c r="AC140" i="24"/>
  <c r="AC110" i="24"/>
  <c r="AC111" i="24"/>
  <c r="AC103" i="24"/>
  <c r="AC98" i="24"/>
  <c r="AC90" i="24"/>
  <c r="AC77" i="24"/>
  <c r="AC82" i="24"/>
  <c r="AC63" i="24"/>
  <c r="AC40" i="24"/>
  <c r="AC32" i="24"/>
  <c r="AC45" i="24"/>
  <c r="AC22" i="24"/>
  <c r="AC18" i="24"/>
  <c r="AC130" i="24"/>
  <c r="AC122" i="24"/>
  <c r="AC125" i="24"/>
  <c r="AC76" i="24"/>
  <c r="AC68" i="24"/>
  <c r="AC20" i="24"/>
  <c r="AC147" i="24"/>
  <c r="AC139" i="24"/>
  <c r="AC146" i="24"/>
  <c r="AC138" i="24"/>
  <c r="AC100" i="24"/>
  <c r="AC109" i="24"/>
  <c r="AC101" i="24"/>
  <c r="AC96" i="24"/>
  <c r="AC75" i="24"/>
  <c r="AC46" i="24"/>
  <c r="AC38" i="24"/>
  <c r="AC43" i="24"/>
  <c r="AC10" i="24"/>
  <c r="AC54" i="24"/>
  <c r="G3384" i="27"/>
  <c r="H3384" i="27" s="1"/>
  <c r="G3357" i="27"/>
  <c r="H3357" i="27" s="1"/>
  <c r="I3357" i="27" s="1"/>
  <c r="G3651" i="27"/>
  <c r="H3651" i="27" s="1"/>
  <c r="I3651" i="27" s="1"/>
  <c r="G3991" i="27"/>
  <c r="H3991" i="27" s="1"/>
  <c r="I3991" i="27" s="1"/>
  <c r="G3683" i="27"/>
  <c r="H3683" i="27" s="1"/>
  <c r="G3552" i="27"/>
  <c r="H3552" i="27" s="1"/>
  <c r="G3786" i="27"/>
  <c r="H3786" i="27" s="1"/>
  <c r="G3463" i="27"/>
  <c r="H3463" i="27" s="1"/>
  <c r="I3463" i="27" s="1"/>
  <c r="G3418" i="27"/>
  <c r="H3418" i="27" s="1"/>
  <c r="G3644" i="27"/>
  <c r="H3644" i="27" s="1"/>
  <c r="I3644" i="27" s="1"/>
  <c r="G3888" i="27"/>
  <c r="H3888" i="27" s="1"/>
  <c r="G3574" i="27"/>
  <c r="H3574" i="27" s="1"/>
  <c r="I3574" i="27" s="1"/>
  <c r="G3999" i="27"/>
  <c r="H3999" i="27" s="1"/>
  <c r="G3933" i="27"/>
  <c r="H3933" i="27" s="1"/>
  <c r="G3737" i="27"/>
  <c r="H3737" i="27" s="1"/>
  <c r="G3745" i="27"/>
  <c r="H3745" i="27" s="1"/>
  <c r="I3745" i="27" s="1"/>
  <c r="G3899" i="27"/>
  <c r="H3899" i="27" s="1"/>
  <c r="G3768" i="27"/>
  <c r="H3768" i="27" s="1"/>
  <c r="G3626" i="27"/>
  <c r="H3626" i="27" s="1"/>
  <c r="G3511" i="27"/>
  <c r="H3511" i="27" s="1"/>
  <c r="I3511" i="27" s="1"/>
  <c r="G3818" i="27"/>
  <c r="H3818" i="27" s="1"/>
  <c r="I3818" i="27" s="1"/>
  <c r="G3957" i="27"/>
  <c r="H3957" i="27" s="1"/>
  <c r="I3957" i="27" s="1"/>
  <c r="G3941" i="27"/>
  <c r="H3941" i="27" s="1"/>
  <c r="G3720" i="27"/>
  <c r="H3720" i="27" s="1"/>
  <c r="I3720" i="27" s="1"/>
  <c r="G3725" i="27"/>
  <c r="H3725" i="27" s="1"/>
  <c r="I3725" i="27" s="1"/>
  <c r="G3901" i="27"/>
  <c r="H3901" i="27" s="1"/>
  <c r="I3901" i="27" s="1"/>
  <c r="G3919" i="27"/>
  <c r="H3919" i="27" s="1"/>
  <c r="G3351" i="27"/>
  <c r="H3351" i="27" s="1"/>
  <c r="G3358" i="27"/>
  <c r="H3358" i="27" s="1"/>
  <c r="G3613" i="27"/>
  <c r="H3613" i="27" s="1"/>
  <c r="G3629" i="27"/>
  <c r="H3629" i="27" s="1"/>
  <c r="G3402" i="27"/>
  <c r="H3402" i="27" s="1"/>
  <c r="I3402" i="27" s="1"/>
  <c r="G3413" i="27"/>
  <c r="H3413" i="27" s="1"/>
  <c r="I3413" i="27" s="1"/>
  <c r="G3669" i="27"/>
  <c r="H3669" i="27" s="1"/>
  <c r="I3669" i="27" s="1"/>
  <c r="G3772" i="27"/>
  <c r="H3772" i="27" s="1"/>
  <c r="G3934" i="27"/>
  <c r="H3934" i="27" s="1"/>
  <c r="G3970" i="27"/>
  <c r="H3970" i="27" s="1"/>
  <c r="G3982" i="27"/>
  <c r="H3982" i="27" s="1"/>
  <c r="G3964" i="27"/>
  <c r="G3696" i="27"/>
  <c r="H3696" i="27" s="1"/>
  <c r="G3681" i="27"/>
  <c r="H3681" i="27" s="1"/>
  <c r="G3383" i="27"/>
  <c r="H3383" i="27" s="1"/>
  <c r="I3383" i="27" s="1"/>
  <c r="G3373" i="27"/>
  <c r="H3373" i="27" s="1"/>
  <c r="I3373" i="27" s="1"/>
  <c r="G3809" i="27"/>
  <c r="H3809" i="27" s="1"/>
  <c r="I3809" i="27" s="1"/>
  <c r="G3466" i="27"/>
  <c r="H3466" i="27" s="1"/>
  <c r="I3466" i="27" s="1"/>
  <c r="G3609" i="27"/>
  <c r="H3609" i="27" s="1"/>
  <c r="G3633" i="27"/>
  <c r="H3633" i="27" s="1"/>
  <c r="G3408" i="27"/>
  <c r="H3408" i="27" s="1"/>
  <c r="G3449" i="27"/>
  <c r="H3449" i="27" s="1"/>
  <c r="G3430" i="27"/>
  <c r="H3430" i="27" s="1"/>
  <c r="I3430" i="27" s="1"/>
  <c r="G3642" i="27"/>
  <c r="H3642" i="27" s="1"/>
  <c r="G3855" i="27"/>
  <c r="H3855" i="27" s="1"/>
  <c r="I3855" i="27" s="1"/>
  <c r="F3660" i="27"/>
  <c r="G3659" i="27"/>
  <c r="H3659" i="27" s="1"/>
  <c r="G3498" i="27"/>
  <c r="H3498" i="27" s="1"/>
  <c r="G3508" i="27"/>
  <c r="H3508" i="27" s="1"/>
  <c r="G3915" i="27"/>
  <c r="H3915" i="27" s="1"/>
  <c r="G3674" i="27"/>
  <c r="H3674" i="27" s="1"/>
  <c r="G3602" i="27"/>
  <c r="H3602" i="27" s="1"/>
  <c r="G3604" i="27"/>
  <c r="H3604" i="27" s="1"/>
  <c r="G3426" i="27"/>
  <c r="H3426" i="27" s="1"/>
  <c r="I3426" i="27" s="1"/>
  <c r="G3640" i="27"/>
  <c r="H3640" i="27" s="1"/>
  <c r="G3921" i="27"/>
  <c r="H3921" i="27" s="1"/>
  <c r="F3489" i="27"/>
  <c r="G3590" i="27"/>
  <c r="H3590" i="27" s="1"/>
  <c r="G3512" i="27"/>
  <c r="H3512" i="27" s="1"/>
  <c r="G3526" i="27"/>
  <c r="H3526" i="27" s="1"/>
  <c r="I3526" i="27" s="1"/>
  <c r="G3790" i="27"/>
  <c r="H3790" i="27" s="1"/>
  <c r="I3790" i="27" s="1"/>
  <c r="G3917" i="27"/>
  <c r="H3917" i="27" s="1"/>
  <c r="I3917" i="27" s="1"/>
  <c r="G3905" i="27"/>
  <c r="H3905" i="27" s="1"/>
  <c r="G3984" i="27"/>
  <c r="H3984" i="27" s="1"/>
  <c r="G3969" i="27"/>
  <c r="H3969" i="27" s="1"/>
  <c r="I3969" i="27" s="1"/>
  <c r="G3680" i="27"/>
  <c r="H3680" i="27" s="1"/>
  <c r="G3675" i="27"/>
  <c r="H3675" i="27" s="1"/>
  <c r="I3675" i="27" s="1"/>
  <c r="G3370" i="27"/>
  <c r="H3370" i="27" s="1"/>
  <c r="I3370" i="27" s="1"/>
  <c r="G3368" i="27"/>
  <c r="H3368" i="27" s="1"/>
  <c r="I3368" i="27" s="1"/>
  <c r="G3621" i="27"/>
  <c r="H3621" i="27" s="1"/>
  <c r="G3445" i="27"/>
  <c r="H3445" i="27" s="1"/>
  <c r="G3653" i="27"/>
  <c r="H3653" i="27" s="1"/>
  <c r="G3643" i="27"/>
  <c r="H3643" i="27" s="1"/>
  <c r="I3643" i="27" s="1"/>
  <c r="G3665" i="27"/>
  <c r="H3665" i="27" s="1"/>
  <c r="G3942" i="27"/>
  <c r="H3942" i="27" s="1"/>
  <c r="I3942" i="27" s="1"/>
  <c r="G3506" i="27"/>
  <c r="H3506" i="27" s="1"/>
  <c r="G3525" i="27"/>
  <c r="H3525" i="27" s="1"/>
  <c r="I3525" i="27" s="1"/>
  <c r="G3961" i="27"/>
  <c r="H3961" i="27" s="1"/>
  <c r="G3938" i="27"/>
  <c r="H3938" i="27" s="1"/>
  <c r="G3718" i="27"/>
  <c r="H3718" i="27" s="1"/>
  <c r="I3718" i="27" s="1"/>
  <c r="G3711" i="27"/>
  <c r="H3711" i="27" s="1"/>
  <c r="G3712" i="27"/>
  <c r="H3712" i="27" s="1"/>
  <c r="I3712" i="27" s="1"/>
  <c r="G3989" i="27"/>
  <c r="H3989" i="27" s="1"/>
  <c r="I3989" i="27" s="1"/>
  <c r="G3473" i="27"/>
  <c r="H3473" i="27" s="1"/>
  <c r="G3861" i="27"/>
  <c r="H3861" i="27" s="1"/>
  <c r="I3861" i="27" s="1"/>
  <c r="G3864" i="27"/>
  <c r="H3864" i="27" s="1"/>
  <c r="G3723" i="27"/>
  <c r="H3723" i="27" s="1"/>
  <c r="G3458" i="27"/>
  <c r="H3458" i="27" s="1"/>
  <c r="F3638" i="27"/>
  <c r="G3726" i="27"/>
  <c r="H3726" i="27" s="1"/>
  <c r="I3726" i="27" s="1"/>
  <c r="G3733" i="27"/>
  <c r="H3733" i="27" s="1"/>
  <c r="I3733" i="27" s="1"/>
  <c r="G3687" i="27"/>
  <c r="H3687" i="27" s="1"/>
  <c r="I3687" i="27" s="1"/>
  <c r="G3663" i="27"/>
  <c r="H3663" i="27" s="1"/>
  <c r="I3663" i="27" s="1"/>
  <c r="G3548" i="27"/>
  <c r="H3548" i="27" s="1"/>
  <c r="I3548" i="27" s="1"/>
  <c r="G3563" i="27"/>
  <c r="H3563" i="27" s="1"/>
  <c r="G3354" i="27"/>
  <c r="H3354" i="27" s="1"/>
  <c r="G3395" i="27"/>
  <c r="H3395" i="27" s="1"/>
  <c r="I3395" i="27" s="1"/>
  <c r="G3453" i="27"/>
  <c r="H3453" i="27" s="1"/>
  <c r="I3453" i="27" s="1"/>
  <c r="G3438" i="27"/>
  <c r="H3438" i="27" s="1"/>
  <c r="G3647" i="27"/>
  <c r="H3647" i="27" s="1"/>
  <c r="G3880" i="27"/>
  <c r="H3880" i="27" s="1"/>
  <c r="G3865" i="27"/>
  <c r="H3865" i="27" s="1"/>
  <c r="G3871" i="27"/>
  <c r="H3871" i="27" s="1"/>
  <c r="G3422" i="27"/>
  <c r="H3422" i="27" s="1"/>
  <c r="A251" i="27"/>
  <c r="C251" i="27" s="1"/>
  <c r="A339" i="27"/>
  <c r="A353" i="27"/>
  <c r="A459" i="27"/>
  <c r="A172" i="27"/>
  <c r="C172" i="27" s="1"/>
  <c r="A398" i="27"/>
  <c r="A247" i="27"/>
  <c r="A68" i="27"/>
  <c r="A211" i="27"/>
  <c r="D211" i="27" s="1"/>
  <c r="A369" i="27"/>
  <c r="A151" i="27"/>
  <c r="C151" i="27" s="1"/>
  <c r="A428" i="27"/>
  <c r="A278" i="27"/>
  <c r="D278" i="27" s="1"/>
  <c r="A445" i="27"/>
  <c r="A235" i="27"/>
  <c r="A382" i="27"/>
  <c r="A190" i="27"/>
  <c r="D190" i="27" s="1"/>
  <c r="A67" i="27"/>
  <c r="D67" i="27" s="1"/>
  <c r="A148" i="27"/>
  <c r="C148" i="27" s="1"/>
  <c r="A208" i="27"/>
  <c r="C208" i="27" s="1"/>
  <c r="A220" i="27"/>
  <c r="C220" i="27" s="1"/>
  <c r="A277" i="27"/>
  <c r="C277" i="27" s="1"/>
  <c r="A371" i="27"/>
  <c r="A209" i="27"/>
  <c r="A219" i="27"/>
  <c r="D219" i="27" s="1"/>
  <c r="A71" i="27"/>
  <c r="D71" i="27" s="1"/>
  <c r="A45" i="27"/>
  <c r="D45" i="27" s="1"/>
  <c r="A43" i="27"/>
  <c r="D43" i="27" s="1"/>
  <c r="A157" i="27"/>
  <c r="D157" i="27" s="1"/>
  <c r="A401" i="27"/>
  <c r="A427" i="27"/>
  <c r="A385" i="27"/>
  <c r="A367" i="27"/>
  <c r="A397" i="27"/>
  <c r="A129" i="27"/>
  <c r="D129" i="27" s="1"/>
  <c r="A262" i="27"/>
  <c r="C262" i="27" s="1"/>
  <c r="A46" i="27"/>
  <c r="D46" i="27" s="1"/>
  <c r="A70" i="27"/>
  <c r="D70" i="27" s="1"/>
  <c r="A265" i="27"/>
  <c r="A458" i="27"/>
  <c r="A444" i="27"/>
  <c r="A210" i="27"/>
  <c r="D210" i="27" s="1"/>
  <c r="A147" i="27"/>
  <c r="C147" i="27" s="1"/>
  <c r="A176" i="27"/>
  <c r="C176" i="27" s="1"/>
  <c r="A160" i="27"/>
  <c r="D160" i="27" s="1"/>
  <c r="A281" i="27"/>
  <c r="C281" i="27" s="1"/>
  <c r="A355" i="27"/>
  <c r="A158" i="27"/>
  <c r="A42" i="27"/>
  <c r="D42" i="27" s="1"/>
  <c r="A232" i="27"/>
  <c r="D232" i="27" s="1"/>
  <c r="A400" i="27"/>
  <c r="A187" i="27"/>
  <c r="C187" i="27" s="1"/>
  <c r="A443" i="27"/>
  <c r="A461" i="27"/>
  <c r="A249" i="27"/>
  <c r="A457" i="27"/>
  <c r="A130" i="27"/>
  <c r="D130" i="27" s="1"/>
  <c r="A414" i="27"/>
  <c r="A236" i="27"/>
  <c r="D236" i="27" s="1"/>
  <c r="A266" i="27"/>
  <c r="C266" i="27" s="1"/>
  <c r="A189" i="27"/>
  <c r="D189" i="27" s="1"/>
  <c r="A384" i="27"/>
  <c r="A430" i="27"/>
  <c r="A416" i="27"/>
  <c r="A429" i="27"/>
  <c r="A202" i="27"/>
  <c r="C202" i="27" s="1"/>
  <c r="A131" i="27"/>
  <c r="C131" i="27" s="1"/>
  <c r="A370" i="27"/>
  <c r="A173" i="27"/>
  <c r="C173" i="27" s="1"/>
  <c r="A431" i="27"/>
  <c r="A217" i="27"/>
  <c r="A413" i="27"/>
  <c r="A174" i="27"/>
  <c r="D174" i="27" s="1"/>
  <c r="A280" i="27"/>
  <c r="D280" i="27" s="1"/>
  <c r="A159" i="27"/>
  <c r="C159" i="27" s="1"/>
  <c r="A279" i="27"/>
  <c r="C279" i="27" s="1"/>
  <c r="A263" i="27"/>
  <c r="C263" i="27" s="1"/>
  <c r="A127" i="27"/>
  <c r="D127" i="27" s="1"/>
  <c r="A188" i="27"/>
  <c r="A446" i="27"/>
  <c r="E3489" i="27"/>
  <c r="AH9" i="24"/>
  <c r="AH3" i="24"/>
  <c r="AH13" i="24"/>
  <c r="AH11" i="24"/>
  <c r="AH21" i="24"/>
  <c r="AH23" i="24"/>
  <c r="AH25" i="24"/>
  <c r="AH27" i="24"/>
  <c r="AH5" i="24"/>
  <c r="AH17" i="24"/>
  <c r="AH19" i="24"/>
  <c r="AH15" i="24"/>
  <c r="AH131" i="24"/>
  <c r="AH127" i="24"/>
  <c r="AH119" i="24"/>
  <c r="AH133" i="24"/>
  <c r="AH122" i="24"/>
  <c r="AH111" i="24"/>
  <c r="AH103" i="24"/>
  <c r="AH128" i="24"/>
  <c r="AH98" i="24"/>
  <c r="AH91" i="24"/>
  <c r="AH83" i="24"/>
  <c r="AH90" i="24"/>
  <c r="AH59" i="24"/>
  <c r="AH51" i="24"/>
  <c r="AH46" i="24"/>
  <c r="AH38" i="24"/>
  <c r="AH30" i="24"/>
  <c r="AH146" i="24"/>
  <c r="AH138" i="24"/>
  <c r="AH147" i="24"/>
  <c r="AH139" i="24"/>
  <c r="AH118" i="24"/>
  <c r="AH124" i="24"/>
  <c r="AH112" i="24"/>
  <c r="AH104" i="24"/>
  <c r="AH78" i="24"/>
  <c r="AH70" i="24"/>
  <c r="AH75" i="24"/>
  <c r="AH67" i="24"/>
  <c r="AH60" i="24"/>
  <c r="AH52" i="24"/>
  <c r="AH43" i="24"/>
  <c r="AH35" i="24"/>
  <c r="AH125" i="24"/>
  <c r="AH117" i="24"/>
  <c r="AH109" i="24"/>
  <c r="AH101" i="24"/>
  <c r="AH120" i="24"/>
  <c r="AH97" i="24"/>
  <c r="AH89" i="24"/>
  <c r="AH96" i="24"/>
  <c r="AH88" i="24"/>
  <c r="AH57" i="24"/>
  <c r="AH49" i="24"/>
  <c r="AH44" i="24"/>
  <c r="AH36" i="24"/>
  <c r="AH144" i="24"/>
  <c r="AH136" i="24"/>
  <c r="AH145" i="24"/>
  <c r="AH137" i="24"/>
  <c r="AH130" i="24"/>
  <c r="AH110" i="24"/>
  <c r="AH102" i="24"/>
  <c r="AH76" i="24"/>
  <c r="AH68" i="24"/>
  <c r="AH82" i="24"/>
  <c r="AH81" i="24"/>
  <c r="AH73" i="24"/>
  <c r="AH65" i="24"/>
  <c r="AH58" i="24"/>
  <c r="AH50" i="24"/>
  <c r="AH41" i="24"/>
  <c r="AH33" i="24"/>
  <c r="AH123" i="24"/>
  <c r="AH115" i="24"/>
  <c r="AH107" i="24"/>
  <c r="AH99" i="24"/>
  <c r="AH95" i="24"/>
  <c r="AH87" i="24"/>
  <c r="AH94" i="24"/>
  <c r="AH86" i="24"/>
  <c r="AH63" i="24"/>
  <c r="AH55" i="24"/>
  <c r="AH47" i="24"/>
  <c r="AH42" i="24"/>
  <c r="AH34" i="24"/>
  <c r="AH7" i="24"/>
  <c r="AH142" i="24"/>
  <c r="AH143" i="24"/>
  <c r="AH135" i="24"/>
  <c r="AH134" i="24"/>
  <c r="AH148" i="24"/>
  <c r="AH140" i="24"/>
  <c r="AH149" i="24"/>
  <c r="AH141" i="24"/>
  <c r="AH132" i="24"/>
  <c r="AH126" i="24"/>
  <c r="AH114" i="24"/>
  <c r="AH106" i="24"/>
  <c r="AH80" i="24"/>
  <c r="AH72" i="24"/>
  <c r="AH64" i="24"/>
  <c r="AH77" i="24"/>
  <c r="AH69" i="24"/>
  <c r="AH62" i="24"/>
  <c r="AH54" i="24"/>
  <c r="AH45" i="24"/>
  <c r="AH37" i="24"/>
  <c r="AH29" i="24"/>
  <c r="AH108" i="24"/>
  <c r="AH92" i="24"/>
  <c r="AH61" i="24"/>
  <c r="AH28" i="24"/>
  <c r="AH93" i="24"/>
  <c r="AH74" i="24"/>
  <c r="AH56" i="24"/>
  <c r="AH4" i="24"/>
  <c r="AH12" i="24"/>
  <c r="AH20" i="24"/>
  <c r="AH105" i="24"/>
  <c r="AH79" i="24"/>
  <c r="AH31" i="24"/>
  <c r="AH6" i="24"/>
  <c r="AH22" i="24"/>
  <c r="AH121" i="24"/>
  <c r="AH32" i="24"/>
  <c r="AH10" i="24"/>
  <c r="AH18" i="24"/>
  <c r="AH26" i="24"/>
  <c r="AH14" i="24"/>
  <c r="AH113" i="24"/>
  <c r="AH100" i="24"/>
  <c r="AH84" i="24"/>
  <c r="AH53" i="24"/>
  <c r="AH39" i="24"/>
  <c r="AH8" i="24"/>
  <c r="AH16" i="24"/>
  <c r="AH24" i="24"/>
  <c r="AH129" i="24"/>
  <c r="AH85" i="24"/>
  <c r="AH66" i="24"/>
  <c r="AH48" i="24"/>
  <c r="AH40" i="24"/>
  <c r="AH116" i="24"/>
  <c r="AH71" i="24"/>
  <c r="O149" i="24"/>
  <c r="O141" i="24"/>
  <c r="O133" i="24"/>
  <c r="O131" i="24"/>
  <c r="O111" i="24"/>
  <c r="O103" i="24"/>
  <c r="O98" i="24"/>
  <c r="O90" i="24"/>
  <c r="O79" i="24"/>
  <c r="O83" i="24"/>
  <c r="O65" i="24"/>
  <c r="O45" i="24"/>
  <c r="O142" i="24"/>
  <c r="O134" i="24"/>
  <c r="O126" i="24"/>
  <c r="O118" i="24"/>
  <c r="O125" i="24"/>
  <c r="O114" i="24"/>
  <c r="O106" i="24"/>
  <c r="O93" i="24"/>
  <c r="O85" i="24"/>
  <c r="O78" i="24"/>
  <c r="O60" i="24"/>
  <c r="O52" i="24"/>
  <c r="O63" i="24"/>
  <c r="O55" i="24"/>
  <c r="O16" i="24"/>
  <c r="O147" i="24"/>
  <c r="O139" i="24"/>
  <c r="O109" i="24"/>
  <c r="O101" i="24"/>
  <c r="O96" i="24"/>
  <c r="O88" i="24"/>
  <c r="O99" i="24"/>
  <c r="O77" i="24"/>
  <c r="O82" i="24"/>
  <c r="O66" i="24"/>
  <c r="O68" i="24"/>
  <c r="O43" i="24"/>
  <c r="O46" i="24"/>
  <c r="O38" i="24"/>
  <c r="O14" i="24"/>
  <c r="O148" i="24"/>
  <c r="O140" i="24"/>
  <c r="O124" i="24"/>
  <c r="O123" i="24"/>
  <c r="O112" i="24"/>
  <c r="O104" i="24"/>
  <c r="O91" i="24"/>
  <c r="O76" i="24"/>
  <c r="O70" i="24"/>
  <c r="O69" i="24"/>
  <c r="O58" i="24"/>
  <c r="O50" i="24"/>
  <c r="O61" i="24"/>
  <c r="O53" i="24"/>
  <c r="O35" i="24"/>
  <c r="O20" i="24"/>
  <c r="O22" i="24"/>
  <c r="O24" i="24"/>
  <c r="O26" i="24"/>
  <c r="O28" i="24"/>
  <c r="O6" i="24"/>
  <c r="O145" i="24"/>
  <c r="O137" i="24"/>
  <c r="O115" i="24"/>
  <c r="O107" i="24"/>
  <c r="O94" i="24"/>
  <c r="O86" i="24"/>
  <c r="O75" i="24"/>
  <c r="O31" i="24"/>
  <c r="O10" i="24"/>
  <c r="O122" i="24"/>
  <c r="O84" i="24"/>
  <c r="O74" i="24"/>
  <c r="O48" i="24"/>
  <c r="O67" i="24"/>
  <c r="O41" i="24"/>
  <c r="O29" i="24"/>
  <c r="O144" i="24"/>
  <c r="O110" i="24"/>
  <c r="O100" i="24"/>
  <c r="O36" i="24"/>
  <c r="O8" i="24"/>
  <c r="O130" i="24"/>
  <c r="O120" i="24"/>
  <c r="O121" i="24"/>
  <c r="O89" i="24"/>
  <c r="O73" i="24"/>
  <c r="O72" i="24"/>
  <c r="O56" i="24"/>
  <c r="O39" i="24"/>
  <c r="O44" i="24"/>
  <c r="O12" i="24"/>
  <c r="O18" i="24"/>
  <c r="O135" i="24"/>
  <c r="O132" i="24"/>
  <c r="O108" i="24"/>
  <c r="O92" i="24"/>
  <c r="O51" i="24"/>
  <c r="O34" i="24"/>
  <c r="O128" i="24"/>
  <c r="O129" i="24"/>
  <c r="O119" i="24"/>
  <c r="O117" i="24"/>
  <c r="O105" i="24"/>
  <c r="O97" i="24"/>
  <c r="O87" i="24"/>
  <c r="O80" i="24"/>
  <c r="O64" i="24"/>
  <c r="O54" i="24"/>
  <c r="O47" i="24"/>
  <c r="O37" i="24"/>
  <c r="O42" i="24"/>
  <c r="O138" i="24"/>
  <c r="O116" i="24"/>
  <c r="O81" i="24"/>
  <c r="O59" i="24"/>
  <c r="O49" i="24"/>
  <c r="O32" i="24"/>
  <c r="O146" i="24"/>
  <c r="O136" i="24"/>
  <c r="O102" i="24"/>
  <c r="O113" i="24"/>
  <c r="O71" i="24"/>
  <c r="O57" i="24"/>
  <c r="O62" i="24"/>
  <c r="O95" i="24"/>
  <c r="O5" i="24"/>
  <c r="O7" i="24"/>
  <c r="O9" i="24"/>
  <c r="O11" i="24"/>
  <c r="O13" i="24"/>
  <c r="O15" i="24"/>
  <c r="O17" i="24"/>
  <c r="O19" i="24"/>
  <c r="O21" i="24"/>
  <c r="O23" i="24"/>
  <c r="O25" i="24"/>
  <c r="O27" i="24"/>
  <c r="O40" i="24"/>
  <c r="O4" i="24"/>
  <c r="O30" i="24"/>
  <c r="O143" i="24"/>
  <c r="O3" i="24"/>
  <c r="O127" i="24"/>
  <c r="O33" i="24"/>
  <c r="B47" i="24"/>
  <c r="A1563" i="27" s="1"/>
  <c r="E3660" i="27"/>
  <c r="F3422" i="27"/>
  <c r="E3422" i="27"/>
  <c r="E3638" i="27"/>
  <c r="B74" i="24"/>
  <c r="Q6" i="25"/>
  <c r="E3760" i="27"/>
  <c r="F3760" i="27"/>
  <c r="E3778" i="27"/>
  <c r="F3778" i="27"/>
  <c r="E3570" i="27"/>
  <c r="F3570" i="27"/>
  <c r="F3501" i="27"/>
  <c r="E3501" i="27"/>
  <c r="E3496" i="27"/>
  <c r="F3496" i="27"/>
  <c r="E3827" i="27"/>
  <c r="F3827" i="27"/>
  <c r="E3844" i="27"/>
  <c r="F3844" i="27"/>
  <c r="E3817" i="27"/>
  <c r="F3817" i="27"/>
  <c r="E3387" i="27"/>
  <c r="F3387" i="27"/>
  <c r="F3937" i="27"/>
  <c r="E3937" i="27"/>
  <c r="F3946" i="27"/>
  <c r="E3946" i="27"/>
  <c r="E3934" i="27"/>
  <c r="F3934" i="27"/>
  <c r="F3931" i="27"/>
  <c r="E3931" i="27"/>
  <c r="E3717" i="27"/>
  <c r="F3717" i="27"/>
  <c r="E3732" i="27"/>
  <c r="F3732" i="27"/>
  <c r="E3739" i="27"/>
  <c r="F3739" i="27"/>
  <c r="E3744" i="27"/>
  <c r="F3744" i="27"/>
  <c r="B53" i="24"/>
  <c r="A1779" i="27" s="1"/>
  <c r="A1790" i="27"/>
  <c r="A1799" i="27"/>
  <c r="A1787" i="27"/>
  <c r="A1796" i="27"/>
  <c r="A1801" i="27"/>
  <c r="A1794" i="27"/>
  <c r="A1792" i="27"/>
  <c r="A1797" i="27"/>
  <c r="A1791" i="27"/>
  <c r="A1793" i="27"/>
  <c r="A1795" i="27"/>
  <c r="A1789" i="27"/>
  <c r="A1788" i="27"/>
  <c r="A1800" i="27"/>
  <c r="A1798" i="27"/>
  <c r="F3668" i="27"/>
  <c r="E3668" i="27"/>
  <c r="F110" i="27"/>
  <c r="G110" i="27" s="1"/>
  <c r="H110" i="27" s="1"/>
  <c r="E110" i="27"/>
  <c r="F3893" i="27"/>
  <c r="E3893" i="27"/>
  <c r="E3924" i="27"/>
  <c r="F3924" i="27"/>
  <c r="E3912" i="27"/>
  <c r="F3912" i="27"/>
  <c r="F3907" i="27"/>
  <c r="E3907" i="27"/>
  <c r="F3989" i="27"/>
  <c r="E3989" i="27"/>
  <c r="F3992" i="27"/>
  <c r="E3992" i="27"/>
  <c r="F3990" i="27"/>
  <c r="E3990" i="27"/>
  <c r="E3977" i="27"/>
  <c r="F3977" i="27"/>
  <c r="F3686" i="27"/>
  <c r="E3686" i="27"/>
  <c r="E3691" i="27"/>
  <c r="F3691" i="27"/>
  <c r="E3706" i="27"/>
  <c r="F3706" i="27"/>
  <c r="E3705" i="27"/>
  <c r="F3705" i="27"/>
  <c r="E3536" i="27"/>
  <c r="F3536" i="27"/>
  <c r="E3548" i="27"/>
  <c r="F3548" i="27"/>
  <c r="E3564" i="27"/>
  <c r="F3564" i="27"/>
  <c r="F3563" i="27"/>
  <c r="E3563" i="27"/>
  <c r="E3379" i="27"/>
  <c r="F3379" i="27"/>
  <c r="E3365" i="27"/>
  <c r="F3365" i="27"/>
  <c r="E3354" i="27"/>
  <c r="F3354" i="27"/>
  <c r="E3372" i="27"/>
  <c r="F3372" i="27"/>
  <c r="E3803" i="27"/>
  <c r="F3803" i="27"/>
  <c r="E3800" i="27"/>
  <c r="F3800" i="27"/>
  <c r="E3788" i="27"/>
  <c r="F3788" i="27"/>
  <c r="E3795" i="27"/>
  <c r="F3795" i="27"/>
  <c r="E3492" i="27"/>
  <c r="F3492" i="27"/>
  <c r="E3472" i="27"/>
  <c r="F3472" i="27"/>
  <c r="F3483" i="27"/>
  <c r="E3483" i="27"/>
  <c r="E3488" i="27"/>
  <c r="F3488" i="27"/>
  <c r="E3622" i="27"/>
  <c r="F3622" i="27"/>
  <c r="F3628" i="27"/>
  <c r="E3628" i="27"/>
  <c r="E3625" i="27"/>
  <c r="F3625" i="27"/>
  <c r="E3391" i="27"/>
  <c r="F3391" i="27"/>
  <c r="E3416" i="27"/>
  <c r="F3416" i="27"/>
  <c r="E3395" i="27"/>
  <c r="F3395" i="27"/>
  <c r="E3386" i="27"/>
  <c r="F3386" i="27"/>
  <c r="E3455" i="27"/>
  <c r="F3455" i="27"/>
  <c r="F3453" i="27"/>
  <c r="E3453" i="27"/>
  <c r="F3438" i="27"/>
  <c r="E3438" i="27"/>
  <c r="F3433" i="27"/>
  <c r="E3433" i="27"/>
  <c r="E3647" i="27"/>
  <c r="F3647" i="27"/>
  <c r="E3655" i="27"/>
  <c r="F3655" i="27"/>
  <c r="E3639" i="27"/>
  <c r="F3639" i="27"/>
  <c r="E3576" i="27"/>
  <c r="F3576" i="27"/>
  <c r="F3875" i="27"/>
  <c r="E3875" i="27"/>
  <c r="F3885" i="27"/>
  <c r="E3885" i="27"/>
  <c r="E3884" i="27"/>
  <c r="F3884" i="27"/>
  <c r="F3881" i="27"/>
  <c r="E3881" i="27"/>
  <c r="F3921" i="27"/>
  <c r="E3921" i="27"/>
  <c r="E3598" i="27"/>
  <c r="F3598" i="27"/>
  <c r="F3589" i="27"/>
  <c r="E3589" i="27"/>
  <c r="E3510" i="27"/>
  <c r="F3510" i="27"/>
  <c r="E3500" i="27"/>
  <c r="F3500" i="27"/>
  <c r="F3841" i="27"/>
  <c r="E3841" i="27"/>
  <c r="F3840" i="27"/>
  <c r="E3840" i="27"/>
  <c r="G3501" i="27"/>
  <c r="H3501" i="27" s="1"/>
  <c r="I3501" i="27" s="1"/>
  <c r="F3985" i="27"/>
  <c r="E3985" i="27"/>
  <c r="E3420" i="27"/>
  <c r="F3420" i="27"/>
  <c r="E3771" i="27"/>
  <c r="F3771" i="27"/>
  <c r="E3758" i="27"/>
  <c r="F3758" i="27"/>
  <c r="E3759" i="27"/>
  <c r="F3759" i="27"/>
  <c r="E3746" i="27"/>
  <c r="F3746" i="27"/>
  <c r="F3461" i="27"/>
  <c r="E3461" i="27"/>
  <c r="F3571" i="27"/>
  <c r="E3571" i="27"/>
  <c r="E3580" i="27"/>
  <c r="F3580" i="27"/>
  <c r="E3575" i="27"/>
  <c r="F3575" i="27"/>
  <c r="E3591" i="27"/>
  <c r="F3591" i="27"/>
  <c r="E3498" i="27"/>
  <c r="F3498" i="27"/>
  <c r="E3508" i="27"/>
  <c r="F3508" i="27"/>
  <c r="F3523" i="27"/>
  <c r="E3523" i="27"/>
  <c r="F3529" i="27"/>
  <c r="E3529" i="27"/>
  <c r="F3521" i="27"/>
  <c r="E3521" i="27"/>
  <c r="F3838" i="27"/>
  <c r="E3838" i="27"/>
  <c r="F3848" i="27"/>
  <c r="E3848" i="27"/>
  <c r="F3837" i="27"/>
  <c r="E3837" i="27"/>
  <c r="E3828" i="27"/>
  <c r="F3828" i="27"/>
  <c r="F3980" i="27"/>
  <c r="E3980" i="27"/>
  <c r="F3557" i="27"/>
  <c r="E3557" i="27"/>
  <c r="E3926" i="27"/>
  <c r="F3926" i="27"/>
  <c r="E3959" i="27"/>
  <c r="F3959" i="27"/>
  <c r="F3954" i="27"/>
  <c r="E3954" i="27"/>
  <c r="E3928" i="27"/>
  <c r="F3928" i="27"/>
  <c r="E3741" i="27"/>
  <c r="F3741" i="27"/>
  <c r="E3730" i="27"/>
  <c r="F3730" i="27"/>
  <c r="E3721" i="27"/>
  <c r="F3721" i="27"/>
  <c r="E3734" i="27"/>
  <c r="F3734" i="27"/>
  <c r="F3987" i="27"/>
  <c r="E3987" i="27"/>
  <c r="E3637" i="27"/>
  <c r="F3637" i="27"/>
  <c r="E3918" i="27"/>
  <c r="F3918" i="27"/>
  <c r="F3917" i="27"/>
  <c r="E3917" i="27"/>
  <c r="F3905" i="27"/>
  <c r="E3905" i="27"/>
  <c r="F3978" i="27"/>
  <c r="E3978" i="27"/>
  <c r="F3965" i="27"/>
  <c r="E3965" i="27"/>
  <c r="F3971" i="27"/>
  <c r="E3971" i="27"/>
  <c r="F3966" i="27"/>
  <c r="E3966" i="27"/>
  <c r="E3701" i="27"/>
  <c r="F3701" i="27"/>
  <c r="F3687" i="27"/>
  <c r="E3687" i="27"/>
  <c r="E3708" i="27"/>
  <c r="F3708" i="27"/>
  <c r="E3702" i="27"/>
  <c r="F3702" i="27"/>
  <c r="F3955" i="27"/>
  <c r="E3955" i="27"/>
  <c r="E3559" i="27"/>
  <c r="F3559" i="27"/>
  <c r="F3552" i="27"/>
  <c r="E3552" i="27"/>
  <c r="E3546" i="27"/>
  <c r="F3546" i="27"/>
  <c r="F3554" i="27"/>
  <c r="E3554" i="27"/>
  <c r="E3360" i="27"/>
  <c r="F3360" i="27"/>
  <c r="E3362" i="27"/>
  <c r="F3362" i="27"/>
  <c r="E3376" i="27"/>
  <c r="F3376" i="27"/>
  <c r="E3793" i="27"/>
  <c r="F3793" i="27"/>
  <c r="E3815" i="27"/>
  <c r="F3815" i="27"/>
  <c r="E3786" i="27"/>
  <c r="F3786" i="27"/>
  <c r="E3490" i="27"/>
  <c r="F3490" i="27"/>
  <c r="E3487" i="27"/>
  <c r="F3487" i="27"/>
  <c r="F3463" i="27"/>
  <c r="E3463" i="27"/>
  <c r="F3491" i="27"/>
  <c r="E3491" i="27"/>
  <c r="E3631" i="27"/>
  <c r="F3631" i="27"/>
  <c r="F3616" i="27"/>
  <c r="E3616" i="27"/>
  <c r="F3624" i="27"/>
  <c r="E3624" i="27"/>
  <c r="F3634" i="27"/>
  <c r="E3634" i="27"/>
  <c r="E3392" i="27"/>
  <c r="F3392" i="27"/>
  <c r="E3418" i="27"/>
  <c r="F3418" i="27"/>
  <c r="E3396" i="27"/>
  <c r="F3396" i="27"/>
  <c r="E3411" i="27"/>
  <c r="F3411" i="27"/>
  <c r="E3423" i="27"/>
  <c r="F3423" i="27"/>
  <c r="E3450" i="27"/>
  <c r="F3450" i="27"/>
  <c r="F3435" i="27"/>
  <c r="E3435" i="27"/>
  <c r="E3432" i="27"/>
  <c r="F3432" i="27"/>
  <c r="F3644" i="27"/>
  <c r="E3644" i="27"/>
  <c r="F3658" i="27"/>
  <c r="E3658" i="27"/>
  <c r="E3671" i="27"/>
  <c r="F3671" i="27"/>
  <c r="F4" i="27"/>
  <c r="G4" i="27" s="1"/>
  <c r="H4" i="27" s="1"/>
  <c r="I4" i="27" s="1"/>
  <c r="E4" i="27"/>
  <c r="E3883" i="27"/>
  <c r="F3883" i="27"/>
  <c r="F3861" i="27"/>
  <c r="E3861" i="27"/>
  <c r="F3864" i="27"/>
  <c r="E3864" i="27"/>
  <c r="F3857" i="27"/>
  <c r="E3857" i="27"/>
  <c r="F3942" i="27"/>
  <c r="E3942" i="27"/>
  <c r="E3355" i="27"/>
  <c r="F3355" i="27"/>
  <c r="A1618" i="27"/>
  <c r="A1615" i="27"/>
  <c r="A1600" i="27"/>
  <c r="A1612" i="27"/>
  <c r="A1608" i="27"/>
  <c r="A1597" i="27"/>
  <c r="A1609" i="27"/>
  <c r="A1602" i="27"/>
  <c r="A1616" i="27"/>
  <c r="A1599" i="27"/>
  <c r="A1592" i="27"/>
  <c r="A1595" i="27"/>
  <c r="A1620" i="27"/>
  <c r="A1588" i="27"/>
  <c r="A1587" i="27"/>
  <c r="A1614" i="27"/>
  <c r="A1603" i="27"/>
  <c r="A1586" i="27"/>
  <c r="A1611" i="27"/>
  <c r="A1610" i="27"/>
  <c r="A1619" i="27"/>
  <c r="A1590" i="27"/>
  <c r="A1605" i="27"/>
  <c r="A1594" i="27"/>
  <c r="A1607" i="27"/>
  <c r="A1593" i="27"/>
  <c r="A1601" i="27"/>
  <c r="A1604" i="27"/>
  <c r="A1596" i="27"/>
  <c r="A1598" i="27"/>
  <c r="A1621" i="27"/>
  <c r="A1589" i="27"/>
  <c r="A1617" i="27"/>
  <c r="A1591" i="27"/>
  <c r="A1613" i="27"/>
  <c r="A1606" i="27"/>
  <c r="F3626" i="27"/>
  <c r="E3626" i="27"/>
  <c r="E3566" i="27"/>
  <c r="F3566" i="27"/>
  <c r="B56" i="24"/>
  <c r="A1889" i="27" s="1"/>
  <c r="A1909" i="27"/>
  <c r="A1893" i="27"/>
  <c r="A1903" i="27"/>
  <c r="A1905" i="27"/>
  <c r="A1898" i="27"/>
  <c r="A1894" i="27"/>
  <c r="A1906" i="27"/>
  <c r="A1908" i="27"/>
  <c r="A1907" i="27"/>
  <c r="A1904" i="27"/>
  <c r="A1897" i="27"/>
  <c r="A1896" i="27"/>
  <c r="A1899" i="27"/>
  <c r="A1901" i="27"/>
  <c r="A1902" i="27"/>
  <c r="A1900" i="27"/>
  <c r="A1892" i="27"/>
  <c r="A1895" i="27"/>
  <c r="A3305" i="27"/>
  <c r="A3310" i="27"/>
  <c r="A3281" i="27"/>
  <c r="A3290" i="27"/>
  <c r="A3309" i="27"/>
  <c r="A3286" i="27"/>
  <c r="A3298" i="27"/>
  <c r="A3282" i="27"/>
  <c r="A3294" i="27"/>
  <c r="A3307" i="27"/>
  <c r="A3303" i="27"/>
  <c r="A3284" i="27"/>
  <c r="A3283" i="27"/>
  <c r="A3292" i="27"/>
  <c r="A3308" i="27"/>
  <c r="A3291" i="27"/>
  <c r="A3300" i="27"/>
  <c r="A3299" i="27"/>
  <c r="A3289" i="27"/>
  <c r="A3288" i="27"/>
  <c r="A3302" i="27"/>
  <c r="A3285" i="27"/>
  <c r="A3297" i="27"/>
  <c r="A3306" i="27"/>
  <c r="A3279" i="27"/>
  <c r="A3278" i="27"/>
  <c r="A3295" i="27"/>
  <c r="A3301" i="27"/>
  <c r="A3313" i="27"/>
  <c r="A3293" i="27"/>
  <c r="A3312" i="27"/>
  <c r="A3296" i="27"/>
  <c r="A3280" i="27"/>
  <c r="A3287" i="27"/>
  <c r="A3304" i="27"/>
  <c r="A3311" i="27"/>
  <c r="A2654" i="27"/>
  <c r="A2634" i="27"/>
  <c r="A2641" i="27"/>
  <c r="A2637" i="27"/>
  <c r="A2664" i="27"/>
  <c r="A2635" i="27"/>
  <c r="A2657" i="27"/>
  <c r="A2648" i="27"/>
  <c r="A2661" i="27"/>
  <c r="A2655" i="27"/>
  <c r="A2639" i="27"/>
  <c r="A2665" i="27"/>
  <c r="A2631" i="27"/>
  <c r="A2652" i="27"/>
  <c r="A2638" i="27"/>
  <c r="A2662" i="27"/>
  <c r="A2630" i="27"/>
  <c r="A2660" i="27"/>
  <c r="A2636" i="27"/>
  <c r="A2649" i="27"/>
  <c r="A2632" i="27"/>
  <c r="A2663" i="27"/>
  <c r="A2633" i="27"/>
  <c r="A2659" i="27"/>
  <c r="A2647" i="27"/>
  <c r="A2645" i="27"/>
  <c r="A2658" i="27"/>
  <c r="A2650" i="27"/>
  <c r="A2640" i="27"/>
  <c r="A2653" i="27"/>
  <c r="A2642" i="27"/>
  <c r="A2656" i="27"/>
  <c r="A2643" i="27"/>
  <c r="A2644" i="27"/>
  <c r="A2651" i="27"/>
  <c r="A2646" i="27"/>
  <c r="F3911" i="27"/>
  <c r="E3911" i="27"/>
  <c r="E3357" i="27"/>
  <c r="F3357" i="27"/>
  <c r="E3768" i="27"/>
  <c r="F3768" i="27"/>
  <c r="E3769" i="27"/>
  <c r="F3769" i="27"/>
  <c r="E3765" i="27"/>
  <c r="F3765" i="27"/>
  <c r="E3753" i="27"/>
  <c r="F3753" i="27"/>
  <c r="B38" i="24"/>
  <c r="A1244" i="27" s="1"/>
  <c r="A1226" i="27"/>
  <c r="E3659" i="27"/>
  <c r="F3659" i="27"/>
  <c r="F3597" i="27"/>
  <c r="E3597" i="27"/>
  <c r="F3593" i="27"/>
  <c r="E3593" i="27"/>
  <c r="E3578" i="27"/>
  <c r="F3578" i="27"/>
  <c r="E3528" i="27"/>
  <c r="F3528" i="27"/>
  <c r="F3513" i="27"/>
  <c r="E3513" i="27"/>
  <c r="E3512" i="27"/>
  <c r="F3512" i="27"/>
  <c r="E3526" i="27"/>
  <c r="F3526" i="27"/>
  <c r="E3822" i="27"/>
  <c r="F3822" i="27"/>
  <c r="E3818" i="27"/>
  <c r="F3818" i="27"/>
  <c r="E3845" i="27"/>
  <c r="F3845" i="27"/>
  <c r="E3823" i="27"/>
  <c r="F3823" i="27"/>
  <c r="F3842" i="27"/>
  <c r="E3842" i="27"/>
  <c r="E3930" i="27"/>
  <c r="F3930" i="27"/>
  <c r="F3944" i="27"/>
  <c r="E3944" i="27"/>
  <c r="F3956" i="27"/>
  <c r="E3956" i="27"/>
  <c r="E3936" i="27"/>
  <c r="F3936" i="27"/>
  <c r="E3943" i="27"/>
  <c r="F3943" i="27"/>
  <c r="E3731" i="27"/>
  <c r="F3731" i="27"/>
  <c r="E3724" i="27"/>
  <c r="F3724" i="27"/>
  <c r="E3735" i="27"/>
  <c r="F3735" i="27"/>
  <c r="E3719" i="27"/>
  <c r="F3719" i="27"/>
  <c r="E3892" i="27"/>
  <c r="F3892" i="27"/>
  <c r="E3596" i="27"/>
  <c r="F3596" i="27"/>
  <c r="E3922" i="27"/>
  <c r="F3922" i="27"/>
  <c r="F3903" i="27"/>
  <c r="E3903" i="27"/>
  <c r="E3902" i="27"/>
  <c r="F3902" i="27"/>
  <c r="F2" i="27"/>
  <c r="G2" i="27" s="1"/>
  <c r="H2" i="27" s="1"/>
  <c r="E2" i="27"/>
  <c r="E3991" i="27"/>
  <c r="F3991" i="27"/>
  <c r="F3997" i="27"/>
  <c r="E3997" i="27"/>
  <c r="F3968" i="27"/>
  <c r="E3968" i="27"/>
  <c r="F3979" i="27"/>
  <c r="E3979" i="27"/>
  <c r="F3684" i="27"/>
  <c r="E3684" i="27"/>
  <c r="F3685" i="27"/>
  <c r="E3685" i="27"/>
  <c r="F3683" i="27"/>
  <c r="E3683" i="27"/>
  <c r="E3887" i="27"/>
  <c r="F3887" i="27"/>
  <c r="E3534" i="27"/>
  <c r="F3534" i="27"/>
  <c r="E3558" i="27"/>
  <c r="F3558" i="27"/>
  <c r="E3532" i="27"/>
  <c r="F3532" i="27"/>
  <c r="E3556" i="27"/>
  <c r="F3556" i="27"/>
  <c r="E3361" i="27"/>
  <c r="F3361" i="27"/>
  <c r="E3375" i="27"/>
  <c r="F3375" i="27"/>
  <c r="E3377" i="27"/>
  <c r="F3377" i="27"/>
  <c r="E3783" i="27"/>
  <c r="F3783" i="27"/>
  <c r="E3805" i="27"/>
  <c r="F3805" i="27"/>
  <c r="E3806" i="27"/>
  <c r="F3806" i="27"/>
  <c r="E3802" i="27"/>
  <c r="F3802" i="27"/>
  <c r="E3479" i="27"/>
  <c r="F3479" i="27"/>
  <c r="E3476" i="27"/>
  <c r="F3476" i="27"/>
  <c r="E3467" i="27"/>
  <c r="F3467" i="27"/>
  <c r="E3484" i="27"/>
  <c r="F3484" i="27"/>
  <c r="F3614" i="27"/>
  <c r="E3614" i="27"/>
  <c r="E3608" i="27"/>
  <c r="F3608" i="27"/>
  <c r="E3627" i="27"/>
  <c r="F3627" i="27"/>
  <c r="E3617" i="27"/>
  <c r="F3617" i="27"/>
  <c r="E3417" i="27"/>
  <c r="F3417" i="27"/>
  <c r="E3388" i="27"/>
  <c r="F3388" i="27"/>
  <c r="E3405" i="27"/>
  <c r="F3405" i="27"/>
  <c r="E3406" i="27"/>
  <c r="F3406" i="27"/>
  <c r="A1453" i="27"/>
  <c r="A1459" i="27"/>
  <c r="A1446" i="27"/>
  <c r="A1456" i="27"/>
  <c r="A1462" i="27"/>
  <c r="A1474" i="27"/>
  <c r="A1442" i="27"/>
  <c r="A1452" i="27"/>
  <c r="A1471" i="27"/>
  <c r="A1467" i="27"/>
  <c r="A1451" i="27"/>
  <c r="A1468" i="27"/>
  <c r="A1449" i="27"/>
  <c r="A1460" i="27"/>
  <c r="A1466" i="27"/>
  <c r="A1477" i="27"/>
  <c r="A1458" i="27"/>
  <c r="A1461" i="27"/>
  <c r="A1473" i="27"/>
  <c r="A1455" i="27"/>
  <c r="A1470" i="27"/>
  <c r="A1448" i="27"/>
  <c r="A1454" i="27"/>
  <c r="A1457" i="27"/>
  <c r="A1463" i="27"/>
  <c r="A1444" i="27"/>
  <c r="A1465" i="27"/>
  <c r="A1450" i="27"/>
  <c r="A1475" i="27"/>
  <c r="A1464" i="27"/>
  <c r="A1445" i="27"/>
  <c r="A1447" i="27"/>
  <c r="A1469" i="27"/>
  <c r="A1476" i="27"/>
  <c r="A1443" i="27"/>
  <c r="A1472" i="27"/>
  <c r="E3456" i="27"/>
  <c r="F3456" i="27"/>
  <c r="F3425" i="27"/>
  <c r="E3425" i="27"/>
  <c r="E3446" i="27"/>
  <c r="F3446" i="27"/>
  <c r="F3437" i="27"/>
  <c r="E3437" i="27"/>
  <c r="F3654" i="27"/>
  <c r="E3654" i="27"/>
  <c r="E3673" i="27"/>
  <c r="F3673" i="27"/>
  <c r="E3657" i="27"/>
  <c r="F3657" i="27"/>
  <c r="E3880" i="27"/>
  <c r="F3880" i="27"/>
  <c r="F3865" i="27"/>
  <c r="E3865" i="27"/>
  <c r="E3872" i="27"/>
  <c r="F3872" i="27"/>
  <c r="F3871" i="27"/>
  <c r="E3871" i="27"/>
  <c r="E3723" i="27"/>
  <c r="F3723" i="27"/>
  <c r="E3458" i="27"/>
  <c r="F3458" i="27"/>
  <c r="F3761" i="27"/>
  <c r="E3761" i="27"/>
  <c r="E3690" i="27"/>
  <c r="F3690" i="27"/>
  <c r="E3748" i="27"/>
  <c r="F3748" i="27"/>
  <c r="E3762" i="27"/>
  <c r="F3762" i="27"/>
  <c r="E3772" i="27"/>
  <c r="F3772" i="27"/>
  <c r="E3747" i="27"/>
  <c r="F3747" i="27"/>
  <c r="B50" i="24"/>
  <c r="A1672" i="27" s="1"/>
  <c r="A1692" i="27"/>
  <c r="A1688" i="27"/>
  <c r="A1693" i="27"/>
  <c r="A1689" i="27"/>
  <c r="A1687" i="27"/>
  <c r="A1691" i="27"/>
  <c r="A1684" i="27"/>
  <c r="A1686" i="27"/>
  <c r="A1683" i="27"/>
  <c r="A1682" i="27"/>
  <c r="A1685" i="27"/>
  <c r="A1690" i="27"/>
  <c r="F3858" i="27"/>
  <c r="E3858" i="27"/>
  <c r="E3590" i="27"/>
  <c r="F3590" i="27"/>
  <c r="E3586" i="27"/>
  <c r="F3586" i="27"/>
  <c r="F3577" i="27"/>
  <c r="E3577" i="27"/>
  <c r="E3588" i="27"/>
  <c r="F3588" i="27"/>
  <c r="A32" i="24"/>
  <c r="A1051" i="27"/>
  <c r="A1054" i="27"/>
  <c r="A1072" i="27"/>
  <c r="A1046" i="27"/>
  <c r="A1047" i="27"/>
  <c r="A1058" i="27"/>
  <c r="A1066" i="27"/>
  <c r="A1063" i="27"/>
  <c r="A1055" i="27"/>
  <c r="A1059" i="27"/>
  <c r="A1065" i="27"/>
  <c r="A1061" i="27"/>
  <c r="A1081" i="27"/>
  <c r="A1060" i="27"/>
  <c r="A1073" i="27"/>
  <c r="A1057" i="27"/>
  <c r="A1053" i="27"/>
  <c r="A1062" i="27"/>
  <c r="A1068" i="27"/>
  <c r="A1070" i="27"/>
  <c r="A1050" i="27"/>
  <c r="A1067" i="27"/>
  <c r="A1080" i="27"/>
  <c r="A1079" i="27"/>
  <c r="A1074" i="27"/>
  <c r="A1048" i="27"/>
  <c r="A1056" i="27"/>
  <c r="A1078" i="27"/>
  <c r="A1052" i="27"/>
  <c r="A1064" i="27"/>
  <c r="A1077" i="27"/>
  <c r="A1076" i="27"/>
  <c r="A1069" i="27"/>
  <c r="A1075" i="27"/>
  <c r="A1049" i="27"/>
  <c r="A1071" i="27"/>
  <c r="A1584" i="27"/>
  <c r="A1580" i="27"/>
  <c r="A1583" i="27"/>
  <c r="A1574" i="27"/>
  <c r="A1577" i="27"/>
  <c r="A1585" i="27"/>
  <c r="A1555" i="27"/>
  <c r="A1581" i="27"/>
  <c r="A1582" i="27"/>
  <c r="A1579" i="27"/>
  <c r="A1578" i="27"/>
  <c r="A1567" i="27"/>
  <c r="A1558" i="27"/>
  <c r="A1557" i="27"/>
  <c r="A1571" i="27"/>
  <c r="A1565" i="27"/>
  <c r="A1561" i="27"/>
  <c r="E3507" i="27"/>
  <c r="F3507" i="27"/>
  <c r="E3506" i="27"/>
  <c r="F3506" i="27"/>
  <c r="F3525" i="27"/>
  <c r="E3525" i="27"/>
  <c r="F3503" i="27"/>
  <c r="E3503" i="27"/>
  <c r="F3834" i="27"/>
  <c r="E3834" i="27"/>
  <c r="F3853" i="27"/>
  <c r="E3853" i="27"/>
  <c r="E3826" i="27"/>
  <c r="F3826" i="27"/>
  <c r="F3852" i="27"/>
  <c r="E3852" i="27"/>
  <c r="F3531" i="27"/>
  <c r="E3531" i="27"/>
  <c r="F3949" i="27"/>
  <c r="E3949" i="27"/>
  <c r="E3961" i="27"/>
  <c r="F3961" i="27"/>
  <c r="E3938" i="27"/>
  <c r="F3938" i="27"/>
  <c r="E3945" i="27"/>
  <c r="F3945" i="27"/>
  <c r="E3718" i="27"/>
  <c r="F3718" i="27"/>
  <c r="E3711" i="27"/>
  <c r="F3711" i="27"/>
  <c r="E3712" i="27"/>
  <c r="F3712" i="27"/>
  <c r="E3715" i="27"/>
  <c r="F3715" i="27"/>
  <c r="E3774" i="27"/>
  <c r="F3774" i="27"/>
  <c r="F3451" i="27"/>
  <c r="E3451" i="27"/>
  <c r="F40" i="27"/>
  <c r="G40" i="27" s="1"/>
  <c r="H40" i="27" s="1"/>
  <c r="I40" i="27" s="1"/>
  <c r="E40" i="27"/>
  <c r="E3894" i="27"/>
  <c r="F3894" i="27"/>
  <c r="E3896" i="27"/>
  <c r="F3896" i="27"/>
  <c r="E3910" i="27"/>
  <c r="F3910" i="27"/>
  <c r="F3976" i="27"/>
  <c r="E3976" i="27"/>
  <c r="F3988" i="27"/>
  <c r="E3988" i="27"/>
  <c r="F3986" i="27"/>
  <c r="E3986" i="27"/>
  <c r="F3973" i="27"/>
  <c r="E3973" i="27"/>
  <c r="E3694" i="27"/>
  <c r="F3694" i="27"/>
  <c r="E3698" i="27"/>
  <c r="F3698" i="27"/>
  <c r="E3699" i="27"/>
  <c r="F3699" i="27"/>
  <c r="F3689" i="27"/>
  <c r="E3689" i="27"/>
  <c r="E3878" i="27"/>
  <c r="F3878" i="27"/>
  <c r="E3562" i="27"/>
  <c r="F3562" i="27"/>
  <c r="F3555" i="27"/>
  <c r="E3555" i="27"/>
  <c r="E3530" i="27"/>
  <c r="F3530" i="27"/>
  <c r="E3351" i="27"/>
  <c r="F3351" i="27"/>
  <c r="E3358" i="27"/>
  <c r="F3358" i="27"/>
  <c r="E3363" i="27"/>
  <c r="F3363" i="27"/>
  <c r="E3374" i="27"/>
  <c r="F3374" i="27"/>
  <c r="E3787" i="27"/>
  <c r="F3787" i="27"/>
  <c r="E3789" i="27"/>
  <c r="F3789" i="27"/>
  <c r="E3796" i="27"/>
  <c r="F3796" i="27"/>
  <c r="E3813" i="27"/>
  <c r="F3813" i="27"/>
  <c r="F3475" i="27"/>
  <c r="E3475" i="27"/>
  <c r="F3481" i="27"/>
  <c r="E3481" i="27"/>
  <c r="E3478" i="27"/>
  <c r="F3478" i="27"/>
  <c r="F3477" i="27"/>
  <c r="E3477" i="27"/>
  <c r="E3615" i="27"/>
  <c r="F3615" i="27"/>
  <c r="F3613" i="27"/>
  <c r="E3613" i="27"/>
  <c r="F3632" i="27"/>
  <c r="E3632" i="27"/>
  <c r="E3629" i="27"/>
  <c r="F3629" i="27"/>
  <c r="E3393" i="27"/>
  <c r="F3393" i="27"/>
  <c r="E3419" i="27"/>
  <c r="F3419" i="27"/>
  <c r="E3402" i="27"/>
  <c r="F3402" i="27"/>
  <c r="E3413" i="27"/>
  <c r="F3413" i="27"/>
  <c r="F3447" i="27"/>
  <c r="E3447" i="27"/>
  <c r="F3442" i="27"/>
  <c r="E3442" i="27"/>
  <c r="F3429" i="27"/>
  <c r="E3429" i="27"/>
  <c r="F3428" i="27"/>
  <c r="E3428" i="27"/>
  <c r="E3669" i="27"/>
  <c r="F3669" i="27"/>
  <c r="E3667" i="27"/>
  <c r="F3667" i="27"/>
  <c r="F3666" i="27"/>
  <c r="E3666" i="27"/>
  <c r="F3866" i="27"/>
  <c r="E3866" i="27"/>
  <c r="E3870" i="27"/>
  <c r="F3870" i="27"/>
  <c r="E3888" i="27"/>
  <c r="F3888" i="27"/>
  <c r="F3879" i="27"/>
  <c r="E3879" i="27"/>
  <c r="F3846" i="27"/>
  <c r="E3846" i="27"/>
  <c r="E3751" i="27"/>
  <c r="F3751" i="27"/>
  <c r="F3785" i="27"/>
  <c r="E3785" i="27"/>
  <c r="E3619" i="27"/>
  <c r="F3619" i="27"/>
  <c r="E5" i="27"/>
  <c r="F5" i="27"/>
  <c r="G5" i="27" s="1"/>
  <c r="H5" i="27" s="1"/>
  <c r="I5" i="27" s="1"/>
  <c r="E3757" i="27"/>
  <c r="F3757" i="27"/>
  <c r="E3766" i="27"/>
  <c r="F3766" i="27"/>
  <c r="E3773" i="27"/>
  <c r="F3773" i="27"/>
  <c r="E3775" i="27"/>
  <c r="F3775" i="27"/>
  <c r="A2114" i="27"/>
  <c r="A2100" i="27"/>
  <c r="A2118" i="27"/>
  <c r="A2115" i="27"/>
  <c r="A2109" i="27"/>
  <c r="A2095" i="27"/>
  <c r="A2113" i="27"/>
  <c r="A2112" i="27"/>
  <c r="A2106" i="27"/>
  <c r="A2124" i="27"/>
  <c r="A2092" i="27"/>
  <c r="A2110" i="27"/>
  <c r="A2107" i="27"/>
  <c r="A2101" i="27"/>
  <c r="A2119" i="27"/>
  <c r="A2105" i="27"/>
  <c r="A2104" i="27"/>
  <c r="A2098" i="27"/>
  <c r="A2116" i="27"/>
  <c r="A2102" i="27"/>
  <c r="A2099" i="27"/>
  <c r="A2125" i="27"/>
  <c r="A2093" i="27"/>
  <c r="A2111" i="27"/>
  <c r="A2097" i="27"/>
  <c r="A2096" i="27"/>
  <c r="A2117" i="27"/>
  <c r="A2103" i="27"/>
  <c r="A2121" i="27"/>
  <c r="A2120" i="27"/>
  <c r="A2108" i="27"/>
  <c r="A2123" i="27"/>
  <c r="A2122" i="27"/>
  <c r="A2090" i="27"/>
  <c r="A2094" i="27"/>
  <c r="A2091" i="27"/>
  <c r="F3953" i="27"/>
  <c r="E3953" i="27"/>
  <c r="E3569" i="27"/>
  <c r="F3569" i="27"/>
  <c r="F3587" i="27"/>
  <c r="E3587" i="27"/>
  <c r="E3592" i="27"/>
  <c r="F3592" i="27"/>
  <c r="F3585" i="27"/>
  <c r="E3585" i="27"/>
  <c r="B89" i="24"/>
  <c r="A3070" i="27"/>
  <c r="A3063" i="27"/>
  <c r="A3089" i="27"/>
  <c r="A3075" i="27"/>
  <c r="A3085" i="27"/>
  <c r="A3090" i="27"/>
  <c r="A3064" i="27"/>
  <c r="A3092" i="27"/>
  <c r="A3071" i="27"/>
  <c r="A3091" i="27"/>
  <c r="A3084" i="27"/>
  <c r="A3097" i="27"/>
  <c r="A3069" i="27"/>
  <c r="A3077" i="27"/>
  <c r="A3067" i="27"/>
  <c r="A3078" i="27"/>
  <c r="A3086" i="27"/>
  <c r="A3095" i="27"/>
  <c r="A3088" i="27"/>
  <c r="A3094" i="27"/>
  <c r="A3062" i="27"/>
  <c r="A3083" i="27"/>
  <c r="A3081" i="27"/>
  <c r="A3087" i="27"/>
  <c r="A3068" i="27"/>
  <c r="A3096" i="27"/>
  <c r="A3080" i="27"/>
  <c r="A3072" i="27"/>
  <c r="A3066" i="27"/>
  <c r="A3074" i="27"/>
  <c r="A3076" i="27"/>
  <c r="A3079" i="27"/>
  <c r="A3082" i="27"/>
  <c r="A3073" i="27"/>
  <c r="A3065" i="27"/>
  <c r="A3093" i="27"/>
  <c r="B80" i="24"/>
  <c r="A2749" i="27"/>
  <c r="A2742" i="27"/>
  <c r="A2761" i="27"/>
  <c r="A2744" i="27"/>
  <c r="A2765" i="27"/>
  <c r="A2767" i="27"/>
  <c r="A2752" i="27"/>
  <c r="A2746" i="27"/>
  <c r="A2764" i="27"/>
  <c r="A2756" i="27"/>
  <c r="A2768" i="27"/>
  <c r="A2760" i="27"/>
  <c r="A2769" i="27"/>
  <c r="A2753" i="27"/>
  <c r="A2757" i="27"/>
  <c r="A2748" i="27"/>
  <c r="A2763" i="27"/>
  <c r="A2755" i="27"/>
  <c r="A2740" i="27"/>
  <c r="A2762" i="27"/>
  <c r="A2754" i="27"/>
  <c r="A2745" i="27"/>
  <c r="A2741" i="27"/>
  <c r="A2758" i="27"/>
  <c r="A2750" i="27"/>
  <c r="A2743" i="27"/>
  <c r="A2772" i="27"/>
  <c r="A2759" i="27"/>
  <c r="A2751" i="27"/>
  <c r="A2747" i="27"/>
  <c r="A2766" i="27"/>
  <c r="A2770" i="27"/>
  <c r="A2738" i="27"/>
  <c r="A2771" i="27"/>
  <c r="A2773" i="27"/>
  <c r="A2739" i="27"/>
  <c r="F3505" i="27"/>
  <c r="E3505" i="27"/>
  <c r="F3519" i="27"/>
  <c r="E3519" i="27"/>
  <c r="F3497" i="27"/>
  <c r="E3497" i="27"/>
  <c r="F3515" i="27"/>
  <c r="E3515" i="27"/>
  <c r="F3831" i="27"/>
  <c r="E3831" i="27"/>
  <c r="F3833" i="27"/>
  <c r="E3833" i="27"/>
  <c r="F3832" i="27"/>
  <c r="E3832" i="27"/>
  <c r="E3824" i="27"/>
  <c r="F3824" i="27"/>
  <c r="F3915" i="27"/>
  <c r="E3915" i="27"/>
  <c r="F3951" i="27"/>
  <c r="E3951" i="27"/>
  <c r="F3927" i="27"/>
  <c r="E3927" i="27"/>
  <c r="F3958" i="27"/>
  <c r="E3958" i="27"/>
  <c r="F3935" i="27"/>
  <c r="E3935" i="27"/>
  <c r="E3726" i="27"/>
  <c r="F3726" i="27"/>
  <c r="E3733" i="27"/>
  <c r="F3733" i="27"/>
  <c r="E3742" i="27"/>
  <c r="F3742" i="27"/>
  <c r="E3716" i="27"/>
  <c r="F3716" i="27"/>
  <c r="E3790" i="27"/>
  <c r="F3790" i="27"/>
  <c r="E3389" i="27"/>
  <c r="F3389" i="27"/>
  <c r="F3891" i="27"/>
  <c r="E3891" i="27"/>
  <c r="F3925" i="27"/>
  <c r="E3925" i="27"/>
  <c r="F3897" i="27"/>
  <c r="E3897" i="27"/>
  <c r="F3981" i="27"/>
  <c r="E3981" i="27"/>
  <c r="E3993" i="27"/>
  <c r="F3993" i="27"/>
  <c r="F3967" i="27"/>
  <c r="E3967" i="27"/>
  <c r="F3962" i="27"/>
  <c r="E3962" i="27"/>
  <c r="F3678" i="27"/>
  <c r="E3678" i="27"/>
  <c r="F3682" i="27"/>
  <c r="E3682" i="27"/>
  <c r="E3697" i="27"/>
  <c r="F3697" i="27"/>
  <c r="E3693" i="27"/>
  <c r="F3693" i="27"/>
  <c r="E3752" i="27"/>
  <c r="F3752" i="27"/>
  <c r="F39" i="27"/>
  <c r="G39" i="27" s="1"/>
  <c r="H39" i="27" s="1"/>
  <c r="I39" i="27" s="1"/>
  <c r="E39" i="27"/>
  <c r="F3541" i="27"/>
  <c r="E3541" i="27"/>
  <c r="F3561" i="27"/>
  <c r="E3561" i="27"/>
  <c r="F3550" i="27"/>
  <c r="E3550" i="27"/>
  <c r="E3383" i="27"/>
  <c r="F3383" i="27"/>
  <c r="E3369" i="27"/>
  <c r="F3369" i="27"/>
  <c r="E3373" i="27"/>
  <c r="F3373" i="27"/>
  <c r="E3353" i="27"/>
  <c r="F3353" i="27"/>
  <c r="E3784" i="27"/>
  <c r="F3784" i="27"/>
  <c r="E3797" i="27"/>
  <c r="F3797" i="27"/>
  <c r="E3799" i="27"/>
  <c r="F3799" i="27"/>
  <c r="E3809" i="27"/>
  <c r="F3809" i="27"/>
  <c r="F3469" i="27"/>
  <c r="E3469" i="27"/>
  <c r="E3466" i="27"/>
  <c r="F3466" i="27"/>
  <c r="E3468" i="27"/>
  <c r="F3468" i="27"/>
  <c r="E3460" i="27"/>
  <c r="F3460" i="27"/>
  <c r="E3607" i="27"/>
  <c r="F3607" i="27"/>
  <c r="F3609" i="27"/>
  <c r="E3609" i="27"/>
  <c r="E3633" i="27"/>
  <c r="F3633" i="27"/>
  <c r="E3612" i="27"/>
  <c r="F3612" i="27"/>
  <c r="E3390" i="27"/>
  <c r="F3390" i="27"/>
  <c r="E3399" i="27"/>
  <c r="F3399" i="27"/>
  <c r="E3403" i="27"/>
  <c r="F3403" i="27"/>
  <c r="E3408" i="27"/>
  <c r="F3408" i="27"/>
  <c r="E3448" i="27"/>
  <c r="F3448" i="27"/>
  <c r="F3449" i="27"/>
  <c r="E3449" i="27"/>
  <c r="E3430" i="27"/>
  <c r="F3430" i="27"/>
  <c r="F3444" i="27"/>
  <c r="E3444" i="27"/>
  <c r="E3649" i="27"/>
  <c r="F3649" i="27"/>
  <c r="F3648" i="27"/>
  <c r="E3648" i="27"/>
  <c r="F3670" i="27"/>
  <c r="E3670" i="27"/>
  <c r="F3642" i="27"/>
  <c r="E3642" i="27"/>
  <c r="F3859" i="27"/>
  <c r="E3859" i="27"/>
  <c r="F3860" i="27"/>
  <c r="E3860" i="27"/>
  <c r="F3877" i="27"/>
  <c r="E3877" i="27"/>
  <c r="F3856" i="27"/>
  <c r="E3856" i="27"/>
  <c r="E3679" i="27"/>
  <c r="F3679" i="27"/>
  <c r="A907" i="27"/>
  <c r="A910" i="27"/>
  <c r="A909" i="27"/>
  <c r="A903" i="27"/>
  <c r="A906" i="27"/>
  <c r="A902" i="27"/>
  <c r="A904" i="27"/>
  <c r="A908" i="27"/>
  <c r="A911" i="27"/>
  <c r="A905" i="27"/>
  <c r="E3750" i="27"/>
  <c r="F3750" i="27"/>
  <c r="F3581" i="27"/>
  <c r="E3581" i="27"/>
  <c r="E3520" i="27"/>
  <c r="F3520" i="27"/>
  <c r="A1485" i="27"/>
  <c r="A1496" i="27"/>
  <c r="A1478" i="27"/>
  <c r="A1488" i="27"/>
  <c r="A1493" i="27"/>
  <c r="A1506" i="27"/>
  <c r="A1484" i="27"/>
  <c r="A1490" i="27"/>
  <c r="A1500" i="27"/>
  <c r="A1497" i="27"/>
  <c r="A1511" i="27"/>
  <c r="A1499" i="27"/>
  <c r="A1483" i="27"/>
  <c r="A1495" i="27"/>
  <c r="A1501" i="27"/>
  <c r="A1502" i="27"/>
  <c r="A1510" i="27"/>
  <c r="A1494" i="27"/>
  <c r="A1492" i="27"/>
  <c r="A1491" i="27"/>
  <c r="A1481" i="27"/>
  <c r="A1504" i="27"/>
  <c r="A1489" i="27"/>
  <c r="A1487" i="27"/>
  <c r="A1486" i="27"/>
  <c r="A1480" i="27"/>
  <c r="A1498" i="27"/>
  <c r="A1482" i="27"/>
  <c r="A1505" i="27"/>
  <c r="A1512" i="27"/>
  <c r="A1513" i="27"/>
  <c r="A1479" i="27"/>
  <c r="A1503" i="27"/>
  <c r="A1509" i="27"/>
  <c r="A1508" i="27"/>
  <c r="A1507" i="27"/>
  <c r="A2868" i="27"/>
  <c r="A2857" i="27"/>
  <c r="A2860" i="27"/>
  <c r="A2852" i="27"/>
  <c r="A2851" i="27"/>
  <c r="A2874" i="27"/>
  <c r="A2853" i="27"/>
  <c r="A2847" i="27"/>
  <c r="A2861" i="27"/>
  <c r="A2871" i="27"/>
  <c r="A2854" i="27"/>
  <c r="A2880" i="27"/>
  <c r="A2846" i="27"/>
  <c r="A2875" i="27"/>
  <c r="A2864" i="27"/>
  <c r="A2877" i="27"/>
  <c r="A2876" i="27"/>
  <c r="A2862" i="27"/>
  <c r="A2878" i="27"/>
  <c r="A2870" i="27"/>
  <c r="A2869" i="27"/>
  <c r="A2873" i="27"/>
  <c r="A2859" i="27"/>
  <c r="A2881" i="27"/>
  <c r="A2858" i="27"/>
  <c r="A2863" i="27"/>
  <c r="A2856" i="27"/>
  <c r="A2849" i="27"/>
  <c r="A2848" i="27"/>
  <c r="A2872" i="27"/>
  <c r="A2850" i="27"/>
  <c r="A2867" i="27"/>
  <c r="A2865" i="27"/>
  <c r="A2855" i="27"/>
  <c r="A2866" i="27"/>
  <c r="A2879" i="27"/>
  <c r="E3863" i="27"/>
  <c r="F3863" i="27"/>
  <c r="F3636" i="27"/>
  <c r="E3636" i="27"/>
  <c r="B41" i="24"/>
  <c r="A1358" i="27" s="1"/>
  <c r="A1367" i="27"/>
  <c r="A1368" i="27"/>
  <c r="A1369" i="27"/>
  <c r="E3755" i="27"/>
  <c r="F3755" i="27"/>
  <c r="E3770" i="27"/>
  <c r="F3770" i="27"/>
  <c r="E3780" i="27"/>
  <c r="F3780" i="27"/>
  <c r="F3974" i="27"/>
  <c r="E3974" i="27"/>
  <c r="E3722" i="27"/>
  <c r="F3722" i="27"/>
  <c r="F3573" i="27"/>
  <c r="E3573" i="27"/>
  <c r="E3584" i="27"/>
  <c r="F3584" i="27"/>
  <c r="E3595" i="27"/>
  <c r="F3595" i="27"/>
  <c r="F3601" i="27"/>
  <c r="E3601" i="27"/>
  <c r="B92" i="24"/>
  <c r="A3177" i="27"/>
  <c r="A3182" i="27"/>
  <c r="A3176" i="27"/>
  <c r="A3185" i="27"/>
  <c r="A3190" i="27"/>
  <c r="A3184" i="27"/>
  <c r="A3183" i="27"/>
  <c r="A3197" i="27"/>
  <c r="A3189" i="27"/>
  <c r="A3170" i="27"/>
  <c r="A3180" i="27"/>
  <c r="A3178" i="27"/>
  <c r="A3172" i="27"/>
  <c r="A3175" i="27"/>
  <c r="A3204" i="27"/>
  <c r="A3174" i="27"/>
  <c r="A3196" i="27"/>
  <c r="A3194" i="27"/>
  <c r="A3195" i="27"/>
  <c r="A3173" i="27"/>
  <c r="A3201" i="27"/>
  <c r="A3171" i="27"/>
  <c r="A3188" i="27"/>
  <c r="A3202" i="27"/>
  <c r="A3203" i="27"/>
  <c r="A3200" i="27"/>
  <c r="A3205" i="27"/>
  <c r="A3181" i="27"/>
  <c r="A3179" i="27"/>
  <c r="A3193" i="27"/>
  <c r="A3187" i="27"/>
  <c r="A3191" i="27"/>
  <c r="A3186" i="27"/>
  <c r="A3198" i="27"/>
  <c r="A3192" i="27"/>
  <c r="A3199" i="27"/>
  <c r="E3502" i="27"/>
  <c r="F3502" i="27"/>
  <c r="E3514" i="27"/>
  <c r="F3514" i="27"/>
  <c r="F3509" i="27"/>
  <c r="E3509" i="27"/>
  <c r="E3516" i="27"/>
  <c r="F3516" i="27"/>
  <c r="E3821" i="27"/>
  <c r="F3821" i="27"/>
  <c r="E3825" i="27"/>
  <c r="F3825" i="27"/>
  <c r="F3836" i="27"/>
  <c r="E3836" i="27"/>
  <c r="F3839" i="27"/>
  <c r="E3839" i="27"/>
  <c r="B35" i="24"/>
  <c r="A1136" i="27" s="1"/>
  <c r="A1121" i="27"/>
  <c r="A1119" i="27"/>
  <c r="A1118" i="27"/>
  <c r="A1120" i="27"/>
  <c r="F3650" i="27"/>
  <c r="E3650" i="27"/>
  <c r="E3940" i="27"/>
  <c r="F3940" i="27"/>
  <c r="F3950" i="27"/>
  <c r="E3950" i="27"/>
  <c r="F3929" i="27"/>
  <c r="E3929" i="27"/>
  <c r="F3947" i="27"/>
  <c r="E3947" i="27"/>
  <c r="E3727" i="27"/>
  <c r="F3727" i="27"/>
  <c r="E3740" i="27"/>
  <c r="F3740" i="27"/>
  <c r="E3743" i="27"/>
  <c r="F3743" i="27"/>
  <c r="E3728" i="27"/>
  <c r="F3728" i="27"/>
  <c r="E3890" i="27"/>
  <c r="F3890" i="27"/>
  <c r="B68" i="24"/>
  <c r="A2311" i="27" s="1"/>
  <c r="A2327" i="27"/>
  <c r="A2336" i="27"/>
  <c r="A2318" i="27"/>
  <c r="A2330" i="27"/>
  <c r="A2319" i="27"/>
  <c r="A2338" i="27"/>
  <c r="A2323" i="27"/>
  <c r="A2320" i="27"/>
  <c r="A2335" i="27"/>
  <c r="A2337" i="27"/>
  <c r="A2316" i="27"/>
  <c r="A2312" i="27"/>
  <c r="A2341" i="27"/>
  <c r="A2313" i="27"/>
  <c r="A2340" i="27"/>
  <c r="A2322" i="27"/>
  <c r="A2339" i="27"/>
  <c r="A2328" i="27"/>
  <c r="A2332" i="27"/>
  <c r="A2314" i="27"/>
  <c r="A2324" i="27"/>
  <c r="A2331" i="27"/>
  <c r="A2326" i="27"/>
  <c r="A2325" i="27"/>
  <c r="A2317" i="27"/>
  <c r="A2329" i="27"/>
  <c r="A2334" i="27"/>
  <c r="A2333" i="27"/>
  <c r="A2315" i="27"/>
  <c r="A2321" i="27"/>
  <c r="F3899" i="27"/>
  <c r="E3899" i="27"/>
  <c r="E3908" i="27"/>
  <c r="F3908" i="27"/>
  <c r="E3904" i="27"/>
  <c r="F3904" i="27"/>
  <c r="F3970" i="27"/>
  <c r="E3970" i="27"/>
  <c r="F3982" i="27"/>
  <c r="E3982" i="27"/>
  <c r="F3964" i="27"/>
  <c r="E3964" i="27"/>
  <c r="F3994" i="27"/>
  <c r="E3994" i="27"/>
  <c r="F3692" i="27"/>
  <c r="E3692" i="27"/>
  <c r="E3696" i="27"/>
  <c r="F3696" i="27"/>
  <c r="E3681" i="27"/>
  <c r="F3681" i="27"/>
  <c r="E3700" i="27"/>
  <c r="F3700" i="27"/>
  <c r="F3603" i="27"/>
  <c r="E3603" i="27"/>
  <c r="F3553" i="27"/>
  <c r="E3553" i="27"/>
  <c r="F3543" i="27"/>
  <c r="E3543" i="27"/>
  <c r="E3538" i="27"/>
  <c r="F3538" i="27"/>
  <c r="E3381" i="27"/>
  <c r="F3381" i="27"/>
  <c r="E3356" i="27"/>
  <c r="F3356" i="27"/>
  <c r="E3371" i="27"/>
  <c r="F3371" i="27"/>
  <c r="E3385" i="27"/>
  <c r="F3385" i="27"/>
  <c r="E3814" i="27"/>
  <c r="F3814" i="27"/>
  <c r="E3794" i="27"/>
  <c r="F3794" i="27"/>
  <c r="E3807" i="27"/>
  <c r="F3807" i="27"/>
  <c r="E3810" i="27"/>
  <c r="F3810" i="27"/>
  <c r="E3462" i="27"/>
  <c r="F3462" i="27"/>
  <c r="E3470" i="27"/>
  <c r="F3470" i="27"/>
  <c r="E3464" i="27"/>
  <c r="F3464" i="27"/>
  <c r="E3474" i="27"/>
  <c r="F3474" i="27"/>
  <c r="E3602" i="27"/>
  <c r="F3602" i="27"/>
  <c r="E3623" i="27"/>
  <c r="F3623" i="27"/>
  <c r="F3630" i="27"/>
  <c r="E3630" i="27"/>
  <c r="E3604" i="27"/>
  <c r="F3604" i="27"/>
  <c r="E3415" i="27"/>
  <c r="F3415" i="27"/>
  <c r="E3397" i="27"/>
  <c r="F3397" i="27"/>
  <c r="E3400" i="27"/>
  <c r="F3400" i="27"/>
  <c r="E3409" i="27"/>
  <c r="F3409" i="27"/>
  <c r="E3424" i="27"/>
  <c r="F3424" i="27"/>
  <c r="F3426" i="27"/>
  <c r="E3426" i="27"/>
  <c r="F3443" i="27"/>
  <c r="E3443" i="27"/>
  <c r="E3434" i="27"/>
  <c r="F3434" i="27"/>
  <c r="F3652" i="27"/>
  <c r="E3652" i="27"/>
  <c r="F3640" i="27"/>
  <c r="E3640" i="27"/>
  <c r="F3664" i="27"/>
  <c r="E3664" i="27"/>
  <c r="E3645" i="27"/>
  <c r="F3645" i="27"/>
  <c r="F38" i="27"/>
  <c r="G38" i="27" s="1"/>
  <c r="H38" i="27" s="1"/>
  <c r="I38" i="27" s="1"/>
  <c r="E38" i="27"/>
  <c r="E3882" i="27"/>
  <c r="F3882" i="27"/>
  <c r="F3889" i="27"/>
  <c r="E3889" i="27"/>
  <c r="F3867" i="27"/>
  <c r="E3867" i="27"/>
  <c r="E3874" i="27"/>
  <c r="F3874" i="27"/>
  <c r="E3695" i="27"/>
  <c r="F3695" i="27"/>
  <c r="A2143" i="27"/>
  <c r="A2130" i="27"/>
  <c r="A2133" i="27"/>
  <c r="A2150" i="27"/>
  <c r="A2140" i="27"/>
  <c r="A2144" i="27"/>
  <c r="A2160" i="27"/>
  <c r="A2127" i="27"/>
  <c r="A2146" i="27"/>
  <c r="A2145" i="27"/>
  <c r="A2135" i="27"/>
  <c r="A2157" i="27"/>
  <c r="A2141" i="27"/>
  <c r="A2156" i="27"/>
  <c r="A2159" i="27"/>
  <c r="A2142" i="27"/>
  <c r="A2138" i="27"/>
  <c r="A2161" i="27"/>
  <c r="A2153" i="27"/>
  <c r="A2137" i="27"/>
  <c r="A2152" i="27"/>
  <c r="A2139" i="27"/>
  <c r="A2134" i="27"/>
  <c r="A2158" i="27"/>
  <c r="A2151" i="27"/>
  <c r="A2149" i="27"/>
  <c r="A2132" i="27"/>
  <c r="A2155" i="27"/>
  <c r="A2148" i="27"/>
  <c r="A2129" i="27"/>
  <c r="A2154" i="27"/>
  <c r="A2128" i="27"/>
  <c r="A2131" i="27"/>
  <c r="A2136" i="27"/>
  <c r="A2126" i="27"/>
  <c r="A2147" i="27"/>
  <c r="E3906" i="27"/>
  <c r="F3906" i="27"/>
  <c r="F3533" i="27"/>
  <c r="E3533" i="27"/>
  <c r="B65" i="24"/>
  <c r="A2205" i="27" s="1"/>
  <c r="A2215" i="27"/>
  <c r="A2208" i="27"/>
  <c r="A2207" i="27"/>
  <c r="A2218" i="27"/>
  <c r="A2219" i="27"/>
  <c r="A2212" i="27"/>
  <c r="A2210" i="27"/>
  <c r="A2209" i="27"/>
  <c r="A2224" i="27"/>
  <c r="A2231" i="27"/>
  <c r="A2230" i="27"/>
  <c r="A2211" i="27"/>
  <c r="A2223" i="27"/>
  <c r="A2226" i="27"/>
  <c r="A2228" i="27"/>
  <c r="A2233" i="27"/>
  <c r="A2229" i="27"/>
  <c r="A2221" i="27"/>
  <c r="A2220" i="27"/>
  <c r="A2214" i="27"/>
  <c r="A2222" i="27"/>
  <c r="A2213" i="27"/>
  <c r="A2227" i="27"/>
  <c r="A2217" i="27"/>
  <c r="A64" i="24"/>
  <c r="A2232" i="27"/>
  <c r="A2216" i="27"/>
  <c r="A2225" i="27"/>
  <c r="E3749" i="27"/>
  <c r="F3749" i="27"/>
  <c r="E3763" i="27"/>
  <c r="F3763" i="27"/>
  <c r="E3767" i="27"/>
  <c r="F3767" i="27"/>
  <c r="F3777" i="27"/>
  <c r="E3777" i="27"/>
  <c r="F1192" i="27"/>
  <c r="E1192" i="27"/>
  <c r="E3567" i="27"/>
  <c r="F3567" i="27"/>
  <c r="E3" i="27"/>
  <c r="F3" i="27"/>
  <c r="G3" i="27" s="1"/>
  <c r="H3" i="27" s="1"/>
  <c r="I3" i="27" s="1"/>
  <c r="E3594" i="27"/>
  <c r="F3594" i="27"/>
  <c r="E3574" i="27"/>
  <c r="F3574" i="27"/>
  <c r="E3572" i="27"/>
  <c r="F3572" i="27"/>
  <c r="F3579" i="27"/>
  <c r="E3579" i="27"/>
  <c r="F3999" i="27"/>
  <c r="E3999" i="27"/>
  <c r="F3499" i="27"/>
  <c r="E3499" i="27"/>
  <c r="E3504" i="27"/>
  <c r="F3504" i="27"/>
  <c r="F3527" i="27"/>
  <c r="E3527" i="27"/>
  <c r="E3524" i="27"/>
  <c r="F3524" i="27"/>
  <c r="E3819" i="27"/>
  <c r="F3819" i="27"/>
  <c r="F3850" i="27"/>
  <c r="E3850" i="27"/>
  <c r="E3820" i="27"/>
  <c r="F3820" i="27"/>
  <c r="F3843" i="27"/>
  <c r="E3843" i="27"/>
  <c r="E3704" i="27"/>
  <c r="F3704" i="27"/>
  <c r="E3382" i="27"/>
  <c r="F3382" i="27"/>
  <c r="F3952" i="27"/>
  <c r="E3952" i="27"/>
  <c r="E3932" i="27"/>
  <c r="F3932" i="27"/>
  <c r="F3933" i="27"/>
  <c r="E3933" i="27"/>
  <c r="E3729" i="27"/>
  <c r="F3729" i="27"/>
  <c r="E3738" i="27"/>
  <c r="F3738" i="27"/>
  <c r="E3737" i="27"/>
  <c r="F3737" i="27"/>
  <c r="E3713" i="27"/>
  <c r="F3713" i="27"/>
  <c r="E3745" i="27"/>
  <c r="F3745" i="27"/>
  <c r="E3756" i="27"/>
  <c r="F3756" i="27"/>
  <c r="E3916" i="27"/>
  <c r="F3916" i="27"/>
  <c r="E3901" i="27"/>
  <c r="F3901" i="27"/>
  <c r="F3919" i="27"/>
  <c r="E3919" i="27"/>
  <c r="E3895" i="27"/>
  <c r="F3895" i="27"/>
  <c r="F3983" i="27"/>
  <c r="E3983" i="27"/>
  <c r="F3963" i="27"/>
  <c r="E3963" i="27"/>
  <c r="F3996" i="27"/>
  <c r="E3996" i="27"/>
  <c r="E3975" i="27"/>
  <c r="F3975" i="27"/>
  <c r="E3709" i="27"/>
  <c r="F3709" i="27"/>
  <c r="E3677" i="27"/>
  <c r="F3677" i="27"/>
  <c r="E3688" i="27"/>
  <c r="F3688" i="27"/>
  <c r="F3674" i="27"/>
  <c r="E3674" i="27"/>
  <c r="E3452" i="27"/>
  <c r="F3452" i="27"/>
  <c r="F3539" i="27"/>
  <c r="E3539" i="27"/>
  <c r="F3547" i="27"/>
  <c r="E3547" i="27"/>
  <c r="E3560" i="27"/>
  <c r="F3560" i="27"/>
  <c r="F3551" i="27"/>
  <c r="E3551" i="27"/>
  <c r="E3378" i="27"/>
  <c r="F3378" i="27"/>
  <c r="E3370" i="27"/>
  <c r="F3370" i="27"/>
  <c r="E3368" i="27"/>
  <c r="F3368" i="27"/>
  <c r="E3380" i="27"/>
  <c r="F3380" i="27"/>
  <c r="E3798" i="27"/>
  <c r="F3798" i="27"/>
  <c r="E3792" i="27"/>
  <c r="F3792" i="27"/>
  <c r="E3804" i="27"/>
  <c r="F3804" i="27"/>
  <c r="E3811" i="27"/>
  <c r="F3811" i="27"/>
  <c r="F3459" i="27"/>
  <c r="E3459" i="27"/>
  <c r="E3485" i="27"/>
  <c r="F3485" i="27"/>
  <c r="E3480" i="27"/>
  <c r="F3480" i="27"/>
  <c r="F3493" i="27"/>
  <c r="E3493" i="27"/>
  <c r="F3605" i="27"/>
  <c r="E3605" i="27"/>
  <c r="E3621" i="27"/>
  <c r="F3621" i="27"/>
  <c r="E3635" i="27"/>
  <c r="F3635" i="27"/>
  <c r="E3421" i="27"/>
  <c r="F3421" i="27"/>
  <c r="E3394" i="27"/>
  <c r="F3394" i="27"/>
  <c r="E3410" i="27"/>
  <c r="F3410" i="27"/>
  <c r="E3404" i="27"/>
  <c r="F3404" i="27"/>
  <c r="F3457" i="27"/>
  <c r="E3457" i="27"/>
  <c r="F3445" i="27"/>
  <c r="E3445" i="27"/>
  <c r="E3454" i="27"/>
  <c r="F3454" i="27"/>
  <c r="F3441" i="27"/>
  <c r="E3441" i="27"/>
  <c r="E3653" i="27"/>
  <c r="F3653" i="27"/>
  <c r="E3643" i="27"/>
  <c r="F3643" i="27"/>
  <c r="E3665" i="27"/>
  <c r="F3665" i="27"/>
  <c r="E3641" i="27"/>
  <c r="F3641" i="27"/>
  <c r="F3851" i="27"/>
  <c r="E3851" i="27"/>
  <c r="A2541" i="27"/>
  <c r="A2534" i="27"/>
  <c r="A2531" i="27"/>
  <c r="A2551" i="27"/>
  <c r="A2555" i="27"/>
  <c r="A2543" i="27"/>
  <c r="A2545" i="27"/>
  <c r="A2553" i="27"/>
  <c r="A2540" i="27"/>
  <c r="A2529" i="27"/>
  <c r="A2525" i="27"/>
  <c r="A2552" i="27"/>
  <c r="A2539" i="27"/>
  <c r="A2524" i="27"/>
  <c r="A2542" i="27"/>
  <c r="A2537" i="27"/>
  <c r="A2535" i="27"/>
  <c r="A2554" i="27"/>
  <c r="A2548" i="27"/>
  <c r="A2556" i="27"/>
  <c r="A2536" i="27"/>
  <c r="A2533" i="27"/>
  <c r="A2532" i="27"/>
  <c r="A2550" i="27"/>
  <c r="A2547" i="27"/>
  <c r="A2527" i="27"/>
  <c r="A2526" i="27"/>
  <c r="A2549" i="27"/>
  <c r="A2522" i="27"/>
  <c r="A2557" i="27"/>
  <c r="A2523" i="27"/>
  <c r="A2538" i="27"/>
  <c r="A2546" i="27"/>
  <c r="A2544" i="27"/>
  <c r="A2528" i="27"/>
  <c r="A2530" i="27"/>
  <c r="F3855" i="27"/>
  <c r="E3855" i="27"/>
  <c r="E3868" i="27"/>
  <c r="F3868" i="27"/>
  <c r="E3876" i="27"/>
  <c r="F3876" i="27"/>
  <c r="F3618" i="27"/>
  <c r="E3618" i="27"/>
  <c r="E3384" i="27"/>
  <c r="F3384" i="27"/>
  <c r="A471" i="27"/>
  <c r="A490" i="27"/>
  <c r="A479" i="27"/>
  <c r="A486" i="27"/>
  <c r="A472" i="27"/>
  <c r="A483" i="27"/>
  <c r="A475" i="27"/>
  <c r="A487" i="27"/>
  <c r="A477" i="27"/>
  <c r="A476" i="27"/>
  <c r="A489" i="27"/>
  <c r="A488" i="27"/>
  <c r="A480" i="27"/>
  <c r="A470" i="27"/>
  <c r="A474" i="27"/>
  <c r="A485" i="27"/>
  <c r="A481" i="27"/>
  <c r="A473" i="27"/>
  <c r="A482" i="27"/>
  <c r="A491" i="27"/>
  <c r="A478" i="27"/>
  <c r="A484" i="27"/>
  <c r="A295" i="27"/>
  <c r="A304" i="27"/>
  <c r="A303" i="27"/>
  <c r="A323" i="27"/>
  <c r="A325" i="27"/>
  <c r="A322" i="27"/>
  <c r="A317" i="27"/>
  <c r="A296" i="27"/>
  <c r="A318" i="27"/>
  <c r="A297" i="27"/>
  <c r="A294" i="27"/>
  <c r="A290" i="27"/>
  <c r="A315" i="27"/>
  <c r="A308" i="27"/>
  <c r="A321" i="27"/>
  <c r="A307" i="27"/>
  <c r="A302" i="27"/>
  <c r="A311" i="27"/>
  <c r="A320" i="27"/>
  <c r="A319" i="27"/>
  <c r="A293" i="27"/>
  <c r="A291" i="27"/>
  <c r="A309" i="27"/>
  <c r="A306" i="27"/>
  <c r="A301" i="27"/>
  <c r="A298" i="27"/>
  <c r="A310" i="27"/>
  <c r="A300" i="27"/>
  <c r="A299" i="27"/>
  <c r="A324" i="27"/>
  <c r="A292" i="27"/>
  <c r="A305" i="27"/>
  <c r="A2591" i="27"/>
  <c r="A2561" i="27"/>
  <c r="A2575" i="27"/>
  <c r="A2559" i="27"/>
  <c r="E3920" i="27"/>
  <c r="F3920" i="27"/>
  <c r="E3565" i="27"/>
  <c r="F3565" i="27"/>
  <c r="E3779" i="27"/>
  <c r="F3779" i="27"/>
  <c r="E3781" i="27"/>
  <c r="F3781" i="27"/>
  <c r="E3754" i="27"/>
  <c r="F3754" i="27"/>
  <c r="E3764" i="27"/>
  <c r="F3764" i="27"/>
  <c r="F3537" i="27"/>
  <c r="E3537" i="27"/>
  <c r="E3568" i="27"/>
  <c r="F3568" i="27"/>
  <c r="E3600" i="27"/>
  <c r="F3600" i="27"/>
  <c r="E3582" i="27"/>
  <c r="F3582" i="27"/>
  <c r="E3583" i="27"/>
  <c r="F3583" i="27"/>
  <c r="F3998" i="27"/>
  <c r="E3998" i="27"/>
  <c r="E3494" i="27"/>
  <c r="F3494" i="27"/>
  <c r="E3518" i="27"/>
  <c r="F3518" i="27"/>
  <c r="E3522" i="27"/>
  <c r="F3522" i="27"/>
  <c r="F3511" i="27"/>
  <c r="E3511" i="27"/>
  <c r="F3517" i="27"/>
  <c r="E3517" i="27"/>
  <c r="E3830" i="27"/>
  <c r="F3830" i="27"/>
  <c r="E3829" i="27"/>
  <c r="F3829" i="27"/>
  <c r="E3835" i="27"/>
  <c r="F3835" i="27"/>
  <c r="F3847" i="27"/>
  <c r="E3847" i="27"/>
  <c r="F3939" i="27"/>
  <c r="E3939" i="27"/>
  <c r="F3542" i="27"/>
  <c r="E3542" i="27"/>
  <c r="B59" i="24"/>
  <c r="A1994" i="27" s="1"/>
  <c r="A2004" i="27"/>
  <c r="A2016" i="27"/>
  <c r="A2000" i="27"/>
  <c r="A2014" i="27"/>
  <c r="A2017" i="27"/>
  <c r="A1997" i="27"/>
  <c r="A2005" i="27"/>
  <c r="A2003" i="27"/>
  <c r="A2002" i="27"/>
  <c r="A2013" i="27"/>
  <c r="A2001" i="27"/>
  <c r="A2015" i="27"/>
  <c r="A2011" i="27"/>
  <c r="A1999" i="27"/>
  <c r="A2010" i="27"/>
  <c r="A1998" i="27"/>
  <c r="A2008" i="27"/>
  <c r="A2006" i="27"/>
  <c r="A2009" i="27"/>
  <c r="A2012" i="27"/>
  <c r="A2007" i="27"/>
  <c r="B86" i="24"/>
  <c r="A2973" i="27"/>
  <c r="A2954" i="27"/>
  <c r="A2988" i="27"/>
  <c r="A2972" i="27"/>
  <c r="A2955" i="27"/>
  <c r="A2970" i="27"/>
  <c r="A2989" i="27"/>
  <c r="A2968" i="27"/>
  <c r="A2982" i="27"/>
  <c r="A2957" i="27"/>
  <c r="A2971" i="27"/>
  <c r="A2984" i="27"/>
  <c r="A2983" i="27"/>
  <c r="A2975" i="27"/>
  <c r="A2974" i="27"/>
  <c r="A2986" i="27"/>
  <c r="A2967" i="27"/>
  <c r="A2962" i="27"/>
  <c r="A2966" i="27"/>
  <c r="A2985" i="27"/>
  <c r="A2980" i="27"/>
  <c r="A2958" i="27"/>
  <c r="A2964" i="27"/>
  <c r="A2963" i="27"/>
  <c r="A2981" i="27"/>
  <c r="A2956" i="27"/>
  <c r="A2965" i="27"/>
  <c r="A2960" i="27"/>
  <c r="A2976" i="27"/>
  <c r="A2977" i="27"/>
  <c r="A2987" i="27"/>
  <c r="A2969" i="27"/>
  <c r="A2961" i="27"/>
  <c r="A2979" i="27"/>
  <c r="A2959" i="27"/>
  <c r="A2978" i="27"/>
  <c r="F3957" i="27"/>
  <c r="E3957" i="27"/>
  <c r="F3960" i="27"/>
  <c r="E3960" i="27"/>
  <c r="F3941" i="27"/>
  <c r="E3941" i="27"/>
  <c r="E3720" i="27"/>
  <c r="F3720" i="27"/>
  <c r="E3725" i="27"/>
  <c r="F3725" i="27"/>
  <c r="E3714" i="27"/>
  <c r="F3714" i="27"/>
  <c r="E3710" i="27"/>
  <c r="F3710" i="27"/>
  <c r="E3651" i="27"/>
  <c r="F3651" i="27"/>
  <c r="E3909" i="27"/>
  <c r="F3909" i="27"/>
  <c r="E3898" i="27"/>
  <c r="F3898" i="27"/>
  <c r="E3900" i="27"/>
  <c r="F3900" i="27"/>
  <c r="E3914" i="27"/>
  <c r="F3914" i="27"/>
  <c r="F3984" i="27"/>
  <c r="E3984" i="27"/>
  <c r="F3995" i="27"/>
  <c r="E3995" i="27"/>
  <c r="F3969" i="27"/>
  <c r="E3969" i="27"/>
  <c r="F3972" i="27"/>
  <c r="E3972" i="27"/>
  <c r="E3707" i="27"/>
  <c r="F3707" i="27"/>
  <c r="F3680" i="27"/>
  <c r="E3680" i="27"/>
  <c r="F3676" i="27"/>
  <c r="E3676" i="27"/>
  <c r="E3675" i="27"/>
  <c r="F3675" i="27"/>
  <c r="E3663" i="27"/>
  <c r="F3663" i="27"/>
  <c r="E3540" i="27"/>
  <c r="F3540" i="27"/>
  <c r="F3549" i="27"/>
  <c r="E3549" i="27"/>
  <c r="F3545" i="27"/>
  <c r="E3545" i="27"/>
  <c r="F3535" i="27"/>
  <c r="E3535" i="27"/>
  <c r="E3359" i="27"/>
  <c r="F3359" i="27"/>
  <c r="E3367" i="27"/>
  <c r="F3367" i="27"/>
  <c r="E3366" i="27"/>
  <c r="F3366" i="27"/>
  <c r="E3364" i="27"/>
  <c r="F3364" i="27"/>
  <c r="E3812" i="27"/>
  <c r="F3812" i="27"/>
  <c r="E3816" i="27"/>
  <c r="F3816" i="27"/>
  <c r="E3791" i="27"/>
  <c r="F3791" i="27"/>
  <c r="E3801" i="27"/>
  <c r="F3801" i="27"/>
  <c r="F3473" i="27"/>
  <c r="E3473" i="27"/>
  <c r="F3471" i="27"/>
  <c r="E3471" i="27"/>
  <c r="E3482" i="27"/>
  <c r="F3482" i="27"/>
  <c r="F3465" i="27"/>
  <c r="E3465" i="27"/>
  <c r="E3606" i="27"/>
  <c r="F3606" i="27"/>
  <c r="F3620" i="27"/>
  <c r="E3620" i="27"/>
  <c r="F3611" i="27"/>
  <c r="E3611" i="27"/>
  <c r="E3412" i="27"/>
  <c r="F3412" i="27"/>
  <c r="E3401" i="27"/>
  <c r="F3401" i="27"/>
  <c r="E3407" i="27"/>
  <c r="F3407" i="27"/>
  <c r="E3398" i="27"/>
  <c r="F3398" i="27"/>
  <c r="E3440" i="27"/>
  <c r="F3440" i="27"/>
  <c r="F3427" i="27"/>
  <c r="E3427" i="27"/>
  <c r="F3431" i="27"/>
  <c r="E3431" i="27"/>
  <c r="F3436" i="27"/>
  <c r="E3436" i="27"/>
  <c r="F3646" i="27"/>
  <c r="E3646" i="27"/>
  <c r="E3672" i="27"/>
  <c r="F3672" i="27"/>
  <c r="F3662" i="27"/>
  <c r="E3662" i="27"/>
  <c r="E3661" i="27"/>
  <c r="F3661" i="27"/>
  <c r="F3923" i="27"/>
  <c r="E3923" i="27"/>
  <c r="E3886" i="27"/>
  <c r="F3886" i="27"/>
  <c r="F3873" i="27"/>
  <c r="E3873" i="27"/>
  <c r="F3862" i="27"/>
  <c r="E3862" i="27"/>
  <c r="F3869" i="27"/>
  <c r="E3869" i="27"/>
  <c r="B71" i="24"/>
  <c r="A2414" i="27" s="1"/>
  <c r="A2423" i="27"/>
  <c r="A2418" i="27"/>
  <c r="A2449" i="27"/>
  <c r="A2440" i="27"/>
  <c r="A2419" i="27"/>
  <c r="A2446" i="27"/>
  <c r="A2445" i="27"/>
  <c r="A2436" i="27"/>
  <c r="A2447" i="27"/>
  <c r="A2442" i="27"/>
  <c r="A2441" i="27"/>
  <c r="A2432" i="27"/>
  <c r="A2443" i="27"/>
  <c r="A2438" i="27"/>
  <c r="A2437" i="27"/>
  <c r="A2417" i="27"/>
  <c r="A2428" i="27"/>
  <c r="A2439" i="27"/>
  <c r="A2434" i="27"/>
  <c r="A2433" i="27"/>
  <c r="A2424" i="27"/>
  <c r="A2435" i="27"/>
  <c r="A2430" i="27"/>
  <c r="A2429" i="27"/>
  <c r="A2420" i="27"/>
  <c r="A2427" i="27"/>
  <c r="A2422" i="27"/>
  <c r="A2421" i="27"/>
  <c r="A2444" i="27"/>
  <c r="A2448" i="27"/>
  <c r="A2426" i="27"/>
  <c r="A2431" i="27"/>
  <c r="A2425" i="27"/>
  <c r="E3350" i="27"/>
  <c r="F3350" i="27"/>
  <c r="G3863" i="27"/>
  <c r="H3863" i="27" s="1"/>
  <c r="I3863" i="27" s="1"/>
  <c r="G3876" i="27"/>
  <c r="H3876" i="27" s="1"/>
  <c r="I3876" i="27" s="1"/>
  <c r="G3521" i="27"/>
  <c r="H3521" i="27" s="1"/>
  <c r="I3521" i="27" s="1"/>
  <c r="G3615" i="27"/>
  <c r="H3615" i="27" s="1"/>
  <c r="G3631" i="27"/>
  <c r="H3631" i="27" s="1"/>
  <c r="G3798" i="27"/>
  <c r="H3798" i="27" s="1"/>
  <c r="G3671" i="27"/>
  <c r="H3671" i="27" s="1"/>
  <c r="I3671" i="27" s="1"/>
  <c r="G3649" i="27"/>
  <c r="H3649" i="27" s="1"/>
  <c r="G3788" i="27"/>
  <c r="H3788" i="27" s="1"/>
  <c r="G3455" i="27"/>
  <c r="H3455" i="27" s="1"/>
  <c r="G3607" i="27"/>
  <c r="H3607" i="27" s="1"/>
  <c r="I3607" i="27" s="1"/>
  <c r="G3372" i="27"/>
  <c r="H3372" i="27" s="1"/>
  <c r="G3549" i="27"/>
  <c r="H3549" i="27" s="1"/>
  <c r="G3428" i="27"/>
  <c r="H3428" i="27" s="1"/>
  <c r="I3428" i="27" s="1"/>
  <c r="G3617" i="27"/>
  <c r="H3617" i="27" s="1"/>
  <c r="G3396" i="27"/>
  <c r="H3396" i="27" s="1"/>
  <c r="I3396" i="27" s="1"/>
  <c r="G3448" i="27"/>
  <c r="H3448" i="27" s="1"/>
  <c r="G3614" i="27"/>
  <c r="H3614" i="27" s="1"/>
  <c r="G3409" i="27"/>
  <c r="H3409" i="27" s="1"/>
  <c r="G3562" i="27"/>
  <c r="H3562" i="27" s="1"/>
  <c r="G3859" i="27"/>
  <c r="H3859" i="27" s="1"/>
  <c r="G3378" i="27"/>
  <c r="H3378" i="27" s="1"/>
  <c r="G3404" i="27"/>
  <c r="H3404" i="27" s="1"/>
  <c r="G3365" i="27"/>
  <c r="H3365" i="27" s="1"/>
  <c r="I3365" i="27" s="1"/>
  <c r="G3415" i="27"/>
  <c r="H3415" i="27" s="1"/>
  <c r="I3415" i="27" s="1"/>
  <c r="G3857" i="27"/>
  <c r="H3857" i="27" s="1"/>
  <c r="G3419" i="27"/>
  <c r="H3419" i="27" s="1"/>
  <c r="G3545" i="27"/>
  <c r="H3545" i="27" s="1"/>
  <c r="G3582" i="27"/>
  <c r="H3582" i="27" s="1"/>
  <c r="G3573" i="27"/>
  <c r="H3573" i="27" s="1"/>
  <c r="I3573" i="27" s="1"/>
  <c r="G3767" i="27"/>
  <c r="H3767" i="27" s="1"/>
  <c r="G3471" i="27"/>
  <c r="H3471" i="27" s="1"/>
  <c r="I3471" i="27" s="1"/>
  <c r="G3399" i="27"/>
  <c r="H3399" i="27" s="1"/>
  <c r="I3399" i="27" s="1"/>
  <c r="T7" i="25"/>
  <c r="T8" i="25" s="1"/>
  <c r="U6" i="25"/>
  <c r="O6" i="25" s="1"/>
  <c r="G3371" i="27"/>
  <c r="H3371" i="27" s="1"/>
  <c r="G3797" i="27"/>
  <c r="H3797" i="27" s="1"/>
  <c r="I3797" i="27" s="1"/>
  <c r="G3979" i="27"/>
  <c r="H3979" i="27" s="1"/>
  <c r="G3630" i="27"/>
  <c r="H3630" i="27" s="1"/>
  <c r="G3658" i="27"/>
  <c r="H3658" i="27" s="1"/>
  <c r="G3666" i="27"/>
  <c r="H3666" i="27" s="1"/>
  <c r="G3878" i="27"/>
  <c r="H3878" i="27" s="1"/>
  <c r="I3878" i="27" s="1"/>
  <c r="G3543" i="27"/>
  <c r="H3543" i="27" s="1"/>
  <c r="I3543" i="27" s="1"/>
  <c r="G3386" i="27"/>
  <c r="H3386" i="27" s="1"/>
  <c r="G3555" i="27"/>
  <c r="H3555" i="27" s="1"/>
  <c r="I3555" i="27" s="1"/>
  <c r="G3492" i="27"/>
  <c r="H3492" i="27" s="1"/>
  <c r="G3606" i="27"/>
  <c r="H3606" i="27" s="1"/>
  <c r="I3606" i="27" s="1"/>
  <c r="G3403" i="27"/>
  <c r="H3403" i="27" s="1"/>
  <c r="G3454" i="27"/>
  <c r="H3454" i="27" s="1"/>
  <c r="G3560" i="27"/>
  <c r="H3560" i="27" s="1"/>
  <c r="G3676" i="27"/>
  <c r="H3676" i="27" s="1"/>
  <c r="I3676" i="27" s="1"/>
  <c r="G3610" i="27"/>
  <c r="H3610" i="27" s="1"/>
  <c r="G3436" i="27"/>
  <c r="H3436" i="27" s="1"/>
  <c r="G3889" i="27"/>
  <c r="H3889" i="27" s="1"/>
  <c r="G3561" i="27"/>
  <c r="H3561" i="27" s="1"/>
  <c r="I3561" i="27" s="1"/>
  <c r="G3390" i="27"/>
  <c r="H3390" i="27" s="1"/>
  <c r="I3390" i="27" s="1"/>
  <c r="G3407" i="27"/>
  <c r="H3407" i="27" s="1"/>
  <c r="I3407" i="27" s="1"/>
  <c r="G3369" i="27"/>
  <c r="H3369" i="27" s="1"/>
  <c r="I3369" i="27" s="1"/>
  <c r="G3993" i="27"/>
  <c r="H3993" i="27" s="1"/>
  <c r="G3817" i="27"/>
  <c r="H3817" i="27" s="1"/>
  <c r="I3817" i="27" s="1"/>
  <c r="G3618" i="27"/>
  <c r="H3618" i="27" s="1"/>
  <c r="G3437" i="27"/>
  <c r="H3437" i="27" s="1"/>
  <c r="I3437" i="27" s="1"/>
  <c r="G3816" i="27"/>
  <c r="H3816" i="27" s="1"/>
  <c r="I3816" i="27" s="1"/>
  <c r="G3462" i="27"/>
  <c r="H3462" i="27" s="1"/>
  <c r="I3462" i="27" s="1"/>
  <c r="G3464" i="27"/>
  <c r="H3464" i="27" s="1"/>
  <c r="I3464" i="27" s="1"/>
  <c r="G3661" i="27"/>
  <c r="H3661" i="27" s="1"/>
  <c r="I3661" i="27" s="1"/>
  <c r="G3854" i="27"/>
  <c r="H3854" i="27" s="1"/>
  <c r="G3858" i="27"/>
  <c r="H3858" i="27" s="1"/>
  <c r="G3655" i="27"/>
  <c r="H3655" i="27" s="1"/>
  <c r="I3655" i="27" s="1"/>
  <c r="G3962" i="27"/>
  <c r="H3962" i="27" s="1"/>
  <c r="G3388" i="27"/>
  <c r="H3388" i="27" s="1"/>
  <c r="G3619" i="27"/>
  <c r="H3619" i="27" s="1"/>
  <c r="G3677" i="27"/>
  <c r="H3677" i="27" s="1"/>
  <c r="I3677" i="27" s="1"/>
  <c r="G3760" i="27"/>
  <c r="H3760" i="27" s="1"/>
  <c r="I3760" i="27" s="1"/>
  <c r="G3785" i="27"/>
  <c r="H3785" i="27" s="1"/>
  <c r="I3785" i="27" s="1"/>
  <c r="G3846" i="27"/>
  <c r="H3846" i="27" s="1"/>
  <c r="G3662" i="27"/>
  <c r="H3662" i="27" s="1"/>
  <c r="I3662" i="27" s="1"/>
  <c r="G3873" i="27"/>
  <c r="H3873" i="27" s="1"/>
  <c r="I3873" i="27" s="1"/>
  <c r="G3670" i="27"/>
  <c r="H3670" i="27" s="1"/>
  <c r="I3670" i="27" s="1"/>
  <c r="G3547" i="27"/>
  <c r="H3547" i="27" s="1"/>
  <c r="I3547" i="27" s="1"/>
  <c r="G3397" i="27"/>
  <c r="H3397" i="27" s="1"/>
  <c r="I3397" i="27" s="1"/>
  <c r="G3986" i="27"/>
  <c r="H3986" i="27" s="1"/>
  <c r="G3394" i="27"/>
  <c r="H3394" i="27" s="1"/>
  <c r="I3394" i="27" s="1"/>
  <c r="G3866" i="27"/>
  <c r="H3866" i="27" s="1"/>
  <c r="G3510" i="27"/>
  <c r="H3510" i="27" s="1"/>
  <c r="I3510" i="27" s="1"/>
  <c r="P6" i="25"/>
  <c r="G3771" i="27"/>
  <c r="H3771" i="27" s="1"/>
  <c r="G3443" i="27"/>
  <c r="H3443" i="27" s="1"/>
  <c r="G3668" i="27"/>
  <c r="H3668" i="27" s="1"/>
  <c r="G3375" i="27"/>
  <c r="H3375" i="27" s="1"/>
  <c r="I3375" i="27" s="1"/>
  <c r="G3539" i="27"/>
  <c r="H3539" i="27" s="1"/>
  <c r="G3496" i="27"/>
  <c r="H3496" i="27" s="1"/>
  <c r="I3496" i="27" s="1"/>
  <c r="G3571" i="27"/>
  <c r="H3571" i="27" s="1"/>
  <c r="G3705" i="27"/>
  <c r="H3705" i="27" s="1"/>
  <c r="N7" i="25"/>
  <c r="G3377" i="27"/>
  <c r="H3377" i="27" s="1"/>
  <c r="G3872" i="27"/>
  <c r="H3872" i="27" s="1"/>
  <c r="I3872" i="27" s="1"/>
  <c r="G3656" i="27"/>
  <c r="H3656" i="27" s="1"/>
  <c r="G3807" i="27"/>
  <c r="H3807" i="27" s="1"/>
  <c r="G3881" i="27"/>
  <c r="H3881" i="27" s="1"/>
  <c r="G3730" i="27"/>
  <c r="H3730" i="27" s="1"/>
  <c r="G3499" i="27"/>
  <c r="H3499" i="27" s="1"/>
  <c r="G3513" i="27"/>
  <c r="H3513" i="27" s="1"/>
  <c r="G3830" i="27"/>
  <c r="H3830" i="27" s="1"/>
  <c r="G3429" i="27"/>
  <c r="H3429" i="27" s="1"/>
  <c r="I3429" i="27" s="1"/>
  <c r="G3392" i="27"/>
  <c r="H3392" i="27" s="1"/>
  <c r="G3484" i="27"/>
  <c r="H3484" i="27" s="1"/>
  <c r="G3551" i="27"/>
  <c r="H3551" i="27" s="1"/>
  <c r="G3401" i="27"/>
  <c r="H3401" i="27" s="1"/>
  <c r="I3401" i="27" s="1"/>
  <c r="G3398" i="27"/>
  <c r="H3398" i="27" s="1"/>
  <c r="I3398" i="27" s="1"/>
  <c r="G3808" i="27"/>
  <c r="H3808" i="27" s="1"/>
  <c r="I3808" i="27" s="1"/>
  <c r="G3874" i="27"/>
  <c r="H3874" i="27" s="1"/>
  <c r="I3874" i="27" s="1"/>
  <c r="G3645" i="27"/>
  <c r="H3645" i="27" s="1"/>
  <c r="I3645" i="27" s="1"/>
  <c r="G3752" i="27"/>
  <c r="H3752" i="27" s="1"/>
  <c r="G3425" i="27"/>
  <c r="H3425" i="27" s="1"/>
  <c r="G3789" i="27"/>
  <c r="H3789" i="27" s="1"/>
  <c r="I3789" i="27" s="1"/>
  <c r="G3650" i="27"/>
  <c r="H3650" i="27" s="1"/>
  <c r="G3793" i="27"/>
  <c r="H3793" i="27" s="1"/>
  <c r="G3638" i="27"/>
  <c r="H3638" i="27" s="1"/>
  <c r="I3638" i="27" s="1"/>
  <c r="G3698" i="27"/>
  <c r="H3698" i="27" s="1"/>
  <c r="G3784" i="27"/>
  <c r="H3784" i="27" s="1"/>
  <c r="I3784" i="27" s="1"/>
  <c r="G3565" i="27"/>
  <c r="H3565" i="27" s="1"/>
  <c r="I3565" i="27" s="1"/>
  <c r="G3883" i="27"/>
  <c r="H3883" i="27" s="1"/>
  <c r="G3800" i="27"/>
  <c r="H3800" i="27" s="1"/>
  <c r="G3538" i="27"/>
  <c r="H3538" i="27" s="1"/>
  <c r="G3474" i="27"/>
  <c r="H3474" i="27" s="1"/>
  <c r="G3744" i="27"/>
  <c r="H3744" i="27" s="1"/>
  <c r="I3744" i="27" s="1"/>
  <c r="G3913" i="27"/>
  <c r="H3913" i="27" s="1"/>
  <c r="G3833" i="27"/>
  <c r="H3833" i="27" s="1"/>
  <c r="G3821" i="27"/>
  <c r="H3821" i="27" s="1"/>
  <c r="G3832" i="27"/>
  <c r="H3832" i="27" s="1"/>
  <c r="G3845" i="27"/>
  <c r="H3845" i="27" s="1"/>
  <c r="G3579" i="27"/>
  <c r="H3579" i="27" s="1"/>
  <c r="I3579" i="27" s="1"/>
  <c r="G3587" i="27"/>
  <c r="H3587" i="27" s="1"/>
  <c r="I3587" i="27" s="1"/>
  <c r="G3595" i="27"/>
  <c r="H3595" i="27" s="1"/>
  <c r="G3686" i="27"/>
  <c r="H3686" i="27" s="1"/>
  <c r="G3702" i="27"/>
  <c r="H3702" i="27" s="1"/>
  <c r="I3702" i="27" s="1"/>
  <c r="G3572" i="27"/>
  <c r="H3572" i="27" s="1"/>
  <c r="G3603" i="27"/>
  <c r="H3603" i="27" s="1"/>
  <c r="G3995" i="27"/>
  <c r="H3995" i="27" s="1"/>
  <c r="I3995" i="27" s="1"/>
  <c r="G3824" i="27"/>
  <c r="H3824" i="27" s="1"/>
  <c r="G3840" i="27"/>
  <c r="H3840" i="27" s="1"/>
  <c r="G3654" i="27"/>
  <c r="H3654" i="27" s="1"/>
  <c r="I3654" i="27" s="1"/>
  <c r="G3534" i="27"/>
  <c r="H3534" i="27" s="1"/>
  <c r="I3534" i="27" s="1"/>
  <c r="G3879" i="27"/>
  <c r="H3879" i="27" s="1"/>
  <c r="G3452" i="27"/>
  <c r="H3452" i="27" s="1"/>
  <c r="G3860" i="27"/>
  <c r="H3860" i="27" s="1"/>
  <c r="G3476" i="27"/>
  <c r="H3476" i="27" s="1"/>
  <c r="G3527" i="27"/>
  <c r="H3527" i="27" s="1"/>
  <c r="I3527" i="27" s="1"/>
  <c r="G3841" i="27"/>
  <c r="H3841" i="27" s="1"/>
  <c r="I3841" i="27" s="1"/>
  <c r="G3758" i="27"/>
  <c r="H3758" i="27" s="1"/>
  <c r="G3904" i="27"/>
  <c r="H3904" i="27" s="1"/>
  <c r="G3827" i="27"/>
  <c r="H3827" i="27" s="1"/>
  <c r="G3851" i="27"/>
  <c r="H3851" i="27" s="1"/>
  <c r="G3792" i="27"/>
  <c r="H3792" i="27" s="1"/>
  <c r="I3792" i="27" s="1"/>
  <c r="G3804" i="27"/>
  <c r="H3804" i="27" s="1"/>
  <c r="I3804" i="27" s="1"/>
  <c r="G3546" i="27"/>
  <c r="H3546" i="27" s="1"/>
  <c r="G3795" i="27"/>
  <c r="H3795" i="27" s="1"/>
  <c r="G3627" i="27"/>
  <c r="H3627" i="27" s="1"/>
  <c r="G3423" i="27"/>
  <c r="H3423" i="27" s="1"/>
  <c r="G3802" i="27"/>
  <c r="H3802" i="27" s="1"/>
  <c r="G3812" i="27"/>
  <c r="H3812" i="27" s="1"/>
  <c r="I3812" i="27" s="1"/>
  <c r="G3624" i="27"/>
  <c r="H3624" i="27" s="1"/>
  <c r="G3974" i="27"/>
  <c r="H3974" i="27" s="1"/>
  <c r="I3974" i="27" s="1"/>
  <c r="G3672" i="27"/>
  <c r="H3672" i="27" s="1"/>
  <c r="I3672" i="27" s="1"/>
  <c r="G3708" i="27"/>
  <c r="H3708" i="27" s="1"/>
  <c r="G3444" i="27"/>
  <c r="H3444" i="27" s="1"/>
  <c r="G3660" i="27"/>
  <c r="H3660" i="27" s="1"/>
  <c r="G3794" i="27"/>
  <c r="H3794" i="27" s="1"/>
  <c r="G3967" i="27"/>
  <c r="H3967" i="27" s="1"/>
  <c r="G3719" i="27"/>
  <c r="H3719" i="27" s="1"/>
  <c r="I3719" i="27" s="1"/>
  <c r="G3505" i="27"/>
  <c r="H3505" i="27" s="1"/>
  <c r="G3517" i="27"/>
  <c r="H3517" i="27" s="1"/>
  <c r="G3819" i="27"/>
  <c r="H3819" i="27" s="1"/>
  <c r="G3600" i="27"/>
  <c r="H3600" i="27" s="1"/>
  <c r="G3776" i="27"/>
  <c r="H3776" i="27" s="1"/>
  <c r="G3762" i="27"/>
  <c r="H3762" i="27" s="1"/>
  <c r="G3750" i="27"/>
  <c r="H3750" i="27" s="1"/>
  <c r="I3750" i="27" s="1"/>
  <c r="G3706" i="27"/>
  <c r="H3706" i="27" s="1"/>
  <c r="G3825" i="27"/>
  <c r="H3825" i="27" s="1"/>
  <c r="G3427" i="27"/>
  <c r="H3427" i="27" s="1"/>
  <c r="I3427" i="27" s="1"/>
  <c r="G3779" i="27"/>
  <c r="H3779" i="27" s="1"/>
  <c r="I3779" i="27" s="1"/>
  <c r="G3362" i="27"/>
  <c r="H3362" i="27" s="1"/>
  <c r="I3362" i="27" s="1"/>
  <c r="G3932" i="27"/>
  <c r="H3932" i="27" s="1"/>
  <c r="I3932" i="27" s="1"/>
  <c r="G3709" i="27"/>
  <c r="H3709" i="27" s="1"/>
  <c r="G3814" i="27"/>
  <c r="H3814" i="27" s="1"/>
  <c r="G3355" i="27"/>
  <c r="H3355" i="27" s="1"/>
  <c r="G3946" i="27"/>
  <c r="H3946" i="27" s="1"/>
  <c r="G3939" i="27"/>
  <c r="H3939" i="27" s="1"/>
  <c r="G3893" i="27"/>
  <c r="H3893" i="27" s="1"/>
  <c r="I3893" i="27" s="1"/>
  <c r="G3971" i="27"/>
  <c r="H3971" i="27" s="1"/>
  <c r="I3971" i="27" s="1"/>
  <c r="G3646" i="27"/>
  <c r="H3646" i="27" s="1"/>
  <c r="I3646" i="27" s="1"/>
  <c r="G3387" i="27"/>
  <c r="H3387" i="27" s="1"/>
  <c r="G3801" i="27"/>
  <c r="H3801" i="27" s="1"/>
  <c r="G3475" i="27"/>
  <c r="H3475" i="27" s="1"/>
  <c r="G3734" i="27"/>
  <c r="H3734" i="27" s="1"/>
  <c r="I3734" i="27" s="1"/>
  <c r="G3732" i="27"/>
  <c r="H3732" i="27" s="1"/>
  <c r="G3529" i="27"/>
  <c r="H3529" i="27" s="1"/>
  <c r="G3516" i="27"/>
  <c r="H3516" i="27" s="1"/>
  <c r="G3973" i="27"/>
  <c r="H3973" i="27" s="1"/>
  <c r="I3973" i="27" s="1"/>
  <c r="G3972" i="27"/>
  <c r="H3972" i="27" s="1"/>
  <c r="I3972" i="27" s="1"/>
  <c r="G3980" i="27"/>
  <c r="H3980" i="27" s="1"/>
  <c r="G3410" i="27"/>
  <c r="H3410" i="27" s="1"/>
  <c r="G3380" i="27"/>
  <c r="H3380" i="27" s="1"/>
  <c r="G3451" i="27"/>
  <c r="H3451" i="27" s="1"/>
  <c r="G3611" i="27"/>
  <c r="H3611" i="27" s="1"/>
  <c r="I3611" i="27" s="1"/>
  <c r="G3535" i="27"/>
  <c r="H3535" i="27" s="1"/>
  <c r="G3359" i="27"/>
  <c r="H3359" i="27" s="1"/>
  <c r="G3625" i="27"/>
  <c r="H3625" i="27" s="1"/>
  <c r="G3411" i="27"/>
  <c r="H3411" i="27" s="1"/>
  <c r="G3439" i="27"/>
  <c r="H3439" i="27" s="1"/>
  <c r="G3431" i="27"/>
  <c r="H3431" i="27" s="1"/>
  <c r="I3431" i="27" s="1"/>
  <c r="G3813" i="27"/>
  <c r="H3813" i="27" s="1"/>
  <c r="G3374" i="27"/>
  <c r="H3374" i="27" s="1"/>
  <c r="I3374" i="27" s="1"/>
  <c r="G3811" i="27"/>
  <c r="H3811" i="27" s="1"/>
  <c r="I3811" i="27" s="1"/>
  <c r="G3667" i="27"/>
  <c r="H3667" i="27" s="1"/>
  <c r="G3856" i="27"/>
  <c r="H3856" i="27" s="1"/>
  <c r="G3639" i="27"/>
  <c r="H3639" i="27" s="1"/>
  <c r="I3639" i="27" s="1"/>
  <c r="G3391" i="27"/>
  <c r="H3391" i="27" s="1"/>
  <c r="G3648" i="27"/>
  <c r="H3648" i="27" s="1"/>
  <c r="G3935" i="27"/>
  <c r="H3935" i="27" s="1"/>
  <c r="G3635" i="27"/>
  <c r="H3635" i="27" s="1"/>
  <c r="G3381" i="27"/>
  <c r="H3381" i="27" s="1"/>
  <c r="I3381" i="27" s="1"/>
  <c r="G3612" i="27"/>
  <c r="H3612" i="27" s="1"/>
  <c r="G3994" i="27"/>
  <c r="H3994" i="27" s="1"/>
  <c r="G3803" i="27"/>
  <c r="H3803" i="27" s="1"/>
  <c r="I3803" i="27" s="1"/>
  <c r="G3442" i="27"/>
  <c r="H3442" i="27" s="1"/>
  <c r="G3652" i="27"/>
  <c r="H3652" i="27" s="1"/>
  <c r="I3652" i="27" s="1"/>
  <c r="G3657" i="27"/>
  <c r="H3657" i="27" s="1"/>
  <c r="I3657" i="27" s="1"/>
  <c r="G3870" i="27"/>
  <c r="H3870" i="27" s="1"/>
  <c r="I3870" i="27" s="1"/>
  <c r="G3898" i="27"/>
  <c r="H3898" i="27" s="1"/>
  <c r="G3495" i="27"/>
  <c r="H3495" i="27" s="1"/>
  <c r="G3578" i="27"/>
  <c r="H3578" i="27" s="1"/>
  <c r="G3586" i="27"/>
  <c r="H3586" i="27" s="1"/>
  <c r="I3586" i="27" s="1"/>
  <c r="G3823" i="27"/>
  <c r="H3823" i="27" s="1"/>
  <c r="I3823" i="27" s="1"/>
  <c r="G3781" i="27"/>
  <c r="H3781" i="27" s="1"/>
  <c r="G3777" i="27"/>
  <c r="H3777" i="27" s="1"/>
  <c r="I3777" i="27" s="1"/>
  <c r="G3700" i="27"/>
  <c r="H3700" i="27" s="1"/>
  <c r="G3689" i="27"/>
  <c r="H3689" i="27" s="1"/>
  <c r="G3699" i="27"/>
  <c r="H3699" i="27" s="1"/>
  <c r="G3664" i="27"/>
  <c r="H3664" i="27" s="1"/>
  <c r="G3584" i="27"/>
  <c r="H3584" i="27" s="1"/>
  <c r="G3756" i="27"/>
  <c r="H3756" i="27" s="1"/>
  <c r="G3945" i="27"/>
  <c r="H3945" i="27" s="1"/>
  <c r="G3778" i="27"/>
  <c r="H3778" i="27" s="1"/>
  <c r="I3778" i="27" s="1"/>
  <c r="G3831" i="27"/>
  <c r="H3831" i="27" s="1"/>
  <c r="I3831" i="27" s="1"/>
  <c r="G3697" i="27"/>
  <c r="H3697" i="27" s="1"/>
  <c r="G3912" i="27"/>
  <c r="H3912" i="27" s="1"/>
  <c r="G3695" i="27"/>
  <c r="H3695" i="27" s="1"/>
  <c r="I3695" i="27" s="1"/>
  <c r="G3507" i="27"/>
  <c r="H3507" i="27" s="1"/>
  <c r="G3909" i="27"/>
  <c r="H3909" i="27" s="1"/>
  <c r="G3843" i="27"/>
  <c r="H3843" i="27" s="1"/>
  <c r="G3746" i="27"/>
  <c r="H3746" i="27" s="1"/>
  <c r="G3749" i="27"/>
  <c r="H3749" i="27" s="1"/>
  <c r="G3775" i="27"/>
  <c r="H3775" i="27" s="1"/>
  <c r="G3954" i="27"/>
  <c r="H3954" i="27" s="1"/>
  <c r="G3694" i="27"/>
  <c r="H3694" i="27" s="1"/>
  <c r="I3694" i="27" s="1"/>
  <c r="G3885" i="27"/>
  <c r="H3885" i="27" s="1"/>
  <c r="I3885" i="27" s="1"/>
  <c r="G3710" i="27"/>
  <c r="H3710" i="27" s="1"/>
  <c r="G3906" i="27"/>
  <c r="H3906" i="27" s="1"/>
  <c r="G3567" i="27"/>
  <c r="H3567" i="27" s="1"/>
  <c r="I3567" i="27" s="1"/>
  <c r="G3869" i="27"/>
  <c r="H3869" i="27" s="1"/>
  <c r="I3869" i="27" s="1"/>
  <c r="G3997" i="27"/>
  <c r="H3997" i="27" s="1"/>
  <c r="I3997" i="27" s="1"/>
  <c r="G3576" i="27"/>
  <c r="H3576" i="27" s="1"/>
  <c r="G3596" i="27"/>
  <c r="H3596" i="27" s="1"/>
  <c r="G3363" i="27"/>
  <c r="H3363" i="27" s="1"/>
  <c r="I3363" i="27" s="1"/>
  <c r="G3385" i="27"/>
  <c r="H3385" i="27" s="1"/>
  <c r="G3406" i="27"/>
  <c r="H3406" i="27" s="1"/>
  <c r="G3805" i="27"/>
  <c r="H3805" i="27" s="1"/>
  <c r="I3805" i="27" s="1"/>
  <c r="G3553" i="27"/>
  <c r="H3553" i="27" s="1"/>
  <c r="I3553" i="27" s="1"/>
  <c r="G3836" i="27"/>
  <c r="H3836" i="27" s="1"/>
  <c r="G3605" i="27"/>
  <c r="H3605" i="27" s="1"/>
  <c r="I3605" i="27" s="1"/>
  <c r="G3447" i="27"/>
  <c r="H3447" i="27" s="1"/>
  <c r="I3447" i="27" s="1"/>
  <c r="G3393" i="27"/>
  <c r="H3393" i="27" s="1"/>
  <c r="I3393" i="27" s="1"/>
  <c r="G3446" i="27"/>
  <c r="H3446" i="27" s="1"/>
  <c r="G3424" i="27"/>
  <c r="H3424" i="27" s="1"/>
  <c r="G3835" i="27"/>
  <c r="H3835" i="27" s="1"/>
  <c r="G3540" i="27"/>
  <c r="H3540" i="27" s="1"/>
  <c r="G3364" i="27"/>
  <c r="H3364" i="27" s="1"/>
  <c r="I3364" i="27" s="1"/>
  <c r="G3796" i="27"/>
  <c r="H3796" i="27" s="1"/>
  <c r="G3542" i="27"/>
  <c r="H3542" i="27" s="1"/>
  <c r="I3542" i="27" s="1"/>
  <c r="G3367" i="27"/>
  <c r="H3367" i="27" s="1"/>
  <c r="I3367" i="27" s="1"/>
  <c r="G3637" i="27"/>
  <c r="H3637" i="27" s="1"/>
  <c r="I3637" i="27" s="1"/>
  <c r="G3537" i="27"/>
  <c r="H3537" i="27" s="1"/>
  <c r="G3360" i="27"/>
  <c r="H3360" i="27" s="1"/>
  <c r="I3360" i="27" s="1"/>
  <c r="G3620" i="27"/>
  <c r="H3620" i="27" s="1"/>
  <c r="G3783" i="27"/>
  <c r="H3783" i="27" s="1"/>
  <c r="I3783" i="27" s="1"/>
  <c r="G3815" i="27"/>
  <c r="H3815" i="27" s="1"/>
  <c r="G3751" i="27"/>
  <c r="H3751" i="27" s="1"/>
  <c r="G3532" i="27"/>
  <c r="H3532" i="27" s="1"/>
  <c r="G3583" i="27"/>
  <c r="H3583" i="27" s="1"/>
  <c r="G3456" i="27"/>
  <c r="H3456" i="27" s="1"/>
  <c r="I3456" i="27" s="1"/>
  <c r="G3433" i="27"/>
  <c r="H3433" i="27" s="1"/>
  <c r="I3433" i="27" s="1"/>
  <c r="G3550" i="27"/>
  <c r="H3550" i="27" s="1"/>
  <c r="G3810" i="27"/>
  <c r="H3810" i="27" s="1"/>
  <c r="I3810" i="27" s="1"/>
  <c r="G3766" i="27"/>
  <c r="H3766" i="27" s="1"/>
  <c r="I3766" i="27" s="1"/>
  <c r="G3461" i="27"/>
  <c r="H3461" i="27" s="1"/>
  <c r="I3461" i="27" s="1"/>
  <c r="G3420" i="27"/>
  <c r="H3420" i="27" s="1"/>
  <c r="I3420" i="27" s="1"/>
  <c r="G3594" i="27"/>
  <c r="H3594" i="27" s="1"/>
  <c r="I3594" i="27" s="1"/>
  <c r="G3636" i="27"/>
  <c r="H3636" i="27" s="1"/>
  <c r="G3460" i="27"/>
  <c r="H3460" i="27" s="1"/>
  <c r="I3460" i="27" s="1"/>
  <c r="G3622" i="27"/>
  <c r="H3622" i="27" s="1"/>
  <c r="G3826" i="27"/>
  <c r="H3826" i="27" s="1"/>
  <c r="G3382" i="27"/>
  <c r="H3382" i="27" s="1"/>
  <c r="I3382" i="27" s="1"/>
  <c r="G3575" i="27"/>
  <c r="H3575" i="27" s="1"/>
  <c r="I3575" i="27" s="1"/>
  <c r="G3533" i="27"/>
  <c r="H3533" i="27" s="1"/>
  <c r="I3533" i="27" s="1"/>
  <c r="G3849" i="27"/>
  <c r="H3849" i="27" s="1"/>
  <c r="I3849" i="27" s="1"/>
  <c r="G3361" i="27"/>
  <c r="H3361" i="27" s="1"/>
  <c r="G3787" i="27"/>
  <c r="H3787" i="27" s="1"/>
  <c r="G3616" i="27"/>
  <c r="H3616" i="27" s="1"/>
  <c r="G3782" i="27"/>
  <c r="H3782" i="27" s="1"/>
  <c r="G3755" i="27"/>
  <c r="H3755" i="27" s="1"/>
  <c r="G3400" i="27"/>
  <c r="H3400" i="27" s="1"/>
  <c r="I3400" i="27" s="1"/>
  <c r="G3450" i="27"/>
  <c r="H3450" i="27" s="1"/>
  <c r="G3530" i="27"/>
  <c r="H3530" i="27" s="1"/>
  <c r="D37" i="27"/>
  <c r="G3434" i="27"/>
  <c r="H3434" i="27" s="1"/>
  <c r="G3356" i="27"/>
  <c r="H3356" i="27" s="1"/>
  <c r="G3580" i="27"/>
  <c r="H3580" i="27" s="1"/>
  <c r="G3601" i="27"/>
  <c r="H3601" i="27" s="1"/>
  <c r="G3822" i="27"/>
  <c r="H3822" i="27" s="1"/>
  <c r="I3822" i="27" s="1"/>
  <c r="G3353" i="27"/>
  <c r="H3353" i="27" s="1"/>
  <c r="G3834" i="27"/>
  <c r="H3834" i="27" s="1"/>
  <c r="G3389" i="27"/>
  <c r="H3389" i="27" s="1"/>
  <c r="I3389" i="27" s="1"/>
  <c r="G3842" i="27"/>
  <c r="H3842" i="27" s="1"/>
  <c r="I3842" i="27" s="1"/>
  <c r="G3435" i="27"/>
  <c r="H3435" i="27" s="1"/>
  <c r="G3713" i="27"/>
  <c r="H3713" i="27" s="1"/>
  <c r="I3713" i="27" s="1"/>
  <c r="G3554" i="27"/>
  <c r="H3554" i="27" s="1"/>
  <c r="I3554" i="27" s="1"/>
  <c r="G3531" i="27"/>
  <c r="H3531" i="27" s="1"/>
  <c r="G3690" i="27"/>
  <c r="H3690" i="27" s="1"/>
  <c r="I3690" i="27" s="1"/>
  <c r="G3757" i="27"/>
  <c r="H3757" i="27" s="1"/>
  <c r="G3691" i="27"/>
  <c r="H3691" i="27" s="1"/>
  <c r="I3691" i="27" s="1"/>
  <c r="G3350" i="27"/>
  <c r="H3350" i="27" s="1"/>
  <c r="G3432" i="27"/>
  <c r="H3432" i="27" s="1"/>
  <c r="I3432" i="27" s="1"/>
  <c r="G3685" i="27"/>
  <c r="H3685" i="27" s="1"/>
  <c r="I3685" i="27" s="1"/>
  <c r="G3799" i="27"/>
  <c r="H3799" i="27" s="1"/>
  <c r="G3632" i="27"/>
  <c r="H3632" i="27" s="1"/>
  <c r="G3996" i="27"/>
  <c r="H3996" i="27" s="1"/>
  <c r="I3996" i="27" s="1"/>
  <c r="G3598" i="27"/>
  <c r="H3598" i="27" s="1"/>
  <c r="I3598" i="27" s="1"/>
  <c r="G3623" i="27"/>
  <c r="H3623" i="27" s="1"/>
  <c r="G3791" i="27"/>
  <c r="H3791" i="27" s="1"/>
  <c r="G3838" i="27"/>
  <c r="H3838" i="27" s="1"/>
  <c r="G3441" i="27"/>
  <c r="H3441" i="27" s="1"/>
  <c r="G3366" i="27"/>
  <c r="H3366" i="27" s="1"/>
  <c r="I3366" i="27" s="1"/>
  <c r="G3416" i="27"/>
  <c r="H3416" i="27" s="1"/>
  <c r="G3536" i="27"/>
  <c r="H3536" i="27" s="1"/>
  <c r="G3421" i="27"/>
  <c r="H3421" i="27" s="1"/>
  <c r="G3628" i="27"/>
  <c r="H3628" i="27" s="1"/>
  <c r="G3759" i="27"/>
  <c r="H3759" i="27" s="1"/>
  <c r="G3541" i="27"/>
  <c r="H3541" i="27" s="1"/>
  <c r="I3541" i="27" s="1"/>
  <c r="G3557" i="27"/>
  <c r="H3557" i="27" s="1"/>
  <c r="G3564" i="27"/>
  <c r="H3564" i="27" s="1"/>
  <c r="G3829" i="27"/>
  <c r="H3829" i="27" s="1"/>
  <c r="G3769" i="27"/>
  <c r="H3769" i="27" s="1"/>
  <c r="G3488" i="27"/>
  <c r="H3488" i="27" s="1"/>
  <c r="G3844" i="27"/>
  <c r="H3844" i="27" s="1"/>
  <c r="I3844" i="27" s="1"/>
  <c r="G3911" i="27"/>
  <c r="H3911" i="27" s="1"/>
  <c r="G3977" i="27"/>
  <c r="H3977" i="27" s="1"/>
  <c r="G3688" i="27"/>
  <c r="H3688" i="27" s="1"/>
  <c r="I3688" i="27" s="1"/>
  <c r="G3763" i="27"/>
  <c r="H3763" i="27" s="1"/>
  <c r="G3684" i="27"/>
  <c r="H3684" i="27" s="1"/>
  <c r="I3684" i="27" s="1"/>
  <c r="G3591" i="27"/>
  <c r="H3591" i="27" s="1"/>
  <c r="I3591" i="27" s="1"/>
  <c r="G3597" i="27"/>
  <c r="H3597" i="27" s="1"/>
  <c r="I3597" i="27" s="1"/>
  <c r="G3581" i="27"/>
  <c r="H3581" i="27" s="1"/>
  <c r="I3581" i="27" s="1"/>
  <c r="G3850" i="27"/>
  <c r="H3850" i="27" s="1"/>
  <c r="G3568" i="27"/>
  <c r="H3568" i="27" s="1"/>
  <c r="G3692" i="27"/>
  <c r="H3692" i="27" s="1"/>
  <c r="G3907" i="27"/>
  <c r="H3907" i="27" s="1"/>
  <c r="G3490" i="27"/>
  <c r="H3490" i="27" s="1"/>
  <c r="G3848" i="27"/>
  <c r="H3848" i="27" s="1"/>
  <c r="G3504" i="27"/>
  <c r="H3504" i="27" s="1"/>
  <c r="G3780" i="27"/>
  <c r="H3780" i="27" s="1"/>
  <c r="D119" i="27"/>
  <c r="G3520" i="27"/>
  <c r="H3520" i="27" s="1"/>
  <c r="I3520" i="27" s="1"/>
  <c r="G3747" i="27"/>
  <c r="H3747" i="27" s="1"/>
  <c r="G3774" i="27"/>
  <c r="H3774" i="27" s="1"/>
  <c r="G3704" i="27"/>
  <c r="H3704" i="27" s="1"/>
  <c r="G3479" i="27"/>
  <c r="H3479" i="27" s="1"/>
  <c r="I3479" i="27" s="1"/>
  <c r="G3482" i="27"/>
  <c r="H3482" i="27" s="1"/>
  <c r="G3924" i="27"/>
  <c r="H3924" i="27" s="1"/>
  <c r="G3927" i="27"/>
  <c r="H3927" i="27" s="1"/>
  <c r="I3927" i="27" s="1"/>
  <c r="G3949" i="27"/>
  <c r="H3949" i="27" s="1"/>
  <c r="C5" i="27"/>
  <c r="G3524" i="27"/>
  <c r="H3524" i="27" s="1"/>
  <c r="D84" i="27"/>
  <c r="G3678" i="27"/>
  <c r="H3678" i="27" s="1"/>
  <c r="G3748" i="27"/>
  <c r="H3748" i="27" s="1"/>
  <c r="G3948" i="27"/>
  <c r="H3948" i="27" s="1"/>
  <c r="G3828" i="27"/>
  <c r="H3828" i="27" s="1"/>
  <c r="G3853" i="27"/>
  <c r="H3853" i="27" s="1"/>
  <c r="I3853" i="27" s="1"/>
  <c r="C103" i="27"/>
  <c r="G3589" i="27"/>
  <c r="H3589" i="27" s="1"/>
  <c r="C68" i="27"/>
  <c r="D158" i="27"/>
  <c r="D248" i="27"/>
  <c r="G3773" i="27"/>
  <c r="H3773" i="27" s="1"/>
  <c r="G3770" i="27"/>
  <c r="H3770" i="27" s="1"/>
  <c r="G3727" i="27"/>
  <c r="H3727" i="27" s="1"/>
  <c r="I3727" i="27" s="1"/>
  <c r="G3820" i="27"/>
  <c r="H3820" i="27" s="1"/>
  <c r="G3493" i="27"/>
  <c r="H3493" i="27" s="1"/>
  <c r="G3765" i="27"/>
  <c r="H3765" i="27" s="1"/>
  <c r="G3502" i="27"/>
  <c r="H3502" i="27" s="1"/>
  <c r="I3502" i="27" s="1"/>
  <c r="G3729" i="27"/>
  <c r="H3729" i="27" s="1"/>
  <c r="G3761" i="27"/>
  <c r="H3761" i="27" s="1"/>
  <c r="G3701" i="27"/>
  <c r="H3701" i="27" s="1"/>
  <c r="I3701" i="27" s="1"/>
  <c r="G3707" i="27"/>
  <c r="H3707" i="27" s="1"/>
  <c r="G3570" i="27"/>
  <c r="H3570" i="27" s="1"/>
  <c r="G3839" i="27"/>
  <c r="H3839" i="27" s="1"/>
  <c r="G3950" i="27"/>
  <c r="H3950" i="27" s="1"/>
  <c r="G3585" i="27"/>
  <c r="H3585" i="27" s="1"/>
  <c r="I3585" i="27" s="1"/>
  <c r="G3985" i="27"/>
  <c r="H3985" i="27" s="1"/>
  <c r="G3500" i="27"/>
  <c r="H3500" i="27" s="1"/>
  <c r="G3975" i="27"/>
  <c r="H3975" i="27" s="1"/>
  <c r="G3577" i="27"/>
  <c r="H3577" i="27" s="1"/>
  <c r="C182" i="27"/>
  <c r="G3753" i="27"/>
  <c r="H3753" i="27" s="1"/>
  <c r="I3753" i="27" s="1"/>
  <c r="G3679" i="27"/>
  <c r="H3679" i="27" s="1"/>
  <c r="G3903" i="27"/>
  <c r="H3903" i="27" s="1"/>
  <c r="G3569" i="27"/>
  <c r="H3569" i="27" s="1"/>
  <c r="G3588" i="27"/>
  <c r="H3588" i="27" s="1"/>
  <c r="C215" i="27"/>
  <c r="D258" i="27"/>
  <c r="G3716" i="27"/>
  <c r="H3716" i="27" s="1"/>
  <c r="G3566" i="27"/>
  <c r="H3566" i="27" s="1"/>
  <c r="G3764" i="27"/>
  <c r="H3764" i="27" s="1"/>
  <c r="G3593" i="27"/>
  <c r="H3593" i="27" s="1"/>
  <c r="G3754" i="27"/>
  <c r="H3754" i="27" s="1"/>
  <c r="G3599" i="27"/>
  <c r="H3599" i="27" s="1"/>
  <c r="G3738" i="27"/>
  <c r="H3738" i="27" s="1"/>
  <c r="G3497" i="27"/>
  <c r="H3497" i="27" s="1"/>
  <c r="I3497" i="27" s="1"/>
  <c r="G3926" i="27"/>
  <c r="H3926" i="27" s="1"/>
  <c r="G3929" i="27"/>
  <c r="H3929" i="27" s="1"/>
  <c r="G3990" i="27"/>
  <c r="H3990" i="27" s="1"/>
  <c r="I3990" i="27" s="1"/>
  <c r="G3469" i="27"/>
  <c r="H3469" i="27" s="1"/>
  <c r="D87" i="27"/>
  <c r="D56" i="27"/>
  <c r="G3509" i="27"/>
  <c r="H3509" i="27" s="1"/>
  <c r="I3509" i="27" s="1"/>
  <c r="C40" i="27"/>
  <c r="G3717" i="27"/>
  <c r="H3717" i="27" s="1"/>
  <c r="I3717" i="27" s="1"/>
  <c r="G3481" i="27"/>
  <c r="H3481" i="27" s="1"/>
  <c r="G3943" i="27"/>
  <c r="H3943" i="27" s="1"/>
  <c r="I3943" i="27" s="1"/>
  <c r="G3592" i="27"/>
  <c r="H3592" i="27" s="1"/>
  <c r="I3592" i="27" s="1"/>
  <c r="G3897" i="27"/>
  <c r="H3897" i="27" s="1"/>
  <c r="G3468" i="27"/>
  <c r="H3468" i="27" s="1"/>
  <c r="G3847" i="27"/>
  <c r="H3847" i="27" s="1"/>
  <c r="G3837" i="27"/>
  <c r="H3837" i="27" s="1"/>
  <c r="G3908" i="27"/>
  <c r="H3908" i="27" s="1"/>
  <c r="G3852" i="27"/>
  <c r="H3852" i="27" s="1"/>
  <c r="G3736" i="27"/>
  <c r="H3736" i="27" s="1"/>
  <c r="I3736" i="27" s="1"/>
  <c r="D66" i="27"/>
  <c r="C66" i="27"/>
  <c r="C221" i="27"/>
  <c r="D8" i="27"/>
  <c r="C171" i="27"/>
  <c r="C145" i="27"/>
  <c r="D182" i="27"/>
  <c r="D171" i="27"/>
  <c r="C141" i="27"/>
  <c r="G3487" i="27"/>
  <c r="H3487" i="27" s="1"/>
  <c r="G3959" i="27"/>
  <c r="H3959" i="27" s="1"/>
  <c r="I3959" i="27" s="1"/>
  <c r="G3956" i="27"/>
  <c r="H3956" i="27" s="1"/>
  <c r="G3958" i="27"/>
  <c r="H3958" i="27" s="1"/>
  <c r="I3958" i="27" s="1"/>
  <c r="G3714" i="27"/>
  <c r="H3714" i="27" s="1"/>
  <c r="G3721" i="27"/>
  <c r="H3721" i="27" s="1"/>
  <c r="I3721" i="27" s="1"/>
  <c r="G3518" i="27"/>
  <c r="H3518" i="27" s="1"/>
  <c r="G3890" i="27"/>
  <c r="H3890" i="27" s="1"/>
  <c r="C2" i="27"/>
  <c r="G3922" i="27"/>
  <c r="H3922" i="27" s="1"/>
  <c r="G3522" i="27"/>
  <c r="H3522" i="27" s="1"/>
  <c r="I3522" i="27" s="1"/>
  <c r="G3987" i="27"/>
  <c r="H3987" i="27" s="1"/>
  <c r="G3895" i="27"/>
  <c r="H3895" i="27" s="1"/>
  <c r="I3895" i="27" s="1"/>
  <c r="G3914" i="27"/>
  <c r="H3914" i="27" s="1"/>
  <c r="G3968" i="27"/>
  <c r="H3968" i="27" s="1"/>
  <c r="I3968" i="27" s="1"/>
  <c r="C60" i="27"/>
  <c r="D60" i="27"/>
  <c r="G3923" i="27"/>
  <c r="H3923" i="27" s="1"/>
  <c r="G3515" i="27"/>
  <c r="H3515" i="27" s="1"/>
  <c r="G3976" i="27"/>
  <c r="H3976" i="27" s="1"/>
  <c r="I3976" i="27" s="1"/>
  <c r="D275" i="27"/>
  <c r="C275" i="27"/>
  <c r="C272" i="27"/>
  <c r="D272" i="27"/>
  <c r="D230" i="27"/>
  <c r="D44" i="27"/>
  <c r="D229" i="27"/>
  <c r="C88" i="27"/>
  <c r="C259" i="27"/>
  <c r="C52" i="27"/>
  <c r="C85" i="27"/>
  <c r="C217" i="27"/>
  <c r="C120" i="27"/>
  <c r="D20" i="27"/>
  <c r="D114" i="27"/>
  <c r="G3483" i="27"/>
  <c r="H3483" i="27" s="1"/>
  <c r="G3952" i="27"/>
  <c r="H3952" i="27" s="1"/>
  <c r="G3741" i="27"/>
  <c r="H3741" i="27" s="1"/>
  <c r="I3741" i="27" s="1"/>
  <c r="G3742" i="27"/>
  <c r="H3742" i="27" s="1"/>
  <c r="G3503" i="27"/>
  <c r="H3503" i="27" s="1"/>
  <c r="I3503" i="27" s="1"/>
  <c r="D125" i="27"/>
  <c r="C274" i="27"/>
  <c r="D167" i="27"/>
  <c r="D59" i="27"/>
  <c r="D110" i="27"/>
  <c r="D107" i="27"/>
  <c r="D36" i="27"/>
  <c r="C25" i="27"/>
  <c r="C21" i="27"/>
  <c r="D186" i="27"/>
  <c r="D150" i="27"/>
  <c r="C260" i="27"/>
  <c r="C84" i="27"/>
  <c r="D86" i="27"/>
  <c r="C126" i="27"/>
  <c r="D115" i="27"/>
  <c r="D33" i="27"/>
  <c r="D29" i="27"/>
  <c r="C276" i="27"/>
  <c r="D95" i="27"/>
  <c r="C82" i="27"/>
  <c r="C188" i="27"/>
  <c r="C63" i="27"/>
  <c r="C234" i="27"/>
  <c r="D49" i="27"/>
  <c r="C124" i="27"/>
  <c r="C158" i="27"/>
  <c r="D153" i="27"/>
  <c r="C115" i="27"/>
  <c r="C33" i="27"/>
  <c r="C29" i="27"/>
  <c r="D100" i="27"/>
  <c r="D213" i="27"/>
  <c r="D25" i="27"/>
  <c r="D21" i="27"/>
  <c r="D109" i="27"/>
  <c r="D106" i="27"/>
  <c r="C81" i="27"/>
  <c r="D200" i="27"/>
  <c r="D143" i="27"/>
  <c r="C59" i="27"/>
  <c r="D63" i="27"/>
  <c r="D209" i="27"/>
  <c r="C3" i="27"/>
  <c r="C15" i="27"/>
  <c r="C86" i="27"/>
  <c r="C41" i="27"/>
  <c r="D61" i="27"/>
  <c r="C114" i="27"/>
  <c r="D265" i="27"/>
  <c r="D212" i="27"/>
  <c r="C64" i="27"/>
  <c r="D53" i="27"/>
  <c r="C108" i="27"/>
  <c r="D26" i="27"/>
  <c r="D126" i="27"/>
  <c r="C213" i="27"/>
  <c r="C167" i="27"/>
  <c r="D38" i="27"/>
  <c r="C118" i="27"/>
  <c r="C36" i="27"/>
  <c r="D79" i="27"/>
  <c r="D242" i="27"/>
  <c r="D228" i="27"/>
  <c r="C138" i="27"/>
  <c r="C149" i="27"/>
  <c r="C122" i="27"/>
  <c r="D142" i="27"/>
  <c r="D168" i="27"/>
  <c r="C125" i="27"/>
  <c r="D274" i="27"/>
  <c r="D276" i="27"/>
  <c r="D57" i="27"/>
  <c r="C38" i="27"/>
  <c r="C107" i="27"/>
  <c r="C79" i="27"/>
  <c r="C242" i="27"/>
  <c r="C228" i="27"/>
  <c r="D3" i="27"/>
  <c r="D15" i="27"/>
  <c r="D216" i="27"/>
  <c r="D185" i="27"/>
  <c r="C142" i="27"/>
  <c r="C168" i="27"/>
  <c r="D64" i="27"/>
  <c r="D108" i="27"/>
  <c r="C100" i="27"/>
  <c r="C209" i="27"/>
  <c r="D13" i="27"/>
  <c r="C201" i="27"/>
  <c r="D47" i="27"/>
  <c r="D122" i="27"/>
  <c r="C212" i="27"/>
  <c r="C185" i="27"/>
  <c r="C32" i="27"/>
  <c r="C105" i="27"/>
  <c r="D58" i="27"/>
  <c r="D22" i="27"/>
  <c r="D31" i="27"/>
  <c r="D188" i="27"/>
  <c r="C143" i="27"/>
  <c r="C57" i="27"/>
  <c r="C51" i="27"/>
  <c r="D17" i="27"/>
  <c r="D257" i="27"/>
  <c r="C216" i="27"/>
  <c r="D197" i="27"/>
  <c r="D156" i="27"/>
  <c r="D121" i="27"/>
  <c r="C112" i="27"/>
  <c r="D4" i="27"/>
  <c r="D24" i="27"/>
  <c r="C31" i="27"/>
  <c r="D11" i="27"/>
  <c r="C186" i="27"/>
  <c r="C17" i="27"/>
  <c r="C106" i="27"/>
  <c r="D81" i="27"/>
  <c r="D116" i="27"/>
  <c r="C257" i="27"/>
  <c r="D12" i="27"/>
  <c r="D32" i="27"/>
  <c r="D243" i="27"/>
  <c r="D198" i="27"/>
  <c r="D199" i="27"/>
  <c r="C197" i="27"/>
  <c r="D161" i="27"/>
  <c r="C156" i="27"/>
  <c r="C121" i="27"/>
  <c r="C4" i="27"/>
  <c r="C24" i="27"/>
  <c r="C140" i="27"/>
  <c r="C214" i="27"/>
  <c r="C155" i="27"/>
  <c r="C110" i="27"/>
  <c r="D117" i="27"/>
  <c r="D140" i="27"/>
  <c r="C95" i="27"/>
  <c r="C200" i="27"/>
  <c r="D155" i="27"/>
  <c r="C117" i="27"/>
  <c r="C150" i="27"/>
  <c r="D260" i="27"/>
  <c r="D184" i="27"/>
  <c r="D41" i="27"/>
  <c r="C116" i="27"/>
  <c r="D137" i="27"/>
  <c r="D112" i="27"/>
  <c r="D96" i="27"/>
  <c r="D231" i="27"/>
  <c r="D154" i="27"/>
  <c r="D152" i="27"/>
  <c r="C16" i="27"/>
  <c r="C54" i="27"/>
  <c r="D111" i="27"/>
  <c r="C8" i="27"/>
  <c r="C261" i="27"/>
  <c r="C97" i="27"/>
  <c r="D77" i="27"/>
  <c r="C244" i="27"/>
  <c r="D221" i="27"/>
  <c r="D249" i="27"/>
  <c r="C199" i="27"/>
  <c r="D277" i="27"/>
  <c r="C231" i="27"/>
  <c r="C152" i="27"/>
  <c r="D48" i="27"/>
  <c r="D141" i="27"/>
  <c r="D85" i="27"/>
  <c r="C144" i="27"/>
  <c r="D27" i="27"/>
  <c r="D50" i="27"/>
  <c r="C153" i="27"/>
  <c r="C109" i="27"/>
  <c r="C184" i="27"/>
  <c r="C137" i="27"/>
  <c r="D91" i="27"/>
  <c r="C154" i="27"/>
  <c r="D169" i="27"/>
  <c r="C119" i="27"/>
  <c r="C77" i="27"/>
  <c r="D234" i="27"/>
  <c r="D124" i="27"/>
  <c r="D5" i="27"/>
  <c r="C249" i="27"/>
  <c r="D104" i="27"/>
  <c r="C198" i="27"/>
  <c r="C161" i="27"/>
  <c r="D139" i="27"/>
  <c r="C22" i="27"/>
  <c r="D102" i="27"/>
  <c r="C91" i="27"/>
  <c r="D62" i="27"/>
  <c r="C10" i="27"/>
  <c r="D14" i="27"/>
  <c r="D83" i="27"/>
  <c r="D227" i="27"/>
  <c r="C169" i="27"/>
  <c r="C27" i="27"/>
  <c r="D247" i="27"/>
  <c r="D51" i="27"/>
  <c r="C47" i="27"/>
  <c r="C146" i="27"/>
  <c r="C12" i="27"/>
  <c r="D170" i="27"/>
  <c r="C58" i="27"/>
  <c r="C93" i="27"/>
  <c r="D183" i="27"/>
  <c r="D145" i="27"/>
  <c r="C11" i="27"/>
  <c r="D201" i="27"/>
  <c r="D7" i="27"/>
  <c r="D146" i="27"/>
  <c r="C104" i="27"/>
  <c r="C243" i="27"/>
  <c r="C70" i="27"/>
  <c r="C139" i="27"/>
  <c r="C102" i="27"/>
  <c r="D93" i="27"/>
  <c r="C62" i="27"/>
  <c r="C127" i="27"/>
  <c r="D131" i="27"/>
  <c r="C14" i="27"/>
  <c r="D98" i="27"/>
  <c r="C83" i="27"/>
  <c r="C227" i="27"/>
  <c r="C44" i="27"/>
  <c r="D40" i="27"/>
  <c r="C80" i="27"/>
  <c r="C7" i="27"/>
  <c r="C265" i="27"/>
  <c r="C39" i="27"/>
  <c r="D113" i="27"/>
  <c r="C18" i="27"/>
  <c r="D235" i="27"/>
  <c r="C34" i="27"/>
  <c r="D34" i="27"/>
  <c r="D118" i="27"/>
  <c r="C230" i="27"/>
  <c r="D89" i="27"/>
  <c r="C6" i="27"/>
  <c r="D144" i="27"/>
  <c r="G3519" i="27"/>
  <c r="H3519" i="27" s="1"/>
  <c r="C247" i="27"/>
  <c r="D6" i="27"/>
  <c r="D54" i="27"/>
  <c r="C48" i="27"/>
  <c r="C113" i="27"/>
  <c r="G3918" i="27"/>
  <c r="H3918" i="27" s="1"/>
  <c r="D217" i="27"/>
  <c r="D120" i="27"/>
  <c r="C53" i="27"/>
  <c r="C13" i="27"/>
  <c r="C49" i="27"/>
  <c r="D82" i="27"/>
  <c r="G3953" i="27"/>
  <c r="H3953" i="27" s="1"/>
  <c r="G3743" i="27"/>
  <c r="H3743" i="27" s="1"/>
  <c r="C92" i="27"/>
  <c r="C35" i="27"/>
  <c r="G3494" i="27"/>
  <c r="H3494" i="27" s="1"/>
  <c r="D103" i="27"/>
  <c r="D10" i="27"/>
  <c r="C61" i="27"/>
  <c r="D2" i="27"/>
  <c r="D138" i="27"/>
  <c r="D244" i="27"/>
  <c r="C111" i="27"/>
  <c r="D35" i="27"/>
  <c r="C204" i="27"/>
  <c r="C246" i="27"/>
  <c r="C50" i="27"/>
  <c r="C235" i="27"/>
  <c r="C245" i="27"/>
  <c r="D92" i="27"/>
  <c r="D214" i="27"/>
  <c r="C90" i="27"/>
  <c r="D9" i="27"/>
  <c r="G3478" i="27"/>
  <c r="H3478" i="27" s="1"/>
  <c r="G3937" i="27"/>
  <c r="H3937" i="27" s="1"/>
  <c r="I3937" i="27" s="1"/>
  <c r="G3724" i="27"/>
  <c r="H3724" i="27" s="1"/>
  <c r="D19" i="27"/>
  <c r="C19" i="27"/>
  <c r="D65" i="27"/>
  <c r="C65" i="27"/>
  <c r="G3983" i="27"/>
  <c r="H3983" i="27" s="1"/>
  <c r="I3983" i="27" s="1"/>
  <c r="D99" i="27"/>
  <c r="C99" i="27"/>
  <c r="C56" i="27"/>
  <c r="C28" i="27"/>
  <c r="D28" i="27"/>
  <c r="D215" i="27"/>
  <c r="C89" i="27"/>
  <c r="D97" i="27"/>
  <c r="C229" i="27"/>
  <c r="C98" i="27"/>
  <c r="D88" i="27"/>
  <c r="D259" i="27"/>
  <c r="D52" i="27"/>
  <c r="C183" i="27"/>
  <c r="C96" i="27"/>
  <c r="C123" i="27"/>
  <c r="C175" i="27"/>
  <c r="D80" i="27"/>
  <c r="C87" i="27"/>
  <c r="D261" i="27"/>
  <c r="D123" i="27"/>
  <c r="D175" i="27"/>
  <c r="D204" i="27"/>
  <c r="D246" i="27"/>
  <c r="D16" i="27"/>
  <c r="C37" i="27"/>
  <c r="C170" i="27"/>
  <c r="D245" i="27"/>
  <c r="D105" i="27"/>
  <c r="C248" i="27"/>
  <c r="C26" i="27"/>
  <c r="D55" i="27"/>
  <c r="G3514" i="27"/>
  <c r="H3514" i="27" s="1"/>
  <c r="G3920" i="27"/>
  <c r="H3920" i="27" s="1"/>
  <c r="C78" i="27"/>
  <c r="G3978" i="27"/>
  <c r="H3978" i="27" s="1"/>
  <c r="C258" i="27"/>
  <c r="D273" i="27"/>
  <c r="C273" i="27"/>
  <c r="D18" i="27"/>
  <c r="G3981" i="27"/>
  <c r="H3981" i="27" s="1"/>
  <c r="I3981" i="27" s="1"/>
  <c r="D78" i="27"/>
  <c r="C55" i="27"/>
  <c r="G3916" i="27"/>
  <c r="H3916" i="27" s="1"/>
  <c r="G3491" i="27"/>
  <c r="H3491" i="27" s="1"/>
  <c r="G3960" i="27"/>
  <c r="H3960" i="27" s="1"/>
  <c r="I3960" i="27" s="1"/>
  <c r="G3715" i="27"/>
  <c r="H3715" i="27" s="1"/>
  <c r="G3722" i="27"/>
  <c r="H3722" i="27" s="1"/>
  <c r="D23" i="27"/>
  <c r="G3900" i="27"/>
  <c r="H3900" i="27" s="1"/>
  <c r="D101" i="27"/>
  <c r="C101" i="27"/>
  <c r="C30" i="27"/>
  <c r="D30" i="27"/>
  <c r="G3891" i="27"/>
  <c r="H3891" i="27" s="1"/>
  <c r="D90" i="27"/>
  <c r="C9" i="27"/>
  <c r="D39" i="27"/>
  <c r="C264" i="27"/>
  <c r="D264" i="27"/>
  <c r="C23" i="27"/>
  <c r="D94" i="27"/>
  <c r="C94" i="27"/>
  <c r="G3963" i="27"/>
  <c r="H3963" i="27" s="1"/>
  <c r="G3528" i="27"/>
  <c r="H3528" i="27" s="1"/>
  <c r="C20" i="27"/>
  <c r="G3966" i="27"/>
  <c r="H3966" i="27" s="1"/>
  <c r="D68" i="27"/>
  <c r="A11" i="24"/>
  <c r="A44" i="24"/>
  <c r="G3947" i="27"/>
  <c r="H3947" i="27" s="1"/>
  <c r="G3728" i="27"/>
  <c r="H3728" i="27" s="1"/>
  <c r="I3728" i="27" s="1"/>
  <c r="G3735" i="27"/>
  <c r="H3735" i="27" s="1"/>
  <c r="G3931" i="27"/>
  <c r="H3931" i="27" s="1"/>
  <c r="I3931" i="27" s="1"/>
  <c r="G3472" i="27"/>
  <c r="H3472" i="27" s="1"/>
  <c r="G3940" i="27"/>
  <c r="H3940" i="27" s="1"/>
  <c r="I3940" i="27" s="1"/>
  <c r="B95" i="24"/>
  <c r="A94" i="24"/>
  <c r="G3477" i="27"/>
  <c r="H3477" i="27" s="1"/>
  <c r="I3477" i="27" s="1"/>
  <c r="G3489" i="27"/>
  <c r="H3489" i="27" s="1"/>
  <c r="I3489" i="27" s="1"/>
  <c r="G3951" i="27"/>
  <c r="H3951" i="27" s="1"/>
  <c r="I3951" i="27" s="1"/>
  <c r="G3739" i="27"/>
  <c r="H3739" i="27" s="1"/>
  <c r="B83" i="24"/>
  <c r="A82" i="24"/>
  <c r="G3740" i="27"/>
  <c r="H3740" i="27" s="1"/>
  <c r="G3485" i="27"/>
  <c r="H3485" i="27" s="1"/>
  <c r="G3470" i="27"/>
  <c r="H3470" i="27" s="1"/>
  <c r="G3928" i="27"/>
  <c r="H3928" i="27" s="1"/>
  <c r="B29" i="24"/>
  <c r="A921" i="27" s="1"/>
  <c r="A28" i="24"/>
  <c r="G3480" i="27"/>
  <c r="H3480" i="27" s="1"/>
  <c r="I3480" i="27" s="1"/>
  <c r="A47" i="24"/>
  <c r="A62" i="24"/>
  <c r="B77" i="24"/>
  <c r="A76" i="24"/>
  <c r="B17" i="24"/>
  <c r="A498" i="27" s="1"/>
  <c r="A16" i="24"/>
  <c r="H3964" i="27"/>
  <c r="I3964" i="27" s="1"/>
  <c r="H3465" i="27"/>
  <c r="I3465" i="27" s="1"/>
  <c r="I3868" i="27"/>
  <c r="I3936" i="27"/>
  <c r="I3982" i="27"/>
  <c r="I3414" i="27"/>
  <c r="I3941" i="27"/>
  <c r="I3653" i="27"/>
  <c r="I3693" i="27"/>
  <c r="I3867" i="27"/>
  <c r="I3405" i="27"/>
  <c r="I3877" i="27"/>
  <c r="I3703" i="27"/>
  <c r="I3629" i="27"/>
  <c r="I3552" i="27"/>
  <c r="I3862" i="27"/>
  <c r="I3459" i="27"/>
  <c r="I3875" i="27"/>
  <c r="I3608" i="27"/>
  <c r="I3613" i="27"/>
  <c r="I3467" i="27"/>
  <c r="I3894" i="27"/>
  <c r="I3556" i="27"/>
  <c r="I3457" i="27"/>
  <c r="I3523" i="27"/>
  <c r="I3886" i="27"/>
  <c r="I3944" i="27"/>
  <c r="I3925" i="27"/>
  <c r="I3938" i="27"/>
  <c r="I3882" i="27"/>
  <c r="I3933" i="27"/>
  <c r="I3376" i="27"/>
  <c r="I3984" i="27"/>
  <c r="I3864" i="27"/>
  <c r="I3965" i="27"/>
  <c r="I3445" i="27"/>
  <c r="I3970" i="27"/>
  <c r="I3640" i="27"/>
  <c r="A1553" i="27" l="1"/>
  <c r="A1235" i="27"/>
  <c r="A1552" i="27"/>
  <c r="A1562" i="27"/>
  <c r="A1242" i="27"/>
  <c r="A1253" i="27"/>
  <c r="A1258" i="27"/>
  <c r="A1993" i="27"/>
  <c r="C191" i="27"/>
  <c r="D206" i="27"/>
  <c r="D288" i="27"/>
  <c r="C45" i="27"/>
  <c r="D159" i="27"/>
  <c r="A1556" i="27"/>
  <c r="A1570" i="27"/>
  <c r="A1569" i="27"/>
  <c r="D147" i="27"/>
  <c r="A1231" i="27"/>
  <c r="A1256" i="27"/>
  <c r="C42" i="27"/>
  <c r="A1239" i="27"/>
  <c r="A1249" i="27"/>
  <c r="A1260" i="27"/>
  <c r="A1240" i="27"/>
  <c r="A1251" i="27"/>
  <c r="E1300" i="27"/>
  <c r="A1229" i="27"/>
  <c r="F1229" i="27" s="1"/>
  <c r="A1257" i="27"/>
  <c r="D279" i="27"/>
  <c r="A1255" i="27"/>
  <c r="A1245" i="27"/>
  <c r="A1259" i="27"/>
  <c r="D151" i="27"/>
  <c r="C71" i="27"/>
  <c r="A316" i="27"/>
  <c r="C316" i="27" s="1"/>
  <c r="D148" i="27"/>
  <c r="A312" i="27"/>
  <c r="D312" i="27" s="1"/>
  <c r="C129" i="27"/>
  <c r="C236" i="27"/>
  <c r="E1193" i="27"/>
  <c r="D202" i="27"/>
  <c r="A313" i="27"/>
  <c r="D313" i="27" s="1"/>
  <c r="F1406" i="27"/>
  <c r="A314" i="27"/>
  <c r="D314" i="27" s="1"/>
  <c r="A1984" i="27"/>
  <c r="C278" i="27"/>
  <c r="A1227" i="27"/>
  <c r="E1227" i="27" s="1"/>
  <c r="A1237" i="27"/>
  <c r="A1238" i="27"/>
  <c r="A1233" i="27"/>
  <c r="A1230" i="27"/>
  <c r="E1230" i="27" s="1"/>
  <c r="A1252" i="27"/>
  <c r="D281" i="27"/>
  <c r="F1299" i="27"/>
  <c r="A1337" i="27"/>
  <c r="A1572" i="27"/>
  <c r="A1573" i="27"/>
  <c r="A1568" i="27"/>
  <c r="A1551" i="27"/>
  <c r="A1575" i="27"/>
  <c r="A1250" i="27"/>
  <c r="A1241" i="27"/>
  <c r="A1236" i="27"/>
  <c r="A1232" i="27"/>
  <c r="F1298" i="27"/>
  <c r="AC61" i="24"/>
  <c r="AC108" i="24"/>
  <c r="AC50" i="24"/>
  <c r="AC15" i="24"/>
  <c r="AC49" i="24"/>
  <c r="AC89" i="24"/>
  <c r="AC133" i="24"/>
  <c r="AC70" i="24"/>
  <c r="AC6" i="24"/>
  <c r="AC85" i="24"/>
  <c r="AC104" i="24"/>
  <c r="AC11" i="24"/>
  <c r="AC121" i="24"/>
  <c r="AC41" i="24"/>
  <c r="AC94" i="24"/>
  <c r="AC144" i="24"/>
  <c r="AC47" i="24"/>
  <c r="AC120" i="24"/>
  <c r="D187" i="27"/>
  <c r="D203" i="27"/>
  <c r="A1352" i="27"/>
  <c r="A1560" i="27"/>
  <c r="A1564" i="27"/>
  <c r="A1559" i="27"/>
  <c r="A1550" i="27"/>
  <c r="AC67" i="24"/>
  <c r="AC117" i="24"/>
  <c r="AC62" i="24"/>
  <c r="AC12" i="24"/>
  <c r="AC55" i="24"/>
  <c r="AC97" i="24"/>
  <c r="AC141" i="24"/>
  <c r="AC78" i="24"/>
  <c r="AC8" i="24"/>
  <c r="AC88" i="24"/>
  <c r="AC112" i="24"/>
  <c r="AC28" i="24"/>
  <c r="AC129" i="24"/>
  <c r="AC36" i="24"/>
  <c r="AC93" i="24"/>
  <c r="AC137" i="24"/>
  <c r="AC48" i="24"/>
  <c r="AC128" i="24"/>
  <c r="A1346" i="27"/>
  <c r="A2202" i="27"/>
  <c r="A1350" i="27"/>
  <c r="A1566" i="27"/>
  <c r="A1554" i="27"/>
  <c r="A1576" i="27"/>
  <c r="A1667" i="27"/>
  <c r="A1664" i="27"/>
  <c r="A1261" i="27"/>
  <c r="A1243" i="27"/>
  <c r="A1234" i="27"/>
  <c r="A1248" i="27"/>
  <c r="AC35" i="24"/>
  <c r="AC95" i="24"/>
  <c r="AC131" i="24"/>
  <c r="AC84" i="24"/>
  <c r="AC37" i="24"/>
  <c r="AC69" i="24"/>
  <c r="AC102" i="24"/>
  <c r="AC4" i="24"/>
  <c r="AC127" i="24"/>
  <c r="AC39" i="24"/>
  <c r="AC92" i="24"/>
  <c r="AC142" i="24"/>
  <c r="AC58" i="24"/>
  <c r="AC23" i="24"/>
  <c r="AC59" i="24"/>
  <c r="AC115" i="24"/>
  <c r="AC9" i="24"/>
  <c r="AC66" i="24"/>
  <c r="C130" i="27"/>
  <c r="C219" i="27"/>
  <c r="C190" i="27"/>
  <c r="C174" i="27"/>
  <c r="A2415" i="27"/>
  <c r="A2204" i="27"/>
  <c r="D218" i="27"/>
  <c r="C205" i="27"/>
  <c r="A1338" i="27"/>
  <c r="A1666" i="27"/>
  <c r="D251" i="27"/>
  <c r="A2206" i="27"/>
  <c r="A1355" i="27"/>
  <c r="A1679" i="27"/>
  <c r="A1228" i="27"/>
  <c r="F1228" i="27" s="1"/>
  <c r="A2200" i="27"/>
  <c r="A1356" i="27"/>
  <c r="A1351" i="27"/>
  <c r="A1341" i="27"/>
  <c r="C211" i="27"/>
  <c r="A2203" i="27"/>
  <c r="A2198" i="27"/>
  <c r="A2201" i="27"/>
  <c r="A1336" i="27"/>
  <c r="F1336" i="27" s="1"/>
  <c r="A1343" i="27"/>
  <c r="A1665" i="27"/>
  <c r="A1669" i="27"/>
  <c r="A1247" i="27"/>
  <c r="A1254" i="27"/>
  <c r="A1246" i="27"/>
  <c r="A1882" i="27"/>
  <c r="D266" i="27"/>
  <c r="C43" i="27"/>
  <c r="C128" i="27"/>
  <c r="D262" i="27"/>
  <c r="D69" i="27"/>
  <c r="D176" i="27"/>
  <c r="E1301" i="27"/>
  <c r="D208" i="27"/>
  <c r="A1884" i="27"/>
  <c r="A1880" i="27"/>
  <c r="A1982" i="27"/>
  <c r="A1774" i="27"/>
  <c r="A1985" i="27"/>
  <c r="A1988" i="27"/>
  <c r="A2199" i="27"/>
  <c r="A1364" i="27"/>
  <c r="A1876" i="27"/>
  <c r="W4" i="24"/>
  <c r="W130" i="24"/>
  <c r="W65" i="24"/>
  <c r="W123" i="24"/>
  <c r="W69" i="24"/>
  <c r="W132" i="24"/>
  <c r="W63" i="24"/>
  <c r="W112" i="24"/>
  <c r="W48" i="24"/>
  <c r="W118" i="24"/>
  <c r="W53" i="24"/>
  <c r="W22" i="24"/>
  <c r="W6" i="24"/>
  <c r="W147" i="24"/>
  <c r="W125" i="24"/>
  <c r="W109" i="24"/>
  <c r="W90" i="24"/>
  <c r="W7" i="24"/>
  <c r="W23" i="24"/>
  <c r="W14" i="24"/>
  <c r="W122" i="24"/>
  <c r="W57" i="24"/>
  <c r="W114" i="24"/>
  <c r="W68" i="24"/>
  <c r="W128" i="24"/>
  <c r="W55" i="24"/>
  <c r="W104" i="24"/>
  <c r="W8" i="24"/>
  <c r="W116" i="24"/>
  <c r="W45" i="24"/>
  <c r="W24" i="24"/>
  <c r="W16" i="24"/>
  <c r="W136" i="24"/>
  <c r="W108" i="24"/>
  <c r="W62" i="24"/>
  <c r="W66" i="24"/>
  <c r="W9" i="24"/>
  <c r="W25" i="24"/>
  <c r="W134" i="24"/>
  <c r="W10" i="24"/>
  <c r="W78" i="24"/>
  <c r="W61" i="24"/>
  <c r="W20" i="24"/>
  <c r="W43" i="24"/>
  <c r="W21" i="24"/>
  <c r="W18" i="24"/>
  <c r="W97" i="24"/>
  <c r="W49" i="24"/>
  <c r="W106" i="24"/>
  <c r="W58" i="24"/>
  <c r="W120" i="24"/>
  <c r="W47" i="24"/>
  <c r="W113" i="24"/>
  <c r="W149" i="24"/>
  <c r="W93" i="24"/>
  <c r="W37" i="24"/>
  <c r="W26" i="24"/>
  <c r="W100" i="24"/>
  <c r="W103" i="24"/>
  <c r="W111" i="24"/>
  <c r="W52" i="24"/>
  <c r="W117" i="24"/>
  <c r="W11" i="24"/>
  <c r="W27" i="24"/>
  <c r="W56" i="24"/>
  <c r="W29" i="24"/>
  <c r="W89" i="24"/>
  <c r="W41" i="24"/>
  <c r="W115" i="24"/>
  <c r="W50" i="24"/>
  <c r="W95" i="24"/>
  <c r="W39" i="24"/>
  <c r="W105" i="24"/>
  <c r="W141" i="24"/>
  <c r="W85" i="24"/>
  <c r="W44" i="24"/>
  <c r="W28" i="24"/>
  <c r="W98" i="24"/>
  <c r="W131" i="24"/>
  <c r="W101" i="24"/>
  <c r="W70" i="24"/>
  <c r="W60" i="24"/>
  <c r="W13" i="24"/>
  <c r="W121" i="24"/>
  <c r="W34" i="24"/>
  <c r="W145" i="24"/>
  <c r="W75" i="24"/>
  <c r="W40" i="24"/>
  <c r="W107" i="24"/>
  <c r="W143" i="24"/>
  <c r="W87" i="24"/>
  <c r="W46" i="24"/>
  <c r="W92" i="24"/>
  <c r="W133" i="24"/>
  <c r="W79" i="24"/>
  <c r="W36" i="24"/>
  <c r="W127" i="24"/>
  <c r="W88" i="24"/>
  <c r="W96" i="24"/>
  <c r="W91" i="24"/>
  <c r="W35" i="24"/>
  <c r="W71" i="24"/>
  <c r="W15" i="24"/>
  <c r="W124" i="24"/>
  <c r="W137" i="24"/>
  <c r="W80" i="24"/>
  <c r="W32" i="24"/>
  <c r="W99" i="24"/>
  <c r="W135" i="24"/>
  <c r="W81" i="24"/>
  <c r="W38" i="24"/>
  <c r="W84" i="24"/>
  <c r="W146" i="24"/>
  <c r="W82" i="24"/>
  <c r="W33" i="24"/>
  <c r="W119" i="24"/>
  <c r="W74" i="24"/>
  <c r="W77" i="24"/>
  <c r="W54" i="24"/>
  <c r="W42" i="24"/>
  <c r="W51" i="24"/>
  <c r="W17" i="24"/>
  <c r="W67" i="24"/>
  <c r="W86" i="24"/>
  <c r="W140" i="24"/>
  <c r="W126" i="24"/>
  <c r="W102" i="24"/>
  <c r="W144" i="24"/>
  <c r="W142" i="24"/>
  <c r="W72" i="24"/>
  <c r="W30" i="24"/>
  <c r="W94" i="24"/>
  <c r="W148" i="24"/>
  <c r="W73" i="24"/>
  <c r="W129" i="24"/>
  <c r="W64" i="24"/>
  <c r="W138" i="24"/>
  <c r="W76" i="24"/>
  <c r="W12" i="24"/>
  <c r="W110" i="24"/>
  <c r="W83" i="24"/>
  <c r="W59" i="24"/>
  <c r="W31" i="24"/>
  <c r="W139" i="24"/>
  <c r="W3" i="24"/>
  <c r="W19" i="24"/>
  <c r="W5" i="24"/>
  <c r="A1990" i="27"/>
  <c r="A2416" i="27"/>
  <c r="A1887" i="27"/>
  <c r="A1877" i="27"/>
  <c r="A1769" i="27"/>
  <c r="A1879" i="27"/>
  <c r="C46" i="27"/>
  <c r="C160" i="27"/>
  <c r="D250" i="27"/>
  <c r="C233" i="27"/>
  <c r="C189" i="27"/>
  <c r="D173" i="27"/>
  <c r="A1995" i="27"/>
  <c r="A1987" i="27"/>
  <c r="A1138" i="27"/>
  <c r="A1681" i="27"/>
  <c r="A1784" i="27"/>
  <c r="D172" i="27"/>
  <c r="A1991" i="27"/>
  <c r="A2309" i="27"/>
  <c r="A2306" i="27"/>
  <c r="A1992" i="27"/>
  <c r="A1996" i="27"/>
  <c r="A1986" i="27"/>
  <c r="A2307" i="27"/>
  <c r="A1874" i="27"/>
  <c r="A1133" i="27"/>
  <c r="D263" i="27"/>
  <c r="A2310" i="27"/>
  <c r="A1137" i="27"/>
  <c r="A1983" i="27"/>
  <c r="A2308" i="27"/>
  <c r="A1135" i="27"/>
  <c r="A1132" i="27"/>
  <c r="A1678" i="27"/>
  <c r="A1671" i="27"/>
  <c r="A1989" i="27"/>
  <c r="A1139" i="27"/>
  <c r="A1145" i="27"/>
  <c r="A2610" i="27"/>
  <c r="A2624" i="27"/>
  <c r="A2613" i="27"/>
  <c r="A2609" i="27"/>
  <c r="A2599" i="27"/>
  <c r="A2612" i="27"/>
  <c r="A2616" i="27"/>
  <c r="A2617" i="27"/>
  <c r="A2601" i="27"/>
  <c r="A2626" i="27"/>
  <c r="A2602" i="27"/>
  <c r="A2603" i="27"/>
  <c r="A2619" i="27"/>
  <c r="A2622" i="27"/>
  <c r="A2594" i="27"/>
  <c r="A2604" i="27"/>
  <c r="A2598" i="27"/>
  <c r="A2620" i="27"/>
  <c r="A2623" i="27"/>
  <c r="A2625" i="27"/>
  <c r="A2597" i="27"/>
  <c r="A2618" i="27"/>
  <c r="A2614" i="27"/>
  <c r="A2615" i="27"/>
  <c r="A2606" i="27"/>
  <c r="A2607" i="27"/>
  <c r="A2605" i="27"/>
  <c r="A2595" i="27"/>
  <c r="A2608" i="27"/>
  <c r="A2600" i="27"/>
  <c r="A2611" i="27"/>
  <c r="A2621" i="27"/>
  <c r="A2596" i="27"/>
  <c r="A499" i="27"/>
  <c r="A496" i="27"/>
  <c r="A503" i="27"/>
  <c r="F146" i="27"/>
  <c r="G146" i="27" s="1"/>
  <c r="H146" i="27" s="1"/>
  <c r="A1140" i="27"/>
  <c r="A1146" i="27"/>
  <c r="A1151" i="27"/>
  <c r="A1126" i="27"/>
  <c r="A1365" i="27"/>
  <c r="A1363" i="27"/>
  <c r="A1359" i="27"/>
  <c r="A1348" i="27"/>
  <c r="A923" i="27"/>
  <c r="A933" i="27"/>
  <c r="A922" i="27"/>
  <c r="A1668" i="27"/>
  <c r="A1660" i="27"/>
  <c r="A1677" i="27"/>
  <c r="A1675" i="27"/>
  <c r="A1658" i="27"/>
  <c r="A1888" i="27"/>
  <c r="A1875" i="27"/>
  <c r="A1883" i="27"/>
  <c r="A1783" i="27"/>
  <c r="A1786" i="27"/>
  <c r="A1780" i="27"/>
  <c r="A3242" i="27"/>
  <c r="A3254" i="27"/>
  <c r="A3253" i="27"/>
  <c r="A3250" i="27"/>
  <c r="A3256" i="27"/>
  <c r="A3243" i="27"/>
  <c r="A3248" i="27"/>
  <c r="A3245" i="27"/>
  <c r="A3251" i="27"/>
  <c r="A3249" i="27"/>
  <c r="A3252" i="27"/>
  <c r="A3244" i="27"/>
  <c r="A3247" i="27"/>
  <c r="A3255" i="27"/>
  <c r="A3246" i="27"/>
  <c r="C289" i="27"/>
  <c r="D287" i="27"/>
  <c r="A2923" i="27"/>
  <c r="A2934" i="27"/>
  <c r="A2922" i="27"/>
  <c r="A2929" i="27"/>
  <c r="A2920" i="27"/>
  <c r="A2939" i="27"/>
  <c r="A2936" i="27"/>
  <c r="A2932" i="27"/>
  <c r="A2928" i="27"/>
  <c r="A2925" i="27"/>
  <c r="A2921" i="27"/>
  <c r="A2935" i="27"/>
  <c r="A2919" i="27"/>
  <c r="A2930" i="27"/>
  <c r="A2924" i="27"/>
  <c r="A2918" i="27"/>
  <c r="A2931" i="27"/>
  <c r="A2940" i="27"/>
  <c r="A2941" i="27"/>
  <c r="A2926" i="27"/>
  <c r="A2937" i="27"/>
  <c r="A2927" i="27"/>
  <c r="A2938" i="27"/>
  <c r="A2933" i="27"/>
  <c r="A505" i="27"/>
  <c r="A2289" i="27"/>
  <c r="A2305" i="27"/>
  <c r="A2293" i="27"/>
  <c r="A2279" i="27"/>
  <c r="A2286" i="27"/>
  <c r="A2288" i="27"/>
  <c r="A2301" i="27"/>
  <c r="A2281" i="27"/>
  <c r="A2300" i="27"/>
  <c r="A2278" i="27"/>
  <c r="A2302" i="27"/>
  <c r="A2283" i="27"/>
  <c r="A2287" i="27"/>
  <c r="A2292" i="27"/>
  <c r="A2295" i="27"/>
  <c r="A2282" i="27"/>
  <c r="A2290" i="27"/>
  <c r="A2299" i="27"/>
  <c r="A2303" i="27"/>
  <c r="A2304" i="27"/>
  <c r="A2298" i="27"/>
  <c r="A2284" i="27"/>
  <c r="A2285" i="27"/>
  <c r="A2294" i="27"/>
  <c r="A2297" i="27"/>
  <c r="A2291" i="27"/>
  <c r="A2280" i="27"/>
  <c r="A2296" i="27"/>
  <c r="A2277" i="27"/>
  <c r="A1149" i="27"/>
  <c r="A1147" i="27"/>
  <c r="A1124" i="27"/>
  <c r="A1127" i="27"/>
  <c r="A1153" i="27"/>
  <c r="A3146" i="27"/>
  <c r="A3142" i="27"/>
  <c r="A3138" i="27"/>
  <c r="A3144" i="27"/>
  <c r="A3141" i="27"/>
  <c r="A3151" i="27"/>
  <c r="A3139" i="27"/>
  <c r="A3136" i="27"/>
  <c r="A3149" i="27"/>
  <c r="A3137" i="27"/>
  <c r="A3150" i="27"/>
  <c r="A3140" i="27"/>
  <c r="A3134" i="27"/>
  <c r="A3143" i="27"/>
  <c r="A3147" i="27"/>
  <c r="A3135" i="27"/>
  <c r="A3145" i="27"/>
  <c r="A3148" i="27"/>
  <c r="A1347" i="27"/>
  <c r="A1366" i="27"/>
  <c r="A1335" i="27"/>
  <c r="F1335" i="27" s="1"/>
  <c r="A1357" i="27"/>
  <c r="A927" i="27"/>
  <c r="A928" i="27"/>
  <c r="A930" i="27"/>
  <c r="A3035" i="27"/>
  <c r="A3034" i="27"/>
  <c r="A3026" i="27"/>
  <c r="A3039" i="27"/>
  <c r="A3030" i="27"/>
  <c r="A3036" i="27"/>
  <c r="A3033" i="27"/>
  <c r="A3038" i="27"/>
  <c r="A3043" i="27"/>
  <c r="A3040" i="27"/>
  <c r="A3042" i="27"/>
  <c r="A3028" i="27"/>
  <c r="A3029" i="27"/>
  <c r="A3044" i="27"/>
  <c r="A3045" i="27"/>
  <c r="A3027" i="27"/>
  <c r="A3046" i="27"/>
  <c r="A3037" i="27"/>
  <c r="A3031" i="27"/>
  <c r="A3041" i="27"/>
  <c r="A3032" i="27"/>
  <c r="A1659" i="27"/>
  <c r="A1890" i="27"/>
  <c r="A1785" i="27"/>
  <c r="A1777" i="27"/>
  <c r="A1766" i="27"/>
  <c r="C288" i="27"/>
  <c r="C287" i="27"/>
  <c r="A492" i="27"/>
  <c r="A924" i="27"/>
  <c r="A937" i="27"/>
  <c r="A935" i="27"/>
  <c r="A913" i="27"/>
  <c r="E41" i="27"/>
  <c r="E111" i="27"/>
  <c r="E1406" i="27"/>
  <c r="A1763" i="27"/>
  <c r="A1756" i="27"/>
  <c r="A1758" i="27"/>
  <c r="A1760" i="27"/>
  <c r="A1761" i="27"/>
  <c r="A1762" i="27"/>
  <c r="A1754" i="27"/>
  <c r="A1765" i="27"/>
  <c r="A1759" i="27"/>
  <c r="A1764" i="27"/>
  <c r="A1753" i="27"/>
  <c r="A1757" i="27"/>
  <c r="A1752" i="27"/>
  <c r="A1755" i="27"/>
  <c r="A2810" i="27"/>
  <c r="A2818" i="27"/>
  <c r="A2819" i="27"/>
  <c r="A2816" i="27"/>
  <c r="A2813" i="27"/>
  <c r="A2833" i="27"/>
  <c r="A2832" i="27"/>
  <c r="A2830" i="27"/>
  <c r="A2822" i="27"/>
  <c r="A2812" i="27"/>
  <c r="A2820" i="27"/>
  <c r="A2811" i="27"/>
  <c r="A2815" i="27"/>
  <c r="A2814" i="27"/>
  <c r="A2836" i="27"/>
  <c r="A2827" i="27"/>
  <c r="A2821" i="27"/>
  <c r="A2825" i="27"/>
  <c r="A2829" i="27"/>
  <c r="A2817" i="27"/>
  <c r="A2831" i="27"/>
  <c r="A2824" i="27"/>
  <c r="A2834" i="27"/>
  <c r="A2826" i="27"/>
  <c r="A2835" i="27"/>
  <c r="A2828" i="27"/>
  <c r="A2823" i="27"/>
  <c r="D289" i="27"/>
  <c r="A495" i="27"/>
  <c r="A501" i="27"/>
  <c r="A1142" i="27"/>
  <c r="A1152" i="27"/>
  <c r="A1144" i="27"/>
  <c r="A1141" i="27"/>
  <c r="A1345" i="27"/>
  <c r="A1354" i="27"/>
  <c r="A1361" i="27"/>
  <c r="A1353" i="27"/>
  <c r="A920" i="27"/>
  <c r="A931" i="27"/>
  <c r="A919" i="27"/>
  <c r="A914" i="27"/>
  <c r="F41" i="27"/>
  <c r="G41" i="27" s="1"/>
  <c r="H41" i="27" s="1"/>
  <c r="I41" i="27" s="1"/>
  <c r="F111" i="27"/>
  <c r="G111" i="27" s="1"/>
  <c r="H111" i="27" s="1"/>
  <c r="I111" i="27" s="1"/>
  <c r="A1661" i="27"/>
  <c r="A1676" i="27"/>
  <c r="A1674" i="27"/>
  <c r="A1770" i="27"/>
  <c r="A1782" i="27"/>
  <c r="A2571" i="27"/>
  <c r="A2501" i="27"/>
  <c r="A2508" i="27"/>
  <c r="A2510" i="27"/>
  <c r="A2519" i="27"/>
  <c r="A2493" i="27"/>
  <c r="A2497" i="27"/>
  <c r="A2495" i="27"/>
  <c r="A2487" i="27"/>
  <c r="A2490" i="27"/>
  <c r="E2490" i="27" s="1"/>
  <c r="A2520" i="27"/>
  <c r="A2521" i="27"/>
  <c r="A2507" i="27"/>
  <c r="A2496" i="27"/>
  <c r="A2492" i="27"/>
  <c r="A2516" i="27"/>
  <c r="A2518" i="27"/>
  <c r="A2502" i="27"/>
  <c r="A2509" i="27"/>
  <c r="A2505" i="27"/>
  <c r="A2499" i="27"/>
  <c r="A2498" i="27"/>
  <c r="A2514" i="27"/>
  <c r="A2504" i="27"/>
  <c r="A2500" i="27"/>
  <c r="A2491" i="27"/>
  <c r="A2511" i="27"/>
  <c r="A2506" i="27"/>
  <c r="A2489" i="27"/>
  <c r="A2494" i="27"/>
  <c r="A2513" i="27"/>
  <c r="A2515" i="27"/>
  <c r="A2503" i="27"/>
  <c r="A2488" i="27"/>
  <c r="A2517" i="27"/>
  <c r="A2512" i="27"/>
  <c r="A207" i="27"/>
  <c r="A1439" i="27"/>
  <c r="A1441" i="27"/>
  <c r="A1440" i="27"/>
  <c r="A1438" i="27"/>
  <c r="A1437" i="27"/>
  <c r="A1143" i="27"/>
  <c r="A1129" i="27"/>
  <c r="A1122" i="27"/>
  <c r="E1122" i="27" s="1"/>
  <c r="A1130" i="27"/>
  <c r="A1333" i="27"/>
  <c r="A1332" i="27"/>
  <c r="A917" i="27"/>
  <c r="A912" i="27"/>
  <c r="A915" i="27"/>
  <c r="A916" i="27"/>
  <c r="A2728" i="27"/>
  <c r="A2703" i="27"/>
  <c r="A2724" i="27"/>
  <c r="A2706" i="27"/>
  <c r="A2712" i="27"/>
  <c r="A2708" i="27"/>
  <c r="A2704" i="27"/>
  <c r="A2721" i="27"/>
  <c r="A2717" i="27"/>
  <c r="A2723" i="27"/>
  <c r="A2720" i="27"/>
  <c r="A2718" i="27"/>
  <c r="A2729" i="27"/>
  <c r="A2722" i="27"/>
  <c r="A2730" i="27"/>
  <c r="A2725" i="27"/>
  <c r="A2716" i="27"/>
  <c r="A2715" i="27"/>
  <c r="A2726" i="27"/>
  <c r="A2719" i="27"/>
  <c r="A2711" i="27"/>
  <c r="A2710" i="27"/>
  <c r="A2709" i="27"/>
  <c r="A2713" i="27"/>
  <c r="A2702" i="27"/>
  <c r="A2707" i="27"/>
  <c r="A2705" i="27"/>
  <c r="A2727" i="27"/>
  <c r="A2714" i="27"/>
  <c r="A2731" i="27"/>
  <c r="A1651" i="27"/>
  <c r="A1655" i="27"/>
  <c r="A1647" i="27"/>
  <c r="A1657" i="27"/>
  <c r="A1650" i="27"/>
  <c r="A1656" i="27"/>
  <c r="A1654" i="27"/>
  <c r="A1652" i="27"/>
  <c r="A1648" i="27"/>
  <c r="A1649" i="27"/>
  <c r="A1653" i="27"/>
  <c r="A1858" i="27"/>
  <c r="A1870" i="27"/>
  <c r="A1865" i="27"/>
  <c r="A1861" i="27"/>
  <c r="A1866" i="27"/>
  <c r="A1859" i="27"/>
  <c r="A1871" i="27"/>
  <c r="A1864" i="27"/>
  <c r="A1869" i="27"/>
  <c r="A1873" i="27"/>
  <c r="A1862" i="27"/>
  <c r="A1872" i="27"/>
  <c r="A1868" i="27"/>
  <c r="A1857" i="27"/>
  <c r="A1867" i="27"/>
  <c r="A1863" i="27"/>
  <c r="A1860" i="27"/>
  <c r="A1781" i="27"/>
  <c r="A1778" i="27"/>
  <c r="A1776" i="27"/>
  <c r="A497" i="27"/>
  <c r="A494" i="27"/>
  <c r="A1148" i="27"/>
  <c r="A1123" i="27"/>
  <c r="A1131" i="27"/>
  <c r="A1360" i="27"/>
  <c r="A1349" i="27"/>
  <c r="A1362" i="27"/>
  <c r="A1340" i="27"/>
  <c r="A929" i="27"/>
  <c r="A926" i="27"/>
  <c r="A932" i="27"/>
  <c r="A925" i="27"/>
  <c r="A1673" i="27"/>
  <c r="A1663" i="27"/>
  <c r="A1662" i="27"/>
  <c r="A1878" i="27"/>
  <c r="A1891" i="27"/>
  <c r="A1771" i="27"/>
  <c r="A1545" i="27"/>
  <c r="A1544" i="27"/>
  <c r="A1543" i="27"/>
  <c r="A1549" i="27"/>
  <c r="A1546" i="27"/>
  <c r="A1542" i="27"/>
  <c r="A1547" i="27"/>
  <c r="A1548" i="27"/>
  <c r="A1973" i="27"/>
  <c r="A1968" i="27"/>
  <c r="A1966" i="27"/>
  <c r="A1972" i="27"/>
  <c r="A1974" i="27"/>
  <c r="A1962" i="27"/>
  <c r="A1979" i="27"/>
  <c r="A1965" i="27"/>
  <c r="A1967" i="27"/>
  <c r="A1975" i="27"/>
  <c r="A1978" i="27"/>
  <c r="A1970" i="27"/>
  <c r="A1981" i="27"/>
  <c r="A1976" i="27"/>
  <c r="A1971" i="27"/>
  <c r="A1969" i="27"/>
  <c r="A1980" i="27"/>
  <c r="A1964" i="27"/>
  <c r="A1963" i="27"/>
  <c r="A1977" i="27"/>
  <c r="A500" i="27"/>
  <c r="A504" i="27"/>
  <c r="A502" i="27"/>
  <c r="A2189" i="27"/>
  <c r="A2182" i="27"/>
  <c r="A2196" i="27"/>
  <c r="A2181" i="27"/>
  <c r="A2175" i="27"/>
  <c r="A2191" i="27"/>
  <c r="A2173" i="27"/>
  <c r="A2177" i="27"/>
  <c r="A2190" i="27"/>
  <c r="A2186" i="27"/>
  <c r="A2174" i="27"/>
  <c r="A2188" i="27"/>
  <c r="A2176" i="27"/>
  <c r="A2194" i="27"/>
  <c r="A2197" i="27"/>
  <c r="A2179" i="27"/>
  <c r="A2185" i="27"/>
  <c r="A2172" i="27"/>
  <c r="A2184" i="27"/>
  <c r="A2193" i="27"/>
  <c r="A2178" i="27"/>
  <c r="A2192" i="27"/>
  <c r="A2180" i="27"/>
  <c r="A2183" i="27"/>
  <c r="A2195" i="27"/>
  <c r="A2187" i="27"/>
  <c r="A1134" i="27"/>
  <c r="A1125" i="27"/>
  <c r="A1150" i="27"/>
  <c r="A1128" i="27"/>
  <c r="A1339" i="27"/>
  <c r="A1334" i="27"/>
  <c r="E1334" i="27" s="1"/>
  <c r="A1342" i="27"/>
  <c r="A1344" i="27"/>
  <c r="A934" i="27"/>
  <c r="A918" i="27"/>
  <c r="A936" i="27"/>
  <c r="A1670" i="27"/>
  <c r="A1680" i="27"/>
  <c r="A1881" i="27"/>
  <c r="A1886" i="27"/>
  <c r="A1885" i="27"/>
  <c r="A1768" i="27"/>
  <c r="A1772" i="27"/>
  <c r="A1773" i="27"/>
  <c r="A1767" i="27"/>
  <c r="A2382" i="27"/>
  <c r="F2382" i="27" s="1"/>
  <c r="A2403" i="27"/>
  <c r="A2402" i="27"/>
  <c r="A2399" i="27"/>
  <c r="A2396" i="27"/>
  <c r="A2407" i="27"/>
  <c r="A2397" i="27"/>
  <c r="A2386" i="27"/>
  <c r="A2401" i="27"/>
  <c r="A2408" i="27"/>
  <c r="A2388" i="27"/>
  <c r="A2398" i="27"/>
  <c r="A2400" i="27"/>
  <c r="A2412" i="27"/>
  <c r="A2385" i="27"/>
  <c r="A2394" i="27"/>
  <c r="A2409" i="27"/>
  <c r="A2395" i="27"/>
  <c r="A2393" i="27"/>
  <c r="A2384" i="27"/>
  <c r="A2411" i="27"/>
  <c r="A2390" i="27"/>
  <c r="A2389" i="27"/>
  <c r="A2406" i="27"/>
  <c r="A2391" i="27"/>
  <c r="A2387" i="27"/>
  <c r="A2405" i="27"/>
  <c r="A2413" i="27"/>
  <c r="A2383" i="27"/>
  <c r="A2410" i="27"/>
  <c r="A2404" i="27"/>
  <c r="A2392" i="27"/>
  <c r="A493" i="27"/>
  <c r="E146" i="27"/>
  <c r="F1301" i="27"/>
  <c r="A1775" i="27"/>
  <c r="C67" i="27"/>
  <c r="C232" i="27"/>
  <c r="C210" i="27"/>
  <c r="C280" i="27"/>
  <c r="A2592" i="27"/>
  <c r="A2582" i="27"/>
  <c r="A2574" i="27"/>
  <c r="A2558" i="27"/>
  <c r="E2558" i="27" s="1"/>
  <c r="A2565" i="27"/>
  <c r="A74" i="24"/>
  <c r="A2572" i="27"/>
  <c r="A2564" i="27"/>
  <c r="A2590" i="27"/>
  <c r="A2563" i="27"/>
  <c r="A2587" i="27"/>
  <c r="A2567" i="27"/>
  <c r="A2581" i="27"/>
  <c r="A2560" i="27"/>
  <c r="E2560" i="27" s="1"/>
  <c r="A2576" i="27"/>
  <c r="A2562" i="27"/>
  <c r="A2593" i="27"/>
  <c r="A2588" i="27"/>
  <c r="A2584" i="27"/>
  <c r="A2586" i="27"/>
  <c r="A2577" i="27"/>
  <c r="A2570" i="27"/>
  <c r="A2573" i="27"/>
  <c r="A2568" i="27"/>
  <c r="A2569" i="27"/>
  <c r="A2585" i="27"/>
  <c r="A2578" i="27"/>
  <c r="A2579" i="27"/>
  <c r="A2583" i="27"/>
  <c r="A2580" i="27"/>
  <c r="A2566" i="27"/>
  <c r="A2589" i="27"/>
  <c r="D220" i="27"/>
  <c r="C157" i="27"/>
  <c r="A240" i="27"/>
  <c r="A238" i="27"/>
  <c r="A241" i="27"/>
  <c r="A239" i="27"/>
  <c r="A237" i="27"/>
  <c r="A181" i="27"/>
  <c r="A178" i="27"/>
  <c r="A177" i="27"/>
  <c r="A180" i="27"/>
  <c r="A179" i="27"/>
  <c r="A222" i="27"/>
  <c r="A225" i="27"/>
  <c r="A223" i="27"/>
  <c r="A226" i="27"/>
  <c r="A224" i="27"/>
  <c r="A375" i="27"/>
  <c r="C375" i="27" s="1"/>
  <c r="A372" i="27"/>
  <c r="D372" i="27" s="1"/>
  <c r="A373" i="27"/>
  <c r="D373" i="27" s="1"/>
  <c r="A374" i="27"/>
  <c r="C374" i="27" s="1"/>
  <c r="A376" i="27"/>
  <c r="D376" i="27" s="1"/>
  <c r="A331" i="27"/>
  <c r="D331" i="27" s="1"/>
  <c r="A328" i="27"/>
  <c r="C328" i="27" s="1"/>
  <c r="A329" i="27"/>
  <c r="D329" i="27" s="1"/>
  <c r="A330" i="27"/>
  <c r="C330" i="27" s="1"/>
  <c r="A327" i="27"/>
  <c r="D327" i="27" s="1"/>
  <c r="A447" i="27"/>
  <c r="D447" i="27" s="1"/>
  <c r="A451" i="27"/>
  <c r="D451" i="27" s="1"/>
  <c r="A449" i="27"/>
  <c r="D449" i="27" s="1"/>
  <c r="A450" i="27"/>
  <c r="C450" i="27" s="1"/>
  <c r="A448" i="27"/>
  <c r="C448" i="27" s="1"/>
  <c r="A436" i="27"/>
  <c r="D436" i="27" s="1"/>
  <c r="A433" i="27"/>
  <c r="C433" i="27" s="1"/>
  <c r="A435" i="27"/>
  <c r="C435" i="27" s="1"/>
  <c r="A434" i="27"/>
  <c r="D434" i="27" s="1"/>
  <c r="A432" i="27"/>
  <c r="D432" i="27" s="1"/>
  <c r="A465" i="27"/>
  <c r="A464" i="27"/>
  <c r="A462" i="27"/>
  <c r="A466" i="27"/>
  <c r="A463" i="27"/>
  <c r="A283" i="27"/>
  <c r="A285" i="27"/>
  <c r="A284" i="27"/>
  <c r="A286" i="27"/>
  <c r="A282" i="27"/>
  <c r="A163" i="27"/>
  <c r="A162" i="27"/>
  <c r="A166" i="27"/>
  <c r="A165" i="27"/>
  <c r="A164" i="27"/>
  <c r="A343" i="27"/>
  <c r="C343" i="27" s="1"/>
  <c r="A342" i="27"/>
  <c r="C342" i="27" s="1"/>
  <c r="A346" i="27"/>
  <c r="D346" i="27" s="1"/>
  <c r="A344" i="27"/>
  <c r="C344" i="27" s="1"/>
  <c r="A345" i="27"/>
  <c r="C345" i="27" s="1"/>
  <c r="A256" i="27"/>
  <c r="A254" i="27"/>
  <c r="A252" i="27"/>
  <c r="A255" i="27"/>
  <c r="A253" i="27"/>
  <c r="A403" i="27"/>
  <c r="C403" i="27" s="1"/>
  <c r="A404" i="27"/>
  <c r="D404" i="27" s="1"/>
  <c r="A406" i="27"/>
  <c r="D406" i="27" s="1"/>
  <c r="A402" i="27"/>
  <c r="C402" i="27" s="1"/>
  <c r="A405" i="27"/>
  <c r="C405" i="27" s="1"/>
  <c r="A193" i="27"/>
  <c r="A194" i="27"/>
  <c r="A192" i="27"/>
  <c r="A196" i="27"/>
  <c r="A195" i="27"/>
  <c r="A390" i="27"/>
  <c r="D390" i="27" s="1"/>
  <c r="A388" i="27"/>
  <c r="C388" i="27" s="1"/>
  <c r="A387" i="27"/>
  <c r="C387" i="27" s="1"/>
  <c r="A391" i="27"/>
  <c r="C391" i="27" s="1"/>
  <c r="A389" i="27"/>
  <c r="C389" i="27" s="1"/>
  <c r="A361" i="27"/>
  <c r="C361" i="27" s="1"/>
  <c r="A358" i="27"/>
  <c r="D358" i="27" s="1"/>
  <c r="A360" i="27"/>
  <c r="C360" i="27" s="1"/>
  <c r="A359" i="27"/>
  <c r="C359" i="27" s="1"/>
  <c r="A357" i="27"/>
  <c r="D357" i="27" s="1"/>
  <c r="A420" i="27"/>
  <c r="D420" i="27" s="1"/>
  <c r="A417" i="27"/>
  <c r="C417" i="27" s="1"/>
  <c r="A421" i="27"/>
  <c r="D421" i="27" s="1"/>
  <c r="A419" i="27"/>
  <c r="C419" i="27" s="1"/>
  <c r="A418" i="27"/>
  <c r="D418" i="27" s="1"/>
  <c r="A268" i="27"/>
  <c r="A267" i="27"/>
  <c r="A271" i="27"/>
  <c r="A270" i="27"/>
  <c r="A269" i="27"/>
  <c r="A136" i="27"/>
  <c r="A134" i="27"/>
  <c r="A133" i="27"/>
  <c r="A132" i="27"/>
  <c r="A135" i="27"/>
  <c r="A75" i="27"/>
  <c r="A73" i="27"/>
  <c r="A74" i="27"/>
  <c r="A76" i="27"/>
  <c r="A72" i="27"/>
  <c r="E6" i="27"/>
  <c r="E1194" i="27"/>
  <c r="E2382" i="27"/>
  <c r="A59" i="24"/>
  <c r="A2050" i="27"/>
  <c r="A2020" i="27"/>
  <c r="A2034" i="27"/>
  <c r="A2018" i="27"/>
  <c r="A2051" i="27"/>
  <c r="A2021" i="27"/>
  <c r="A2028" i="27"/>
  <c r="A2046" i="27"/>
  <c r="A2030" i="27"/>
  <c r="A2026" i="27"/>
  <c r="A2048" i="27"/>
  <c r="A2029" i="27"/>
  <c r="A2047" i="27"/>
  <c r="A2024" i="27"/>
  <c r="A2027" i="27"/>
  <c r="A2022" i="27"/>
  <c r="A2025" i="27"/>
  <c r="A2023" i="27"/>
  <c r="A2035" i="27"/>
  <c r="A2052" i="27"/>
  <c r="A2019" i="27"/>
  <c r="A2037" i="27"/>
  <c r="A2036" i="27"/>
  <c r="A2043" i="27"/>
  <c r="A2031" i="27"/>
  <c r="A2049" i="27"/>
  <c r="A2045" i="27"/>
  <c r="A2033" i="27"/>
  <c r="A2044" i="27"/>
  <c r="A2032" i="27"/>
  <c r="A2053" i="27"/>
  <c r="A2038" i="27"/>
  <c r="A2040" i="27"/>
  <c r="A2039" i="27"/>
  <c r="A2042" i="27"/>
  <c r="A2041" i="27"/>
  <c r="F2417" i="27"/>
  <c r="E2417" i="27"/>
  <c r="F2526" i="27"/>
  <c r="E2526" i="27"/>
  <c r="F2525" i="27"/>
  <c r="E2525" i="27"/>
  <c r="A537" i="27"/>
  <c r="A522" i="27"/>
  <c r="A535" i="27"/>
  <c r="A527" i="27"/>
  <c r="A509" i="27"/>
  <c r="A533" i="27"/>
  <c r="A518" i="27"/>
  <c r="A512" i="27"/>
  <c r="A524" i="27"/>
  <c r="A530" i="27"/>
  <c r="A515" i="27"/>
  <c r="A511" i="27"/>
  <c r="A528" i="27"/>
  <c r="A538" i="27"/>
  <c r="A514" i="27"/>
  <c r="A541" i="27"/>
  <c r="A526" i="27"/>
  <c r="A539" i="27"/>
  <c r="A507" i="27"/>
  <c r="A516" i="27"/>
  <c r="A529" i="27"/>
  <c r="A531" i="27"/>
  <c r="A519" i="27"/>
  <c r="A540" i="27"/>
  <c r="A508" i="27"/>
  <c r="A536" i="27"/>
  <c r="A521" i="27"/>
  <c r="A506" i="27"/>
  <c r="A532" i="27"/>
  <c r="A517" i="27"/>
  <c r="A513" i="27"/>
  <c r="A523" i="27"/>
  <c r="A525" i="27"/>
  <c r="A510" i="27"/>
  <c r="A534" i="27"/>
  <c r="A520" i="27"/>
  <c r="F2418" i="27"/>
  <c r="E2418" i="27"/>
  <c r="A968" i="27"/>
  <c r="A958" i="27"/>
  <c r="A970" i="27"/>
  <c r="A938" i="27"/>
  <c r="A944" i="27"/>
  <c r="A950" i="27"/>
  <c r="A943" i="27"/>
  <c r="A946" i="27"/>
  <c r="A965" i="27"/>
  <c r="A972" i="27"/>
  <c r="A940" i="27"/>
  <c r="A962" i="27"/>
  <c r="A967" i="27"/>
  <c r="A955" i="27"/>
  <c r="A945" i="27"/>
  <c r="A964" i="27"/>
  <c r="A957" i="27"/>
  <c r="A963" i="27"/>
  <c r="A969" i="27"/>
  <c r="A952" i="27"/>
  <c r="A942" i="27"/>
  <c r="A954" i="27"/>
  <c r="A960" i="27"/>
  <c r="A966" i="27"/>
  <c r="A959" i="27"/>
  <c r="A949" i="27"/>
  <c r="A956" i="27"/>
  <c r="A951" i="27"/>
  <c r="A971" i="27"/>
  <c r="A939" i="27"/>
  <c r="A961" i="27"/>
  <c r="A948" i="27"/>
  <c r="A973" i="27"/>
  <c r="A941" i="27"/>
  <c r="A947" i="27"/>
  <c r="A953" i="27"/>
  <c r="F2559" i="27"/>
  <c r="E2559" i="27"/>
  <c r="F2561" i="27"/>
  <c r="E2561" i="27"/>
  <c r="A35" i="24"/>
  <c r="A1188" i="27"/>
  <c r="A1184" i="27"/>
  <c r="A1180" i="27"/>
  <c r="A1181" i="27"/>
  <c r="A1185" i="27"/>
  <c r="A1168" i="27"/>
  <c r="A1163" i="27"/>
  <c r="A1162" i="27"/>
  <c r="A1157" i="27"/>
  <c r="A1179" i="27"/>
  <c r="A1171" i="27"/>
  <c r="A1176" i="27"/>
  <c r="A1177" i="27"/>
  <c r="A1173" i="27"/>
  <c r="A1164" i="27"/>
  <c r="A1159" i="27"/>
  <c r="A1158" i="27"/>
  <c r="A1160" i="27"/>
  <c r="A1155" i="27"/>
  <c r="A1154" i="27"/>
  <c r="A1170" i="27"/>
  <c r="A1186" i="27"/>
  <c r="A1169" i="27"/>
  <c r="A1156" i="27"/>
  <c r="A1182" i="27"/>
  <c r="A1165" i="27"/>
  <c r="A1183" i="27"/>
  <c r="A1178" i="27"/>
  <c r="A1161" i="27"/>
  <c r="A1187" i="27"/>
  <c r="A1175" i="27"/>
  <c r="A1174" i="27"/>
  <c r="A1189" i="27"/>
  <c r="A1172" i="27"/>
  <c r="A1167" i="27"/>
  <c r="A1166" i="27"/>
  <c r="A2688" i="27"/>
  <c r="A2678" i="27"/>
  <c r="A2680" i="27"/>
  <c r="A2698" i="27"/>
  <c r="A2682" i="27"/>
  <c r="A2696" i="27"/>
  <c r="A2671" i="27"/>
  <c r="A2701" i="27"/>
  <c r="A2685" i="27"/>
  <c r="A2687" i="27"/>
  <c r="A2668" i="27"/>
  <c r="A2689" i="27"/>
  <c r="A2669" i="27"/>
  <c r="A2673" i="27"/>
  <c r="A2684" i="27"/>
  <c r="A2695" i="27"/>
  <c r="A2692" i="27"/>
  <c r="A2666" i="27"/>
  <c r="A2675" i="27"/>
  <c r="A2676" i="27"/>
  <c r="A2700" i="27"/>
  <c r="A2693" i="27"/>
  <c r="A2681" i="27"/>
  <c r="A2677" i="27"/>
  <c r="A2679" i="27"/>
  <c r="A2697" i="27"/>
  <c r="A2690" i="27"/>
  <c r="A2683" i="27"/>
  <c r="A2694" i="27"/>
  <c r="A2691" i="27"/>
  <c r="A2699" i="27"/>
  <c r="A2670" i="27"/>
  <c r="A2672" i="27"/>
  <c r="A2686" i="27"/>
  <c r="A2667" i="27"/>
  <c r="A2674" i="27"/>
  <c r="A2475" i="27"/>
  <c r="A2455" i="27"/>
  <c r="A2450" i="27"/>
  <c r="A2462" i="27"/>
  <c r="A2485" i="27"/>
  <c r="A2471" i="27"/>
  <c r="A2451" i="27"/>
  <c r="A2477" i="27"/>
  <c r="A2467" i="27"/>
  <c r="A2458" i="27"/>
  <c r="A2469" i="27"/>
  <c r="A2463" i="27"/>
  <c r="A2481" i="27"/>
  <c r="A2480" i="27"/>
  <c r="A2461" i="27"/>
  <c r="A2474" i="27"/>
  <c r="A2484" i="27"/>
  <c r="A2473" i="27"/>
  <c r="A2472" i="27"/>
  <c r="A2456" i="27"/>
  <c r="A2476" i="27"/>
  <c r="A2465" i="27"/>
  <c r="A2464" i="27"/>
  <c r="A2452" i="27"/>
  <c r="A2482" i="27"/>
  <c r="A2479" i="27"/>
  <c r="A2460" i="27"/>
  <c r="A2454" i="27"/>
  <c r="A2453" i="27"/>
  <c r="A2470" i="27"/>
  <c r="A2466" i="27"/>
  <c r="A2483" i="27"/>
  <c r="A2468" i="27"/>
  <c r="A2457" i="27"/>
  <c r="A2459" i="27"/>
  <c r="A2478" i="27"/>
  <c r="A71" i="24"/>
  <c r="F2560" i="27"/>
  <c r="A3340" i="27"/>
  <c r="A3348" i="27"/>
  <c r="A3320" i="27"/>
  <c r="A3315" i="27"/>
  <c r="A3321" i="27"/>
  <c r="A3345" i="27"/>
  <c r="A3314" i="27"/>
  <c r="A3339" i="27"/>
  <c r="A3316" i="27"/>
  <c r="A3334" i="27"/>
  <c r="A3336" i="27"/>
  <c r="A3328" i="27"/>
  <c r="A3338" i="27"/>
  <c r="A3344" i="27"/>
  <c r="A3331" i="27"/>
  <c r="A3343" i="27"/>
  <c r="A3330" i="27"/>
  <c r="A3329" i="27"/>
  <c r="A3335" i="27"/>
  <c r="A3324" i="27"/>
  <c r="A3341" i="27"/>
  <c r="A3332" i="27"/>
  <c r="A3342" i="27"/>
  <c r="A3337" i="27"/>
  <c r="A3333" i="27"/>
  <c r="A3322" i="27"/>
  <c r="A3326" i="27"/>
  <c r="A3347" i="27"/>
  <c r="A3327" i="27"/>
  <c r="A3346" i="27"/>
  <c r="A3349" i="27"/>
  <c r="A3323" i="27"/>
  <c r="A3319" i="27"/>
  <c r="A3317" i="27"/>
  <c r="A3325" i="27"/>
  <c r="A3318" i="27"/>
  <c r="A86" i="24"/>
  <c r="A3023" i="27"/>
  <c r="A2994" i="27"/>
  <c r="A3022" i="27"/>
  <c r="A2993" i="27"/>
  <c r="A2990" i="27"/>
  <c r="A2997" i="27"/>
  <c r="A3005" i="27"/>
  <c r="A3021" i="27"/>
  <c r="A2998" i="27"/>
  <c r="A3020" i="27"/>
  <c r="A3014" i="27"/>
  <c r="A3016" i="27"/>
  <c r="A3015" i="27"/>
  <c r="A3011" i="27"/>
  <c r="A2999" i="27"/>
  <c r="A3009" i="27"/>
  <c r="A3007" i="27"/>
  <c r="A3002" i="27"/>
  <c r="A3012" i="27"/>
  <c r="A3010" i="27"/>
  <c r="A3013" i="27"/>
  <c r="A2996" i="27"/>
  <c r="A2991" i="27"/>
  <c r="A3025" i="27"/>
  <c r="A3019" i="27"/>
  <c r="A3024" i="27"/>
  <c r="A3003" i="27"/>
  <c r="A3004" i="27"/>
  <c r="A2995" i="27"/>
  <c r="A3017" i="27"/>
  <c r="A3018" i="27"/>
  <c r="A3001" i="27"/>
  <c r="A2992" i="27"/>
  <c r="A3008" i="27"/>
  <c r="A3000" i="27"/>
  <c r="A3006" i="27"/>
  <c r="F2523" i="27"/>
  <c r="E2523" i="27"/>
  <c r="A2791" i="27"/>
  <c r="A2807" i="27"/>
  <c r="A2800" i="27"/>
  <c r="A2805" i="27"/>
  <c r="A2792" i="27"/>
  <c r="A2793" i="27"/>
  <c r="A2799" i="27"/>
  <c r="A2788" i="27"/>
  <c r="A2790" i="27"/>
  <c r="A2789" i="27"/>
  <c r="A2785" i="27"/>
  <c r="A2808" i="27"/>
  <c r="A2809" i="27"/>
  <c r="A2782" i="27"/>
  <c r="A2797" i="27"/>
  <c r="A2784" i="27"/>
  <c r="A2781" i="27"/>
  <c r="A2786" i="27"/>
  <c r="A2804" i="27"/>
  <c r="A2777" i="27"/>
  <c r="A2783" i="27"/>
  <c r="A2778" i="27"/>
  <c r="A2780" i="27"/>
  <c r="A2801" i="27"/>
  <c r="A2779" i="27"/>
  <c r="A2806" i="27"/>
  <c r="A2776" i="27"/>
  <c r="A2802" i="27"/>
  <c r="A2775" i="27"/>
  <c r="A2794" i="27"/>
  <c r="A2803" i="27"/>
  <c r="A2796" i="27"/>
  <c r="A2795" i="27"/>
  <c r="A2774" i="27"/>
  <c r="A2798" i="27"/>
  <c r="A2787" i="27"/>
  <c r="A80" i="24"/>
  <c r="E2524" i="27"/>
  <c r="F2524" i="27"/>
  <c r="A2914" i="27"/>
  <c r="A2890" i="27"/>
  <c r="A2905" i="27"/>
  <c r="A2892" i="27"/>
  <c r="A2900" i="27"/>
  <c r="A2910" i="27"/>
  <c r="A2891" i="27"/>
  <c r="A2911" i="27"/>
  <c r="A2899" i="27"/>
  <c r="A2915" i="27"/>
  <c r="A2887" i="27"/>
  <c r="A2916" i="27"/>
  <c r="A2912" i="27"/>
  <c r="A2906" i="27"/>
  <c r="A2917" i="27"/>
  <c r="A2893" i="27"/>
  <c r="A2909" i="27"/>
  <c r="A2884" i="27"/>
  <c r="A2902" i="27"/>
  <c r="A2882" i="27"/>
  <c r="A2889" i="27"/>
  <c r="A2886" i="27"/>
  <c r="A2904" i="27"/>
  <c r="A2895" i="27"/>
  <c r="A2896" i="27"/>
  <c r="A2907" i="27"/>
  <c r="A2913" i="27"/>
  <c r="A2885" i="27"/>
  <c r="A2883" i="27"/>
  <c r="A2908" i="27"/>
  <c r="A2894" i="27"/>
  <c r="A2888" i="27"/>
  <c r="A2901" i="27"/>
  <c r="A2898" i="27"/>
  <c r="A2897" i="27"/>
  <c r="A2903" i="27"/>
  <c r="F1194" i="27"/>
  <c r="F6" i="27"/>
  <c r="G6" i="27" s="1"/>
  <c r="H6" i="27" s="1"/>
  <c r="I6" i="27" s="1"/>
  <c r="F2522" i="27"/>
  <c r="E2522" i="27"/>
  <c r="E1229" i="27"/>
  <c r="F3278" i="27"/>
  <c r="E3278" i="27"/>
  <c r="A2354" i="27"/>
  <c r="A2368" i="27"/>
  <c r="A2377" i="27"/>
  <c r="A2345" i="27"/>
  <c r="A2352" i="27"/>
  <c r="A2355" i="27"/>
  <c r="A2351" i="27"/>
  <c r="A2350" i="27"/>
  <c r="A2370" i="27"/>
  <c r="A2369" i="27"/>
  <c r="A2348" i="27"/>
  <c r="A2347" i="27"/>
  <c r="A2346" i="27"/>
  <c r="A2367" i="27"/>
  <c r="A2376" i="27"/>
  <c r="A2344" i="27"/>
  <c r="A2353" i="27"/>
  <c r="A2363" i="27"/>
  <c r="A2373" i="27"/>
  <c r="A2372" i="27"/>
  <c r="A2371" i="27"/>
  <c r="A2364" i="27"/>
  <c r="A2356" i="27"/>
  <c r="A2362" i="27"/>
  <c r="A2361" i="27"/>
  <c r="A2357" i="27"/>
  <c r="A2349" i="27"/>
  <c r="A2358" i="27"/>
  <c r="A2359" i="27"/>
  <c r="A2342" i="27"/>
  <c r="A68" i="24"/>
  <c r="A2374" i="27"/>
  <c r="A2343" i="27"/>
  <c r="A2375" i="27"/>
  <c r="A2360" i="27"/>
  <c r="A2366" i="27"/>
  <c r="A2365" i="27"/>
  <c r="A89" i="24"/>
  <c r="A3122" i="27"/>
  <c r="A3121" i="27"/>
  <c r="A3118" i="27"/>
  <c r="A3112" i="27"/>
  <c r="A3117" i="27"/>
  <c r="A3108" i="27"/>
  <c r="A3106" i="27"/>
  <c r="A3131" i="27"/>
  <c r="A3114" i="27"/>
  <c r="A3105" i="27"/>
  <c r="A3103" i="27"/>
  <c r="A3116" i="27"/>
  <c r="A3104" i="27"/>
  <c r="A3111" i="27"/>
  <c r="A3099" i="27"/>
  <c r="A3128" i="27"/>
  <c r="A3102" i="27"/>
  <c r="A3101" i="27"/>
  <c r="A3098" i="27"/>
  <c r="A3133" i="27"/>
  <c r="A3100" i="27"/>
  <c r="A3119" i="27"/>
  <c r="A3127" i="27"/>
  <c r="A3125" i="27"/>
  <c r="A3123" i="27"/>
  <c r="A3120" i="27"/>
  <c r="A3107" i="27"/>
  <c r="A3110" i="27"/>
  <c r="A3124" i="27"/>
  <c r="A3132" i="27"/>
  <c r="A3113" i="27"/>
  <c r="A3129" i="27"/>
  <c r="A3130" i="27"/>
  <c r="A3126" i="27"/>
  <c r="A3115" i="27"/>
  <c r="A3109" i="27"/>
  <c r="F2631" i="27"/>
  <c r="E2631" i="27"/>
  <c r="E3280" i="27"/>
  <c r="F3280" i="27"/>
  <c r="F3279" i="27"/>
  <c r="E3279" i="27"/>
  <c r="E3282" i="27"/>
  <c r="F3282" i="27"/>
  <c r="A2269" i="27"/>
  <c r="A2237" i="27"/>
  <c r="A2256" i="27"/>
  <c r="A2247" i="27"/>
  <c r="A2241" i="27"/>
  <c r="A2252" i="27"/>
  <c r="A2250" i="27"/>
  <c r="A2262" i="27"/>
  <c r="A2243" i="27"/>
  <c r="A2235" i="27"/>
  <c r="A2246" i="27"/>
  <c r="A2245" i="27"/>
  <c r="A2255" i="27"/>
  <c r="A2258" i="27"/>
  <c r="A2240" i="27"/>
  <c r="A2264" i="27"/>
  <c r="A2234" i="27"/>
  <c r="A2249" i="27"/>
  <c r="A2251" i="27"/>
  <c r="A2268" i="27"/>
  <c r="A2236" i="27"/>
  <c r="A2263" i="27"/>
  <c r="A2266" i="27"/>
  <c r="A2248" i="27"/>
  <c r="A2265" i="27"/>
  <c r="A2261" i="27"/>
  <c r="A2267" i="27"/>
  <c r="A2238" i="27"/>
  <c r="A2260" i="27"/>
  <c r="A2254" i="27"/>
  <c r="A2253" i="27"/>
  <c r="A2239" i="27"/>
  <c r="A2242" i="27"/>
  <c r="A2244" i="27"/>
  <c r="A2259" i="27"/>
  <c r="A2257" i="27"/>
  <c r="A65" i="24"/>
  <c r="A1715" i="27"/>
  <c r="A1716" i="27"/>
  <c r="A1703" i="27"/>
  <c r="A1726" i="27"/>
  <c r="A1712" i="27"/>
  <c r="A1721" i="27"/>
  <c r="A1710" i="27"/>
  <c r="A1723" i="27"/>
  <c r="A1707" i="27"/>
  <c r="A1708" i="27"/>
  <c r="A1728" i="27"/>
  <c r="A1727" i="27"/>
  <c r="A1729" i="27"/>
  <c r="A1698" i="27"/>
  <c r="A1696" i="27"/>
  <c r="A1718" i="27"/>
  <c r="A1720" i="27"/>
  <c r="A1713" i="27"/>
  <c r="A1719" i="27"/>
  <c r="A1695" i="27"/>
  <c r="A1699" i="27"/>
  <c r="A1697" i="27"/>
  <c r="A1724" i="27"/>
  <c r="A1709" i="27"/>
  <c r="A1725" i="27"/>
  <c r="A1705" i="27"/>
  <c r="A1702" i="27"/>
  <c r="A1711" i="27"/>
  <c r="A1700" i="27"/>
  <c r="A1717" i="27"/>
  <c r="A1722" i="27"/>
  <c r="A1706" i="27"/>
  <c r="A1694" i="27"/>
  <c r="A1714" i="27"/>
  <c r="A1701" i="27"/>
  <c r="A1704" i="27"/>
  <c r="A50" i="24"/>
  <c r="A92" i="24"/>
  <c r="A3237" i="27"/>
  <c r="A3232" i="27"/>
  <c r="A3219" i="27"/>
  <c r="A3238" i="27"/>
  <c r="A3206" i="27"/>
  <c r="A3216" i="27"/>
  <c r="A3215" i="27"/>
  <c r="A3212" i="27"/>
  <c r="A3218" i="27"/>
  <c r="A3224" i="27"/>
  <c r="A3239" i="27"/>
  <c r="A3217" i="27"/>
  <c r="A3223" i="27"/>
  <c r="A3240" i="27"/>
  <c r="A3241" i="27"/>
  <c r="A3209" i="27"/>
  <c r="A3229" i="27"/>
  <c r="A3227" i="27"/>
  <c r="A3221" i="27"/>
  <c r="A3208" i="27"/>
  <c r="A3222" i="27"/>
  <c r="A3228" i="27"/>
  <c r="A3233" i="27"/>
  <c r="A3220" i="27"/>
  <c r="A3234" i="27"/>
  <c r="A3214" i="27"/>
  <c r="A3226" i="27"/>
  <c r="A3231" i="27"/>
  <c r="A3213" i="27"/>
  <c r="A3207" i="27"/>
  <c r="A3225" i="27"/>
  <c r="A3210" i="27"/>
  <c r="A3235" i="27"/>
  <c r="A3230" i="27"/>
  <c r="A3236" i="27"/>
  <c r="A3211" i="27"/>
  <c r="A1296" i="27"/>
  <c r="A1264" i="27"/>
  <c r="A1292" i="27"/>
  <c r="A1288" i="27"/>
  <c r="A1284" i="27"/>
  <c r="A1280" i="27"/>
  <c r="A1276" i="27"/>
  <c r="A1290" i="27"/>
  <c r="A1277" i="27"/>
  <c r="A1275" i="27"/>
  <c r="A1268" i="27"/>
  <c r="A1274" i="27"/>
  <c r="A1293" i="27"/>
  <c r="A1263" i="27"/>
  <c r="A1267" i="27"/>
  <c r="A1270" i="27"/>
  <c r="A1289" i="27"/>
  <c r="A1291" i="27"/>
  <c r="A1287" i="27"/>
  <c r="A1266" i="27"/>
  <c r="A1285" i="27"/>
  <c r="A1279" i="27"/>
  <c r="A1265" i="27"/>
  <c r="A1262" i="27"/>
  <c r="A1281" i="27"/>
  <c r="A1294" i="27"/>
  <c r="A1273" i="27"/>
  <c r="A1271" i="27"/>
  <c r="A1272" i="27"/>
  <c r="A1282" i="27"/>
  <c r="A1286" i="27"/>
  <c r="A1269" i="27"/>
  <c r="A1295" i="27"/>
  <c r="A1283" i="27"/>
  <c r="A1278" i="27"/>
  <c r="A1297" i="27"/>
  <c r="A38" i="24"/>
  <c r="A1385" i="27"/>
  <c r="A1394" i="27"/>
  <c r="A1387" i="27"/>
  <c r="A1391" i="27"/>
  <c r="A1384" i="27"/>
  <c r="A1378" i="27"/>
  <c r="A1405" i="27"/>
  <c r="A1375" i="27"/>
  <c r="A1393" i="27"/>
  <c r="A1382" i="27"/>
  <c r="A1392" i="27"/>
  <c r="A1401" i="27"/>
  <c r="A1397" i="27"/>
  <c r="A1374" i="27"/>
  <c r="A1399" i="27"/>
  <c r="A1388" i="27"/>
  <c r="A1372" i="27"/>
  <c r="A1377" i="27"/>
  <c r="A1380" i="27"/>
  <c r="A1403" i="27"/>
  <c r="A1396" i="27"/>
  <c r="A1390" i="27"/>
  <c r="A1373" i="27"/>
  <c r="A1400" i="27"/>
  <c r="A1389" i="27"/>
  <c r="A1383" i="27"/>
  <c r="A1370" i="27"/>
  <c r="A1404" i="27"/>
  <c r="A1395" i="27"/>
  <c r="A1379" i="27"/>
  <c r="A1398" i="27"/>
  <c r="A1386" i="27"/>
  <c r="A1376" i="27"/>
  <c r="A1381" i="27"/>
  <c r="A1371" i="27"/>
  <c r="A1402" i="27"/>
  <c r="A41" i="24"/>
  <c r="E2630" i="27"/>
  <c r="F2630" i="27"/>
  <c r="A56" i="24"/>
  <c r="A1924" i="27"/>
  <c r="A1941" i="27"/>
  <c r="A1922" i="27"/>
  <c r="A1925" i="27"/>
  <c r="A1935" i="27"/>
  <c r="A1920" i="27"/>
  <c r="A1934" i="27"/>
  <c r="A1937" i="27"/>
  <c r="A1921" i="27"/>
  <c r="A1917" i="27"/>
  <c r="A1930" i="27"/>
  <c r="A1926" i="27"/>
  <c r="A1915" i="27"/>
  <c r="A1914" i="27"/>
  <c r="A1945" i="27"/>
  <c r="A1913" i="27"/>
  <c r="A1927" i="27"/>
  <c r="A1938" i="27"/>
  <c r="A1923" i="27"/>
  <c r="A1919" i="27"/>
  <c r="A1940" i="27"/>
  <c r="A1939" i="27"/>
  <c r="A1936" i="27"/>
  <c r="A1918" i="27"/>
  <c r="A1942" i="27"/>
  <c r="A1910" i="27"/>
  <c r="A1944" i="27"/>
  <c r="A1912" i="27"/>
  <c r="A1929" i="27"/>
  <c r="A1943" i="27"/>
  <c r="A1911" i="27"/>
  <c r="A1928" i="27"/>
  <c r="A1931" i="27"/>
  <c r="A1916" i="27"/>
  <c r="A1933" i="27"/>
  <c r="A1932" i="27"/>
  <c r="E3281" i="27"/>
  <c r="F3281" i="27"/>
  <c r="A53" i="24"/>
  <c r="A1809" i="27"/>
  <c r="A1823" i="27"/>
  <c r="A1831" i="27"/>
  <c r="A1821" i="27"/>
  <c r="A1810" i="27"/>
  <c r="A1820" i="27"/>
  <c r="A1805" i="27"/>
  <c r="A1828" i="27"/>
  <c r="A1817" i="27"/>
  <c r="A1816" i="27"/>
  <c r="A1832" i="27"/>
  <c r="A1835" i="27"/>
  <c r="A1824" i="27"/>
  <c r="A1819" i="27"/>
  <c r="A1829" i="27"/>
  <c r="A1826" i="27"/>
  <c r="A1807" i="27"/>
  <c r="A1830" i="27"/>
  <c r="A1804" i="27"/>
  <c r="A1827" i="27"/>
  <c r="A1837" i="27"/>
  <c r="A1806" i="27"/>
  <c r="A1813" i="27"/>
  <c r="A1818" i="27"/>
  <c r="A1811" i="27"/>
  <c r="A1834" i="27"/>
  <c r="A1833" i="27"/>
  <c r="A1836" i="27"/>
  <c r="A1822" i="27"/>
  <c r="A1814" i="27"/>
  <c r="A1815" i="27"/>
  <c r="A1803" i="27"/>
  <c r="A1825" i="27"/>
  <c r="A1812" i="27"/>
  <c r="A1802" i="27"/>
  <c r="A1808" i="27"/>
  <c r="U7" i="25"/>
  <c r="U8" i="25" s="1"/>
  <c r="I3939" i="27"/>
  <c r="I3600" i="27"/>
  <c r="I3856" i="27"/>
  <c r="I3355" i="27"/>
  <c r="T9" i="25"/>
  <c r="T12" i="25" s="1"/>
  <c r="I3387" i="27"/>
  <c r="I3840" i="27"/>
  <c r="I3752" i="27"/>
  <c r="I3388" i="27"/>
  <c r="I3765" i="27"/>
  <c r="I3835" i="27"/>
  <c r="I3845" i="27"/>
  <c r="I3612" i="27"/>
  <c r="I3624" i="27"/>
  <c r="I3406" i="27"/>
  <c r="I3535" i="27"/>
  <c r="I3791" i="27"/>
  <c r="I3773" i="27"/>
  <c r="N8" i="25"/>
  <c r="I3424" i="27"/>
  <c r="I3495" i="27"/>
  <c r="I3843" i="27"/>
  <c r="I3493" i="27"/>
  <c r="I3361" i="27"/>
  <c r="I3580" i="27"/>
  <c r="I3421" i="27"/>
  <c r="I3751" i="27"/>
  <c r="I3707" i="27"/>
  <c r="I3593" i="27"/>
  <c r="I3977" i="27"/>
  <c r="I3599" i="27"/>
  <c r="I3774" i="27"/>
  <c r="I3850" i="27"/>
  <c r="I3975" i="27"/>
  <c r="I3735" i="27"/>
  <c r="I3515" i="27"/>
  <c r="I3837" i="27"/>
  <c r="D442" i="27"/>
  <c r="C442" i="27"/>
  <c r="C441" i="27"/>
  <c r="I3494" i="27"/>
  <c r="C326" i="27"/>
  <c r="D398" i="27"/>
  <c r="C425" i="27"/>
  <c r="D332" i="27"/>
  <c r="C352" i="27"/>
  <c r="D446" i="27"/>
  <c r="C338" i="27"/>
  <c r="D424" i="27"/>
  <c r="C347" i="27"/>
  <c r="C396" i="27"/>
  <c r="C364" i="27"/>
  <c r="C410" i="27"/>
  <c r="C367" i="27"/>
  <c r="C416" i="27"/>
  <c r="D427" i="27"/>
  <c r="C335" i="27"/>
  <c r="C371" i="27"/>
  <c r="C354" i="27"/>
  <c r="D335" i="27"/>
  <c r="D414" i="27"/>
  <c r="D369" i="27"/>
  <c r="D339" i="27"/>
  <c r="D407" i="27"/>
  <c r="D397" i="27"/>
  <c r="D400" i="27"/>
  <c r="D423" i="27"/>
  <c r="C429" i="27"/>
  <c r="C427" i="27"/>
  <c r="C439" i="27"/>
  <c r="C392" i="27"/>
  <c r="D439" i="27"/>
  <c r="D363" i="27"/>
  <c r="C393" i="27"/>
  <c r="D382" i="27"/>
  <c r="D409" i="27"/>
  <c r="C428" i="27"/>
  <c r="D408" i="27"/>
  <c r="C363" i="27"/>
  <c r="C399" i="27"/>
  <c r="C413" i="27"/>
  <c r="D395" i="27"/>
  <c r="D326" i="27"/>
  <c r="D306" i="27"/>
  <c r="C306" i="27"/>
  <c r="C318" i="27"/>
  <c r="D318" i="27"/>
  <c r="D304" i="27"/>
  <c r="C304" i="27"/>
  <c r="C319" i="27"/>
  <c r="D319" i="27"/>
  <c r="C302" i="27"/>
  <c r="D302" i="27"/>
  <c r="D291" i="27"/>
  <c r="C291" i="27"/>
  <c r="C355" i="27"/>
  <c r="D354" i="27"/>
  <c r="D351" i="27"/>
  <c r="D366" i="27"/>
  <c r="D349" i="27"/>
  <c r="C407" i="27"/>
  <c r="C426" i="27"/>
  <c r="D340" i="27"/>
  <c r="C379" i="27"/>
  <c r="D396" i="27"/>
  <c r="D365" i="27"/>
  <c r="C414" i="27"/>
  <c r="D383" i="27"/>
  <c r="C380" i="27"/>
  <c r="C378" i="27"/>
  <c r="C394" i="27"/>
  <c r="C332" i="27"/>
  <c r="C382" i="27"/>
  <c r="C384" i="27"/>
  <c r="C408" i="27"/>
  <c r="C449" i="27"/>
  <c r="C443" i="27"/>
  <c r="D364" i="27"/>
  <c r="D362" i="27"/>
  <c r="D347" i="27"/>
  <c r="C368" i="27"/>
  <c r="D370" i="27"/>
  <c r="D341" i="27"/>
  <c r="C370" i="27"/>
  <c r="D333" i="27"/>
  <c r="C412" i="27"/>
  <c r="C446" i="27"/>
  <c r="D386" i="27"/>
  <c r="D430" i="27"/>
  <c r="D431" i="27"/>
  <c r="D392" i="27"/>
  <c r="C451" i="27"/>
  <c r="D440" i="27"/>
  <c r="D444" i="27"/>
  <c r="C430" i="27"/>
  <c r="D338" i="27"/>
  <c r="C422" i="27"/>
  <c r="C385" i="27"/>
  <c r="C348" i="27"/>
  <c r="D367" i="27"/>
  <c r="C353" i="27"/>
  <c r="D380" i="27"/>
  <c r="D415" i="27"/>
  <c r="C336" i="27"/>
  <c r="D394" i="27"/>
  <c r="C400" i="27"/>
  <c r="D445" i="27"/>
  <c r="D426" i="27"/>
  <c r="D437" i="27"/>
  <c r="D384" i="27"/>
  <c r="C440" i="27"/>
  <c r="C334" i="27"/>
  <c r="C341" i="27"/>
  <c r="C369" i="27"/>
  <c r="D377" i="27"/>
  <c r="C377" i="27"/>
  <c r="C424" i="27"/>
  <c r="C333" i="27"/>
  <c r="C366" i="27"/>
  <c r="C339" i="27"/>
  <c r="D399" i="27"/>
  <c r="D379" i="27"/>
  <c r="D348" i="27"/>
  <c r="C381" i="27"/>
  <c r="D429" i="27"/>
  <c r="D428" i="27"/>
  <c r="D381" i="27"/>
  <c r="D368" i="27"/>
  <c r="D336" i="27"/>
  <c r="C398" i="27"/>
  <c r="D337" i="27"/>
  <c r="C431" i="27"/>
  <c r="C437" i="27"/>
  <c r="D355" i="27"/>
  <c r="C444" i="27"/>
  <c r="D441" i="27"/>
  <c r="D443" i="27"/>
  <c r="C349" i="27"/>
  <c r="D422" i="27"/>
  <c r="C376" i="27"/>
  <c r="D350" i="27"/>
  <c r="D343" i="27"/>
  <c r="C351" i="27"/>
  <c r="D412" i="27"/>
  <c r="D371" i="27"/>
  <c r="D353" i="27"/>
  <c r="D401" i="27"/>
  <c r="C395" i="27"/>
  <c r="D416" i="27"/>
  <c r="C386" i="27"/>
  <c r="C346" i="27"/>
  <c r="C362" i="27"/>
  <c r="D438" i="27"/>
  <c r="D410" i="27"/>
  <c r="D413" i="27"/>
  <c r="C411" i="27"/>
  <c r="D435" i="27"/>
  <c r="D297" i="27"/>
  <c r="C297" i="27"/>
  <c r="D294" i="27"/>
  <c r="C294" i="27"/>
  <c r="D300" i="27"/>
  <c r="C300" i="27"/>
  <c r="D310" i="27"/>
  <c r="C310" i="27"/>
  <c r="C305" i="27"/>
  <c r="D305" i="27"/>
  <c r="C295" i="27"/>
  <c r="D295" i="27"/>
  <c r="C293" i="27"/>
  <c r="D293" i="27"/>
  <c r="D378" i="27"/>
  <c r="C350" i="27"/>
  <c r="C337" i="27"/>
  <c r="C340" i="27"/>
  <c r="D356" i="27"/>
  <c r="C397" i="27"/>
  <c r="C415" i="27"/>
  <c r="C409" i="27"/>
  <c r="D315" i="27"/>
  <c r="C315" i="27"/>
  <c r="D334" i="27"/>
  <c r="D352" i="27"/>
  <c r="C423" i="27"/>
  <c r="C365" i="27"/>
  <c r="D393" i="27"/>
  <c r="C356" i="27"/>
  <c r="I2" i="27"/>
  <c r="I3963" i="27"/>
  <c r="D316" i="27"/>
  <c r="D425" i="27"/>
  <c r="C383" i="27"/>
  <c r="C438" i="27"/>
  <c r="C445" i="27"/>
  <c r="D411" i="27"/>
  <c r="D385" i="27"/>
  <c r="C401" i="27"/>
  <c r="D403" i="27"/>
  <c r="D296" i="27"/>
  <c r="C296" i="27"/>
  <c r="D292" i="27"/>
  <c r="C292" i="27"/>
  <c r="D299" i="27"/>
  <c r="C299" i="27"/>
  <c r="C321" i="27"/>
  <c r="D321" i="27"/>
  <c r="D323" i="27"/>
  <c r="C323" i="27"/>
  <c r="D317" i="27"/>
  <c r="C317" i="27"/>
  <c r="C301" i="27"/>
  <c r="D301" i="27"/>
  <c r="C308" i="27"/>
  <c r="D308" i="27"/>
  <c r="C324" i="27"/>
  <c r="D324" i="27"/>
  <c r="C325" i="27"/>
  <c r="D325" i="27"/>
  <c r="D307" i="27"/>
  <c r="C307" i="27"/>
  <c r="D311" i="27"/>
  <c r="C311" i="27"/>
  <c r="C290" i="27"/>
  <c r="D290" i="27"/>
  <c r="D320" i="27"/>
  <c r="C320" i="27"/>
  <c r="D303" i="27"/>
  <c r="C303" i="27"/>
  <c r="D322" i="27"/>
  <c r="C322" i="27"/>
  <c r="C309" i="27"/>
  <c r="D309" i="27"/>
  <c r="C298" i="27"/>
  <c r="D298" i="27"/>
  <c r="A77" i="24"/>
  <c r="A17" i="24"/>
  <c r="A29" i="24"/>
  <c r="A83" i="24"/>
  <c r="A95" i="24"/>
  <c r="I3478" i="27"/>
  <c r="I3490" i="27"/>
  <c r="I3900" i="27"/>
  <c r="I3621" i="27"/>
  <c r="I3630" i="27"/>
  <c r="I3910" i="27"/>
  <c r="I3905" i="27"/>
  <c r="I3488" i="27"/>
  <c r="I3631" i="27"/>
  <c r="I3767" i="27"/>
  <c r="I3911" i="27"/>
  <c r="I3906" i="27"/>
  <c r="I3622" i="27"/>
  <c r="I3757" i="27"/>
  <c r="I3492" i="27"/>
  <c r="I3758" i="27"/>
  <c r="I3771" i="27"/>
  <c r="I3759" i="27"/>
  <c r="I3907" i="27"/>
  <c r="I3772" i="27"/>
  <c r="I3899" i="27"/>
  <c r="I3908" i="27"/>
  <c r="I3625" i="27"/>
  <c r="I3909" i="27"/>
  <c r="I3904" i="27"/>
  <c r="I3392" i="27"/>
  <c r="I3623" i="27"/>
  <c r="I3821" i="27"/>
  <c r="I3458" i="27"/>
  <c r="I3425" i="27"/>
  <c r="I3524" i="27"/>
  <c r="I3557" i="27"/>
  <c r="I3854" i="27"/>
  <c r="I3491" i="27"/>
  <c r="I3887" i="27"/>
  <c r="I3689" i="27"/>
  <c r="I3788" i="27"/>
  <c r="I3755" i="27"/>
  <c r="I3879" i="27"/>
  <c r="I3648" i="27"/>
  <c r="I3714" i="27"/>
  <c r="I3483" i="27"/>
  <c r="I3780" i="27"/>
  <c r="I3681" i="27"/>
  <c r="I3813" i="27"/>
  <c r="I3912" i="27"/>
  <c r="I3747" i="27"/>
  <c r="I3516" i="27"/>
  <c r="I3549" i="27"/>
  <c r="I3351" i="27"/>
  <c r="I3945" i="27"/>
  <c r="I3846" i="27"/>
  <c r="I3978" i="27"/>
  <c r="I3582" i="27"/>
  <c r="I3883" i="27"/>
  <c r="I3568" i="27"/>
  <c r="I3454" i="27"/>
  <c r="I3852" i="27"/>
  <c r="I3532" i="27"/>
  <c r="I3692" i="27"/>
  <c r="I3486" i="27"/>
  <c r="I3627" i="27"/>
  <c r="I3865" i="27"/>
  <c r="I3563" i="27"/>
  <c r="I3544" i="27"/>
  <c r="I3512" i="27"/>
  <c r="I3614" i="27"/>
  <c r="I3404" i="27"/>
  <c r="I3435" i="27"/>
  <c r="I3358" i="27"/>
  <c r="I3472" i="27"/>
  <c r="I3660" i="27"/>
  <c r="I3601" i="27"/>
  <c r="I3857" i="27"/>
  <c r="I3377" i="27"/>
  <c r="I3775" i="27"/>
  <c r="I3434" i="27"/>
  <c r="I3658" i="27"/>
  <c r="I3372" i="27"/>
  <c r="I3916" i="27"/>
  <c r="I3371" i="27"/>
  <c r="I3961" i="27"/>
  <c r="I3562" i="27"/>
  <c r="I3628" i="27"/>
  <c r="I3659" i="27"/>
  <c r="I3664" i="27"/>
  <c r="I3481" i="27"/>
  <c r="I3737" i="27"/>
  <c r="I3992" i="27"/>
  <c r="I3838" i="27"/>
  <c r="I3915" i="27"/>
  <c r="I3384" i="27"/>
  <c r="I3754" i="27"/>
  <c r="I3787" i="27"/>
  <c r="I3832" i="27"/>
  <c r="I3934" i="27"/>
  <c r="I3884" i="27"/>
  <c r="I3756" i="27"/>
  <c r="I3723" i="27"/>
  <c r="I3902" i="27"/>
  <c r="I3531" i="27"/>
  <c r="I3928" i="27"/>
  <c r="I3403" i="27"/>
  <c r="I3998" i="27"/>
  <c r="I3724" i="27"/>
  <c r="I3819" i="27"/>
  <c r="I3595" i="27"/>
  <c r="I3704" i="27"/>
  <c r="I3504" i="27"/>
  <c r="I3576" i="27"/>
  <c r="I3422" i="27"/>
  <c r="I3952" i="27"/>
  <c r="I3564" i="27"/>
  <c r="I3505" i="27"/>
  <c r="I3391" i="27"/>
  <c r="I3647" i="27"/>
  <c r="I3632" i="27"/>
  <c r="I3448" i="27"/>
  <c r="I3824" i="27"/>
  <c r="I3742" i="27"/>
  <c r="I3786" i="27"/>
  <c r="I3966" i="27"/>
  <c r="I3696" i="27"/>
  <c r="I3722" i="27"/>
  <c r="I3820" i="27"/>
  <c r="I3436" i="27"/>
  <c r="I3851" i="27"/>
  <c r="I3618" i="27"/>
  <c r="I3588" i="27"/>
  <c r="I3926" i="27"/>
  <c r="I3836" i="27"/>
  <c r="I3746" i="27"/>
  <c r="I3596" i="27"/>
  <c r="I3356" i="27"/>
  <c r="I3416" i="27"/>
  <c r="I3686" i="27"/>
  <c r="I3446" i="27"/>
  <c r="I3626" i="27"/>
  <c r="I3896" i="27"/>
  <c r="I3806" i="27"/>
  <c r="I3656" i="27"/>
  <c r="I3566" i="27"/>
  <c r="I3536" i="27"/>
  <c r="I3776" i="27"/>
  <c r="I3528" i="27"/>
  <c r="I3498" i="27"/>
  <c r="I3408" i="27"/>
  <c r="I3768" i="27"/>
  <c r="I3708" i="27"/>
  <c r="I3678" i="27"/>
  <c r="I3918" i="27"/>
  <c r="I3888" i="27"/>
  <c r="I3438" i="27"/>
  <c r="I3558" i="27"/>
  <c r="I3948" i="27"/>
  <c r="I3798" i="27"/>
  <c r="I3468" i="27"/>
  <c r="E1335" i="27" l="1"/>
  <c r="C404" i="27"/>
  <c r="F1230" i="27"/>
  <c r="C327" i="27"/>
  <c r="D498" i="27"/>
  <c r="D387" i="27"/>
  <c r="C434" i="27"/>
  <c r="C314" i="27"/>
  <c r="C420" i="27"/>
  <c r="C358" i="27"/>
  <c r="C313" i="27"/>
  <c r="C418" i="27"/>
  <c r="E1336" i="27"/>
  <c r="F1227" i="27"/>
  <c r="F1334" i="27"/>
  <c r="C406" i="27"/>
  <c r="E1228" i="27"/>
  <c r="D359" i="27"/>
  <c r="C390" i="27"/>
  <c r="C329" i="27"/>
  <c r="D345" i="27"/>
  <c r="C421" i="27"/>
  <c r="D448" i="27"/>
  <c r="D389" i="27"/>
  <c r="D328" i="27"/>
  <c r="D374" i="27"/>
  <c r="C432" i="27"/>
  <c r="C312" i="27"/>
  <c r="D344" i="27"/>
  <c r="D360" i="27"/>
  <c r="C373" i="27"/>
  <c r="D417" i="27"/>
  <c r="C372" i="27"/>
  <c r="D405" i="27"/>
  <c r="C447" i="27"/>
  <c r="D391" i="27"/>
  <c r="F1122" i="27"/>
  <c r="D481" i="27"/>
  <c r="C357" i="27"/>
  <c r="D433" i="27"/>
  <c r="D375" i="27"/>
  <c r="C436" i="27"/>
  <c r="D402" i="27"/>
  <c r="F2490" i="27"/>
  <c r="D388" i="27"/>
  <c r="D330" i="27"/>
  <c r="F2488" i="27"/>
  <c r="G2488" i="27" s="1"/>
  <c r="H2488" i="27" s="1"/>
  <c r="E2488" i="27"/>
  <c r="F2594" i="27"/>
  <c r="E2594" i="27"/>
  <c r="F2487" i="27"/>
  <c r="E2487" i="27"/>
  <c r="D207" i="27"/>
  <c r="C207" i="27"/>
  <c r="F2595" i="27"/>
  <c r="G2595" i="27" s="1"/>
  <c r="H2595" i="27" s="1"/>
  <c r="E2595" i="27"/>
  <c r="F2489" i="27"/>
  <c r="E2489" i="27"/>
  <c r="F2596" i="27"/>
  <c r="E2596" i="27"/>
  <c r="D419" i="27"/>
  <c r="F2558" i="27"/>
  <c r="G2558" i="27" s="1"/>
  <c r="H2558" i="27" s="1"/>
  <c r="C468" i="27"/>
  <c r="C501" i="27"/>
  <c r="D342" i="27"/>
  <c r="D484" i="27"/>
  <c r="D450" i="27"/>
  <c r="C331" i="27"/>
  <c r="C473" i="27"/>
  <c r="D361" i="27"/>
  <c r="C474" i="27"/>
  <c r="D499" i="27"/>
  <c r="C471" i="27"/>
  <c r="C495" i="27"/>
  <c r="C497" i="27"/>
  <c r="D477" i="27"/>
  <c r="D487" i="27"/>
  <c r="D503" i="27"/>
  <c r="D475" i="27"/>
  <c r="C485" i="27"/>
  <c r="D452" i="27"/>
  <c r="C454" i="27"/>
  <c r="D463" i="27"/>
  <c r="D465" i="27"/>
  <c r="D461" i="27"/>
  <c r="C457" i="27"/>
  <c r="C467" i="27"/>
  <c r="C469" i="27"/>
  <c r="D505" i="27"/>
  <c r="D501" i="27"/>
  <c r="C499" i="27"/>
  <c r="D471" i="27"/>
  <c r="D495" i="27"/>
  <c r="C480" i="27"/>
  <c r="D479" i="27"/>
  <c r="D472" i="27"/>
  <c r="D492" i="27"/>
  <c r="D478" i="27"/>
  <c r="C500" i="27"/>
  <c r="D466" i="27"/>
  <c r="C453" i="27"/>
  <c r="C461" i="27"/>
  <c r="C455" i="27"/>
  <c r="C456" i="27"/>
  <c r="C496" i="27"/>
  <c r="C482" i="27"/>
  <c r="D486" i="27"/>
  <c r="D504" i="27"/>
  <c r="C470" i="27"/>
  <c r="D480" i="27"/>
  <c r="C479" i="27"/>
  <c r="C472" i="27"/>
  <c r="C492" i="27"/>
  <c r="C478" i="27"/>
  <c r="D500" i="27"/>
  <c r="D464" i="27"/>
  <c r="D460" i="27"/>
  <c r="D467" i="27"/>
  <c r="D459" i="27"/>
  <c r="C458" i="27"/>
  <c r="C490" i="27"/>
  <c r="C486" i="27"/>
  <c r="C504" i="27"/>
  <c r="D470" i="27"/>
  <c r="C484" i="27"/>
  <c r="C481" i="27"/>
  <c r="D494" i="27"/>
  <c r="C505" i="27"/>
  <c r="C502" i="27"/>
  <c r="C489" i="27"/>
  <c r="C464" i="27"/>
  <c r="D454" i="27"/>
  <c r="C494" i="27"/>
  <c r="D455" i="27"/>
  <c r="D457" i="27"/>
  <c r="C462" i="27"/>
  <c r="D462" i="27"/>
  <c r="C459" i="27"/>
  <c r="C488" i="27"/>
  <c r="C460" i="27"/>
  <c r="C466" i="27"/>
  <c r="D458" i="27"/>
  <c r="C463" i="27"/>
  <c r="D502" i="27"/>
  <c r="C498" i="27"/>
  <c r="C493" i="27"/>
  <c r="C491" i="27"/>
  <c r="C476" i="27"/>
  <c r="D474" i="27"/>
  <c r="D473" i="27"/>
  <c r="D483" i="27"/>
  <c r="D496" i="27"/>
  <c r="D490" i="27"/>
  <c r="D493" i="27"/>
  <c r="D488" i="27"/>
  <c r="D491" i="27"/>
  <c r="D482" i="27"/>
  <c r="D469" i="27"/>
  <c r="C465" i="27"/>
  <c r="C452" i="27"/>
  <c r="D489" i="27"/>
  <c r="D476" i="27"/>
  <c r="C483" i="27"/>
  <c r="D497" i="27"/>
  <c r="C477" i="27"/>
  <c r="C487" i="27"/>
  <c r="C503" i="27"/>
  <c r="C475" i="27"/>
  <c r="D485" i="27"/>
  <c r="D456" i="27"/>
  <c r="D468" i="27"/>
  <c r="D453" i="27"/>
  <c r="C133" i="27"/>
  <c r="D133" i="27"/>
  <c r="C195" i="27"/>
  <c r="D195" i="27"/>
  <c r="C162" i="27"/>
  <c r="D162" i="27"/>
  <c r="D177" i="27"/>
  <c r="C177" i="27"/>
  <c r="D72" i="27"/>
  <c r="C72" i="27"/>
  <c r="D134" i="27"/>
  <c r="C134" i="27"/>
  <c r="D196" i="27"/>
  <c r="C196" i="27"/>
  <c r="C163" i="27"/>
  <c r="D163" i="27"/>
  <c r="C224" i="27"/>
  <c r="D224" i="27"/>
  <c r="D178" i="27"/>
  <c r="C178" i="27"/>
  <c r="C76" i="27"/>
  <c r="D76" i="27"/>
  <c r="F76" i="27"/>
  <c r="G76" i="27" s="1"/>
  <c r="H76" i="27" s="1"/>
  <c r="I76" i="27" s="1"/>
  <c r="E76" i="27"/>
  <c r="D136" i="27"/>
  <c r="C136" i="27"/>
  <c r="C192" i="27"/>
  <c r="D192" i="27"/>
  <c r="C253" i="27"/>
  <c r="D253" i="27"/>
  <c r="D282" i="27"/>
  <c r="C282" i="27"/>
  <c r="C226" i="27"/>
  <c r="D226" i="27"/>
  <c r="D181" i="27"/>
  <c r="C181" i="27"/>
  <c r="C74" i="27"/>
  <c r="D74" i="27"/>
  <c r="F74" i="27"/>
  <c r="G74" i="27" s="1"/>
  <c r="H74" i="27" s="1"/>
  <c r="I74" i="27" s="1"/>
  <c r="E74" i="27"/>
  <c r="D269" i="27"/>
  <c r="C269" i="27"/>
  <c r="D194" i="27"/>
  <c r="C194" i="27"/>
  <c r="D255" i="27"/>
  <c r="C255" i="27"/>
  <c r="D286" i="27"/>
  <c r="C286" i="27"/>
  <c r="D223" i="27"/>
  <c r="C223" i="27"/>
  <c r="D237" i="27"/>
  <c r="C237" i="27"/>
  <c r="C73" i="27"/>
  <c r="D73" i="27"/>
  <c r="D270" i="27"/>
  <c r="C270" i="27"/>
  <c r="C193" i="27"/>
  <c r="D193" i="27"/>
  <c r="C252" i="27"/>
  <c r="D252" i="27"/>
  <c r="D284" i="27"/>
  <c r="C284" i="27"/>
  <c r="C225" i="27"/>
  <c r="D225" i="27"/>
  <c r="C239" i="27"/>
  <c r="D239" i="27"/>
  <c r="C75" i="27"/>
  <c r="D75" i="27"/>
  <c r="F75" i="27"/>
  <c r="G75" i="27" s="1"/>
  <c r="H75" i="27" s="1"/>
  <c r="I75" i="27" s="1"/>
  <c r="E75" i="27"/>
  <c r="D271" i="27"/>
  <c r="C271" i="27"/>
  <c r="D254" i="27"/>
  <c r="C254" i="27"/>
  <c r="D164" i="27"/>
  <c r="C164" i="27"/>
  <c r="C285" i="27"/>
  <c r="D285" i="27"/>
  <c r="C222" i="27"/>
  <c r="D222" i="27"/>
  <c r="C241" i="27"/>
  <c r="D241" i="27"/>
  <c r="C135" i="27"/>
  <c r="D135" i="27"/>
  <c r="D267" i="27"/>
  <c r="C267" i="27"/>
  <c r="C256" i="27"/>
  <c r="D256" i="27"/>
  <c r="D165" i="27"/>
  <c r="C165" i="27"/>
  <c r="C283" i="27"/>
  <c r="D283" i="27"/>
  <c r="D179" i="27"/>
  <c r="C179" i="27"/>
  <c r="D238" i="27"/>
  <c r="C238" i="27"/>
  <c r="C132" i="27"/>
  <c r="D132" i="27"/>
  <c r="D268" i="27"/>
  <c r="C268" i="27"/>
  <c r="D166" i="27"/>
  <c r="C166" i="27"/>
  <c r="C180" i="27"/>
  <c r="D180" i="27"/>
  <c r="C240" i="27"/>
  <c r="D240" i="27"/>
  <c r="F1371" i="27"/>
  <c r="G1371" i="27" s="1"/>
  <c r="H1371" i="27" s="1"/>
  <c r="E1371" i="27"/>
  <c r="F1370" i="27"/>
  <c r="E1370" i="27"/>
  <c r="E1262" i="27"/>
  <c r="F1262" i="27"/>
  <c r="E1265" i="27"/>
  <c r="F1265" i="27"/>
  <c r="G1265" i="27" s="1"/>
  <c r="H1265" i="27" s="1"/>
  <c r="I1265" i="27" s="1"/>
  <c r="E3318" i="27"/>
  <c r="F3318" i="27"/>
  <c r="E3315" i="27"/>
  <c r="F3315" i="27"/>
  <c r="F2454" i="27"/>
  <c r="E2454" i="27"/>
  <c r="E1263" i="27"/>
  <c r="F1263" i="27"/>
  <c r="E3317" i="27"/>
  <c r="F3317" i="27"/>
  <c r="G3317" i="27" s="1"/>
  <c r="H3317" i="27" s="1"/>
  <c r="I3317" i="27" s="1"/>
  <c r="E1266" i="27"/>
  <c r="F1266" i="27"/>
  <c r="E3316" i="27"/>
  <c r="F3316" i="27"/>
  <c r="F2452" i="27"/>
  <c r="E2452" i="27"/>
  <c r="F1264" i="27"/>
  <c r="G1264" i="27" s="1"/>
  <c r="H1264" i="27" s="1"/>
  <c r="E1264" i="27"/>
  <c r="E3314" i="27"/>
  <c r="F3314" i="27"/>
  <c r="G3314" i="27" s="1"/>
  <c r="H3314" i="27" s="1"/>
  <c r="F2453" i="27"/>
  <c r="G2453" i="27" s="1"/>
  <c r="H2453" i="27" s="1"/>
  <c r="E2453" i="27"/>
  <c r="F2666" i="27"/>
  <c r="E2666" i="27"/>
  <c r="F1158" i="27"/>
  <c r="G1158" i="27" s="1"/>
  <c r="H1158" i="27" s="1"/>
  <c r="E1158" i="27"/>
  <c r="F1157" i="27"/>
  <c r="E1157" i="27"/>
  <c r="U9" i="25"/>
  <c r="N9" i="25"/>
  <c r="T13" i="25"/>
  <c r="C933" i="27"/>
  <c r="D920" i="27"/>
  <c r="D898" i="27"/>
  <c r="C909" i="27"/>
  <c r="D924" i="27"/>
  <c r="D908" i="27"/>
  <c r="C912" i="27"/>
  <c r="D1499" i="27"/>
  <c r="C592" i="27"/>
  <c r="D2849" i="27"/>
  <c r="D2855" i="27"/>
  <c r="D2846" i="27"/>
  <c r="C805" i="27"/>
  <c r="C1503" i="27"/>
  <c r="C3285" i="27"/>
  <c r="C2490" i="27"/>
  <c r="C1874" i="27"/>
  <c r="D1780" i="27"/>
  <c r="C2045" i="27"/>
  <c r="D1619" i="27"/>
  <c r="D2127" i="27"/>
  <c r="D1453" i="27"/>
  <c r="C2091" i="27"/>
  <c r="D1992" i="27"/>
  <c r="D1515" i="27"/>
  <c r="D3278" i="27"/>
  <c r="C1493" i="27"/>
  <c r="C2852" i="27"/>
  <c r="D923" i="27"/>
  <c r="C1561" i="27"/>
  <c r="G2524" i="27"/>
  <c r="H2524" i="27" s="1"/>
  <c r="J2524" i="27" s="1"/>
  <c r="C1628" i="27"/>
  <c r="D1504" i="27"/>
  <c r="C2879" i="27"/>
  <c r="C1489" i="27"/>
  <c r="C1607" i="27"/>
  <c r="C1613" i="27"/>
  <c r="C3565" i="27"/>
  <c r="C1248" i="27"/>
  <c r="C1166" i="27"/>
  <c r="C1502" i="27"/>
  <c r="C1600" i="27"/>
  <c r="D2642" i="27"/>
  <c r="D1033" i="27"/>
  <c r="C2285" i="27"/>
  <c r="D2875" i="27"/>
  <c r="D2865" i="27"/>
  <c r="D747" i="27"/>
  <c r="D561" i="27"/>
  <c r="C2864" i="27"/>
  <c r="C2866" i="27"/>
  <c r="C1494" i="27"/>
  <c r="C2869" i="27"/>
  <c r="D1551" i="27"/>
  <c r="C1867" i="27"/>
  <c r="D3302" i="27"/>
  <c r="D1389" i="27"/>
  <c r="D1430" i="27"/>
  <c r="C706" i="27"/>
  <c r="D2092" i="27"/>
  <c r="C1487" i="27"/>
  <c r="D1494" i="27"/>
  <c r="C3294" i="27"/>
  <c r="C3923" i="27"/>
  <c r="D3416" i="27"/>
  <c r="C922" i="27"/>
  <c r="C903" i="27"/>
  <c r="D1616" i="27"/>
  <c r="C2966" i="27"/>
  <c r="C3982" i="27"/>
  <c r="C3481" i="27"/>
  <c r="C3744" i="27"/>
  <c r="C3299" i="27"/>
  <c r="D2851" i="27"/>
  <c r="D3280" i="27"/>
  <c r="D2872" i="27"/>
  <c r="D3287" i="27"/>
  <c r="D3284" i="27"/>
  <c r="C3308" i="27"/>
  <c r="D2867" i="27"/>
  <c r="D2859" i="27"/>
  <c r="D922" i="27"/>
  <c r="C930" i="27"/>
  <c r="D1597" i="27"/>
  <c r="D911" i="27"/>
  <c r="C935" i="27"/>
  <c r="D868" i="27"/>
  <c r="D1995" i="27"/>
  <c r="C2663" i="27"/>
  <c r="D2646" i="27"/>
  <c r="D3608" i="27"/>
  <c r="D2825" i="27"/>
  <c r="D3037" i="27"/>
  <c r="D2985" i="27"/>
  <c r="C585" i="27"/>
  <c r="C2811" i="27"/>
  <c r="D1713" i="27"/>
  <c r="C2069" i="27"/>
  <c r="D3304" i="27"/>
  <c r="C3209" i="27"/>
  <c r="C3282" i="27"/>
  <c r="D3312" i="27"/>
  <c r="D3285" i="27"/>
  <c r="D930" i="27"/>
  <c r="C931" i="27"/>
  <c r="C2636" i="27"/>
  <c r="D2159" i="27"/>
  <c r="C649" i="27"/>
  <c r="G1229" i="27"/>
  <c r="H1229" i="27" s="1"/>
  <c r="C1373" i="27"/>
  <c r="D3649" i="27"/>
  <c r="C2721" i="27"/>
  <c r="C1308" i="27"/>
  <c r="D767" i="27"/>
  <c r="D3986" i="27"/>
  <c r="D1506" i="27"/>
  <c r="D1480" i="27"/>
  <c r="D2881" i="27"/>
  <c r="C908" i="27"/>
  <c r="D905" i="27"/>
  <c r="G1192" i="27"/>
  <c r="H1192" i="27" s="1"/>
  <c r="J1192" i="27" s="1"/>
  <c r="C2146" i="27"/>
  <c r="C1644" i="27"/>
  <c r="C687" i="27"/>
  <c r="C3491" i="27"/>
  <c r="C2533" i="27"/>
  <c r="C3310" i="27"/>
  <c r="D1510" i="27"/>
  <c r="C3296" i="27"/>
  <c r="D1481" i="27"/>
  <c r="C2846" i="27"/>
  <c r="C2847" i="27"/>
  <c r="D1486" i="27"/>
  <c r="D916" i="27"/>
  <c r="C2755" i="27"/>
  <c r="C2161" i="27"/>
  <c r="C2631" i="27"/>
  <c r="D2172" i="27"/>
  <c r="C929" i="27"/>
  <c r="D828" i="27"/>
  <c r="C879" i="27"/>
  <c r="D3776" i="27"/>
  <c r="D606" i="27"/>
  <c r="C1108" i="27"/>
  <c r="C3444" i="27"/>
  <c r="D829" i="27"/>
  <c r="D3199" i="27"/>
  <c r="D813" i="27"/>
  <c r="D3381" i="27"/>
  <c r="C3192" i="27"/>
  <c r="C3212" i="27"/>
  <c r="C3112" i="27"/>
  <c r="D1493" i="27"/>
  <c r="D1505" i="27"/>
  <c r="C2871" i="27"/>
  <c r="C905" i="27"/>
  <c r="D3785" i="27"/>
  <c r="C3191" i="27"/>
  <c r="D2341" i="27"/>
  <c r="D877" i="27"/>
  <c r="C2202" i="27"/>
  <c r="C911" i="27"/>
  <c r="C2128" i="27"/>
  <c r="C921" i="27"/>
  <c r="D3904" i="27"/>
  <c r="C3158" i="27"/>
  <c r="D2704" i="27"/>
  <c r="C701" i="27"/>
  <c r="G3281" i="27"/>
  <c r="H3281" i="27" s="1"/>
  <c r="I3281" i="27" s="1"/>
  <c r="C936" i="27"/>
  <c r="C1492" i="27"/>
  <c r="D1513" i="27"/>
  <c r="C2861" i="27"/>
  <c r="C3290" i="27"/>
  <c r="D2874" i="27"/>
  <c r="C3279" i="27"/>
  <c r="C2865" i="27"/>
  <c r="C910" i="27"/>
  <c r="D1497" i="27"/>
  <c r="C2703" i="27"/>
  <c r="D2140" i="27"/>
  <c r="D1398" i="27"/>
  <c r="C1596" i="27"/>
  <c r="D3158" i="27"/>
  <c r="C566" i="27"/>
  <c r="C994" i="27"/>
  <c r="D1990" i="27"/>
  <c r="C1039" i="27"/>
  <c r="D2273" i="27"/>
  <c r="D1155" i="27"/>
  <c r="D2277" i="27"/>
  <c r="D771" i="27"/>
  <c r="D3461" i="27"/>
  <c r="D2462" i="27"/>
  <c r="C793" i="27"/>
  <c r="C1907" i="27"/>
  <c r="D3945" i="27"/>
  <c r="G3282" i="27"/>
  <c r="H3282" i="27" s="1"/>
  <c r="C3305" i="27"/>
  <c r="C3295" i="27"/>
  <c r="D3311" i="27"/>
  <c r="D590" i="27"/>
  <c r="C2132" i="27"/>
  <c r="D2643" i="27"/>
  <c r="C3169" i="27"/>
  <c r="D1373" i="27"/>
  <c r="D1246" i="27"/>
  <c r="D1318" i="27"/>
  <c r="D3949" i="27"/>
  <c r="D1465" i="27"/>
  <c r="D3980" i="27"/>
  <c r="D863" i="27"/>
  <c r="D656" i="27"/>
  <c r="C3133" i="27"/>
  <c r="C2556" i="27"/>
  <c r="C1827" i="27"/>
  <c r="D797" i="27"/>
  <c r="D672" i="27"/>
  <c r="C522" i="27"/>
  <c r="D522" i="27"/>
  <c r="D539" i="27"/>
  <c r="C539" i="27"/>
  <c r="C517" i="27"/>
  <c r="D517" i="27"/>
  <c r="D519" i="27"/>
  <c r="C519" i="27"/>
  <c r="C513" i="27"/>
  <c r="D513" i="27"/>
  <c r="D3322" i="27"/>
  <c r="C3322" i="27"/>
  <c r="D2917" i="27"/>
  <c r="C2917" i="27"/>
  <c r="C2883" i="27"/>
  <c r="D2883" i="27"/>
  <c r="D3340" i="27"/>
  <c r="C3340" i="27"/>
  <c r="D2669" i="27"/>
  <c r="C2669" i="27"/>
  <c r="C2675" i="27"/>
  <c r="D2675" i="27"/>
  <c r="D2688" i="27"/>
  <c r="C2688" i="27"/>
  <c r="D2682" i="27"/>
  <c r="C2682" i="27"/>
  <c r="D2895" i="27"/>
  <c r="C2895" i="27"/>
  <c r="C3345" i="27"/>
  <c r="D3345" i="27"/>
  <c r="G3318" i="27"/>
  <c r="H3318" i="27" s="1"/>
  <c r="I3318" i="27" s="1"/>
  <c r="C3318" i="27"/>
  <c r="D3318" i="27"/>
  <c r="D3317" i="27"/>
  <c r="C3317" i="27"/>
  <c r="C2916" i="27"/>
  <c r="D2916" i="27"/>
  <c r="D945" i="27"/>
  <c r="C945" i="27"/>
  <c r="D948" i="27"/>
  <c r="C948" i="27"/>
  <c r="D940" i="27"/>
  <c r="C940" i="27"/>
  <c r="D944" i="27"/>
  <c r="C944" i="27"/>
  <c r="C947" i="27"/>
  <c r="D947" i="27"/>
  <c r="D1492" i="27"/>
  <c r="C3302" i="27"/>
  <c r="C1513" i="27"/>
  <c r="D3289" i="27"/>
  <c r="D3296" i="27"/>
  <c r="C2863" i="27"/>
  <c r="D1501" i="27"/>
  <c r="C1508" i="27"/>
  <c r="D3334" i="27"/>
  <c r="C3334" i="27"/>
  <c r="C3338" i="27"/>
  <c r="D3338" i="27"/>
  <c r="C3336" i="27"/>
  <c r="D3336" i="27"/>
  <c r="D3320" i="27"/>
  <c r="C3320" i="27"/>
  <c r="C3315" i="27"/>
  <c r="G3315" i="27"/>
  <c r="H3315" i="27" s="1"/>
  <c r="D3315" i="27"/>
  <c r="C3280" i="27"/>
  <c r="C2854" i="27"/>
  <c r="D2864" i="27"/>
  <c r="C1480" i="27"/>
  <c r="D3305" i="27"/>
  <c r="C3292" i="27"/>
  <c r="C2860" i="27"/>
  <c r="C2872" i="27"/>
  <c r="C3287" i="27"/>
  <c r="D3290" i="27"/>
  <c r="D2908" i="27"/>
  <c r="C2908" i="27"/>
  <c r="D2890" i="27"/>
  <c r="C2890" i="27"/>
  <c r="D2901" i="27"/>
  <c r="C2901" i="27"/>
  <c r="D2897" i="27"/>
  <c r="C2897" i="27"/>
  <c r="D1487" i="27"/>
  <c r="C3283" i="27"/>
  <c r="C3284" i="27"/>
  <c r="C2881" i="27"/>
  <c r="D2852" i="27"/>
  <c r="C2849" i="27"/>
  <c r="C2867" i="27"/>
  <c r="D3281" i="27"/>
  <c r="D951" i="27"/>
  <c r="C951" i="27"/>
  <c r="D969" i="27"/>
  <c r="C969" i="27"/>
  <c r="D950" i="27"/>
  <c r="C950" i="27"/>
  <c r="C954" i="27"/>
  <c r="D954" i="27"/>
  <c r="D952" i="27"/>
  <c r="C952" i="27"/>
  <c r="C1610" i="27"/>
  <c r="C1590" i="27"/>
  <c r="D1607" i="27"/>
  <c r="C1491" i="27"/>
  <c r="D1600" i="27"/>
  <c r="C1617" i="27"/>
  <c r="C1592" i="27"/>
  <c r="D2935" i="27"/>
  <c r="D2161" i="27"/>
  <c r="C2661" i="27"/>
  <c r="D2660" i="27"/>
  <c r="C2633" i="27"/>
  <c r="D3410" i="27"/>
  <c r="D2129" i="27"/>
  <c r="C2662" i="27"/>
  <c r="C1541" i="27"/>
  <c r="D1613" i="27"/>
  <c r="C2141" i="27"/>
  <c r="D2631" i="27"/>
  <c r="D2636" i="27"/>
  <c r="D511" i="27"/>
  <c r="C511" i="27"/>
  <c r="D537" i="27"/>
  <c r="C537" i="27"/>
  <c r="D514" i="27"/>
  <c r="C514" i="27"/>
  <c r="D523" i="27"/>
  <c r="C523" i="27"/>
  <c r="C1669" i="27"/>
  <c r="C842" i="27"/>
  <c r="D814" i="27"/>
  <c r="C3646" i="27"/>
  <c r="D2965" i="27"/>
  <c r="D2376" i="27"/>
  <c r="D878" i="27"/>
  <c r="D665" i="27"/>
  <c r="D866" i="27"/>
  <c r="D3884" i="27"/>
  <c r="D1743" i="27"/>
  <c r="C1328" i="27"/>
  <c r="D3943" i="27"/>
  <c r="D3917" i="27"/>
  <c r="D3736" i="27"/>
  <c r="C2189" i="27"/>
  <c r="D1516" i="27"/>
  <c r="C2773" i="27"/>
  <c r="C3884" i="27"/>
  <c r="C2056" i="27"/>
  <c r="C3453" i="27"/>
  <c r="C3533" i="27"/>
  <c r="G1336" i="27"/>
  <c r="H1336" i="27" s="1"/>
  <c r="J1336" i="27" s="1"/>
  <c r="G1193" i="27"/>
  <c r="H1193" i="27" s="1"/>
  <c r="J1193" i="27" s="1"/>
  <c r="C3811" i="27"/>
  <c r="C2640" i="27"/>
  <c r="C2155" i="27"/>
  <c r="C2648" i="27"/>
  <c r="D2131" i="27"/>
  <c r="D1605" i="27"/>
  <c r="D914" i="27"/>
  <c r="D934" i="27"/>
  <c r="C932" i="27"/>
  <c r="C3548" i="27"/>
  <c r="D2285" i="27"/>
  <c r="D3983" i="27"/>
  <c r="D3711" i="27"/>
  <c r="C3779" i="27"/>
  <c r="C2175" i="27"/>
  <c r="D3196" i="27"/>
  <c r="D1309" i="27"/>
  <c r="D2069" i="27"/>
  <c r="D3568" i="27"/>
  <c r="C3973" i="27"/>
  <c r="D3026" i="27"/>
  <c r="D3816" i="27"/>
  <c r="D1991" i="27"/>
  <c r="D3517" i="27"/>
  <c r="C3425" i="27"/>
  <c r="D2231" i="27"/>
  <c r="C3773" i="27"/>
  <c r="D889" i="27"/>
  <c r="D2177" i="27"/>
  <c r="D3997" i="27"/>
  <c r="D3740" i="27"/>
  <c r="C1219" i="27"/>
  <c r="C3830" i="27"/>
  <c r="D1737" i="27"/>
  <c r="C739" i="27"/>
  <c r="D3496" i="27"/>
  <c r="D1703" i="27"/>
  <c r="D1003" i="27"/>
  <c r="D901" i="27"/>
  <c r="D2183" i="27"/>
  <c r="C3373" i="27"/>
  <c r="D1898" i="27"/>
  <c r="D855" i="27"/>
  <c r="D1860" i="27"/>
  <c r="D586" i="27"/>
  <c r="D2120" i="27"/>
  <c r="C2162" i="27"/>
  <c r="C3718" i="27"/>
  <c r="D635" i="27"/>
  <c r="D2038" i="27"/>
  <c r="C3387" i="27"/>
  <c r="C2283" i="27"/>
  <c r="C1921" i="27"/>
  <c r="D3680" i="27"/>
  <c r="C1934" i="27"/>
  <c r="D2933" i="27"/>
  <c r="C655" i="27"/>
  <c r="D1965" i="27"/>
  <c r="C1706" i="27"/>
  <c r="C886" i="27"/>
  <c r="C3995" i="27"/>
  <c r="C1473" i="27"/>
  <c r="C1891" i="27"/>
  <c r="C3824" i="27"/>
  <c r="C2250" i="27"/>
  <c r="C1022" i="27"/>
  <c r="D3697" i="27"/>
  <c r="D2978" i="27"/>
  <c r="D3419" i="27"/>
  <c r="D2209" i="27"/>
  <c r="D3765" i="27"/>
  <c r="D3663" i="27"/>
  <c r="D725" i="27"/>
  <c r="C3377" i="27"/>
  <c r="D2417" i="27"/>
  <c r="D1123" i="27"/>
  <c r="D658" i="27"/>
  <c r="D1639" i="27"/>
  <c r="C3785" i="27"/>
  <c r="C901" i="27"/>
  <c r="C1868" i="27"/>
  <c r="D2795" i="27"/>
  <c r="C3686" i="27"/>
  <c r="C2461" i="27"/>
  <c r="C1404" i="27"/>
  <c r="D1762" i="27"/>
  <c r="C1681" i="27"/>
  <c r="C1206" i="27"/>
  <c r="D1849" i="27"/>
  <c r="C779" i="27"/>
  <c r="C2079" i="27"/>
  <c r="C2503" i="27"/>
  <c r="D3507" i="27"/>
  <c r="C3423" i="27"/>
  <c r="D2465" i="27"/>
  <c r="C1535" i="27"/>
  <c r="C2200" i="27"/>
  <c r="C1754" i="27"/>
  <c r="D3744" i="27"/>
  <c r="C2231" i="27"/>
  <c r="D3074" i="27"/>
  <c r="C2469" i="27"/>
  <c r="C3915" i="27"/>
  <c r="C2384" i="27"/>
  <c r="C2244" i="27"/>
  <c r="C2991" i="27"/>
  <c r="C1708" i="27"/>
  <c r="C2041" i="27"/>
  <c r="C3385" i="27"/>
  <c r="D3108" i="27"/>
  <c r="C1636" i="27"/>
  <c r="D3437" i="27"/>
  <c r="C3357" i="27"/>
  <c r="C3849" i="27"/>
  <c r="D3072" i="27"/>
  <c r="D1856" i="27"/>
  <c r="D1726" i="27"/>
  <c r="C1971" i="27"/>
  <c r="C2047" i="27"/>
  <c r="C2841" i="27"/>
  <c r="D1910" i="27"/>
  <c r="C2559" i="27"/>
  <c r="C1676" i="27"/>
  <c r="D2163" i="27"/>
  <c r="C2753" i="27"/>
  <c r="D626" i="27"/>
  <c r="D2002" i="27"/>
  <c r="C1025" i="27"/>
  <c r="D1790" i="27"/>
  <c r="C3754" i="27"/>
  <c r="D1953" i="27"/>
  <c r="D3210" i="27"/>
  <c r="C1388" i="27"/>
  <c r="C2928" i="27"/>
  <c r="D2298" i="27"/>
  <c r="C3575" i="27"/>
  <c r="C2555" i="27"/>
  <c r="D3571" i="27"/>
  <c r="C3965" i="27"/>
  <c r="C3678" i="27"/>
  <c r="C3476" i="27"/>
  <c r="D1074" i="27"/>
  <c r="C2335" i="27"/>
  <c r="C3787" i="27"/>
  <c r="D3910" i="27"/>
  <c r="C1335" i="27"/>
  <c r="C2258" i="27"/>
  <c r="C1979" i="27"/>
  <c r="D1170" i="27"/>
  <c r="C1522" i="27"/>
  <c r="D707" i="27"/>
  <c r="D1655" i="27"/>
  <c r="C3619" i="27"/>
  <c r="C1089" i="27"/>
  <c r="C1826" i="27"/>
  <c r="D3783" i="27"/>
  <c r="D1440" i="27"/>
  <c r="D756" i="27"/>
  <c r="D3413" i="27"/>
  <c r="D2710" i="27"/>
  <c r="D2033" i="27"/>
  <c r="D1941" i="27"/>
  <c r="D1145" i="27"/>
  <c r="D3202" i="27"/>
  <c r="D3473" i="27"/>
  <c r="D2203" i="27"/>
  <c r="C866" i="27"/>
  <c r="C1742" i="27"/>
  <c r="C1688" i="27"/>
  <c r="D3457" i="27"/>
  <c r="C2360" i="27"/>
  <c r="C1030" i="27"/>
  <c r="D2988" i="27"/>
  <c r="D3752" i="27"/>
  <c r="D1757" i="27"/>
  <c r="D3083" i="27"/>
  <c r="C1881" i="27"/>
  <c r="C2808" i="27"/>
  <c r="D1342" i="27"/>
  <c r="D2530" i="27"/>
  <c r="D3546" i="27"/>
  <c r="D2350" i="27"/>
  <c r="D3018" i="27"/>
  <c r="C1283" i="27"/>
  <c r="C2467" i="27"/>
  <c r="C3490" i="27"/>
  <c r="D3894" i="27"/>
  <c r="D3231" i="27"/>
  <c r="D3274" i="27"/>
  <c r="C1700" i="27"/>
  <c r="D2942" i="27"/>
  <c r="D3838" i="27"/>
  <c r="C1176" i="27"/>
  <c r="C1346" i="27"/>
  <c r="C3517" i="27"/>
  <c r="D3995" i="27"/>
  <c r="D3868" i="27"/>
  <c r="D652" i="27"/>
  <c r="C1536" i="27"/>
  <c r="D849" i="27"/>
  <c r="D647" i="27"/>
  <c r="C1167" i="27"/>
  <c r="D3946" i="27"/>
  <c r="C1145" i="27"/>
  <c r="C593" i="27"/>
  <c r="D2269" i="27"/>
  <c r="C2730" i="27"/>
  <c r="C1424" i="27"/>
  <c r="D1891" i="27"/>
  <c r="D2256" i="27"/>
  <c r="C1940" i="27"/>
  <c r="C2980" i="27"/>
  <c r="C1918" i="27"/>
  <c r="C1584" i="27"/>
  <c r="D615" i="27"/>
  <c r="C2720" i="27"/>
  <c r="C3872" i="27"/>
  <c r="C2357" i="27"/>
  <c r="D2223" i="27"/>
  <c r="D1411" i="27"/>
  <c r="C3221" i="27"/>
  <c r="C3546" i="27"/>
  <c r="C3417" i="27"/>
  <c r="D2603" i="27"/>
  <c r="D1626" i="27"/>
  <c r="C2734" i="27"/>
  <c r="D1846" i="27"/>
  <c r="D2073" i="27"/>
  <c r="C1515" i="27"/>
  <c r="D2118" i="27"/>
  <c r="D3269" i="27"/>
  <c r="D864" i="27"/>
  <c r="C1690" i="27"/>
  <c r="D578" i="27"/>
  <c r="C791" i="27"/>
  <c r="D2539" i="27"/>
  <c r="C3623" i="27"/>
  <c r="D2036" i="27"/>
  <c r="D604" i="27"/>
  <c r="C1562" i="27"/>
  <c r="D3458" i="27"/>
  <c r="D2113" i="27"/>
  <c r="C3903" i="27"/>
  <c r="C3767" i="27"/>
  <c r="G2417" i="27"/>
  <c r="H2417" i="27" s="1"/>
  <c r="J2417" i="27" s="1"/>
  <c r="C3827" i="27"/>
  <c r="D3600" i="27"/>
  <c r="C1372" i="27"/>
  <c r="C3800" i="27"/>
  <c r="D2039" i="27"/>
  <c r="D3860" i="27"/>
  <c r="C1944" i="27"/>
  <c r="D3550" i="27"/>
  <c r="D2015" i="27"/>
  <c r="D1134" i="27"/>
  <c r="C3941" i="27"/>
  <c r="C2965" i="27"/>
  <c r="D1092" i="27"/>
  <c r="D2771" i="27"/>
  <c r="C1662" i="27"/>
  <c r="D3788" i="27"/>
  <c r="C1870" i="27"/>
  <c r="C1254" i="27"/>
  <c r="C1386" i="27"/>
  <c r="D695" i="27"/>
  <c r="D3940" i="27"/>
  <c r="C2844" i="27"/>
  <c r="D3611" i="27"/>
  <c r="D1438" i="27"/>
  <c r="C1066" i="27"/>
  <c r="D1751" i="27"/>
  <c r="D2228" i="27"/>
  <c r="D3864" i="27"/>
  <c r="D1723" i="27"/>
  <c r="D3192" i="27"/>
  <c r="C3691" i="27"/>
  <c r="D3588" i="27"/>
  <c r="C1037" i="27"/>
  <c r="D3020" i="27"/>
  <c r="C3594" i="27"/>
  <c r="D3441" i="27"/>
  <c r="C3598" i="27"/>
  <c r="C1294" i="27"/>
  <c r="D3524" i="27"/>
  <c r="D1062" i="27"/>
  <c r="D3104" i="27"/>
  <c r="D3935" i="27"/>
  <c r="C846" i="27"/>
  <c r="C2397" i="27"/>
  <c r="D746" i="27"/>
  <c r="C3961" i="27"/>
  <c r="C2153" i="27"/>
  <c r="D2632" i="27"/>
  <c r="C2131" i="27"/>
  <c r="D2137" i="27"/>
  <c r="D1618" i="27"/>
  <c r="C1587" i="27"/>
  <c r="D917" i="27"/>
  <c r="C2225" i="27"/>
  <c r="C3366" i="27"/>
  <c r="D1736" i="27"/>
  <c r="C1448" i="27"/>
  <c r="D1518" i="27"/>
  <c r="C2947" i="27"/>
  <c r="C1475" i="27"/>
  <c r="D2365" i="27"/>
  <c r="D2089" i="27"/>
  <c r="D1320" i="27"/>
  <c r="D3977" i="27"/>
  <c r="C3030" i="27"/>
  <c r="C1556" i="27"/>
  <c r="D2491" i="27"/>
  <c r="D3513" i="27"/>
  <c r="D3406" i="27"/>
  <c r="D2475" i="27"/>
  <c r="D3754" i="27"/>
  <c r="D3659" i="27"/>
  <c r="D2436" i="27"/>
  <c r="D1761" i="27"/>
  <c r="D3721" i="27"/>
  <c r="C2834" i="27"/>
  <c r="C3155" i="27"/>
  <c r="D2244" i="27"/>
  <c r="D1800" i="27"/>
  <c r="D1261" i="27"/>
  <c r="D1701" i="27"/>
  <c r="D3781" i="27"/>
  <c r="D897" i="27"/>
  <c r="D2955" i="27"/>
  <c r="C3393" i="27"/>
  <c r="D3218" i="27"/>
  <c r="D3627" i="27"/>
  <c r="D2411" i="27"/>
  <c r="D1110" i="27"/>
  <c r="D3181" i="27"/>
  <c r="D3607" i="27"/>
  <c r="D2586" i="27"/>
  <c r="D543" i="27"/>
  <c r="D3650" i="27"/>
  <c r="D2580" i="27"/>
  <c r="C2287" i="27"/>
  <c r="D2803" i="27"/>
  <c r="C1272" i="27"/>
  <c r="C2444" i="27"/>
  <c r="D2919" i="27"/>
  <c r="D2775" i="27"/>
  <c r="C1993" i="27"/>
  <c r="D2211" i="27"/>
  <c r="C1415" i="27"/>
  <c r="C1150" i="27"/>
  <c r="D2565" i="27"/>
  <c r="C2401" i="27"/>
  <c r="D2112" i="27"/>
  <c r="D2768" i="27"/>
  <c r="D1575" i="27"/>
  <c r="D1458" i="27"/>
  <c r="D2983" i="27"/>
  <c r="D3423" i="27"/>
  <c r="D2453" i="27"/>
  <c r="D3777" i="27"/>
  <c r="C1434" i="27"/>
  <c r="D3488" i="27"/>
  <c r="D3899" i="27"/>
  <c r="C2954" i="27"/>
  <c r="C3899" i="27"/>
  <c r="C2245" i="27"/>
  <c r="C2008" i="27"/>
  <c r="C2077" i="27"/>
  <c r="C1412" i="27"/>
  <c r="C2304" i="27"/>
  <c r="C2775" i="27"/>
  <c r="D1471" i="27"/>
  <c r="D2718" i="27"/>
  <c r="D1932" i="27"/>
  <c r="C622" i="27"/>
  <c r="C1893" i="27"/>
  <c r="D2808" i="27"/>
  <c r="D2254" i="27"/>
  <c r="C782" i="27"/>
  <c r="C2607" i="27"/>
  <c r="C2752" i="27"/>
  <c r="C3519" i="27"/>
  <c r="D1181" i="27"/>
  <c r="C2716" i="27"/>
  <c r="C2058" i="27"/>
  <c r="D2428" i="27"/>
  <c r="D2841" i="27"/>
  <c r="C2411" i="27"/>
  <c r="C2740" i="27"/>
  <c r="C2366" i="27"/>
  <c r="D2707" i="27"/>
  <c r="C1653" i="27"/>
  <c r="D684" i="27"/>
  <c r="D2262" i="27"/>
  <c r="D739" i="27"/>
  <c r="C2217" i="27"/>
  <c r="C2177" i="27"/>
  <c r="C3913" i="27"/>
  <c r="C3097" i="27"/>
  <c r="D1629" i="27"/>
  <c r="D3449" i="27"/>
  <c r="C3361" i="27"/>
  <c r="D3822" i="27"/>
  <c r="D812" i="27"/>
  <c r="D1854" i="27"/>
  <c r="D1729" i="27"/>
  <c r="C2739" i="27"/>
  <c r="C3651" i="27"/>
  <c r="C605" i="27"/>
  <c r="C2164" i="27"/>
  <c r="C3892" i="27"/>
  <c r="C3105" i="27"/>
  <c r="C2386" i="27"/>
  <c r="C745" i="27"/>
  <c r="C1128" i="27"/>
  <c r="C1055" i="27"/>
  <c r="C3816" i="27"/>
  <c r="C2340" i="27"/>
  <c r="D1522" i="27"/>
  <c r="D2450" i="27"/>
  <c r="D3206" i="27"/>
  <c r="D1391" i="27"/>
  <c r="C676" i="27"/>
  <c r="C2310" i="27"/>
  <c r="C1366" i="27"/>
  <c r="C3060" i="27"/>
  <c r="C1297" i="27"/>
  <c r="C3969" i="27"/>
  <c r="C1276" i="27"/>
  <c r="C609" i="27"/>
  <c r="C897" i="27"/>
  <c r="C890" i="27"/>
  <c r="C1563" i="27"/>
  <c r="D1912" i="27"/>
  <c r="D2542" i="27"/>
  <c r="D3030" i="27"/>
  <c r="C2750" i="27"/>
  <c r="C1189" i="27"/>
  <c r="C3138" i="27"/>
  <c r="D719" i="27"/>
  <c r="D1675" i="27"/>
  <c r="C1391" i="27"/>
  <c r="C3829" i="27"/>
  <c r="C642" i="27"/>
  <c r="D1564" i="27"/>
  <c r="D1441" i="27"/>
  <c r="D768" i="27"/>
  <c r="D3417" i="27"/>
  <c r="D3254" i="27"/>
  <c r="D3128" i="27"/>
  <c r="C2206" i="27"/>
  <c r="D1148" i="27"/>
  <c r="C3730" i="27"/>
  <c r="C3218" i="27"/>
  <c r="C1247" i="27"/>
  <c r="D1369" i="27"/>
  <c r="D786" i="27"/>
  <c r="C2726" i="27"/>
  <c r="D2279" i="27"/>
  <c r="D660" i="27"/>
  <c r="D3791" i="27"/>
  <c r="C762" i="27"/>
  <c r="C2066" i="27"/>
  <c r="C615" i="27"/>
  <c r="D3095" i="27"/>
  <c r="D2405" i="27"/>
  <c r="D2826" i="27"/>
  <c r="D1361" i="27"/>
  <c r="D2534" i="27"/>
  <c r="D3558" i="27"/>
  <c r="D645" i="27"/>
  <c r="D781" i="27"/>
  <c r="C1795" i="27"/>
  <c r="C2463" i="27"/>
  <c r="C1249" i="27"/>
  <c r="D1673" i="27"/>
  <c r="D2035" i="27"/>
  <c r="D3810" i="27"/>
  <c r="D2473" i="27"/>
  <c r="C1261" i="27"/>
  <c r="C2628" i="27"/>
  <c r="C1701" i="27"/>
  <c r="D655" i="27"/>
  <c r="D2346" i="27"/>
  <c r="D3383" i="27"/>
  <c r="D3878" i="27"/>
  <c r="C549" i="27"/>
  <c r="C1941" i="27"/>
  <c r="C3874" i="27"/>
  <c r="C3975" i="27"/>
  <c r="C987" i="27"/>
  <c r="C991" i="27"/>
  <c r="C1951" i="27"/>
  <c r="C1342" i="27"/>
  <c r="C1020" i="27"/>
  <c r="D3132" i="27"/>
  <c r="D1473" i="27"/>
  <c r="C569" i="27"/>
  <c r="C2767" i="27"/>
  <c r="C730" i="27"/>
  <c r="C2033" i="27"/>
  <c r="C2167" i="27"/>
  <c r="D3560" i="27"/>
  <c r="D3713" i="27"/>
  <c r="D2724" i="27"/>
  <c r="C2939" i="27"/>
  <c r="D1727" i="27"/>
  <c r="C3771" i="27"/>
  <c r="D3493" i="27"/>
  <c r="C2405" i="27"/>
  <c r="C1735" i="27"/>
  <c r="D1187" i="27"/>
  <c r="C668" i="27"/>
  <c r="D1224" i="27"/>
  <c r="D2344" i="27"/>
  <c r="C2785" i="27"/>
  <c r="D3944" i="27"/>
  <c r="D1392" i="27"/>
  <c r="C3258" i="27"/>
  <c r="D3114" i="27"/>
  <c r="D2926" i="27"/>
  <c r="C1539" i="27"/>
  <c r="C3164" i="27"/>
  <c r="C3683" i="27"/>
  <c r="C664" i="27"/>
  <c r="C2280" i="27"/>
  <c r="D3647" i="27"/>
  <c r="D595" i="27"/>
  <c r="D738" i="27"/>
  <c r="C2500" i="27"/>
  <c r="D826" i="27"/>
  <c r="C2569" i="27"/>
  <c r="C2371" i="27"/>
  <c r="D2013" i="27"/>
  <c r="C2393" i="27"/>
  <c r="C1963" i="27"/>
  <c r="D1858" i="27"/>
  <c r="D1119" i="27"/>
  <c r="C3380" i="27"/>
  <c r="C2508" i="27"/>
  <c r="C636" i="27"/>
  <c r="D3194" i="27"/>
  <c r="C1137" i="27"/>
  <c r="D2067" i="27"/>
  <c r="C2547" i="27"/>
  <c r="D1980" i="27"/>
  <c r="C1197" i="27"/>
  <c r="D1330" i="27"/>
  <c r="D833" i="27"/>
  <c r="D3390" i="27"/>
  <c r="C1572" i="27"/>
  <c r="C3100" i="27"/>
  <c r="D1883" i="27"/>
  <c r="D3006" i="27"/>
  <c r="D637" i="27"/>
  <c r="C1447" i="27"/>
  <c r="C3120" i="27"/>
  <c r="D3549" i="27"/>
  <c r="D1039" i="27"/>
  <c r="D3869" i="27"/>
  <c r="C2064" i="27"/>
  <c r="C813" i="27"/>
  <c r="C1969" i="27"/>
  <c r="D1451" i="27"/>
  <c r="D3070" i="27"/>
  <c r="C2198" i="27"/>
  <c r="D1824" i="27"/>
  <c r="D2455" i="27"/>
  <c r="C3238" i="27"/>
  <c r="C3441" i="27"/>
  <c r="C1643" i="27"/>
  <c r="C2638" i="27"/>
  <c r="D2648" i="27"/>
  <c r="D2635" i="27"/>
  <c r="C2632" i="27"/>
  <c r="C1618" i="27"/>
  <c r="C1589" i="27"/>
  <c r="C917" i="27"/>
  <c r="D2974" i="27"/>
  <c r="C1747" i="27"/>
  <c r="C1449" i="27"/>
  <c r="C3136" i="27"/>
  <c r="D733" i="27"/>
  <c r="C2820" i="27"/>
  <c r="C3983" i="27"/>
  <c r="C3711" i="27"/>
  <c r="D1305" i="27"/>
  <c r="D1745" i="27"/>
  <c r="D804" i="27"/>
  <c r="D2087" i="27"/>
  <c r="D2757" i="27"/>
  <c r="D3502" i="27"/>
  <c r="D1175" i="27"/>
  <c r="D2471" i="27"/>
  <c r="D3750" i="27"/>
  <c r="D3671" i="27"/>
  <c r="D2425" i="27"/>
  <c r="D1764" i="27"/>
  <c r="C3091" i="27"/>
  <c r="C579" i="27"/>
  <c r="D2524" i="27"/>
  <c r="D1550" i="27"/>
  <c r="C2346" i="27"/>
  <c r="C1762" i="27"/>
  <c r="D2219" i="27"/>
  <c r="D3762" i="27"/>
  <c r="D3653" i="27"/>
  <c r="D713" i="27"/>
  <c r="D1128" i="27"/>
  <c r="D3746" i="27"/>
  <c r="C3608" i="27"/>
  <c r="D2384" i="27"/>
  <c r="D3573" i="27"/>
  <c r="D2004" i="27"/>
  <c r="D3871" i="27"/>
  <c r="C2394" i="27"/>
  <c r="C3045" i="27"/>
  <c r="C1428" i="27"/>
  <c r="D3616" i="27"/>
  <c r="C3593" i="27"/>
  <c r="C1116" i="27"/>
  <c r="C1798" i="27"/>
  <c r="D2950" i="27"/>
  <c r="C3445" i="27"/>
  <c r="C804" i="27"/>
  <c r="D2745" i="27"/>
  <c r="D2461" i="27"/>
  <c r="D1949" i="27"/>
  <c r="D3902" i="27"/>
  <c r="C2574" i="27"/>
  <c r="C2390" i="27"/>
  <c r="D3180" i="27"/>
  <c r="D551" i="27"/>
  <c r="D1542" i="27"/>
  <c r="D1467" i="27"/>
  <c r="D766" i="27"/>
  <c r="C1168" i="27"/>
  <c r="D2716" i="27"/>
  <c r="D1535" i="27"/>
  <c r="D1407" i="27"/>
  <c r="D1256" i="27"/>
  <c r="D3919" i="27"/>
  <c r="C736" i="27"/>
  <c r="C3188" i="27"/>
  <c r="D1448" i="27"/>
  <c r="C3562" i="27"/>
  <c r="C3684" i="27"/>
  <c r="D727" i="27"/>
  <c r="C3583" i="27"/>
  <c r="C546" i="27"/>
  <c r="C1965" i="27"/>
  <c r="C3242" i="27"/>
  <c r="C1949" i="27"/>
  <c r="D620" i="27"/>
  <c r="D3738" i="27"/>
  <c r="C1088" i="27"/>
  <c r="C2768" i="27"/>
  <c r="D1024" i="27"/>
  <c r="C3697" i="27"/>
  <c r="D2739" i="27"/>
  <c r="C1271" i="27"/>
  <c r="C3932" i="27"/>
  <c r="C2705" i="27"/>
  <c r="D2047" i="27"/>
  <c r="C2944" i="27"/>
  <c r="C3919" i="27"/>
  <c r="D2813" i="27"/>
  <c r="D3053" i="27"/>
  <c r="C1033" i="27"/>
  <c r="D3250" i="27"/>
  <c r="C1898" i="27"/>
  <c r="C694" i="27"/>
  <c r="C2795" i="27"/>
  <c r="D3515" i="27"/>
  <c r="C2725" i="27"/>
  <c r="D2431" i="27"/>
  <c r="C3196" i="27"/>
  <c r="D860" i="27"/>
  <c r="D1873" i="27"/>
  <c r="D1208" i="27"/>
  <c r="D3350" i="27"/>
  <c r="D3186" i="27"/>
  <c r="D811" i="27"/>
  <c r="D2379" i="27"/>
  <c r="C2256" i="27"/>
  <c r="C754" i="27"/>
  <c r="C1955" i="27"/>
  <c r="D609" i="27"/>
  <c r="C3200" i="27"/>
  <c r="D977" i="27"/>
  <c r="C2365" i="27"/>
  <c r="D1105" i="27"/>
  <c r="D994" i="27"/>
  <c r="C855" i="27"/>
  <c r="C3566" i="27"/>
  <c r="D2601" i="27"/>
  <c r="D1189" i="27"/>
  <c r="C2060" i="27"/>
  <c r="C2431" i="27"/>
  <c r="C2564" i="27"/>
  <c r="C1629" i="27"/>
  <c r="C688" i="27"/>
  <c r="C2812" i="27"/>
  <c r="C1365" i="27"/>
  <c r="C3072" i="27"/>
  <c r="C1856" i="27"/>
  <c r="C1726" i="27"/>
  <c r="D1168" i="27"/>
  <c r="D3377" i="27"/>
  <c r="C2187" i="27"/>
  <c r="D3479" i="27"/>
  <c r="C3694" i="27"/>
  <c r="C1889" i="27"/>
  <c r="C3055" i="27"/>
  <c r="D787" i="27"/>
  <c r="D737" i="27"/>
  <c r="C3954" i="27"/>
  <c r="C895" i="27"/>
  <c r="C3498" i="27"/>
  <c r="D1904" i="27"/>
  <c r="D3872" i="27"/>
  <c r="D1582" i="27"/>
  <c r="C2275" i="27"/>
  <c r="D1547" i="27"/>
  <c r="D1996" i="27"/>
  <c r="D3509" i="27"/>
  <c r="D1167" i="27"/>
  <c r="D991" i="27"/>
  <c r="C882" i="27"/>
  <c r="D2442" i="27"/>
  <c r="D3901" i="27"/>
  <c r="D3629" i="27"/>
  <c r="C2524" i="27"/>
  <c r="D1914" i="27"/>
  <c r="C1645" i="27"/>
  <c r="C2097" i="27"/>
  <c r="C3781" i="27"/>
  <c r="C1338" i="27"/>
  <c r="C3979" i="27"/>
  <c r="D1544" i="27"/>
  <c r="C3513" i="27"/>
  <c r="D2055" i="27"/>
  <c r="C3371" i="27"/>
  <c r="D870" i="27"/>
  <c r="D2939" i="27"/>
  <c r="D574" i="27"/>
  <c r="D1339" i="27"/>
  <c r="D3058" i="27"/>
  <c r="D1300" i="27"/>
  <c r="D3975" i="27"/>
  <c r="D776" i="27"/>
  <c r="C2327" i="27"/>
  <c r="C3234" i="27"/>
  <c r="D1228" i="27"/>
  <c r="D3198" i="27"/>
  <c r="D2439" i="27"/>
  <c r="C3791" i="27"/>
  <c r="C1004" i="27"/>
  <c r="C1131" i="27"/>
  <c r="D3049" i="27"/>
  <c r="C3642" i="27"/>
  <c r="D1747" i="27"/>
  <c r="C1164" i="27"/>
  <c r="D1150" i="27"/>
  <c r="C3604" i="27"/>
  <c r="C2081" i="27"/>
  <c r="D2959" i="27"/>
  <c r="C1634" i="27"/>
  <c r="D3013" i="27"/>
  <c r="C1410" i="27"/>
  <c r="D2206" i="27"/>
  <c r="C619" i="27"/>
  <c r="C2108" i="27"/>
  <c r="D2593" i="27"/>
  <c r="C3676" i="27"/>
  <c r="C3577" i="27"/>
  <c r="D3361" i="27"/>
  <c r="C548" i="27"/>
  <c r="D3490" i="27"/>
  <c r="C3905" i="27"/>
  <c r="D2574" i="27"/>
  <c r="C1739" i="27"/>
  <c r="D3097" i="27"/>
  <c r="D3208" i="27"/>
  <c r="D690" i="27"/>
  <c r="D1017" i="27"/>
  <c r="C3128" i="27"/>
  <c r="C3486" i="27"/>
  <c r="C3435" i="27"/>
  <c r="D2250" i="27"/>
  <c r="D2463" i="27"/>
  <c r="D3602" i="27"/>
  <c r="D3596" i="27"/>
  <c r="C3631" i="27"/>
  <c r="C3796" i="27"/>
  <c r="D993" i="27"/>
  <c r="C3617" i="27"/>
  <c r="D1422" i="27"/>
  <c r="D1053" i="27"/>
  <c r="C1111" i="27"/>
  <c r="D703" i="27"/>
  <c r="D1203" i="27"/>
  <c r="C1165" i="27"/>
  <c r="D3681" i="27"/>
  <c r="D2525" i="27"/>
  <c r="C1716" i="27"/>
  <c r="C3544" i="27"/>
  <c r="D1570" i="27"/>
  <c r="D2232" i="27"/>
  <c r="D2359" i="27"/>
  <c r="C3883" i="27"/>
  <c r="C1577" i="27"/>
  <c r="C1464" i="27"/>
  <c r="D3563" i="27"/>
  <c r="C2288" i="27"/>
  <c r="D1820" i="27"/>
  <c r="C3172" i="27"/>
  <c r="D799" i="27"/>
  <c r="C2385" i="27"/>
  <c r="D3942" i="27"/>
  <c r="C1357" i="27"/>
  <c r="D859" i="27"/>
  <c r="D1379" i="27"/>
  <c r="D3668" i="27"/>
  <c r="C1289" i="27"/>
  <c r="D1294" i="27"/>
  <c r="C2367" i="27"/>
  <c r="D3122" i="27"/>
  <c r="D2096" i="27"/>
  <c r="D3628" i="27"/>
  <c r="C1528" i="27"/>
  <c r="D3460" i="27"/>
  <c r="C2292" i="27"/>
  <c r="C3409" i="27"/>
  <c r="C3044" i="27"/>
  <c r="C2240" i="27"/>
  <c r="D1865" i="27"/>
  <c r="C2599" i="27"/>
  <c r="D2395" i="27"/>
  <c r="D3447" i="27"/>
  <c r="C1241" i="27"/>
  <c r="C2818" i="27"/>
  <c r="C2218" i="27"/>
  <c r="D2533" i="27"/>
  <c r="D3036" i="27"/>
  <c r="C3205" i="27"/>
  <c r="D3693" i="27"/>
  <c r="D2815" i="27"/>
  <c r="D1237" i="27"/>
  <c r="C2926" i="27"/>
  <c r="C1218" i="27"/>
  <c r="C2019" i="27"/>
  <c r="D2657" i="27"/>
  <c r="C2649" i="27"/>
  <c r="D2158" i="27"/>
  <c r="D2651" i="27"/>
  <c r="C2664" i="27"/>
  <c r="D2133" i="27"/>
  <c r="D919" i="27"/>
  <c r="D710" i="27"/>
  <c r="C3540" i="27"/>
  <c r="C2430" i="27"/>
  <c r="C559" i="27"/>
  <c r="C2497" i="27"/>
  <c r="C3645" i="27"/>
  <c r="C1757" i="27"/>
  <c r="C1120" i="27"/>
  <c r="C1736" i="27"/>
  <c r="D2760" i="27"/>
  <c r="D1825" i="27"/>
  <c r="D1734" i="27"/>
  <c r="D784" i="27"/>
  <c r="D2626" i="27"/>
  <c r="D2747" i="27"/>
  <c r="D1282" i="27"/>
  <c r="D1164" i="27"/>
  <c r="D2725" i="27"/>
  <c r="C1525" i="27"/>
  <c r="D1404" i="27"/>
  <c r="D2973" i="27"/>
  <c r="D622" i="27"/>
  <c r="C3103" i="27"/>
  <c r="C3587" i="27"/>
  <c r="C3068" i="27"/>
  <c r="C1553" i="27"/>
  <c r="C2211" i="27"/>
  <c r="C620" i="27"/>
  <c r="D2239" i="27"/>
  <c r="D3758" i="27"/>
  <c r="D3642" i="27"/>
  <c r="D702" i="27"/>
  <c r="D3915" i="27"/>
  <c r="C2572" i="27"/>
  <c r="D1399" i="27"/>
  <c r="D2922" i="27"/>
  <c r="D3585" i="27"/>
  <c r="D2538" i="27"/>
  <c r="D1686" i="27"/>
  <c r="C675" i="27"/>
  <c r="C1571" i="27"/>
  <c r="D3475" i="27"/>
  <c r="D3857" i="27"/>
  <c r="C2956" i="27"/>
  <c r="C3063" i="27"/>
  <c r="C3948" i="27"/>
  <c r="C3467" i="27"/>
  <c r="C1221" i="27"/>
  <c r="C3274" i="27"/>
  <c r="C2984" i="27"/>
  <c r="C2473" i="27"/>
  <c r="D2179" i="27"/>
  <c r="D1678" i="27"/>
  <c r="C849" i="27"/>
  <c r="C690" i="27"/>
  <c r="C2031" i="27"/>
  <c r="D3016" i="27"/>
  <c r="D1545" i="27"/>
  <c r="D1983" i="27"/>
  <c r="D3519" i="27"/>
  <c r="D3932" i="27"/>
  <c r="D2705" i="27"/>
  <c r="D1514" i="27"/>
  <c r="D2200" i="27"/>
  <c r="D1253" i="27"/>
  <c r="D1919" i="27"/>
  <c r="C1253" i="27"/>
  <c r="C632" i="27"/>
  <c r="D1096" i="27"/>
  <c r="C1317" i="27"/>
  <c r="C1966" i="27"/>
  <c r="C1765" i="27"/>
  <c r="C837" i="27"/>
  <c r="C790" i="27"/>
  <c r="C2745" i="27"/>
  <c r="D984" i="27"/>
  <c r="D705" i="27"/>
  <c r="D3385" i="27"/>
  <c r="D3727" i="27"/>
  <c r="C2112" i="27"/>
  <c r="D2793" i="27"/>
  <c r="D3808" i="27"/>
  <c r="C1458" i="27"/>
  <c r="C2742" i="27"/>
  <c r="C1791" i="27"/>
  <c r="C1696" i="27"/>
  <c r="C3236" i="27"/>
  <c r="C3142" i="27"/>
  <c r="C724" i="27"/>
  <c r="D1667" i="27"/>
  <c r="D2000" i="27"/>
  <c r="C1538" i="27"/>
  <c r="C3799" i="27"/>
  <c r="C3653" i="27"/>
  <c r="C3216" i="27"/>
  <c r="D3443" i="27"/>
  <c r="D1025" i="27"/>
  <c r="C3527" i="27"/>
  <c r="C1010" i="27"/>
  <c r="D2970" i="27"/>
  <c r="C975" i="27"/>
  <c r="D875" i="27"/>
  <c r="D1886" i="27"/>
  <c r="D1201" i="27"/>
  <c r="D1100" i="27"/>
  <c r="C3175" i="27"/>
  <c r="D1082" i="27"/>
  <c r="D2352" i="27"/>
  <c r="C2793" i="27"/>
  <c r="C3507" i="27"/>
  <c r="C1937" i="27"/>
  <c r="C1130" i="27"/>
  <c r="C979" i="27"/>
  <c r="C822" i="27"/>
  <c r="D3979" i="27"/>
  <c r="D1077" i="27"/>
  <c r="C3762" i="27"/>
  <c r="C3876" i="27"/>
  <c r="C1734" i="27"/>
  <c r="D1449" i="27"/>
  <c r="C3927" i="27"/>
  <c r="D3150" i="27"/>
  <c r="C2970" i="27"/>
  <c r="C2560" i="27"/>
  <c r="C1873" i="27"/>
  <c r="C3437" i="27"/>
  <c r="D575" i="27"/>
  <c r="D3829" i="27"/>
  <c r="C812" i="27"/>
  <c r="C1854" i="27"/>
  <c r="C1729" i="27"/>
  <c r="D3952" i="27"/>
  <c r="C1142" i="27"/>
  <c r="D1242" i="27"/>
  <c r="C3904" i="27"/>
  <c r="C1962" i="27"/>
  <c r="D2413" i="27"/>
  <c r="D1836" i="27"/>
  <c r="C3812" i="27"/>
  <c r="C741" i="27"/>
  <c r="C2213" i="27"/>
  <c r="D1426" i="27"/>
  <c r="C3997" i="27"/>
  <c r="D1918" i="27"/>
  <c r="C2403" i="27"/>
  <c r="C2106" i="27"/>
  <c r="D2767" i="27"/>
  <c r="D2100" i="27"/>
  <c r="D2516" i="27"/>
  <c r="C3505" i="27"/>
  <c r="D3950" i="27"/>
  <c r="D987" i="27"/>
  <c r="D3676" i="27"/>
  <c r="D2952" i="27"/>
  <c r="D3905" i="27"/>
  <c r="D1793" i="27"/>
  <c r="C3014" i="27"/>
  <c r="C3201" i="27"/>
  <c r="C2124" i="27"/>
  <c r="D3682" i="27"/>
  <c r="C1533" i="27"/>
  <c r="D1347" i="27"/>
  <c r="C1745" i="27"/>
  <c r="D1553" i="27"/>
  <c r="C1279" i="27"/>
  <c r="D2175" i="27"/>
  <c r="D1131" i="27"/>
  <c r="D3637" i="27"/>
  <c r="D686" i="27"/>
  <c r="D569" i="27"/>
  <c r="D3835" i="27"/>
  <c r="C3047" i="27"/>
  <c r="D1301" i="27"/>
  <c r="D1735" i="27"/>
  <c r="C3266" i="27"/>
  <c r="C3398" i="27"/>
  <c r="C3132" i="27"/>
  <c r="D1753" i="27"/>
  <c r="C3037" i="27"/>
  <c r="C1920" i="27"/>
  <c r="D1993" i="27"/>
  <c r="D995" i="27"/>
  <c r="C650" i="27"/>
  <c r="C3543" i="27"/>
  <c r="D1427" i="27"/>
  <c r="D559" i="27"/>
  <c r="D3248" i="27"/>
  <c r="D3907" i="27"/>
  <c r="D3824" i="27"/>
  <c r="C3703" i="27"/>
  <c r="C1924" i="27"/>
  <c r="C2300" i="27"/>
  <c r="C776" i="27"/>
  <c r="C2952" i="27"/>
  <c r="D3363" i="27"/>
  <c r="C1153" i="27"/>
  <c r="C3161" i="27"/>
  <c r="C1441" i="27"/>
  <c r="C1228" i="27"/>
  <c r="C2536" i="27"/>
  <c r="C1102" i="27"/>
  <c r="C2100" i="27"/>
  <c r="D1779" i="27"/>
  <c r="C2612" i="27"/>
  <c r="D3625" i="27"/>
  <c r="C3783" i="27"/>
  <c r="D2401" i="27"/>
  <c r="D975" i="27"/>
  <c r="C2296" i="27"/>
  <c r="C1547" i="27"/>
  <c r="D2202" i="27"/>
  <c r="C1753" i="27"/>
  <c r="C2826" i="27"/>
  <c r="D2787" i="27"/>
  <c r="C3254" i="27"/>
  <c r="C2598" i="27"/>
  <c r="G1300" i="27"/>
  <c r="H1300" i="27" s="1"/>
  <c r="J1300" i="27" s="1"/>
  <c r="C1331" i="27"/>
  <c r="D3167" i="27"/>
  <c r="C1883" i="27"/>
  <c r="D1459" i="27"/>
  <c r="C1378" i="27"/>
  <c r="C589" i="27"/>
  <c r="D625" i="27"/>
  <c r="D1977" i="27"/>
  <c r="C3159" i="27"/>
  <c r="D1154" i="27"/>
  <c r="D1173" i="27"/>
  <c r="C2440" i="27"/>
  <c r="D2751" i="27"/>
  <c r="C2789" i="27"/>
  <c r="C3911" i="27"/>
  <c r="D3262" i="27"/>
  <c r="C3480" i="27"/>
  <c r="D2190" i="27"/>
  <c r="D2577" i="27"/>
  <c r="D691" i="27"/>
  <c r="D2629" i="27"/>
  <c r="D3941" i="27"/>
  <c r="D2267" i="27"/>
  <c r="C3596" i="27"/>
  <c r="C2395" i="27"/>
  <c r="C2242" i="27"/>
  <c r="C3532" i="27"/>
  <c r="C3170" i="27"/>
  <c r="C3122" i="27"/>
  <c r="C1092" i="27"/>
  <c r="D1870" i="27"/>
  <c r="C1349" i="27"/>
  <c r="C1665" i="27"/>
  <c r="C2434" i="27"/>
  <c r="D3933" i="27"/>
  <c r="D1721" i="27"/>
  <c r="C2399" i="27"/>
  <c r="C2998" i="27"/>
  <c r="D1872" i="27"/>
  <c r="C716" i="27"/>
  <c r="G1228" i="27"/>
  <c r="H1228" i="27" s="1"/>
  <c r="D3847" i="27"/>
  <c r="D1336" i="27"/>
  <c r="C1383" i="27"/>
  <c r="C2092" i="27"/>
  <c r="D3124" i="27"/>
  <c r="C3864" i="27"/>
  <c r="D2198" i="27"/>
  <c r="C1330" i="27"/>
  <c r="D3594" i="27"/>
  <c r="D3897" i="27"/>
  <c r="C2459" i="27"/>
  <c r="D2969" i="27"/>
  <c r="C3538" i="27"/>
  <c r="D2500" i="27"/>
  <c r="C2284" i="27"/>
  <c r="C2798" i="27"/>
  <c r="C1065" i="27"/>
  <c r="D1129" i="27"/>
  <c r="D2992" i="27"/>
  <c r="C1109" i="27"/>
  <c r="C1552" i="27"/>
  <c r="C1751" i="27"/>
  <c r="D2528" i="27"/>
  <c r="C2657" i="27"/>
  <c r="D2638" i="27"/>
  <c r="D2649" i="27"/>
  <c r="C2158" i="27"/>
  <c r="D2153" i="27"/>
  <c r="C2651" i="27"/>
  <c r="C2133" i="27"/>
  <c r="C2135" i="27"/>
  <c r="G1263" i="27"/>
  <c r="H1263" i="27" s="1"/>
  <c r="D1587" i="27"/>
  <c r="D1589" i="27"/>
  <c r="C919" i="27"/>
  <c r="C1519" i="27"/>
  <c r="D3268" i="27"/>
  <c r="C1836" i="27"/>
  <c r="C556" i="27"/>
  <c r="D1292" i="27"/>
  <c r="C3673" i="27"/>
  <c r="C3396" i="27"/>
  <c r="D1344" i="27"/>
  <c r="C3029" i="27"/>
  <c r="C1292" i="27"/>
  <c r="D1828" i="27"/>
  <c r="D2264" i="27"/>
  <c r="C3260" i="27"/>
  <c r="D3686" i="27"/>
  <c r="D2750" i="27"/>
  <c r="D1291" i="27"/>
  <c r="D3954" i="27"/>
  <c r="C2718" i="27"/>
  <c r="D1517" i="27"/>
  <c r="D1415" i="27"/>
  <c r="D2967" i="27"/>
  <c r="D3371" i="27"/>
  <c r="C3882" i="27"/>
  <c r="D3583" i="27"/>
  <c r="C819" i="27"/>
  <c r="C2083" i="27"/>
  <c r="C995" i="27"/>
  <c r="D3404" i="27"/>
  <c r="D2469" i="27"/>
  <c r="D1533" i="27"/>
  <c r="D1412" i="27"/>
  <c r="D3467" i="27"/>
  <c r="D3896" i="27"/>
  <c r="C2568" i="27"/>
  <c r="D3876" i="27"/>
  <c r="D1221" i="27"/>
  <c r="C1344" i="27"/>
  <c r="D3055" i="27"/>
  <c r="D2051" i="27"/>
  <c r="D1340" i="27"/>
  <c r="D2766" i="27"/>
  <c r="C1252" i="27"/>
  <c r="C1884" i="27"/>
  <c r="C2774" i="27"/>
  <c r="C1313" i="27"/>
  <c r="C2219" i="27"/>
  <c r="C1136" i="27"/>
  <c r="C2116" i="27"/>
  <c r="C3810" i="27"/>
  <c r="C743" i="27"/>
  <c r="C3244" i="27"/>
  <c r="C2436" i="27"/>
  <c r="D1681" i="27"/>
  <c r="C3625" i="27"/>
  <c r="D1206" i="27"/>
  <c r="D824" i="27"/>
  <c r="D3032" i="27"/>
  <c r="D2075" i="27"/>
  <c r="D2514" i="27"/>
  <c r="D1271" i="27"/>
  <c r="C3952" i="27"/>
  <c r="D3236" i="27"/>
  <c r="D2058" i="27"/>
  <c r="D2944" i="27"/>
  <c r="D1776" i="27"/>
  <c r="D3188" i="27"/>
  <c r="C1782" i="27"/>
  <c r="C3263" i="27"/>
  <c r="C3166" i="27"/>
  <c r="C3958" i="27"/>
  <c r="C2996" i="27"/>
  <c r="C1901" i="27"/>
  <c r="C1083" i="27"/>
  <c r="D1026" i="27"/>
  <c r="D3527" i="27"/>
  <c r="D3779" i="27"/>
  <c r="C3496" i="27"/>
  <c r="D1146" i="27"/>
  <c r="C2565" i="27"/>
  <c r="C3180" i="27"/>
  <c r="C551" i="27"/>
  <c r="C1575" i="27"/>
  <c r="C1467" i="27"/>
  <c r="C2978" i="27"/>
  <c r="D1821" i="27"/>
  <c r="C1685" i="27"/>
  <c r="C3240" i="27"/>
  <c r="D3651" i="27"/>
  <c r="C725" i="27"/>
  <c r="C1919" i="27"/>
  <c r="C1437" i="27"/>
  <c r="C2958" i="27"/>
  <c r="C1457" i="27"/>
  <c r="D2185" i="27"/>
  <c r="C3746" i="27"/>
  <c r="C1110" i="27"/>
  <c r="C1550" i="27"/>
  <c r="C1282" i="27"/>
  <c r="C984" i="27"/>
  <c r="D2947" i="27"/>
  <c r="C3738" i="27"/>
  <c r="C847" i="27"/>
  <c r="D1866" i="27"/>
  <c r="D1211" i="27"/>
  <c r="D3579" i="27"/>
  <c r="D2025" i="27"/>
  <c r="D1086" i="27"/>
  <c r="C647" i="27"/>
  <c r="C1024" i="27"/>
  <c r="D1276" i="27"/>
  <c r="D2196" i="27"/>
  <c r="D1142" i="27"/>
  <c r="D3724" i="27"/>
  <c r="C2370" i="27"/>
  <c r="D556" i="27"/>
  <c r="C1845" i="27"/>
  <c r="C2049" i="27"/>
  <c r="C2922" i="27"/>
  <c r="C1737" i="27"/>
  <c r="C1991" i="27"/>
  <c r="D2213" i="27"/>
  <c r="D895" i="27"/>
  <c r="D3498" i="27"/>
  <c r="C3108" i="27"/>
  <c r="C1886" i="27"/>
  <c r="C3449" i="27"/>
  <c r="C3350" i="27"/>
  <c r="C3822" i="27"/>
  <c r="C811" i="27"/>
  <c r="D1826" i="27"/>
  <c r="D2275" i="27"/>
  <c r="D1015" i="27"/>
  <c r="C1910" i="27"/>
  <c r="C2120" i="27"/>
  <c r="C2103" i="27"/>
  <c r="C3000" i="27"/>
  <c r="D669" i="27"/>
  <c r="D2362" i="27"/>
  <c r="D1556" i="27"/>
  <c r="D1807" i="27"/>
  <c r="C2475" i="27"/>
  <c r="C1419" i="27"/>
  <c r="D619" i="27"/>
  <c r="D3221" i="27"/>
  <c r="C2415" i="27"/>
  <c r="D2021" i="27"/>
  <c r="D549" i="27"/>
  <c r="D2081" i="27"/>
  <c r="D2489" i="27"/>
  <c r="D1262" i="27"/>
  <c r="D1687" i="27"/>
  <c r="D3771" i="27"/>
  <c r="D3665" i="27"/>
  <c r="C2959" i="27"/>
  <c r="D1670" i="27"/>
  <c r="C2552" i="27"/>
  <c r="C2747" i="27"/>
  <c r="C1363" i="27"/>
  <c r="D2022" i="27"/>
  <c r="D1454" i="27"/>
  <c r="D2949" i="27"/>
  <c r="C2004" i="27"/>
  <c r="C2800" i="27"/>
  <c r="C2089" i="27"/>
  <c r="C3431" i="27"/>
  <c r="C2973" i="27"/>
  <c r="D2167" i="27"/>
  <c r="D1394" i="27"/>
  <c r="D3435" i="27"/>
  <c r="D3355" i="27"/>
  <c r="D2108" i="27"/>
  <c r="D821" i="27"/>
  <c r="C1849" i="27"/>
  <c r="D1739" i="27"/>
  <c r="C1017" i="27"/>
  <c r="C1187" i="27"/>
  <c r="C1411" i="27"/>
  <c r="C1779" i="27"/>
  <c r="C1036" i="27"/>
  <c r="C3721" i="27"/>
  <c r="C2509" i="27"/>
  <c r="D3773" i="27"/>
  <c r="D2099" i="27"/>
  <c r="D1852" i="27"/>
  <c r="C3492" i="27"/>
  <c r="C3040" i="27"/>
  <c r="C3752" i="27"/>
  <c r="C3888" i="27"/>
  <c r="C2027" i="27"/>
  <c r="D3011" i="27"/>
  <c r="D3719" i="27"/>
  <c r="D584" i="27"/>
  <c r="C1564" i="27"/>
  <c r="D711" i="27"/>
  <c r="C1655" i="27"/>
  <c r="C1675" i="27"/>
  <c r="D2006" i="27"/>
  <c r="D3505" i="27"/>
  <c r="D611" i="27"/>
  <c r="D3971" i="27"/>
  <c r="C2541" i="27"/>
  <c r="C3509" i="27"/>
  <c r="C3894" i="27"/>
  <c r="C1673" i="27"/>
  <c r="D1395" i="27"/>
  <c r="D3699" i="27"/>
  <c r="D1213" i="27"/>
  <c r="C2562" i="27"/>
  <c r="C3355" i="27"/>
  <c r="C2489" i="27"/>
  <c r="C612" i="27"/>
  <c r="C3901" i="27"/>
  <c r="C1361" i="27"/>
  <c r="C3018" i="27"/>
  <c r="C2052" i="27"/>
  <c r="D2843" i="27"/>
  <c r="D3728" i="27"/>
  <c r="C2067" i="27"/>
  <c r="D1067" i="27"/>
  <c r="C1205" i="27"/>
  <c r="C3530" i="27"/>
  <c r="C2118" i="27"/>
  <c r="D2779" i="27"/>
  <c r="C3856" i="27"/>
  <c r="D2330" i="27"/>
  <c r="D664" i="27"/>
  <c r="D3205" i="27"/>
  <c r="D1784" i="27"/>
  <c r="D1045" i="27"/>
  <c r="D582" i="27"/>
  <c r="D1439" i="27"/>
  <c r="C3458" i="27"/>
  <c r="C2407" i="27"/>
  <c r="C3075" i="27"/>
  <c r="D3386" i="27"/>
  <c r="C3269" i="27"/>
  <c r="D588" i="27"/>
  <c r="D1569" i="27"/>
  <c r="C2603" i="27"/>
  <c r="D900" i="27"/>
  <c r="D801" i="27"/>
  <c r="C3167" i="27"/>
  <c r="D1350" i="27"/>
  <c r="D1289" i="27"/>
  <c r="C3769" i="27"/>
  <c r="C3541" i="27"/>
  <c r="D601" i="27"/>
  <c r="C2071" i="27"/>
  <c r="D1192" i="27"/>
  <c r="D3544" i="27"/>
  <c r="C2389" i="27"/>
  <c r="C1663" i="27"/>
  <c r="D3237" i="27"/>
  <c r="D3134" i="27"/>
  <c r="D1084" i="27"/>
  <c r="D1447" i="27"/>
  <c r="D2807" i="27"/>
  <c r="C631" i="27"/>
  <c r="C3947" i="27"/>
  <c r="D3967" i="27"/>
  <c r="D1998" i="27"/>
  <c r="C2382" i="27"/>
  <c r="C1975" i="27"/>
  <c r="D678" i="27"/>
  <c r="D2117" i="27"/>
  <c r="C3893" i="27"/>
  <c r="D2495" i="27"/>
  <c r="D3077" i="27"/>
  <c r="D3190" i="27"/>
  <c r="C3897" i="27"/>
  <c r="D3695" i="27"/>
  <c r="C3944" i="27"/>
  <c r="D1812" i="27"/>
  <c r="D3984" i="27"/>
  <c r="D3643" i="27"/>
  <c r="C2602" i="27"/>
  <c r="C3640" i="27"/>
  <c r="C2036" i="27"/>
  <c r="C3176" i="27"/>
  <c r="D3486" i="27"/>
  <c r="C2613" i="27"/>
  <c r="D2520" i="27"/>
  <c r="D1327" i="27"/>
  <c r="D2818" i="27"/>
  <c r="D2653" i="27"/>
  <c r="D2160" i="27"/>
  <c r="D2664" i="27"/>
  <c r="D932" i="27"/>
  <c r="D2820" i="27"/>
  <c r="D2806" i="27"/>
  <c r="C2532" i="27"/>
  <c r="C2362" i="27"/>
  <c r="C787" i="27"/>
  <c r="C1693" i="27"/>
  <c r="C1953" i="27"/>
  <c r="C3907" i="27"/>
  <c r="C3066" i="27"/>
  <c r="D790" i="27"/>
  <c r="D1069" i="27"/>
  <c r="D2348" i="27"/>
  <c r="D2801" i="27"/>
  <c r="D1030" i="27"/>
  <c r="D1437" i="27"/>
  <c r="D2991" i="27"/>
  <c r="D2335" i="27"/>
  <c r="D1708" i="27"/>
  <c r="D3223" i="27"/>
  <c r="D3138" i="27"/>
  <c r="D1951" i="27"/>
  <c r="D3484" i="27"/>
  <c r="D1156" i="27"/>
  <c r="D694" i="27"/>
  <c r="D1335" i="27"/>
  <c r="C658" i="27"/>
  <c r="D3705" i="27"/>
  <c r="C3150" i="27"/>
  <c r="D3948" i="27"/>
  <c r="D2726" i="27"/>
  <c r="C3146" i="27"/>
  <c r="D1934" i="27"/>
  <c r="C1785" i="27"/>
  <c r="D1653" i="27"/>
  <c r="D876" i="27"/>
  <c r="C1637" i="27"/>
  <c r="D2304" i="27"/>
  <c r="D3832" i="27"/>
  <c r="D832" i="27"/>
  <c r="C617" i="27"/>
  <c r="D2018" i="27"/>
  <c r="C997" i="27"/>
  <c r="D1767" i="27"/>
  <c r="C3451" i="27"/>
  <c r="C1087" i="27"/>
  <c r="C639" i="27"/>
  <c r="D2728" i="27"/>
  <c r="C3880" i="27"/>
  <c r="D1316" i="27"/>
  <c r="C2626" i="27"/>
  <c r="C1175" i="27"/>
  <c r="D3140" i="27"/>
  <c r="C3484" i="27"/>
  <c r="D1893" i="27"/>
  <c r="C1395" i="27"/>
  <c r="C584" i="27"/>
  <c r="C3971" i="27"/>
  <c r="D779" i="27"/>
  <c r="D2607" i="27"/>
  <c r="D2752" i="27"/>
  <c r="D2332" i="27"/>
  <c r="D1685" i="27"/>
  <c r="C1015" i="27"/>
  <c r="D3142" i="27"/>
  <c r="D724" i="27"/>
  <c r="D1754" i="27"/>
  <c r="C881" i="27"/>
  <c r="C3388" i="27"/>
  <c r="C2239" i="27"/>
  <c r="C2037" i="27"/>
  <c r="C2772" i="27"/>
  <c r="C1703" i="27"/>
  <c r="C3740" i="27"/>
  <c r="D1837" i="27"/>
  <c r="C2087" i="27"/>
  <c r="D2321" i="27"/>
  <c r="C3140" i="27"/>
  <c r="C1236" i="27"/>
  <c r="C3902" i="27"/>
  <c r="D1881" i="27"/>
  <c r="C824" i="27"/>
  <c r="C3032" i="27"/>
  <c r="C1545" i="27"/>
  <c r="C1983" i="27"/>
  <c r="D754" i="27"/>
  <c r="C2313" i="27"/>
  <c r="C2209" i="27"/>
  <c r="C3765" i="27"/>
  <c r="C1407" i="27"/>
  <c r="C1256" i="27"/>
  <c r="D3200" i="27"/>
  <c r="D1279" i="27"/>
  <c r="D2816" i="27"/>
  <c r="C1792" i="27"/>
  <c r="C2955" i="27"/>
  <c r="D1400" i="27"/>
  <c r="D3566" i="27"/>
  <c r="C2511" i="27"/>
  <c r="D2340" i="27"/>
  <c r="D1525" i="27"/>
  <c r="C1257" i="27"/>
  <c r="D2564" i="27"/>
  <c r="D1388" i="27"/>
  <c r="D676" i="27"/>
  <c r="D2812" i="27"/>
  <c r="D1366" i="27"/>
  <c r="D2555" i="27"/>
  <c r="C1312" i="27"/>
  <c r="D3969" i="27"/>
  <c r="C3808" i="27"/>
  <c r="C1181" i="27"/>
  <c r="C2417" i="27"/>
  <c r="D1672" i="27"/>
  <c r="C1672" i="27"/>
  <c r="D3523" i="27"/>
  <c r="C1170" i="27"/>
  <c r="C3985" i="27"/>
  <c r="C2183" i="27"/>
  <c r="D3843" i="27"/>
  <c r="C2262" i="27"/>
  <c r="D741" i="27"/>
  <c r="D2713" i="27"/>
  <c r="C3671" i="27"/>
  <c r="C1156" i="27"/>
  <c r="C875" i="27"/>
  <c r="D2403" i="27"/>
  <c r="C1201" i="27"/>
  <c r="C1100" i="27"/>
  <c r="C3186" i="27"/>
  <c r="C1086" i="27"/>
  <c r="C2352" i="27"/>
  <c r="C3804" i="27"/>
  <c r="D1434" i="27"/>
  <c r="D1801" i="27"/>
  <c r="C2620" i="27"/>
  <c r="C3023" i="27"/>
  <c r="C2063" i="27"/>
  <c r="C586" i="27"/>
  <c r="D3973" i="27"/>
  <c r="D2620" i="27"/>
  <c r="C3421" i="27"/>
  <c r="C3248" i="27"/>
  <c r="C2450" i="27"/>
  <c r="D1153" i="27"/>
  <c r="C3206" i="27"/>
  <c r="D593" i="27"/>
  <c r="C1075" i="27"/>
  <c r="D1020" i="27"/>
  <c r="C2593" i="27"/>
  <c r="D2737" i="27"/>
  <c r="D1815" i="27"/>
  <c r="D2720" i="27"/>
  <c r="D1536" i="27"/>
  <c r="D1410" i="27"/>
  <c r="C3493" i="27"/>
  <c r="D1915" i="27"/>
  <c r="D1540" i="27"/>
  <c r="C3506" i="27"/>
  <c r="D1269" i="27"/>
  <c r="D3537" i="27"/>
  <c r="D2317" i="27"/>
  <c r="D1139" i="27"/>
  <c r="C832" i="27"/>
  <c r="C784" i="27"/>
  <c r="D2509" i="27"/>
  <c r="D1693" i="27"/>
  <c r="C1230" i="27"/>
  <c r="C3713" i="27"/>
  <c r="C1623" i="27"/>
  <c r="D2300" i="27"/>
  <c r="D3604" i="27"/>
  <c r="D2027" i="27"/>
  <c r="C1061" i="27"/>
  <c r="D2357" i="27"/>
  <c r="C2787" i="27"/>
  <c r="C1985" i="27"/>
  <c r="C1698" i="27"/>
  <c r="C2423" i="27"/>
  <c r="C3363" i="27"/>
  <c r="D3510" i="27"/>
  <c r="C660" i="27"/>
  <c r="C1803" i="27"/>
  <c r="D1432" i="27"/>
  <c r="C671" i="27"/>
  <c r="C1567" i="27"/>
  <c r="C562" i="27"/>
  <c r="C2757" i="27"/>
  <c r="C889" i="27"/>
  <c r="C3083" i="27"/>
  <c r="C1301" i="27"/>
  <c r="C3950" i="27"/>
  <c r="D2423" i="27"/>
  <c r="C1081" i="27"/>
  <c r="C2764" i="27"/>
  <c r="D3375" i="27"/>
  <c r="D3357" i="27"/>
  <c r="D2390" i="27"/>
  <c r="D1312" i="27"/>
  <c r="C3413" i="27"/>
  <c r="C3198" i="27"/>
  <c r="C1915" i="27"/>
  <c r="C1300" i="27"/>
  <c r="D3234" i="27"/>
  <c r="C821" i="27"/>
  <c r="C3659" i="27"/>
  <c r="D2831" i="27"/>
  <c r="D1249" i="27"/>
  <c r="C3558" i="27"/>
  <c r="C3637" i="27"/>
  <c r="D2031" i="27"/>
  <c r="C768" i="27"/>
  <c r="C3213" i="27"/>
  <c r="C1426" i="27"/>
  <c r="D3175" i="27"/>
  <c r="C3802" i="27"/>
  <c r="C3665" i="27"/>
  <c r="C3134" i="27"/>
  <c r="D789" i="27"/>
  <c r="C3178" i="27"/>
  <c r="C3606" i="27"/>
  <c r="C1296" i="27"/>
  <c r="D1007" i="27"/>
  <c r="C1084" i="27"/>
  <c r="C1771" i="27"/>
  <c r="D3617" i="27"/>
  <c r="D1888" i="27"/>
  <c r="C1115" i="27"/>
  <c r="D3893" i="27"/>
  <c r="D2192" i="27"/>
  <c r="D1177" i="27"/>
  <c r="C662" i="27"/>
  <c r="C1638" i="27"/>
  <c r="C3003" i="27"/>
  <c r="D1643" i="27"/>
  <c r="D2438" i="27"/>
  <c r="D825" i="27"/>
  <c r="C2591" i="27"/>
  <c r="C1865" i="27"/>
  <c r="D3007" i="27"/>
  <c r="C2377" i="27"/>
  <c r="D2610" i="27"/>
  <c r="C2050" i="27"/>
  <c r="C3052" i="27"/>
  <c r="C3262" i="27"/>
  <c r="D670" i="27"/>
  <c r="D2044" i="27"/>
  <c r="C2005" i="27"/>
  <c r="D3687" i="27"/>
  <c r="C1723" i="27"/>
  <c r="D1117" i="27"/>
  <c r="D1421" i="27"/>
  <c r="C3588" i="27"/>
  <c r="C3522" i="27"/>
  <c r="C2751" i="27"/>
  <c r="C1058" i="27"/>
  <c r="D3084" i="27"/>
  <c r="D1552" i="27"/>
  <c r="D2717" i="27"/>
  <c r="D2248" i="27"/>
  <c r="C3600" i="27"/>
  <c r="D2407" i="27"/>
  <c r="D3028" i="27"/>
  <c r="D1787" i="27"/>
  <c r="C2011" i="27"/>
  <c r="C1933" i="27"/>
  <c r="C1579" i="27"/>
  <c r="D2389" i="27"/>
  <c r="D2109" i="27"/>
  <c r="D2385" i="27"/>
  <c r="C1903" i="27"/>
  <c r="D3238" i="27"/>
  <c r="D3655" i="27"/>
  <c r="D1843" i="27"/>
  <c r="C625" i="27"/>
  <c r="D591" i="27"/>
  <c r="C624" i="27"/>
  <c r="C799" i="27"/>
  <c r="C2653" i="27"/>
  <c r="D2640" i="27"/>
  <c r="C2160" i="27"/>
  <c r="D2155" i="27"/>
  <c r="C2635" i="27"/>
  <c r="C2137" i="27"/>
  <c r="D1608" i="27"/>
  <c r="C934" i="27"/>
  <c r="D1573" i="27"/>
  <c r="D3661" i="27"/>
  <c r="D1627" i="27"/>
  <c r="C2358" i="27"/>
  <c r="C1544" i="27"/>
  <c r="D3244" i="27"/>
  <c r="C2179" i="27"/>
  <c r="D3888" i="27"/>
  <c r="C3554" i="27"/>
  <c r="D1028" i="27"/>
  <c r="D3540" i="27"/>
  <c r="D2360" i="27"/>
  <c r="D546" i="27"/>
  <c r="D3812" i="27"/>
  <c r="D1979" i="27"/>
  <c r="D743" i="27"/>
  <c r="D3421" i="27"/>
  <c r="D1706" i="27"/>
  <c r="D1004" i="27"/>
  <c r="D886" i="27"/>
  <c r="D2204" i="27"/>
  <c r="D1230" i="27"/>
  <c r="D3216" i="27"/>
  <c r="D3445" i="27"/>
  <c r="C3818" i="27"/>
  <c r="C653" i="27"/>
  <c r="D2511" i="27"/>
  <c r="C707" i="27"/>
  <c r="D3937" i="27"/>
  <c r="D1014" i="27"/>
  <c r="C3119" i="27"/>
  <c r="D2187" i="27"/>
  <c r="D1765" i="27"/>
  <c r="D1920" i="27"/>
  <c r="C850" i="27"/>
  <c r="D1889" i="27"/>
  <c r="D562" i="27"/>
  <c r="D2116" i="27"/>
  <c r="D1055" i="27"/>
  <c r="D1908" i="27"/>
  <c r="C1085" i="27"/>
  <c r="D3756" i="27"/>
  <c r="C606" i="27"/>
  <c r="D1196" i="27"/>
  <c r="C2195" i="27"/>
  <c r="C3991" i="27"/>
  <c r="C3758" i="27"/>
  <c r="D1874" i="27"/>
  <c r="C2348" i="27"/>
  <c r="D3707" i="27"/>
  <c r="C3929" i="27"/>
  <c r="D3136" i="27"/>
  <c r="D1236" i="27"/>
  <c r="C3208" i="27"/>
  <c r="C3878" i="27"/>
  <c r="D1088" i="27"/>
  <c r="C2269" i="27"/>
  <c r="D782" i="27"/>
  <c r="C3709" i="27"/>
  <c r="D2742" i="27"/>
  <c r="D2313" i="27"/>
  <c r="D2236" i="27"/>
  <c r="D999" i="27"/>
  <c r="D881" i="27"/>
  <c r="D736" i="27"/>
  <c r="D3388" i="27"/>
  <c r="D1955" i="27"/>
  <c r="D1130" i="27"/>
  <c r="C3181" i="27"/>
  <c r="D3368" i="27"/>
  <c r="C3022" i="27"/>
  <c r="C1003" i="27"/>
  <c r="D3116" i="27"/>
  <c r="C3977" i="27"/>
  <c r="C3707" i="27"/>
  <c r="C3406" i="27"/>
  <c r="D3673" i="27"/>
  <c r="D1769" i="27"/>
  <c r="C1678" i="27"/>
  <c r="D3463" i="27"/>
  <c r="D1061" i="27"/>
  <c r="C796" i="27"/>
  <c r="C2075" i="27"/>
  <c r="C2514" i="27"/>
  <c r="C766" i="27"/>
  <c r="C3419" i="27"/>
  <c r="C2453" i="27"/>
  <c r="C3777" i="27"/>
  <c r="D1937" i="27"/>
  <c r="C1776" i="27"/>
  <c r="D979" i="27"/>
  <c r="D3431" i="27"/>
  <c r="C3826" i="27"/>
  <c r="C2329" i="27"/>
  <c r="C702" i="27"/>
  <c r="C1860" i="27"/>
  <c r="D2358" i="27"/>
  <c r="C2760" i="27"/>
  <c r="C2321" i="27"/>
  <c r="D2060" i="27"/>
  <c r="C1764" i="27"/>
  <c r="D2560" i="27"/>
  <c r="C3868" i="27"/>
  <c r="D688" i="27"/>
  <c r="C2831" i="27"/>
  <c r="D1365" i="27"/>
  <c r="D3060" i="27"/>
  <c r="D1297" i="27"/>
  <c r="C1727" i="27"/>
  <c r="D3678" i="27"/>
  <c r="C2465" i="27"/>
  <c r="D3476" i="27"/>
  <c r="C1667" i="27"/>
  <c r="C3724" i="27"/>
  <c r="C3404" i="27"/>
  <c r="C2948" i="27"/>
  <c r="C1722" i="27"/>
  <c r="D1238" i="27"/>
  <c r="D3169" i="27"/>
  <c r="C3026" i="27"/>
  <c r="C3515" i="27"/>
  <c r="D983" i="27"/>
  <c r="D1419" i="27"/>
  <c r="D1896" i="27"/>
  <c r="D3619" i="27"/>
  <c r="D2415" i="27"/>
  <c r="C1211" i="27"/>
  <c r="C3579" i="27"/>
  <c r="C2025" i="27"/>
  <c r="D1075" i="27"/>
  <c r="D642" i="27"/>
  <c r="D3709" i="27"/>
  <c r="C2196" i="27"/>
  <c r="D2576" i="27"/>
  <c r="C3502" i="27"/>
  <c r="C792" i="27"/>
  <c r="C713" i="27"/>
  <c r="C3585" i="27"/>
  <c r="D2245" i="27"/>
  <c r="C2601" i="27"/>
  <c r="D3425" i="27"/>
  <c r="C983" i="27"/>
  <c r="C2967" i="27"/>
  <c r="D3909" i="27"/>
  <c r="D1475" i="27"/>
  <c r="C575" i="27"/>
  <c r="C3571" i="27"/>
  <c r="D3802" i="27"/>
  <c r="D3703" i="27"/>
  <c r="D2980" i="27"/>
  <c r="D2338" i="27"/>
  <c r="D2730" i="27"/>
  <c r="D2052" i="27"/>
  <c r="D1940" i="27"/>
  <c r="D612" i="27"/>
  <c r="D3213" i="27"/>
  <c r="D3646" i="27"/>
  <c r="C1939" i="27"/>
  <c r="D3187" i="27"/>
  <c r="C3981" i="27"/>
  <c r="C3414" i="27"/>
  <c r="C1399" i="27"/>
  <c r="C1309" i="27"/>
  <c r="D3260" i="27"/>
  <c r="D2497" i="27"/>
  <c r="C2724" i="27"/>
  <c r="C1769" i="27"/>
  <c r="D2562" i="27"/>
  <c r="D1634" i="27"/>
  <c r="D2296" i="27"/>
  <c r="D3577" i="27"/>
  <c r="D2541" i="27"/>
  <c r="D3557" i="27"/>
  <c r="D2354" i="27"/>
  <c r="C3013" i="27"/>
  <c r="C3011" i="27"/>
  <c r="C2234" i="27"/>
  <c r="C711" i="27"/>
  <c r="C3375" i="27"/>
  <c r="C1816" i="27"/>
  <c r="C2264" i="27"/>
  <c r="D3929" i="27"/>
  <c r="C2425" i="27"/>
  <c r="C1362" i="27"/>
  <c r="C1973" i="27"/>
  <c r="C3573" i="27"/>
  <c r="D2984" i="27"/>
  <c r="C733" i="27"/>
  <c r="D3639" i="27"/>
  <c r="C2350" i="27"/>
  <c r="D2234" i="27"/>
  <c r="D3730" i="27"/>
  <c r="C1829" i="27"/>
  <c r="C756" i="27"/>
  <c r="D1264" i="27"/>
  <c r="D3398" i="27"/>
  <c r="C686" i="27"/>
  <c r="C645" i="27"/>
  <c r="D2467" i="27"/>
  <c r="D2327" i="27"/>
  <c r="C870" i="27"/>
  <c r="C2354" i="27"/>
  <c r="C3775" i="27"/>
  <c r="C781" i="27"/>
  <c r="C3909" i="27"/>
  <c r="C1339" i="27"/>
  <c r="D3494" i="27"/>
  <c r="D1985" i="27"/>
  <c r="C1394" i="27"/>
  <c r="C2534" i="27"/>
  <c r="C2338" i="27"/>
  <c r="C2710" i="27"/>
  <c r="C1904" i="27"/>
  <c r="C2021" i="27"/>
  <c r="C1996" i="27"/>
  <c r="C2442" i="27"/>
  <c r="C3477" i="27"/>
  <c r="D854" i="27"/>
  <c r="D2624" i="27"/>
  <c r="C3064" i="27"/>
  <c r="C1851" i="27"/>
  <c r="C3924" i="27"/>
  <c r="C722" i="27"/>
  <c r="D3959" i="27"/>
  <c r="D1902" i="27"/>
  <c r="C3042" i="27"/>
  <c r="D3433" i="27"/>
  <c r="C1059" i="27"/>
  <c r="D1880" i="27"/>
  <c r="C3891" i="27"/>
  <c r="D2727" i="27"/>
  <c r="D1537" i="27"/>
  <c r="D808" i="27"/>
  <c r="D2019" i="27"/>
  <c r="D2827" i="27"/>
  <c r="C2838" i="27"/>
  <c r="D2355" i="27"/>
  <c r="D3931" i="27"/>
  <c r="D680" i="27"/>
  <c r="D1205" i="27"/>
  <c r="D3405" i="27"/>
  <c r="C555" i="27"/>
  <c r="D1716" i="27"/>
  <c r="C3866" i="27"/>
  <c r="D1051" i="27"/>
  <c r="D1878" i="27"/>
  <c r="D1115" i="27"/>
  <c r="C3482" i="27"/>
  <c r="C2302" i="27"/>
  <c r="C3930" i="27"/>
  <c r="D1468" i="27"/>
  <c r="C2553" i="27"/>
  <c r="D1433" i="27"/>
  <c r="C1314" i="27"/>
  <c r="D2226" i="27"/>
  <c r="D2712" i="27"/>
  <c r="D654" i="27"/>
  <c r="C3879" i="27"/>
  <c r="D2613" i="27"/>
  <c r="C2629" i="27"/>
  <c r="C1429" i="27"/>
  <c r="D3272" i="27"/>
  <c r="C2013" i="27"/>
  <c r="C3847" i="27"/>
  <c r="D1275" i="27"/>
  <c r="C2044" i="27"/>
  <c r="D3569" i="27"/>
  <c r="D3367" i="27"/>
  <c r="C2522" i="27"/>
  <c r="D1223" i="27"/>
  <c r="D1838" i="27"/>
  <c r="D3056" i="27"/>
  <c r="C1375" i="27"/>
  <c r="D3141" i="27"/>
  <c r="D3110" i="27"/>
  <c r="D2616" i="27"/>
  <c r="D1059" i="27"/>
  <c r="D3156" i="27"/>
  <c r="D1651" i="27"/>
  <c r="D1259" i="27"/>
  <c r="C2615" i="27"/>
  <c r="D3951" i="27"/>
  <c r="D3631" i="27"/>
  <c r="D3029" i="27"/>
  <c r="D2800" i="27"/>
  <c r="C1932" i="27"/>
  <c r="D1176" i="27"/>
  <c r="C2308" i="27"/>
  <c r="D2466" i="27"/>
  <c r="C2942" i="27"/>
  <c r="D1791" i="27"/>
  <c r="C1287" i="27"/>
  <c r="D2041" i="27"/>
  <c r="C2983" i="27"/>
  <c r="D667" i="27"/>
  <c r="C3494" i="27"/>
  <c r="D3965" i="27"/>
  <c r="C665" i="27"/>
  <c r="C860" i="27"/>
  <c r="D3130" i="27"/>
  <c r="C1790" i="27"/>
  <c r="D2612" i="27"/>
  <c r="C3937" i="27"/>
  <c r="C3705" i="27"/>
  <c r="D1081" i="27"/>
  <c r="C3832" i="27"/>
  <c r="D3732" i="27"/>
  <c r="D3614" i="27"/>
  <c r="D1010" i="27"/>
  <c r="C1440" i="27"/>
  <c r="C1094" i="27"/>
  <c r="C1401" i="27"/>
  <c r="C3761" i="27"/>
  <c r="D2371" i="27"/>
  <c r="C2551" i="27"/>
  <c r="C595" i="27"/>
  <c r="D3794" i="27"/>
  <c r="D2288" i="27"/>
  <c r="C1336" i="27"/>
  <c r="D1579" i="27"/>
  <c r="D1799" i="27"/>
  <c r="C3668" i="27"/>
  <c r="D3542" i="27"/>
  <c r="D1137" i="27"/>
  <c r="D836" i="27"/>
  <c r="D2920" i="27"/>
  <c r="C2009" i="27"/>
  <c r="C2558" i="27"/>
  <c r="C728" i="27"/>
  <c r="D1702" i="27"/>
  <c r="C3689" i="27"/>
  <c r="C3452" i="27"/>
  <c r="D3528" i="27"/>
  <c r="D2940" i="27"/>
  <c r="D709" i="27"/>
  <c r="C3561" i="27"/>
  <c r="D1566" i="27"/>
  <c r="C1013" i="27"/>
  <c r="D2785" i="27"/>
  <c r="C1353" i="27"/>
  <c r="C3455" i="27"/>
  <c r="D2071" i="27"/>
  <c r="G1266" i="27"/>
  <c r="H1266" i="27" s="1"/>
  <c r="C3472" i="27"/>
  <c r="C2804" i="27"/>
  <c r="D1112" i="27"/>
  <c r="C854" i="27"/>
  <c r="C3272" i="27"/>
  <c r="C3228" i="27"/>
  <c r="C3089" i="27"/>
  <c r="D3415" i="27"/>
  <c r="D3172" i="27"/>
  <c r="D571" i="27"/>
  <c r="D1928" i="27"/>
  <c r="C2253" i="27"/>
  <c r="D1281" i="27"/>
  <c r="D2487" i="27"/>
  <c r="D1749" i="27"/>
  <c r="D1245" i="27"/>
  <c r="D780" i="27"/>
  <c r="C2968" i="27"/>
  <c r="C893" i="27"/>
  <c r="D2937" i="27"/>
  <c r="D3466" i="27"/>
  <c r="D2324" i="27"/>
  <c r="C2248" i="27"/>
  <c r="D3411" i="27"/>
  <c r="D3087" i="27"/>
  <c r="D3938" i="27"/>
  <c r="D816" i="27"/>
  <c r="D596" i="27"/>
  <c r="C2188" i="27"/>
  <c r="D3511" i="27"/>
  <c r="C1119" i="27"/>
  <c r="D2929" i="27"/>
  <c r="D1241" i="27"/>
  <c r="D750" i="27"/>
  <c r="D1364" i="27"/>
  <c r="C1835" i="27"/>
  <c r="C3464" i="27"/>
  <c r="C1103" i="27"/>
  <c r="D2276" i="27"/>
  <c r="C742" i="27"/>
  <c r="D3809" i="27"/>
  <c r="C3755" i="27"/>
  <c r="C2746" i="27"/>
  <c r="D2090" i="27"/>
  <c r="C2799" i="27"/>
  <c r="C3618" i="27"/>
  <c r="D618" i="27"/>
  <c r="D661" i="27"/>
  <c r="D732" i="27"/>
  <c r="D3580" i="27"/>
  <c r="C1174" i="27"/>
  <c r="C2492" i="27"/>
  <c r="D3669" i="27"/>
  <c r="C2372" i="27"/>
  <c r="C1668" i="27"/>
  <c r="C3046" i="27"/>
  <c r="C1273" i="27"/>
  <c r="C2237" i="27"/>
  <c r="C3165" i="27"/>
  <c r="C2477" i="27"/>
  <c r="C3936" i="27"/>
  <c r="C1847" i="27"/>
  <c r="D3526" i="27"/>
  <c r="C2502" i="27"/>
  <c r="D677" i="27"/>
  <c r="C1351" i="27"/>
  <c r="C3890" i="27"/>
  <c r="D3610" i="27"/>
  <c r="C3514" i="27"/>
  <c r="C2587" i="27"/>
  <c r="C2493" i="27"/>
  <c r="D841" i="27"/>
  <c r="D3806" i="27"/>
  <c r="C833" i="27"/>
  <c r="D1452" i="27"/>
  <c r="D1073" i="27"/>
  <c r="C2381" i="27"/>
  <c r="C1106" i="27"/>
  <c r="C1064" i="27"/>
  <c r="D2005" i="27"/>
  <c r="D3229" i="27"/>
  <c r="C990" i="27"/>
  <c r="C1463" i="27"/>
  <c r="D629" i="27"/>
  <c r="D1810" i="27"/>
  <c r="C1810" i="27"/>
  <c r="D3512" i="27"/>
  <c r="C3061" i="27"/>
  <c r="D1925" i="27"/>
  <c r="D3025" i="27"/>
  <c r="C3382" i="27"/>
  <c r="C3428" i="27"/>
  <c r="C1260" i="27"/>
  <c r="C3534" i="27"/>
  <c r="D986" i="27"/>
  <c r="D2297" i="27"/>
  <c r="C3501" i="27"/>
  <c r="C1318" i="27"/>
  <c r="D3930" i="27"/>
  <c r="C3815" i="27"/>
  <c r="D2295" i="27"/>
  <c r="C3504" i="27"/>
  <c r="D1461" i="27"/>
  <c r="C2974" i="27"/>
  <c r="C1348" i="27"/>
  <c r="D3603" i="27"/>
  <c r="D1909" i="27"/>
  <c r="D1905" i="27"/>
  <c r="C613" i="27"/>
  <c r="C1141" i="27"/>
  <c r="C3352" i="27"/>
  <c r="C3227" i="27"/>
  <c r="D2377" i="27"/>
  <c r="D1562" i="27"/>
  <c r="D1534" i="27"/>
  <c r="C1459" i="27"/>
  <c r="C1350" i="27"/>
  <c r="D1862" i="27"/>
  <c r="D2714" i="27"/>
  <c r="D2943" i="27"/>
  <c r="D3714" i="27"/>
  <c r="D3916" i="27"/>
  <c r="C1899" i="27"/>
  <c r="D998" i="27"/>
  <c r="C2355" i="27"/>
  <c r="D1938" i="27"/>
  <c r="D1477" i="27"/>
  <c r="D3708" i="27"/>
  <c r="C3881" i="27"/>
  <c r="C2824" i="27"/>
  <c r="D2921" i="27"/>
  <c r="C594" i="27"/>
  <c r="C3990" i="27"/>
  <c r="D2247" i="27"/>
  <c r="C3968" i="27"/>
  <c r="D716" i="27"/>
  <c r="C1691" i="27"/>
  <c r="D1863" i="27"/>
  <c r="D2507" i="27"/>
  <c r="D3203" i="27"/>
  <c r="C3898" i="27"/>
  <c r="C3960" i="27"/>
  <c r="C1101" i="27"/>
  <c r="D1633" i="27"/>
  <c r="D880" i="27"/>
  <c r="C2501" i="27"/>
  <c r="C887" i="27"/>
  <c r="D3163" i="27"/>
  <c r="D3245" i="27"/>
  <c r="C692" i="27"/>
  <c r="D3412" i="27"/>
  <c r="D1091" i="27"/>
  <c r="C3763" i="27"/>
  <c r="D2551" i="27"/>
  <c r="C1724" i="27"/>
  <c r="D740" i="27"/>
  <c r="C2779" i="27"/>
  <c r="C1237" i="27"/>
  <c r="D3397" i="27"/>
  <c r="C3649" i="27"/>
  <c r="C1233" i="27"/>
  <c r="D1165" i="27"/>
  <c r="C1402" i="27"/>
  <c r="D1712" i="27"/>
  <c r="C2007" i="27"/>
  <c r="C3143" i="27"/>
  <c r="C3384" i="27"/>
  <c r="C2001" i="27"/>
  <c r="C1805" i="27"/>
  <c r="D2833" i="27"/>
  <c r="D567" i="27"/>
  <c r="C2402" i="27"/>
  <c r="C3173" i="27"/>
  <c r="C835" i="27"/>
  <c r="C817" i="27"/>
  <c r="D1143" i="27"/>
  <c r="C2345" i="27"/>
  <c r="D3612" i="27"/>
  <c r="D2070" i="27"/>
  <c r="C1229" i="27"/>
  <c r="C2435" i="27"/>
  <c r="D1853" i="27"/>
  <c r="D2796" i="27"/>
  <c r="D3747" i="27"/>
  <c r="D2235" i="27"/>
  <c r="C2203" i="27"/>
  <c r="D3770" i="27"/>
  <c r="D3581" i="27"/>
  <c r="D3797" i="27"/>
  <c r="C3099" i="27"/>
  <c r="D1060" i="27"/>
  <c r="C1802" i="27"/>
  <c r="C2383" i="27"/>
  <c r="D2547" i="27"/>
  <c r="D2309" i="27"/>
  <c r="D2946" i="27"/>
  <c r="D728" i="27"/>
  <c r="D980" i="27"/>
  <c r="C2416" i="27"/>
  <c r="C1009" i="27"/>
  <c r="C734" i="27"/>
  <c r="D3098" i="27"/>
  <c r="D1916" i="27"/>
  <c r="D861" i="27"/>
  <c r="C2053" i="27"/>
  <c r="C560" i="27"/>
  <c r="C2992" i="27"/>
  <c r="D1885" i="27"/>
  <c r="D2731" i="27"/>
  <c r="D2608" i="27"/>
  <c r="D1356" i="27"/>
  <c r="C2608" i="27"/>
  <c r="C3356" i="27"/>
  <c r="C3805" i="27"/>
  <c r="C755" i="27"/>
  <c r="C1549" i="27"/>
  <c r="C2086" i="27"/>
  <c r="C3764" i="27"/>
  <c r="D2811" i="27"/>
  <c r="D1295" i="27"/>
  <c r="C2297" i="27"/>
  <c r="D3107" i="27"/>
  <c r="C1018" i="27"/>
  <c r="C1986" i="27"/>
  <c r="D2786" i="27"/>
  <c r="D3586" i="27"/>
  <c r="D718" i="27"/>
  <c r="D2976" i="27"/>
  <c r="D831" i="27"/>
  <c r="D1011" i="27"/>
  <c r="D1895" i="27"/>
  <c r="C3943" i="27"/>
  <c r="D2584" i="27"/>
  <c r="C610" i="27"/>
  <c r="C1878" i="27"/>
  <c r="D1323" i="27"/>
  <c r="C1875" i="27"/>
  <c r="D2253" i="27"/>
  <c r="D1470" i="27"/>
  <c r="C2832" i="27"/>
  <c r="C869" i="27"/>
  <c r="C2929" i="27"/>
  <c r="C1741" i="27"/>
  <c r="D1169" i="27"/>
  <c r="D2238" i="27"/>
  <c r="D2594" i="27"/>
  <c r="C1425" i="27"/>
  <c r="C1288" i="27"/>
  <c r="C771" i="27"/>
  <c r="C2995" i="27"/>
  <c r="C2119" i="27"/>
  <c r="D3895" i="27"/>
  <c r="C2781" i="27"/>
  <c r="C1648" i="27"/>
  <c r="D3137" i="27"/>
  <c r="D852" i="27"/>
  <c r="D3751" i="27"/>
  <c r="D3131" i="27"/>
  <c r="D2026" i="27"/>
  <c r="C1786" i="27"/>
  <c r="D633" i="27"/>
  <c r="D2426" i="27"/>
  <c r="C2732" i="27"/>
  <c r="D572" i="27"/>
  <c r="D1794" i="27"/>
  <c r="D3420" i="27"/>
  <c r="C1633" i="27"/>
  <c r="C2257" i="27"/>
  <c r="D1299" i="27"/>
  <c r="D3099" i="27"/>
  <c r="D3638" i="27"/>
  <c r="C3999" i="27"/>
  <c r="D729" i="27"/>
  <c r="D673" i="27"/>
  <c r="C3956" i="27"/>
  <c r="C3940" i="27"/>
  <c r="C1203" i="27"/>
  <c r="C2170" i="27"/>
  <c r="D2835" i="27"/>
  <c r="C3407" i="27"/>
  <c r="C3844" i="27"/>
  <c r="C3647" i="27"/>
  <c r="D2271" i="27"/>
  <c r="D3503" i="27"/>
  <c r="C3224" i="27"/>
  <c r="D2792" i="27"/>
  <c r="D1707" i="27"/>
  <c r="D3424" i="27"/>
  <c r="C825" i="27"/>
  <c r="C1408" i="27"/>
  <c r="C1922" i="27"/>
  <c r="C3813" i="27"/>
  <c r="D2575" i="27"/>
  <c r="C1200" i="27"/>
  <c r="C1680" i="27"/>
  <c r="C3853" i="27"/>
  <c r="D3582" i="27"/>
  <c r="C2016" i="27"/>
  <c r="D1121" i="27"/>
  <c r="D607" i="27"/>
  <c r="C3508" i="27"/>
  <c r="C2588" i="27"/>
  <c r="D3807" i="27"/>
  <c r="C2443" i="27"/>
  <c r="C883" i="27"/>
  <c r="C633" i="27"/>
  <c r="D1923" i="27"/>
  <c r="C3207" i="27"/>
  <c r="C2051" i="27"/>
  <c r="C2830" i="27"/>
  <c r="D3117" i="27"/>
  <c r="D1355" i="27"/>
  <c r="D764" i="27"/>
  <c r="C3621" i="27"/>
  <c r="D1730" i="27"/>
  <c r="D610" i="27"/>
  <c r="C1406" i="27"/>
  <c r="D3197" i="27"/>
  <c r="C885" i="27"/>
  <c r="C693" i="27"/>
  <c r="D3536" i="27"/>
  <c r="C1767" i="27"/>
  <c r="D3782" i="27"/>
  <c r="D3535" i="27"/>
  <c r="D617" i="27"/>
  <c r="C1987" i="27"/>
  <c r="C3123" i="27"/>
  <c r="C1717" i="27"/>
  <c r="D1108" i="27"/>
  <c r="D1945" i="27"/>
  <c r="D3035" i="27"/>
  <c r="C3661" i="27"/>
  <c r="D2454" i="27"/>
  <c r="C2035" i="27"/>
  <c r="C3475" i="27"/>
  <c r="D3739" i="27"/>
  <c r="D3474" i="27"/>
  <c r="D3906" i="27"/>
  <c r="C1783" i="27"/>
  <c r="D845" i="27"/>
  <c r="C547" i="27"/>
  <c r="D1845" i="27"/>
  <c r="C3148" i="27"/>
  <c r="D2386" i="27"/>
  <c r="C1825" i="27"/>
  <c r="C2758" i="27"/>
  <c r="D3453" i="27"/>
  <c r="C3495" i="27"/>
  <c r="D2570" i="27"/>
  <c r="C3521" i="27"/>
  <c r="D2830" i="27"/>
  <c r="C2963" i="27"/>
  <c r="C1347" i="27"/>
  <c r="D2260" i="27"/>
  <c r="D3485" i="27"/>
  <c r="D3048" i="27"/>
  <c r="D3211" i="27"/>
  <c r="C2786" i="27"/>
  <c r="D2333" i="27"/>
  <c r="C3675" i="27"/>
  <c r="D2837" i="27"/>
  <c r="D3023" i="27"/>
  <c r="C2837" i="27"/>
  <c r="C1354" i="27"/>
  <c r="D3994" i="27"/>
  <c r="C3633" i="27"/>
  <c r="D3923" i="27"/>
  <c r="D2010" i="27"/>
  <c r="D3912" i="27"/>
  <c r="C2413" i="27"/>
  <c r="C2728" i="27"/>
  <c r="D3548" i="27"/>
  <c r="C823" i="27"/>
  <c r="C2927" i="27"/>
  <c r="C2317" i="27"/>
  <c r="C3427" i="27"/>
  <c r="C1026" i="27"/>
  <c r="C719" i="27"/>
  <c r="C2454" i="27"/>
  <c r="D1346" i="27"/>
  <c r="C2373" i="27"/>
  <c r="C1896" i="27"/>
  <c r="D1696" i="27"/>
  <c r="D759" i="27"/>
  <c r="D1257" i="27"/>
  <c r="C2332" i="27"/>
  <c r="C3535" i="27"/>
  <c r="C3727" i="27"/>
  <c r="D3804" i="27"/>
  <c r="C1961" i="27"/>
  <c r="C1866" i="27"/>
  <c r="D846" i="27"/>
  <c r="C2713" i="27"/>
  <c r="D2764" i="27"/>
  <c r="C737" i="27"/>
  <c r="D1700" i="27"/>
  <c r="D1829" i="27"/>
  <c r="C2988" i="27"/>
  <c r="C2530" i="27"/>
  <c r="C3557" i="27"/>
  <c r="D1636" i="27"/>
  <c r="C1582" i="27"/>
  <c r="C1387" i="27"/>
  <c r="D3246" i="27"/>
  <c r="C2102" i="27"/>
  <c r="C1715" i="27"/>
  <c r="D1386" i="27"/>
  <c r="D2240" i="27"/>
  <c r="C674" i="27"/>
  <c r="D1353" i="27"/>
  <c r="D2017" i="27"/>
  <c r="C2246" i="27"/>
  <c r="C2702" i="27"/>
  <c r="D2290" i="27"/>
  <c r="C2271" i="27"/>
  <c r="D3716" i="27"/>
  <c r="C1820" i="27"/>
  <c r="D1195" i="27"/>
  <c r="D636" i="27"/>
  <c r="C699" i="27"/>
  <c r="D2170" i="27"/>
  <c r="D1002" i="27"/>
  <c r="C2972" i="27"/>
  <c r="C651" i="27"/>
  <c r="C1134" i="27"/>
  <c r="D1109" i="27"/>
  <c r="C3386" i="27"/>
  <c r="D3258" i="27"/>
  <c r="D3472" i="27"/>
  <c r="D2614" i="27"/>
  <c r="D2585" i="27"/>
  <c r="D3796" i="27"/>
  <c r="C1998" i="27"/>
  <c r="C3153" i="27"/>
  <c r="C3735" i="27"/>
  <c r="C836" i="27"/>
  <c r="D2104" i="27"/>
  <c r="C1646" i="27"/>
  <c r="C1438" i="27"/>
  <c r="C2192" i="27"/>
  <c r="C3460" i="27"/>
  <c r="D722" i="27"/>
  <c r="D774" i="27"/>
  <c r="D3819" i="27"/>
  <c r="D598" i="27"/>
  <c r="C1977" i="27"/>
  <c r="C2186" i="27"/>
  <c r="C1846" i="27"/>
  <c r="C2096" i="27"/>
  <c r="D3852" i="27"/>
  <c r="D1857" i="27"/>
  <c r="D3184" i="27"/>
  <c r="D631" i="27"/>
  <c r="C2618" i="27"/>
  <c r="C2823" i="27"/>
  <c r="D1094" i="27"/>
  <c r="C3611" i="27"/>
  <c r="C1048" i="27"/>
  <c r="D3232" i="27"/>
  <c r="D872" i="27"/>
  <c r="D3478" i="27"/>
  <c r="D1047" i="27"/>
  <c r="D3833" i="27"/>
  <c r="D3369" i="27"/>
  <c r="D3992" i="27"/>
  <c r="D3050" i="27"/>
  <c r="C976" i="27"/>
  <c r="D3078" i="27"/>
  <c r="D1197" i="27"/>
  <c r="C571" i="27"/>
  <c r="D1298" i="27"/>
  <c r="D3409" i="27"/>
  <c r="C2545" i="27"/>
  <c r="C839" i="27"/>
  <c r="D2743" i="27"/>
  <c r="D3230" i="27"/>
  <c r="D3679" i="27"/>
  <c r="C3499" i="27"/>
  <c r="C1796" i="27"/>
  <c r="D1285" i="27"/>
  <c r="D3508" i="27"/>
  <c r="D2535" i="27"/>
  <c r="D1674" i="27"/>
  <c r="D3041" i="27"/>
  <c r="D3378" i="27"/>
  <c r="C3005" i="27"/>
  <c r="D1248" i="27"/>
  <c r="C3137" i="27"/>
  <c r="D731" i="27"/>
  <c r="C2600" i="27"/>
  <c r="C2584" i="27"/>
  <c r="D1548" i="27"/>
  <c r="D706" i="27"/>
  <c r="C3662" i="27"/>
  <c r="C1071" i="27"/>
  <c r="D2543" i="27"/>
  <c r="D1157" i="27"/>
  <c r="C2982" i="27"/>
  <c r="C3129" i="27"/>
  <c r="D2452" i="27"/>
  <c r="D566" i="27"/>
  <c r="D3962" i="27"/>
  <c r="C3729" i="27"/>
  <c r="C3846" i="27"/>
  <c r="C3597" i="27"/>
  <c r="C3378" i="27"/>
  <c r="D3768" i="27"/>
  <c r="C682" i="27"/>
  <c r="C2455" i="27"/>
  <c r="C1267" i="27"/>
  <c r="D2207" i="27"/>
  <c r="D2009" i="27"/>
  <c r="D2437" i="27"/>
  <c r="C2084" i="27"/>
  <c r="D1293" i="27"/>
  <c r="C3780" i="27"/>
  <c r="D1258" i="27"/>
  <c r="D1771" i="27"/>
  <c r="D3516" i="27"/>
  <c r="C3084" i="27"/>
  <c r="D1699" i="27"/>
  <c r="D1413" i="27"/>
  <c r="C1421" i="27"/>
  <c r="D554" i="27"/>
  <c r="D3096" i="27"/>
  <c r="D1574" i="27"/>
  <c r="C2168" i="27"/>
  <c r="D1752" i="27"/>
  <c r="C2396" i="27"/>
  <c r="D1417" i="27"/>
  <c r="D3658" i="27"/>
  <c r="D659" i="27"/>
  <c r="C3389" i="27"/>
  <c r="D3960" i="27"/>
  <c r="C3914" i="27"/>
  <c r="C2985" i="27"/>
  <c r="C3601" i="27"/>
  <c r="C3408" i="27"/>
  <c r="C1686" i="27"/>
  <c r="C2293" i="27"/>
  <c r="D2080" i="27"/>
  <c r="C3043" i="27"/>
  <c r="D865" i="27"/>
  <c r="C2400" i="27"/>
  <c r="C3918" i="27"/>
  <c r="C3638" i="27"/>
  <c r="C2178" i="27"/>
  <c r="D3270" i="27"/>
  <c r="D589" i="27"/>
  <c r="D3228" i="27"/>
  <c r="C1632" i="27"/>
  <c r="C596" i="27"/>
  <c r="D3407" i="27"/>
  <c r="D3351" i="27"/>
  <c r="C1957" i="27"/>
  <c r="C3215" i="27"/>
  <c r="D3464" i="27"/>
  <c r="D1630" i="27"/>
  <c r="C695" i="27"/>
  <c r="D3672" i="27"/>
  <c r="C2782" i="27"/>
  <c r="C2790" i="27"/>
  <c r="C1631" i="27"/>
  <c r="C2210" i="27"/>
  <c r="D1029" i="27"/>
  <c r="D3572" i="27"/>
  <c r="C1029" i="27"/>
  <c r="D1359" i="27"/>
  <c r="D3273" i="27"/>
  <c r="C2513" i="27"/>
  <c r="D3801" i="27"/>
  <c r="C794" i="27"/>
  <c r="D3247" i="27"/>
  <c r="D1204" i="27"/>
  <c r="D3504" i="27"/>
  <c r="C3436" i="27"/>
  <c r="C3723" i="27"/>
  <c r="C800" i="27"/>
  <c r="C2543" i="27"/>
  <c r="C3974" i="27"/>
  <c r="C1370" i="27"/>
  <c r="D3125" i="27"/>
  <c r="C2445" i="27"/>
  <c r="C845" i="27"/>
  <c r="C3117" i="27"/>
  <c r="D3908" i="27"/>
  <c r="C1011" i="27"/>
  <c r="C3989" i="27"/>
  <c r="D555" i="27"/>
  <c r="C565" i="27"/>
  <c r="D1402" i="27"/>
  <c r="D985" i="27"/>
  <c r="D3264" i="27"/>
  <c r="D2412" i="27"/>
  <c r="D1005" i="27"/>
  <c r="C714" i="27"/>
  <c r="D2571" i="27"/>
  <c r="C3889" i="27"/>
  <c r="C3104" i="27"/>
  <c r="D1527" i="27"/>
  <c r="C641" i="27"/>
  <c r="C2172" i="27"/>
  <c r="C2563" i="27"/>
  <c r="D1456" i="27"/>
  <c r="C1630" i="27"/>
  <c r="C3576" i="27"/>
  <c r="C2101" i="27"/>
  <c r="C587" i="27"/>
  <c r="C1738" i="27"/>
  <c r="D3045" i="27"/>
  <c r="C1728" i="27"/>
  <c r="C709" i="27"/>
  <c r="D2237" i="27"/>
  <c r="D2414" i="27"/>
  <c r="C2765" i="27"/>
  <c r="C981" i="27"/>
  <c r="C3887" i="27"/>
  <c r="C1740" i="27"/>
  <c r="D1580" i="27"/>
  <c r="C3442" i="27"/>
  <c r="D1409" i="27"/>
  <c r="D2738" i="27"/>
  <c r="D3675" i="27"/>
  <c r="D2012" i="27"/>
  <c r="D3422" i="27"/>
  <c r="D1381" i="27"/>
  <c r="C2605" i="27"/>
  <c r="C2174" i="27"/>
  <c r="C1186" i="27"/>
  <c r="C2017" i="27"/>
  <c r="C1053" i="27"/>
  <c r="D3359" i="27"/>
  <c r="D1070" i="27"/>
  <c r="D1528" i="27"/>
  <c r="C1364" i="27"/>
  <c r="C1946" i="27"/>
  <c r="D1370" i="27"/>
  <c r="C2301" i="27"/>
  <c r="D2918" i="27"/>
  <c r="D3439" i="27"/>
  <c r="D1947" i="27"/>
  <c r="C1559" i="27"/>
  <c r="C3850" i="27"/>
  <c r="D1999" i="27"/>
  <c r="C2961" i="27"/>
  <c r="D1520" i="27"/>
  <c r="D2548" i="27"/>
  <c r="C3399" i="27"/>
  <c r="C1581" i="27"/>
  <c r="D2515" i="27"/>
  <c r="C1894" i="27"/>
  <c r="C1817" i="27"/>
  <c r="C1417" i="27"/>
  <c r="C3669" i="27"/>
  <c r="D1332" i="27"/>
  <c r="D1697" i="27"/>
  <c r="C2535" i="27"/>
  <c r="C1625" i="27"/>
  <c r="C2070" i="27"/>
  <c r="D1333" i="27"/>
  <c r="C988" i="27"/>
  <c r="C2339" i="27"/>
  <c r="C3725" i="27"/>
  <c r="D3999" i="27"/>
  <c r="D1270" i="27"/>
  <c r="C892" i="27"/>
  <c r="C3154" i="27"/>
  <c r="C2032" i="27"/>
  <c r="C2529" i="27"/>
  <c r="D2559" i="27"/>
  <c r="D2382" i="27"/>
  <c r="D802" i="27"/>
  <c r="D2622" i="27"/>
  <c r="D2342" i="27"/>
  <c r="C717" i="27"/>
  <c r="C899" i="27"/>
  <c r="D2259" i="27"/>
  <c r="D1565" i="27"/>
  <c r="C2714" i="27"/>
  <c r="C1954" i="27"/>
  <c r="C2484" i="27"/>
  <c r="D2746" i="27"/>
  <c r="D3215" i="27"/>
  <c r="C1182" i="27"/>
  <c r="C1523" i="27"/>
  <c r="C3397" i="27"/>
  <c r="C648" i="27"/>
  <c r="D3720" i="27"/>
  <c r="D1021" i="27"/>
  <c r="D3731" i="27"/>
  <c r="D1660" i="27"/>
  <c r="D2836" i="27"/>
  <c r="D1149" i="27"/>
  <c r="C2201" i="27"/>
  <c r="C3801" i="27"/>
  <c r="D3898" i="27"/>
  <c r="D553" i="27"/>
  <c r="D1034" i="27"/>
  <c r="D3430" i="27"/>
  <c r="D3846" i="27"/>
  <c r="C1697" i="27"/>
  <c r="D2369" i="27"/>
  <c r="C1304" i="27"/>
  <c r="C2989" i="27"/>
  <c r="C1460" i="27"/>
  <c r="D2936" i="27"/>
  <c r="C3360" i="27"/>
  <c r="C1135" i="27"/>
  <c r="C3712" i="27"/>
  <c r="D1122" i="27"/>
  <c r="D2445" i="27"/>
  <c r="D576" i="27"/>
  <c r="D2789" i="27"/>
  <c r="C2981" i="27"/>
  <c r="D885" i="27"/>
  <c r="D2744" i="27"/>
  <c r="C1129" i="27"/>
  <c r="C750" i="27"/>
  <c r="C985" i="27"/>
  <c r="D2186" i="27"/>
  <c r="D2440" i="27"/>
  <c r="C3916" i="27"/>
  <c r="D3143" i="27"/>
  <c r="C2263" i="27"/>
  <c r="C2309" i="27"/>
  <c r="C3607" i="27"/>
  <c r="C1285" i="27"/>
  <c r="C1057" i="27"/>
  <c r="D1098" i="27"/>
  <c r="D3982" i="27"/>
  <c r="C2299" i="27"/>
  <c r="C1054" i="27"/>
  <c r="C3962" i="27"/>
  <c r="D2372" i="27"/>
  <c r="C2207" i="27"/>
  <c r="C1188" i="27"/>
  <c r="D3885" i="27"/>
  <c r="C1455" i="27"/>
  <c r="C3920" i="27"/>
  <c r="C1235" i="27"/>
  <c r="C544" i="27"/>
  <c r="D1982" i="27"/>
  <c r="C3079" i="27"/>
  <c r="C1931" i="27"/>
  <c r="D2485" i="27"/>
  <c r="D1956" i="27"/>
  <c r="C3049" i="27"/>
  <c r="D2208" i="27"/>
  <c r="C2388" i="27"/>
  <c r="D2513" i="27"/>
  <c r="C1877" i="27"/>
  <c r="D3217" i="27"/>
  <c r="C1972" i="27"/>
  <c r="D2819" i="27"/>
  <c r="D2799" i="27"/>
  <c r="C2331" i="27"/>
  <c r="D1000" i="27"/>
  <c r="D1962" i="27"/>
  <c r="C667" i="27"/>
  <c r="C2770" i="27"/>
  <c r="D2834" i="27"/>
  <c r="C3252" i="27"/>
  <c r="D1842" i="27"/>
  <c r="D3848" i="27"/>
  <c r="C2279" i="27"/>
  <c r="D2061" i="27"/>
  <c r="D1719" i="27"/>
  <c r="D1217" i="27"/>
  <c r="D1158" i="27"/>
  <c r="C3225" i="27"/>
  <c r="G2487" i="27"/>
  <c r="H2487" i="27" s="1"/>
  <c r="C3550" i="27"/>
  <c r="D3856" i="27"/>
  <c r="D1307" i="27"/>
  <c r="D638" i="27"/>
  <c r="D681" i="27"/>
  <c r="D871" i="27"/>
  <c r="D822" i="27"/>
  <c r="G1299" i="27"/>
  <c r="H1299" i="27" s="1"/>
  <c r="J1299" i="27" s="1"/>
  <c r="C2483" i="27"/>
  <c r="C3715" i="27"/>
  <c r="D819" i="27"/>
  <c r="D3379" i="27"/>
  <c r="C1446" i="27"/>
  <c r="D3085" i="27"/>
  <c r="D1650" i="27"/>
  <c r="D2494" i="27"/>
  <c r="C1217" i="27"/>
  <c r="D2979" i="27"/>
  <c r="C3443" i="27"/>
  <c r="C3160" i="27"/>
  <c r="G1157" i="27"/>
  <c r="H1157" i="27" s="1"/>
  <c r="D3850" i="27"/>
  <c r="C1160" i="27"/>
  <c r="D3017" i="27"/>
  <c r="C570" i="27"/>
  <c r="C1068" i="27"/>
  <c r="D3985" i="27"/>
  <c r="D2456" i="27"/>
  <c r="C2433" i="27"/>
  <c r="D1450" i="27"/>
  <c r="C1472" i="27"/>
  <c r="D3595" i="27"/>
  <c r="C1008" i="27"/>
  <c r="D3633" i="27"/>
  <c r="D3402" i="27"/>
  <c r="C2022" i="27"/>
  <c r="D1892" i="27"/>
  <c r="D3554" i="27"/>
  <c r="C3680" i="27"/>
  <c r="C2766" i="27"/>
  <c r="C3681" i="27"/>
  <c r="C3450" i="27"/>
  <c r="C3474" i="27"/>
  <c r="C3666" i="27"/>
  <c r="D2388" i="27"/>
  <c r="D1328" i="27"/>
  <c r="D3826" i="27"/>
  <c r="C871" i="27"/>
  <c r="C751" i="27"/>
  <c r="C2114" i="27"/>
  <c r="D2433" i="27"/>
  <c r="C1038" i="27"/>
  <c r="D721" i="27"/>
  <c r="D2029" i="27"/>
  <c r="D2957" i="27"/>
  <c r="D1050" i="27"/>
  <c r="C1756" i="27"/>
  <c r="D630" i="27"/>
  <c r="G2594" i="27"/>
  <c r="H2594" i="27" s="1"/>
  <c r="D3468" i="27"/>
  <c r="C588" i="27"/>
  <c r="C1532" i="27"/>
  <c r="D3692" i="27"/>
  <c r="D2337" i="27"/>
  <c r="D700" i="27"/>
  <c r="D1688" i="27"/>
  <c r="D3068" i="27"/>
  <c r="C1050" i="27"/>
  <c r="C2447" i="27"/>
  <c r="D1777" i="27"/>
  <c r="D2095" i="27"/>
  <c r="D3191" i="27"/>
  <c r="D1785" i="27"/>
  <c r="D3664" i="27"/>
  <c r="D2498" i="27"/>
  <c r="C3092" i="27"/>
  <c r="D981" i="27"/>
  <c r="D1808" i="27"/>
  <c r="D2532" i="27"/>
  <c r="D2229" i="27"/>
  <c r="D1210" i="27"/>
  <c r="D792" i="27"/>
  <c r="D579" i="27"/>
  <c r="C3144" i="27"/>
  <c r="C2272" i="27"/>
  <c r="D2488" i="27"/>
  <c r="D2114" i="27"/>
  <c r="D3144" i="27"/>
  <c r="D2252" i="27"/>
  <c r="C2229" i="27"/>
  <c r="C2828" i="27"/>
  <c r="D2733" i="27"/>
  <c r="D2318" i="27"/>
  <c r="D2621" i="27"/>
  <c r="C1466" i="27"/>
  <c r="C2208" i="27"/>
  <c r="D2945" i="27"/>
  <c r="D3599" i="27"/>
  <c r="D3152" i="27"/>
  <c r="D685" i="27"/>
  <c r="D2135" i="27"/>
  <c r="C1605" i="27"/>
  <c r="C1432" i="27"/>
  <c r="C1471" i="27"/>
  <c r="C3383" i="27"/>
  <c r="D2063" i="27"/>
  <c r="D837" i="27"/>
  <c r="D2481" i="27"/>
  <c r="C3614" i="27"/>
  <c r="D3240" i="27"/>
  <c r="D2266" i="27"/>
  <c r="D3913" i="27"/>
  <c r="C2236" i="27"/>
  <c r="D2419" i="27"/>
  <c r="C3639" i="27"/>
  <c r="C1821" i="27"/>
  <c r="D2809" i="27"/>
  <c r="C1208" i="27"/>
  <c r="C2801" i="27"/>
  <c r="C2204" i="27"/>
  <c r="C1264" i="27"/>
  <c r="D1325" i="27"/>
  <c r="C705" i="27"/>
  <c r="C2254" i="27"/>
  <c r="C1518" i="27"/>
  <c r="D1283" i="27"/>
  <c r="D1795" i="27"/>
  <c r="C1815" i="27"/>
  <c r="D3266" i="27"/>
  <c r="C1721" i="27"/>
  <c r="C758" i="27"/>
  <c r="D1378" i="27"/>
  <c r="D2056" i="27"/>
  <c r="D2508" i="27"/>
  <c r="C2259" i="27"/>
  <c r="C752" i="27"/>
  <c r="C2797" i="27"/>
  <c r="C1078" i="27"/>
  <c r="C748" i="27"/>
  <c r="C3643" i="27"/>
  <c r="C1324" i="27"/>
  <c r="D3786" i="27"/>
  <c r="D3858" i="27"/>
  <c r="C3232" i="27"/>
  <c r="C3592" i="27"/>
  <c r="C3792" i="27"/>
  <c r="D3541" i="27"/>
  <c r="D2387" i="27"/>
  <c r="D3145" i="27"/>
  <c r="C864" i="27"/>
  <c r="C3687" i="27"/>
  <c r="D651" i="27"/>
  <c r="D3176" i="27"/>
  <c r="D1894" i="27"/>
  <c r="C3951" i="27"/>
  <c r="D1372" i="27"/>
  <c r="D1963" i="27"/>
  <c r="C1067" i="27"/>
  <c r="C802" i="27"/>
  <c r="C1555" i="27"/>
  <c r="C3814" i="27"/>
  <c r="D1066" i="27"/>
  <c r="C3466" i="27"/>
  <c r="C3006" i="27"/>
  <c r="C582" i="27"/>
  <c r="C1073" i="27"/>
  <c r="C2579" i="27"/>
  <c r="D3532" i="27"/>
  <c r="C1843" i="27"/>
  <c r="D1911" i="27"/>
  <c r="C3478" i="27"/>
  <c r="D634" i="27"/>
  <c r="C2495" i="27"/>
  <c r="D752" i="27"/>
  <c r="C3081" i="27"/>
  <c r="C1710" i="27"/>
  <c r="D3792" i="27"/>
  <c r="G1301" i="27"/>
  <c r="H1301" i="27" s="1"/>
  <c r="J1301" i="27" s="1"/>
  <c r="D3538" i="27"/>
  <c r="D3178" i="27"/>
  <c r="C1626" i="27"/>
  <c r="C1444" i="27"/>
  <c r="D867" i="27"/>
  <c r="D2804" i="27"/>
  <c r="C1379" i="27"/>
  <c r="C1275" i="27"/>
  <c r="D2367" i="27"/>
  <c r="D3112" i="27"/>
  <c r="C844" i="27"/>
  <c r="D3841" i="27"/>
  <c r="D2790" i="27"/>
  <c r="C3077" i="27"/>
  <c r="C1565" i="27"/>
  <c r="D2754" i="27"/>
  <c r="D3075" i="27"/>
  <c r="C2282" i="27"/>
  <c r="D1583" i="27"/>
  <c r="D2110" i="27"/>
  <c r="D712" i="27"/>
  <c r="D1760" i="27"/>
  <c r="D2993" i="27"/>
  <c r="D3741" i="27"/>
  <c r="C1712" i="27"/>
  <c r="C1430" i="27"/>
  <c r="C1005" i="27"/>
  <c r="C1720" i="27"/>
  <c r="D3115" i="27"/>
  <c r="D3790" i="27"/>
  <c r="C1925" i="27"/>
  <c r="D3491" i="27"/>
  <c r="D1871" i="27"/>
  <c r="D2563" i="27"/>
  <c r="D3389" i="27"/>
  <c r="C3526" i="27"/>
  <c r="C3865" i="27"/>
  <c r="D1981" i="27"/>
  <c r="C1900" i="27"/>
  <c r="C623" i="27"/>
  <c r="C640" i="27"/>
  <c r="D3462" i="27"/>
  <c r="C3745" i="27"/>
  <c r="D3129" i="27"/>
  <c r="C777" i="27"/>
  <c r="D3121" i="27"/>
  <c r="D3851" i="27"/>
  <c r="D3518" i="27"/>
  <c r="D3641" i="27"/>
  <c r="C3017" i="27"/>
  <c r="C2040" i="27"/>
  <c r="D2982" i="27"/>
  <c r="D3654" i="27"/>
  <c r="C3007" i="27"/>
  <c r="D3106" i="27"/>
  <c r="D2722" i="27"/>
  <c r="D1464" i="27"/>
  <c r="C2322" i="27"/>
  <c r="D3914" i="27"/>
  <c r="C1293" i="27"/>
  <c r="C3145" i="27"/>
  <c r="C2943" i="27"/>
  <c r="C1281" i="27"/>
  <c r="D2042" i="27"/>
  <c r="D1182" i="27"/>
  <c r="D1104" i="27"/>
  <c r="D1523" i="27"/>
  <c r="C621" i="27"/>
  <c r="C1862" i="27"/>
  <c r="D1043" i="27"/>
  <c r="D1622" i="27"/>
  <c r="C2480" i="27"/>
  <c r="C3115" i="27"/>
  <c r="D1635" i="27"/>
  <c r="D577" i="27"/>
  <c r="C3094" i="27"/>
  <c r="D704" i="27"/>
  <c r="C3700" i="27"/>
  <c r="D1666" i="27"/>
  <c r="D805" i="27"/>
  <c r="C2334" i="27"/>
  <c r="D2460" i="27"/>
  <c r="D3185" i="27"/>
  <c r="C2458" i="27"/>
  <c r="D2180" i="27"/>
  <c r="D3972" i="27"/>
  <c r="C2333" i="27"/>
  <c r="C2763" i="27"/>
  <c r="D3451" i="27"/>
  <c r="C3820" i="27"/>
  <c r="C2578" i="27"/>
  <c r="D3071" i="27"/>
  <c r="C2080" i="27"/>
  <c r="C2561" i="27"/>
  <c r="C3405" i="27"/>
  <c r="D1638" i="27"/>
  <c r="C3806" i="27"/>
  <c r="D1690" i="27"/>
  <c r="D3903" i="27"/>
  <c r="C3048" i="27"/>
  <c r="C974" i="27"/>
  <c r="C3439" i="27"/>
  <c r="C3062" i="27"/>
  <c r="D1311" i="27"/>
  <c r="D3073" i="27"/>
  <c r="C3967" i="27"/>
  <c r="C3809" i="27"/>
  <c r="C3211" i="27"/>
  <c r="C3823" i="27"/>
  <c r="D3670" i="27"/>
  <c r="C2731" i="27"/>
  <c r="D2028" i="27"/>
  <c r="C2341" i="27"/>
  <c r="C2548" i="27"/>
  <c r="C1978" i="27"/>
  <c r="C3001" i="27"/>
  <c r="C763" i="27"/>
  <c r="C3751" i="27"/>
  <c r="C3135" i="27"/>
  <c r="D3601" i="27"/>
  <c r="D1166" i="27"/>
  <c r="C2107" i="27"/>
  <c r="C1377" i="27"/>
  <c r="D1571" i="27"/>
  <c r="C1879" i="27"/>
  <c r="C1461" i="27"/>
  <c r="D3005" i="27"/>
  <c r="C1908" i="27"/>
  <c r="C1239" i="27"/>
  <c r="C761" i="27"/>
  <c r="D1927" i="27"/>
  <c r="D1032" i="27"/>
  <c r="C3362" i="27"/>
  <c r="D755" i="27"/>
  <c r="C3821" i="27"/>
  <c r="C2951" i="27"/>
  <c r="D3226" i="27"/>
  <c r="C3938" i="27"/>
  <c r="D3891" i="27"/>
  <c r="C3590" i="27"/>
  <c r="C1960" i="27"/>
  <c r="D3615" i="27"/>
  <c r="C1222" i="27"/>
  <c r="D1867" i="27"/>
  <c r="D3450" i="27"/>
  <c r="D1408" i="27"/>
  <c r="C558" i="27"/>
  <c r="C1980" i="27"/>
  <c r="C1635" i="27"/>
  <c r="C2472" i="27"/>
  <c r="D2101" i="27"/>
  <c r="D2024" i="27"/>
  <c r="D3428" i="27"/>
  <c r="C3828" i="27"/>
  <c r="C1032" i="27"/>
  <c r="C2979" i="27"/>
  <c r="D1568" i="27"/>
  <c r="C1031" i="27"/>
  <c r="C986" i="27"/>
  <c r="D2821" i="27"/>
  <c r="D1278" i="27"/>
  <c r="C1212" i="27"/>
  <c r="D3712" i="27"/>
  <c r="D3265" i="27"/>
  <c r="C3069" i="27"/>
  <c r="C1733" i="27"/>
  <c r="D3861" i="27"/>
  <c r="C3644" i="27"/>
  <c r="D2441" i="27"/>
  <c r="C3842" i="27"/>
  <c r="C982" i="27"/>
  <c r="C1390" i="27"/>
  <c r="C3422" i="27"/>
  <c r="D3725" i="27"/>
  <c r="C2449" i="27"/>
  <c r="C2319" i="27"/>
  <c r="C993" i="27"/>
  <c r="D1967" i="27"/>
  <c r="C703" i="27"/>
  <c r="D2305" i="27"/>
  <c r="C1062" i="27"/>
  <c r="C861" i="27"/>
  <c r="C2307" i="27"/>
  <c r="D1830" i="27"/>
  <c r="C3980" i="27"/>
  <c r="C1311" i="27"/>
  <c r="C900" i="27"/>
  <c r="C1469" i="27"/>
  <c r="C1748" i="27"/>
  <c r="C643" i="27"/>
  <c r="C1477" i="27"/>
  <c r="C1232" i="27"/>
  <c r="D1329" i="27"/>
  <c r="D3118" i="27"/>
  <c r="D772" i="27"/>
  <c r="D1012" i="27"/>
  <c r="C785" i="27"/>
  <c r="D2241" i="27"/>
  <c r="C3726" i="27"/>
  <c r="D2435" i="27"/>
  <c r="D838" i="27"/>
  <c r="D982" i="27"/>
  <c r="C2788" i="27"/>
  <c r="C3434" i="27"/>
  <c r="C2986" i="27"/>
  <c r="D1733" i="27"/>
  <c r="D3978" i="27"/>
  <c r="C3733" i="27"/>
  <c r="D2400" i="27"/>
  <c r="D3890" i="27"/>
  <c r="D1772" i="27"/>
  <c r="C2193" i="27"/>
  <c r="C2736" i="27"/>
  <c r="C2590" i="27"/>
  <c r="C2791" i="27"/>
  <c r="C3448" i="27"/>
  <c r="C3511" i="27"/>
  <c r="D3911" i="27"/>
  <c r="C3602" i="27"/>
  <c r="D3126" i="27"/>
  <c r="C1439" i="27"/>
  <c r="C3390" i="27"/>
  <c r="C740" i="27"/>
  <c r="D3251" i="27"/>
  <c r="C2181" i="27"/>
  <c r="C1192" i="27"/>
  <c r="C1177" i="27"/>
  <c r="D2328" i="27"/>
  <c r="D1220" i="27"/>
  <c r="C3243" i="27"/>
  <c r="C3469" i="27"/>
  <c r="D3392" i="27"/>
  <c r="C3447" i="27"/>
  <c r="C1385" i="27"/>
  <c r="C3636" i="27"/>
  <c r="C1376" i="27"/>
  <c r="D580" i="27"/>
  <c r="C3171" i="27"/>
  <c r="C580" i="27"/>
  <c r="D1786" i="27"/>
  <c r="D2735" i="27"/>
  <c r="D3723" i="27"/>
  <c r="D1019" i="27"/>
  <c r="D2176" i="27"/>
  <c r="C2065" i="27"/>
  <c r="C838" i="27"/>
  <c r="C1122" i="27"/>
  <c r="C1557" i="27"/>
  <c r="D2496" i="27"/>
  <c r="D3253" i="27"/>
  <c r="D1191" i="27"/>
  <c r="D2828" i="27"/>
  <c r="C1321" i="27"/>
  <c r="C3193" i="27"/>
  <c r="C583" i="27"/>
  <c r="D2383" i="27"/>
  <c r="C1699" i="27"/>
  <c r="D2615" i="27"/>
  <c r="C2566" i="27"/>
  <c r="C2759" i="27"/>
  <c r="D2246" i="27"/>
  <c r="C980" i="27"/>
  <c r="C3693" i="27"/>
  <c r="C1384" i="27"/>
  <c r="D1695" i="27"/>
  <c r="D2181" i="27"/>
  <c r="C3615" i="27"/>
  <c r="D3109" i="27"/>
  <c r="C1864" i="27"/>
  <c r="C2429" i="27"/>
  <c r="C783" i="27"/>
  <c r="C629" i="27"/>
  <c r="D1207" i="27"/>
  <c r="D2059" i="27"/>
  <c r="D2314" i="27"/>
  <c r="D1581" i="27"/>
  <c r="D769" i="27"/>
  <c r="C1099" i="27"/>
  <c r="C554" i="27"/>
  <c r="C1041" i="27"/>
  <c r="C550" i="27"/>
  <c r="D2003" i="27"/>
  <c r="C2704" i="27"/>
  <c r="D3434" i="27"/>
  <c r="D753" i="27"/>
  <c r="D1631" i="27"/>
  <c r="D873" i="27"/>
  <c r="D3795" i="27"/>
  <c r="D1649" i="27"/>
  <c r="D1023" i="27"/>
  <c r="C797" i="27"/>
  <c r="D2842" i="27"/>
  <c r="D3500" i="27"/>
  <c r="C2268" i="27"/>
  <c r="C3766" i="27"/>
  <c r="C2474" i="27"/>
  <c r="C723" i="27"/>
  <c r="D3545" i="27"/>
  <c r="C1162" i="27"/>
  <c r="C2796" i="27"/>
  <c r="D3820" i="27"/>
  <c r="C1863" i="27"/>
  <c r="C3855" i="27"/>
  <c r="D1435" i="27"/>
  <c r="D1563" i="27"/>
  <c r="C815" i="27"/>
  <c r="C2409" i="27"/>
  <c r="C828" i="27"/>
  <c r="C3082" i="27"/>
  <c r="D2398" i="27"/>
  <c r="D3252" i="27"/>
  <c r="D1326" i="27"/>
  <c r="C1831" i="27"/>
  <c r="C2499" i="27"/>
  <c r="D1284" i="27"/>
  <c r="C680" i="27"/>
  <c r="D3401" i="27"/>
  <c r="C1098" i="27"/>
  <c r="D3147" i="27"/>
  <c r="D3918" i="27"/>
  <c r="D3057" i="27"/>
  <c r="D2103" i="27"/>
  <c r="C1811" i="27"/>
  <c r="C3183" i="27"/>
  <c r="D2975" i="27"/>
  <c r="D1576" i="27"/>
  <c r="D602" i="27"/>
  <c r="D3685" i="27"/>
  <c r="C3113" i="27"/>
  <c r="D3373" i="27"/>
  <c r="C2783" i="27"/>
  <c r="D1080" i="27"/>
  <c r="C2817" i="27"/>
  <c r="G2452" i="27"/>
  <c r="H2452" i="27" s="1"/>
  <c r="G2490" i="27"/>
  <c r="H2490" i="27" s="1"/>
  <c r="C2426" i="27"/>
  <c r="D1006" i="27"/>
  <c r="C1329" i="27"/>
  <c r="C1806" i="27"/>
  <c r="D1705" i="27"/>
  <c r="D1041" i="27"/>
  <c r="D2049" i="27"/>
  <c r="D1645" i="27"/>
  <c r="C1305" i="27"/>
  <c r="C1650" i="27"/>
  <c r="D2755" i="27"/>
  <c r="C673" i="27"/>
  <c r="D1472" i="27"/>
  <c r="D3525" i="27"/>
  <c r="D3591" i="27"/>
  <c r="D1255" i="27"/>
  <c r="C2191" i="27"/>
  <c r="D840" i="27"/>
  <c r="D3380" i="27"/>
  <c r="D2706" i="27"/>
  <c r="D1549" i="27"/>
  <c r="C3776" i="27"/>
  <c r="C3086" i="27"/>
  <c r="C2977" i="27"/>
  <c r="D3000" i="27"/>
  <c r="D2287" i="27"/>
  <c r="C2595" i="27"/>
  <c r="C1097" i="27"/>
  <c r="D3667" i="27"/>
  <c r="C542" i="27"/>
  <c r="D592" i="27"/>
  <c r="D3648" i="27"/>
  <c r="C2550" i="27"/>
  <c r="C2419" i="27"/>
  <c r="D1942" i="27"/>
  <c r="C672" i="27"/>
  <c r="C2034" i="27"/>
  <c r="C3895" i="27"/>
  <c r="C1758" i="27"/>
  <c r="D2281" i="27"/>
  <c r="D1831" i="27"/>
  <c r="D1798" i="27"/>
  <c r="D3093" i="27"/>
  <c r="C721" i="27"/>
  <c r="D3830" i="27"/>
  <c r="D879" i="27"/>
  <c r="D2770" i="27"/>
  <c r="C1794" i="27"/>
  <c r="D3183" i="27"/>
  <c r="D3257" i="27"/>
  <c r="C1246" i="27"/>
  <c r="C978" i="27"/>
  <c r="C626" i="27"/>
  <c r="C3616" i="27"/>
  <c r="D2504" i="27"/>
  <c r="C1245" i="27"/>
  <c r="C3024" i="27"/>
  <c r="C3753" i="27"/>
  <c r="C581" i="27"/>
  <c r="C3702" i="27"/>
  <c r="C3650" i="27"/>
  <c r="D2097" i="27"/>
  <c r="D803" i="27"/>
  <c r="C698" i="27"/>
  <c r="C989" i="27"/>
  <c r="C2368" i="27"/>
  <c r="C1146" i="27"/>
  <c r="D2994" i="27"/>
  <c r="D1868" i="27"/>
  <c r="D1961" i="27"/>
  <c r="C1935" i="27"/>
  <c r="C3627" i="27"/>
  <c r="C1213" i="27"/>
  <c r="C3130" i="27"/>
  <c r="D3521" i="27"/>
  <c r="D1623" i="27"/>
  <c r="C999" i="27"/>
  <c r="C876" i="27"/>
  <c r="D2928" i="27"/>
  <c r="C2428" i="27"/>
  <c r="D2258" i="27"/>
  <c r="D1089" i="27"/>
  <c r="C1052" i="27"/>
  <c r="D3396" i="27"/>
  <c r="C2223" i="27"/>
  <c r="C1063" i="27"/>
  <c r="C3732" i="27"/>
  <c r="C3699" i="27"/>
  <c r="D1368" i="27"/>
  <c r="C1687" i="27"/>
  <c r="C1148" i="27"/>
  <c r="C574" i="27"/>
  <c r="D882" i="27"/>
  <c r="D2997" i="27"/>
  <c r="C3528" i="27"/>
  <c r="D1732" i="27"/>
  <c r="C2583" i="27"/>
  <c r="C3728" i="27"/>
  <c r="D3552" i="27"/>
  <c r="D3636" i="27"/>
  <c r="D2416" i="27"/>
  <c r="D3477" i="27"/>
  <c r="D1048" i="27"/>
  <c r="C3021" i="27"/>
  <c r="D2484" i="27"/>
  <c r="D2925" i="27"/>
  <c r="D758" i="27"/>
  <c r="D3455" i="27"/>
  <c r="D1202" i="27"/>
  <c r="C3124" i="27"/>
  <c r="D1308" i="27"/>
  <c r="C2754" i="27"/>
  <c r="D3275" i="27"/>
  <c r="D1345" i="27"/>
  <c r="C2526" i="27"/>
  <c r="D1334" i="27"/>
  <c r="C2316" i="27"/>
  <c r="D1267" i="27"/>
  <c r="D3565" i="27"/>
  <c r="D851" i="27"/>
  <c r="G2560" i="27"/>
  <c r="H2560" i="27" s="1"/>
  <c r="J2560" i="27" s="1"/>
  <c r="C867" i="27"/>
  <c r="D2393" i="27"/>
  <c r="D3530" i="27"/>
  <c r="C1744" i="27"/>
  <c r="C760" i="27"/>
  <c r="C1799" i="27"/>
  <c r="D3961" i="27"/>
  <c r="C576" i="27"/>
  <c r="D3100" i="27"/>
  <c r="D662" i="27"/>
  <c r="D1988" i="27"/>
  <c r="C1345" i="27"/>
  <c r="D988" i="27"/>
  <c r="C3860" i="27"/>
  <c r="D3092" i="27"/>
  <c r="C3722" i="27"/>
  <c r="D1774" i="27"/>
  <c r="C1928" i="27"/>
  <c r="D3403" i="27"/>
  <c r="D668" i="27"/>
  <c r="C1659" i="27"/>
  <c r="C2512" i="27"/>
  <c r="D1555" i="27"/>
  <c r="D2598" i="27"/>
  <c r="C1543" i="27"/>
  <c r="D1078" i="27"/>
  <c r="C1224" i="27"/>
  <c r="C746" i="27"/>
  <c r="D3827" i="27"/>
  <c r="C2349" i="27"/>
  <c r="C1585" i="27"/>
  <c r="D3769" i="27"/>
  <c r="C2937" i="27"/>
  <c r="D1632" i="27"/>
  <c r="C578" i="27"/>
  <c r="C3870" i="27"/>
  <c r="C3009" i="27"/>
  <c r="D3001" i="27"/>
  <c r="D1682" i="27"/>
  <c r="D3839" i="27"/>
  <c r="D2184" i="27"/>
  <c r="C3020" i="27"/>
  <c r="D1274" i="27"/>
  <c r="C1002" i="27"/>
  <c r="C3034" i="27"/>
  <c r="C3251" i="27"/>
  <c r="D1160" i="27"/>
  <c r="D2802" i="27"/>
  <c r="C1527" i="27"/>
  <c r="C627" i="27"/>
  <c r="D856" i="27"/>
  <c r="C3275" i="27"/>
  <c r="D3873" i="27"/>
  <c r="C1695" i="27"/>
  <c r="C2573" i="27"/>
  <c r="D3875" i="27"/>
  <c r="D583" i="27"/>
  <c r="D3578" i="27"/>
  <c r="D3224" i="27"/>
  <c r="D3939" i="27"/>
  <c r="D3454" i="27"/>
  <c r="D757" i="27"/>
  <c r="D1879" i="27"/>
  <c r="C3220" i="27"/>
  <c r="D3043" i="27"/>
  <c r="C1702" i="27"/>
  <c r="D1303" i="27"/>
  <c r="D2162" i="27"/>
  <c r="C2466" i="27"/>
  <c r="D2197" i="27"/>
  <c r="C1202" i="27"/>
  <c r="C2452" i="27"/>
  <c r="D2392" i="27"/>
  <c r="C3518" i="27"/>
  <c r="D1144" i="27"/>
  <c r="D1939" i="27"/>
  <c r="D2302" i="27"/>
  <c r="D1848" i="27"/>
  <c r="C3634" i="27"/>
  <c r="C670" i="27"/>
  <c r="C2342" i="27"/>
  <c r="C1371" i="27"/>
  <c r="C2482" i="27"/>
  <c r="D2964" i="27"/>
  <c r="C3741" i="27"/>
  <c r="D3372" i="27"/>
  <c r="C1895" i="27"/>
  <c r="C3255" i="27"/>
  <c r="D1855" i="27"/>
  <c r="D1952" i="27"/>
  <c r="C1476" i="27"/>
  <c r="C2090" i="27"/>
  <c r="C853" i="27"/>
  <c r="D2303" i="27"/>
  <c r="C2575" i="27"/>
  <c r="C1622" i="27"/>
  <c r="C2125" i="27"/>
  <c r="D2529" i="27"/>
  <c r="C3582" i="27"/>
  <c r="D3370" i="27"/>
  <c r="D1280" i="27"/>
  <c r="D3088" i="27"/>
  <c r="C2085" i="27"/>
  <c r="C726" i="27"/>
  <c r="C2205" i="27"/>
  <c r="C3551" i="27"/>
  <c r="D3069" i="27"/>
  <c r="C2478" i="27"/>
  <c r="D1265" i="27"/>
  <c r="C880" i="27"/>
  <c r="C2456" i="27"/>
  <c r="D1090" i="27"/>
  <c r="C2274" i="27"/>
  <c r="D3630" i="27"/>
  <c r="C806" i="27"/>
  <c r="D894" i="27"/>
  <c r="C1280" i="27"/>
  <c r="C637" i="27"/>
  <c r="D3089" i="27"/>
  <c r="D3042" i="27"/>
  <c r="D3164" i="27"/>
  <c r="D1218" i="27"/>
  <c r="D3691" i="27"/>
  <c r="D2286" i="27"/>
  <c r="C2115" i="27"/>
  <c r="C3027" i="27"/>
  <c r="D1557" i="27"/>
  <c r="D2782" i="27"/>
  <c r="C1967" i="27"/>
  <c r="C3706" i="27"/>
  <c r="C2361" i="27"/>
  <c r="C2353" i="27"/>
  <c r="D3207" i="27"/>
  <c r="D2432" i="27"/>
  <c r="D3553" i="27"/>
  <c r="C1520" i="27"/>
  <c r="C656" i="27"/>
  <c r="C1705" i="27"/>
  <c r="D3027" i="27"/>
  <c r="D1692" i="27"/>
  <c r="D2166" i="27"/>
  <c r="C1950" i="27"/>
  <c r="D2527" i="27"/>
  <c r="D3227" i="27"/>
  <c r="D2268" i="27"/>
  <c r="D675" i="27"/>
  <c r="C2507" i="27"/>
  <c r="D1827" i="27"/>
  <c r="C691" i="27"/>
  <c r="D1243" i="27"/>
  <c r="C1640" i="27"/>
  <c r="D1135" i="27"/>
  <c r="D2422" i="27"/>
  <c r="C3500" i="27"/>
  <c r="D3778" i="27"/>
  <c r="D1884" i="27"/>
  <c r="D1541" i="27"/>
  <c r="C1193" i="27"/>
  <c r="C1880" i="27"/>
  <c r="C1223" i="27"/>
  <c r="D3592" i="27"/>
  <c r="C3934" i="27"/>
  <c r="C826" i="27"/>
  <c r="C2581" i="27"/>
  <c r="D1222" i="27"/>
  <c r="C1855" i="27"/>
  <c r="C1830" i="27"/>
  <c r="C3547" i="27"/>
  <c r="D1731" i="27"/>
  <c r="D3798" i="27"/>
  <c r="C1641" i="27"/>
  <c r="D2119" i="27"/>
  <c r="C2962" i="27"/>
  <c r="D3255" i="27"/>
  <c r="D1304" i="27"/>
  <c r="C3139" i="27"/>
  <c r="C3716" i="27"/>
  <c r="C1982" i="27"/>
  <c r="C1274" i="27"/>
  <c r="C3512" i="27"/>
  <c r="D3133" i="27"/>
  <c r="D883" i="27"/>
  <c r="D3574" i="27"/>
  <c r="D1684" i="27"/>
  <c r="C2026" i="27"/>
  <c r="C3885" i="27"/>
  <c r="C2074" i="27"/>
  <c r="D689" i="27"/>
  <c r="C1290" i="27"/>
  <c r="C1797" i="27"/>
  <c r="D978" i="27"/>
  <c r="D1227" i="27"/>
  <c r="C765" i="27"/>
  <c r="C3121" i="27"/>
  <c r="D1200" i="27"/>
  <c r="D1521" i="27"/>
  <c r="C3834" i="27"/>
  <c r="D2588" i="27"/>
  <c r="D2397" i="27"/>
  <c r="D3742" i="27"/>
  <c r="C2756" i="27"/>
  <c r="C3959" i="27"/>
  <c r="D3067" i="27"/>
  <c r="D1159" i="27"/>
  <c r="C3586" i="27"/>
  <c r="D3182" i="27"/>
  <c r="D3261" i="27"/>
  <c r="D1986" i="27"/>
  <c r="D560" i="27"/>
  <c r="C2476" i="27"/>
  <c r="C3516" i="27"/>
  <c r="C2518" i="27"/>
  <c r="C2515" i="27"/>
  <c r="D1216" i="27"/>
  <c r="D1124" i="27"/>
  <c r="D1728" i="27"/>
  <c r="C1755" i="27"/>
  <c r="D785" i="27"/>
  <c r="D3737" i="27"/>
  <c r="C2238" i="27"/>
  <c r="D2045" i="27"/>
  <c r="D2107" i="27"/>
  <c r="C3993" i="27"/>
  <c r="D2364" i="27"/>
  <c r="C1534" i="27"/>
  <c r="C2521" i="27"/>
  <c r="C2822" i="27"/>
  <c r="C1808" i="27"/>
  <c r="C1277" i="27"/>
  <c r="C3090" i="27"/>
  <c r="C3059" i="27"/>
  <c r="D2016" i="27"/>
  <c r="D3729" i="27"/>
  <c r="C3107" i="27"/>
  <c r="C1240" i="27"/>
  <c r="C1930" i="27"/>
  <c r="C2392" i="27"/>
  <c r="C1801" i="27"/>
  <c r="C3556" i="27"/>
  <c r="C1718" i="27"/>
  <c r="C1334" i="27"/>
  <c r="C3367" i="27"/>
  <c r="C3394" i="27"/>
  <c r="C1732" i="27"/>
  <c r="C3628" i="27"/>
  <c r="C1190" i="27"/>
  <c r="D1948" i="27"/>
  <c r="D3889" i="27"/>
  <c r="D1957" i="27"/>
  <c r="C3372" i="27"/>
  <c r="D2709" i="27"/>
  <c r="D3062" i="27"/>
  <c r="C3672" i="27"/>
  <c r="C1923" i="27"/>
  <c r="C654" i="27"/>
  <c r="D1680" i="27"/>
  <c r="C3462" i="27"/>
  <c r="C614" i="27"/>
  <c r="D3442" i="27"/>
  <c r="C3054" i="27"/>
  <c r="C2374" i="27"/>
  <c r="D1822" i="27"/>
  <c r="C3503" i="27"/>
  <c r="C1161" i="27"/>
  <c r="D1377" i="27"/>
  <c r="D3688" i="27"/>
  <c r="D627" i="27"/>
  <c r="D1247" i="27"/>
  <c r="C638" i="27"/>
  <c r="C1938" i="27"/>
  <c r="C1649" i="27"/>
  <c r="C3778" i="27"/>
  <c r="C3871" i="27"/>
  <c r="D2043" i="27"/>
  <c r="D1362" i="27"/>
  <c r="C3004" i="27"/>
  <c r="C865" i="27"/>
  <c r="D1750" i="27"/>
  <c r="D3953" i="27"/>
  <c r="D2078" i="27"/>
  <c r="C801" i="27"/>
  <c r="D1349" i="27"/>
  <c r="D1319" i="27"/>
  <c r="D2375" i="27"/>
  <c r="C2845" i="27"/>
  <c r="C2827" i="27"/>
  <c r="D893" i="27"/>
  <c r="D1768" i="27"/>
  <c r="D2627" i="27"/>
  <c r="C3162" i="27"/>
  <c r="C1337" i="27"/>
  <c r="C1838" i="27"/>
  <c r="C2088" i="27"/>
  <c r="D839" i="27"/>
  <c r="C3539" i="27"/>
  <c r="C616" i="27"/>
  <c r="C3670" i="27"/>
  <c r="D817" i="27"/>
  <c r="C3230" i="27"/>
  <c r="D3168" i="27"/>
  <c r="D3698" i="27"/>
  <c r="C1711" i="27"/>
  <c r="C1462" i="27"/>
  <c r="D3426" i="27"/>
  <c r="D2065" i="27"/>
  <c r="D1113" i="27"/>
  <c r="D2312" i="27"/>
  <c r="C1359" i="27"/>
  <c r="C2414" i="27"/>
  <c r="C3688" i="27"/>
  <c r="C1079" i="27"/>
  <c r="D1946" i="27"/>
  <c r="C3118" i="27"/>
  <c r="C852" i="27"/>
  <c r="D597" i="27"/>
  <c r="D3222" i="27"/>
  <c r="C1436" i="27"/>
  <c r="C2351" i="27"/>
  <c r="C1381" i="27"/>
  <c r="D2493" i="27"/>
  <c r="C2934" i="27"/>
  <c r="D1931" i="27"/>
  <c r="D648" i="27"/>
  <c r="C3364" i="27"/>
  <c r="C2592" i="27"/>
  <c r="C1970" i="27"/>
  <c r="D1252" i="27"/>
  <c r="D795" i="27"/>
  <c r="C3368" i="27"/>
  <c r="C3912" i="27"/>
  <c r="C1380" i="27"/>
  <c r="C2315" i="27"/>
  <c r="D1354" i="27"/>
  <c r="D3644" i="27"/>
  <c r="D1380" i="27"/>
  <c r="D1172" i="27"/>
  <c r="C3843" i="27"/>
  <c r="C1852" i="27"/>
  <c r="C543" i="27"/>
  <c r="C3928" i="27"/>
  <c r="C1323" i="27"/>
  <c r="D1796" i="27"/>
  <c r="C3065" i="27"/>
  <c r="C2510" i="27"/>
  <c r="C2842" i="27"/>
  <c r="C2072" i="27"/>
  <c r="D745" i="27"/>
  <c r="C2803" i="27"/>
  <c r="D3487" i="27"/>
  <c r="C1445" i="27"/>
  <c r="D2037" i="27"/>
  <c r="D3587" i="27"/>
  <c r="C1420" i="27"/>
  <c r="C3035" i="27"/>
  <c r="C3768" i="27"/>
  <c r="D2014" i="27"/>
  <c r="D715" i="27"/>
  <c r="D3789" i="27"/>
  <c r="D600" i="27"/>
  <c r="C1139" i="27"/>
  <c r="C3861" i="27"/>
  <c r="D1724" i="27"/>
  <c r="D1783" i="27"/>
  <c r="C1814" i="27"/>
  <c r="C3867" i="27"/>
  <c r="D3063" i="27"/>
  <c r="C3053" i="27"/>
  <c r="C2221" i="27"/>
  <c r="C814" i="27"/>
  <c r="C628" i="27"/>
  <c r="C3685" i="27"/>
  <c r="C3743" i="27"/>
  <c r="D1664" i="27"/>
  <c r="D2505" i="27"/>
  <c r="D3465" i="27"/>
  <c r="C1926" i="27"/>
  <c r="D2765" i="27"/>
  <c r="C669" i="27"/>
  <c r="D3845" i="27"/>
  <c r="C3599" i="27"/>
  <c r="C3485" i="27"/>
  <c r="C1310" i="27"/>
  <c r="C732" i="27"/>
  <c r="C2337" i="27"/>
  <c r="D3834" i="27"/>
  <c r="C2441" i="27"/>
  <c r="D2057" i="27"/>
  <c r="C1639" i="27"/>
  <c r="D632" i="27"/>
  <c r="C3793" i="27"/>
  <c r="C1209" i="27"/>
  <c r="D3760" i="27"/>
  <c r="D1209" i="27"/>
  <c r="D3748" i="27"/>
  <c r="D2368" i="27"/>
  <c r="C1465" i="27"/>
  <c r="C3845" i="27"/>
  <c r="C2769" i="27"/>
  <c r="C3523" i="27"/>
  <c r="D3780" i="27"/>
  <c r="C3073" i="27"/>
  <c r="C1035" i="27"/>
  <c r="D2953" i="27"/>
  <c r="C572" i="27"/>
  <c r="C3529" i="27"/>
  <c r="D2753" i="27"/>
  <c r="D2283" i="27"/>
  <c r="C1576" i="27"/>
  <c r="D1184" i="27"/>
  <c r="C3358" i="27"/>
  <c r="C3748" i="27"/>
  <c r="C663" i="27"/>
  <c r="D2791" i="27"/>
  <c r="D2773" i="27"/>
  <c r="D2546" i="27"/>
  <c r="C2082" i="27"/>
  <c r="C1427" i="27"/>
  <c r="C1749" i="27"/>
  <c r="D2998" i="27"/>
  <c r="D3082" i="27"/>
  <c r="C2778" i="27"/>
  <c r="C1909" i="27"/>
  <c r="D2958" i="27"/>
  <c r="D3263" i="27"/>
  <c r="C1661" i="27"/>
  <c r="D3882" i="27"/>
  <c r="D2221" i="27"/>
  <c r="D815" i="27"/>
  <c r="D1382" i="27"/>
  <c r="D698" i="27"/>
  <c r="D827" i="27"/>
  <c r="C1679" i="27"/>
  <c r="C696" i="27"/>
  <c r="D2519" i="27"/>
  <c r="D1773" i="27"/>
  <c r="C2000" i="27"/>
  <c r="C2012" i="27"/>
  <c r="D2050" i="27"/>
  <c r="C1554" i="27"/>
  <c r="D3384" i="27"/>
  <c r="C3088" i="27"/>
  <c r="D1711" i="27"/>
  <c r="D1001" i="27"/>
  <c r="D1966" i="27"/>
  <c r="C3440" i="27"/>
  <c r="C2523" i="27"/>
  <c r="C2488" i="27"/>
  <c r="C2398" i="27"/>
  <c r="D1714" i="27"/>
  <c r="C827" i="27"/>
  <c r="C2919" i="27"/>
  <c r="G2454" i="27"/>
  <c r="H2454" i="27" s="1"/>
  <c r="C2549" i="27"/>
  <c r="D1803" i="27"/>
  <c r="D1338" i="27"/>
  <c r="D3471" i="27"/>
  <c r="D3160" i="27"/>
  <c r="D1083" i="27"/>
  <c r="C652" i="27"/>
  <c r="D2954" i="27"/>
  <c r="D2169" i="27"/>
  <c r="D3047" i="27"/>
  <c r="C3663" i="27"/>
  <c r="C1072" i="27"/>
  <c r="D2310" i="27"/>
  <c r="C1123" i="27"/>
  <c r="C2994" i="27"/>
  <c r="D2106" i="27"/>
  <c r="C1014" i="27"/>
  <c r="C3210" i="27"/>
  <c r="D3775" i="27"/>
  <c r="D2999" i="27"/>
  <c r="D3874" i="27"/>
  <c r="C3946" i="27"/>
  <c r="C795" i="27"/>
  <c r="C3835" i="27"/>
  <c r="C1262" i="27"/>
  <c r="C3095" i="27"/>
  <c r="C2123" i="27"/>
  <c r="C2363" i="27"/>
  <c r="D1584" i="27"/>
  <c r="D2844" i="27"/>
  <c r="D3623" i="27"/>
  <c r="C2596" i="27"/>
  <c r="C2805" i="27"/>
  <c r="C3858" i="27"/>
  <c r="D720" i="27"/>
  <c r="D1577" i="27"/>
  <c r="D1444" i="27"/>
  <c r="C2604" i="27"/>
  <c r="D1944" i="27"/>
  <c r="C1857" i="27"/>
  <c r="D2434" i="27"/>
  <c r="D2261" i="27"/>
  <c r="D3598" i="27"/>
  <c r="C1259" i="27"/>
  <c r="C3353" i="27"/>
  <c r="C3249" i="27"/>
  <c r="D1994" i="27"/>
  <c r="D3555" i="27"/>
  <c r="D2448" i="27"/>
  <c r="D3988" i="27"/>
  <c r="D2702" i="27"/>
  <c r="D3761" i="27"/>
  <c r="D3814" i="27"/>
  <c r="C1872" i="27"/>
  <c r="G1262" i="27"/>
  <c r="H1262" i="27" s="1"/>
  <c r="C1569" i="27"/>
  <c r="D1193" i="27"/>
  <c r="D2805" i="27"/>
  <c r="C2585" i="27"/>
  <c r="C789" i="27"/>
  <c r="D2457" i="27"/>
  <c r="C1537" i="27"/>
  <c r="D3044" i="27"/>
  <c r="C3841" i="27"/>
  <c r="D2292" i="27"/>
  <c r="D2734" i="27"/>
  <c r="C2717" i="27"/>
  <c r="D820" i="27"/>
  <c r="C1234" i="27"/>
  <c r="D1851" i="27"/>
  <c r="C3852" i="27"/>
  <c r="C2815" i="27"/>
  <c r="C3869" i="27"/>
  <c r="C604" i="27"/>
  <c r="D2482" i="27"/>
  <c r="D1179" i="27"/>
  <c r="D2011" i="27"/>
  <c r="C1171" i="27"/>
  <c r="C3931" i="27"/>
  <c r="C2330" i="27"/>
  <c r="D1744" i="27"/>
  <c r="C1112" i="27"/>
  <c r="C3629" i="27"/>
  <c r="D3957" i="27"/>
  <c r="D2756" i="27"/>
  <c r="D1065" i="27"/>
  <c r="C3992" i="27"/>
  <c r="C2261" i="27"/>
  <c r="D3452" i="27"/>
  <c r="C1070" i="27"/>
  <c r="C3701" i="27"/>
  <c r="D2589" i="27"/>
  <c r="C2215" i="27"/>
  <c r="D3674" i="27"/>
  <c r="C1804" i="27"/>
  <c r="C1132" i="27"/>
  <c r="D3522" i="27"/>
  <c r="D1531" i="27"/>
  <c r="C2437" i="27"/>
  <c r="C2964" i="27"/>
  <c r="C1651" i="27"/>
  <c r="D3243" i="27"/>
  <c r="D1076" i="27"/>
  <c r="C1947" i="27"/>
  <c r="C3203" i="27"/>
  <c r="C3784" i="27"/>
  <c r="C3109" i="27"/>
  <c r="D2299" i="27"/>
  <c r="C3714" i="27"/>
  <c r="C3873" i="27"/>
  <c r="C1580" i="27"/>
  <c r="D2540" i="27"/>
  <c r="D2353" i="27"/>
  <c r="C1076" i="27"/>
  <c r="C2046" i="27"/>
  <c r="C1093" i="27"/>
  <c r="D3408" i="27"/>
  <c r="D3842" i="27"/>
  <c r="C3612" i="27"/>
  <c r="C3807" i="27"/>
  <c r="D3745" i="27"/>
  <c r="D2606" i="27"/>
  <c r="D3811" i="27"/>
  <c r="D3395" i="27"/>
  <c r="D3481" i="27"/>
  <c r="C3698" i="27"/>
  <c r="C2043" i="27"/>
  <c r="C3241" i="27"/>
  <c r="C3245" i="27"/>
  <c r="D2938" i="27"/>
  <c r="D2171" i="27"/>
  <c r="D1429" i="27"/>
  <c r="D1185" i="27"/>
  <c r="C3788" i="27"/>
  <c r="D748" i="27"/>
  <c r="D624" i="27"/>
  <c r="C591" i="27"/>
  <c r="D1425" i="27"/>
  <c r="D1657" i="27"/>
  <c r="D2391" i="27"/>
  <c r="D3854" i="27"/>
  <c r="C2410" i="27"/>
  <c r="D3652" i="27"/>
  <c r="C2794" i="27"/>
  <c r="D666" i="27"/>
  <c r="C3875" i="27"/>
  <c r="C1713" i="27"/>
  <c r="D1040" i="27"/>
  <c r="D1099" i="27"/>
  <c r="C1040" i="27"/>
  <c r="C2833" i="27"/>
  <c r="C1307" i="27"/>
  <c r="C1730" i="27"/>
  <c r="D643" i="27"/>
  <c r="C3126" i="27"/>
  <c r="C1692" i="27"/>
  <c r="D1625" i="27"/>
  <c r="C1974" i="27"/>
  <c r="C2166" i="27"/>
  <c r="C1155" i="27"/>
  <c r="C3964" i="27"/>
  <c r="D2824" i="27"/>
  <c r="D848" i="27"/>
  <c r="C894" i="27"/>
  <c r="D3710" i="27"/>
  <c r="D892" i="27"/>
  <c r="D2124" i="27"/>
  <c r="D1819" i="27"/>
  <c r="C2936" i="27"/>
  <c r="C1819" i="27"/>
  <c r="D1669" i="27"/>
  <c r="D2201" i="27"/>
  <c r="C678" i="27"/>
  <c r="D1665" i="27"/>
  <c r="C1140" i="27"/>
  <c r="C2610" i="27"/>
  <c r="D1997" i="27"/>
  <c r="C598" i="27"/>
  <c r="C1403" i="27"/>
  <c r="D1322" i="27"/>
  <c r="D742" i="27"/>
  <c r="D2334" i="27"/>
  <c r="D1554" i="27"/>
  <c r="C2042" i="27"/>
  <c r="C2993" i="27"/>
  <c r="D1443" i="27"/>
  <c r="C3696" i="27"/>
  <c r="C1885" i="27"/>
  <c r="D3382" i="27"/>
  <c r="D3970" i="27"/>
  <c r="D1229" i="27"/>
  <c r="D3922" i="27"/>
  <c r="C3994" i="27"/>
  <c r="D1788" i="27"/>
  <c r="D3764" i="27"/>
  <c r="D581" i="27"/>
  <c r="C1250" i="27"/>
  <c r="C1325" i="27"/>
  <c r="C2220" i="27"/>
  <c r="C2068" i="27"/>
  <c r="C2821" i="27"/>
  <c r="C1278" i="27"/>
  <c r="D1978" i="27"/>
  <c r="D1677" i="27"/>
  <c r="D3154" i="27"/>
  <c r="D1351" i="27"/>
  <c r="D3193" i="27"/>
  <c r="C700" i="27"/>
  <c r="C597" i="27"/>
  <c r="D1668" i="27"/>
  <c r="C3840" i="27"/>
  <c r="C2749" i="27"/>
  <c r="D3689" i="27"/>
  <c r="C1392" i="27"/>
  <c r="C2616" i="27"/>
  <c r="D708" i="27"/>
  <c r="C1215" i="27"/>
  <c r="C1263" i="27"/>
  <c r="C1104" i="27"/>
  <c r="C2627" i="27"/>
  <c r="D3031" i="27"/>
  <c r="D1466" i="27"/>
  <c r="D558" i="27"/>
  <c r="C738" i="27"/>
  <c r="C3679" i="27"/>
  <c r="C657" i="27"/>
  <c r="C659" i="27"/>
  <c r="D3726" i="27"/>
  <c r="C712" i="27"/>
  <c r="D3974" i="27"/>
  <c r="C3996" i="27"/>
  <c r="C3978" i="27"/>
  <c r="D2470" i="27"/>
  <c r="D794" i="27"/>
  <c r="D1691" i="27"/>
  <c r="C3731" i="27"/>
  <c r="D2205" i="27"/>
  <c r="D3051" i="27"/>
  <c r="D3239" i="27"/>
  <c r="D2257" i="27"/>
  <c r="C679" i="27"/>
  <c r="C2761" i="27"/>
  <c r="C646" i="27"/>
  <c r="C1832" i="27"/>
  <c r="C1677" i="27"/>
  <c r="C1627" i="27"/>
  <c r="D1147" i="27"/>
  <c r="C718" i="27"/>
  <c r="C2197" i="27"/>
  <c r="D1984" i="27"/>
  <c r="D3212" i="27"/>
  <c r="C1750" i="27"/>
  <c r="C3461" i="27"/>
  <c r="D1296" i="27"/>
  <c r="C1360" i="27"/>
  <c r="C3190" i="27"/>
  <c r="C3246" i="27"/>
  <c r="D1715" i="27"/>
  <c r="C1911" i="27"/>
  <c r="C1902" i="27"/>
  <c r="D641" i="27"/>
  <c r="C2314" i="27"/>
  <c r="C3925" i="27"/>
  <c r="D2088" i="27"/>
  <c r="C3151" i="27"/>
  <c r="C3424" i="27"/>
  <c r="D2719" i="27"/>
  <c r="C2387" i="27"/>
  <c r="D1079" i="27"/>
  <c r="D3189" i="27"/>
  <c r="D3259" i="27"/>
  <c r="C3906" i="27"/>
  <c r="D3364" i="27"/>
  <c r="D3448" i="27"/>
  <c r="C2840" i="27"/>
  <c r="D1943" i="27"/>
  <c r="C3025" i="27"/>
  <c r="C1143" i="27"/>
  <c r="C2776" i="27"/>
  <c r="C2265" i="27"/>
  <c r="C1789" i="27"/>
  <c r="D1363" i="27"/>
  <c r="C1684" i="27"/>
  <c r="C3774" i="27"/>
  <c r="C3174" i="27"/>
  <c r="D2501" i="27"/>
  <c r="C2617" i="27"/>
  <c r="D3855" i="27"/>
  <c r="D2289" i="27"/>
  <c r="D3362" i="27"/>
  <c r="C3195" i="27"/>
  <c r="D2552" i="27"/>
  <c r="C884" i="27"/>
  <c r="C3795" i="27"/>
  <c r="D1290" i="27"/>
  <c r="C1327" i="27"/>
  <c r="C3569" i="27"/>
  <c r="D1037" i="27"/>
  <c r="D899" i="27"/>
  <c r="C2305" i="27"/>
  <c r="C3147" i="27"/>
  <c r="C1251" i="27"/>
  <c r="D3626" i="27"/>
  <c r="C2571" i="27"/>
  <c r="C3854" i="27"/>
  <c r="C2054" i="27"/>
  <c r="C2251" i="27"/>
  <c r="D3862" i="27"/>
  <c r="D3618" i="27"/>
  <c r="C1286" i="27"/>
  <c r="C834" i="27"/>
  <c r="D3356" i="27"/>
  <c r="D1832" i="27"/>
  <c r="C1095" i="27"/>
  <c r="D550" i="27"/>
  <c r="C803" i="27"/>
  <c r="D2781" i="27"/>
  <c r="C567" i="27"/>
  <c r="C2464" i="27"/>
  <c r="D679" i="27"/>
  <c r="C764" i="27"/>
  <c r="D1397" i="27"/>
  <c r="C2165" i="27"/>
  <c r="C553" i="27"/>
  <c r="D788" i="27"/>
  <c r="D3174" i="27"/>
  <c r="C1818" i="27"/>
  <c r="D2331" i="27"/>
  <c r="D1431" i="27"/>
  <c r="D3076" i="27"/>
  <c r="C2227" i="27"/>
  <c r="D1869" i="27"/>
  <c r="D1974" i="27"/>
  <c r="C729" i="27"/>
  <c r="D1524" i="27"/>
  <c r="C2708" i="27"/>
  <c r="C2375" i="27"/>
  <c r="C829" i="27"/>
  <c r="D1375" i="27"/>
  <c r="D1371" i="27"/>
  <c r="C3156" i="27"/>
  <c r="D1775" i="27"/>
  <c r="C2918" i="27"/>
  <c r="D1741" i="27"/>
  <c r="D2265" i="27"/>
  <c r="D2263" i="27"/>
  <c r="D1009" i="27"/>
  <c r="C2741" i="27"/>
  <c r="C1551" i="27"/>
  <c r="D1720" i="27"/>
  <c r="C868" i="27"/>
  <c r="D603" i="27"/>
  <c r="D2347" i="27"/>
  <c r="C2432" i="27"/>
  <c r="D1103" i="27"/>
  <c r="C3416" i="27"/>
  <c r="C3351" i="27"/>
  <c r="D3418" i="27"/>
  <c r="D1758" i="27"/>
  <c r="C1414" i="27"/>
  <c r="C2018" i="27"/>
  <c r="D2458" i="27"/>
  <c r="D1068" i="27"/>
  <c r="C1204" i="27"/>
  <c r="C757" i="27"/>
  <c r="C1574" i="27"/>
  <c r="C1157" i="27"/>
  <c r="C683" i="27"/>
  <c r="C2836" i="27"/>
  <c r="D1658" i="27"/>
  <c r="C3395" i="27"/>
  <c r="C2945" i="27"/>
  <c r="C3420" i="27"/>
  <c r="C1210" i="27"/>
  <c r="C2233" i="27"/>
  <c r="D2294" i="27"/>
  <c r="C3392" i="27"/>
  <c r="C2567" i="27"/>
  <c r="D2046" i="27"/>
  <c r="D3079" i="27"/>
  <c r="D1174" i="27"/>
  <c r="D1661" i="27"/>
  <c r="D1742" i="27"/>
  <c r="D997" i="27"/>
  <c r="C2814" i="27"/>
  <c r="C2460" i="27"/>
  <c r="C2582" i="27"/>
  <c r="C3008" i="27"/>
  <c r="C3465" i="27"/>
  <c r="C1255" i="27"/>
  <c r="D2582" i="27"/>
  <c r="C3510" i="27"/>
  <c r="C3803" i="27"/>
  <c r="D850" i="27"/>
  <c r="D1180" i="27"/>
  <c r="D3432" i="27"/>
  <c r="G1227" i="27"/>
  <c r="H1227" i="27" s="1"/>
  <c r="J1227" i="27" s="1"/>
  <c r="C3945" i="27"/>
  <c r="C3264" i="27"/>
  <c r="C3520" i="27"/>
  <c r="D2378" i="27"/>
  <c r="C3454" i="27"/>
  <c r="C3749" i="27"/>
  <c r="D1519" i="27"/>
  <c r="D1973" i="27"/>
  <c r="C2930" i="27"/>
  <c r="D3584" i="27"/>
  <c r="D3991" i="27"/>
  <c r="D1460" i="27"/>
  <c r="C2306" i="27"/>
  <c r="C2061" i="27"/>
  <c r="C1719" i="27"/>
  <c r="D2085" i="27"/>
  <c r="D1097" i="27"/>
  <c r="D1423" i="27"/>
  <c r="D557" i="27"/>
  <c r="D3127" i="27"/>
  <c r="D3146" i="27"/>
  <c r="D2711" i="27"/>
  <c r="C2949" i="27"/>
  <c r="C2580" i="27"/>
  <c r="D1383" i="27"/>
  <c r="C851" i="27"/>
  <c r="C1306" i="27"/>
  <c r="D2732" i="27"/>
  <c r="C848" i="27"/>
  <c r="C3545" i="27"/>
  <c r="D2329" i="27"/>
  <c r="C3838" i="27"/>
  <c r="D1640" i="27"/>
  <c r="D1816" i="27"/>
  <c r="D3155" i="27"/>
  <c r="C2957" i="27"/>
  <c r="C3789" i="27"/>
  <c r="C710" i="27"/>
  <c r="D1770" i="27"/>
  <c r="D2623" i="27"/>
  <c r="C630" i="27"/>
  <c r="D823" i="27"/>
  <c r="C3116" i="27"/>
  <c r="D3483" i="27"/>
  <c r="D1975" i="27"/>
  <c r="D3640" i="27"/>
  <c r="D1233" i="27"/>
  <c r="D2255" i="27"/>
  <c r="D1709" i="27"/>
  <c r="C3002" i="27"/>
  <c r="D2427" i="27"/>
  <c r="D3787" i="27"/>
  <c r="C3187" i="27"/>
  <c r="C3848" i="27"/>
  <c r="C1642" i="27"/>
  <c r="D2483" i="27"/>
  <c r="D3459" i="27"/>
  <c r="D1861" i="27"/>
  <c r="C1077" i="27"/>
  <c r="D2308" i="27"/>
  <c r="C3757" i="27"/>
  <c r="C3652" i="27"/>
  <c r="D763" i="27"/>
  <c r="C3051" i="27"/>
  <c r="C1227" i="27"/>
  <c r="C3127" i="27"/>
  <c r="D3684" i="27"/>
  <c r="C1369" i="27"/>
  <c r="C1842" i="27"/>
  <c r="D1044" i="27"/>
  <c r="C3438" i="27"/>
  <c r="C2214" i="27"/>
  <c r="C1326" i="27"/>
  <c r="D3438" i="27"/>
  <c r="D2356" i="27"/>
  <c r="D1455" i="27"/>
  <c r="C1689" i="27"/>
  <c r="C1118" i="27"/>
  <c r="C2707" i="27"/>
  <c r="C2057" i="27"/>
  <c r="C1096" i="27"/>
  <c r="D2217" i="27"/>
  <c r="D3242" i="27"/>
  <c r="D3677" i="27"/>
  <c r="D3105" i="27"/>
  <c r="C3998" i="27"/>
  <c r="D3427" i="27"/>
  <c r="D2079" i="27"/>
  <c r="C1514" i="27"/>
  <c r="C1028" i="27"/>
  <c r="C1542" i="27"/>
  <c r="D2164" i="27"/>
  <c r="C1800" i="27"/>
  <c r="C2006" i="27"/>
  <c r="C798" i="27"/>
  <c r="D3645" i="27"/>
  <c r="C2379" i="27"/>
  <c r="D653" i="27"/>
  <c r="D2536" i="27"/>
  <c r="D730" i="27"/>
  <c r="C2538" i="27"/>
  <c r="D1102" i="27"/>
  <c r="C611" i="27"/>
  <c r="C3677" i="27"/>
  <c r="C2843" i="27"/>
  <c r="D1698" i="27"/>
  <c r="C2737" i="27"/>
  <c r="C3411" i="27"/>
  <c r="C563" i="27"/>
  <c r="D2084" i="27"/>
  <c r="D3701" i="27"/>
  <c r="D1106" i="27"/>
  <c r="D2102" i="27"/>
  <c r="C2023" i="27"/>
  <c r="C708" i="27"/>
  <c r="C2722" i="27"/>
  <c r="D3877" i="27"/>
  <c r="C2324" i="27"/>
  <c r="C3549" i="27"/>
  <c r="C3794" i="27"/>
  <c r="C568" i="27"/>
  <c r="D2459" i="27"/>
  <c r="C2771" i="27"/>
  <c r="D3722" i="27"/>
  <c r="D1903" i="27"/>
  <c r="C2228" i="27"/>
  <c r="D3963" i="27"/>
  <c r="D2512" i="27"/>
  <c r="C2835" i="27"/>
  <c r="D1543" i="27"/>
  <c r="C1848" i="27"/>
  <c r="D1132" i="27"/>
  <c r="D1805" i="27"/>
  <c r="C3605" i="27"/>
  <c r="D2618" i="27"/>
  <c r="C1731" i="27"/>
  <c r="D3064" i="27"/>
  <c r="D2934" i="27"/>
  <c r="C2762" i="27"/>
  <c r="C2290" i="27"/>
  <c r="C3739" i="27"/>
  <c r="D3870" i="27"/>
  <c r="D2506" i="27"/>
  <c r="C3552" i="27"/>
  <c r="C1047" i="27"/>
  <c r="D1013" i="27"/>
  <c r="D3606" i="27"/>
  <c r="C780" i="27"/>
  <c r="C3110" i="27"/>
  <c r="D3924" i="27"/>
  <c r="D2832" i="27"/>
  <c r="D2777" i="27"/>
  <c r="C1824" i="27"/>
  <c r="C3433" i="27"/>
  <c r="D896" i="27"/>
  <c r="C1888" i="27"/>
  <c r="C2498" i="27"/>
  <c r="C1468" i="27"/>
  <c r="D3489" i="27"/>
  <c r="C3087" i="27"/>
  <c r="D2604" i="27"/>
  <c r="D3052" i="27"/>
  <c r="C1833" i="27"/>
  <c r="C1179" i="27"/>
  <c r="C2117" i="27"/>
  <c r="D791" i="27"/>
  <c r="D869" i="27"/>
  <c r="D1710" i="27"/>
  <c r="C2110" i="27"/>
  <c r="C3655" i="27"/>
  <c r="D2319" i="27"/>
  <c r="D2381" i="27"/>
  <c r="C2520" i="27"/>
  <c r="D2838" i="27"/>
  <c r="C2807" i="27"/>
  <c r="C896" i="27"/>
  <c r="C1763" i="27"/>
  <c r="C1367" i="27"/>
  <c r="D834" i="27"/>
  <c r="D3836" i="27"/>
  <c r="D2418" i="27"/>
  <c r="D3267" i="27"/>
  <c r="D1654" i="27"/>
  <c r="C2819" i="27"/>
  <c r="D2048" i="27"/>
  <c r="D3399" i="27"/>
  <c r="C2105" i="27"/>
  <c r="D3534" i="27"/>
  <c r="C3572" i="27"/>
  <c r="C3015" i="27"/>
  <c r="C3797" i="27"/>
  <c r="C1442" i="27"/>
  <c r="D1900" i="27"/>
  <c r="C704" i="27"/>
  <c r="D3551" i="27"/>
  <c r="D2981" i="27"/>
  <c r="D3803" i="27"/>
  <c r="D2291" i="27"/>
  <c r="C3531" i="27"/>
  <c r="D2093" i="27"/>
  <c r="C888" i="27"/>
  <c r="C3354" i="27"/>
  <c r="D3360" i="27"/>
  <c r="D1897" i="27"/>
  <c r="D1141" i="27"/>
  <c r="D723" i="27"/>
  <c r="D1704" i="27"/>
  <c r="C3859" i="27"/>
  <c r="D2502" i="27"/>
  <c r="C3185" i="27"/>
  <c r="C2614" i="27"/>
  <c r="D2349" i="27"/>
  <c r="D699" i="27"/>
  <c r="C601" i="27"/>
  <c r="C3877" i="27"/>
  <c r="C1341" i="27"/>
  <c r="C2359" i="27"/>
  <c r="D1215" i="27"/>
  <c r="C1107" i="27"/>
  <c r="C561" i="27"/>
  <c r="C3261" i="27"/>
  <c r="D2794" i="27"/>
  <c r="D3683" i="27"/>
  <c r="C2594" i="27"/>
  <c r="C3567" i="27"/>
  <c r="C1839" i="27"/>
  <c r="D3920" i="27"/>
  <c r="D2173" i="27"/>
  <c r="D3564" i="27"/>
  <c r="D1526" i="27"/>
  <c r="C2024" i="27"/>
  <c r="D1442" i="27"/>
  <c r="C2777" i="27"/>
  <c r="D1989" i="27"/>
  <c r="C3772" i="27"/>
  <c r="C3131" i="27"/>
  <c r="D3589" i="27"/>
  <c r="C1184" i="27"/>
  <c r="D3823" i="27"/>
  <c r="C1374" i="27"/>
  <c r="C1548" i="27"/>
  <c r="C1398" i="27"/>
  <c r="C1450" i="27"/>
  <c r="D2740" i="27"/>
  <c r="C3900" i="27"/>
  <c r="D1240" i="27"/>
  <c r="D3002" i="27"/>
  <c r="C1956" i="27"/>
  <c r="D3015" i="27"/>
  <c r="C2839" i="27"/>
  <c r="C2378" i="27"/>
  <c r="C634" i="27"/>
  <c r="D1403" i="27"/>
  <c r="C2744" i="27"/>
  <c r="D1833" i="27"/>
  <c r="D2220" i="27"/>
  <c r="C2094" i="27"/>
  <c r="D3955" i="27"/>
  <c r="C3759" i="27"/>
  <c r="D3153" i="27"/>
  <c r="D3394" i="27"/>
  <c r="D3520" i="27"/>
  <c r="D853" i="27"/>
  <c r="C2468" i="27"/>
  <c r="C1952" i="27"/>
  <c r="D1960" i="27"/>
  <c r="D3815" i="27"/>
  <c r="D843" i="27"/>
  <c r="D1546" i="27"/>
  <c r="C3096" i="27"/>
  <c r="C1859" i="27"/>
  <c r="D1087" i="27"/>
  <c r="D1385" i="27"/>
  <c r="D3501" i="27"/>
  <c r="D3696" i="27"/>
  <c r="D1913" i="27"/>
  <c r="D800" i="27"/>
  <c r="C2212" i="27"/>
  <c r="C3235" i="27"/>
  <c r="C2030" i="27"/>
  <c r="C2462" i="27"/>
  <c r="D1641" i="27"/>
  <c r="C552" i="27"/>
  <c r="C2320" i="27"/>
  <c r="C759" i="27"/>
  <c r="D3440" i="27"/>
  <c r="C2247" i="27"/>
  <c r="D2590" i="27"/>
  <c r="D835" i="27"/>
  <c r="C1984" i="27"/>
  <c r="D1817" i="27"/>
  <c r="C1173" i="27"/>
  <c r="D2280" i="27"/>
  <c r="C3219" i="27"/>
  <c r="C1787" i="27"/>
  <c r="C3942" i="27"/>
  <c r="C1319" i="27"/>
  <c r="D3034" i="27"/>
  <c r="C3786" i="27"/>
  <c r="C3747" i="27"/>
  <c r="D3666" i="27"/>
  <c r="D1972" i="27"/>
  <c r="C1671" i="27"/>
  <c r="C2328" i="27"/>
  <c r="D2210" i="27"/>
  <c r="C1793" i="27"/>
  <c r="D818" i="27"/>
  <c r="D3620" i="27"/>
  <c r="D2068" i="27"/>
  <c r="C3189" i="27"/>
  <c r="D621" i="27"/>
  <c r="C3459" i="27"/>
  <c r="C1752" i="27"/>
  <c r="D1405" i="27"/>
  <c r="D2788" i="27"/>
  <c r="C3374" i="27"/>
  <c r="C2249" i="27"/>
  <c r="C2829" i="27"/>
  <c r="C1270" i="27"/>
  <c r="C1332" i="27"/>
  <c r="D3956" i="27"/>
  <c r="C3222" i="27"/>
  <c r="D1348" i="27"/>
  <c r="C3710" i="27"/>
  <c r="C3271" i="27"/>
  <c r="D1396" i="27"/>
  <c r="C681" i="27"/>
  <c r="C3381" i="27"/>
  <c r="C1905" i="27"/>
  <c r="C3152" i="27"/>
  <c r="C1521" i="27"/>
  <c r="D2566" i="27"/>
  <c r="D1357" i="27"/>
  <c r="D1572" i="27"/>
  <c r="C3524" i="27"/>
  <c r="D1539" i="27"/>
  <c r="C1775" i="27"/>
  <c r="C2748" i="27"/>
  <c r="D2218" i="27"/>
  <c r="C2062" i="27"/>
  <c r="D2558" i="27"/>
  <c r="D568" i="27"/>
  <c r="D1809" i="27"/>
  <c r="D2545" i="27"/>
  <c r="C891" i="27"/>
  <c r="D1152" i="27"/>
  <c r="D1057" i="27"/>
  <c r="D3249" i="27"/>
  <c r="C689" i="27"/>
  <c r="C2190" i="27"/>
  <c r="C3620" i="27"/>
  <c r="C2537" i="27"/>
  <c r="C1299" i="27"/>
  <c r="C3559" i="27"/>
  <c r="C2589" i="27"/>
  <c r="C2326" i="27"/>
  <c r="C3624" i="27"/>
  <c r="D2592" i="27"/>
  <c r="C1759" i="27"/>
  <c r="C2424" i="27"/>
  <c r="C2364" i="27"/>
  <c r="C3704" i="27"/>
  <c r="C1526" i="27"/>
  <c r="C2723" i="27"/>
  <c r="C2504" i="27"/>
  <c r="D3766" i="27"/>
  <c r="D3593" i="27"/>
  <c r="D2605" i="27"/>
  <c r="C3111" i="27"/>
  <c r="C3570" i="27"/>
  <c r="D1186" i="27"/>
  <c r="D3576" i="27"/>
  <c r="C2038" i="27"/>
  <c r="C1422" i="27"/>
  <c r="D1390" i="27"/>
  <c r="C3149" i="27"/>
  <c r="C773" i="27"/>
  <c r="D3605" i="27"/>
  <c r="C1298" i="27"/>
  <c r="C2921" i="27"/>
  <c r="C2802" i="27"/>
  <c r="D3976" i="27"/>
  <c r="C2276" i="27"/>
  <c r="D2251" i="27"/>
  <c r="D2282" i="27"/>
  <c r="C2076" i="27"/>
  <c r="D2531" i="27"/>
  <c r="C831" i="27"/>
  <c r="D1759" i="27"/>
  <c r="C877" i="27"/>
  <c r="D810" i="27"/>
  <c r="D2429" i="27"/>
  <c r="C1768" i="27"/>
  <c r="C767" i="27"/>
  <c r="C2412" i="27"/>
  <c r="D2326" i="27"/>
  <c r="D726" i="27"/>
  <c r="D3662" i="27"/>
  <c r="D3165" i="27"/>
  <c r="D2477" i="27"/>
  <c r="D1056" i="27"/>
  <c r="D1890" i="27"/>
  <c r="C3692" i="27"/>
  <c r="C818" i="27"/>
  <c r="C3933" i="27"/>
  <c r="C1016" i="27"/>
  <c r="D3086" i="27"/>
  <c r="D613" i="27"/>
  <c r="C2485" i="27"/>
  <c r="C3656" i="27"/>
  <c r="C2347" i="27"/>
  <c r="C1927" i="27"/>
  <c r="D3556" i="27"/>
  <c r="C816" i="27"/>
  <c r="D1401" i="27"/>
  <c r="D674" i="27"/>
  <c r="D2579" i="27"/>
  <c r="D1310" i="27"/>
  <c r="D1652" i="27"/>
  <c r="D2556" i="27"/>
  <c r="C2531" i="27"/>
  <c r="D3925" i="27"/>
  <c r="C3229" i="27"/>
  <c r="D3706" i="27"/>
  <c r="D974" i="27"/>
  <c r="C1163" i="27"/>
  <c r="D2053" i="27"/>
  <c r="D1190" i="27"/>
  <c r="D3968" i="27"/>
  <c r="D2573" i="27"/>
  <c r="D3805" i="27"/>
  <c r="C1674" i="27"/>
  <c r="D1954" i="27"/>
  <c r="D3863" i="27"/>
  <c r="D2054" i="27"/>
  <c r="D3135" i="27"/>
  <c r="C1822" i="27"/>
  <c r="D623" i="27"/>
  <c r="D640" i="27"/>
  <c r="D714" i="27"/>
  <c r="C2735" i="27"/>
  <c r="C2111" i="27"/>
  <c r="D2227" i="27"/>
  <c r="C3403" i="27"/>
  <c r="C1303" i="27"/>
  <c r="D3506" i="27"/>
  <c r="C1453" i="27"/>
  <c r="D692" i="27"/>
  <c r="D1093" i="27"/>
  <c r="C1147" i="27"/>
  <c r="C873" i="27"/>
  <c r="C2932" i="27"/>
  <c r="D1232" i="27"/>
  <c r="C859" i="27"/>
  <c r="C2226" i="27"/>
  <c r="D2537" i="27"/>
  <c r="D2424" i="27"/>
  <c r="D2474" i="27"/>
  <c r="C3093" i="27"/>
  <c r="D1063" i="27"/>
  <c r="C2376" i="27"/>
  <c r="C2479" i="27"/>
  <c r="C807" i="27"/>
  <c r="C715" i="27"/>
  <c r="C1558" i="27"/>
  <c r="C600" i="27"/>
  <c r="D628" i="27"/>
  <c r="C3682" i="27"/>
  <c r="D1926" i="27"/>
  <c r="D1876" i="27"/>
  <c r="D2082" i="27"/>
  <c r="G2561" i="27"/>
  <c r="H2561" i="27" s="1"/>
  <c r="J2561" i="27" s="1"/>
  <c r="C2940" i="27"/>
  <c r="C2738" i="27"/>
  <c r="D1950" i="27"/>
  <c r="C788" i="27"/>
  <c r="C2222" i="27"/>
  <c r="D1756" i="27"/>
  <c r="D3022" i="27"/>
  <c r="D599" i="27"/>
  <c r="D1901" i="27"/>
  <c r="C1355" i="27"/>
  <c r="C1781" i="27"/>
  <c r="C3622" i="27"/>
  <c r="C3935" i="27"/>
  <c r="C2171" i="27"/>
  <c r="D2409" i="27"/>
  <c r="D2721" i="27"/>
  <c r="C3537" i="27"/>
  <c r="C1080" i="27"/>
  <c r="C3400" i="27"/>
  <c r="C3446" i="27"/>
  <c r="D3400" i="27"/>
  <c r="D2322" i="27"/>
  <c r="C2184" i="27"/>
  <c r="C1936" i="27"/>
  <c r="D2778" i="27"/>
  <c r="D1321" i="27"/>
  <c r="D1538" i="27"/>
  <c r="D1457" i="27"/>
  <c r="D1882" i="27"/>
  <c r="C3987" i="27"/>
  <c r="D1219" i="27"/>
  <c r="C1530" i="27"/>
  <c r="D3987" i="27"/>
  <c r="D3793" i="27"/>
  <c r="D3358" i="27"/>
  <c r="D1420" i="27"/>
  <c r="D542" i="27"/>
  <c r="C2439" i="27"/>
  <c r="D1906" i="27"/>
  <c r="D3120" i="27"/>
  <c r="D2311" i="27"/>
  <c r="D3209" i="27"/>
  <c r="C3418" i="27"/>
  <c r="D3059" i="27"/>
  <c r="C3610" i="27"/>
  <c r="D3981" i="27"/>
  <c r="D2222" i="27"/>
  <c r="D2444" i="27"/>
  <c r="C1198" i="27"/>
  <c r="D777" i="27"/>
  <c r="C1474" i="27"/>
  <c r="C1268" i="27"/>
  <c r="D1474" i="27"/>
  <c r="C1090" i="27"/>
  <c r="D2568" i="27"/>
  <c r="D2609" i="27"/>
  <c r="C1929" i="27"/>
  <c r="D1120" i="27"/>
  <c r="C1343" i="27"/>
  <c r="D1199" i="27"/>
  <c r="C1573" i="27"/>
  <c r="C2003" i="27"/>
  <c r="D2380" i="27"/>
  <c r="D2581" i="27"/>
  <c r="C3836" i="27"/>
  <c r="C3641" i="27"/>
  <c r="C599" i="27"/>
  <c r="D2772" i="27"/>
  <c r="C3479" i="27"/>
  <c r="C3379" i="27"/>
  <c r="D1116" i="27"/>
  <c r="C857" i="27"/>
  <c r="C1266" i="27"/>
  <c r="C590" i="27"/>
  <c r="D857" i="27"/>
  <c r="D2315" i="27"/>
  <c r="C3177" i="27"/>
  <c r="C2711" i="27"/>
  <c r="D1637" i="27"/>
  <c r="C1133" i="27"/>
  <c r="C2542" i="27"/>
  <c r="D2597" i="27"/>
  <c r="G1406" i="27"/>
  <c r="H1406" i="27" s="1"/>
  <c r="J1406" i="27" s="1"/>
  <c r="D1178" i="27"/>
  <c r="C3426" i="27"/>
  <c r="C1456" i="27"/>
  <c r="D2443" i="27"/>
  <c r="D2215" i="27"/>
  <c r="C3412" i="27"/>
  <c r="D3562" i="27"/>
  <c r="D2249" i="27"/>
  <c r="C1069" i="27"/>
  <c r="C1125" i="27"/>
  <c r="D1968" i="27"/>
  <c r="C1624" i="27"/>
  <c r="D1125" i="27"/>
  <c r="C1127" i="27"/>
  <c r="C2291" i="27"/>
  <c r="D1244" i="27"/>
  <c r="D862" i="27"/>
  <c r="D2480" i="27"/>
  <c r="C1258" i="27"/>
  <c r="D2404" i="27"/>
  <c r="D552" i="27"/>
  <c r="D3101" i="27"/>
  <c r="D3892" i="27"/>
  <c r="D1722" i="27"/>
  <c r="D3492" i="27"/>
  <c r="C1834" i="27"/>
  <c r="D1987" i="27"/>
  <c r="C3635" i="27"/>
  <c r="C914" i="27"/>
  <c r="C1837" i="27"/>
  <c r="D1834" i="27"/>
  <c r="D2066" i="27"/>
  <c r="C2055" i="27"/>
  <c r="D3880" i="27"/>
  <c r="C1882" i="27"/>
  <c r="C3223" i="27"/>
  <c r="D2503" i="27"/>
  <c r="D605" i="27"/>
  <c r="C1291" i="27"/>
  <c r="D1971" i="27"/>
  <c r="D762" i="27"/>
  <c r="C3750" i="27"/>
  <c r="C3560" i="27"/>
  <c r="C1807" i="27"/>
  <c r="C1761" i="27"/>
  <c r="D1022" i="27"/>
  <c r="D2083" i="27"/>
  <c r="D548" i="27"/>
  <c r="D1924" i="27"/>
  <c r="D3040" i="27"/>
  <c r="D3161" i="27"/>
  <c r="D2499" i="27"/>
  <c r="C1517" i="27"/>
  <c r="D847" i="27"/>
  <c r="C3202" i="27"/>
  <c r="C1670" i="27"/>
  <c r="D1718" i="27"/>
  <c r="D844" i="27"/>
  <c r="D2569" i="27"/>
  <c r="C841" i="27"/>
  <c r="C1042" i="27"/>
  <c r="D1671" i="27"/>
  <c r="C1045" i="27"/>
  <c r="D3934" i="27"/>
  <c r="D2557" i="27"/>
  <c r="D2931" i="27"/>
  <c r="C2931" i="27"/>
  <c r="C3270" i="27"/>
  <c r="C3415" i="27"/>
  <c r="C2539" i="27"/>
  <c r="C2194" i="27"/>
  <c r="D2526" i="27"/>
  <c r="D3609" i="27"/>
  <c r="C3862" i="27"/>
  <c r="C2448" i="27"/>
  <c r="D2708" i="27"/>
  <c r="D1818" i="27"/>
  <c r="C3036" i="27"/>
  <c r="D2194" i="27"/>
  <c r="C2622" i="27"/>
  <c r="D1384" i="27"/>
  <c r="D3151" i="27"/>
  <c r="C1997" i="27"/>
  <c r="C3489" i="27"/>
  <c r="C2997" i="27"/>
  <c r="D1840" i="27"/>
  <c r="D563" i="27"/>
  <c r="C2344" i="27"/>
  <c r="D1324" i="27"/>
  <c r="C1858" i="27"/>
  <c r="D682" i="27"/>
  <c r="D1813" i="27"/>
  <c r="C2267" i="27"/>
  <c r="D1263" i="27"/>
  <c r="D2591" i="27"/>
  <c r="D2242" i="27"/>
  <c r="D2098" i="27"/>
  <c r="D2399" i="27"/>
  <c r="D3763" i="27"/>
  <c r="D2121" i="27"/>
  <c r="D2094" i="27"/>
  <c r="D1560" i="27"/>
  <c r="C2121" i="27"/>
  <c r="C1178" i="27"/>
  <c r="C2015" i="27"/>
  <c r="C3957" i="27"/>
  <c r="D1171" i="27"/>
  <c r="G1230" i="27"/>
  <c r="H1230" i="27" s="1"/>
  <c r="J1230" i="27" s="1"/>
  <c r="C1566" i="27"/>
  <c r="D1646" i="27"/>
  <c r="D2762" i="27"/>
  <c r="C1840" i="27"/>
  <c r="C1051" i="27"/>
  <c r="D3767" i="27"/>
  <c r="D2798" i="27"/>
  <c r="D2602" i="27"/>
  <c r="D2923" i="27"/>
  <c r="D1532" i="27"/>
  <c r="D1387" i="27"/>
  <c r="C1570" i="27"/>
  <c r="C1774" i="27"/>
  <c r="D1331" i="27"/>
  <c r="C2294" i="27"/>
  <c r="D3883" i="27"/>
  <c r="D2001" i="27"/>
  <c r="D2845" i="27"/>
  <c r="C697" i="27"/>
  <c r="D3162" i="27"/>
  <c r="C3031" i="27"/>
  <c r="D2784" i="27"/>
  <c r="D793" i="27"/>
  <c r="C2621" i="27"/>
  <c r="D1058" i="27"/>
  <c r="D1306" i="27"/>
  <c r="C1152" i="27"/>
  <c r="D1936" i="27"/>
  <c r="D1054" i="27"/>
  <c r="D3753" i="27"/>
  <c r="C2028" i="27"/>
  <c r="D1462" i="27"/>
  <c r="C3580" i="27"/>
  <c r="D1161" i="27"/>
  <c r="D1212" i="27"/>
  <c r="C607" i="27"/>
  <c r="D3964" i="27"/>
  <c r="C1126" i="27"/>
  <c r="D2995" i="27"/>
  <c r="C3589" i="27"/>
  <c r="C2312" i="27"/>
  <c r="C3949" i="27"/>
  <c r="D687" i="27"/>
  <c r="C3790" i="27"/>
  <c r="D2274" i="27"/>
  <c r="D858" i="27"/>
  <c r="D1628" i="27"/>
  <c r="D2839" i="27"/>
  <c r="C608" i="27"/>
  <c r="C573" i="27"/>
  <c r="C2729" i="27"/>
  <c r="C1850" i="27"/>
  <c r="D3277" i="27"/>
  <c r="C3359" i="27"/>
  <c r="C644" i="27"/>
  <c r="C3819" i="27"/>
  <c r="C1583" i="27"/>
  <c r="D1835" i="27"/>
  <c r="D717" i="27"/>
  <c r="D2023" i="27"/>
  <c r="D3567" i="27"/>
  <c r="C769" i="27"/>
  <c r="D1286" i="27"/>
  <c r="D1559" i="27"/>
  <c r="C1529" i="27"/>
  <c r="C3010" i="27"/>
  <c r="D1463" i="27"/>
  <c r="C1027" i="27"/>
  <c r="D1887" i="27"/>
  <c r="D3365" i="27"/>
  <c r="D3990" i="27"/>
  <c r="D3495" i="27"/>
  <c r="C3584" i="27"/>
  <c r="C1704" i="27"/>
  <c r="C1322" i="27"/>
  <c r="D1188" i="27"/>
  <c r="D1922" i="27"/>
  <c r="C1943" i="27"/>
  <c r="D2554" i="27"/>
  <c r="D2715" i="27"/>
  <c r="C661" i="27"/>
  <c r="C2935" i="27"/>
  <c r="D1970" i="27"/>
  <c r="D1839" i="27"/>
  <c r="C2391" i="27"/>
  <c r="D2956" i="27"/>
  <c r="C1382" i="27"/>
  <c r="D3366" i="27"/>
  <c r="D1930" i="27"/>
  <c r="C735" i="27"/>
  <c r="D2723" i="27"/>
  <c r="D1624" i="27"/>
  <c r="D2977" i="27"/>
  <c r="C3719" i="27"/>
  <c r="D760" i="27"/>
  <c r="C1117" i="27"/>
  <c r="C3984" i="27"/>
  <c r="C2486" i="27"/>
  <c r="D3039" i="27"/>
  <c r="D3499" i="27"/>
  <c r="D1804" i="27"/>
  <c r="D3660" i="27"/>
  <c r="C720" i="27"/>
  <c r="D2316" i="27"/>
  <c r="C3660" i="27"/>
  <c r="D1163" i="27"/>
  <c r="D1358" i="27"/>
  <c r="D3139" i="27"/>
  <c r="D616" i="27"/>
  <c r="D1114" i="27"/>
  <c r="C1470" i="27"/>
  <c r="D2402" i="27"/>
  <c r="C3674" i="27"/>
  <c r="D1859" i="27"/>
  <c r="D2105" i="27"/>
  <c r="C830" i="27"/>
  <c r="D3817" i="27"/>
  <c r="D3374" i="27"/>
  <c r="D1789" i="27"/>
  <c r="D874" i="27"/>
  <c r="D2074" i="27"/>
  <c r="D3497" i="27"/>
  <c r="D2174" i="27"/>
  <c r="C1823" i="27"/>
  <c r="C1746" i="27"/>
  <c r="C2706" i="27"/>
  <c r="D2320" i="27"/>
  <c r="C1409" i="27"/>
  <c r="D3749" i="27"/>
  <c r="D1118" i="27"/>
  <c r="C2325" i="27"/>
  <c r="C1396" i="27"/>
  <c r="C1044" i="27"/>
  <c r="D1406" i="27"/>
  <c r="D2421" i="27"/>
  <c r="C3536" i="27"/>
  <c r="D2968" i="27"/>
  <c r="D3159" i="27"/>
  <c r="C3986" i="27"/>
  <c r="C2232" i="27"/>
  <c r="C1452" i="27"/>
  <c r="C1682" i="27"/>
  <c r="C1531" i="27"/>
  <c r="C3736" i="27"/>
  <c r="C3609" i="27"/>
  <c r="D1288" i="27"/>
  <c r="D1367" i="27"/>
  <c r="D2472" i="27"/>
  <c r="D2962" i="27"/>
  <c r="C2438" i="27"/>
  <c r="D2600" i="27"/>
  <c r="D2941" i="27"/>
  <c r="D1416" i="27"/>
  <c r="C843" i="27"/>
  <c r="C1216" i="27"/>
  <c r="C1091" i="27"/>
  <c r="D2408" i="27"/>
  <c r="D1250" i="27"/>
  <c r="D2521" i="27"/>
  <c r="C1917" i="27"/>
  <c r="C3276" i="27"/>
  <c r="D1016" i="27"/>
  <c r="C3247" i="27"/>
  <c r="C2554" i="27"/>
  <c r="C2715" i="27"/>
  <c r="D701" i="27"/>
  <c r="C3019" i="27"/>
  <c r="C3430" i="27"/>
  <c r="C1284" i="27"/>
  <c r="D1198" i="27"/>
  <c r="C2020" i="27"/>
  <c r="C1658" i="27"/>
  <c r="D1877" i="27"/>
  <c r="C3908" i="27"/>
  <c r="C3102" i="27"/>
  <c r="D3800" i="27"/>
  <c r="C3468" i="27"/>
  <c r="C2451" i="27"/>
  <c r="D3755" i="27"/>
  <c r="C1560" i="27"/>
  <c r="C3197" i="27"/>
  <c r="C3401" i="27"/>
  <c r="C1416" i="27"/>
  <c r="D1763" i="27"/>
  <c r="C3955" i="27"/>
  <c r="C1948" i="27"/>
  <c r="C2224" i="27"/>
  <c r="D1748" i="27"/>
  <c r="C2418" i="27"/>
  <c r="D2567" i="27"/>
  <c r="C1990" i="27"/>
  <c r="D697" i="27"/>
  <c r="D594" i="27"/>
  <c r="C1358" i="27"/>
  <c r="C2941" i="27"/>
  <c r="D2243" i="27"/>
  <c r="D3033" i="27"/>
  <c r="C2243" i="27"/>
  <c r="D1251" i="27"/>
  <c r="C2241" i="27"/>
  <c r="D2924" i="27"/>
  <c r="D2761" i="27"/>
  <c r="D3090" i="27"/>
  <c r="C1666" i="27"/>
  <c r="D1725" i="27"/>
  <c r="C1056" i="27"/>
  <c r="D2293" i="27"/>
  <c r="D2587" i="27"/>
  <c r="D761" i="27"/>
  <c r="D3656" i="27"/>
  <c r="D2008" i="27"/>
  <c r="C1191" i="27"/>
  <c r="D3859" i="27"/>
  <c r="D3690" i="27"/>
  <c r="D2449" i="27"/>
  <c r="C3953" i="27"/>
  <c r="C1942" i="27"/>
  <c r="D2972" i="27"/>
  <c r="C2369" i="27"/>
  <c r="C2920" i="27"/>
  <c r="C2446" i="27"/>
  <c r="D3561" i="27"/>
  <c r="C3657" i="27"/>
  <c r="C3831" i="27"/>
  <c r="D2007" i="27"/>
  <c r="C3708" i="27"/>
  <c r="D2518" i="27"/>
  <c r="D3012" i="27"/>
  <c r="C2727" i="27"/>
  <c r="C1992" i="27"/>
  <c r="D3784" i="27"/>
  <c r="C3972" i="27"/>
  <c r="D3094" i="27"/>
  <c r="D1755" i="27"/>
  <c r="D1847" i="27"/>
  <c r="C618" i="27"/>
  <c r="C2619" i="27"/>
  <c r="D2948" i="27"/>
  <c r="D1031" i="27"/>
  <c r="D2464" i="27"/>
  <c r="D3436" i="27"/>
  <c r="C2960" i="27"/>
  <c r="D1071" i="27"/>
  <c r="D3757" i="27"/>
  <c r="C3041" i="27"/>
  <c r="C1225" i="27"/>
  <c r="C753" i="27"/>
  <c r="D1027" i="27"/>
  <c r="D2619" i="27"/>
  <c r="C1887" i="27"/>
  <c r="C1214" i="27"/>
  <c r="D1647" i="27"/>
  <c r="D608" i="27"/>
  <c r="C2976" i="27"/>
  <c r="D1802" i="27"/>
  <c r="C3630" i="27"/>
  <c r="C3690" i="27"/>
  <c r="D2823" i="27"/>
  <c r="C3988" i="27"/>
  <c r="C772" i="27"/>
  <c r="D1969" i="27"/>
  <c r="C2525" i="27"/>
  <c r="C2923" i="27"/>
  <c r="C2810" i="27"/>
  <c r="D2123" i="27"/>
  <c r="C2173" i="27"/>
  <c r="C2946" i="27"/>
  <c r="D3010" i="27"/>
  <c r="D2307" i="27"/>
  <c r="C998" i="27"/>
  <c r="C3497" i="27"/>
  <c r="C1654" i="27"/>
  <c r="D3170" i="27"/>
  <c r="D3853" i="27"/>
  <c r="D2336" i="27"/>
  <c r="C3720" i="27"/>
  <c r="D1476" i="27"/>
  <c r="C2825" i="27"/>
  <c r="C1660" i="27"/>
  <c r="D2960" i="27"/>
  <c r="C1568" i="27"/>
  <c r="D3887" i="27"/>
  <c r="D544" i="27"/>
  <c r="D3514" i="27"/>
  <c r="C3939" i="27"/>
  <c r="C809" i="27"/>
  <c r="D585" i="27"/>
  <c r="D744" i="27"/>
  <c r="D2989" i="27"/>
  <c r="C3233" i="27"/>
  <c r="C1683" i="27"/>
  <c r="D2817" i="27"/>
  <c r="C1853" i="27"/>
  <c r="C3717" i="27"/>
  <c r="C1340" i="27"/>
  <c r="C2216" i="27"/>
  <c r="C1964" i="27"/>
  <c r="C2420" i="27"/>
  <c r="D2741" i="27"/>
  <c r="D2478" i="27"/>
  <c r="D809" i="27"/>
  <c r="C3737" i="27"/>
  <c r="D3166" i="27"/>
  <c r="C3163" i="27"/>
  <c r="D2394" i="27"/>
  <c r="C3429" i="27"/>
  <c r="C2029" i="27"/>
  <c r="C1423" i="27"/>
  <c r="C3038" i="27"/>
  <c r="D2544" i="27"/>
  <c r="C727" i="27"/>
  <c r="C1138" i="27"/>
  <c r="C840" i="27"/>
  <c r="C1516" i="27"/>
  <c r="C2950" i="27"/>
  <c r="D2596" i="27"/>
  <c r="D2062" i="27"/>
  <c r="C1207" i="27"/>
  <c r="C1021" i="27"/>
  <c r="C3798" i="27"/>
  <c r="C2953" i="27"/>
  <c r="D3958" i="27"/>
  <c r="C2975" i="27"/>
  <c r="D1277" i="27"/>
  <c r="C2570" i="27"/>
  <c r="D1811" i="27"/>
  <c r="C3591" i="27"/>
  <c r="D3774" i="27"/>
  <c r="D3622" i="27"/>
  <c r="D1183" i="27"/>
  <c r="C2546" i="27"/>
  <c r="C898" i="27"/>
  <c r="C770" i="27"/>
  <c r="C1906" i="27"/>
  <c r="C1454" i="27"/>
  <c r="D1958" i="27"/>
  <c r="D2468" i="27"/>
  <c r="D2125" i="27"/>
  <c r="D2769" i="27"/>
  <c r="D2578" i="27"/>
  <c r="D2191" i="27"/>
  <c r="D3799" i="27"/>
  <c r="C977" i="27"/>
  <c r="C3076" i="27"/>
  <c r="D2479" i="27"/>
  <c r="C1841" i="27"/>
  <c r="D1214" i="27"/>
  <c r="C1540" i="27"/>
  <c r="D649" i="27"/>
  <c r="D2763" i="27"/>
  <c r="D1578" i="27"/>
  <c r="C3250" i="27"/>
  <c r="D3482" i="27"/>
  <c r="D1899" i="27"/>
  <c r="D1049" i="27"/>
  <c r="D3220" i="27"/>
  <c r="C2496" i="27"/>
  <c r="C1144" i="27"/>
  <c r="D1317" i="27"/>
  <c r="C3265" i="27"/>
  <c r="C1320" i="27"/>
  <c r="C1614" i="27"/>
  <c r="D2694" i="27"/>
  <c r="C2694" i="27"/>
  <c r="D2699" i="27"/>
  <c r="C2699" i="27"/>
  <c r="D2673" i="27"/>
  <c r="C2673" i="27"/>
  <c r="D2692" i="27"/>
  <c r="C2692" i="27"/>
  <c r="D2687" i="27"/>
  <c r="C2687" i="27"/>
  <c r="D693" i="27"/>
  <c r="C2199" i="27"/>
  <c r="C2658" i="27"/>
  <c r="D2780" i="27"/>
  <c r="D2549" i="27"/>
  <c r="D926" i="27"/>
  <c r="D1593" i="27"/>
  <c r="G2525" i="27"/>
  <c r="H2525" i="27" s="1"/>
  <c r="J2525" i="27" s="1"/>
  <c r="D2139" i="27"/>
  <c r="D2146" i="27"/>
  <c r="D2641" i="27"/>
  <c r="D3928" i="27"/>
  <c r="D3271" i="27"/>
  <c r="C2266" i="27"/>
  <c r="D3113" i="27"/>
  <c r="C749" i="27"/>
  <c r="C1725" i="27"/>
  <c r="D1841" i="27"/>
  <c r="D3256" i="27"/>
  <c r="C2813" i="27"/>
  <c r="D3123" i="27"/>
  <c r="C747" i="27"/>
  <c r="C2806" i="27"/>
  <c r="C3085" i="27"/>
  <c r="D1052" i="27"/>
  <c r="D1428" i="27"/>
  <c r="D2361" i="27"/>
  <c r="C3632" i="27"/>
  <c r="D3003" i="27"/>
  <c r="C3756" i="27"/>
  <c r="D2966" i="27"/>
  <c r="D751" i="27"/>
  <c r="C774" i="27"/>
  <c r="C3667" i="27"/>
  <c r="D2366" i="27"/>
  <c r="C3106" i="27"/>
  <c r="D2230" i="27"/>
  <c r="D1162" i="27"/>
  <c r="D2214" i="27"/>
  <c r="C3568" i="27"/>
  <c r="D1374" i="27"/>
  <c r="D1341" i="27"/>
  <c r="C1196" i="27"/>
  <c r="D2270" i="27"/>
  <c r="D1008" i="27"/>
  <c r="C3910" i="27"/>
  <c r="C2623" i="27"/>
  <c r="C603" i="27"/>
  <c r="C1773" i="27"/>
  <c r="D1738" i="27"/>
  <c r="C1861" i="27"/>
  <c r="D3004" i="27"/>
  <c r="D1445" i="27"/>
  <c r="C3926" i="27"/>
  <c r="C1772" i="27"/>
  <c r="D2323" i="27"/>
  <c r="D2086" i="27"/>
  <c r="C744" i="27"/>
  <c r="D1315" i="27"/>
  <c r="D3867" i="27"/>
  <c r="D3019" i="27"/>
  <c r="D1273" i="27"/>
  <c r="C1006" i="27"/>
  <c r="D2410" i="27"/>
  <c r="D2325" i="27"/>
  <c r="D1018" i="27"/>
  <c r="C2625" i="27"/>
  <c r="C3695" i="27"/>
  <c r="D1907" i="27"/>
  <c r="D3195" i="27"/>
  <c r="D1964" i="27"/>
  <c r="D2224" i="27"/>
  <c r="C3141" i="27"/>
  <c r="D2553" i="27"/>
  <c r="C1647" i="27"/>
  <c r="C3574" i="27"/>
  <c r="C685" i="27"/>
  <c r="D2339" i="27"/>
  <c r="D2759" i="27"/>
  <c r="C3239" i="27"/>
  <c r="D2829" i="27"/>
  <c r="C3273" i="27"/>
  <c r="C1121" i="27"/>
  <c r="C1916" i="27"/>
  <c r="D3624" i="27"/>
  <c r="D2030" i="27"/>
  <c r="D1095" i="27"/>
  <c r="C3626" i="27"/>
  <c r="C808" i="27"/>
  <c r="D2951" i="27"/>
  <c r="D1875" i="27"/>
  <c r="D644" i="27"/>
  <c r="C3114" i="27"/>
  <c r="C3039" i="27"/>
  <c r="D2522" i="27"/>
  <c r="D2420" i="27"/>
  <c r="D3149" i="27"/>
  <c r="C3463" i="27"/>
  <c r="D3575" i="27"/>
  <c r="D3225" i="27"/>
  <c r="C1608" i="27"/>
  <c r="D2912" i="27"/>
  <c r="C2912" i="27"/>
  <c r="C2902" i="27"/>
  <c r="D2902" i="27"/>
  <c r="D1491" i="27"/>
  <c r="D3233" i="27"/>
  <c r="D2986" i="27"/>
  <c r="D2930" i="27"/>
  <c r="C508" i="27"/>
  <c r="D508" i="27"/>
  <c r="C3184" i="27"/>
  <c r="C1595" i="27"/>
  <c r="D2345" i="27"/>
  <c r="C2144" i="27"/>
  <c r="D3543" i="27"/>
  <c r="C2323" i="27"/>
  <c r="C2343" i="27"/>
  <c r="C3033" i="27"/>
  <c r="D3828" i="27"/>
  <c r="D3966" i="27"/>
  <c r="D3046" i="27"/>
  <c r="D3743" i="27"/>
  <c r="D3613" i="27"/>
  <c r="C1784" i="27"/>
  <c r="D1101" i="27"/>
  <c r="D3533" i="27"/>
  <c r="C3391" i="27"/>
  <c r="D1778" i="27"/>
  <c r="D2729" i="27"/>
  <c r="D3700" i="27"/>
  <c r="D1254" i="27"/>
  <c r="C2235" i="27"/>
  <c r="C2048" i="27"/>
  <c r="D2076" i="27"/>
  <c r="D1126" i="27"/>
  <c r="C3067" i="27"/>
  <c r="C1405" i="27"/>
  <c r="C3217" i="27"/>
  <c r="C1652" i="27"/>
  <c r="G2559" i="27"/>
  <c r="H2559" i="27" s="1"/>
  <c r="J2559" i="27" s="1"/>
  <c r="C3471" i="27"/>
  <c r="D1676" i="27"/>
  <c r="C1504" i="27"/>
  <c r="C2875" i="27"/>
  <c r="C2851" i="27"/>
  <c r="C2878" i="27"/>
  <c r="D1512" i="27"/>
  <c r="D2879" i="27"/>
  <c r="D2877" i="27"/>
  <c r="D3339" i="27"/>
  <c r="C3339" i="27"/>
  <c r="D3329" i="27"/>
  <c r="C3329" i="27"/>
  <c r="D3347" i="27"/>
  <c r="C3347" i="27"/>
  <c r="D3298" i="27"/>
  <c r="D2854" i="27"/>
  <c r="C1481" i="27"/>
  <c r="C1507" i="27"/>
  <c r="C3307" i="27"/>
  <c r="D2910" i="27"/>
  <c r="C2910" i="27"/>
  <c r="D2914" i="27"/>
  <c r="C2914" i="27"/>
  <c r="C2915" i="27"/>
  <c r="D2915" i="27"/>
  <c r="D2887" i="27"/>
  <c r="C2887" i="27"/>
  <c r="D2847" i="27"/>
  <c r="D1502" i="27"/>
  <c r="D1489" i="27"/>
  <c r="D3283" i="27"/>
  <c r="D2850" i="27"/>
  <c r="C1488" i="27"/>
  <c r="C3311" i="27"/>
  <c r="D3308" i="27"/>
  <c r="D2871" i="27"/>
  <c r="D2869" i="27"/>
  <c r="D3294" i="27"/>
  <c r="D942" i="27"/>
  <c r="C942" i="27"/>
  <c r="C965" i="27"/>
  <c r="D965" i="27"/>
  <c r="D939" i="27"/>
  <c r="C939" i="27"/>
  <c r="D955" i="27"/>
  <c r="C955" i="27"/>
  <c r="C928" i="27"/>
  <c r="D1588" i="27"/>
  <c r="D936" i="27"/>
  <c r="D909" i="27"/>
  <c r="C1597" i="27"/>
  <c r="C1495" i="27"/>
  <c r="C1497" i="27"/>
  <c r="D935" i="27"/>
  <c r="C1604" i="27"/>
  <c r="D1599" i="27"/>
  <c r="C3199" i="27"/>
  <c r="C3402" i="27"/>
  <c r="C3470" i="27"/>
  <c r="C2148" i="27"/>
  <c r="D2154" i="27"/>
  <c r="C2182" i="27"/>
  <c r="C3525" i="27"/>
  <c r="C2147" i="27"/>
  <c r="C2652" i="27"/>
  <c r="D890" i="27"/>
  <c r="D2517" i="27"/>
  <c r="C904" i="27"/>
  <c r="C2136" i="27"/>
  <c r="C2645" i="27"/>
  <c r="C507" i="27"/>
  <c r="D507" i="27"/>
  <c r="D525" i="27"/>
  <c r="C525" i="27"/>
  <c r="C531" i="27"/>
  <c r="D531" i="27"/>
  <c r="D541" i="27"/>
  <c r="C541" i="27"/>
  <c r="D976" i="27"/>
  <c r="C2010" i="27"/>
  <c r="D3157" i="27"/>
  <c r="D1595" i="27"/>
  <c r="C2156" i="27"/>
  <c r="C2130" i="27"/>
  <c r="C2691" i="27"/>
  <c r="D2691" i="27"/>
  <c r="D2668" i="27"/>
  <c r="C2668" i="27"/>
  <c r="C2693" i="27"/>
  <c r="D2693" i="27"/>
  <c r="C2695" i="27"/>
  <c r="D2695" i="27"/>
  <c r="C2676" i="27"/>
  <c r="D2676" i="27"/>
  <c r="D2654" i="27"/>
  <c r="D2072" i="27"/>
  <c r="D2189" i="27"/>
  <c r="D2144" i="27"/>
  <c r="C2152" i="27"/>
  <c r="D2659" i="27"/>
  <c r="D2658" i="27"/>
  <c r="C1034" i="27"/>
  <c r="C918" i="27"/>
  <c r="C1602" i="27"/>
  <c r="C1606" i="27"/>
  <c r="C2656" i="27"/>
  <c r="C1000" i="27"/>
  <c r="D1689" i="27"/>
  <c r="D3173" i="27"/>
  <c r="D3177" i="27"/>
  <c r="C3654" i="27"/>
  <c r="D3038" i="27"/>
  <c r="D1959" i="27"/>
  <c r="C2277" i="27"/>
  <c r="C3256" i="27"/>
  <c r="C2014" i="27"/>
  <c r="D2628" i="27"/>
  <c r="D3900" i="27"/>
  <c r="D798" i="27"/>
  <c r="D3718" i="27"/>
  <c r="C1046" i="27"/>
  <c r="C2059" i="27"/>
  <c r="C3194" i="27"/>
  <c r="C3259" i="27"/>
  <c r="D1844" i="27"/>
  <c r="C1959" i="27"/>
  <c r="D2195" i="27"/>
  <c r="D1287" i="27"/>
  <c r="D1436" i="27"/>
  <c r="C3825" i="27"/>
  <c r="D3844" i="27"/>
  <c r="G2523" i="27"/>
  <c r="H2523" i="27" s="1"/>
  <c r="J2523" i="27" s="1"/>
  <c r="D3470" i="27"/>
  <c r="D2550" i="27"/>
  <c r="C1871" i="27"/>
  <c r="D3204" i="27"/>
  <c r="D2595" i="27"/>
  <c r="D1683" i="27"/>
  <c r="D1679" i="27"/>
  <c r="D2625" i="27"/>
  <c r="C3563" i="27"/>
  <c r="D807" i="27"/>
  <c r="C1172" i="27"/>
  <c r="C1714" i="27"/>
  <c r="C2938" i="27"/>
  <c r="C856" i="27"/>
  <c r="C3857" i="27"/>
  <c r="D1935" i="27"/>
  <c r="D3657" i="27"/>
  <c r="D663" i="27"/>
  <c r="C2987" i="27"/>
  <c r="C1828" i="27"/>
  <c r="C3168" i="27"/>
  <c r="D3865" i="27"/>
  <c r="C1049" i="27"/>
  <c r="D2492" i="27"/>
  <c r="D734" i="27"/>
  <c r="C2487" i="27"/>
  <c r="D3704" i="27"/>
  <c r="C1019" i="27"/>
  <c r="C3410" i="27"/>
  <c r="C2712" i="27"/>
  <c r="C2113" i="27"/>
  <c r="C1315" i="27"/>
  <c r="C1023" i="27"/>
  <c r="D2510" i="27"/>
  <c r="C2039" i="27"/>
  <c r="C1812" i="27"/>
  <c r="D2020" i="27"/>
  <c r="D1823" i="27"/>
  <c r="D775" i="27"/>
  <c r="C1169" i="27"/>
  <c r="C1007" i="27"/>
  <c r="D3621" i="27"/>
  <c r="D1864" i="27"/>
  <c r="C1151" i="27"/>
  <c r="D1469" i="27"/>
  <c r="C3839" i="27"/>
  <c r="D2032" i="27"/>
  <c r="D3201" i="27"/>
  <c r="C775" i="27"/>
  <c r="D3813" i="27"/>
  <c r="D3879" i="27"/>
  <c r="D1850" i="27"/>
  <c r="C2180" i="27"/>
  <c r="D2212" i="27"/>
  <c r="D1694" i="27"/>
  <c r="D2451" i="27"/>
  <c r="D565" i="27"/>
  <c r="D1234" i="27"/>
  <c r="D2363" i="27"/>
  <c r="D2301" i="27"/>
  <c r="C2925" i="27"/>
  <c r="C2506" i="27"/>
  <c r="G2489" i="27"/>
  <c r="H2489" i="27" s="1"/>
  <c r="D1424" i="27"/>
  <c r="C3488" i="27"/>
  <c r="D1072" i="27"/>
  <c r="C3314" i="27"/>
  <c r="D3314" i="27"/>
  <c r="D3349" i="27"/>
  <c r="C3349" i="27"/>
  <c r="D958" i="27"/>
  <c r="C958" i="27"/>
  <c r="C962" i="27"/>
  <c r="D962" i="27"/>
  <c r="D1495" i="27"/>
  <c r="D2661" i="27"/>
  <c r="D2633" i="27"/>
  <c r="C3917" i="27"/>
  <c r="C3432" i="27"/>
  <c r="D520" i="27"/>
  <c r="C520" i="27"/>
  <c r="D2697" i="27"/>
  <c r="C2697" i="27"/>
  <c r="D2690" i="27"/>
  <c r="C2690" i="27"/>
  <c r="C2654" i="27"/>
  <c r="C3886" i="27"/>
  <c r="C1180" i="27"/>
  <c r="C1656" i="27"/>
  <c r="G1335" i="27"/>
  <c r="H1335" i="27" s="1"/>
  <c r="J1335" i="27" s="1"/>
  <c r="C2990" i="27"/>
  <c r="C1012" i="27"/>
  <c r="C3267" i="27"/>
  <c r="C3157" i="27"/>
  <c r="D2447" i="27"/>
  <c r="D1314" i="27"/>
  <c r="D1038" i="27"/>
  <c r="D3393" i="27"/>
  <c r="C2336" i="27"/>
  <c r="C1113" i="27"/>
  <c r="C3487" i="27"/>
  <c r="C1709" i="27"/>
  <c r="D2165" i="27"/>
  <c r="D3632" i="27"/>
  <c r="C3070" i="27"/>
  <c r="D3717" i="27"/>
  <c r="C1124" i="27"/>
  <c r="C2073" i="27"/>
  <c r="D3171" i="27"/>
  <c r="D2840" i="27"/>
  <c r="C3056" i="27"/>
  <c r="D2178" i="27"/>
  <c r="C2099" i="27"/>
  <c r="C1657" i="27"/>
  <c r="C3863" i="27"/>
  <c r="D2182" i="27"/>
  <c r="C2380" i="27"/>
  <c r="D2188" i="27"/>
  <c r="D3009" i="27"/>
  <c r="C3050" i="27"/>
  <c r="D1194" i="27"/>
  <c r="C1813" i="27"/>
  <c r="C2491" i="27"/>
  <c r="D3299" i="27"/>
  <c r="D2878" i="27"/>
  <c r="C1512" i="27"/>
  <c r="G3278" i="27"/>
  <c r="H3278" i="27" s="1"/>
  <c r="I3278" i="27" s="1"/>
  <c r="C3301" i="27"/>
  <c r="C1483" i="27"/>
  <c r="C1499" i="27"/>
  <c r="D3331" i="27"/>
  <c r="C3331" i="27"/>
  <c r="D3348" i="27"/>
  <c r="C3348" i="27"/>
  <c r="D3328" i="27"/>
  <c r="C3328" i="27"/>
  <c r="D3325" i="27"/>
  <c r="C3325" i="27"/>
  <c r="D3303" i="27"/>
  <c r="C3291" i="27"/>
  <c r="C3306" i="27"/>
  <c r="C1478" i="27"/>
  <c r="D3307" i="27"/>
  <c r="D2913" i="27"/>
  <c r="C2913" i="27"/>
  <c r="D2911" i="27"/>
  <c r="C2911" i="27"/>
  <c r="C2900" i="27"/>
  <c r="D2900" i="27"/>
  <c r="D2896" i="27"/>
  <c r="C2896" i="27"/>
  <c r="C2885" i="27"/>
  <c r="D2885" i="27"/>
  <c r="C2853" i="27"/>
  <c r="D1496" i="27"/>
  <c r="C2862" i="27"/>
  <c r="D1488" i="27"/>
  <c r="C3300" i="27"/>
  <c r="C2868" i="27"/>
  <c r="C3281" i="27"/>
  <c r="C3304" i="27"/>
  <c r="C943" i="27"/>
  <c r="D943" i="27"/>
  <c r="D973" i="27"/>
  <c r="C973" i="27"/>
  <c r="D972" i="27"/>
  <c r="C972" i="27"/>
  <c r="D960" i="27"/>
  <c r="C960" i="27"/>
  <c r="C907" i="27"/>
  <c r="D928" i="27"/>
  <c r="C1615" i="27"/>
  <c r="D906" i="27"/>
  <c r="C915" i="27"/>
  <c r="C913" i="27"/>
  <c r="C925" i="27"/>
  <c r="D1620" i="27"/>
  <c r="C916" i="27"/>
  <c r="C1586" i="27"/>
  <c r="C927" i="27"/>
  <c r="C1591" i="27"/>
  <c r="D650" i="27"/>
  <c r="D3840" i="27"/>
  <c r="D2617" i="27"/>
  <c r="G1334" i="27"/>
  <c r="H1334" i="27" s="1"/>
  <c r="J1334" i="27" s="1"/>
  <c r="C2138" i="27"/>
  <c r="C2318" i="27"/>
  <c r="D2814" i="27"/>
  <c r="D2147" i="27"/>
  <c r="D2652" i="27"/>
  <c r="C2609" i="27"/>
  <c r="D1302" i="27"/>
  <c r="D904" i="27"/>
  <c r="C902" i="27"/>
  <c r="D1621" i="27"/>
  <c r="C1609" i="27"/>
  <c r="G2596" i="27"/>
  <c r="H2596" i="27" s="1"/>
  <c r="J2596" i="27" s="1"/>
  <c r="C2145" i="27"/>
  <c r="D2136" i="27"/>
  <c r="C2134" i="27"/>
  <c r="C530" i="27"/>
  <c r="D530" i="27"/>
  <c r="C529" i="27"/>
  <c r="D529" i="27"/>
  <c r="D528" i="27"/>
  <c r="C528" i="27"/>
  <c r="C538" i="27"/>
  <c r="D538" i="27"/>
  <c r="C3098" i="27"/>
  <c r="C577" i="27"/>
  <c r="G2522" i="27"/>
  <c r="H2522" i="27" s="1"/>
  <c r="J2522" i="27" s="1"/>
  <c r="D2156" i="27"/>
  <c r="D2130" i="27"/>
  <c r="C2683" i="27"/>
  <c r="D2683" i="27"/>
  <c r="D2666" i="27"/>
  <c r="C2666" i="27"/>
  <c r="G2666" i="27"/>
  <c r="H2666" i="27" s="1"/>
  <c r="I2666" i="27" s="1"/>
  <c r="D2667" i="27"/>
  <c r="C2667" i="27"/>
  <c r="D2670" i="27"/>
  <c r="C2670" i="27"/>
  <c r="C2674" i="27"/>
  <c r="D2674" i="27"/>
  <c r="C2647" i="27"/>
  <c r="D3387" i="27"/>
  <c r="C3257" i="27"/>
  <c r="D564" i="27"/>
  <c r="D2152" i="27"/>
  <c r="C992" i="27"/>
  <c r="D2091" i="27"/>
  <c r="C926" i="27"/>
  <c r="D918" i="27"/>
  <c r="D1602" i="27"/>
  <c r="C1593" i="27"/>
  <c r="D1606" i="27"/>
  <c r="G2526" i="27"/>
  <c r="H2526" i="27" s="1"/>
  <c r="J2526" i="27" s="1"/>
  <c r="C2143" i="27"/>
  <c r="C2149" i="27"/>
  <c r="C2150" i="27"/>
  <c r="C2665" i="27"/>
  <c r="D2656" i="27"/>
  <c r="C3664" i="27"/>
  <c r="D1656" i="27"/>
  <c r="D1558" i="27"/>
  <c r="C3473" i="27"/>
  <c r="D1343" i="27"/>
  <c r="D3148" i="27"/>
  <c r="D2077" i="27"/>
  <c r="D887" i="27"/>
  <c r="C810" i="27"/>
  <c r="D3061" i="27"/>
  <c r="C3483" i="27"/>
  <c r="C786" i="27"/>
  <c r="D3886" i="27"/>
  <c r="C1777" i="27"/>
  <c r="D1921" i="27"/>
  <c r="C2295" i="27"/>
  <c r="D765" i="27"/>
  <c r="D587" i="27"/>
  <c r="D1140" i="27"/>
  <c r="D749" i="27"/>
  <c r="C2597" i="27"/>
  <c r="D1642" i="27"/>
  <c r="C2505" i="27"/>
  <c r="C863" i="27"/>
  <c r="C2163" i="27"/>
  <c r="C3071" i="27"/>
  <c r="D1376" i="27"/>
  <c r="D696" i="27"/>
  <c r="C602" i="27"/>
  <c r="D1136" i="27"/>
  <c r="D884" i="27"/>
  <c r="C2311" i="27"/>
  <c r="D1127" i="27"/>
  <c r="C2002" i="27"/>
  <c r="C2816" i="27"/>
  <c r="D2963" i="27"/>
  <c r="D1530" i="27"/>
  <c r="C2286" i="27"/>
  <c r="C2406" i="27"/>
  <c r="D3996" i="27"/>
  <c r="D3111" i="27"/>
  <c r="C2109" i="27"/>
  <c r="C3365" i="27"/>
  <c r="D783" i="27"/>
  <c r="D1933" i="27"/>
  <c r="C3770" i="27"/>
  <c r="C874" i="27"/>
  <c r="C2093" i="27"/>
  <c r="C3012" i="27"/>
  <c r="D1393" i="27"/>
  <c r="D2561" i="27"/>
  <c r="C1220" i="27"/>
  <c r="D3993" i="27"/>
  <c r="C2969" i="27"/>
  <c r="D1042" i="27"/>
  <c r="D1085" i="27"/>
  <c r="D2523" i="27"/>
  <c r="D1235" i="27"/>
  <c r="D1151" i="27"/>
  <c r="C1788" i="27"/>
  <c r="D3353" i="27"/>
  <c r="D3276" i="27"/>
  <c r="D1740" i="27"/>
  <c r="D778" i="27"/>
  <c r="D888" i="27"/>
  <c r="D2284" i="27"/>
  <c r="D3241" i="27"/>
  <c r="C2404" i="27"/>
  <c r="C1356" i="27"/>
  <c r="D2430" i="27"/>
  <c r="D1585" i="27"/>
  <c r="C1778" i="27"/>
  <c r="C3564" i="27"/>
  <c r="C778" i="27"/>
  <c r="C1397" i="27"/>
  <c r="C1707" i="27"/>
  <c r="C545" i="27"/>
  <c r="C2104" i="27"/>
  <c r="D3759" i="27"/>
  <c r="C1433" i="27"/>
  <c r="C1958" i="27"/>
  <c r="C1195" i="27"/>
  <c r="C1418" i="27"/>
  <c r="C2557" i="27"/>
  <c r="D1111" i="27"/>
  <c r="D3849" i="27"/>
  <c r="C2298" i="27"/>
  <c r="C3016" i="27"/>
  <c r="D3927" i="27"/>
  <c r="D2892" i="27"/>
  <c r="C2892" i="27"/>
  <c r="C2899" i="27"/>
  <c r="D2899" i="27"/>
  <c r="D971" i="27"/>
  <c r="C971" i="27"/>
  <c r="D1604" i="27"/>
  <c r="D3480" i="27"/>
  <c r="D1717" i="27"/>
  <c r="D3837" i="27"/>
  <c r="C2792" i="27"/>
  <c r="D3429" i="27"/>
  <c r="C2289" i="27"/>
  <c r="C3074" i="27"/>
  <c r="C2494" i="27"/>
  <c r="C3595" i="27"/>
  <c r="D3694" i="27"/>
  <c r="D3936" i="27"/>
  <c r="C2278" i="27"/>
  <c r="C3237" i="27"/>
  <c r="C1509" i="27"/>
  <c r="D1479" i="27"/>
  <c r="C3313" i="27"/>
  <c r="D3310" i="27"/>
  <c r="C3278" i="27"/>
  <c r="D3301" i="27"/>
  <c r="C2877" i="27"/>
  <c r="D1483" i="27"/>
  <c r="D3337" i="27"/>
  <c r="C3337" i="27"/>
  <c r="D3332" i="27"/>
  <c r="C3332" i="27"/>
  <c r="D3342" i="27"/>
  <c r="C3342" i="27"/>
  <c r="D3323" i="27"/>
  <c r="C3323" i="27"/>
  <c r="C3303" i="27"/>
  <c r="C2876" i="27"/>
  <c r="D3291" i="27"/>
  <c r="D3306" i="27"/>
  <c r="C2856" i="27"/>
  <c r="C2873" i="27"/>
  <c r="D1507" i="27"/>
  <c r="C3293" i="27"/>
  <c r="D2903" i="27"/>
  <c r="C2903" i="27"/>
  <c r="D2884" i="27"/>
  <c r="C2884" i="27"/>
  <c r="D2906" i="27"/>
  <c r="C2906" i="27"/>
  <c r="D2891" i="27"/>
  <c r="C2891" i="27"/>
  <c r="D2888" i="27"/>
  <c r="C2888" i="27"/>
  <c r="C2870" i="27"/>
  <c r="C3286" i="27"/>
  <c r="C2857" i="27"/>
  <c r="C1490" i="27"/>
  <c r="D3288" i="27"/>
  <c r="C2880" i="27"/>
  <c r="D3309" i="27"/>
  <c r="D3279" i="27"/>
  <c r="D941" i="27"/>
  <c r="C941" i="27"/>
  <c r="D957" i="27"/>
  <c r="C957" i="27"/>
  <c r="D966" i="27"/>
  <c r="C966" i="27"/>
  <c r="D938" i="27"/>
  <c r="C938" i="27"/>
  <c r="D907" i="27"/>
  <c r="D915" i="27"/>
  <c r="C1601" i="27"/>
  <c r="C1612" i="27"/>
  <c r="D913" i="27"/>
  <c r="D925" i="27"/>
  <c r="D1598" i="27"/>
  <c r="C1611" i="27"/>
  <c r="C1485" i="27"/>
  <c r="D1586" i="27"/>
  <c r="D903" i="27"/>
  <c r="D927" i="27"/>
  <c r="C1599" i="27"/>
  <c r="D1591" i="27"/>
  <c r="D1792" i="27"/>
  <c r="C3457" i="27"/>
  <c r="C2933" i="27"/>
  <c r="G1194" i="27"/>
  <c r="H1194" i="27" s="1"/>
  <c r="J1194" i="27" s="1"/>
  <c r="G2382" i="27"/>
  <c r="H2382" i="27" s="1"/>
  <c r="J2382" i="27" s="1"/>
  <c r="D2148" i="27"/>
  <c r="D2138" i="27"/>
  <c r="C2639" i="27"/>
  <c r="C2655" i="27"/>
  <c r="C2519" i="27"/>
  <c r="C2611" i="27"/>
  <c r="D2128" i="27"/>
  <c r="C2630" i="27"/>
  <c r="D3735" i="27"/>
  <c r="C1368" i="27"/>
  <c r="C3376" i="27"/>
  <c r="D902" i="27"/>
  <c r="C1621" i="27"/>
  <c r="D1609" i="27"/>
  <c r="D2145" i="27"/>
  <c r="D2134" i="27"/>
  <c r="D2645" i="27"/>
  <c r="D518" i="27"/>
  <c r="C518" i="27"/>
  <c r="D527" i="27"/>
  <c r="C527" i="27"/>
  <c r="D533" i="27"/>
  <c r="C533" i="27"/>
  <c r="C506" i="27"/>
  <c r="D506" i="27"/>
  <c r="C540" i="27"/>
  <c r="D540" i="27"/>
  <c r="C1913" i="27"/>
  <c r="G1370" i="27"/>
  <c r="H1370" i="27" s="1"/>
  <c r="C2142" i="27"/>
  <c r="D2672" i="27"/>
  <c r="C2672" i="27"/>
  <c r="C2671" i="27"/>
  <c r="D2671" i="27"/>
  <c r="D2678" i="27"/>
  <c r="C2678" i="27"/>
  <c r="D2701" i="27"/>
  <c r="C2701" i="27"/>
  <c r="D2679" i="27"/>
  <c r="C2679" i="27"/>
  <c r="D2647" i="27"/>
  <c r="D2797" i="27"/>
  <c r="C2270" i="27"/>
  <c r="C2159" i="27"/>
  <c r="C2644" i="27"/>
  <c r="C1892" i="27"/>
  <c r="D929" i="27"/>
  <c r="C937" i="27"/>
  <c r="D1596" i="27"/>
  <c r="D1603" i="27"/>
  <c r="D2149" i="27"/>
  <c r="D2150" i="27"/>
  <c r="D2665" i="27"/>
  <c r="C1242" i="27"/>
  <c r="C1199" i="27"/>
  <c r="D3635" i="27"/>
  <c r="D1446" i="27"/>
  <c r="D3391" i="27"/>
  <c r="C2356" i="27"/>
  <c r="C1945" i="27"/>
  <c r="D1917" i="27"/>
  <c r="C1968" i="27"/>
  <c r="D1272" i="27"/>
  <c r="D3989" i="27"/>
  <c r="D2111" i="27"/>
  <c r="D3831" i="27"/>
  <c r="C3782" i="27"/>
  <c r="D1561" i="27"/>
  <c r="C3204" i="27"/>
  <c r="D671" i="27"/>
  <c r="C1269" i="27"/>
  <c r="C1333" i="27"/>
  <c r="C2719" i="27"/>
  <c r="C684" i="27"/>
  <c r="C564" i="27"/>
  <c r="C1183" i="27"/>
  <c r="D3446" i="27"/>
  <c r="C1302" i="27"/>
  <c r="C2422" i="27"/>
  <c r="D614" i="27"/>
  <c r="D2034" i="27"/>
  <c r="D3066" i="27"/>
  <c r="C996" i="27"/>
  <c r="C1664" i="27"/>
  <c r="C2540" i="27"/>
  <c r="D3702" i="27"/>
  <c r="D1529" i="27"/>
  <c r="C1389" i="27"/>
  <c r="C1001" i="27"/>
  <c r="D2996" i="27"/>
  <c r="C3231" i="27"/>
  <c r="D2306" i="27"/>
  <c r="C2576" i="27"/>
  <c r="D3376" i="27"/>
  <c r="C878" i="27"/>
  <c r="C1413" i="27"/>
  <c r="D2374" i="27"/>
  <c r="C1060" i="27"/>
  <c r="D2774" i="27"/>
  <c r="C2743" i="27"/>
  <c r="C1760" i="27"/>
  <c r="D2351" i="27"/>
  <c r="D3597" i="27"/>
  <c r="C3179" i="27"/>
  <c r="C2176" i="27"/>
  <c r="D3634" i="27"/>
  <c r="D2396" i="27"/>
  <c r="D2703" i="27"/>
  <c r="D3456" i="27"/>
  <c r="D2961" i="27"/>
  <c r="C666" i="27"/>
  <c r="D3529" i="27"/>
  <c r="D3733" i="27"/>
  <c r="C3578" i="27"/>
  <c r="D2932" i="27"/>
  <c r="D657" i="27"/>
  <c r="D2611" i="27"/>
  <c r="C3370" i="27"/>
  <c r="D2168" i="27"/>
  <c r="D990" i="27"/>
  <c r="C1185" i="27"/>
  <c r="D2193" i="27"/>
  <c r="D3531" i="27"/>
  <c r="D1797" i="27"/>
  <c r="D2115" i="27"/>
  <c r="C3028" i="27"/>
  <c r="C3970" i="27"/>
  <c r="C1981" i="27"/>
  <c r="C3966" i="27"/>
  <c r="C3555" i="27"/>
  <c r="C1393" i="27"/>
  <c r="D2810" i="27"/>
  <c r="D3021" i="27"/>
  <c r="C3742" i="27"/>
  <c r="C1159" i="27"/>
  <c r="C2624" i="27"/>
  <c r="D1766" i="27"/>
  <c r="D1663" i="27"/>
  <c r="C1194" i="27"/>
  <c r="C2457" i="27"/>
  <c r="C3058" i="27"/>
  <c r="D1226" i="27"/>
  <c r="C1316" i="27"/>
  <c r="D3014" i="27"/>
  <c r="D1590" i="27"/>
  <c r="C2544" i="27"/>
  <c r="D2662" i="27"/>
  <c r="C524" i="27"/>
  <c r="D524" i="27"/>
  <c r="D2677" i="27"/>
  <c r="C2677" i="27"/>
  <c r="C2680" i="27"/>
  <c r="D2680" i="27"/>
  <c r="D1133" i="27"/>
  <c r="D2143" i="27"/>
  <c r="C1158" i="27"/>
  <c r="C1238" i="27"/>
  <c r="C1876" i="27"/>
  <c r="D3590" i="27"/>
  <c r="D1509" i="27"/>
  <c r="C1498" i="27"/>
  <c r="D3313" i="27"/>
  <c r="D2848" i="27"/>
  <c r="C1510" i="27"/>
  <c r="D2861" i="27"/>
  <c r="D1508" i="27"/>
  <c r="C3341" i="27"/>
  <c r="D3341" i="27"/>
  <c r="D3346" i="27"/>
  <c r="C3346" i="27"/>
  <c r="D3330" i="27"/>
  <c r="C3330" i="27"/>
  <c r="C3343" i="27"/>
  <c r="D3343" i="27"/>
  <c r="D3321" i="27"/>
  <c r="C3321" i="27"/>
  <c r="C3298" i="27"/>
  <c r="C2858" i="27"/>
  <c r="D2876" i="27"/>
  <c r="C1484" i="27"/>
  <c r="C1511" i="27"/>
  <c r="D3292" i="27"/>
  <c r="D2856" i="27"/>
  <c r="D2873" i="27"/>
  <c r="D1478" i="27"/>
  <c r="D3293" i="27"/>
  <c r="D2907" i="27"/>
  <c r="C2907" i="27"/>
  <c r="C2904" i="27"/>
  <c r="D2904" i="27"/>
  <c r="C2886" i="27"/>
  <c r="D2886" i="27"/>
  <c r="D2905" i="27"/>
  <c r="C2905" i="27"/>
  <c r="D2889" i="27"/>
  <c r="C2889" i="27"/>
  <c r="D2870" i="27"/>
  <c r="C1482" i="27"/>
  <c r="D3295" i="27"/>
  <c r="D3286" i="27"/>
  <c r="C2850" i="27"/>
  <c r="D2862" i="27"/>
  <c r="D2857" i="27"/>
  <c r="D1490" i="27"/>
  <c r="D3297" i="27"/>
  <c r="C3288" i="27"/>
  <c r="D3300" i="27"/>
  <c r="D2868" i="27"/>
  <c r="C3309" i="27"/>
  <c r="G3279" i="27"/>
  <c r="H3279" i="27" s="1"/>
  <c r="I3279" i="27" s="1"/>
  <c r="C970" i="27"/>
  <c r="D970" i="27"/>
  <c r="D959" i="27"/>
  <c r="C959" i="27"/>
  <c r="D964" i="27"/>
  <c r="C964" i="27"/>
  <c r="C963" i="27"/>
  <c r="D963" i="27"/>
  <c r="D967" i="27"/>
  <c r="C967" i="27"/>
  <c r="D1615" i="27"/>
  <c r="C906" i="27"/>
  <c r="D1601" i="27"/>
  <c r="C1588" i="27"/>
  <c r="D1612" i="27"/>
  <c r="D1611" i="27"/>
  <c r="C1500" i="27"/>
  <c r="D1485" i="27"/>
  <c r="D1617" i="27"/>
  <c r="D933" i="27"/>
  <c r="D2583" i="27"/>
  <c r="C1352" i="27"/>
  <c r="D770" i="27"/>
  <c r="C2154" i="27"/>
  <c r="D2639" i="27"/>
  <c r="D2655" i="27"/>
  <c r="C3277" i="27"/>
  <c r="D1644" i="27"/>
  <c r="D3214" i="27"/>
  <c r="D2151" i="27"/>
  <c r="C2642" i="27"/>
  <c r="G2630" i="27"/>
  <c r="H2630" i="27" s="1"/>
  <c r="J2630" i="27" s="1"/>
  <c r="C1743" i="27"/>
  <c r="D842" i="27"/>
  <c r="D921" i="27"/>
  <c r="D2141" i="27"/>
  <c r="C2126" i="27"/>
  <c r="G2631" i="27"/>
  <c r="H2631" i="27" s="1"/>
  <c r="I2631" i="27" s="1"/>
  <c r="D512" i="27"/>
  <c r="C512" i="27"/>
  <c r="D532" i="27"/>
  <c r="C532" i="27"/>
  <c r="D536" i="27"/>
  <c r="C536" i="27"/>
  <c r="C516" i="27"/>
  <c r="D516" i="27"/>
  <c r="D509" i="27"/>
  <c r="C509" i="27"/>
  <c r="D1352" i="27"/>
  <c r="C1780" i="27"/>
  <c r="C1546" i="27"/>
  <c r="D1614" i="27"/>
  <c r="C1594" i="27"/>
  <c r="D2142" i="27"/>
  <c r="C2157" i="27"/>
  <c r="D2689" i="27"/>
  <c r="C2689" i="27"/>
  <c r="D2700" i="27"/>
  <c r="C2700" i="27"/>
  <c r="C2685" i="27"/>
  <c r="D2685" i="27"/>
  <c r="C2634" i="27"/>
  <c r="D773" i="27"/>
  <c r="C2427" i="27"/>
  <c r="D2132" i="27"/>
  <c r="C2650" i="27"/>
  <c r="D2644" i="27"/>
  <c r="D1746" i="27"/>
  <c r="D3469" i="27"/>
  <c r="C923" i="27"/>
  <c r="C2637" i="27"/>
  <c r="D2927" i="27"/>
  <c r="C2260" i="27"/>
  <c r="C2281" i="27"/>
  <c r="D2758" i="27"/>
  <c r="C2169" i="27"/>
  <c r="D2199" i="27"/>
  <c r="C2252" i="27"/>
  <c r="D1231" i="27"/>
  <c r="C2780" i="27"/>
  <c r="D3414" i="27"/>
  <c r="C858" i="27"/>
  <c r="C3658" i="27"/>
  <c r="D2486" i="27"/>
  <c r="C2481" i="27"/>
  <c r="D806" i="27"/>
  <c r="D3008" i="27"/>
  <c r="D3080" i="27"/>
  <c r="C3851" i="27"/>
  <c r="D3103" i="27"/>
  <c r="D3352" i="27"/>
  <c r="D1138" i="27"/>
  <c r="D646" i="27"/>
  <c r="C2408" i="27"/>
  <c r="C2809" i="27"/>
  <c r="C1074" i="27"/>
  <c r="C1988" i="27"/>
  <c r="C1770" i="27"/>
  <c r="D639" i="27"/>
  <c r="C2470" i="27"/>
  <c r="C1149" i="27"/>
  <c r="G1122" i="27"/>
  <c r="H1122" i="27" s="1"/>
  <c r="C2421" i="27"/>
  <c r="D830" i="27"/>
  <c r="D3715" i="27"/>
  <c r="C3613" i="27"/>
  <c r="D3998" i="27"/>
  <c r="C3542" i="27"/>
  <c r="D2446" i="27"/>
  <c r="C557" i="27"/>
  <c r="D1976" i="27"/>
  <c r="D1035" i="27"/>
  <c r="D1567" i="27"/>
  <c r="D573" i="27"/>
  <c r="C1912" i="27"/>
  <c r="C1976" i="27"/>
  <c r="C2098" i="27"/>
  <c r="D547" i="27"/>
  <c r="C731" i="27"/>
  <c r="D1648" i="27"/>
  <c r="C1443" i="27"/>
  <c r="C3226" i="27"/>
  <c r="D735" i="27"/>
  <c r="D1806" i="27"/>
  <c r="D2990" i="27"/>
  <c r="D1107" i="27"/>
  <c r="D2748" i="27"/>
  <c r="C1897" i="27"/>
  <c r="C2527" i="27"/>
  <c r="C3603" i="27"/>
  <c r="C2709" i="27"/>
  <c r="D2476" i="27"/>
  <c r="C1869" i="27"/>
  <c r="D2736" i="27"/>
  <c r="C1524" i="27"/>
  <c r="C1989" i="27"/>
  <c r="C3369" i="27"/>
  <c r="C3101" i="27"/>
  <c r="D3354" i="27"/>
  <c r="C2255" i="27"/>
  <c r="D3065" i="27"/>
  <c r="C820" i="27"/>
  <c r="C3253" i="27"/>
  <c r="D1225" i="27"/>
  <c r="D3179" i="27"/>
  <c r="D3547" i="27"/>
  <c r="D1662" i="27"/>
  <c r="C1431" i="27"/>
  <c r="C2924" i="27"/>
  <c r="D3559" i="27"/>
  <c r="C2784" i="27"/>
  <c r="C1994" i="27"/>
  <c r="C3963" i="27"/>
  <c r="D2064" i="27"/>
  <c r="C3833" i="27"/>
  <c r="C3078" i="27"/>
  <c r="D3866" i="27"/>
  <c r="D1360" i="27"/>
  <c r="D3081" i="27"/>
  <c r="C872" i="27"/>
  <c r="C2516" i="27"/>
  <c r="C1082" i="27"/>
  <c r="D1782" i="27"/>
  <c r="C2185" i="27"/>
  <c r="D3327" i="27"/>
  <c r="C3327" i="27"/>
  <c r="D3326" i="27"/>
  <c r="C3326" i="27"/>
  <c r="D3324" i="27"/>
  <c r="C3324" i="27"/>
  <c r="D961" i="27"/>
  <c r="C961" i="27"/>
  <c r="C1244" i="27"/>
  <c r="D3818" i="27"/>
  <c r="C2129" i="27"/>
  <c r="D521" i="27"/>
  <c r="C521" i="27"/>
  <c r="D2686" i="27"/>
  <c r="C2686" i="27"/>
  <c r="C3214" i="27"/>
  <c r="C2659" i="27"/>
  <c r="D2370" i="27"/>
  <c r="C2122" i="27"/>
  <c r="C1043" i="27"/>
  <c r="D3921" i="27"/>
  <c r="C2230" i="27"/>
  <c r="C1809" i="27"/>
  <c r="C1479" i="27"/>
  <c r="D1498" i="27"/>
  <c r="C2848" i="27"/>
  <c r="C1506" i="27"/>
  <c r="C3289" i="27"/>
  <c r="D2863" i="27"/>
  <c r="C1501" i="27"/>
  <c r="D3333" i="27"/>
  <c r="C3333" i="27"/>
  <c r="C3335" i="27"/>
  <c r="D3335" i="27"/>
  <c r="D3344" i="27"/>
  <c r="C3344" i="27"/>
  <c r="D3316" i="27"/>
  <c r="C3316" i="27"/>
  <c r="G3316" i="27"/>
  <c r="H3316" i="27" s="1"/>
  <c r="D3319" i="27"/>
  <c r="C3319" i="27"/>
  <c r="G3280" i="27"/>
  <c r="H3280" i="27" s="1"/>
  <c r="D3282" i="27"/>
  <c r="D2858" i="27"/>
  <c r="D1484" i="27"/>
  <c r="D1511" i="27"/>
  <c r="D2860" i="27"/>
  <c r="D1503" i="27"/>
  <c r="D2909" i="27"/>
  <c r="C2909" i="27"/>
  <c r="D2898" i="27"/>
  <c r="C2898" i="27"/>
  <c r="D2882" i="27"/>
  <c r="C2882" i="27"/>
  <c r="C2893" i="27"/>
  <c r="D2893" i="27"/>
  <c r="D2894" i="27"/>
  <c r="C2894" i="27"/>
  <c r="D2853" i="27"/>
  <c r="C1496" i="27"/>
  <c r="D1482" i="27"/>
  <c r="C3312" i="27"/>
  <c r="D2866" i="27"/>
  <c r="C1486" i="27"/>
  <c r="C1505" i="27"/>
  <c r="C3297" i="27"/>
  <c r="D2880" i="27"/>
  <c r="C2855" i="27"/>
  <c r="C2874" i="27"/>
  <c r="C2859" i="27"/>
  <c r="D946" i="27"/>
  <c r="C946" i="27"/>
  <c r="D956" i="27"/>
  <c r="C956" i="27"/>
  <c r="D953" i="27"/>
  <c r="C953" i="27"/>
  <c r="D968" i="27"/>
  <c r="C968" i="27"/>
  <c r="D949" i="27"/>
  <c r="C949" i="27"/>
  <c r="C920" i="27"/>
  <c r="D910" i="27"/>
  <c r="C924" i="27"/>
  <c r="D1610" i="27"/>
  <c r="C1598" i="27"/>
  <c r="C1620" i="27"/>
  <c r="D1500" i="27"/>
  <c r="D931" i="27"/>
  <c r="D1592" i="27"/>
  <c r="C1619" i="27"/>
  <c r="C1766" i="27"/>
  <c r="C1914" i="27"/>
  <c r="D2272" i="27"/>
  <c r="C2127" i="27"/>
  <c r="C2660" i="27"/>
  <c r="C3976" i="27"/>
  <c r="C2078" i="27"/>
  <c r="D989" i="27"/>
  <c r="D2783" i="27"/>
  <c r="C2151" i="27"/>
  <c r="C2140" i="27"/>
  <c r="D2630" i="27"/>
  <c r="D3825" i="27"/>
  <c r="D1313" i="27"/>
  <c r="D2225" i="27"/>
  <c r="D912" i="27"/>
  <c r="C1616" i="27"/>
  <c r="D2126" i="27"/>
  <c r="D534" i="27"/>
  <c r="C534" i="27"/>
  <c r="C515" i="27"/>
  <c r="D515" i="27"/>
  <c r="C510" i="27"/>
  <c r="D510" i="27"/>
  <c r="D535" i="27"/>
  <c r="C535" i="27"/>
  <c r="D526" i="27"/>
  <c r="C526" i="27"/>
  <c r="D2971" i="27"/>
  <c r="C2095" i="27"/>
  <c r="C3581" i="27"/>
  <c r="D1594" i="27"/>
  <c r="D2157" i="27"/>
  <c r="D2681" i="27"/>
  <c r="C2681" i="27"/>
  <c r="C2696" i="27"/>
  <c r="D2696" i="27"/>
  <c r="D2698" i="27"/>
  <c r="C2698" i="27"/>
  <c r="D2684" i="27"/>
  <c r="C2684" i="27"/>
  <c r="D2634" i="27"/>
  <c r="D2663" i="27"/>
  <c r="D3219" i="27"/>
  <c r="C1231" i="27"/>
  <c r="C2999" i="27"/>
  <c r="C677" i="27"/>
  <c r="C2646" i="27"/>
  <c r="D2650" i="27"/>
  <c r="D2987" i="27"/>
  <c r="D992" i="27"/>
  <c r="C2733" i="27"/>
  <c r="C3734" i="27"/>
  <c r="D937" i="27"/>
  <c r="C1603" i="27"/>
  <c r="C2139" i="27"/>
  <c r="C2643" i="27"/>
  <c r="C2641" i="27"/>
  <c r="D2637" i="27"/>
  <c r="C2586" i="27"/>
  <c r="C1226" i="27"/>
  <c r="D2233" i="27"/>
  <c r="D1814" i="27"/>
  <c r="C1578" i="27"/>
  <c r="D1266" i="27"/>
  <c r="C3057" i="27"/>
  <c r="D3091" i="27"/>
  <c r="C1435" i="27"/>
  <c r="C3553" i="27"/>
  <c r="D3772" i="27"/>
  <c r="D3926" i="27"/>
  <c r="G1298" i="27"/>
  <c r="H1298" i="27" s="1"/>
  <c r="J1298" i="27" s="1"/>
  <c r="D3119" i="27"/>
  <c r="C862" i="27"/>
  <c r="C2971" i="27"/>
  <c r="D1268" i="27"/>
  <c r="C3268" i="27"/>
  <c r="C3837" i="27"/>
  <c r="C2517" i="27"/>
  <c r="C1105" i="27"/>
  <c r="D2776" i="27"/>
  <c r="D2822" i="27"/>
  <c r="D3024" i="27"/>
  <c r="D3734" i="27"/>
  <c r="C1890" i="27"/>
  <c r="D2572" i="27"/>
  <c r="D1781" i="27"/>
  <c r="C3921" i="27"/>
  <c r="C3760" i="27"/>
  <c r="D1036" i="27"/>
  <c r="C2606" i="27"/>
  <c r="D3444" i="27"/>
  <c r="G2418" i="27"/>
  <c r="H2418" i="27" s="1"/>
  <c r="J2418" i="27" s="1"/>
  <c r="C635" i="27"/>
  <c r="C1995" i="27"/>
  <c r="D2343" i="27"/>
  <c r="D2406" i="27"/>
  <c r="C3080" i="27"/>
  <c r="D1046" i="27"/>
  <c r="C3648" i="27"/>
  <c r="D3054" i="27"/>
  <c r="D2122" i="27"/>
  <c r="C1844" i="27"/>
  <c r="D1929" i="27"/>
  <c r="C1400" i="27"/>
  <c r="D2373" i="27"/>
  <c r="D1239" i="27"/>
  <c r="D683" i="27"/>
  <c r="C3456" i="27"/>
  <c r="C1999" i="27"/>
  <c r="C1114" i="27"/>
  <c r="D1260" i="27"/>
  <c r="D570" i="27"/>
  <c r="C3817" i="27"/>
  <c r="D1337" i="27"/>
  <c r="D1418" i="27"/>
  <c r="D3570" i="27"/>
  <c r="D996" i="27"/>
  <c r="D2278" i="27"/>
  <c r="D3881" i="27"/>
  <c r="D545" i="27"/>
  <c r="D2040" i="27"/>
  <c r="C1295" i="27"/>
  <c r="C3922" i="27"/>
  <c r="D2490" i="27"/>
  <c r="C1154" i="27"/>
  <c r="C1243" i="27"/>
  <c r="D2216" i="27"/>
  <c r="D1414" i="27"/>
  <c r="C1265" i="27"/>
  <c r="C2273" i="27"/>
  <c r="D3102" i="27"/>
  <c r="D3235" i="27"/>
  <c r="C1694" i="27"/>
  <c r="C3182" i="27"/>
  <c r="D2599" i="27"/>
  <c r="C3125" i="27"/>
  <c r="D3539" i="27"/>
  <c r="C2303" i="27"/>
  <c r="D891" i="27"/>
  <c r="C2577" i="27"/>
  <c r="D1659" i="27"/>
  <c r="D1064" i="27"/>
  <c r="C2528" i="27"/>
  <c r="D3821" i="27"/>
  <c r="C1451" i="27"/>
  <c r="D2749" i="27"/>
  <c r="D3947" i="27"/>
  <c r="C3896" i="27"/>
  <c r="C2471" i="27"/>
  <c r="D796" i="27"/>
  <c r="I3847" i="27"/>
  <c r="I3616" i="27"/>
  <c r="I3682" i="27"/>
  <c r="I3748" i="27"/>
  <c r="I3451" i="27"/>
  <c r="I3484" i="27"/>
  <c r="I3715" i="27"/>
  <c r="I3880" i="27"/>
  <c r="I3781" i="27"/>
  <c r="I3913" i="27"/>
  <c r="I3814" i="27"/>
  <c r="I3517" i="27"/>
  <c r="I3352" i="27"/>
  <c r="I3946" i="27"/>
  <c r="I3550" i="27"/>
  <c r="I3385" i="27"/>
  <c r="I3986" i="27"/>
  <c r="I3929" i="27"/>
  <c r="I3897" i="27"/>
  <c r="I3417" i="27"/>
  <c r="I3423" i="27"/>
  <c r="I3441" i="27"/>
  <c r="I3825" i="27"/>
  <c r="I3858" i="27"/>
  <c r="I3705" i="27"/>
  <c r="I3711" i="27"/>
  <c r="I3993" i="27"/>
  <c r="I3743" i="27"/>
  <c r="I146" i="27"/>
  <c r="I3839" i="27"/>
  <c r="I3953" i="27"/>
  <c r="I3921" i="27"/>
  <c r="I3866" i="27"/>
  <c r="I3633" i="27"/>
  <c r="I3609" i="27"/>
  <c r="I3569" i="27"/>
  <c r="I3903" i="27"/>
  <c r="I3729" i="27"/>
  <c r="I3801" i="27"/>
  <c r="I3999" i="27"/>
  <c r="I3967" i="27"/>
  <c r="I3545" i="27"/>
  <c r="I3833" i="27"/>
  <c r="I3615" i="27"/>
  <c r="I3793" i="27"/>
  <c r="I3985" i="27"/>
  <c r="I3738" i="27"/>
  <c r="I3807" i="27"/>
  <c r="I3449" i="27"/>
  <c r="I3487" i="27"/>
  <c r="I3455" i="27"/>
  <c r="I3577" i="27"/>
  <c r="I3537" i="27"/>
  <c r="I3513" i="27"/>
  <c r="I3473" i="27"/>
  <c r="I3761" i="27"/>
  <c r="I3871" i="27"/>
  <c r="I3506" i="27"/>
  <c r="I3583" i="27"/>
  <c r="I3697" i="27"/>
  <c r="I3665" i="27"/>
  <c r="I3519" i="27"/>
  <c r="I3673" i="27"/>
  <c r="I3641" i="27"/>
  <c r="I3935" i="27"/>
  <c r="I3359" i="27"/>
  <c r="I3950" i="27"/>
  <c r="I3559" i="27"/>
  <c r="I3889" i="27"/>
  <c r="I3829" i="27"/>
  <c r="I3560" i="27"/>
  <c r="I3470" i="27"/>
  <c r="I3740" i="27"/>
  <c r="I3710" i="27"/>
  <c r="I3500" i="27"/>
  <c r="I3410" i="27"/>
  <c r="I3800" i="27"/>
  <c r="I110" i="27"/>
  <c r="I3620" i="27"/>
  <c r="I3530" i="27"/>
  <c r="I3920" i="27"/>
  <c r="I3830" i="27"/>
  <c r="I3680" i="27"/>
  <c r="I3590" i="27"/>
  <c r="I3890" i="27"/>
  <c r="I3440" i="27"/>
  <c r="I3350" i="27"/>
  <c r="I3770" i="27"/>
  <c r="I3589" i="27"/>
  <c r="I3499" i="27"/>
  <c r="I3799" i="27"/>
  <c r="I3649" i="27"/>
  <c r="I3409" i="27"/>
  <c r="I3979" i="27"/>
  <c r="I3709" i="27"/>
  <c r="I3619" i="27"/>
  <c r="I3739" i="27"/>
  <c r="I3919" i="27"/>
  <c r="I3769" i="27"/>
  <c r="I3679" i="27"/>
  <c r="I3529" i="27"/>
  <c r="I3439" i="27"/>
  <c r="I3949" i="27"/>
  <c r="I3469" i="27"/>
  <c r="J2489" i="27" l="1"/>
  <c r="J2595" i="27"/>
  <c r="J2488" i="27"/>
  <c r="J1228" i="27"/>
  <c r="J2594" i="27"/>
  <c r="J2490" i="27"/>
  <c r="J2487" i="27"/>
  <c r="J1122" i="27"/>
  <c r="J2558" i="27"/>
  <c r="J1263" i="27"/>
  <c r="J1262" i="27"/>
  <c r="J2454" i="27"/>
  <c r="J1157" i="27"/>
  <c r="J1266" i="27"/>
  <c r="J1371" i="27"/>
  <c r="I2560" i="27"/>
  <c r="I2489" i="27"/>
  <c r="J1158" i="27"/>
  <c r="J2453" i="27"/>
  <c r="J1370" i="27"/>
  <c r="J2452" i="27"/>
  <c r="J1265" i="27"/>
  <c r="I1370" i="27"/>
  <c r="U10" i="25"/>
  <c r="U11" i="25" s="1"/>
  <c r="U12" i="25" s="1"/>
  <c r="U13" i="25" s="1"/>
  <c r="I2630" i="27"/>
  <c r="J2666" i="27"/>
  <c r="J2631" i="27"/>
  <c r="I1229" i="27"/>
  <c r="J1229" i="27"/>
  <c r="I1264" i="27"/>
  <c r="J1264" i="27"/>
  <c r="I2559" i="27"/>
  <c r="I2418" i="27"/>
  <c r="N10" i="25"/>
  <c r="I2524" i="27"/>
  <c r="T14" i="25"/>
  <c r="I1192" i="27"/>
  <c r="I2595" i="27"/>
  <c r="I2523" i="27"/>
  <c r="I2382" i="27"/>
  <c r="I1371" i="27"/>
  <c r="I1194" i="27"/>
  <c r="I1335" i="27"/>
  <c r="I3280" i="27"/>
  <c r="I1122" i="27"/>
  <c r="I1262" i="27"/>
  <c r="I2453" i="27"/>
  <c r="I1263" i="27"/>
  <c r="I2417" i="27"/>
  <c r="I2596" i="27"/>
  <c r="I1227" i="27"/>
  <c r="I1228" i="27"/>
  <c r="I1193" i="27"/>
  <c r="I2558" i="27"/>
  <c r="I1158" i="27"/>
  <c r="I2454" i="27"/>
  <c r="I1301" i="27"/>
  <c r="I1336" i="27"/>
  <c r="I1334" i="27"/>
  <c r="I2487" i="27"/>
  <c r="I2526" i="27"/>
  <c r="I2525" i="27"/>
  <c r="I1230" i="27"/>
  <c r="I2488" i="27"/>
  <c r="I1157" i="27"/>
  <c r="I3815" i="27"/>
  <c r="I3584" i="27"/>
  <c r="I3650" i="27"/>
  <c r="I2594" i="27"/>
  <c r="I3617" i="27"/>
  <c r="I2561" i="27"/>
  <c r="I3419" i="27"/>
  <c r="I3749" i="27"/>
  <c r="I3716" i="27"/>
  <c r="I3452" i="27"/>
  <c r="I3683" i="27"/>
  <c r="I3848" i="27"/>
  <c r="I3881" i="27"/>
  <c r="I3782" i="27"/>
  <c r="I3485" i="27"/>
  <c r="I3914" i="27"/>
  <c r="I1406" i="27"/>
  <c r="I3518" i="27"/>
  <c r="I3353" i="27"/>
  <c r="I3947" i="27"/>
  <c r="I3551" i="27"/>
  <c r="I3980" i="27"/>
  <c r="I3386" i="27"/>
  <c r="I3706" i="27"/>
  <c r="I3930" i="27"/>
  <c r="I3354" i="27"/>
  <c r="I3418" i="27"/>
  <c r="I3802" i="27"/>
  <c r="I3474" i="27"/>
  <c r="I2522" i="27"/>
  <c r="I3378" i="27"/>
  <c r="I3450" i="27"/>
  <c r="I3922" i="27"/>
  <c r="I3546" i="27"/>
  <c r="I3834" i="27"/>
  <c r="I3442" i="27"/>
  <c r="I3666" i="27"/>
  <c r="I3859" i="27"/>
  <c r="I2490" i="27"/>
  <c r="I3898" i="27"/>
  <c r="I3794" i="27"/>
  <c r="I3578" i="27"/>
  <c r="I3954" i="27"/>
  <c r="I3994" i="27"/>
  <c r="I3538" i="27"/>
  <c r="I3698" i="27"/>
  <c r="I1266" i="27"/>
  <c r="I3482" i="27"/>
  <c r="I3962" i="27"/>
  <c r="I3826" i="27"/>
  <c r="I3610" i="27"/>
  <c r="I3282" i="27"/>
  <c r="I3379" i="27"/>
  <c r="I3602" i="27"/>
  <c r="I3570" i="27"/>
  <c r="I3762" i="27"/>
  <c r="I3730" i="27"/>
  <c r="I1298" i="27"/>
  <c r="I3514" i="27"/>
  <c r="I3634" i="27"/>
  <c r="I3674" i="27"/>
  <c r="I3642" i="27"/>
  <c r="I3314" i="27"/>
  <c r="T15" i="25" l="1"/>
  <c r="U14" i="25"/>
  <c r="N11" i="25"/>
  <c r="I3508" i="27"/>
  <c r="I3411" i="27"/>
  <c r="I3891" i="27"/>
  <c r="I3827" i="27"/>
  <c r="I3763" i="27"/>
  <c r="I3699" i="27"/>
  <c r="I3700" i="27"/>
  <c r="I2452" i="27"/>
  <c r="I3315" i="27"/>
  <c r="I3539" i="27"/>
  <c r="I3667" i="27"/>
  <c r="I3987" i="27"/>
  <c r="I3475" i="27"/>
  <c r="I3604" i="27"/>
  <c r="I3956" i="27"/>
  <c r="I3764" i="27"/>
  <c r="I3860" i="27"/>
  <c r="I3412" i="27"/>
  <c r="I3892" i="27"/>
  <c r="I3923" i="27"/>
  <c r="I1299" i="27"/>
  <c r="I3668" i="27"/>
  <c r="I1300" i="27"/>
  <c r="I3635" i="27"/>
  <c r="I3571" i="27"/>
  <c r="I3316" i="27"/>
  <c r="I3924" i="27"/>
  <c r="I3476" i="27"/>
  <c r="I3955" i="27"/>
  <c r="I3443" i="27"/>
  <c r="I3795" i="27"/>
  <c r="I3572" i="27"/>
  <c r="I3732" i="27"/>
  <c r="I3603" i="27"/>
  <c r="I3828" i="27"/>
  <c r="I3540" i="27"/>
  <c r="I3380" i="27"/>
  <c r="I3988" i="27"/>
  <c r="I3731" i="27"/>
  <c r="I3507" i="27"/>
  <c r="I3636" i="27"/>
  <c r="I3444" i="27"/>
  <c r="I3796" i="27"/>
  <c r="U15" i="25" l="1"/>
  <c r="T16" i="25"/>
  <c r="U16" i="25" s="1"/>
  <c r="N12" i="25"/>
  <c r="T17" i="25" l="1"/>
  <c r="T22" i="25" s="1"/>
  <c r="N13" i="25"/>
  <c r="U17" i="25" l="1"/>
  <c r="U18" i="25" s="1"/>
  <c r="U19" i="25" s="1"/>
  <c r="U20" i="25" s="1"/>
  <c r="U21" i="25" s="1"/>
  <c r="T23" i="25"/>
  <c r="U22" i="25"/>
  <c r="N14" i="25"/>
  <c r="T24" i="25" l="1"/>
  <c r="U23" i="25"/>
  <c r="N15" i="25"/>
  <c r="T25" i="25" l="1"/>
  <c r="T26" i="25" s="1"/>
  <c r="U24" i="25"/>
  <c r="N16" i="25"/>
  <c r="U25" i="25" l="1"/>
  <c r="T27" i="25"/>
  <c r="N17" i="25"/>
  <c r="U26" i="25" l="1"/>
  <c r="T28" i="25"/>
  <c r="N18" i="25"/>
  <c r="U27" i="25" l="1"/>
  <c r="U28" i="25" s="1"/>
  <c r="T29" i="25"/>
  <c r="N19" i="25"/>
  <c r="T32" i="25" l="1"/>
  <c r="U29" i="25"/>
  <c r="U30" i="25" s="1"/>
  <c r="U31" i="25" s="1"/>
  <c r="N20" i="25"/>
  <c r="T33" i="25" l="1"/>
  <c r="U32" i="25"/>
  <c r="N21" i="25"/>
  <c r="T34" i="25" l="1"/>
  <c r="U33" i="25"/>
  <c r="N22" i="25"/>
  <c r="T35" i="25" l="1"/>
  <c r="U34" i="25"/>
  <c r="N23" i="25"/>
  <c r="T36" i="25" l="1"/>
  <c r="U35" i="25"/>
  <c r="N24" i="25"/>
  <c r="T37" i="25" l="1"/>
  <c r="U36" i="25"/>
  <c r="N25" i="25"/>
  <c r="T42" i="25" l="1"/>
  <c r="U37" i="25"/>
  <c r="N26" i="25"/>
  <c r="U38" i="25" l="1"/>
  <c r="T43" i="25"/>
  <c r="N27" i="25"/>
  <c r="U39" i="25" l="1"/>
  <c r="T44" i="25"/>
  <c r="N28" i="25"/>
  <c r="U40" i="25" l="1"/>
  <c r="T45" i="25"/>
  <c r="N29" i="25"/>
  <c r="U41" i="25" l="1"/>
  <c r="U42" i="25" s="1"/>
  <c r="U43" i="25" s="1"/>
  <c r="U44" i="25" s="1"/>
  <c r="U45" i="25" s="1"/>
  <c r="T46" i="25"/>
  <c r="N30" i="25"/>
  <c r="T52" i="25" l="1"/>
  <c r="U46" i="25"/>
  <c r="N31" i="25"/>
  <c r="U47" i="25" l="1"/>
  <c r="U48" i="25" s="1"/>
  <c r="U49" i="25" s="1"/>
  <c r="U50" i="25" s="1"/>
  <c r="U51" i="25" s="1"/>
  <c r="U52" i="25" s="1"/>
  <c r="T53" i="25"/>
  <c r="N32" i="25"/>
  <c r="P28" i="25" l="1"/>
  <c r="T57" i="25"/>
  <c r="P25" i="25" s="1"/>
  <c r="U53" i="25"/>
  <c r="N33" i="25"/>
  <c r="F868" i="27" l="1"/>
  <c r="G868" i="27" s="1"/>
  <c r="H868" i="27" s="1"/>
  <c r="F833" i="27"/>
  <c r="G833" i="27" s="1"/>
  <c r="H833" i="27" s="1"/>
  <c r="F2163" i="27"/>
  <c r="G2163" i="27" s="1"/>
  <c r="H2163" i="27" s="1"/>
  <c r="F2198" i="27"/>
  <c r="G2198" i="27" s="1"/>
  <c r="H2198" i="27" s="1"/>
  <c r="F903" i="27"/>
  <c r="G903" i="27" s="1"/>
  <c r="H903" i="27" s="1"/>
  <c r="I903" i="27" s="1"/>
  <c r="F798" i="27"/>
  <c r="G798" i="27" s="1"/>
  <c r="H798" i="27" s="1"/>
  <c r="F2128" i="27"/>
  <c r="G2128" i="27" s="1"/>
  <c r="H2128" i="27" s="1"/>
  <c r="I2128" i="27" s="1"/>
  <c r="F2058" i="27"/>
  <c r="G2058" i="27" s="1"/>
  <c r="H2058" i="27" s="1"/>
  <c r="F2093" i="27"/>
  <c r="G2093" i="27" s="1"/>
  <c r="H2093" i="27" s="1"/>
  <c r="F938" i="27"/>
  <c r="G938" i="27" s="1"/>
  <c r="H938" i="27" s="1"/>
  <c r="I938" i="27" s="1"/>
  <c r="F830" i="27"/>
  <c r="G830" i="27" s="1"/>
  <c r="H830" i="27" s="1"/>
  <c r="F2055" i="27"/>
  <c r="G2055" i="27" s="1"/>
  <c r="H2055" i="27" s="1"/>
  <c r="F760" i="27"/>
  <c r="G760" i="27" s="1"/>
  <c r="H760" i="27" s="1"/>
  <c r="F795" i="27"/>
  <c r="G795" i="27" s="1"/>
  <c r="H795" i="27" s="1"/>
  <c r="F725" i="27"/>
  <c r="G725" i="27" s="1"/>
  <c r="H725" i="27" s="1"/>
  <c r="I725" i="27" s="1"/>
  <c r="F2090" i="27"/>
  <c r="G2090" i="27" s="1"/>
  <c r="H2090" i="27" s="1"/>
  <c r="F690" i="27"/>
  <c r="G690" i="27" s="1"/>
  <c r="H690" i="27" s="1"/>
  <c r="I690" i="27" s="1"/>
  <c r="F1985" i="27"/>
  <c r="G1985" i="27" s="1"/>
  <c r="H1985" i="27" s="1"/>
  <c r="F1950" i="27"/>
  <c r="G1950" i="27" s="1"/>
  <c r="H1950" i="27" s="1"/>
  <c r="F3245" i="27"/>
  <c r="G3245" i="27" s="1"/>
  <c r="H3245" i="27" s="1"/>
  <c r="I3245" i="27" s="1"/>
  <c r="F3210" i="27"/>
  <c r="G3210" i="27" s="1"/>
  <c r="H3210" i="27" s="1"/>
  <c r="I3210" i="27" s="1"/>
  <c r="F2020" i="27"/>
  <c r="G2020" i="27" s="1"/>
  <c r="H2020" i="27" s="1"/>
  <c r="I2020" i="27" s="1"/>
  <c r="P31" i="25"/>
  <c r="P24" i="25"/>
  <c r="P30" i="25"/>
  <c r="P29" i="25"/>
  <c r="U54" i="25"/>
  <c r="U55" i="25" s="1"/>
  <c r="U56" i="25" s="1"/>
  <c r="U57" i="25" s="1"/>
  <c r="P27" i="25"/>
  <c r="P32" i="25"/>
  <c r="P33" i="25"/>
  <c r="N34" i="25"/>
  <c r="I2090" i="27" l="1"/>
  <c r="I2058" i="27"/>
  <c r="I1950" i="27"/>
  <c r="F2164" i="27"/>
  <c r="G2164" i="27" s="1"/>
  <c r="H2164" i="27" s="1"/>
  <c r="F974" i="27"/>
  <c r="G974" i="27" s="1"/>
  <c r="H974" i="27" s="1"/>
  <c r="F869" i="27"/>
  <c r="G869" i="27" s="1"/>
  <c r="H869" i="27" s="1"/>
  <c r="F2129" i="27"/>
  <c r="G2129" i="27" s="1"/>
  <c r="H2129" i="27" s="1"/>
  <c r="F834" i="27"/>
  <c r="G834" i="27" s="1"/>
  <c r="H834" i="27" s="1"/>
  <c r="F904" i="27"/>
  <c r="G904" i="27" s="1"/>
  <c r="H904" i="27" s="1"/>
  <c r="I904" i="27" s="1"/>
  <c r="F2199" i="27"/>
  <c r="G2199" i="27" s="1"/>
  <c r="H2199" i="27" s="1"/>
  <c r="F2094" i="27"/>
  <c r="G2094" i="27" s="1"/>
  <c r="H2094" i="27" s="1"/>
  <c r="F939" i="27"/>
  <c r="G939" i="27" s="1"/>
  <c r="H939" i="27" s="1"/>
  <c r="I939" i="27" s="1"/>
  <c r="F2234" i="27"/>
  <c r="G2234" i="27" s="1"/>
  <c r="H2234" i="27" s="1"/>
  <c r="I2234" i="27" s="1"/>
  <c r="F2270" i="27"/>
  <c r="G2270" i="27" s="1"/>
  <c r="H2270" i="27" s="1"/>
  <c r="F2165" i="27"/>
  <c r="G2165" i="27" s="1"/>
  <c r="H2165" i="27" s="1"/>
  <c r="F975" i="27"/>
  <c r="G975" i="27" s="1"/>
  <c r="H975" i="27" s="1"/>
  <c r="F1010" i="27"/>
  <c r="G1010" i="27" s="1"/>
  <c r="H1010" i="27" s="1"/>
  <c r="F905" i="27"/>
  <c r="G905" i="27" s="1"/>
  <c r="H905" i="27" s="1"/>
  <c r="I905" i="27" s="1"/>
  <c r="F2130" i="27"/>
  <c r="G2130" i="27" s="1"/>
  <c r="H2130" i="27" s="1"/>
  <c r="F870" i="27"/>
  <c r="G870" i="27" s="1"/>
  <c r="H870" i="27" s="1"/>
  <c r="F2200" i="27"/>
  <c r="G2200" i="27" s="1"/>
  <c r="H2200" i="27" s="1"/>
  <c r="F2235" i="27"/>
  <c r="G2235" i="27" s="1"/>
  <c r="H2235" i="27" s="1"/>
  <c r="I2235" i="27" s="1"/>
  <c r="F940" i="27"/>
  <c r="G940" i="27" s="1"/>
  <c r="H940" i="27" s="1"/>
  <c r="I940" i="27" s="1"/>
  <c r="F724" i="27"/>
  <c r="G724" i="27" s="1"/>
  <c r="H724" i="27" s="1"/>
  <c r="I724" i="27" s="1"/>
  <c r="F759" i="27"/>
  <c r="G759" i="27" s="1"/>
  <c r="H759" i="27" s="1"/>
  <c r="F1949" i="27"/>
  <c r="G1949" i="27" s="1"/>
  <c r="H1949" i="27" s="1"/>
  <c r="F689" i="27"/>
  <c r="G689" i="27" s="1"/>
  <c r="H689" i="27" s="1"/>
  <c r="I689" i="27" s="1"/>
  <c r="F2054" i="27"/>
  <c r="G2054" i="27" s="1"/>
  <c r="H2054" i="27" s="1"/>
  <c r="F794" i="27"/>
  <c r="G794" i="27" s="1"/>
  <c r="H794" i="27" s="1"/>
  <c r="F1984" i="27"/>
  <c r="G1984" i="27" s="1"/>
  <c r="H1984" i="27" s="1"/>
  <c r="F654" i="27"/>
  <c r="G654" i="27" s="1"/>
  <c r="H654" i="27" s="1"/>
  <c r="I654" i="27" s="1"/>
  <c r="F3174" i="27"/>
  <c r="G3174" i="27" s="1"/>
  <c r="H3174" i="27" s="1"/>
  <c r="F3244" i="27"/>
  <c r="G3244" i="27" s="1"/>
  <c r="H3244" i="27" s="1"/>
  <c r="I3244" i="27" s="1"/>
  <c r="F1914" i="27"/>
  <c r="G1914" i="27" s="1"/>
  <c r="H1914" i="27" s="1"/>
  <c r="F2019" i="27"/>
  <c r="G2019" i="27" s="1"/>
  <c r="H2019" i="27" s="1"/>
  <c r="I2019" i="27" s="1"/>
  <c r="F3209" i="27"/>
  <c r="G3209" i="27" s="1"/>
  <c r="H3209" i="27" s="1"/>
  <c r="F1011" i="27"/>
  <c r="G1011" i="27" s="1"/>
  <c r="H1011" i="27" s="1"/>
  <c r="F976" i="27"/>
  <c r="G976" i="27" s="1"/>
  <c r="H976" i="27" s="1"/>
  <c r="F2271" i="27"/>
  <c r="G2271" i="27" s="1"/>
  <c r="H2271" i="27" s="1"/>
  <c r="F906" i="27"/>
  <c r="G906" i="27" s="1"/>
  <c r="H906" i="27" s="1"/>
  <c r="I906" i="27" s="1"/>
  <c r="F1046" i="27"/>
  <c r="G1046" i="27" s="1"/>
  <c r="H1046" i="27" s="1"/>
  <c r="F2166" i="27"/>
  <c r="G2166" i="27" s="1"/>
  <c r="H2166" i="27" s="1"/>
  <c r="F2201" i="27"/>
  <c r="G2201" i="27" s="1"/>
  <c r="H2201" i="27" s="1"/>
  <c r="F2306" i="27"/>
  <c r="G2306" i="27" s="1"/>
  <c r="H2306" i="27" s="1"/>
  <c r="F2236" i="27"/>
  <c r="G2236" i="27" s="1"/>
  <c r="H2236" i="27" s="1"/>
  <c r="I2236" i="27" s="1"/>
  <c r="F941" i="27"/>
  <c r="G941" i="27" s="1"/>
  <c r="H941" i="27" s="1"/>
  <c r="I941" i="27" s="1"/>
  <c r="F1013" i="27"/>
  <c r="G1013" i="27" s="1"/>
  <c r="H1013" i="27" s="1"/>
  <c r="F2378" i="27"/>
  <c r="G2378" i="27" s="1"/>
  <c r="H2378" i="27" s="1"/>
  <c r="F2273" i="27"/>
  <c r="G2273" i="27" s="1"/>
  <c r="H2273" i="27" s="1"/>
  <c r="F1083" i="27"/>
  <c r="G1083" i="27" s="1"/>
  <c r="H1083" i="27" s="1"/>
  <c r="F1118" i="27"/>
  <c r="G1118" i="27" s="1"/>
  <c r="H1118" i="27" s="1"/>
  <c r="F2308" i="27"/>
  <c r="G2308" i="27" s="1"/>
  <c r="H2308" i="27" s="1"/>
  <c r="F1048" i="27"/>
  <c r="G1048" i="27" s="1"/>
  <c r="H1048" i="27" s="1"/>
  <c r="F978" i="27"/>
  <c r="G978" i="27" s="1"/>
  <c r="H978" i="27" s="1"/>
  <c r="F2238" i="27"/>
  <c r="G2238" i="27" s="1"/>
  <c r="H2238" i="27" s="1"/>
  <c r="F2343" i="27"/>
  <c r="G2343" i="27" s="1"/>
  <c r="H2343" i="27" s="1"/>
  <c r="I2343" i="27" s="1"/>
  <c r="I795" i="27"/>
  <c r="I798" i="27"/>
  <c r="I760" i="27"/>
  <c r="I2055" i="27"/>
  <c r="I2198" i="27"/>
  <c r="I830" i="27"/>
  <c r="I2163" i="27"/>
  <c r="F977" i="27"/>
  <c r="G977" i="27" s="1"/>
  <c r="H977" i="27" s="1"/>
  <c r="F1012" i="27"/>
  <c r="G1012" i="27" s="1"/>
  <c r="H1012" i="27" s="1"/>
  <c r="F2272" i="27"/>
  <c r="G2272" i="27" s="1"/>
  <c r="H2272" i="27" s="1"/>
  <c r="F1082" i="27"/>
  <c r="G1082" i="27" s="1"/>
  <c r="H1082" i="27" s="1"/>
  <c r="F1047" i="27"/>
  <c r="G1047" i="27" s="1"/>
  <c r="H1047" i="27" s="1"/>
  <c r="F2202" i="27"/>
  <c r="G2202" i="27" s="1"/>
  <c r="H2202" i="27" s="1"/>
  <c r="F2307" i="27"/>
  <c r="G2307" i="27" s="1"/>
  <c r="H2307" i="27" s="1"/>
  <c r="F2342" i="27"/>
  <c r="G2342" i="27" s="1"/>
  <c r="H2342" i="27" s="1"/>
  <c r="F2237" i="27"/>
  <c r="G2237" i="27" s="1"/>
  <c r="H2237" i="27" s="1"/>
  <c r="F942" i="27"/>
  <c r="G942" i="27" s="1"/>
  <c r="H942" i="27" s="1"/>
  <c r="I942" i="27" s="1"/>
  <c r="F832" i="27"/>
  <c r="G832" i="27" s="1"/>
  <c r="H832" i="27" s="1"/>
  <c r="F2057" i="27"/>
  <c r="G2057" i="27" s="1"/>
  <c r="H2057" i="27" s="1"/>
  <c r="F867" i="27"/>
  <c r="G867" i="27" s="1"/>
  <c r="H867" i="27" s="1"/>
  <c r="F797" i="27"/>
  <c r="G797" i="27" s="1"/>
  <c r="H797" i="27" s="1"/>
  <c r="F2162" i="27"/>
  <c r="G2162" i="27" s="1"/>
  <c r="H2162" i="27" s="1"/>
  <c r="F2092" i="27"/>
  <c r="G2092" i="27" s="1"/>
  <c r="H2092" i="27" s="1"/>
  <c r="F2127" i="27"/>
  <c r="G2127" i="27" s="1"/>
  <c r="H2127" i="27" s="1"/>
  <c r="I2127" i="27" s="1"/>
  <c r="F762" i="27"/>
  <c r="G762" i="27" s="1"/>
  <c r="H762" i="27" s="1"/>
  <c r="F902" i="27"/>
  <c r="G902" i="27" s="1"/>
  <c r="H902" i="27" s="1"/>
  <c r="I902" i="27" s="1"/>
  <c r="F2022" i="27"/>
  <c r="G2022" i="27" s="1"/>
  <c r="H2022" i="27" s="1"/>
  <c r="I1985" i="27"/>
  <c r="I833" i="27"/>
  <c r="I2093" i="27"/>
  <c r="I868" i="27"/>
  <c r="U58" i="25"/>
  <c r="U59" i="25" s="1"/>
  <c r="U60" i="25" s="1"/>
  <c r="U61" i="25" s="1"/>
  <c r="U62" i="25" s="1"/>
  <c r="O28" i="25" s="1"/>
  <c r="Q22" i="25"/>
  <c r="Q19" i="25"/>
  <c r="Q20" i="25"/>
  <c r="Q30" i="25"/>
  <c r="Q13" i="25"/>
  <c r="Q29" i="25"/>
  <c r="Q28" i="25"/>
  <c r="Q27" i="25"/>
  <c r="Q31" i="25"/>
  <c r="Q8" i="25"/>
  <c r="Q16" i="25"/>
  <c r="Q32" i="25"/>
  <c r="Q17" i="25"/>
  <c r="P7" i="25"/>
  <c r="Q23" i="25"/>
  <c r="Q21" i="25"/>
  <c r="Q12" i="25"/>
  <c r="Q11" i="25"/>
  <c r="Q26" i="25"/>
  <c r="Q25" i="25"/>
  <c r="Q33" i="25"/>
  <c r="Q15" i="25"/>
  <c r="Q34" i="25"/>
  <c r="Q18" i="25"/>
  <c r="Q24" i="25"/>
  <c r="Q14" i="25"/>
  <c r="Q10" i="25"/>
  <c r="Q7" i="25"/>
  <c r="Q9" i="25"/>
  <c r="P8" i="25"/>
  <c r="P9" i="25"/>
  <c r="P10" i="25"/>
  <c r="P11" i="25"/>
  <c r="P13" i="25"/>
  <c r="P12" i="25"/>
  <c r="P14" i="25"/>
  <c r="P15" i="25"/>
  <c r="P16" i="25"/>
  <c r="P18" i="25"/>
  <c r="P17" i="25"/>
  <c r="P21" i="25"/>
  <c r="P19" i="25"/>
  <c r="P23" i="25"/>
  <c r="P20" i="25"/>
  <c r="P22" i="25"/>
  <c r="P26" i="25"/>
  <c r="P34" i="25"/>
  <c r="N35" i="25"/>
  <c r="Q35" i="25" s="1"/>
  <c r="O14" i="25" l="1"/>
  <c r="O34" i="25"/>
  <c r="O9" i="25"/>
  <c r="O18" i="25"/>
  <c r="O21" i="25"/>
  <c r="E616" i="27" s="1"/>
  <c r="O11" i="25"/>
  <c r="E1446" i="27" s="1"/>
  <c r="O27" i="25"/>
  <c r="E2092" i="27" s="1"/>
  <c r="J2092" i="27" s="1"/>
  <c r="O17" i="25"/>
  <c r="E3062" i="27" s="1"/>
  <c r="O26" i="25"/>
  <c r="O7" i="25"/>
  <c r="O24" i="25"/>
  <c r="O16" i="25"/>
  <c r="O25" i="25"/>
  <c r="E2090" i="27" s="1"/>
  <c r="J2090" i="27" s="1"/>
  <c r="O19" i="25"/>
  <c r="E614" i="27" s="1"/>
  <c r="O15" i="25"/>
  <c r="E1660" i="27" s="1"/>
  <c r="O13" i="25"/>
  <c r="E1553" i="27" s="1"/>
  <c r="O8" i="25"/>
  <c r="O32" i="25"/>
  <c r="O10" i="25"/>
  <c r="E185" i="27" s="1"/>
  <c r="O33" i="25"/>
  <c r="E1013" i="27" s="1"/>
  <c r="J1013" i="27" s="1"/>
  <c r="O20" i="25"/>
  <c r="E615" i="27" s="1"/>
  <c r="O23" i="25"/>
  <c r="E758" i="27" s="1"/>
  <c r="O22" i="25"/>
  <c r="E722" i="27" s="1"/>
  <c r="O12" i="25"/>
  <c r="E362" i="27" s="1"/>
  <c r="J362" i="27" s="1"/>
  <c r="O30" i="25"/>
  <c r="I2092" i="27"/>
  <c r="F542" i="27"/>
  <c r="G542" i="27" s="1"/>
  <c r="H542" i="27" s="1"/>
  <c r="I542" i="27" s="1"/>
  <c r="F1732" i="27"/>
  <c r="G1732" i="27" s="1"/>
  <c r="H1732" i="27" s="1"/>
  <c r="F437" i="27"/>
  <c r="G437" i="27" s="1"/>
  <c r="H437" i="27" s="1"/>
  <c r="I437" i="27" s="1"/>
  <c r="F2922" i="27"/>
  <c r="G2922" i="27" s="1"/>
  <c r="H2922" i="27" s="1"/>
  <c r="F1767" i="27"/>
  <c r="G1767" i="27" s="1"/>
  <c r="H1767" i="27" s="1"/>
  <c r="F402" i="27"/>
  <c r="G402" i="27" s="1"/>
  <c r="H402" i="27" s="1"/>
  <c r="I402" i="27" s="1"/>
  <c r="F1662" i="27"/>
  <c r="G1662" i="27" s="1"/>
  <c r="H1662" i="27" s="1"/>
  <c r="F472" i="27"/>
  <c r="G472" i="27" s="1"/>
  <c r="H472" i="27" s="1"/>
  <c r="I472" i="27" s="1"/>
  <c r="F2957" i="27"/>
  <c r="G2957" i="27" s="1"/>
  <c r="H2957" i="27" s="1"/>
  <c r="F3062" i="27"/>
  <c r="G3062" i="27" s="1"/>
  <c r="H3062" i="27" s="1"/>
  <c r="F1697" i="27"/>
  <c r="G1697" i="27" s="1"/>
  <c r="H1697" i="27" s="1"/>
  <c r="F2992" i="27"/>
  <c r="G2992" i="27" s="1"/>
  <c r="H2992" i="27" s="1"/>
  <c r="I2992" i="27" s="1"/>
  <c r="F507" i="27"/>
  <c r="G507" i="27" s="1"/>
  <c r="H507" i="27" s="1"/>
  <c r="I507" i="27" s="1"/>
  <c r="F3027" i="27"/>
  <c r="G3027" i="27" s="1"/>
  <c r="H3027" i="27" s="1"/>
  <c r="F1802" i="27"/>
  <c r="G1802" i="27" s="1"/>
  <c r="H1802" i="27" s="1"/>
  <c r="I1802" i="27" s="1"/>
  <c r="F399" i="27"/>
  <c r="G399" i="27" s="1"/>
  <c r="H399" i="27" s="1"/>
  <c r="I399" i="27" s="1"/>
  <c r="F364" i="27"/>
  <c r="G364" i="27" s="1"/>
  <c r="H364" i="27" s="1"/>
  <c r="I364" i="27" s="1"/>
  <c r="F1624" i="27"/>
  <c r="G1624" i="27" s="1"/>
  <c r="H1624" i="27" s="1"/>
  <c r="F1589" i="27"/>
  <c r="G1589" i="27" s="1"/>
  <c r="H1589" i="27" s="1"/>
  <c r="I1589" i="27" s="1"/>
  <c r="F2954" i="27"/>
  <c r="G2954" i="27" s="1"/>
  <c r="H2954" i="27" s="1"/>
  <c r="F2814" i="27"/>
  <c r="G2814" i="27" s="1"/>
  <c r="H2814" i="27" s="1"/>
  <c r="F1554" i="27"/>
  <c r="G1554" i="27" s="1"/>
  <c r="H1554" i="27" s="1"/>
  <c r="F1659" i="27"/>
  <c r="G1659" i="27" s="1"/>
  <c r="H1659" i="27" s="1"/>
  <c r="F294" i="27"/>
  <c r="G294" i="27" s="1"/>
  <c r="H294" i="27" s="1"/>
  <c r="I294" i="27" s="1"/>
  <c r="F2849" i="27"/>
  <c r="G2849" i="27" s="1"/>
  <c r="H2849" i="27" s="1"/>
  <c r="I2849" i="27" s="1"/>
  <c r="F2919" i="27"/>
  <c r="G2919" i="27" s="1"/>
  <c r="H2919" i="27" s="1"/>
  <c r="F434" i="27"/>
  <c r="G434" i="27" s="1"/>
  <c r="H434" i="27" s="1"/>
  <c r="I434" i="27" s="1"/>
  <c r="F2884" i="27"/>
  <c r="G2884" i="27" s="1"/>
  <c r="H2884" i="27" s="1"/>
  <c r="I2884" i="27" s="1"/>
  <c r="F329" i="27"/>
  <c r="G329" i="27" s="1"/>
  <c r="H329" i="27" s="1"/>
  <c r="I329" i="27" s="1"/>
  <c r="F1694" i="27"/>
  <c r="G1694" i="27" s="1"/>
  <c r="H1694" i="27" s="1"/>
  <c r="I1694" i="27" s="1"/>
  <c r="E1515" i="27"/>
  <c r="E220" i="27"/>
  <c r="E1410" i="27"/>
  <c r="E1550" i="27"/>
  <c r="E150" i="27"/>
  <c r="E1480" i="27"/>
  <c r="E2740" i="27"/>
  <c r="E290" i="27"/>
  <c r="E2705" i="27"/>
  <c r="E2670" i="27"/>
  <c r="E2810" i="27"/>
  <c r="E255" i="27"/>
  <c r="E2775" i="27"/>
  <c r="E1083" i="27"/>
  <c r="J1083" i="27" s="1"/>
  <c r="E978" i="27"/>
  <c r="J978" i="27" s="1"/>
  <c r="E2308" i="27"/>
  <c r="J2308" i="27" s="1"/>
  <c r="E1048" i="27"/>
  <c r="J1048" i="27" s="1"/>
  <c r="E1118" i="27"/>
  <c r="J1118" i="27" s="1"/>
  <c r="I2162" i="27"/>
  <c r="I2307" i="27"/>
  <c r="I1048" i="27"/>
  <c r="I1011" i="27"/>
  <c r="I794" i="27"/>
  <c r="I2200" i="27"/>
  <c r="I974" i="27"/>
  <c r="I2237" i="27"/>
  <c r="E1518" i="27"/>
  <c r="E617" i="27"/>
  <c r="E687" i="27"/>
  <c r="E3172" i="27"/>
  <c r="E3102" i="27"/>
  <c r="F1733" i="27"/>
  <c r="G1733" i="27" s="1"/>
  <c r="H1733" i="27" s="1"/>
  <c r="F543" i="27"/>
  <c r="G543" i="27" s="1"/>
  <c r="H543" i="27" s="1"/>
  <c r="I543" i="27" s="1"/>
  <c r="F1838" i="27"/>
  <c r="G1838" i="27" s="1"/>
  <c r="H1838" i="27" s="1"/>
  <c r="F578" i="27"/>
  <c r="G578" i="27" s="1"/>
  <c r="H578" i="27" s="1"/>
  <c r="I578" i="27" s="1"/>
  <c r="F3063" i="27"/>
  <c r="G3063" i="27" s="1"/>
  <c r="H3063" i="27" s="1"/>
  <c r="F438" i="27"/>
  <c r="G438" i="27" s="1"/>
  <c r="H438" i="27" s="1"/>
  <c r="I438" i="27" s="1"/>
  <c r="F473" i="27"/>
  <c r="G473" i="27" s="1"/>
  <c r="H473" i="27" s="1"/>
  <c r="I473" i="27" s="1"/>
  <c r="F2958" i="27"/>
  <c r="G2958" i="27" s="1"/>
  <c r="H2958" i="27" s="1"/>
  <c r="F1768" i="27"/>
  <c r="G1768" i="27" s="1"/>
  <c r="H1768" i="27" s="1"/>
  <c r="F508" i="27"/>
  <c r="G508" i="27" s="1"/>
  <c r="H508" i="27" s="1"/>
  <c r="I508" i="27" s="1"/>
  <c r="F2993" i="27"/>
  <c r="G2993" i="27" s="1"/>
  <c r="H2993" i="27" s="1"/>
  <c r="F1803" i="27"/>
  <c r="G1803" i="27" s="1"/>
  <c r="H1803" i="27" s="1"/>
  <c r="F1698" i="27"/>
  <c r="G1698" i="27" s="1"/>
  <c r="H1698" i="27" s="1"/>
  <c r="I1698" i="27" s="1"/>
  <c r="F3028" i="27"/>
  <c r="G3028" i="27" s="1"/>
  <c r="H3028" i="27" s="1"/>
  <c r="F3098" i="27"/>
  <c r="G3098" i="27" s="1"/>
  <c r="H3098" i="27" s="1"/>
  <c r="I3098" i="27" s="1"/>
  <c r="E292" i="27"/>
  <c r="E2882" i="27"/>
  <c r="F1515" i="27"/>
  <c r="G1515" i="27" s="1"/>
  <c r="H1515" i="27" s="1"/>
  <c r="F185" i="27"/>
  <c r="G185" i="27" s="1"/>
  <c r="H185" i="27" s="1"/>
  <c r="I185" i="27" s="1"/>
  <c r="F290" i="27"/>
  <c r="G290" i="27" s="1"/>
  <c r="H290" i="27" s="1"/>
  <c r="I290" i="27" s="1"/>
  <c r="F150" i="27"/>
  <c r="G150" i="27" s="1"/>
  <c r="H150" i="27" s="1"/>
  <c r="I150" i="27" s="1"/>
  <c r="F220" i="27"/>
  <c r="G220" i="27" s="1"/>
  <c r="H220" i="27" s="1"/>
  <c r="I220" i="27" s="1"/>
  <c r="F1480" i="27"/>
  <c r="G1480" i="27" s="1"/>
  <c r="H1480" i="27" s="1"/>
  <c r="I1480" i="27" s="1"/>
  <c r="F2740" i="27"/>
  <c r="G2740" i="27" s="1"/>
  <c r="H2740" i="27" s="1"/>
  <c r="F1550" i="27"/>
  <c r="G1550" i="27" s="1"/>
  <c r="H1550" i="27" s="1"/>
  <c r="F1410" i="27"/>
  <c r="G1410" i="27" s="1"/>
  <c r="H1410" i="27" s="1"/>
  <c r="F1445" i="27"/>
  <c r="G1445" i="27" s="1"/>
  <c r="H1445" i="27" s="1"/>
  <c r="F2705" i="27"/>
  <c r="G2705" i="27" s="1"/>
  <c r="H2705" i="27" s="1"/>
  <c r="F2670" i="27"/>
  <c r="G2670" i="27" s="1"/>
  <c r="H2670" i="27" s="1"/>
  <c r="I2670" i="27" s="1"/>
  <c r="F2810" i="27"/>
  <c r="G2810" i="27" s="1"/>
  <c r="H2810" i="27" s="1"/>
  <c r="F255" i="27"/>
  <c r="G255" i="27" s="1"/>
  <c r="H255" i="27" s="1"/>
  <c r="I255" i="27" s="1"/>
  <c r="F2775" i="27"/>
  <c r="G2775" i="27" s="1"/>
  <c r="H2775" i="27" s="1"/>
  <c r="I2775" i="27" s="1"/>
  <c r="E1010" i="27"/>
  <c r="J1010" i="27" s="1"/>
  <c r="E2270" i="27"/>
  <c r="J2270" i="27" s="1"/>
  <c r="E2165" i="27"/>
  <c r="E975" i="27"/>
  <c r="J975" i="27" s="1"/>
  <c r="E905" i="27"/>
  <c r="J905" i="27" s="1"/>
  <c r="E2130" i="27"/>
  <c r="J2130" i="27" s="1"/>
  <c r="E2200" i="27"/>
  <c r="J2200" i="27" s="1"/>
  <c r="E870" i="27"/>
  <c r="J870" i="27" s="1"/>
  <c r="E940" i="27"/>
  <c r="J940" i="27" s="1"/>
  <c r="E2235" i="27"/>
  <c r="J2235" i="27" s="1"/>
  <c r="I797" i="27"/>
  <c r="I2202" i="27"/>
  <c r="I2308" i="27"/>
  <c r="I2306" i="27"/>
  <c r="I3209" i="27"/>
  <c r="I2054" i="27"/>
  <c r="I870" i="27"/>
  <c r="I2164" i="27"/>
  <c r="E1590" i="27"/>
  <c r="E2955" i="27"/>
  <c r="E2920" i="27"/>
  <c r="E2885" i="27"/>
  <c r="E2379" i="27"/>
  <c r="E1084" i="27"/>
  <c r="E2414" i="27"/>
  <c r="E1119" i="27"/>
  <c r="E1049" i="27"/>
  <c r="E2274" i="27"/>
  <c r="E2309" i="27"/>
  <c r="E1014" i="27"/>
  <c r="E2344" i="27"/>
  <c r="E1154" i="27"/>
  <c r="E1733" i="27"/>
  <c r="E543" i="27"/>
  <c r="E578" i="27"/>
  <c r="E1838" i="27"/>
  <c r="E438" i="27"/>
  <c r="E3063" i="27"/>
  <c r="E473" i="27"/>
  <c r="E2958" i="27"/>
  <c r="E1768" i="27"/>
  <c r="E1803" i="27"/>
  <c r="E2993" i="27"/>
  <c r="E1698" i="27"/>
  <c r="E3028" i="27"/>
  <c r="E3098" i="27"/>
  <c r="E508" i="27"/>
  <c r="F1514" i="27"/>
  <c r="G1514" i="27" s="1"/>
  <c r="H1514" i="27" s="1"/>
  <c r="F1409" i="27"/>
  <c r="G1409" i="27" s="1"/>
  <c r="H1409" i="27" s="1"/>
  <c r="F184" i="27"/>
  <c r="G184" i="27" s="1"/>
  <c r="H184" i="27" s="1"/>
  <c r="I184" i="27" s="1"/>
  <c r="F149" i="27"/>
  <c r="G149" i="27" s="1"/>
  <c r="H149" i="27" s="1"/>
  <c r="I149" i="27" s="1"/>
  <c r="F1479" i="27"/>
  <c r="G1479" i="27" s="1"/>
  <c r="H1479" i="27" s="1"/>
  <c r="I1479" i="27" s="1"/>
  <c r="F1444" i="27"/>
  <c r="G1444" i="27" s="1"/>
  <c r="H1444" i="27" s="1"/>
  <c r="F2739" i="27"/>
  <c r="G2739" i="27" s="1"/>
  <c r="H2739" i="27" s="1"/>
  <c r="F219" i="27"/>
  <c r="G219" i="27" s="1"/>
  <c r="H219" i="27" s="1"/>
  <c r="I219" i="27" s="1"/>
  <c r="F114" i="27"/>
  <c r="G114" i="27" s="1"/>
  <c r="H114" i="27" s="1"/>
  <c r="I114" i="27" s="1"/>
  <c r="F2634" i="27"/>
  <c r="G2634" i="27" s="1"/>
  <c r="H2634" i="27" s="1"/>
  <c r="I2634" i="27" s="1"/>
  <c r="F2704" i="27"/>
  <c r="G2704" i="27" s="1"/>
  <c r="H2704" i="27" s="1"/>
  <c r="F254" i="27"/>
  <c r="G254" i="27" s="1"/>
  <c r="H254" i="27" s="1"/>
  <c r="I254" i="27" s="1"/>
  <c r="F2669" i="27"/>
  <c r="G2669" i="27" s="1"/>
  <c r="H2669" i="27" s="1"/>
  <c r="I2669" i="27" s="1"/>
  <c r="F2774" i="27"/>
  <c r="G2774" i="27" s="1"/>
  <c r="H2774" i="27" s="1"/>
  <c r="I2774" i="27" s="1"/>
  <c r="F1374" i="27"/>
  <c r="G1374" i="27" s="1"/>
  <c r="H1374" i="27" s="1"/>
  <c r="I1374" i="27" s="1"/>
  <c r="I1047" i="27"/>
  <c r="I1118" i="27"/>
  <c r="I2201" i="27"/>
  <c r="I2130" i="27"/>
  <c r="I2094" i="27"/>
  <c r="I762" i="27"/>
  <c r="E544" i="27"/>
  <c r="E579" i="27"/>
  <c r="E1874" i="27"/>
  <c r="E3064" i="27"/>
  <c r="E3099" i="27"/>
  <c r="F1516" i="27"/>
  <c r="G1516" i="27" s="1"/>
  <c r="H1516" i="27" s="1"/>
  <c r="F326" i="27"/>
  <c r="G326" i="27" s="1"/>
  <c r="H326" i="27" s="1"/>
  <c r="I326" i="27" s="1"/>
  <c r="F221" i="27"/>
  <c r="G221" i="27" s="1"/>
  <c r="H221" i="27" s="1"/>
  <c r="I221" i="27" s="1"/>
  <c r="F186" i="27"/>
  <c r="G186" i="27" s="1"/>
  <c r="H186" i="27" s="1"/>
  <c r="I186" i="27" s="1"/>
  <c r="F2706" i="27"/>
  <c r="G2706" i="27" s="1"/>
  <c r="H2706" i="27" s="1"/>
  <c r="F1551" i="27"/>
  <c r="G1551" i="27" s="1"/>
  <c r="H1551" i="27" s="1"/>
  <c r="F2846" i="27"/>
  <c r="G2846" i="27" s="1"/>
  <c r="H2846" i="27" s="1"/>
  <c r="I2846" i="27" s="1"/>
  <c r="F2741" i="27"/>
  <c r="G2741" i="27" s="1"/>
  <c r="H2741" i="27" s="1"/>
  <c r="F291" i="27"/>
  <c r="G291" i="27" s="1"/>
  <c r="H291" i="27" s="1"/>
  <c r="I291" i="27" s="1"/>
  <c r="F1481" i="27"/>
  <c r="G1481" i="27" s="1"/>
  <c r="H1481" i="27" s="1"/>
  <c r="I1481" i="27" s="1"/>
  <c r="F1446" i="27"/>
  <c r="G1446" i="27" s="1"/>
  <c r="H1446" i="27" s="1"/>
  <c r="F1586" i="27"/>
  <c r="G1586" i="27" s="1"/>
  <c r="H1586" i="27" s="1"/>
  <c r="F2811" i="27"/>
  <c r="G2811" i="27" s="1"/>
  <c r="H2811" i="27" s="1"/>
  <c r="F256" i="27"/>
  <c r="G256" i="27" s="1"/>
  <c r="H256" i="27" s="1"/>
  <c r="I256" i="27" s="1"/>
  <c r="F2776" i="27"/>
  <c r="G2776" i="27" s="1"/>
  <c r="H2776" i="27" s="1"/>
  <c r="I2776" i="27" s="1"/>
  <c r="F651" i="27"/>
  <c r="G651" i="27" s="1"/>
  <c r="H651" i="27" s="1"/>
  <c r="I651" i="27" s="1"/>
  <c r="F1841" i="27"/>
  <c r="G1841" i="27" s="1"/>
  <c r="H1841" i="27" s="1"/>
  <c r="F686" i="27"/>
  <c r="G686" i="27" s="1"/>
  <c r="H686" i="27" s="1"/>
  <c r="I686" i="27" s="1"/>
  <c r="F616" i="27"/>
  <c r="G616" i="27" s="1"/>
  <c r="H616" i="27" s="1"/>
  <c r="I616" i="27" s="1"/>
  <c r="F1946" i="27"/>
  <c r="G1946" i="27" s="1"/>
  <c r="H1946" i="27" s="1"/>
  <c r="F581" i="27"/>
  <c r="G581" i="27" s="1"/>
  <c r="H581" i="27" s="1"/>
  <c r="I581" i="27" s="1"/>
  <c r="F1876" i="27"/>
  <c r="G1876" i="27" s="1"/>
  <c r="H1876" i="27" s="1"/>
  <c r="F3066" i="27"/>
  <c r="G3066" i="27" s="1"/>
  <c r="H3066" i="27" s="1"/>
  <c r="F546" i="27"/>
  <c r="G546" i="27" s="1"/>
  <c r="H546" i="27" s="1"/>
  <c r="I546" i="27" s="1"/>
  <c r="F3171" i="27"/>
  <c r="G3171" i="27" s="1"/>
  <c r="H3171" i="27" s="1"/>
  <c r="F3206" i="27"/>
  <c r="G3206" i="27" s="1"/>
  <c r="H3206" i="27" s="1"/>
  <c r="I3206" i="27" s="1"/>
  <c r="F3136" i="27"/>
  <c r="G3136" i="27" s="1"/>
  <c r="H3136" i="27" s="1"/>
  <c r="F1806" i="27"/>
  <c r="G1806" i="27" s="1"/>
  <c r="H1806" i="27" s="1"/>
  <c r="I1806" i="27" s="1"/>
  <c r="F1911" i="27"/>
  <c r="G1911" i="27" s="1"/>
  <c r="H1911" i="27" s="1"/>
  <c r="I1911" i="27" s="1"/>
  <c r="F3101" i="27"/>
  <c r="G3101" i="27" s="1"/>
  <c r="H3101" i="27" s="1"/>
  <c r="E113" i="27"/>
  <c r="E218" i="27"/>
  <c r="E183" i="27"/>
  <c r="E1408" i="27"/>
  <c r="E2633" i="27"/>
  <c r="E1478" i="27"/>
  <c r="E2598" i="27"/>
  <c r="E78" i="27"/>
  <c r="E1338" i="27"/>
  <c r="E1443" i="27"/>
  <c r="E2738" i="27"/>
  <c r="E148" i="27"/>
  <c r="E2668" i="27"/>
  <c r="E1373" i="27"/>
  <c r="E2703" i="27"/>
  <c r="E1082" i="27"/>
  <c r="J1082" i="27" s="1"/>
  <c r="E977" i="27"/>
  <c r="J977" i="27" s="1"/>
  <c r="E2272" i="27"/>
  <c r="J2272" i="27" s="1"/>
  <c r="E1012" i="27"/>
  <c r="J1012" i="27" s="1"/>
  <c r="E2307" i="27"/>
  <c r="J2307" i="27" s="1"/>
  <c r="E1047" i="27"/>
  <c r="J1047" i="27" s="1"/>
  <c r="E2202" i="27"/>
  <c r="J2202" i="27" s="1"/>
  <c r="E2342" i="27"/>
  <c r="J2342" i="27" s="1"/>
  <c r="E2237" i="27"/>
  <c r="J2237" i="27" s="1"/>
  <c r="E942" i="27"/>
  <c r="J942" i="27" s="1"/>
  <c r="F758" i="27"/>
  <c r="G758" i="27" s="1"/>
  <c r="H758" i="27" s="1"/>
  <c r="F653" i="27"/>
  <c r="G653" i="27" s="1"/>
  <c r="H653" i="27" s="1"/>
  <c r="I653" i="27" s="1"/>
  <c r="F1948" i="27"/>
  <c r="G1948" i="27" s="1"/>
  <c r="H1948" i="27" s="1"/>
  <c r="F688" i="27"/>
  <c r="G688" i="27" s="1"/>
  <c r="H688" i="27" s="1"/>
  <c r="I688" i="27" s="1"/>
  <c r="F723" i="27"/>
  <c r="G723" i="27" s="1"/>
  <c r="H723" i="27" s="1"/>
  <c r="I723" i="27" s="1"/>
  <c r="F618" i="27"/>
  <c r="G618" i="27" s="1"/>
  <c r="H618" i="27" s="1"/>
  <c r="I618" i="27" s="1"/>
  <c r="F3138" i="27"/>
  <c r="G3138" i="27" s="1"/>
  <c r="H3138" i="27" s="1"/>
  <c r="F3173" i="27"/>
  <c r="G3173" i="27" s="1"/>
  <c r="H3173" i="27" s="1"/>
  <c r="F1878" i="27"/>
  <c r="G1878" i="27" s="1"/>
  <c r="H1878" i="27" s="1"/>
  <c r="F1983" i="27"/>
  <c r="G1983" i="27" s="1"/>
  <c r="H1983" i="27" s="1"/>
  <c r="F1913" i="27"/>
  <c r="G1913" i="27" s="1"/>
  <c r="H1913" i="27" s="1"/>
  <c r="F2018" i="27"/>
  <c r="G2018" i="27" s="1"/>
  <c r="H2018" i="27" s="1"/>
  <c r="F3208" i="27"/>
  <c r="G3208" i="27" s="1"/>
  <c r="H3208" i="27" s="1"/>
  <c r="I3208" i="27" s="1"/>
  <c r="F3243" i="27"/>
  <c r="G3243" i="27" s="1"/>
  <c r="H3243" i="27" s="1"/>
  <c r="I3243" i="27" s="1"/>
  <c r="E1624" i="27"/>
  <c r="E399" i="27"/>
  <c r="E364" i="27"/>
  <c r="E2954" i="27"/>
  <c r="E294" i="27"/>
  <c r="E1589" i="27"/>
  <c r="E2814" i="27"/>
  <c r="E1554" i="27"/>
  <c r="E1659" i="27"/>
  <c r="E2849" i="27"/>
  <c r="E1694" i="27"/>
  <c r="E2919" i="27"/>
  <c r="E434" i="27"/>
  <c r="E2884" i="27"/>
  <c r="E329" i="27"/>
  <c r="E1409" i="27"/>
  <c r="E184" i="27"/>
  <c r="E149" i="27"/>
  <c r="E1514" i="27"/>
  <c r="E1479" i="27"/>
  <c r="E114" i="27"/>
  <c r="E219" i="27"/>
  <c r="J219" i="27" s="1"/>
  <c r="E1444" i="27"/>
  <c r="E2739" i="27"/>
  <c r="E2634" i="27"/>
  <c r="E1374" i="27"/>
  <c r="E2704" i="27"/>
  <c r="E254" i="27"/>
  <c r="E2774" i="27"/>
  <c r="E2669" i="27"/>
  <c r="E2163" i="27"/>
  <c r="J2163" i="27" s="1"/>
  <c r="E833" i="27"/>
  <c r="J833" i="27" s="1"/>
  <c r="E868" i="27"/>
  <c r="J868" i="27" s="1"/>
  <c r="E2128" i="27"/>
  <c r="J2128" i="27" s="1"/>
  <c r="E2093" i="27"/>
  <c r="J2093" i="27" s="1"/>
  <c r="E2058" i="27"/>
  <c r="J2058" i="27" s="1"/>
  <c r="E2198" i="27"/>
  <c r="J2198" i="27" s="1"/>
  <c r="E903" i="27"/>
  <c r="J903" i="27" s="1"/>
  <c r="E798" i="27"/>
  <c r="J798" i="27" s="1"/>
  <c r="E938" i="27"/>
  <c r="J938" i="27" s="1"/>
  <c r="F2379" i="27"/>
  <c r="G2379" i="27" s="1"/>
  <c r="H2379" i="27" s="1"/>
  <c r="F1084" i="27"/>
  <c r="G1084" i="27" s="1"/>
  <c r="H1084" i="27" s="1"/>
  <c r="F2414" i="27"/>
  <c r="G2414" i="27" s="1"/>
  <c r="H2414" i="27" s="1"/>
  <c r="F1014" i="27"/>
  <c r="G1014" i="27" s="1"/>
  <c r="H1014" i="27" s="1"/>
  <c r="F1119" i="27"/>
  <c r="G1119" i="27" s="1"/>
  <c r="H1119" i="27" s="1"/>
  <c r="F1049" i="27"/>
  <c r="G1049" i="27" s="1"/>
  <c r="H1049" i="27" s="1"/>
  <c r="F2309" i="27"/>
  <c r="G2309" i="27" s="1"/>
  <c r="H2309" i="27" s="1"/>
  <c r="F2274" i="27"/>
  <c r="G2274" i="27" s="1"/>
  <c r="H2274" i="27" s="1"/>
  <c r="F2344" i="27"/>
  <c r="G2344" i="27" s="1"/>
  <c r="H2344" i="27" s="1"/>
  <c r="I2344" i="27" s="1"/>
  <c r="F1154" i="27"/>
  <c r="G1154" i="27" s="1"/>
  <c r="H1154" i="27" s="1"/>
  <c r="I1154" i="27" s="1"/>
  <c r="E401" i="27"/>
  <c r="E1731" i="27"/>
  <c r="E366" i="27"/>
  <c r="E2956" i="27"/>
  <c r="E1661" i="27"/>
  <c r="E471" i="27"/>
  <c r="E1766" i="27"/>
  <c r="E1626" i="27"/>
  <c r="E3026" i="27"/>
  <c r="E1696" i="27"/>
  <c r="E506" i="27"/>
  <c r="E436" i="27"/>
  <c r="E2991" i="27"/>
  <c r="E2886" i="27"/>
  <c r="E2921" i="27"/>
  <c r="F113" i="27"/>
  <c r="G113" i="27" s="1"/>
  <c r="H113" i="27" s="1"/>
  <c r="I113" i="27" s="1"/>
  <c r="F218" i="27"/>
  <c r="G218" i="27" s="1"/>
  <c r="H218" i="27" s="1"/>
  <c r="I218" i="27" s="1"/>
  <c r="F183" i="27"/>
  <c r="G183" i="27" s="1"/>
  <c r="H183" i="27" s="1"/>
  <c r="I183" i="27" s="1"/>
  <c r="F1408" i="27"/>
  <c r="G1408" i="27" s="1"/>
  <c r="H1408" i="27" s="1"/>
  <c r="F2598" i="27"/>
  <c r="G2598" i="27" s="1"/>
  <c r="H2598" i="27" s="1"/>
  <c r="F2633" i="27"/>
  <c r="G2633" i="27" s="1"/>
  <c r="H2633" i="27" s="1"/>
  <c r="I2633" i="27" s="1"/>
  <c r="F78" i="27"/>
  <c r="G78" i="27" s="1"/>
  <c r="H78" i="27" s="1"/>
  <c r="I78" i="27" s="1"/>
  <c r="F1478" i="27"/>
  <c r="G1478" i="27" s="1"/>
  <c r="H1478" i="27" s="1"/>
  <c r="F148" i="27"/>
  <c r="G148" i="27" s="1"/>
  <c r="H148" i="27" s="1"/>
  <c r="I148" i="27" s="1"/>
  <c r="F1338" i="27"/>
  <c r="G1338" i="27" s="1"/>
  <c r="H1338" i="27" s="1"/>
  <c r="F1443" i="27"/>
  <c r="G1443" i="27" s="1"/>
  <c r="H1443" i="27" s="1"/>
  <c r="F2738" i="27"/>
  <c r="G2738" i="27" s="1"/>
  <c r="H2738" i="27" s="1"/>
  <c r="F2668" i="27"/>
  <c r="G2668" i="27" s="1"/>
  <c r="H2668" i="27" s="1"/>
  <c r="I2668" i="27" s="1"/>
  <c r="F1373" i="27"/>
  <c r="G1373" i="27" s="1"/>
  <c r="H1373" i="27" s="1"/>
  <c r="I1373" i="27" s="1"/>
  <c r="F2703" i="27"/>
  <c r="G2703" i="27" s="1"/>
  <c r="H2703" i="27" s="1"/>
  <c r="I2022" i="27"/>
  <c r="I2057" i="27"/>
  <c r="I1082" i="27"/>
  <c r="I1083" i="27"/>
  <c r="I2166" i="27"/>
  <c r="I1914" i="27"/>
  <c r="I1949" i="27"/>
  <c r="I2199" i="27"/>
  <c r="F1625" i="27"/>
  <c r="G1625" i="27" s="1"/>
  <c r="H1625" i="27" s="1"/>
  <c r="F1730" i="27"/>
  <c r="G1730" i="27" s="1"/>
  <c r="H1730" i="27" s="1"/>
  <c r="F365" i="27"/>
  <c r="G365" i="27" s="1"/>
  <c r="H365" i="27" s="1"/>
  <c r="I365" i="27" s="1"/>
  <c r="F2850" i="27"/>
  <c r="G2850" i="27" s="1"/>
  <c r="H2850" i="27" s="1"/>
  <c r="I2850" i="27" s="1"/>
  <c r="F400" i="27"/>
  <c r="G400" i="27" s="1"/>
  <c r="H400" i="27" s="1"/>
  <c r="I400" i="27" s="1"/>
  <c r="F470" i="27"/>
  <c r="G470" i="27" s="1"/>
  <c r="H470" i="27" s="1"/>
  <c r="I470" i="27" s="1"/>
  <c r="F1590" i="27"/>
  <c r="G1590" i="27" s="1"/>
  <c r="H1590" i="27" s="1"/>
  <c r="F330" i="27"/>
  <c r="G330" i="27" s="1"/>
  <c r="H330" i="27" s="1"/>
  <c r="I330" i="27" s="1"/>
  <c r="F2955" i="27"/>
  <c r="G2955" i="27" s="1"/>
  <c r="H2955" i="27" s="1"/>
  <c r="F1660" i="27"/>
  <c r="G1660" i="27" s="1"/>
  <c r="H1660" i="27" s="1"/>
  <c r="F1695" i="27"/>
  <c r="G1695" i="27" s="1"/>
  <c r="H1695" i="27" s="1"/>
  <c r="F2990" i="27"/>
  <c r="G2990" i="27" s="1"/>
  <c r="H2990" i="27" s="1"/>
  <c r="F2920" i="27"/>
  <c r="G2920" i="27" s="1"/>
  <c r="H2920" i="27" s="1"/>
  <c r="F2885" i="27"/>
  <c r="G2885" i="27" s="1"/>
  <c r="H2885" i="27" s="1"/>
  <c r="I2885" i="27" s="1"/>
  <c r="F435" i="27"/>
  <c r="G435" i="27" s="1"/>
  <c r="H435" i="27" s="1"/>
  <c r="I435" i="27" s="1"/>
  <c r="F1407" i="27"/>
  <c r="G1407" i="27" s="1"/>
  <c r="H1407" i="27" s="1"/>
  <c r="F182" i="27"/>
  <c r="G182" i="27" s="1"/>
  <c r="H182" i="27" s="1"/>
  <c r="I182" i="27" s="1"/>
  <c r="F112" i="27"/>
  <c r="G112" i="27" s="1"/>
  <c r="H112" i="27" s="1"/>
  <c r="I112" i="27" s="1"/>
  <c r="F77" i="27"/>
  <c r="G77" i="27" s="1"/>
  <c r="H77" i="27" s="1"/>
  <c r="I77" i="27" s="1"/>
  <c r="F1442" i="27"/>
  <c r="G1442" i="27" s="1"/>
  <c r="H1442" i="27" s="1"/>
  <c r="F2562" i="27"/>
  <c r="G2562" i="27" s="1"/>
  <c r="H2562" i="27" s="1"/>
  <c r="F1337" i="27"/>
  <c r="G1337" i="27" s="1"/>
  <c r="H1337" i="27" s="1"/>
  <c r="F147" i="27"/>
  <c r="G147" i="27" s="1"/>
  <c r="H147" i="27" s="1"/>
  <c r="I147" i="27" s="1"/>
  <c r="F42" i="27"/>
  <c r="G42" i="27" s="1"/>
  <c r="H42" i="27" s="1"/>
  <c r="I42" i="27" s="1"/>
  <c r="F1302" i="27"/>
  <c r="G1302" i="27" s="1"/>
  <c r="H1302" i="27" s="1"/>
  <c r="F2632" i="27"/>
  <c r="G2632" i="27" s="1"/>
  <c r="H2632" i="27" s="1"/>
  <c r="I2632" i="27" s="1"/>
  <c r="F2597" i="27"/>
  <c r="G2597" i="27" s="1"/>
  <c r="H2597" i="27" s="1"/>
  <c r="F2667" i="27"/>
  <c r="G2667" i="27" s="1"/>
  <c r="H2667" i="27" s="1"/>
  <c r="I2667" i="27" s="1"/>
  <c r="F1372" i="27"/>
  <c r="G1372" i="27" s="1"/>
  <c r="H1372" i="27" s="1"/>
  <c r="I1372" i="27" s="1"/>
  <c r="F2702" i="27"/>
  <c r="G2702" i="27" s="1"/>
  <c r="H2702" i="27" s="1"/>
  <c r="E724" i="27"/>
  <c r="E1949" i="27"/>
  <c r="J1949" i="27" s="1"/>
  <c r="E689" i="27"/>
  <c r="J689" i="27" s="1"/>
  <c r="E794" i="27"/>
  <c r="J794" i="27" s="1"/>
  <c r="E2054" i="27"/>
  <c r="J2054" i="27" s="1"/>
  <c r="E759" i="27"/>
  <c r="J759" i="27" s="1"/>
  <c r="E654" i="27"/>
  <c r="J654" i="27" s="1"/>
  <c r="E1984" i="27"/>
  <c r="J1984" i="27" s="1"/>
  <c r="E3174" i="27"/>
  <c r="J3174" i="27" s="1"/>
  <c r="E3209" i="27"/>
  <c r="J3209" i="27" s="1"/>
  <c r="E3244" i="27"/>
  <c r="E1914" i="27"/>
  <c r="J1914" i="27" s="1"/>
  <c r="E2019" i="27"/>
  <c r="J2019" i="27" s="1"/>
  <c r="F580" i="27"/>
  <c r="G580" i="27" s="1"/>
  <c r="H580" i="27" s="1"/>
  <c r="I580" i="27" s="1"/>
  <c r="F615" i="27"/>
  <c r="G615" i="27" s="1"/>
  <c r="H615" i="27" s="1"/>
  <c r="I615" i="27" s="1"/>
  <c r="F1840" i="27"/>
  <c r="G1840" i="27" s="1"/>
  <c r="H1840" i="27" s="1"/>
  <c r="F545" i="27"/>
  <c r="G545" i="27" s="1"/>
  <c r="H545" i="27" s="1"/>
  <c r="I545" i="27" s="1"/>
  <c r="F650" i="27"/>
  <c r="G650" i="27" s="1"/>
  <c r="H650" i="27" s="1"/>
  <c r="I650" i="27" s="1"/>
  <c r="F3065" i="27"/>
  <c r="G3065" i="27" s="1"/>
  <c r="H3065" i="27" s="1"/>
  <c r="F1770" i="27"/>
  <c r="G1770" i="27" s="1"/>
  <c r="H1770" i="27" s="1"/>
  <c r="F3030" i="27"/>
  <c r="G3030" i="27" s="1"/>
  <c r="H3030" i="27" s="1"/>
  <c r="F1875" i="27"/>
  <c r="G1875" i="27" s="1"/>
  <c r="H1875" i="27" s="1"/>
  <c r="F3170" i="27"/>
  <c r="G3170" i="27" s="1"/>
  <c r="H3170" i="27" s="1"/>
  <c r="F3135" i="27"/>
  <c r="G3135" i="27" s="1"/>
  <c r="H3135" i="27" s="1"/>
  <c r="F510" i="27"/>
  <c r="G510" i="27" s="1"/>
  <c r="H510" i="27" s="1"/>
  <c r="I510" i="27" s="1"/>
  <c r="F1910" i="27"/>
  <c r="G1910" i="27" s="1"/>
  <c r="H1910" i="27" s="1"/>
  <c r="F1805" i="27"/>
  <c r="G1805" i="27" s="1"/>
  <c r="H1805" i="27" s="1"/>
  <c r="I1805" i="27" s="1"/>
  <c r="F3100" i="27"/>
  <c r="G3100" i="27" s="1"/>
  <c r="H3100" i="27" s="1"/>
  <c r="I3100" i="27" s="1"/>
  <c r="I867" i="27"/>
  <c r="E581" i="27"/>
  <c r="E686" i="27"/>
  <c r="E1841" i="27"/>
  <c r="E546" i="27"/>
  <c r="J546" i="27" s="1"/>
  <c r="E3066" i="27"/>
  <c r="E3171" i="27"/>
  <c r="E3101" i="27"/>
  <c r="E326" i="27"/>
  <c r="E221" i="27"/>
  <c r="E1481" i="27"/>
  <c r="E291" i="27"/>
  <c r="J291" i="27" s="1"/>
  <c r="E1586" i="27"/>
  <c r="E2741" i="27"/>
  <c r="E830" i="27"/>
  <c r="J830" i="27" s="1"/>
  <c r="E2055" i="27"/>
  <c r="J2055" i="27" s="1"/>
  <c r="E760" i="27"/>
  <c r="J760" i="27" s="1"/>
  <c r="E795" i="27"/>
  <c r="J795" i="27" s="1"/>
  <c r="E2020" i="27"/>
  <c r="J2020" i="27" s="1"/>
  <c r="E3245" i="27"/>
  <c r="E3210" i="27"/>
  <c r="J3210" i="27" s="1"/>
  <c r="E580" i="27"/>
  <c r="E3065" i="27"/>
  <c r="E1770" i="27"/>
  <c r="E1875" i="27"/>
  <c r="E3030" i="27"/>
  <c r="E1805" i="27"/>
  <c r="E3100" i="27"/>
  <c r="F1731" i="27"/>
  <c r="G1731" i="27" s="1"/>
  <c r="H1731" i="27" s="1"/>
  <c r="F401" i="27"/>
  <c r="G401" i="27" s="1"/>
  <c r="H401" i="27" s="1"/>
  <c r="I401" i="27" s="1"/>
  <c r="F471" i="27"/>
  <c r="G471" i="27" s="1"/>
  <c r="H471" i="27" s="1"/>
  <c r="I471" i="27" s="1"/>
  <c r="F1626" i="27"/>
  <c r="G1626" i="27" s="1"/>
  <c r="H1626" i="27" s="1"/>
  <c r="F1766" i="27"/>
  <c r="G1766" i="27" s="1"/>
  <c r="H1766" i="27" s="1"/>
  <c r="F2956" i="27"/>
  <c r="G2956" i="27" s="1"/>
  <c r="H2956" i="27" s="1"/>
  <c r="F1661" i="27"/>
  <c r="G1661" i="27" s="1"/>
  <c r="H1661" i="27" s="1"/>
  <c r="F366" i="27"/>
  <c r="G366" i="27" s="1"/>
  <c r="H366" i="27" s="1"/>
  <c r="I366" i="27" s="1"/>
  <c r="F2991" i="27"/>
  <c r="G2991" i="27" s="1"/>
  <c r="H2991" i="27" s="1"/>
  <c r="F506" i="27"/>
  <c r="G506" i="27" s="1"/>
  <c r="H506" i="27" s="1"/>
  <c r="I506" i="27" s="1"/>
  <c r="F436" i="27"/>
  <c r="G436" i="27" s="1"/>
  <c r="H436" i="27" s="1"/>
  <c r="I436" i="27" s="1"/>
  <c r="F2886" i="27"/>
  <c r="G2886" i="27" s="1"/>
  <c r="H2886" i="27" s="1"/>
  <c r="I2886" i="27" s="1"/>
  <c r="F2921" i="27"/>
  <c r="G2921" i="27" s="1"/>
  <c r="H2921" i="27" s="1"/>
  <c r="F3026" i="27"/>
  <c r="G3026" i="27" s="1"/>
  <c r="H3026" i="27" s="1"/>
  <c r="F1696" i="27"/>
  <c r="G1696" i="27" s="1"/>
  <c r="H1696" i="27" s="1"/>
  <c r="I1696" i="27" s="1"/>
  <c r="F257" i="27"/>
  <c r="G257" i="27" s="1"/>
  <c r="H257" i="27" s="1"/>
  <c r="I257" i="27" s="1"/>
  <c r="F1517" i="27"/>
  <c r="G1517" i="27" s="1"/>
  <c r="H1517" i="27" s="1"/>
  <c r="F1622" i="27"/>
  <c r="G1622" i="27" s="1"/>
  <c r="H1622" i="27" s="1"/>
  <c r="F362" i="27"/>
  <c r="G362" i="27" s="1"/>
  <c r="H362" i="27" s="1"/>
  <c r="I362" i="27" s="1"/>
  <c r="F292" i="27"/>
  <c r="G292" i="27" s="1"/>
  <c r="H292" i="27" s="1"/>
  <c r="I292" i="27" s="1"/>
  <c r="F1587" i="27"/>
  <c r="G1587" i="27" s="1"/>
  <c r="H1587" i="27" s="1"/>
  <c r="F2742" i="27"/>
  <c r="G2742" i="27" s="1"/>
  <c r="H2742" i="27" s="1"/>
  <c r="F1552" i="27"/>
  <c r="G1552" i="27" s="1"/>
  <c r="H1552" i="27" s="1"/>
  <c r="F2847" i="27"/>
  <c r="G2847" i="27" s="1"/>
  <c r="H2847" i="27" s="1"/>
  <c r="F222" i="27"/>
  <c r="G222" i="27" s="1"/>
  <c r="H222" i="27" s="1"/>
  <c r="I222" i="27" s="1"/>
  <c r="F1482" i="27"/>
  <c r="G1482" i="27" s="1"/>
  <c r="H1482" i="27" s="1"/>
  <c r="I1482" i="27" s="1"/>
  <c r="F2812" i="27"/>
  <c r="G2812" i="27" s="1"/>
  <c r="H2812" i="27" s="1"/>
  <c r="F2882" i="27"/>
  <c r="G2882" i="27" s="1"/>
  <c r="H2882" i="27" s="1"/>
  <c r="I2882" i="27" s="1"/>
  <c r="F2777" i="27"/>
  <c r="G2777" i="27" s="1"/>
  <c r="H2777" i="27" s="1"/>
  <c r="F327" i="27"/>
  <c r="G327" i="27" s="1"/>
  <c r="H327" i="27" s="1"/>
  <c r="I327" i="27" s="1"/>
  <c r="E77" i="27"/>
  <c r="J77" i="27" s="1"/>
  <c r="E1407" i="27"/>
  <c r="E182" i="27"/>
  <c r="E112" i="27"/>
  <c r="E1337" i="27"/>
  <c r="E147" i="27"/>
  <c r="J147" i="27" s="1"/>
  <c r="E1302" i="27"/>
  <c r="E1442" i="27"/>
  <c r="E2562" i="27"/>
  <c r="E42" i="27"/>
  <c r="E2632" i="27"/>
  <c r="E2597" i="27"/>
  <c r="E2667" i="27"/>
  <c r="E2702" i="27"/>
  <c r="E1372" i="27"/>
  <c r="E867" i="27"/>
  <c r="J867" i="27" s="1"/>
  <c r="E797" i="27"/>
  <c r="J797" i="27" s="1"/>
  <c r="I832" i="27"/>
  <c r="I2272" i="27"/>
  <c r="I2273" i="27"/>
  <c r="I1046" i="27"/>
  <c r="I759" i="27"/>
  <c r="I1010" i="27"/>
  <c r="E1767" i="27"/>
  <c r="E3027" i="27"/>
  <c r="I1012" i="27"/>
  <c r="I2378" i="27"/>
  <c r="I3174" i="27"/>
  <c r="I975" i="27"/>
  <c r="I834" i="27"/>
  <c r="F2056" i="27"/>
  <c r="G2056" i="27" s="1"/>
  <c r="H2056" i="27" s="1"/>
  <c r="F761" i="27"/>
  <c r="G761" i="27" s="1"/>
  <c r="H761" i="27" s="1"/>
  <c r="F831" i="27"/>
  <c r="G831" i="27" s="1"/>
  <c r="H831" i="27" s="1"/>
  <c r="F796" i="27"/>
  <c r="G796" i="27" s="1"/>
  <c r="H796" i="27" s="1"/>
  <c r="F866" i="27"/>
  <c r="G866" i="27" s="1"/>
  <c r="H866" i="27" s="1"/>
  <c r="F2091" i="27"/>
  <c r="G2091" i="27" s="1"/>
  <c r="H2091" i="27" s="1"/>
  <c r="F726" i="27"/>
  <c r="G726" i="27" s="1"/>
  <c r="H726" i="27" s="1"/>
  <c r="I726" i="27" s="1"/>
  <c r="F3246" i="27"/>
  <c r="G3246" i="27" s="1"/>
  <c r="H3246" i="27" s="1"/>
  <c r="I3246" i="27" s="1"/>
  <c r="F2126" i="27"/>
  <c r="G2126" i="27" s="1"/>
  <c r="H2126" i="27" s="1"/>
  <c r="I2126" i="27" s="1"/>
  <c r="F1986" i="27"/>
  <c r="G1986" i="27" s="1"/>
  <c r="H1986" i="27" s="1"/>
  <c r="F2021" i="27"/>
  <c r="G2021" i="27" s="1"/>
  <c r="H2021" i="27" s="1"/>
  <c r="F363" i="27"/>
  <c r="G363" i="27" s="1"/>
  <c r="H363" i="27" s="1"/>
  <c r="I363" i="27" s="1"/>
  <c r="F398" i="27"/>
  <c r="G398" i="27" s="1"/>
  <c r="H398" i="27" s="1"/>
  <c r="I398" i="27" s="1"/>
  <c r="F1623" i="27"/>
  <c r="G1623" i="27" s="1"/>
  <c r="H1623" i="27" s="1"/>
  <c r="F258" i="27"/>
  <c r="G258" i="27" s="1"/>
  <c r="H258" i="27" s="1"/>
  <c r="I258" i="27" s="1"/>
  <c r="F293" i="27"/>
  <c r="G293" i="27" s="1"/>
  <c r="H293" i="27" s="1"/>
  <c r="I293" i="27" s="1"/>
  <c r="F1553" i="27"/>
  <c r="G1553" i="27" s="1"/>
  <c r="H1553" i="27" s="1"/>
  <c r="F2848" i="27"/>
  <c r="G2848" i="27" s="1"/>
  <c r="H2848" i="27" s="1"/>
  <c r="F1588" i="27"/>
  <c r="G1588" i="27" s="1"/>
  <c r="H1588" i="27" s="1"/>
  <c r="F1518" i="27"/>
  <c r="G1518" i="27" s="1"/>
  <c r="H1518" i="27" s="1"/>
  <c r="F1658" i="27"/>
  <c r="G1658" i="27" s="1"/>
  <c r="H1658" i="27" s="1"/>
  <c r="F2918" i="27"/>
  <c r="G2918" i="27" s="1"/>
  <c r="H2918" i="27" s="1"/>
  <c r="F2778" i="27"/>
  <c r="G2778" i="27" s="1"/>
  <c r="H2778" i="27" s="1"/>
  <c r="F2883" i="27"/>
  <c r="G2883" i="27" s="1"/>
  <c r="H2883" i="27" s="1"/>
  <c r="I2883" i="27" s="1"/>
  <c r="F328" i="27"/>
  <c r="G328" i="27" s="1"/>
  <c r="H328" i="27" s="1"/>
  <c r="I328" i="27" s="1"/>
  <c r="F2813" i="27"/>
  <c r="G2813" i="27" s="1"/>
  <c r="H2813" i="27" s="1"/>
  <c r="F652" i="27"/>
  <c r="G652" i="27" s="1"/>
  <c r="H652" i="27" s="1"/>
  <c r="I652" i="27" s="1"/>
  <c r="F687" i="27"/>
  <c r="G687" i="27" s="1"/>
  <c r="H687" i="27" s="1"/>
  <c r="I687" i="27" s="1"/>
  <c r="F722" i="27"/>
  <c r="G722" i="27" s="1"/>
  <c r="H722" i="27" s="1"/>
  <c r="I722" i="27" s="1"/>
  <c r="F1947" i="27"/>
  <c r="G1947" i="27" s="1"/>
  <c r="H1947" i="27" s="1"/>
  <c r="F617" i="27"/>
  <c r="G617" i="27" s="1"/>
  <c r="H617" i="27" s="1"/>
  <c r="I617" i="27" s="1"/>
  <c r="F1982" i="27"/>
  <c r="G1982" i="27" s="1"/>
  <c r="H1982" i="27" s="1"/>
  <c r="F1877" i="27"/>
  <c r="G1877" i="27" s="1"/>
  <c r="H1877" i="27" s="1"/>
  <c r="F1842" i="27"/>
  <c r="G1842" i="27" s="1"/>
  <c r="H1842" i="27" s="1"/>
  <c r="F3172" i="27"/>
  <c r="G3172" i="27" s="1"/>
  <c r="H3172" i="27" s="1"/>
  <c r="F582" i="27"/>
  <c r="G582" i="27" s="1"/>
  <c r="H582" i="27" s="1"/>
  <c r="I582" i="27" s="1"/>
  <c r="F3137" i="27"/>
  <c r="G3137" i="27" s="1"/>
  <c r="H3137" i="27" s="1"/>
  <c r="F3242" i="27"/>
  <c r="G3242" i="27" s="1"/>
  <c r="H3242" i="27" s="1"/>
  <c r="I3242" i="27" s="1"/>
  <c r="F3207" i="27"/>
  <c r="G3207" i="27" s="1"/>
  <c r="H3207" i="27" s="1"/>
  <c r="I3207" i="27" s="1"/>
  <c r="F1912" i="27"/>
  <c r="G1912" i="27" s="1"/>
  <c r="H1912" i="27" s="1"/>
  <c r="I1912" i="27" s="1"/>
  <c r="F3102" i="27"/>
  <c r="G3102" i="27" s="1"/>
  <c r="H3102" i="27" s="1"/>
  <c r="I3102" i="27" s="1"/>
  <c r="I977" i="27"/>
  <c r="I2238" i="27"/>
  <c r="I1013" i="27"/>
  <c r="I2271" i="27"/>
  <c r="J2165" i="27"/>
  <c r="I2165" i="27"/>
  <c r="I2129" i="27"/>
  <c r="F544" i="27"/>
  <c r="G544" i="27" s="1"/>
  <c r="H544" i="27" s="1"/>
  <c r="I544" i="27" s="1"/>
  <c r="F579" i="27"/>
  <c r="G579" i="27" s="1"/>
  <c r="H579" i="27" s="1"/>
  <c r="I579" i="27" s="1"/>
  <c r="F614" i="27"/>
  <c r="G614" i="27" s="1"/>
  <c r="H614" i="27" s="1"/>
  <c r="I614" i="27" s="1"/>
  <c r="F1839" i="27"/>
  <c r="G1839" i="27" s="1"/>
  <c r="H1839" i="27" s="1"/>
  <c r="F1769" i="27"/>
  <c r="G1769" i="27" s="1"/>
  <c r="H1769" i="27" s="1"/>
  <c r="F474" i="27"/>
  <c r="G474" i="27" s="1"/>
  <c r="H474" i="27" s="1"/>
  <c r="I474" i="27" s="1"/>
  <c r="F1874" i="27"/>
  <c r="G1874" i="27" s="1"/>
  <c r="H1874" i="27" s="1"/>
  <c r="F3064" i="27"/>
  <c r="G3064" i="27" s="1"/>
  <c r="H3064" i="27" s="1"/>
  <c r="F1734" i="27"/>
  <c r="G1734" i="27" s="1"/>
  <c r="H1734" i="27" s="1"/>
  <c r="F1804" i="27"/>
  <c r="G1804" i="27" s="1"/>
  <c r="H1804" i="27" s="1"/>
  <c r="I1804" i="27" s="1"/>
  <c r="F509" i="27"/>
  <c r="G509" i="27" s="1"/>
  <c r="H509" i="27" s="1"/>
  <c r="I509" i="27" s="1"/>
  <c r="F2994" i="27"/>
  <c r="G2994" i="27" s="1"/>
  <c r="H2994" i="27" s="1"/>
  <c r="F3134" i="27"/>
  <c r="G3134" i="27" s="1"/>
  <c r="H3134" i="27" s="1"/>
  <c r="F3029" i="27"/>
  <c r="G3029" i="27" s="1"/>
  <c r="H3029" i="27" s="1"/>
  <c r="F3099" i="27"/>
  <c r="G3099" i="27" s="1"/>
  <c r="H3099" i="27" s="1"/>
  <c r="E761" i="27"/>
  <c r="E831" i="27"/>
  <c r="E2056" i="27"/>
  <c r="E796" i="27"/>
  <c r="E866" i="27"/>
  <c r="E1986" i="27"/>
  <c r="E726" i="27"/>
  <c r="E2091" i="27"/>
  <c r="E3246" i="27"/>
  <c r="E2126" i="27"/>
  <c r="E2021" i="27"/>
  <c r="I2342" i="27"/>
  <c r="I978" i="27"/>
  <c r="I976" i="27"/>
  <c r="I1984" i="27"/>
  <c r="I2270" i="27"/>
  <c r="I869" i="27"/>
  <c r="O29" i="25"/>
  <c r="E764" i="27" s="1"/>
  <c r="O31" i="25"/>
  <c r="J110" i="27"/>
  <c r="J146" i="27"/>
  <c r="J40" i="27"/>
  <c r="J5" i="27"/>
  <c r="J3" i="27"/>
  <c r="J38" i="27"/>
  <c r="J41" i="27"/>
  <c r="J39" i="27"/>
  <c r="J111" i="27"/>
  <c r="J2" i="27"/>
  <c r="J4" i="27"/>
  <c r="J6" i="27"/>
  <c r="J471" i="27"/>
  <c r="J76" i="27"/>
  <c r="J724" i="27"/>
  <c r="J75" i="27"/>
  <c r="J74" i="27"/>
  <c r="F3001" i="27"/>
  <c r="F1057" i="27"/>
  <c r="F949" i="27"/>
  <c r="F2353" i="27"/>
  <c r="F517" i="27"/>
  <c r="F2677" i="27"/>
  <c r="G2677" i="27" s="1"/>
  <c r="H2677" i="27" s="1"/>
  <c r="I2677" i="27" s="1"/>
  <c r="F2029" i="27"/>
  <c r="F3109" i="27"/>
  <c r="F3217" i="27"/>
  <c r="E2029" i="27"/>
  <c r="E2893" i="27"/>
  <c r="E517" i="27"/>
  <c r="E3176" i="27"/>
  <c r="E3140" i="27"/>
  <c r="E1916" i="27"/>
  <c r="E728" i="27"/>
  <c r="E116" i="27"/>
  <c r="E1844" i="27"/>
  <c r="E1628" i="27"/>
  <c r="E2420" i="27"/>
  <c r="E8" i="27"/>
  <c r="E476" i="27"/>
  <c r="E1304" i="27"/>
  <c r="E440" i="27"/>
  <c r="E2492" i="27"/>
  <c r="E224" i="27"/>
  <c r="E1052" i="27"/>
  <c r="E1124" i="27"/>
  <c r="E1376" i="27"/>
  <c r="E332" i="27"/>
  <c r="E368" i="27"/>
  <c r="E2564" i="27"/>
  <c r="E3248" i="27"/>
  <c r="E2384" i="27"/>
  <c r="E3284" i="27"/>
  <c r="E2456" i="27"/>
  <c r="E44" i="27"/>
  <c r="E80" i="27"/>
  <c r="E836" i="27"/>
  <c r="E1772" i="27"/>
  <c r="E3104" i="27"/>
  <c r="E584" i="27"/>
  <c r="E1340" i="27"/>
  <c r="E2636" i="27"/>
  <c r="E1088" i="27"/>
  <c r="E1988" i="27"/>
  <c r="E2744" i="27"/>
  <c r="E2132" i="27"/>
  <c r="E2096" i="27"/>
  <c r="E3068" i="27"/>
  <c r="E1556" i="27"/>
  <c r="E3320" i="27"/>
  <c r="E800" i="27"/>
  <c r="E2816" i="27"/>
  <c r="E296" i="27"/>
  <c r="E1232" i="27"/>
  <c r="E1268" i="27"/>
  <c r="E620" i="27"/>
  <c r="E404" i="27"/>
  <c r="E2168" i="27"/>
  <c r="E2528" i="27"/>
  <c r="E1484" i="27"/>
  <c r="E1196" i="27"/>
  <c r="E1520" i="27"/>
  <c r="E2600" i="27"/>
  <c r="E2204" i="27"/>
  <c r="E2312" i="27"/>
  <c r="E908" i="27"/>
  <c r="E944" i="27"/>
  <c r="E2060" i="27"/>
  <c r="E872" i="27"/>
  <c r="E2348" i="27"/>
  <c r="E1160" i="27"/>
  <c r="E656" i="27"/>
  <c r="E2996" i="27"/>
  <c r="E2888" i="27"/>
  <c r="E10" i="27"/>
  <c r="E982" i="27"/>
  <c r="E2458" i="27"/>
  <c r="E2854" i="27"/>
  <c r="E3286" i="27"/>
  <c r="E1162" i="27"/>
  <c r="E1054" i="27"/>
  <c r="E1990" i="27"/>
  <c r="E3322" i="27"/>
  <c r="E622" i="27"/>
  <c r="E514" i="27"/>
  <c r="E2278" i="27"/>
  <c r="E586" i="27"/>
  <c r="E2746" i="27"/>
  <c r="E2314" i="27"/>
  <c r="E2530" i="27"/>
  <c r="E2026" i="27"/>
  <c r="E1918" i="27"/>
  <c r="E2134" i="27"/>
  <c r="E2350" i="27"/>
  <c r="E478" i="27"/>
  <c r="E2962" i="27"/>
  <c r="E1558" i="27"/>
  <c r="E1774" i="27"/>
  <c r="E1810" i="27"/>
  <c r="E442" i="27"/>
  <c r="E298" i="27"/>
  <c r="E730" i="27"/>
  <c r="E3178" i="27"/>
  <c r="E802" i="27"/>
  <c r="E1234" i="27"/>
  <c r="E2242" i="27"/>
  <c r="E1018" i="27"/>
  <c r="E1450" i="27"/>
  <c r="E2098" i="27"/>
  <c r="E3106" i="27"/>
  <c r="E1126" i="27"/>
  <c r="E2710" i="27"/>
  <c r="E2422" i="27"/>
  <c r="E1270" i="27"/>
  <c r="E1486" i="27"/>
  <c r="E838" i="27"/>
  <c r="E766" i="27"/>
  <c r="E658" i="27"/>
  <c r="E2818" i="27"/>
  <c r="E2674" i="27"/>
  <c r="E2352" i="27"/>
  <c r="E1920" i="27"/>
  <c r="E3324" i="27"/>
  <c r="E948" i="27"/>
  <c r="E2244" i="27"/>
  <c r="E2676" i="27"/>
  <c r="E516" i="27"/>
  <c r="E2028" i="27"/>
  <c r="F3214" i="27"/>
  <c r="F1378" i="27"/>
  <c r="F370" i="27"/>
  <c r="F1990" i="27"/>
  <c r="F2314" i="27"/>
  <c r="G2314" i="27" s="1"/>
  <c r="H2314" i="27" s="1"/>
  <c r="I2314" i="27" s="1"/>
  <c r="F1882" i="27"/>
  <c r="F694" i="27"/>
  <c r="G694" i="27" s="1"/>
  <c r="H694" i="27" s="1"/>
  <c r="I694" i="27" s="1"/>
  <c r="F1162" i="27"/>
  <c r="G1162" i="27" s="1"/>
  <c r="H1162" i="27" s="1"/>
  <c r="I1162" i="27" s="1"/>
  <c r="F1450" i="27"/>
  <c r="G1450" i="27" s="1"/>
  <c r="H1450" i="27" s="1"/>
  <c r="I1450" i="27" s="1"/>
  <c r="F1090" i="27"/>
  <c r="G1090" i="27" s="1"/>
  <c r="H1090" i="27" s="1"/>
  <c r="I1090" i="27" s="1"/>
  <c r="F3178" i="27"/>
  <c r="G3178" i="27" s="1"/>
  <c r="H3178" i="27" s="1"/>
  <c r="I3178" i="27" s="1"/>
  <c r="F2854" i="27"/>
  <c r="G2854" i="27" s="1"/>
  <c r="H2854" i="27" s="1"/>
  <c r="I2854" i="27" s="1"/>
  <c r="F2134" i="27"/>
  <c r="G2134" i="27" s="1"/>
  <c r="H2134" i="27" s="1"/>
  <c r="I2134" i="27" s="1"/>
  <c r="F2998" i="27"/>
  <c r="G2998" i="27" s="1"/>
  <c r="H2998" i="27" s="1"/>
  <c r="I2998" i="27" s="1"/>
  <c r="F1054" i="27"/>
  <c r="F2782" i="27"/>
  <c r="G2782" i="27" s="1"/>
  <c r="H2782" i="27" s="1"/>
  <c r="I2782" i="27" s="1"/>
  <c r="F1594" i="27"/>
  <c r="F2494" i="27"/>
  <c r="F2602" i="27"/>
  <c r="F298" i="27"/>
  <c r="G298" i="27" s="1"/>
  <c r="H298" i="27" s="1"/>
  <c r="I298" i="27" s="1"/>
  <c r="F2530" i="27"/>
  <c r="G2530" i="27" s="1"/>
  <c r="H2530" i="27" s="1"/>
  <c r="I2530" i="27" s="1"/>
  <c r="F1558" i="27"/>
  <c r="F2746" i="27"/>
  <c r="F3286" i="27"/>
  <c r="F1918" i="27"/>
  <c r="F1486" i="27"/>
  <c r="G1486" i="27" s="1"/>
  <c r="H1486" i="27" s="1"/>
  <c r="I1486" i="27" s="1"/>
  <c r="F2242" i="27"/>
  <c r="F2674" i="27"/>
  <c r="G2674" i="27" s="1"/>
  <c r="H2674" i="27" s="1"/>
  <c r="I2674" i="27" s="1"/>
  <c r="F2350" i="27"/>
  <c r="F1810" i="27"/>
  <c r="G1810" i="27" s="1"/>
  <c r="H1810" i="27" s="1"/>
  <c r="I1810" i="27" s="1"/>
  <c r="F1126" i="27"/>
  <c r="F2026" i="27"/>
  <c r="F2638" i="27"/>
  <c r="G2638" i="27" s="1"/>
  <c r="H2638" i="27" s="1"/>
  <c r="I2638" i="27" s="1"/>
  <c r="F2458" i="27"/>
  <c r="G2458" i="27" s="1"/>
  <c r="H2458" i="27" s="1"/>
  <c r="I2458" i="27" s="1"/>
  <c r="F1234" i="27"/>
  <c r="G1234" i="27" s="1"/>
  <c r="H1234" i="27" s="1"/>
  <c r="I1234" i="27" s="1"/>
  <c r="F2890" i="27"/>
  <c r="G2890" i="27" s="1"/>
  <c r="H2890" i="27" s="1"/>
  <c r="I2890" i="27" s="1"/>
  <c r="F1702" i="27"/>
  <c r="F2566" i="27"/>
  <c r="G2566" i="27" s="1"/>
  <c r="H2566" i="27" s="1"/>
  <c r="I2566" i="27" s="1"/>
  <c r="F1774" i="27"/>
  <c r="F3070" i="27"/>
  <c r="G3070" i="27" s="1"/>
  <c r="H3070" i="27" s="1"/>
  <c r="I3070" i="27" s="1"/>
  <c r="F3322" i="27"/>
  <c r="F2962" i="27"/>
  <c r="G2962" i="27" s="1"/>
  <c r="H2962" i="27" s="1"/>
  <c r="I2962" i="27" s="1"/>
  <c r="F1270" i="27"/>
  <c r="G1270" i="27" s="1"/>
  <c r="H1270" i="27" s="1"/>
  <c r="I1270" i="27" s="1"/>
  <c r="F2422" i="27"/>
  <c r="F514" i="27"/>
  <c r="F1342" i="27"/>
  <c r="F1414" i="27"/>
  <c r="F478" i="27"/>
  <c r="G478" i="27" s="1"/>
  <c r="H478" i="27" s="1"/>
  <c r="I478" i="27" s="1"/>
  <c r="F2098" i="27"/>
  <c r="F3106" i="27"/>
  <c r="F1666" i="27"/>
  <c r="F2563" i="27"/>
  <c r="G2563" i="27" s="1"/>
  <c r="H2563" i="27" s="1"/>
  <c r="F727" i="27"/>
  <c r="G727" i="27" s="1"/>
  <c r="H727" i="27" s="1"/>
  <c r="F223" i="27"/>
  <c r="F115" i="27"/>
  <c r="F187" i="27"/>
  <c r="G187" i="27" s="1"/>
  <c r="H187" i="27" s="1"/>
  <c r="I187" i="27" s="1"/>
  <c r="F3247" i="27"/>
  <c r="G3247" i="27" s="1"/>
  <c r="H3247" i="27" s="1"/>
  <c r="F2491" i="27"/>
  <c r="G2491" i="27" s="1"/>
  <c r="H2491" i="27" s="1"/>
  <c r="F43" i="27"/>
  <c r="G43" i="27" s="1"/>
  <c r="H43" i="27" s="1"/>
  <c r="I43" i="27" s="1"/>
  <c r="F331" i="27"/>
  <c r="G331" i="27" s="1"/>
  <c r="H331" i="27" s="1"/>
  <c r="I331" i="27" s="1"/>
  <c r="F3139" i="27"/>
  <c r="G3139" i="27" s="1"/>
  <c r="H3139" i="27" s="1"/>
  <c r="F619" i="27"/>
  <c r="F1519" i="27"/>
  <c r="F403" i="27"/>
  <c r="G403" i="27" s="1"/>
  <c r="H403" i="27" s="1"/>
  <c r="I403" i="27" s="1"/>
  <c r="F2959" i="27"/>
  <c r="G2959" i="27" s="1"/>
  <c r="H2959" i="27" s="1"/>
  <c r="F1843" i="27"/>
  <c r="G1843" i="27" s="1"/>
  <c r="H1843" i="27" s="1"/>
  <c r="I1843" i="27" s="1"/>
  <c r="F655" i="27"/>
  <c r="G655" i="27" s="1"/>
  <c r="H655" i="27" s="1"/>
  <c r="I655" i="27" s="1"/>
  <c r="F7" i="27"/>
  <c r="G7" i="27" s="1"/>
  <c r="H7" i="27" s="1"/>
  <c r="I7" i="27" s="1"/>
  <c r="F1087" i="27"/>
  <c r="G1087" i="27" s="1"/>
  <c r="H1087" i="27" s="1"/>
  <c r="F1951" i="27"/>
  <c r="F2095" i="27"/>
  <c r="F2383" i="27"/>
  <c r="F835" i="27"/>
  <c r="G835" i="27" s="1"/>
  <c r="H835" i="27" s="1"/>
  <c r="F1195" i="27"/>
  <c r="G1195" i="27" s="1"/>
  <c r="H1195" i="27" s="1"/>
  <c r="F1303" i="27"/>
  <c r="G1303" i="27" s="1"/>
  <c r="H1303" i="27" s="1"/>
  <c r="F2527" i="27"/>
  <c r="G2527" i="27" s="1"/>
  <c r="H2527" i="27" s="1"/>
  <c r="F871" i="27"/>
  <c r="G871" i="27" s="1"/>
  <c r="H871" i="27" s="1"/>
  <c r="F2059" i="27"/>
  <c r="F2707" i="27"/>
  <c r="F1411" i="27"/>
  <c r="G1411" i="27" s="1"/>
  <c r="H1411" i="27" s="1"/>
  <c r="F799" i="27"/>
  <c r="G799" i="27" s="1"/>
  <c r="H799" i="27" s="1"/>
  <c r="F475" i="27"/>
  <c r="G475" i="27" s="1"/>
  <c r="H475" i="27" s="1"/>
  <c r="I475" i="27" s="1"/>
  <c r="F2203" i="27"/>
  <c r="G2203" i="27" s="1"/>
  <c r="H2203" i="27" s="1"/>
  <c r="F1555" i="27"/>
  <c r="G1555" i="27" s="1"/>
  <c r="H1555" i="27" s="1"/>
  <c r="I1555" i="27" s="1"/>
  <c r="F439" i="27"/>
  <c r="G439" i="27" s="1"/>
  <c r="H439" i="27" s="1"/>
  <c r="I439" i="27" s="1"/>
  <c r="F979" i="27"/>
  <c r="F2635" i="27"/>
  <c r="F1879" i="27"/>
  <c r="G1879" i="27" s="1"/>
  <c r="H1879" i="27" s="1"/>
  <c r="F151" i="27"/>
  <c r="G151" i="27" s="1"/>
  <c r="H151" i="27" s="1"/>
  <c r="I151" i="27" s="1"/>
  <c r="F79" i="27"/>
  <c r="G79" i="27" s="1"/>
  <c r="H79" i="27" s="1"/>
  <c r="I79" i="27" s="1"/>
  <c r="F2923" i="27"/>
  <c r="G2923" i="27" s="1"/>
  <c r="H2923" i="27" s="1"/>
  <c r="F547" i="27"/>
  <c r="G547" i="27" s="1"/>
  <c r="H547" i="27" s="1"/>
  <c r="F583" i="27"/>
  <c r="G583" i="27" s="1"/>
  <c r="H583" i="27" s="1"/>
  <c r="F295" i="27"/>
  <c r="F3175" i="27"/>
  <c r="F1123" i="27"/>
  <c r="G1123" i="27" s="1"/>
  <c r="H1123" i="27" s="1"/>
  <c r="I1123" i="27" s="1"/>
  <c r="F3067" i="27"/>
  <c r="G3067" i="27" s="1"/>
  <c r="H3067" i="27" s="1"/>
  <c r="F1663" i="27"/>
  <c r="G1663" i="27" s="1"/>
  <c r="H1663" i="27" s="1"/>
  <c r="F2131" i="27"/>
  <c r="G2131" i="27" s="1"/>
  <c r="H2131" i="27" s="1"/>
  <c r="F2815" i="27"/>
  <c r="G2815" i="27" s="1"/>
  <c r="H2815" i="27" s="1"/>
  <c r="I2815" i="27" s="1"/>
  <c r="F259" i="27"/>
  <c r="G259" i="27" s="1"/>
  <c r="H259" i="27" s="1"/>
  <c r="I259" i="27" s="1"/>
  <c r="F1987" i="27"/>
  <c r="F3031" i="27"/>
  <c r="F907" i="27"/>
  <c r="G907" i="27" s="1"/>
  <c r="H907" i="27" s="1"/>
  <c r="I907" i="27" s="1"/>
  <c r="F1483" i="27"/>
  <c r="F2743" i="27"/>
  <c r="G2743" i="27" s="1"/>
  <c r="H2743" i="27" s="1"/>
  <c r="I2743" i="27" s="1"/>
  <c r="F763" i="27"/>
  <c r="G763" i="27" s="1"/>
  <c r="H763" i="27" s="1"/>
  <c r="I763" i="27" s="1"/>
  <c r="F1735" i="27"/>
  <c r="G1735" i="27" s="1"/>
  <c r="H1735" i="27" s="1"/>
  <c r="F2599" i="27"/>
  <c r="G2599" i="27" s="1"/>
  <c r="H2599" i="27" s="1"/>
  <c r="F2419" i="27"/>
  <c r="G2419" i="27" s="1"/>
  <c r="H2419" i="27" s="1"/>
  <c r="I2419" i="27" s="1"/>
  <c r="F691" i="27"/>
  <c r="G691" i="27" s="1"/>
  <c r="H691" i="27" s="1"/>
  <c r="F2851" i="27"/>
  <c r="G2851" i="27" s="1"/>
  <c r="H2851" i="27" s="1"/>
  <c r="I2851" i="27" s="1"/>
  <c r="F1339" i="27"/>
  <c r="F2167" i="27"/>
  <c r="G2167" i="27" s="1"/>
  <c r="H2167" i="27" s="1"/>
  <c r="I2167" i="27" s="1"/>
  <c r="F1447" i="27"/>
  <c r="G1447" i="27" s="1"/>
  <c r="H1447" i="27" s="1"/>
  <c r="F1627" i="27"/>
  <c r="G1627" i="27" s="1"/>
  <c r="H1627" i="27" s="1"/>
  <c r="I1627" i="27" s="1"/>
  <c r="F367" i="27"/>
  <c r="G367" i="27" s="1"/>
  <c r="H367" i="27" s="1"/>
  <c r="I367" i="27" s="1"/>
  <c r="F3283" i="27"/>
  <c r="F1771" i="27"/>
  <c r="G1771" i="27" s="1"/>
  <c r="H1771" i="27" s="1"/>
  <c r="I1771" i="27" s="1"/>
  <c r="F1231" i="27"/>
  <c r="G1231" i="27" s="1"/>
  <c r="H1231" i="27" s="1"/>
  <c r="F1591" i="27"/>
  <c r="G1591" i="27" s="1"/>
  <c r="H1591" i="27" s="1"/>
  <c r="I1591" i="27" s="1"/>
  <c r="F1915" i="27"/>
  <c r="G1915" i="27" s="1"/>
  <c r="H1915" i="27" s="1"/>
  <c r="F1267" i="27"/>
  <c r="G1267" i="27" s="1"/>
  <c r="H1267" i="27" s="1"/>
  <c r="F1375" i="27"/>
  <c r="G1375" i="27" s="1"/>
  <c r="H1375" i="27" s="1"/>
  <c r="F3211" i="27"/>
  <c r="G3211" i="27" s="1"/>
  <c r="H3211" i="27" s="1"/>
  <c r="I3211" i="27" s="1"/>
  <c r="F1807" i="27"/>
  <c r="F1699" i="27"/>
  <c r="F511" i="27"/>
  <c r="G511" i="27" s="1"/>
  <c r="H511" i="27" s="1"/>
  <c r="I511" i="27" s="1"/>
  <c r="F3103" i="27"/>
  <c r="G3103" i="27" s="1"/>
  <c r="H3103" i="27" s="1"/>
  <c r="I3103" i="27" s="1"/>
  <c r="F2887" i="27"/>
  <c r="G2887" i="27" s="1"/>
  <c r="H2887" i="27" s="1"/>
  <c r="I2887" i="27" s="1"/>
  <c r="F3319" i="27"/>
  <c r="F2455" i="27"/>
  <c r="G2455" i="27" s="1"/>
  <c r="H2455" i="27" s="1"/>
  <c r="I2455" i="27" s="1"/>
  <c r="F2779" i="27"/>
  <c r="G2779" i="27" s="1"/>
  <c r="H2779" i="27" s="1"/>
  <c r="F2671" i="27"/>
  <c r="G2671" i="27" s="1"/>
  <c r="H2671" i="27" s="1"/>
  <c r="I2671" i="27" s="1"/>
  <c r="F2239" i="27"/>
  <c r="G2239" i="27" s="1"/>
  <c r="H2239" i="27" s="1"/>
  <c r="I2239" i="27" s="1"/>
  <c r="F943" i="27"/>
  <c r="G943" i="27" s="1"/>
  <c r="H943" i="27" s="1"/>
  <c r="I943" i="27" s="1"/>
  <c r="F2995" i="27"/>
  <c r="G2995" i="27" s="1"/>
  <c r="H2995" i="27" s="1"/>
  <c r="I2995" i="27" s="1"/>
  <c r="F2023" i="27"/>
  <c r="G2023" i="27" s="1"/>
  <c r="H2023" i="27" s="1"/>
  <c r="F1159" i="27"/>
  <c r="G1159" i="27" s="1"/>
  <c r="H1159" i="27" s="1"/>
  <c r="F2347" i="27"/>
  <c r="G2347" i="27" s="1"/>
  <c r="H2347" i="27" s="1"/>
  <c r="E518" i="27"/>
  <c r="E2678" i="27"/>
  <c r="F1341" i="27"/>
  <c r="F3141" i="27"/>
  <c r="G3141" i="27" s="1"/>
  <c r="H3141" i="27" s="1"/>
  <c r="I3141" i="27" s="1"/>
  <c r="F1161" i="27"/>
  <c r="G1161" i="27" s="1"/>
  <c r="H1161" i="27" s="1"/>
  <c r="I1161" i="27" s="1"/>
  <c r="F1233" i="27"/>
  <c r="G1233" i="27" s="1"/>
  <c r="H1233" i="27" s="1"/>
  <c r="I1233" i="27" s="1"/>
  <c r="F837" i="27"/>
  <c r="G837" i="27" s="1"/>
  <c r="H837" i="27" s="1"/>
  <c r="I837" i="27" s="1"/>
  <c r="F873" i="27"/>
  <c r="G873" i="27" s="1"/>
  <c r="H873" i="27" s="1"/>
  <c r="I873" i="27" s="1"/>
  <c r="F441" i="27"/>
  <c r="G441" i="27" s="1"/>
  <c r="H441" i="27" s="1"/>
  <c r="I441" i="27" s="1"/>
  <c r="F1773" i="27"/>
  <c r="G1773" i="27" s="1"/>
  <c r="H1773" i="27" s="1"/>
  <c r="F1989" i="27"/>
  <c r="F549" i="27"/>
  <c r="G549" i="27" s="1"/>
  <c r="H549" i="27" s="1"/>
  <c r="I549" i="27" s="1"/>
  <c r="F189" i="27"/>
  <c r="F2385" i="27"/>
  <c r="G2385" i="27" s="1"/>
  <c r="H2385" i="27" s="1"/>
  <c r="I2385" i="27" s="1"/>
  <c r="F1845" i="27"/>
  <c r="G1845" i="27" s="1"/>
  <c r="H1845" i="27" s="1"/>
  <c r="I1845" i="27" s="1"/>
  <c r="F2097" i="27"/>
  <c r="G2097" i="27" s="1"/>
  <c r="H2097" i="27" s="1"/>
  <c r="I2097" i="27" s="1"/>
  <c r="F333" i="27"/>
  <c r="G333" i="27" s="1"/>
  <c r="H333" i="27" s="1"/>
  <c r="I333" i="27" s="1"/>
  <c r="F909" i="27"/>
  <c r="G909" i="27" s="1"/>
  <c r="H909" i="27" s="1"/>
  <c r="I909" i="27" s="1"/>
  <c r="F1557" i="27"/>
  <c r="F1449" i="27"/>
  <c r="G1449" i="27" s="1"/>
  <c r="H1449" i="27" s="1"/>
  <c r="I1449" i="27" s="1"/>
  <c r="F2313" i="27"/>
  <c r="F477" i="27"/>
  <c r="G477" i="27" s="1"/>
  <c r="H477" i="27" s="1"/>
  <c r="I477" i="27" s="1"/>
  <c r="F2277" i="27"/>
  <c r="G2277" i="27" s="1"/>
  <c r="H2277" i="27" s="1"/>
  <c r="I2277" i="27" s="1"/>
  <c r="F1485" i="27"/>
  <c r="G1485" i="27" s="1"/>
  <c r="H1485" i="27" s="1"/>
  <c r="I1485" i="27" s="1"/>
  <c r="F1197" i="27"/>
  <c r="G1197" i="27" s="1"/>
  <c r="H1197" i="27" s="1"/>
  <c r="F45" i="27"/>
  <c r="G45" i="27" s="1"/>
  <c r="H45" i="27" s="1"/>
  <c r="F2169" i="27"/>
  <c r="F9" i="27"/>
  <c r="G9" i="27" s="1"/>
  <c r="H9" i="27" s="1"/>
  <c r="I9" i="27" s="1"/>
  <c r="F1665" i="27"/>
  <c r="G1665" i="27" s="1"/>
  <c r="H1665" i="27" s="1"/>
  <c r="I1665" i="27" s="1"/>
  <c r="F1305" i="27"/>
  <c r="G1305" i="27" s="1"/>
  <c r="H1305" i="27" s="1"/>
  <c r="I1305" i="27" s="1"/>
  <c r="F3321" i="27"/>
  <c r="G3321" i="27" s="1"/>
  <c r="H3321" i="27" s="1"/>
  <c r="I3321" i="27" s="1"/>
  <c r="F1269" i="27"/>
  <c r="G1269" i="27" s="1"/>
  <c r="H1269" i="27" s="1"/>
  <c r="I1269" i="27" s="1"/>
  <c r="F3033" i="27"/>
  <c r="G3033" i="27" s="1"/>
  <c r="H3033" i="27" s="1"/>
  <c r="I3033" i="27" s="1"/>
  <c r="F765" i="27"/>
  <c r="G765" i="27" s="1"/>
  <c r="H765" i="27" s="1"/>
  <c r="F1413" i="27"/>
  <c r="F2853" i="27"/>
  <c r="G2853" i="27" s="1"/>
  <c r="H2853" i="27" s="1"/>
  <c r="I2853" i="27" s="1"/>
  <c r="F1737" i="27"/>
  <c r="G1737" i="27" s="1"/>
  <c r="H1737" i="27" s="1"/>
  <c r="I1737" i="27" s="1"/>
  <c r="F3069" i="27"/>
  <c r="G3069" i="27" s="1"/>
  <c r="H3069" i="27" s="1"/>
  <c r="I3069" i="27" s="1"/>
  <c r="F513" i="27"/>
  <c r="G513" i="27" s="1"/>
  <c r="H513" i="27" s="1"/>
  <c r="I513" i="27" s="1"/>
  <c r="F1953" i="27"/>
  <c r="G1953" i="27" s="1"/>
  <c r="H1953" i="27" s="1"/>
  <c r="I1953" i="27" s="1"/>
  <c r="F2529" i="27"/>
  <c r="G2529" i="27" s="1"/>
  <c r="H2529" i="27" s="1"/>
  <c r="I2529" i="27" s="1"/>
  <c r="F261" i="27"/>
  <c r="G261" i="27" s="1"/>
  <c r="H261" i="27" s="1"/>
  <c r="I261" i="27" s="1"/>
  <c r="F1809" i="27"/>
  <c r="F729" i="27"/>
  <c r="G729" i="27" s="1"/>
  <c r="H729" i="27" s="1"/>
  <c r="I729" i="27" s="1"/>
  <c r="F2709" i="27"/>
  <c r="G2709" i="27" s="1"/>
  <c r="H2709" i="27" s="1"/>
  <c r="I2709" i="27" s="1"/>
  <c r="F1917" i="27"/>
  <c r="G1917" i="27" s="1"/>
  <c r="H1917" i="27" s="1"/>
  <c r="I1917" i="27" s="1"/>
  <c r="F585" i="27"/>
  <c r="G585" i="27" s="1"/>
  <c r="H585" i="27" s="1"/>
  <c r="F1089" i="27"/>
  <c r="G1089" i="27" s="1"/>
  <c r="H1089" i="27" s="1"/>
  <c r="I1089" i="27" s="1"/>
  <c r="F2745" i="27"/>
  <c r="G2745" i="27" s="1"/>
  <c r="H2745" i="27" s="1"/>
  <c r="F693" i="27"/>
  <c r="G693" i="27" s="1"/>
  <c r="H693" i="27" s="1"/>
  <c r="I693" i="27" s="1"/>
  <c r="F2457" i="27"/>
  <c r="G2457" i="27" s="1"/>
  <c r="H2457" i="27" s="1"/>
  <c r="I2457" i="27" s="1"/>
  <c r="F2349" i="27"/>
  <c r="G2349" i="27" s="1"/>
  <c r="H2349" i="27" s="1"/>
  <c r="I2349" i="27" s="1"/>
  <c r="F3213" i="27"/>
  <c r="G3213" i="27" s="1"/>
  <c r="H3213" i="27" s="1"/>
  <c r="I3213" i="27" s="1"/>
  <c r="F1377" i="27"/>
  <c r="G1377" i="27" s="1"/>
  <c r="H1377" i="27" s="1"/>
  <c r="I1377" i="27" s="1"/>
  <c r="F2421" i="27"/>
  <c r="G2421" i="27" s="1"/>
  <c r="H2421" i="27" s="1"/>
  <c r="I2421" i="27" s="1"/>
  <c r="F2961" i="27"/>
  <c r="G2961" i="27" s="1"/>
  <c r="H2961" i="27" s="1"/>
  <c r="I2961" i="27" s="1"/>
  <c r="F801" i="27"/>
  <c r="G801" i="27" s="1"/>
  <c r="H801" i="27" s="1"/>
  <c r="I801" i="27" s="1"/>
  <c r="F2061" i="27"/>
  <c r="F1521" i="27"/>
  <c r="G1521" i="27" s="1"/>
  <c r="H1521" i="27" s="1"/>
  <c r="I1521" i="27" s="1"/>
  <c r="F117" i="27"/>
  <c r="G117" i="27" s="1"/>
  <c r="H117" i="27" s="1"/>
  <c r="I117" i="27" s="1"/>
  <c r="F81" i="27"/>
  <c r="G81" i="27" s="1"/>
  <c r="H81" i="27" s="1"/>
  <c r="I81" i="27" s="1"/>
  <c r="F1017" i="27"/>
  <c r="G1017" i="27" s="1"/>
  <c r="H1017" i="27" s="1"/>
  <c r="I1017" i="27" s="1"/>
  <c r="F2493" i="27"/>
  <c r="G2493" i="27" s="1"/>
  <c r="H2493" i="27" s="1"/>
  <c r="I2493" i="27" s="1"/>
  <c r="F1629" i="27"/>
  <c r="G1629" i="27" s="1"/>
  <c r="H1629" i="27" s="1"/>
  <c r="I1629" i="27" s="1"/>
  <c r="F1881" i="27"/>
  <c r="G1881" i="27" s="1"/>
  <c r="H1881" i="27" s="1"/>
  <c r="I1881" i="27" s="1"/>
  <c r="F2817" i="27"/>
  <c r="F405" i="27"/>
  <c r="F1701" i="27"/>
  <c r="F1125" i="27"/>
  <c r="G1125" i="27" s="1"/>
  <c r="H1125" i="27" s="1"/>
  <c r="I1125" i="27" s="1"/>
  <c r="F2925" i="27"/>
  <c r="G2925" i="27" s="1"/>
  <c r="H2925" i="27" s="1"/>
  <c r="I2925" i="27" s="1"/>
  <c r="F3105" i="27"/>
  <c r="G3105" i="27" s="1"/>
  <c r="H3105" i="27" s="1"/>
  <c r="I3105" i="27" s="1"/>
  <c r="F3249" i="27"/>
  <c r="G3249" i="27" s="1"/>
  <c r="H3249" i="27" s="1"/>
  <c r="I3249" i="27" s="1"/>
  <c r="F2133" i="27"/>
  <c r="G2133" i="27" s="1"/>
  <c r="H2133" i="27" s="1"/>
  <c r="I2133" i="27" s="1"/>
  <c r="F1053" i="27"/>
  <c r="F3285" i="27"/>
  <c r="F2673" i="27"/>
  <c r="G2673" i="27" s="1"/>
  <c r="H2673" i="27" s="1"/>
  <c r="I2673" i="27" s="1"/>
  <c r="F2565" i="27"/>
  <c r="G2565" i="27" s="1"/>
  <c r="H2565" i="27" s="1"/>
  <c r="I2565" i="27" s="1"/>
  <c r="F2637" i="27"/>
  <c r="G2637" i="27" s="1"/>
  <c r="H2637" i="27" s="1"/>
  <c r="I2637" i="27" s="1"/>
  <c r="F3177" i="27"/>
  <c r="G3177" i="27" s="1"/>
  <c r="H3177" i="27" s="1"/>
  <c r="I3177" i="27" s="1"/>
  <c r="F1593" i="27"/>
  <c r="G1593" i="27" s="1"/>
  <c r="H1593" i="27" s="1"/>
  <c r="F2889" i="27"/>
  <c r="G2889" i="27" s="1"/>
  <c r="H2889" i="27" s="1"/>
  <c r="I2889" i="27" s="1"/>
  <c r="F2997" i="27"/>
  <c r="G2997" i="27" s="1"/>
  <c r="H2997" i="27" s="1"/>
  <c r="I2997" i="27" s="1"/>
  <c r="F2025" i="27"/>
  <c r="F297" i="27"/>
  <c r="G297" i="27" s="1"/>
  <c r="H297" i="27" s="1"/>
  <c r="I297" i="27" s="1"/>
  <c r="F2781" i="27"/>
  <c r="G2781" i="27" s="1"/>
  <c r="H2781" i="27" s="1"/>
  <c r="I2781" i="27" s="1"/>
  <c r="F2601" i="27"/>
  <c r="G2601" i="27" s="1"/>
  <c r="H2601" i="27" s="1"/>
  <c r="I2601" i="27" s="1"/>
  <c r="E513" i="27"/>
  <c r="E3105" i="27"/>
  <c r="E261" i="27"/>
  <c r="E2529" i="27"/>
  <c r="E1197" i="27"/>
  <c r="E1845" i="27"/>
  <c r="E1233" i="27"/>
  <c r="E3321" i="27"/>
  <c r="E1305" i="27"/>
  <c r="E189" i="27"/>
  <c r="E45" i="27"/>
  <c r="E3213" i="27"/>
  <c r="E1053" i="27"/>
  <c r="E9" i="27"/>
  <c r="E585" i="27"/>
  <c r="E549" i="27"/>
  <c r="E2313" i="27"/>
  <c r="E2493" i="27"/>
  <c r="E81" i="27"/>
  <c r="E693" i="27"/>
  <c r="E1593" i="27"/>
  <c r="E1125" i="27"/>
  <c r="E2709" i="27"/>
  <c r="E765" i="27"/>
  <c r="E1269" i="27"/>
  <c r="E2097" i="27"/>
  <c r="E1953" i="27"/>
  <c r="E873" i="27"/>
  <c r="E1089" i="27"/>
  <c r="E333" i="27"/>
  <c r="E909" i="27"/>
  <c r="E2565" i="27"/>
  <c r="E2169" i="27"/>
  <c r="E3069" i="27"/>
  <c r="E837" i="27"/>
  <c r="E2853" i="27"/>
  <c r="E2781" i="27"/>
  <c r="E2997" i="27"/>
  <c r="E1449" i="27"/>
  <c r="E2277" i="27"/>
  <c r="E2349" i="27"/>
  <c r="E1701" i="27"/>
  <c r="E297" i="27"/>
  <c r="E2061" i="27"/>
  <c r="E1773" i="27"/>
  <c r="E2385" i="27"/>
  <c r="E3033" i="27"/>
  <c r="E3141" i="27"/>
  <c r="E801" i="27"/>
  <c r="E3285" i="27"/>
  <c r="E3177" i="27"/>
  <c r="E1521" i="27"/>
  <c r="E1161" i="27"/>
  <c r="E2457" i="27"/>
  <c r="E2025" i="27"/>
  <c r="E1881" i="27"/>
  <c r="E1809" i="27"/>
  <c r="E2421" i="27"/>
  <c r="E2133" i="27"/>
  <c r="E3323" i="27"/>
  <c r="E1775" i="27"/>
  <c r="E2891" i="27"/>
  <c r="E2999" i="27"/>
  <c r="E947" i="27"/>
  <c r="E2027" i="27"/>
  <c r="E2207" i="27"/>
  <c r="E1379" i="27"/>
  <c r="E1991" i="27"/>
  <c r="E1811" i="27"/>
  <c r="E2783" i="27"/>
  <c r="E2459" i="27"/>
  <c r="E3215" i="27"/>
  <c r="E2243" i="27"/>
  <c r="E1595" i="27"/>
  <c r="E515" i="27"/>
  <c r="E2351" i="27"/>
  <c r="E3287" i="27"/>
  <c r="E1163" i="27"/>
  <c r="F1736" i="27"/>
  <c r="G1736" i="27" s="1"/>
  <c r="H1736" i="27" s="1"/>
  <c r="F1052" i="27"/>
  <c r="G1052" i="27" s="1"/>
  <c r="H1052" i="27" s="1"/>
  <c r="I1052" i="27" s="1"/>
  <c r="F1772" i="27"/>
  <c r="G1772" i="27" s="1"/>
  <c r="H1772" i="27" s="1"/>
  <c r="F2384" i="27"/>
  <c r="G2384" i="27" s="1"/>
  <c r="H2384" i="27" s="1"/>
  <c r="F260" i="27"/>
  <c r="G260" i="27" s="1"/>
  <c r="H260" i="27" s="1"/>
  <c r="I260" i="27" s="1"/>
  <c r="F872" i="27"/>
  <c r="G872" i="27" s="1"/>
  <c r="H872" i="27" s="1"/>
  <c r="I872" i="27" s="1"/>
  <c r="F2168" i="27"/>
  <c r="G2168" i="27" s="1"/>
  <c r="H2168" i="27" s="1"/>
  <c r="I2168" i="27" s="1"/>
  <c r="F1628" i="27"/>
  <c r="G1628" i="27" s="1"/>
  <c r="H1628" i="27" s="1"/>
  <c r="I1628" i="27" s="1"/>
  <c r="F80" i="27"/>
  <c r="G80" i="27" s="1"/>
  <c r="H80" i="27" s="1"/>
  <c r="F2708" i="27"/>
  <c r="G2708" i="27" s="1"/>
  <c r="H2708" i="27" s="1"/>
  <c r="I2708" i="27" s="1"/>
  <c r="F764" i="27"/>
  <c r="G764" i="27" s="1"/>
  <c r="H764" i="27" s="1"/>
  <c r="I764" i="27" s="1"/>
  <c r="F548" i="27"/>
  <c r="G548" i="27" s="1"/>
  <c r="H548" i="27" s="1"/>
  <c r="I548" i="27" s="1"/>
  <c r="F800" i="27"/>
  <c r="G800" i="27" s="1"/>
  <c r="H800" i="27" s="1"/>
  <c r="F116" i="27"/>
  <c r="G116" i="27" s="1"/>
  <c r="H116" i="27" s="1"/>
  <c r="F476" i="27"/>
  <c r="F3248" i="27"/>
  <c r="G3248" i="27" s="1"/>
  <c r="H3248" i="27" s="1"/>
  <c r="I3248" i="27" s="1"/>
  <c r="F8" i="27"/>
  <c r="G8" i="27" s="1"/>
  <c r="H8" i="27" s="1"/>
  <c r="I8" i="27" s="1"/>
  <c r="F1916" i="27"/>
  <c r="G1916" i="27" s="1"/>
  <c r="H1916" i="27" s="1"/>
  <c r="I1916" i="27" s="1"/>
  <c r="F404" i="27"/>
  <c r="G404" i="27" s="1"/>
  <c r="H404" i="27" s="1"/>
  <c r="I404" i="27" s="1"/>
  <c r="F2852" i="27"/>
  <c r="G2852" i="27" s="1"/>
  <c r="H2852" i="27" s="1"/>
  <c r="I2852" i="27" s="1"/>
  <c r="F836" i="27"/>
  <c r="G836" i="27" s="1"/>
  <c r="H836" i="27" s="1"/>
  <c r="F2528" i="27"/>
  <c r="F2780" i="27"/>
  <c r="G2780" i="27" s="1"/>
  <c r="H2780" i="27" s="1"/>
  <c r="I2780" i="27" s="1"/>
  <c r="F1664" i="27"/>
  <c r="G1664" i="27" s="1"/>
  <c r="H1664" i="27" s="1"/>
  <c r="I1664" i="27" s="1"/>
  <c r="F1376" i="27"/>
  <c r="G1376" i="27" s="1"/>
  <c r="H1376" i="27" s="1"/>
  <c r="I1376" i="27" s="1"/>
  <c r="F2060" i="27"/>
  <c r="G2060" i="27" s="1"/>
  <c r="H2060" i="27" s="1"/>
  <c r="I2060" i="27" s="1"/>
  <c r="F2456" i="27"/>
  <c r="G2456" i="27" s="1"/>
  <c r="H2456" i="27" s="1"/>
  <c r="I2456" i="27" s="1"/>
  <c r="F332" i="27"/>
  <c r="G332" i="27" s="1"/>
  <c r="H332" i="27" s="1"/>
  <c r="I332" i="27" s="1"/>
  <c r="F3032" i="27"/>
  <c r="G3032" i="27" s="1"/>
  <c r="H3032" i="27" s="1"/>
  <c r="I3032" i="27" s="1"/>
  <c r="F188" i="27"/>
  <c r="F3140" i="27"/>
  <c r="G3140" i="27" s="1"/>
  <c r="H3140" i="27" s="1"/>
  <c r="I3140" i="27" s="1"/>
  <c r="F656" i="27"/>
  <c r="G656" i="27" s="1"/>
  <c r="H656" i="27" s="1"/>
  <c r="I656" i="27" s="1"/>
  <c r="F584" i="27"/>
  <c r="G584" i="27" s="1"/>
  <c r="H584" i="27" s="1"/>
  <c r="I584" i="27" s="1"/>
  <c r="F2420" i="27"/>
  <c r="G2420" i="27" s="1"/>
  <c r="H2420" i="27" s="1"/>
  <c r="I2420" i="27" s="1"/>
  <c r="F1844" i="27"/>
  <c r="G1844" i="27" s="1"/>
  <c r="H1844" i="27" s="1"/>
  <c r="F692" i="27"/>
  <c r="G692" i="27" s="1"/>
  <c r="H692" i="27" s="1"/>
  <c r="I692" i="27" s="1"/>
  <c r="F1088" i="27"/>
  <c r="F620" i="27"/>
  <c r="F1556" i="27"/>
  <c r="G1556" i="27" s="1"/>
  <c r="H1556" i="27" s="1"/>
  <c r="I1556" i="27" s="1"/>
  <c r="F2816" i="27"/>
  <c r="G2816" i="27" s="1"/>
  <c r="H2816" i="27" s="1"/>
  <c r="I2816" i="27" s="1"/>
  <c r="F1340" i="27"/>
  <c r="G1340" i="27" s="1"/>
  <c r="H1340" i="27" s="1"/>
  <c r="I1340" i="27" s="1"/>
  <c r="F1520" i="27"/>
  <c r="G1520" i="27" s="1"/>
  <c r="H1520" i="27" s="1"/>
  <c r="I1520" i="27" s="1"/>
  <c r="F152" i="27"/>
  <c r="G152" i="27" s="1"/>
  <c r="H152" i="27" s="1"/>
  <c r="F1952" i="27"/>
  <c r="G1952" i="27" s="1"/>
  <c r="H1952" i="27" s="1"/>
  <c r="I1952" i="27" s="1"/>
  <c r="F2132" i="27"/>
  <c r="G2132" i="27" s="1"/>
  <c r="H2132" i="27" s="1"/>
  <c r="F1880" i="27"/>
  <c r="F44" i="27"/>
  <c r="F2636" i="27"/>
  <c r="G2636" i="27" s="1"/>
  <c r="H2636" i="27" s="1"/>
  <c r="I2636" i="27" s="1"/>
  <c r="F2924" i="27"/>
  <c r="G2924" i="27" s="1"/>
  <c r="H2924" i="27" s="1"/>
  <c r="I2924" i="27" s="1"/>
  <c r="F728" i="27"/>
  <c r="G728" i="27" s="1"/>
  <c r="H728" i="27" s="1"/>
  <c r="I728" i="27" s="1"/>
  <c r="F2492" i="27"/>
  <c r="G2492" i="27" s="1"/>
  <c r="H2492" i="27" s="1"/>
  <c r="I2492" i="27" s="1"/>
  <c r="F3068" i="27"/>
  <c r="G3068" i="27" s="1"/>
  <c r="H3068" i="27" s="1"/>
  <c r="I3068" i="27" s="1"/>
  <c r="F1412" i="27"/>
  <c r="G1412" i="27" s="1"/>
  <c r="H1412" i="27" s="1"/>
  <c r="I1412" i="27" s="1"/>
  <c r="F2600" i="27"/>
  <c r="F2744" i="27"/>
  <c r="G2744" i="27" s="1"/>
  <c r="H2744" i="27" s="1"/>
  <c r="I2744" i="27" s="1"/>
  <c r="F2348" i="27"/>
  <c r="G2348" i="27" s="1"/>
  <c r="H2348" i="27" s="1"/>
  <c r="F2564" i="27"/>
  <c r="G2564" i="27" s="1"/>
  <c r="H2564" i="27" s="1"/>
  <c r="I2564" i="27" s="1"/>
  <c r="F1304" i="27"/>
  <c r="G1304" i="27" s="1"/>
  <c r="H1304" i="27" s="1"/>
  <c r="I1304" i="27" s="1"/>
  <c r="F908" i="27"/>
  <c r="G908" i="27" s="1"/>
  <c r="H908" i="27" s="1"/>
  <c r="I908" i="27" s="1"/>
  <c r="F1988" i="27"/>
  <c r="G1988" i="27" s="1"/>
  <c r="H1988" i="27" s="1"/>
  <c r="I1988" i="27" s="1"/>
  <c r="F2312" i="27"/>
  <c r="G2312" i="27" s="1"/>
  <c r="H2312" i="27" s="1"/>
  <c r="I2312" i="27" s="1"/>
  <c r="F224" i="27"/>
  <c r="F1592" i="27"/>
  <c r="G1592" i="27" s="1"/>
  <c r="H1592" i="27" s="1"/>
  <c r="I1592" i="27" s="1"/>
  <c r="F1268" i="27"/>
  <c r="G1268" i="27" s="1"/>
  <c r="H1268" i="27" s="1"/>
  <c r="I1268" i="27" s="1"/>
  <c r="F1124" i="27"/>
  <c r="G1124" i="27" s="1"/>
  <c r="H1124" i="27" s="1"/>
  <c r="I1124" i="27" s="1"/>
  <c r="F1232" i="27"/>
  <c r="G1232" i="27" s="1"/>
  <c r="H1232" i="27" s="1"/>
  <c r="I1232" i="27" s="1"/>
  <c r="F3320" i="27"/>
  <c r="F3284" i="27"/>
  <c r="G3284" i="27" s="1"/>
  <c r="H3284" i="27" s="1"/>
  <c r="I3284" i="27" s="1"/>
  <c r="F1448" i="27"/>
  <c r="F440" i="27"/>
  <c r="G440" i="27" s="1"/>
  <c r="H440" i="27" s="1"/>
  <c r="I440" i="27" s="1"/>
  <c r="F2204" i="27"/>
  <c r="G2204" i="27" s="1"/>
  <c r="H2204" i="27" s="1"/>
  <c r="I2204" i="27" s="1"/>
  <c r="F368" i="27"/>
  <c r="G368" i="27" s="1"/>
  <c r="H368" i="27" s="1"/>
  <c r="I368" i="27" s="1"/>
  <c r="F2960" i="27"/>
  <c r="G2960" i="27" s="1"/>
  <c r="H2960" i="27" s="1"/>
  <c r="I2960" i="27" s="1"/>
  <c r="F2996" i="27"/>
  <c r="G2996" i="27" s="1"/>
  <c r="H2996" i="27" s="1"/>
  <c r="I2996" i="27" s="1"/>
  <c r="F3176" i="27"/>
  <c r="G3176" i="27" s="1"/>
  <c r="H3176" i="27" s="1"/>
  <c r="I3176" i="27" s="1"/>
  <c r="F296" i="27"/>
  <c r="G296" i="27" s="1"/>
  <c r="H296" i="27" s="1"/>
  <c r="I296" i="27" s="1"/>
  <c r="F1484" i="27"/>
  <c r="F3104" i="27"/>
  <c r="G3104" i="27" s="1"/>
  <c r="H3104" i="27" s="1"/>
  <c r="F2888" i="27"/>
  <c r="F1700" i="27"/>
  <c r="G1700" i="27" s="1"/>
  <c r="H1700" i="27" s="1"/>
  <c r="I1700" i="27" s="1"/>
  <c r="F1808" i="27"/>
  <c r="G1808" i="27" s="1"/>
  <c r="H1808" i="27" s="1"/>
  <c r="I1808" i="27" s="1"/>
  <c r="F2096" i="27"/>
  <c r="G2096" i="27" s="1"/>
  <c r="H2096" i="27" s="1"/>
  <c r="I2096" i="27" s="1"/>
  <c r="F3212" i="27"/>
  <c r="G3212" i="27" s="1"/>
  <c r="H3212" i="27" s="1"/>
  <c r="I3212" i="27" s="1"/>
  <c r="F2024" i="27"/>
  <c r="G2024" i="27" s="1"/>
  <c r="H2024" i="27" s="1"/>
  <c r="I2024" i="27" s="1"/>
  <c r="F2672" i="27"/>
  <c r="F1160" i="27"/>
  <c r="G1160" i="27" s="1"/>
  <c r="H1160" i="27" s="1"/>
  <c r="F1196" i="27"/>
  <c r="G1196" i="27" s="1"/>
  <c r="H1196" i="27" s="1"/>
  <c r="F944" i="27"/>
  <c r="G944" i="27" s="1"/>
  <c r="H944" i="27" s="1"/>
  <c r="I944" i="27" s="1"/>
  <c r="F512" i="27"/>
  <c r="G512" i="27" s="1"/>
  <c r="H512" i="27" s="1"/>
  <c r="I512" i="27" s="1"/>
  <c r="F299" i="27"/>
  <c r="G299" i="27" s="1"/>
  <c r="H299" i="27" s="1"/>
  <c r="I299" i="27" s="1"/>
  <c r="F2639" i="27"/>
  <c r="G2639" i="27" s="1"/>
  <c r="H2639" i="27" s="1"/>
  <c r="I2639" i="27" s="1"/>
  <c r="F1703" i="27"/>
  <c r="F2747" i="27"/>
  <c r="G2747" i="27" s="1"/>
  <c r="H2747" i="27" s="1"/>
  <c r="I2747" i="27" s="1"/>
  <c r="F2099" i="27"/>
  <c r="G2099" i="27" s="1"/>
  <c r="H2099" i="27" s="1"/>
  <c r="I2099" i="27" s="1"/>
  <c r="F515" i="27"/>
  <c r="G515" i="27" s="1"/>
  <c r="H515" i="27" s="1"/>
  <c r="I515" i="27" s="1"/>
  <c r="F1451" i="27"/>
  <c r="F1127" i="27"/>
  <c r="F2459" i="27"/>
  <c r="F2027" i="27"/>
  <c r="F1811" i="27"/>
  <c r="F1379" i="27"/>
  <c r="F3215" i="27"/>
  <c r="F1595" i="27"/>
  <c r="G1595" i="27" s="1"/>
  <c r="H1595" i="27" s="1"/>
  <c r="I1595" i="27" s="1"/>
  <c r="F2531" i="27"/>
  <c r="F2999" i="27"/>
  <c r="F3071" i="27"/>
  <c r="G3071" i="27" s="1"/>
  <c r="H3071" i="27" s="1"/>
  <c r="I3071" i="27" s="1"/>
  <c r="F3323" i="27"/>
  <c r="F947" i="27"/>
  <c r="G947" i="27" s="1"/>
  <c r="H947" i="27" s="1"/>
  <c r="I947" i="27" s="1"/>
  <c r="F3107" i="27"/>
  <c r="F2351" i="27"/>
  <c r="F2783" i="27"/>
  <c r="F2891" i="27"/>
  <c r="G2891" i="27" s="1"/>
  <c r="H2891" i="27" s="1"/>
  <c r="F1055" i="27"/>
  <c r="G1055" i="27" s="1"/>
  <c r="H1055" i="27" s="1"/>
  <c r="I1055" i="27" s="1"/>
  <c r="F2243" i="27"/>
  <c r="F1271" i="27"/>
  <c r="F1163" i="27"/>
  <c r="F1919" i="27"/>
  <c r="F2315" i="27"/>
  <c r="F2675" i="27"/>
  <c r="G2675" i="27" s="1"/>
  <c r="H2675" i="27" s="1"/>
  <c r="F1344" i="27"/>
  <c r="F2028" i="27"/>
  <c r="F2460" i="27"/>
  <c r="F1272" i="27"/>
  <c r="F2676" i="27"/>
  <c r="F1380" i="27"/>
  <c r="F948" i="27"/>
  <c r="F2352" i="27"/>
  <c r="E979" i="27"/>
  <c r="E871" i="27"/>
  <c r="E403" i="27"/>
  <c r="E2563" i="27"/>
  <c r="E115" i="27"/>
  <c r="E1303" i="27"/>
  <c r="E439" i="27"/>
  <c r="E655" i="27"/>
  <c r="E187" i="27"/>
  <c r="E2167" i="27"/>
  <c r="E3139" i="27"/>
  <c r="E1951" i="27"/>
  <c r="E1519" i="27"/>
  <c r="E2491" i="27"/>
  <c r="E2815" i="27"/>
  <c r="E2095" i="27"/>
  <c r="E1195" i="27"/>
  <c r="E691" i="27"/>
  <c r="E1087" i="27"/>
  <c r="E2383" i="27"/>
  <c r="E583" i="27"/>
  <c r="E2923" i="27"/>
  <c r="E619" i="27"/>
  <c r="E79" i="27"/>
  <c r="E331" i="27"/>
  <c r="E43" i="27"/>
  <c r="E1411" i="27"/>
  <c r="E835" i="27"/>
  <c r="E7" i="27"/>
  <c r="E2527" i="27"/>
  <c r="E2599" i="27"/>
  <c r="E295" i="27"/>
  <c r="E2635" i="27"/>
  <c r="E1123" i="27"/>
  <c r="E1663" i="27"/>
  <c r="E259" i="27"/>
  <c r="E3175" i="27"/>
  <c r="E1987" i="27"/>
  <c r="E907" i="27"/>
  <c r="E1339" i="27"/>
  <c r="E2203" i="27"/>
  <c r="E763" i="27"/>
  <c r="E2131" i="27"/>
  <c r="E1231" i="27"/>
  <c r="E2851" i="27"/>
  <c r="E1591" i="27"/>
  <c r="E1879" i="27"/>
  <c r="E3283" i="27"/>
  <c r="E2419" i="27"/>
  <c r="E1267" i="27"/>
  <c r="E1375" i="27"/>
  <c r="E2347" i="27"/>
  <c r="E2995" i="27"/>
  <c r="E2887" i="27"/>
  <c r="E3319" i="27"/>
  <c r="E3211" i="27"/>
  <c r="E2023" i="27"/>
  <c r="E2239" i="27"/>
  <c r="E943" i="27"/>
  <c r="E2779" i="27"/>
  <c r="E1159" i="27"/>
  <c r="E2455" i="27"/>
  <c r="G1919" i="27"/>
  <c r="H1919" i="27" s="1"/>
  <c r="I1919" i="27" s="1"/>
  <c r="G3323" i="27"/>
  <c r="H3323" i="27" s="1"/>
  <c r="I3323" i="27" s="1"/>
  <c r="G3322" i="27"/>
  <c r="H3322" i="27" s="1"/>
  <c r="I3322" i="27" s="1"/>
  <c r="G514" i="27"/>
  <c r="H514" i="27" s="1"/>
  <c r="I514" i="27" s="1"/>
  <c r="G1594" i="27"/>
  <c r="H1594" i="27" s="1"/>
  <c r="I1594" i="27" s="1"/>
  <c r="G3286" i="27"/>
  <c r="H3286" i="27" s="1"/>
  <c r="I3286" i="27" s="1"/>
  <c r="G2746" i="27"/>
  <c r="H2746" i="27" s="1"/>
  <c r="I2746" i="27" s="1"/>
  <c r="G1126" i="27"/>
  <c r="H1126" i="27" s="1"/>
  <c r="I1126" i="27" s="1"/>
  <c r="G1918" i="27"/>
  <c r="H1918" i="27" s="1"/>
  <c r="I1918" i="27" s="1"/>
  <c r="G1414" i="27"/>
  <c r="H1414" i="27" s="1"/>
  <c r="I1414" i="27" s="1"/>
  <c r="G2383" i="27"/>
  <c r="H2383" i="27" s="1"/>
  <c r="G619" i="27"/>
  <c r="H619" i="27" s="1"/>
  <c r="G1987" i="27"/>
  <c r="H1987" i="27" s="1"/>
  <c r="G979" i="27"/>
  <c r="H979" i="27" s="1"/>
  <c r="I979" i="27" s="1"/>
  <c r="G295" i="27"/>
  <c r="H295" i="27" s="1"/>
  <c r="I295" i="27" s="1"/>
  <c r="G1807" i="27"/>
  <c r="H1807" i="27" s="1"/>
  <c r="G1951" i="27"/>
  <c r="H1951" i="27" s="1"/>
  <c r="G115" i="27"/>
  <c r="H115" i="27" s="1"/>
  <c r="I115" i="27" s="1"/>
  <c r="G1519" i="27"/>
  <c r="H1519" i="27" s="1"/>
  <c r="I1519" i="27" s="1"/>
  <c r="G2095" i="27"/>
  <c r="H2095" i="27" s="1"/>
  <c r="G223" i="27"/>
  <c r="H223" i="27" s="1"/>
  <c r="I223" i="27" s="1"/>
  <c r="G2059" i="27"/>
  <c r="H2059" i="27" s="1"/>
  <c r="G2707" i="27"/>
  <c r="H2707" i="27" s="1"/>
  <c r="G1339" i="27"/>
  <c r="H1339" i="27" s="1"/>
  <c r="I1339" i="27" s="1"/>
  <c r="G3175" i="27"/>
  <c r="H3175" i="27" s="1"/>
  <c r="G3283" i="27"/>
  <c r="H3283" i="27" s="1"/>
  <c r="G1483" i="27"/>
  <c r="H1483" i="27" s="1"/>
  <c r="I1483" i="27" s="1"/>
  <c r="G2635" i="27"/>
  <c r="H2635" i="27" s="1"/>
  <c r="I2635" i="27" s="1"/>
  <c r="G3031" i="27"/>
  <c r="H3031" i="27" s="1"/>
  <c r="G3319" i="27"/>
  <c r="H3319" i="27" s="1"/>
  <c r="I3319" i="27" s="1"/>
  <c r="G1699" i="27"/>
  <c r="H1699" i="27" s="1"/>
  <c r="G1989" i="27"/>
  <c r="H1989" i="27" s="1"/>
  <c r="I1989" i="27" s="1"/>
  <c r="G1413" i="27"/>
  <c r="H1413" i="27" s="1"/>
  <c r="I1413" i="27" s="1"/>
  <c r="G189" i="27"/>
  <c r="H189" i="27" s="1"/>
  <c r="I189" i="27" s="1"/>
  <c r="G3285" i="27"/>
  <c r="H3285" i="27" s="1"/>
  <c r="I3285" i="27" s="1"/>
  <c r="G2025" i="27"/>
  <c r="H2025" i="27" s="1"/>
  <c r="I2025" i="27" s="1"/>
  <c r="G2169" i="27"/>
  <c r="H2169" i="27" s="1"/>
  <c r="I2169" i="27" s="1"/>
  <c r="G2061" i="27"/>
  <c r="H2061" i="27" s="1"/>
  <c r="I2061" i="27" s="1"/>
  <c r="G1341" i="27"/>
  <c r="H1341" i="27" s="1"/>
  <c r="I1341" i="27" s="1"/>
  <c r="G405" i="27"/>
  <c r="H405" i="27" s="1"/>
  <c r="I405" i="27" s="1"/>
  <c r="G2313" i="27"/>
  <c r="H2313" i="27" s="1"/>
  <c r="I2313" i="27" s="1"/>
  <c r="G2817" i="27"/>
  <c r="H2817" i="27" s="1"/>
  <c r="I2817" i="27" s="1"/>
  <c r="G1557" i="27"/>
  <c r="H1557" i="27" s="1"/>
  <c r="I1557" i="27" s="1"/>
  <c r="G1809" i="27"/>
  <c r="H1809" i="27" s="1"/>
  <c r="I1809" i="27" s="1"/>
  <c r="G1053" i="27"/>
  <c r="H1053" i="27" s="1"/>
  <c r="I1053" i="27" s="1"/>
  <c r="G1701" i="27"/>
  <c r="H1701" i="27" s="1"/>
  <c r="I1701" i="27" s="1"/>
  <c r="G620" i="27"/>
  <c r="H620" i="27" s="1"/>
  <c r="I620" i="27" s="1"/>
  <c r="G1448" i="27"/>
  <c r="H1448" i="27" s="1"/>
  <c r="I1448" i="27" s="1"/>
  <c r="G1484" i="27"/>
  <c r="H1484" i="27" s="1"/>
  <c r="I1484" i="27" s="1"/>
  <c r="G476" i="27"/>
  <c r="H476" i="27" s="1"/>
  <c r="I476" i="27" s="1"/>
  <c r="G2528" i="27"/>
  <c r="H2528" i="27" s="1"/>
  <c r="G188" i="27"/>
  <c r="H188" i="27" s="1"/>
  <c r="I188" i="27" s="1"/>
  <c r="G224" i="27"/>
  <c r="H224" i="27" s="1"/>
  <c r="I224" i="27" s="1"/>
  <c r="G44" i="27"/>
  <c r="H44" i="27" s="1"/>
  <c r="I44" i="27" s="1"/>
  <c r="G2600" i="27"/>
  <c r="H2600" i="27" s="1"/>
  <c r="I2600" i="27" s="1"/>
  <c r="G3320" i="27"/>
  <c r="H3320" i="27" s="1"/>
  <c r="I3320" i="27" s="1"/>
  <c r="G1088" i="27"/>
  <c r="H1088" i="27" s="1"/>
  <c r="I1088" i="27" s="1"/>
  <c r="G2672" i="27"/>
  <c r="H2672" i="27" s="1"/>
  <c r="I2672" i="27" s="1"/>
  <c r="G1880" i="27"/>
  <c r="H1880" i="27" s="1"/>
  <c r="I1880" i="27" s="1"/>
  <c r="O35" i="25"/>
  <c r="E2170" i="27" s="1"/>
  <c r="P35" i="25"/>
  <c r="F1015" i="27" s="1"/>
  <c r="G1015" i="27" s="1"/>
  <c r="H1015" i="27" s="1"/>
  <c r="N36" i="25"/>
  <c r="Q36" i="25" s="1"/>
  <c r="E1448" i="27" l="1"/>
  <c r="E1882" i="27"/>
  <c r="E1877" i="27"/>
  <c r="E652" i="27"/>
  <c r="E293" i="27"/>
  <c r="E1807" i="27"/>
  <c r="E2022" i="27"/>
  <c r="J2022" i="27" s="1"/>
  <c r="E2057" i="27"/>
  <c r="J2057" i="27" s="1"/>
  <c r="E330" i="27"/>
  <c r="E328" i="27"/>
  <c r="E258" i="27"/>
  <c r="E3208" i="27"/>
  <c r="E2671" i="27"/>
  <c r="E475" i="27"/>
  <c r="E3247" i="27"/>
  <c r="E1703" i="27"/>
  <c r="E2963" i="27"/>
  <c r="E2925" i="27"/>
  <c r="E3142" i="27"/>
  <c r="E3070" i="27"/>
  <c r="E2926" i="27"/>
  <c r="E2024" i="27"/>
  <c r="E2852" i="27"/>
  <c r="E260" i="27"/>
  <c r="J260" i="27" s="1"/>
  <c r="E2780" i="27"/>
  <c r="E1808" i="27"/>
  <c r="E2957" i="27"/>
  <c r="E542" i="27"/>
  <c r="E902" i="27"/>
  <c r="J902" i="27" s="1"/>
  <c r="E832" i="27"/>
  <c r="J832" i="27" s="1"/>
  <c r="E1910" i="27"/>
  <c r="J1910" i="27" s="1"/>
  <c r="E545" i="27"/>
  <c r="E1950" i="27"/>
  <c r="J1950" i="27" s="1"/>
  <c r="E725" i="27"/>
  <c r="J725" i="27" s="1"/>
  <c r="E186" i="27"/>
  <c r="E1806" i="27"/>
  <c r="E1876" i="27"/>
  <c r="E1804" i="27"/>
  <c r="E1769" i="27"/>
  <c r="J1769" i="27" s="1"/>
  <c r="E1695" i="27"/>
  <c r="J1695" i="27" s="1"/>
  <c r="E365" i="27"/>
  <c r="E2847" i="27"/>
  <c r="E1517" i="27"/>
  <c r="E1912" i="27"/>
  <c r="E1982" i="27"/>
  <c r="E2883" i="27"/>
  <c r="E1623" i="27"/>
  <c r="E3173" i="27"/>
  <c r="J3173" i="27" s="1"/>
  <c r="E1989" i="27"/>
  <c r="E117" i="27"/>
  <c r="E1557" i="27"/>
  <c r="E2892" i="27"/>
  <c r="E1378" i="27"/>
  <c r="E694" i="27"/>
  <c r="E1952" i="27"/>
  <c r="J1952" i="27" s="1"/>
  <c r="E2992" i="27"/>
  <c r="J2992" i="27" s="1"/>
  <c r="E2162" i="27"/>
  <c r="J2162" i="27" s="1"/>
  <c r="E327" i="27"/>
  <c r="E1622" i="27"/>
  <c r="E1377" i="27"/>
  <c r="E2924" i="27"/>
  <c r="E692" i="27"/>
  <c r="E1664" i="27"/>
  <c r="J1664" i="27" s="1"/>
  <c r="E1697" i="27"/>
  <c r="J1697" i="27" s="1"/>
  <c r="E400" i="27"/>
  <c r="E1842" i="27"/>
  <c r="E1915" i="27"/>
  <c r="E2743" i="27"/>
  <c r="E2959" i="27"/>
  <c r="E1917" i="27"/>
  <c r="E1341" i="27"/>
  <c r="J1341" i="27" s="1"/>
  <c r="E729" i="27"/>
  <c r="J729" i="27" s="1"/>
  <c r="E1629" i="27"/>
  <c r="E2784" i="27"/>
  <c r="E1702" i="27"/>
  <c r="E2638" i="27"/>
  <c r="E1594" i="27"/>
  <c r="E1700" i="27"/>
  <c r="E2960" i="27"/>
  <c r="J2960" i="27" s="1"/>
  <c r="E1736" i="27"/>
  <c r="J1736" i="27" s="1"/>
  <c r="E1592" i="27"/>
  <c r="E1662" i="27"/>
  <c r="E2127" i="27"/>
  <c r="J2127" i="27" s="1"/>
  <c r="E3135" i="27"/>
  <c r="E1840" i="27"/>
  <c r="E1985" i="27"/>
  <c r="J1985" i="27" s="1"/>
  <c r="E256" i="27"/>
  <c r="J256" i="27" s="1"/>
  <c r="E2846" i="27"/>
  <c r="J2846" i="27" s="1"/>
  <c r="E1911" i="27"/>
  <c r="E1946" i="27"/>
  <c r="E3134" i="27"/>
  <c r="E474" i="27"/>
  <c r="E435" i="27"/>
  <c r="E1730" i="27"/>
  <c r="E1552" i="27"/>
  <c r="J1552" i="27" s="1"/>
  <c r="E3207" i="27"/>
  <c r="J3207" i="27" s="1"/>
  <c r="E582" i="27"/>
  <c r="E2778" i="27"/>
  <c r="E363" i="27"/>
  <c r="E2273" i="27"/>
  <c r="J2273" i="27" s="1"/>
  <c r="E1948" i="27"/>
  <c r="E2782" i="27"/>
  <c r="E2777" i="27"/>
  <c r="J2777" i="27" s="1"/>
  <c r="E1482" i="27"/>
  <c r="J1482" i="27" s="1"/>
  <c r="E3067" i="27"/>
  <c r="E1447" i="27"/>
  <c r="E367" i="27"/>
  <c r="E1737" i="27"/>
  <c r="E2889" i="27"/>
  <c r="E1485" i="27"/>
  <c r="E2601" i="27"/>
  <c r="J2601" i="27" s="1"/>
  <c r="E2812" i="27"/>
  <c r="E257" i="27"/>
  <c r="E3107" i="27"/>
  <c r="E511" i="27"/>
  <c r="E2855" i="27"/>
  <c r="E1271" i="27"/>
  <c r="E2745" i="27"/>
  <c r="E3249" i="27"/>
  <c r="E1413" i="27"/>
  <c r="J1413" i="27" s="1"/>
  <c r="E3000" i="27"/>
  <c r="E2998" i="27"/>
  <c r="E2890" i="27"/>
  <c r="E550" i="27"/>
  <c r="E2566" i="27"/>
  <c r="E1522" i="27"/>
  <c r="E548" i="27"/>
  <c r="J548" i="27" s="1"/>
  <c r="E3032" i="27"/>
  <c r="J3032" i="27" s="1"/>
  <c r="E1802" i="27"/>
  <c r="E472" i="27"/>
  <c r="E762" i="27"/>
  <c r="J762" i="27" s="1"/>
  <c r="E510" i="27"/>
  <c r="J510" i="27" s="1"/>
  <c r="E650" i="27"/>
  <c r="J650" i="27" s="1"/>
  <c r="E690" i="27"/>
  <c r="J690" i="27" s="1"/>
  <c r="E2811" i="27"/>
  <c r="J2811" i="27" s="1"/>
  <c r="E2706" i="27"/>
  <c r="J2706" i="27" s="1"/>
  <c r="E3136" i="27"/>
  <c r="E651" i="27"/>
  <c r="E3029" i="27"/>
  <c r="E1839" i="27"/>
  <c r="E2850" i="27"/>
  <c r="E1625" i="27"/>
  <c r="E222" i="27"/>
  <c r="J222" i="27" s="1"/>
  <c r="E3242" i="27"/>
  <c r="E1947" i="27"/>
  <c r="E1658" i="27"/>
  <c r="E2238" i="27"/>
  <c r="J2238" i="27" s="1"/>
  <c r="E2378" i="27"/>
  <c r="J2378" i="27" s="1"/>
  <c r="E507" i="27"/>
  <c r="E2922" i="27"/>
  <c r="E2848" i="27"/>
  <c r="J2848" i="27" s="1"/>
  <c r="E547" i="27"/>
  <c r="E1919" i="27"/>
  <c r="E477" i="27"/>
  <c r="E152" i="27"/>
  <c r="E1345" i="27"/>
  <c r="E437" i="27"/>
  <c r="E2990" i="27"/>
  <c r="E470" i="27"/>
  <c r="J470" i="27" s="1"/>
  <c r="E1555" i="27"/>
  <c r="E2675" i="27"/>
  <c r="E1342" i="27"/>
  <c r="E2672" i="27"/>
  <c r="E2708" i="27"/>
  <c r="E1732" i="27"/>
  <c r="E1551" i="27"/>
  <c r="E1516" i="27"/>
  <c r="E509" i="27"/>
  <c r="J509" i="27" s="1"/>
  <c r="E1734" i="27"/>
  <c r="E3103" i="27"/>
  <c r="E1627" i="27"/>
  <c r="E1843" i="27"/>
  <c r="E1343" i="27"/>
  <c r="E405" i="27"/>
  <c r="E2961" i="27"/>
  <c r="J2961" i="27" s="1"/>
  <c r="E441" i="27"/>
  <c r="J441" i="27" s="1"/>
  <c r="E1699" i="27"/>
  <c r="E1483" i="27"/>
  <c r="E1735" i="27"/>
  <c r="E2059" i="27"/>
  <c r="E151" i="27"/>
  <c r="E223" i="27"/>
  <c r="E1771" i="27"/>
  <c r="J1771" i="27" s="1"/>
  <c r="E2707" i="27"/>
  <c r="J2707" i="27" s="1"/>
  <c r="E727" i="27"/>
  <c r="E3031" i="27"/>
  <c r="E799" i="27"/>
  <c r="E2927" i="27"/>
  <c r="E1665" i="27"/>
  <c r="E2637" i="27"/>
  <c r="E2817" i="27"/>
  <c r="J2817" i="27" s="1"/>
  <c r="E2673" i="27"/>
  <c r="J2673" i="27" s="1"/>
  <c r="E1666" i="27"/>
  <c r="E3214" i="27"/>
  <c r="E512" i="27"/>
  <c r="E1412" i="27"/>
  <c r="E3212" i="27"/>
  <c r="E188" i="27"/>
  <c r="E1880" i="27"/>
  <c r="J1880" i="27" s="1"/>
  <c r="E402" i="27"/>
  <c r="J402" i="27" s="1"/>
  <c r="E3170" i="27"/>
  <c r="E2776" i="27"/>
  <c r="E3206" i="27"/>
  <c r="E2994" i="27"/>
  <c r="E2742" i="27"/>
  <c r="E3137" i="27"/>
  <c r="E1588" i="27"/>
  <c r="J1588" i="27" s="1"/>
  <c r="E2343" i="27"/>
  <c r="J2343" i="27" s="1"/>
  <c r="J149" i="27"/>
  <c r="J543" i="27"/>
  <c r="J436" i="27"/>
  <c r="J366" i="27"/>
  <c r="J1479" i="27"/>
  <c r="E2918" i="27"/>
  <c r="J2918" i="27" s="1"/>
  <c r="E398" i="27"/>
  <c r="E723" i="27"/>
  <c r="J723" i="27" s="1"/>
  <c r="E1587" i="27"/>
  <c r="E2813" i="27"/>
  <c r="J2813" i="27" s="1"/>
  <c r="J221" i="27"/>
  <c r="J326" i="27"/>
  <c r="J438" i="27"/>
  <c r="J578" i="27"/>
  <c r="J1802" i="27"/>
  <c r="J472" i="27"/>
  <c r="J651" i="27"/>
  <c r="J726" i="27"/>
  <c r="J507" i="27"/>
  <c r="J615" i="27"/>
  <c r="J3100" i="27"/>
  <c r="J508" i="27"/>
  <c r="J42" i="27"/>
  <c r="J2774" i="27"/>
  <c r="J434" i="27"/>
  <c r="J3098" i="27"/>
  <c r="J329" i="27"/>
  <c r="J292" i="27"/>
  <c r="J1698" i="27"/>
  <c r="F2240" i="27"/>
  <c r="G2240" i="27" s="1"/>
  <c r="H2240" i="27" s="1"/>
  <c r="I2240" i="27" s="1"/>
  <c r="J582" i="27"/>
  <c r="E1878" i="27"/>
  <c r="J1878" i="27" s="1"/>
  <c r="E688" i="27"/>
  <c r="J148" i="27"/>
  <c r="E1015" i="27"/>
  <c r="J1015" i="27" s="1"/>
  <c r="J183" i="27"/>
  <c r="E1983" i="27"/>
  <c r="J1983" i="27" s="1"/>
  <c r="J545" i="27"/>
  <c r="J218" i="27"/>
  <c r="J220" i="27"/>
  <c r="E3138" i="27"/>
  <c r="J330" i="27"/>
  <c r="E1445" i="27"/>
  <c r="J1445" i="27" s="1"/>
  <c r="E3243" i="27"/>
  <c r="E618" i="27"/>
  <c r="J618" i="27" s="1"/>
  <c r="E2018" i="27"/>
  <c r="J2018" i="27" s="1"/>
  <c r="E653" i="27"/>
  <c r="J653" i="27" s="1"/>
  <c r="E2275" i="27"/>
  <c r="E1913" i="27"/>
  <c r="J1919" i="27"/>
  <c r="J1374" i="27"/>
  <c r="J113" i="27"/>
  <c r="J327" i="27"/>
  <c r="J687" i="27"/>
  <c r="J257" i="27"/>
  <c r="J437" i="27"/>
  <c r="J112" i="27"/>
  <c r="J580" i="27"/>
  <c r="J1481" i="27"/>
  <c r="J2632" i="27"/>
  <c r="J686" i="27"/>
  <c r="J2669" i="27"/>
  <c r="J2884" i="27"/>
  <c r="J1589" i="27"/>
  <c r="J401" i="27"/>
  <c r="J365" i="27"/>
  <c r="J617" i="27"/>
  <c r="J363" i="27"/>
  <c r="J185" i="27"/>
  <c r="J2776" i="27"/>
  <c r="J435" i="27"/>
  <c r="J652" i="27"/>
  <c r="J290" i="27"/>
  <c r="J328" i="27"/>
  <c r="J182" i="27"/>
  <c r="J579" i="27"/>
  <c r="J473" i="27"/>
  <c r="J255" i="27"/>
  <c r="J254" i="27"/>
  <c r="J542" i="27"/>
  <c r="J114" i="27"/>
  <c r="J544" i="27"/>
  <c r="J186" i="27"/>
  <c r="J688" i="27"/>
  <c r="J400" i="27"/>
  <c r="J1806" i="27"/>
  <c r="J581" i="27"/>
  <c r="J474" i="27"/>
  <c r="J333" i="27"/>
  <c r="J722" i="27"/>
  <c r="J150" i="27"/>
  <c r="J399" i="27"/>
  <c r="J184" i="27"/>
  <c r="J2126" i="27"/>
  <c r="J1372" i="27"/>
  <c r="J1911" i="27"/>
  <c r="J1694" i="27"/>
  <c r="J78" i="27"/>
  <c r="J506" i="27"/>
  <c r="J258" i="27"/>
  <c r="J364" i="27"/>
  <c r="J294" i="27"/>
  <c r="J2849" i="27"/>
  <c r="J616" i="27"/>
  <c r="J398" i="27"/>
  <c r="J293" i="27"/>
  <c r="J2667" i="27"/>
  <c r="J3206" i="27"/>
  <c r="J2634" i="27"/>
  <c r="E980" i="27"/>
  <c r="J614" i="27"/>
  <c r="E2164" i="27"/>
  <c r="J2164" i="27" s="1"/>
  <c r="E974" i="27"/>
  <c r="J974" i="27" s="1"/>
  <c r="E869" i="27"/>
  <c r="J869" i="27" s="1"/>
  <c r="E834" i="27"/>
  <c r="J834" i="27" s="1"/>
  <c r="E2129" i="27"/>
  <c r="J2129" i="27" s="1"/>
  <c r="E904" i="27"/>
  <c r="J904" i="27" s="1"/>
  <c r="E2199" i="27"/>
  <c r="J2199" i="27" s="1"/>
  <c r="E2094" i="27"/>
  <c r="J2094" i="27" s="1"/>
  <c r="E939" i="27"/>
  <c r="J939" i="27" s="1"/>
  <c r="E2234" i="27"/>
  <c r="J2234" i="27" s="1"/>
  <c r="J3099" i="27"/>
  <c r="I3099" i="27"/>
  <c r="J1874" i="27"/>
  <c r="I1874" i="27"/>
  <c r="J1518" i="27"/>
  <c r="I1518" i="27"/>
  <c r="J796" i="27"/>
  <c r="I796" i="27"/>
  <c r="J2847" i="27"/>
  <c r="I2847" i="27"/>
  <c r="J3170" i="27"/>
  <c r="I3170" i="27"/>
  <c r="J2562" i="27"/>
  <c r="I2562" i="27"/>
  <c r="J2920" i="27"/>
  <c r="I2920" i="27"/>
  <c r="J2738" i="27"/>
  <c r="I2738" i="27"/>
  <c r="J1408" i="27"/>
  <c r="I1408" i="27"/>
  <c r="J1119" i="27"/>
  <c r="I1119" i="27"/>
  <c r="J1913" i="27"/>
  <c r="I1913" i="27"/>
  <c r="J1948" i="27"/>
  <c r="I1948" i="27"/>
  <c r="J2810" i="27"/>
  <c r="I2810" i="27"/>
  <c r="J2993" i="27"/>
  <c r="I2993" i="27"/>
  <c r="J1838" i="27"/>
  <c r="I1838" i="27"/>
  <c r="J3029" i="27"/>
  <c r="I3029" i="27"/>
  <c r="J3172" i="27"/>
  <c r="I3172" i="27"/>
  <c r="I1588" i="27"/>
  <c r="J2021" i="27"/>
  <c r="I2021" i="27"/>
  <c r="J831" i="27"/>
  <c r="I831" i="27"/>
  <c r="I1552" i="27"/>
  <c r="J1661" i="27"/>
  <c r="I1661" i="27"/>
  <c r="J1805" i="27"/>
  <c r="J1875" i="27"/>
  <c r="I1875" i="27"/>
  <c r="J1442" i="27"/>
  <c r="I1442" i="27"/>
  <c r="J2990" i="27"/>
  <c r="I2990" i="27"/>
  <c r="J1443" i="27"/>
  <c r="I1443" i="27"/>
  <c r="J1696" i="27"/>
  <c r="J1014" i="27"/>
  <c r="I1014" i="27"/>
  <c r="I1983" i="27"/>
  <c r="J3171" i="27"/>
  <c r="I3171" i="27"/>
  <c r="J1841" i="27"/>
  <c r="I1841" i="27"/>
  <c r="J1516" i="27"/>
  <c r="I1516" i="27"/>
  <c r="J2704" i="27"/>
  <c r="I2704" i="27"/>
  <c r="J1659" i="27"/>
  <c r="I1659" i="27"/>
  <c r="J1662" i="27"/>
  <c r="I1662" i="27"/>
  <c r="J3134" i="27"/>
  <c r="I3134" i="27"/>
  <c r="I1769" i="27"/>
  <c r="J1842" i="27"/>
  <c r="I1842" i="27"/>
  <c r="I2813" i="27"/>
  <c r="I2848" i="27"/>
  <c r="J1986" i="27"/>
  <c r="I1986" i="27"/>
  <c r="J761" i="27"/>
  <c r="I761" i="27"/>
  <c r="J2742" i="27"/>
  <c r="I2742" i="27"/>
  <c r="J3026" i="27"/>
  <c r="I3026" i="27"/>
  <c r="J2956" i="27"/>
  <c r="I2956" i="27"/>
  <c r="J3030" i="27"/>
  <c r="I3030" i="27"/>
  <c r="J2597" i="27"/>
  <c r="I2597" i="27"/>
  <c r="I1695" i="27"/>
  <c r="J1338" i="27"/>
  <c r="I1338" i="27"/>
  <c r="J2414" i="27"/>
  <c r="I2414" i="27"/>
  <c r="I1878" i="27"/>
  <c r="J758" i="27"/>
  <c r="I758" i="27"/>
  <c r="J2741" i="27"/>
  <c r="I2741" i="27"/>
  <c r="J1409" i="27"/>
  <c r="I1409" i="27"/>
  <c r="J2705" i="27"/>
  <c r="I2705" i="27"/>
  <c r="J1768" i="27"/>
  <c r="I1768" i="27"/>
  <c r="J1733" i="27"/>
  <c r="I1733" i="27"/>
  <c r="J1554" i="27"/>
  <c r="I1554" i="27"/>
  <c r="J3027" i="27"/>
  <c r="I3027" i="27"/>
  <c r="J3208" i="27"/>
  <c r="F1190" i="27"/>
  <c r="G1190" i="27" s="1"/>
  <c r="H1190" i="27" s="1"/>
  <c r="F1085" i="27"/>
  <c r="G1085" i="27" s="1"/>
  <c r="H1085" i="27" s="1"/>
  <c r="F2380" i="27"/>
  <c r="G2380" i="27" s="1"/>
  <c r="H2380" i="27" s="1"/>
  <c r="F1050" i="27"/>
  <c r="G1050" i="27" s="1"/>
  <c r="H1050" i="27" s="1"/>
  <c r="F1120" i="27"/>
  <c r="G1120" i="27" s="1"/>
  <c r="H1120" i="27" s="1"/>
  <c r="F2415" i="27"/>
  <c r="G2415" i="27" s="1"/>
  <c r="H2415" i="27" s="1"/>
  <c r="F2310" i="27"/>
  <c r="G2310" i="27" s="1"/>
  <c r="H2310" i="27" s="1"/>
  <c r="F2345" i="27"/>
  <c r="G2345" i="27" s="1"/>
  <c r="H2345" i="27" s="1"/>
  <c r="I2345" i="27" s="1"/>
  <c r="F1155" i="27"/>
  <c r="G1155" i="27" s="1"/>
  <c r="H1155" i="27" s="1"/>
  <c r="I1155" i="27" s="1"/>
  <c r="F2450" i="27"/>
  <c r="G2450" i="27" s="1"/>
  <c r="H2450" i="27" s="1"/>
  <c r="I2450" i="27" s="1"/>
  <c r="E1190" i="27"/>
  <c r="E1085" i="27"/>
  <c r="E2380" i="27"/>
  <c r="E1120" i="27"/>
  <c r="E2310" i="27"/>
  <c r="E2415" i="27"/>
  <c r="E1050" i="27"/>
  <c r="E2450" i="27"/>
  <c r="E2345" i="27"/>
  <c r="E1155" i="27"/>
  <c r="J2994" i="27"/>
  <c r="I2994" i="27"/>
  <c r="J1839" i="27"/>
  <c r="I1839" i="27"/>
  <c r="J1877" i="27"/>
  <c r="I1877" i="27"/>
  <c r="J1553" i="27"/>
  <c r="I1553" i="27"/>
  <c r="J2056" i="27"/>
  <c r="I2056" i="27"/>
  <c r="I2777" i="27"/>
  <c r="J1587" i="27"/>
  <c r="I1587" i="27"/>
  <c r="J2921" i="27"/>
  <c r="I2921" i="27"/>
  <c r="J1766" i="27"/>
  <c r="I1766" i="27"/>
  <c r="J1770" i="27"/>
  <c r="I1770" i="27"/>
  <c r="J1660" i="27"/>
  <c r="I1660" i="27"/>
  <c r="J1730" i="27"/>
  <c r="I1730" i="27"/>
  <c r="J1084" i="27"/>
  <c r="I1084" i="27"/>
  <c r="I3173" i="27"/>
  <c r="J3066" i="27"/>
  <c r="I3066" i="27"/>
  <c r="J1804" i="27"/>
  <c r="J1514" i="27"/>
  <c r="I1514" i="27"/>
  <c r="J1154" i="27"/>
  <c r="J2850" i="27"/>
  <c r="I1445" i="27"/>
  <c r="J2958" i="27"/>
  <c r="I2958" i="27"/>
  <c r="J1912" i="27"/>
  <c r="J2775" i="27"/>
  <c r="J1480" i="27"/>
  <c r="J2814" i="27"/>
  <c r="I2814" i="27"/>
  <c r="J1767" i="27"/>
  <c r="I1767" i="27"/>
  <c r="F2205" i="27"/>
  <c r="G2205" i="27" s="1"/>
  <c r="H2205" i="27" s="1"/>
  <c r="I2205" i="27" s="1"/>
  <c r="F945" i="27"/>
  <c r="G945" i="27" s="1"/>
  <c r="H945" i="27" s="1"/>
  <c r="I945" i="27" s="1"/>
  <c r="J1982" i="27"/>
  <c r="I1982" i="27"/>
  <c r="J1626" i="27"/>
  <c r="I1626" i="27"/>
  <c r="J3065" i="27"/>
  <c r="I3065" i="27"/>
  <c r="J1302" i="27"/>
  <c r="I1302" i="27"/>
  <c r="J2955" i="27"/>
  <c r="I2955" i="27"/>
  <c r="J1625" i="27"/>
  <c r="I1625" i="27"/>
  <c r="J1478" i="27"/>
  <c r="I1478" i="27"/>
  <c r="J2379" i="27"/>
  <c r="I2379" i="27"/>
  <c r="J3138" i="27"/>
  <c r="I3138" i="27"/>
  <c r="J3101" i="27"/>
  <c r="I3101" i="27"/>
  <c r="J1876" i="27"/>
  <c r="I1876" i="27"/>
  <c r="J1551" i="27"/>
  <c r="I1551" i="27"/>
  <c r="J2344" i="27"/>
  <c r="J1410" i="27"/>
  <c r="I1410" i="27"/>
  <c r="J1515" i="27"/>
  <c r="I1515" i="27"/>
  <c r="J2883" i="27"/>
  <c r="J2954" i="27"/>
  <c r="I2954" i="27"/>
  <c r="J2922" i="27"/>
  <c r="I2922" i="27"/>
  <c r="F2100" i="27"/>
  <c r="F980" i="27"/>
  <c r="G980" i="27" s="1"/>
  <c r="H980" i="27" s="1"/>
  <c r="I980" i="27" s="1"/>
  <c r="J2778" i="27"/>
  <c r="I2778" i="27"/>
  <c r="J2812" i="27"/>
  <c r="I2812" i="27"/>
  <c r="I1910" i="27"/>
  <c r="J1407" i="27"/>
  <c r="I1407" i="27"/>
  <c r="J2703" i="27"/>
  <c r="I2703" i="27"/>
  <c r="J2886" i="27"/>
  <c r="J2274" i="27"/>
  <c r="I2274" i="27"/>
  <c r="I2811" i="27"/>
  <c r="I2706" i="27"/>
  <c r="J2739" i="27"/>
  <c r="I2739" i="27"/>
  <c r="J2885" i="27"/>
  <c r="J1550" i="27"/>
  <c r="I1550" i="27"/>
  <c r="J2882" i="27"/>
  <c r="J3028" i="27"/>
  <c r="I3028" i="27"/>
  <c r="I1697" i="27"/>
  <c r="F910" i="27"/>
  <c r="G910" i="27" s="1"/>
  <c r="H910" i="27" s="1"/>
  <c r="I910" i="27" s="1"/>
  <c r="E2240" i="27"/>
  <c r="J1734" i="27"/>
  <c r="I1734" i="27"/>
  <c r="J1947" i="27"/>
  <c r="I1947" i="27"/>
  <c r="I2918" i="27"/>
  <c r="J1623" i="27"/>
  <c r="I1623" i="27"/>
  <c r="J2091" i="27"/>
  <c r="I2091" i="27"/>
  <c r="J1622" i="27"/>
  <c r="I1622" i="27"/>
  <c r="J1590" i="27"/>
  <c r="I1590" i="27"/>
  <c r="J2309" i="27"/>
  <c r="I2309" i="27"/>
  <c r="J1373" i="27"/>
  <c r="J1946" i="27"/>
  <c r="I1946" i="27"/>
  <c r="J1586" i="27"/>
  <c r="I1586" i="27"/>
  <c r="J1444" i="27"/>
  <c r="I1444" i="27"/>
  <c r="J2740" i="27"/>
  <c r="I2740" i="27"/>
  <c r="J3063" i="27"/>
  <c r="I3063" i="27"/>
  <c r="J2670" i="27"/>
  <c r="J2919" i="27"/>
  <c r="I2919" i="27"/>
  <c r="J1624" i="27"/>
  <c r="I1624" i="27"/>
  <c r="J3062" i="27"/>
  <c r="I3062" i="27"/>
  <c r="J1732" i="27"/>
  <c r="I1732" i="27"/>
  <c r="E2205" i="27"/>
  <c r="E945" i="27"/>
  <c r="F2275" i="27"/>
  <c r="G2275" i="27" s="1"/>
  <c r="H2275" i="27" s="1"/>
  <c r="I2275" i="27" s="1"/>
  <c r="E910" i="27"/>
  <c r="E1011" i="27"/>
  <c r="J1011" i="27" s="1"/>
  <c r="E976" i="27"/>
  <c r="J976" i="27" s="1"/>
  <c r="E2271" i="27"/>
  <c r="J2271" i="27" s="1"/>
  <c r="E906" i="27"/>
  <c r="J906" i="27" s="1"/>
  <c r="E1046" i="27"/>
  <c r="J1046" i="27" s="1"/>
  <c r="E2166" i="27"/>
  <c r="J2166" i="27" s="1"/>
  <c r="E2201" i="27"/>
  <c r="J2201" i="27" s="1"/>
  <c r="E2306" i="27"/>
  <c r="J2306" i="27" s="1"/>
  <c r="E941" i="27"/>
  <c r="J941" i="27" s="1"/>
  <c r="E2236" i="27"/>
  <c r="J2236" i="27" s="1"/>
  <c r="J3064" i="27"/>
  <c r="I3064" i="27"/>
  <c r="J3137" i="27"/>
  <c r="I3137" i="27"/>
  <c r="J1658" i="27"/>
  <c r="I1658" i="27"/>
  <c r="J866" i="27"/>
  <c r="I866" i="27"/>
  <c r="J1517" i="27"/>
  <c r="I1517" i="27"/>
  <c r="J2991" i="27"/>
  <c r="I2991" i="27"/>
  <c r="J1731" i="27"/>
  <c r="I1731" i="27"/>
  <c r="J3135" i="27"/>
  <c r="I3135" i="27"/>
  <c r="J1840" i="27"/>
  <c r="I1840" i="27"/>
  <c r="J2702" i="27"/>
  <c r="I2702" i="27"/>
  <c r="J1337" i="27"/>
  <c r="I1337" i="27"/>
  <c r="J2598" i="27"/>
  <c r="I2598" i="27"/>
  <c r="J1049" i="27"/>
  <c r="I1049" i="27"/>
  <c r="I2018" i="27"/>
  <c r="J2668" i="27"/>
  <c r="J2633" i="27"/>
  <c r="J3136" i="27"/>
  <c r="I3136" i="27"/>
  <c r="J1446" i="27"/>
  <c r="I1446" i="27"/>
  <c r="J1803" i="27"/>
  <c r="I1803" i="27"/>
  <c r="J3102" i="27"/>
  <c r="J2957" i="27"/>
  <c r="I2957" i="27"/>
  <c r="J1233" i="27"/>
  <c r="J1269" i="27"/>
  <c r="J693" i="27"/>
  <c r="J1953" i="27"/>
  <c r="J2457" i="27"/>
  <c r="J2853" i="27"/>
  <c r="J2097" i="27"/>
  <c r="J947" i="27"/>
  <c r="J1665" i="27"/>
  <c r="J2169" i="27"/>
  <c r="J2637" i="27"/>
  <c r="J2493" i="27"/>
  <c r="J1125" i="27"/>
  <c r="J1521" i="27"/>
  <c r="J1305" i="27"/>
  <c r="I2745" i="27"/>
  <c r="J2745" i="27"/>
  <c r="I1773" i="27"/>
  <c r="J1773" i="27"/>
  <c r="I765" i="27"/>
  <c r="J765" i="27"/>
  <c r="I585" i="27"/>
  <c r="J585" i="27"/>
  <c r="I2675" i="27"/>
  <c r="J2675" i="27"/>
  <c r="J1595" i="27"/>
  <c r="I1593" i="27"/>
  <c r="J1593" i="27"/>
  <c r="I45" i="27"/>
  <c r="J45" i="27"/>
  <c r="J801" i="27"/>
  <c r="J297" i="27"/>
  <c r="J873" i="27"/>
  <c r="J3213" i="27"/>
  <c r="J2565" i="27"/>
  <c r="J9" i="27"/>
  <c r="J405" i="27"/>
  <c r="J3069" i="27"/>
  <c r="J189" i="27"/>
  <c r="J1881" i="27"/>
  <c r="J1989" i="27"/>
  <c r="J1449" i="27"/>
  <c r="J1845" i="27"/>
  <c r="J549" i="27"/>
  <c r="J81" i="27"/>
  <c r="I2891" i="27"/>
  <c r="J2891" i="27"/>
  <c r="J2529" i="27"/>
  <c r="I1197" i="27"/>
  <c r="J1197" i="27"/>
  <c r="J2025" i="27"/>
  <c r="J513" i="27"/>
  <c r="J1557" i="27"/>
  <c r="J515" i="27"/>
  <c r="J1629" i="27"/>
  <c r="J2925" i="27"/>
  <c r="J117" i="27"/>
  <c r="J2421" i="27"/>
  <c r="J837" i="27"/>
  <c r="J2781" i="27"/>
  <c r="J1485" i="27"/>
  <c r="J3141" i="27"/>
  <c r="J1053" i="27"/>
  <c r="J3033" i="27"/>
  <c r="J2313" i="27"/>
  <c r="J2889" i="27"/>
  <c r="J2709" i="27"/>
  <c r="J2997" i="27"/>
  <c r="J477" i="27"/>
  <c r="J1737" i="27"/>
  <c r="J261" i="27"/>
  <c r="J1161" i="27"/>
  <c r="J1701" i="27"/>
  <c r="J909" i="27"/>
  <c r="J1917" i="27"/>
  <c r="J1809" i="27"/>
  <c r="J1377" i="27"/>
  <c r="J2277" i="27"/>
  <c r="J3105" i="27"/>
  <c r="J1089" i="27"/>
  <c r="J2385" i="27"/>
  <c r="J2349" i="27"/>
  <c r="J3177" i="27"/>
  <c r="J2133" i="27"/>
  <c r="J2061" i="27"/>
  <c r="J152" i="27"/>
  <c r="I152" i="27"/>
  <c r="J1087" i="27"/>
  <c r="I1087" i="27"/>
  <c r="I3283" i="27"/>
  <c r="J1195" i="27"/>
  <c r="I1195" i="27"/>
  <c r="J583" i="27"/>
  <c r="I583" i="27"/>
  <c r="J2779" i="27"/>
  <c r="I2779" i="27"/>
  <c r="J1735" i="27"/>
  <c r="I1735" i="27"/>
  <c r="J2383" i="27"/>
  <c r="I2383" i="27"/>
  <c r="J944" i="27"/>
  <c r="J2744" i="27"/>
  <c r="J2420" i="27"/>
  <c r="J620" i="27"/>
  <c r="J1088" i="27"/>
  <c r="J908" i="27"/>
  <c r="J2924" i="27"/>
  <c r="J514" i="27"/>
  <c r="J478" i="27"/>
  <c r="J2887" i="27"/>
  <c r="J2671" i="27"/>
  <c r="J763" i="27"/>
  <c r="J907" i="27"/>
  <c r="J115" i="27"/>
  <c r="J331" i="27"/>
  <c r="J475" i="27"/>
  <c r="J1772" i="27"/>
  <c r="I1772" i="27"/>
  <c r="J2348" i="27"/>
  <c r="I2348" i="27"/>
  <c r="J691" i="27"/>
  <c r="I691" i="27"/>
  <c r="J2599" i="27"/>
  <c r="I2599" i="27"/>
  <c r="J3175" i="27"/>
  <c r="I3175" i="27"/>
  <c r="J2059" i="27"/>
  <c r="I2059" i="27"/>
  <c r="J2023" i="27"/>
  <c r="I2023" i="27"/>
  <c r="J1915" i="27"/>
  <c r="I1915" i="27"/>
  <c r="J2131" i="27"/>
  <c r="I2131" i="27"/>
  <c r="J619" i="27"/>
  <c r="I619" i="27"/>
  <c r="J2996" i="27"/>
  <c r="J764" i="27"/>
  <c r="J2852" i="27"/>
  <c r="J2312" i="27"/>
  <c r="J1340" i="27"/>
  <c r="J2168" i="27"/>
  <c r="J8" i="27"/>
  <c r="J2134" i="27"/>
  <c r="J298" i="27"/>
  <c r="J2638" i="27"/>
  <c r="J2458" i="27"/>
  <c r="J1810" i="27"/>
  <c r="J2995" i="27"/>
  <c r="J2455" i="27"/>
  <c r="J511" i="27"/>
  <c r="J43" i="27"/>
  <c r="J2635" i="27"/>
  <c r="J1196" i="27"/>
  <c r="I1196" i="27"/>
  <c r="J1699" i="27"/>
  <c r="I1699" i="27"/>
  <c r="I1015" i="27"/>
  <c r="J2563" i="27"/>
  <c r="I2563" i="27"/>
  <c r="J799" i="27"/>
  <c r="I799" i="27"/>
  <c r="J1951" i="27"/>
  <c r="I1951" i="27"/>
  <c r="J440" i="27"/>
  <c r="J2600" i="27"/>
  <c r="J3140" i="27"/>
  <c r="J404" i="27"/>
  <c r="J2672" i="27"/>
  <c r="J2780" i="27"/>
  <c r="J2492" i="27"/>
  <c r="J476" i="27"/>
  <c r="J3211" i="27"/>
  <c r="J187" i="27"/>
  <c r="J1519" i="27"/>
  <c r="J2419" i="27"/>
  <c r="J259" i="27"/>
  <c r="G2888" i="27"/>
  <c r="H2888" i="27" s="1"/>
  <c r="I2888" i="27" s="1"/>
  <c r="J1663" i="27"/>
  <c r="I1663" i="27"/>
  <c r="J2095" i="27"/>
  <c r="I2095" i="27"/>
  <c r="J1267" i="27"/>
  <c r="I1267" i="27"/>
  <c r="J1375" i="27"/>
  <c r="I1375" i="27"/>
  <c r="J1447" i="27"/>
  <c r="I1447" i="27"/>
  <c r="J1159" i="27"/>
  <c r="I1159" i="27"/>
  <c r="J368" i="27"/>
  <c r="J1484" i="27"/>
  <c r="J2564" i="27"/>
  <c r="J1124" i="27"/>
  <c r="J692" i="27"/>
  <c r="J656" i="27"/>
  <c r="J2636" i="27"/>
  <c r="J2204" i="27"/>
  <c r="J1594" i="27"/>
  <c r="J1486" i="27"/>
  <c r="J1162" i="27"/>
  <c r="J3103" i="27"/>
  <c r="J655" i="27"/>
  <c r="J2239" i="27"/>
  <c r="J151" i="27"/>
  <c r="J7" i="27"/>
  <c r="J3104" i="27"/>
  <c r="I3104" i="27"/>
  <c r="J2132" i="27"/>
  <c r="I2132" i="27"/>
  <c r="J835" i="27"/>
  <c r="I835" i="27"/>
  <c r="J727" i="27"/>
  <c r="I727" i="27"/>
  <c r="J1807" i="27"/>
  <c r="I1807" i="27"/>
  <c r="J2491" i="27"/>
  <c r="I2491" i="27"/>
  <c r="J584" i="27"/>
  <c r="J1052" i="27"/>
  <c r="J2816" i="27"/>
  <c r="J2024" i="27"/>
  <c r="J1808" i="27"/>
  <c r="J1412" i="27"/>
  <c r="J1592" i="27"/>
  <c r="J188" i="27"/>
  <c r="J2854" i="27"/>
  <c r="J2890" i="27"/>
  <c r="J2566" i="27"/>
  <c r="J1591" i="27"/>
  <c r="J79" i="27"/>
  <c r="J1555" i="27"/>
  <c r="J116" i="27"/>
  <c r="I116" i="27"/>
  <c r="I1736" i="27"/>
  <c r="J1160" i="27"/>
  <c r="I1160" i="27"/>
  <c r="J800" i="27"/>
  <c r="I800" i="27"/>
  <c r="J2923" i="27"/>
  <c r="I2923" i="27"/>
  <c r="J1231" i="27"/>
  <c r="I1231" i="27"/>
  <c r="J1987" i="27"/>
  <c r="I1987" i="27"/>
  <c r="J3139" i="27"/>
  <c r="I3139" i="27"/>
  <c r="J871" i="27"/>
  <c r="I871" i="27"/>
  <c r="J512" i="27"/>
  <c r="J1520" i="27"/>
  <c r="J224" i="27"/>
  <c r="J3212" i="27"/>
  <c r="J2060" i="27"/>
  <c r="J1376" i="27"/>
  <c r="J872" i="27"/>
  <c r="J296" i="27"/>
  <c r="J1556" i="27"/>
  <c r="J2782" i="27"/>
  <c r="J2167" i="27"/>
  <c r="J2815" i="27"/>
  <c r="J223" i="27"/>
  <c r="J439" i="27"/>
  <c r="J2851" i="27"/>
  <c r="J836" i="27"/>
  <c r="I836" i="27"/>
  <c r="J1844" i="27"/>
  <c r="I1844" i="27"/>
  <c r="J2528" i="27"/>
  <c r="I2528" i="27"/>
  <c r="J3031" i="27"/>
  <c r="I3031" i="27"/>
  <c r="J2347" i="27"/>
  <c r="I2347" i="27"/>
  <c r="I2707" i="27"/>
  <c r="J2527" i="27"/>
  <c r="I2527" i="27"/>
  <c r="J2203" i="27"/>
  <c r="I2203" i="27"/>
  <c r="J2096" i="27"/>
  <c r="J1232" i="27"/>
  <c r="J1988" i="27"/>
  <c r="J1700" i="27"/>
  <c r="J3068" i="27"/>
  <c r="J2708" i="27"/>
  <c r="J1916" i="27"/>
  <c r="J728" i="27"/>
  <c r="J44" i="27"/>
  <c r="J2314" i="27"/>
  <c r="J1270" i="27"/>
  <c r="J2674" i="27"/>
  <c r="J295" i="27"/>
  <c r="J1339" i="27"/>
  <c r="J1123" i="27"/>
  <c r="J1843" i="27"/>
  <c r="J1483" i="27"/>
  <c r="J2384" i="27"/>
  <c r="I2384" i="27"/>
  <c r="J80" i="27"/>
  <c r="I80" i="27"/>
  <c r="I3247" i="27"/>
  <c r="J547" i="27"/>
  <c r="I547" i="27"/>
  <c r="J3067" i="27"/>
  <c r="I3067" i="27"/>
  <c r="J1303" i="27"/>
  <c r="I1303" i="27"/>
  <c r="J1411" i="27"/>
  <c r="I1411" i="27"/>
  <c r="J1879" i="27"/>
  <c r="I1879" i="27"/>
  <c r="J2959" i="27"/>
  <c r="I2959" i="27"/>
  <c r="J2456" i="27"/>
  <c r="J3176" i="27"/>
  <c r="J332" i="27"/>
  <c r="J1268" i="27"/>
  <c r="J1448" i="27"/>
  <c r="J1628" i="27"/>
  <c r="J1304" i="27"/>
  <c r="J1234" i="27"/>
  <c r="J2746" i="27"/>
  <c r="J1450" i="27"/>
  <c r="J1627" i="27"/>
  <c r="J2743" i="27"/>
  <c r="J943" i="27"/>
  <c r="J979" i="27"/>
  <c r="J403" i="27"/>
  <c r="J367" i="27"/>
  <c r="P36" i="25"/>
  <c r="O36" i="25"/>
  <c r="N37" i="25"/>
  <c r="Q37" i="25" s="1"/>
  <c r="J945" i="27" l="1"/>
  <c r="J2205" i="27"/>
  <c r="J1155" i="27"/>
  <c r="J2240" i="27"/>
  <c r="J980" i="27"/>
  <c r="J2450" i="27"/>
  <c r="J910" i="27"/>
  <c r="J2275" i="27"/>
  <c r="F1191" i="27"/>
  <c r="G1191" i="27" s="1"/>
  <c r="H1191" i="27" s="1"/>
  <c r="F2381" i="27"/>
  <c r="G2381" i="27" s="1"/>
  <c r="H2381" i="27" s="1"/>
  <c r="F2486" i="27"/>
  <c r="G2486" i="27" s="1"/>
  <c r="H2486" i="27" s="1"/>
  <c r="F1226" i="27"/>
  <c r="G1226" i="27" s="1"/>
  <c r="H1226" i="27" s="1"/>
  <c r="F1086" i="27"/>
  <c r="G1086" i="27" s="1"/>
  <c r="H1086" i="27" s="1"/>
  <c r="F2416" i="27"/>
  <c r="G2416" i="27" s="1"/>
  <c r="H2416" i="27" s="1"/>
  <c r="F1121" i="27"/>
  <c r="G1121" i="27" s="1"/>
  <c r="H1121" i="27" s="1"/>
  <c r="F2451" i="27"/>
  <c r="G2451" i="27" s="1"/>
  <c r="H2451" i="27" s="1"/>
  <c r="I2451" i="27" s="1"/>
  <c r="F2346" i="27"/>
  <c r="G2346" i="27" s="1"/>
  <c r="H2346" i="27" s="1"/>
  <c r="F1156" i="27"/>
  <c r="G1156" i="27" s="1"/>
  <c r="H1156" i="27" s="1"/>
  <c r="I1156" i="27" s="1"/>
  <c r="F981" i="27"/>
  <c r="G981" i="27" s="1"/>
  <c r="H981" i="27" s="1"/>
  <c r="I981" i="27" s="1"/>
  <c r="F2241" i="27"/>
  <c r="G2241" i="27" s="1"/>
  <c r="H2241" i="27" s="1"/>
  <c r="I2241" i="27" s="1"/>
  <c r="F2206" i="27"/>
  <c r="F1051" i="27"/>
  <c r="G1051" i="27" s="1"/>
  <c r="H1051" i="27" s="1"/>
  <c r="I1051" i="27" s="1"/>
  <c r="F1016" i="27"/>
  <c r="G1016" i="27" s="1"/>
  <c r="H1016" i="27" s="1"/>
  <c r="I1016" i="27" s="1"/>
  <c r="F946" i="27"/>
  <c r="G946" i="27" s="1"/>
  <c r="H946" i="27" s="1"/>
  <c r="I946" i="27" s="1"/>
  <c r="F2276" i="27"/>
  <c r="G2276" i="27" s="1"/>
  <c r="H2276" i="27" s="1"/>
  <c r="I2276" i="27" s="1"/>
  <c r="F2311" i="27"/>
  <c r="G2311" i="27" s="1"/>
  <c r="H2311" i="27" s="1"/>
  <c r="I2311" i="27" s="1"/>
  <c r="J2345" i="27"/>
  <c r="J2380" i="27"/>
  <c r="I2380" i="27"/>
  <c r="J1085" i="27"/>
  <c r="I1085" i="27"/>
  <c r="J1190" i="27"/>
  <c r="I1190" i="27"/>
  <c r="J2310" i="27"/>
  <c r="I2310" i="27"/>
  <c r="E1191" i="27"/>
  <c r="E2486" i="27"/>
  <c r="E2381" i="27"/>
  <c r="E1086" i="27"/>
  <c r="E1226" i="27"/>
  <c r="E2416" i="27"/>
  <c r="E1121" i="27"/>
  <c r="E2346" i="27"/>
  <c r="E1156" i="27"/>
  <c r="E2451" i="27"/>
  <c r="E981" i="27"/>
  <c r="E1051" i="27"/>
  <c r="E1016" i="27"/>
  <c r="E2311" i="27"/>
  <c r="E2206" i="27"/>
  <c r="E2241" i="27"/>
  <c r="E2276" i="27"/>
  <c r="E946" i="27"/>
  <c r="E911" i="27"/>
  <c r="J2415" i="27"/>
  <c r="I2415" i="27"/>
  <c r="J1120" i="27"/>
  <c r="I1120" i="27"/>
  <c r="J1050" i="27"/>
  <c r="I1050" i="27"/>
  <c r="J2888" i="27"/>
  <c r="P37" i="25"/>
  <c r="O37" i="25"/>
  <c r="N38" i="25"/>
  <c r="Q38" i="25" s="1"/>
  <c r="J2241" i="27" l="1"/>
  <c r="J1051" i="27"/>
  <c r="J946" i="27"/>
  <c r="J2451" i="27"/>
  <c r="J2311" i="27"/>
  <c r="J2346" i="27"/>
  <c r="I2346" i="27"/>
  <c r="J1016" i="27"/>
  <c r="J2416" i="27"/>
  <c r="I2416" i="27"/>
  <c r="J1121" i="27"/>
  <c r="I1121" i="27"/>
  <c r="J981" i="27"/>
  <c r="J1086" i="27"/>
  <c r="I1086" i="27"/>
  <c r="J2276" i="27"/>
  <c r="J1156" i="27"/>
  <c r="J1226" i="27"/>
  <c r="I1226" i="27"/>
  <c r="J2486" i="27"/>
  <c r="I2486" i="27"/>
  <c r="J2381" i="27"/>
  <c r="I2381" i="27"/>
  <c r="J1191" i="27"/>
  <c r="I1191" i="27"/>
  <c r="O38" i="25"/>
  <c r="P38" i="25"/>
  <c r="N39" i="25"/>
  <c r="Q39" i="25" s="1"/>
  <c r="J3778" i="27" l="1"/>
  <c r="J3318" i="27"/>
  <c r="J3247" i="27"/>
  <c r="J3280" i="27"/>
  <c r="J3323" i="27"/>
  <c r="J3278" i="27"/>
  <c r="J3284" i="27"/>
  <c r="J3279" i="27"/>
  <c r="J3285" i="27"/>
  <c r="J3248" i="27"/>
  <c r="J3283" i="27"/>
  <c r="J3322" i="27"/>
  <c r="J3249" i="27"/>
  <c r="J3321" i="27"/>
  <c r="J3316" i="27"/>
  <c r="J3320" i="27"/>
  <c r="J3314" i="27"/>
  <c r="J3286" i="27"/>
  <c r="J3317" i="27"/>
  <c r="J3319" i="27"/>
  <c r="J3398" i="27"/>
  <c r="J3527" i="27"/>
  <c r="J3875" i="27"/>
  <c r="J3775" i="27"/>
  <c r="J3487" i="27"/>
  <c r="J3861" i="27"/>
  <c r="J3400" i="27"/>
  <c r="J3568" i="27"/>
  <c r="J3815" i="27"/>
  <c r="J3896" i="27"/>
  <c r="J3576" i="27"/>
  <c r="J3801" i="27"/>
  <c r="J3920" i="27"/>
  <c r="J3589" i="27"/>
  <c r="J3873" i="27"/>
  <c r="J3379" i="27"/>
  <c r="J3727" i="27"/>
  <c r="J3965" i="27"/>
  <c r="J3377" i="27"/>
  <c r="J3793" i="27"/>
  <c r="J3653" i="27"/>
  <c r="J3916" i="27"/>
  <c r="J3565" i="27"/>
  <c r="J3484" i="27"/>
  <c r="J3425" i="27"/>
  <c r="J3738" i="27"/>
  <c r="J3532" i="27"/>
  <c r="J3711" i="27"/>
  <c r="J3608" i="27"/>
  <c r="J3723" i="27"/>
  <c r="J3543" i="27"/>
  <c r="J3372" i="27"/>
  <c r="J3860" i="27"/>
  <c r="J3619" i="27"/>
  <c r="J3355" i="27"/>
  <c r="J3447" i="27"/>
  <c r="J3710" i="27"/>
  <c r="J3408" i="27"/>
  <c r="J3416" i="27"/>
  <c r="J3629" i="27"/>
  <c r="J3767" i="27"/>
  <c r="J3586" i="27"/>
  <c r="J3983" i="27"/>
  <c r="J3927" i="27"/>
  <c r="J3770" i="27"/>
  <c r="J3872" i="27"/>
  <c r="J3684" i="27"/>
  <c r="J3577" i="27"/>
  <c r="J3612" i="27"/>
  <c r="J3787" i="27"/>
  <c r="J3894" i="27"/>
  <c r="J3507" i="27"/>
  <c r="J3868" i="27"/>
  <c r="J3380" i="27"/>
  <c r="J3830" i="27"/>
  <c r="J3668" i="27"/>
  <c r="J3607" i="27"/>
  <c r="J3887" i="27"/>
  <c r="J3828" i="27"/>
  <c r="J3548" i="27"/>
  <c r="J3977" i="27"/>
  <c r="J3974" i="27"/>
  <c r="J3658" i="27"/>
  <c r="J3591" i="27"/>
  <c r="J3494" i="27"/>
  <c r="J3799" i="27"/>
  <c r="J3626" i="27"/>
  <c r="J3789" i="27"/>
  <c r="J3537" i="27"/>
  <c r="J3502" i="27"/>
  <c r="J3645" i="27"/>
  <c r="J3485" i="27"/>
  <c r="J3898" i="27"/>
  <c r="J3581" i="27"/>
  <c r="J3573" i="27"/>
  <c r="J3538" i="27"/>
  <c r="J3866" i="27"/>
  <c r="J3975" i="27"/>
  <c r="J3429" i="27"/>
  <c r="J3369" i="27"/>
  <c r="J3643" i="27"/>
  <c r="J3814" i="27"/>
  <c r="J3959" i="27"/>
  <c r="J3851" i="27"/>
  <c r="J3515" i="27"/>
  <c r="J3951" i="27"/>
  <c r="J3471" i="27"/>
  <c r="J3759" i="27"/>
  <c r="J3998" i="27"/>
  <c r="J3427" i="27"/>
  <c r="J3371" i="27"/>
  <c r="J3932" i="27"/>
  <c r="J3610" i="27"/>
  <c r="J3782" i="27"/>
  <c r="J3540" i="27"/>
  <c r="J3805" i="27"/>
  <c r="J3994" i="27"/>
  <c r="J3884" i="27"/>
  <c r="J3943" i="27"/>
  <c r="J3409" i="27"/>
  <c r="J3979" i="27"/>
  <c r="J3362" i="27"/>
  <c r="J3472" i="27"/>
  <c r="J3992" i="27"/>
  <c r="J3734" i="27"/>
  <c r="J3559" i="27"/>
  <c r="J3742" i="27"/>
  <c r="J3358" i="27"/>
  <c r="J3370" i="27"/>
  <c r="J3882" i="27"/>
  <c r="J3499" i="27"/>
  <c r="J3490" i="27"/>
  <c r="J3763" i="27"/>
  <c r="J3821" i="27"/>
  <c r="J3424" i="27"/>
  <c r="J3892" i="27"/>
  <c r="J3718" i="27"/>
  <c r="J3567" i="27"/>
  <c r="J3520" i="27"/>
  <c r="J3418" i="27"/>
  <c r="J3989" i="27"/>
  <c r="J3719" i="27"/>
  <c r="J3991" i="27"/>
  <c r="J3856" i="27"/>
  <c r="J3846" i="27"/>
  <c r="J3460" i="27"/>
  <c r="J3852" i="27"/>
  <c r="J3413" i="27"/>
  <c r="J3454" i="27"/>
  <c r="J3516" i="27"/>
  <c r="J3966" i="27"/>
  <c r="J3709" i="27"/>
  <c r="J3714" i="27"/>
  <c r="J3842" i="27"/>
  <c r="J3739" i="27"/>
  <c r="J3635" i="27"/>
  <c r="J3825" i="27"/>
  <c r="J3476" i="27"/>
  <c r="J3386" i="27"/>
  <c r="J3880" i="27"/>
  <c r="J3449" i="27"/>
  <c r="J3390" i="27"/>
  <c r="J3630" i="27"/>
  <c r="J3772" i="27"/>
  <c r="J3768" i="27"/>
  <c r="J3458" i="27"/>
  <c r="J3732" i="27"/>
  <c r="J3465" i="27"/>
  <c r="J3741" i="27"/>
  <c r="J3758" i="27"/>
  <c r="J3971" i="27"/>
  <c r="J3685" i="27"/>
  <c r="J3808" i="27"/>
  <c r="J3695" i="27"/>
  <c r="J3627" i="27"/>
  <c r="J3790" i="27"/>
  <c r="J3661" i="27"/>
  <c r="J3521" i="27"/>
  <c r="J3474" i="27"/>
  <c r="J3593" i="27"/>
  <c r="J3699" i="27"/>
  <c r="J3781" i="27"/>
  <c r="J3939" i="27"/>
  <c r="J3582" i="27"/>
  <c r="J3453" i="27"/>
  <c r="J3531" i="27"/>
  <c r="J3350" i="27"/>
  <c r="J3978" i="27"/>
  <c r="J3621" i="27"/>
  <c r="J3791" i="27"/>
  <c r="J3611" i="27"/>
  <c r="J3623" i="27"/>
  <c r="J3986" i="27"/>
  <c r="J3504" i="27"/>
  <c r="J3352" i="27"/>
  <c r="J3552" i="27"/>
  <c r="J3646" i="27"/>
  <c r="J3922" i="27"/>
  <c r="J3533" i="27"/>
  <c r="J3522" i="27"/>
  <c r="J3620" i="27"/>
  <c r="J3736" i="27"/>
  <c r="J3706" i="27"/>
  <c r="J3420" i="27"/>
  <c r="J3751" i="27"/>
  <c r="J3964" i="27"/>
  <c r="J3981" i="27"/>
  <c r="J3666" i="27"/>
  <c r="J3651" i="27"/>
  <c r="J3869" i="27"/>
  <c r="J3554" i="27"/>
  <c r="J3501" i="27"/>
  <c r="J3822" i="27"/>
  <c r="J3469" i="27"/>
  <c r="J3881" i="27"/>
  <c r="J3988" i="27"/>
  <c r="J3865" i="27"/>
  <c r="J3929" i="27"/>
  <c r="J3663" i="27"/>
  <c r="J3918" i="27"/>
  <c r="J3867" i="27"/>
  <c r="J3613" i="27"/>
  <c r="J3913" i="27"/>
  <c r="J3811" i="27"/>
  <c r="J3733" i="27"/>
  <c r="J3597" i="27"/>
  <c r="J3367" i="27"/>
  <c r="J3879" i="27"/>
  <c r="J3902" i="27"/>
  <c r="J3519" i="27"/>
  <c r="J3366" i="27"/>
  <c r="J3394" i="27"/>
  <c r="J3895" i="27"/>
  <c r="J3838" i="27"/>
  <c r="J3972" i="27"/>
  <c r="J3411" i="27"/>
  <c r="J3588" i="27"/>
  <c r="J3382" i="27"/>
  <c r="J3414" i="27"/>
  <c r="J3541" i="27"/>
  <c r="J3921" i="27"/>
  <c r="J3940" i="27"/>
  <c r="J3731" i="27"/>
  <c r="J3765" i="27"/>
  <c r="J3509" i="27"/>
  <c r="J3578" i="27"/>
  <c r="J3459" i="27"/>
  <c r="J3667" i="27"/>
  <c r="J3798" i="27"/>
  <c r="J3600" i="27"/>
  <c r="J3639" i="27"/>
  <c r="J3681" i="27"/>
  <c r="J3826" i="27"/>
  <c r="J3605" i="27"/>
  <c r="J3383" i="27"/>
  <c r="J3412" i="27"/>
  <c r="J3381" i="27"/>
  <c r="J3674" i="27"/>
  <c r="J3560" i="27"/>
  <c r="J3659" i="27"/>
  <c r="J3644" i="27"/>
  <c r="J3987" i="27"/>
  <c r="J3687" i="27"/>
  <c r="J3784" i="27"/>
  <c r="J3936" i="27"/>
  <c r="J3907" i="27"/>
  <c r="J3652" i="27"/>
  <c r="J3373" i="27"/>
  <c r="J3545" i="27"/>
  <c r="J3549" i="27"/>
  <c r="J3691" i="27"/>
  <c r="J3694" i="27"/>
  <c r="J3756" i="27"/>
  <c r="J3514" i="27"/>
  <c r="J3616" i="27"/>
  <c r="J3654" i="27"/>
  <c r="J3461" i="27"/>
  <c r="J3753" i="27"/>
  <c r="J3636" i="27"/>
  <c r="J3423" i="27"/>
  <c r="J3844" i="27"/>
  <c r="J3669" i="27"/>
  <c r="J3914" i="27"/>
  <c r="J3708" i="27"/>
  <c r="J3976" i="27"/>
  <c r="J3426" i="27"/>
  <c r="J3748" i="27"/>
  <c r="J3941" i="27"/>
  <c r="J3931" i="27"/>
  <c r="J3901" i="27"/>
  <c r="J3797" i="27"/>
  <c r="J3622" i="27"/>
  <c r="J3451" i="27"/>
  <c r="J3402" i="27"/>
  <c r="J3488" i="27"/>
  <c r="J3707" i="27"/>
  <c r="J3953" i="27"/>
  <c r="J3442" i="27"/>
  <c r="J3829" i="27"/>
  <c r="J3511" i="27"/>
  <c r="J3934" i="27"/>
  <c r="J3942" i="27"/>
  <c r="J3833" i="27"/>
  <c r="J3952" i="27"/>
  <c r="J3730" i="27"/>
  <c r="J3365" i="27"/>
  <c r="J3891" i="27"/>
  <c r="J3848" i="27"/>
  <c r="J3973" i="27"/>
  <c r="J3662" i="27"/>
  <c r="J3393" i="27"/>
  <c r="J3686" i="27"/>
  <c r="J3705" i="27"/>
  <c r="J3712" i="27"/>
  <c r="J3678" i="27"/>
  <c r="J3351" i="27"/>
  <c r="J3378" i="27"/>
  <c r="J3463" i="27"/>
  <c r="J3703" i="27"/>
  <c r="J3495" i="27"/>
  <c r="J3760" i="27"/>
  <c r="J3443" i="27"/>
  <c r="J3440" i="27"/>
  <c r="J3834" i="27"/>
  <c r="J3935" i="27"/>
  <c r="J3675" i="27"/>
  <c r="J3401" i="27"/>
  <c r="J3995" i="27"/>
  <c r="J3628" i="27"/>
  <c r="J3728" i="27"/>
  <c r="J3780" i="27"/>
  <c r="J3802" i="27"/>
  <c r="J3506" i="27"/>
  <c r="J3475" i="27"/>
  <c r="J3682" i="27"/>
  <c r="J3387" i="27"/>
  <c r="J3926" i="27"/>
  <c r="J3553" i="27"/>
  <c r="J3650" i="27"/>
  <c r="J3562" i="27"/>
  <c r="J3764" i="27"/>
  <c r="J3374" i="27"/>
  <c r="J3690" i="27"/>
  <c r="J3433" i="27"/>
  <c r="J3910" i="27"/>
  <c r="J3638" i="27"/>
  <c r="J3804" i="27"/>
  <c r="J3523" i="27"/>
  <c r="J3445" i="27"/>
  <c r="J3777" i="27"/>
  <c r="J3544" i="27"/>
  <c r="J3517" i="27"/>
  <c r="J3773" i="27"/>
  <c r="J3776" i="27"/>
  <c r="J3893" i="27"/>
  <c r="J3392" i="27"/>
  <c r="J3885" i="27"/>
  <c r="J3774" i="27"/>
  <c r="J3376" i="27"/>
  <c r="J3785" i="27"/>
  <c r="J3958" i="27"/>
  <c r="J3361" i="27"/>
  <c r="J3356" i="27"/>
  <c r="J3482" i="27"/>
  <c r="J3563" i="27"/>
  <c r="J3510" i="27"/>
  <c r="J3915" i="27"/>
  <c r="J3744" i="27"/>
  <c r="J3847" i="27"/>
  <c r="J3444" i="27"/>
  <c r="J3480" i="27"/>
  <c r="J3530" i="27"/>
  <c r="J3512" i="27"/>
  <c r="J3353" i="27"/>
  <c r="J3840" i="27"/>
  <c r="J3743" i="27"/>
  <c r="J3683" i="27"/>
  <c r="J3456" i="27"/>
  <c r="J3906" i="27"/>
  <c r="J3962" i="27"/>
  <c r="J3693" i="27"/>
  <c r="J3435" i="27"/>
  <c r="J3524" i="27"/>
  <c r="J3571" i="27"/>
  <c r="J3679" i="27"/>
  <c r="J3696" i="27"/>
  <c r="J3692" i="27"/>
  <c r="J3395" i="27"/>
  <c r="J3757" i="27"/>
  <c r="J3713" i="27"/>
  <c r="J3579" i="27"/>
  <c r="J3391" i="27"/>
  <c r="J3704" i="27"/>
  <c r="J3569" i="27"/>
  <c r="J3769" i="27"/>
  <c r="J3550" i="27"/>
  <c r="J3933" i="27"/>
  <c r="J3786" i="27"/>
  <c r="J3574" i="27"/>
  <c r="J3819" i="27"/>
  <c r="J3486" i="27"/>
  <c r="J3904" i="27"/>
  <c r="J3528" i="27"/>
  <c r="J3670" i="27"/>
  <c r="J3698" i="27"/>
  <c r="J3478" i="27"/>
  <c r="J3570" i="27"/>
  <c r="J3810" i="27"/>
  <c r="J3473" i="27"/>
  <c r="J3388" i="27"/>
  <c r="J3513" i="27"/>
  <c r="J3602" i="27"/>
  <c r="J3999" i="27"/>
  <c r="J3689" i="27"/>
  <c r="J3505" i="27"/>
  <c r="J3917" i="27"/>
  <c r="J3878" i="27"/>
  <c r="J3572" i="27"/>
  <c r="J3820" i="27"/>
  <c r="J3783" i="27"/>
  <c r="J3803" i="27"/>
  <c r="J3448" i="27"/>
  <c r="J3967" i="27"/>
  <c r="J3823" i="27"/>
  <c r="J3551" i="27"/>
  <c r="J3857" i="27"/>
  <c r="J3980" i="27"/>
  <c r="J3415" i="27"/>
  <c r="J3417" i="27"/>
  <c r="J3721" i="27"/>
  <c r="J3925" i="27"/>
  <c r="J3944" i="27"/>
  <c r="J3722" i="27"/>
  <c r="J3617" i="27"/>
  <c r="J3580" i="27"/>
  <c r="J3937" i="27"/>
  <c r="J3438" i="27"/>
  <c r="J3491" i="27"/>
  <c r="J3452" i="27"/>
  <c r="J3534" i="27"/>
  <c r="J3632" i="27"/>
  <c r="J3594" i="27"/>
  <c r="J3720" i="27"/>
  <c r="J3655" i="27"/>
  <c r="J3558" i="27"/>
  <c r="J3665" i="27"/>
  <c r="J3673" i="27"/>
  <c r="J3827" i="27"/>
  <c r="J3949" i="27"/>
  <c r="J3583" i="27"/>
  <c r="J3614" i="27"/>
  <c r="J3431" i="27"/>
  <c r="J3647" i="27"/>
  <c r="J3752" i="27"/>
  <c r="J3432" i="27"/>
  <c r="J3737" i="27"/>
  <c r="J3812" i="27"/>
  <c r="J3680" i="27"/>
  <c r="J3903" i="27"/>
  <c r="J3397" i="27"/>
  <c r="J3633" i="27"/>
  <c r="J3963" i="27"/>
  <c r="J3997" i="27"/>
  <c r="J3596" i="27"/>
  <c r="J3584" i="27"/>
  <c r="J3855" i="27"/>
  <c r="J3900" i="27"/>
  <c r="J3385" i="27"/>
  <c r="J3923" i="27"/>
  <c r="J3715" i="27"/>
  <c r="J3525" i="27"/>
  <c r="J3788" i="27"/>
  <c r="J3754" i="27"/>
  <c r="J3481" i="27"/>
  <c r="J3676" i="27"/>
  <c r="J3468" i="27"/>
  <c r="J3492" i="27"/>
  <c r="J3503" i="27"/>
  <c r="J3845" i="27"/>
  <c r="J3439" i="27"/>
  <c r="J3716" i="27"/>
  <c r="J3656" i="27"/>
  <c r="J3883" i="27"/>
  <c r="J3529" i="27"/>
  <c r="J3441" i="27"/>
  <c r="J3642" i="27"/>
  <c r="J3969" i="27"/>
  <c r="J3648" i="27"/>
  <c r="J3599" i="27"/>
  <c r="J3399" i="27"/>
  <c r="J3660" i="27"/>
  <c r="J3606" i="27"/>
  <c r="J3404" i="27"/>
  <c r="J3961" i="27"/>
  <c r="J3592" i="27"/>
  <c r="J3603" i="27"/>
  <c r="J3792" i="27"/>
  <c r="J3954" i="27"/>
  <c r="J3410" i="27"/>
  <c r="J3368" i="27"/>
  <c r="J3862" i="27"/>
  <c r="J3396" i="27"/>
  <c r="J3871" i="27"/>
  <c r="J3536" i="27"/>
  <c r="J3946" i="27"/>
  <c r="J3761" i="27"/>
  <c r="J3595" i="27"/>
  <c r="J3839" i="27"/>
  <c r="J3796" i="27"/>
  <c r="J3649" i="27"/>
  <c r="J3479" i="27"/>
  <c r="J3585" i="27"/>
  <c r="J3566" i="27"/>
  <c r="J3672" i="27"/>
  <c r="J3436" i="27"/>
  <c r="J3664" i="27"/>
  <c r="J3477" i="27"/>
  <c r="J3500" i="27"/>
  <c r="J3841" i="27"/>
  <c r="J3795" i="27"/>
  <c r="J3457" i="27"/>
  <c r="J3555" i="27"/>
  <c r="J3363" i="27"/>
  <c r="J3697" i="27"/>
  <c r="J3360" i="27"/>
  <c r="J3590" i="27"/>
  <c r="J3437" i="27"/>
  <c r="J3850" i="27"/>
  <c r="J3618" i="27"/>
  <c r="J3364" i="27"/>
  <c r="J3539" i="27"/>
  <c r="J3547" i="27"/>
  <c r="J3637" i="27"/>
  <c r="J3640" i="27"/>
  <c r="J3493" i="27"/>
  <c r="J3556" i="27"/>
  <c r="J3911" i="27"/>
  <c r="J3624" i="27"/>
  <c r="J3717" i="27"/>
  <c r="J3794" i="27"/>
  <c r="J3496" i="27"/>
  <c r="J3831" i="27"/>
  <c r="J3508" i="27"/>
  <c r="J3389" i="27"/>
  <c r="J3587" i="27"/>
  <c r="J3960" i="27"/>
  <c r="J3824" i="27"/>
  <c r="J3467" i="27"/>
  <c r="J3800" i="27"/>
  <c r="J3807" i="27"/>
  <c r="J3405" i="27"/>
  <c r="J3908" i="27"/>
  <c r="J3843" i="27"/>
  <c r="J3888" i="27"/>
  <c r="J3909" i="27"/>
  <c r="J3750" i="27"/>
  <c r="J3446" i="27"/>
  <c r="J3557" i="27"/>
  <c r="J3749" i="27"/>
  <c r="J3483" i="27"/>
  <c r="J3403" i="27"/>
  <c r="J3835" i="27"/>
  <c r="J3858" i="27"/>
  <c r="J3542" i="27"/>
  <c r="J3702" i="27"/>
  <c r="J3849" i="27"/>
  <c r="J3905" i="27"/>
  <c r="J3746" i="27"/>
  <c r="J3762" i="27"/>
  <c r="J3836" i="27"/>
  <c r="J3890" i="27"/>
  <c r="J3518" i="27"/>
  <c r="J3464" i="27"/>
  <c r="J3434" i="27"/>
  <c r="J3806" i="27"/>
  <c r="J3747" i="27"/>
  <c r="J3968" i="27"/>
  <c r="J3924" i="27"/>
  <c r="J3729" i="27"/>
  <c r="J3863" i="27"/>
  <c r="J3740" i="27"/>
  <c r="J3359" i="27"/>
  <c r="J3864" i="27"/>
  <c r="J3919" i="27"/>
  <c r="J3990" i="27"/>
  <c r="J3970" i="27"/>
  <c r="J3779" i="27"/>
  <c r="J3462" i="27"/>
  <c r="J3725" i="27"/>
  <c r="J3818" i="27"/>
  <c r="J3950" i="27"/>
  <c r="J3859" i="27"/>
  <c r="J3466" i="27"/>
  <c r="J3546" i="27"/>
  <c r="J3726" i="27"/>
  <c r="J3575" i="27"/>
  <c r="J3677" i="27"/>
  <c r="J3430" i="27"/>
  <c r="J3700" i="27"/>
  <c r="J3816" i="27"/>
  <c r="J3955" i="27"/>
  <c r="J3497" i="27"/>
  <c r="J3809" i="27"/>
  <c r="J3899" i="27"/>
  <c r="J3535" i="27"/>
  <c r="J3384" i="27"/>
  <c r="J3526" i="27"/>
  <c r="J3889" i="27"/>
  <c r="J3832" i="27"/>
  <c r="J3671" i="27"/>
  <c r="J3938" i="27"/>
  <c r="J3957" i="27"/>
  <c r="J3724" i="27"/>
  <c r="J3354" i="27"/>
  <c r="J3421" i="27"/>
  <c r="J3876" i="27"/>
  <c r="J3854" i="27"/>
  <c r="J3450" i="27"/>
  <c r="J3993" i="27"/>
  <c r="J3745" i="27"/>
  <c r="J3604" i="27"/>
  <c r="J3561" i="27"/>
  <c r="J3422" i="27"/>
  <c r="J3956" i="27"/>
  <c r="J3657" i="27"/>
  <c r="J3489" i="27"/>
  <c r="J3813" i="27"/>
  <c r="J3375" i="27"/>
  <c r="J3912" i="27"/>
  <c r="J3886" i="27"/>
  <c r="J3631" i="27"/>
  <c r="J3948" i="27"/>
  <c r="J3928" i="27"/>
  <c r="J3598" i="27"/>
  <c r="J3837" i="27"/>
  <c r="J3877" i="27"/>
  <c r="J3766" i="27"/>
  <c r="J3470" i="27"/>
  <c r="J3985" i="27"/>
  <c r="J3897" i="27"/>
  <c r="J3428" i="27"/>
  <c r="J3870" i="27"/>
  <c r="J3735" i="27"/>
  <c r="J3982" i="27"/>
  <c r="J3455" i="27"/>
  <c r="J3930" i="27"/>
  <c r="J3771" i="27"/>
  <c r="J3874" i="27"/>
  <c r="J3498" i="27"/>
  <c r="J3357" i="27"/>
  <c r="J3609" i="27"/>
  <c r="J3564" i="27"/>
  <c r="J3984" i="27"/>
  <c r="J3601" i="27"/>
  <c r="J3755" i="27"/>
  <c r="J3947" i="27"/>
  <c r="J3615" i="27"/>
  <c r="J3701" i="27"/>
  <c r="J3406" i="27"/>
  <c r="J3996" i="27"/>
  <c r="J3688" i="27"/>
  <c r="J3853" i="27"/>
  <c r="J3625" i="27"/>
  <c r="J3641" i="27"/>
  <c r="J3817" i="27"/>
  <c r="J3634" i="27"/>
  <c r="J3945" i="27"/>
  <c r="J3419" i="27"/>
  <c r="P39" i="25"/>
  <c r="O39" i="25"/>
  <c r="N40" i="25"/>
  <c r="Q40" i="25" s="1"/>
  <c r="P40" i="25" l="1"/>
  <c r="O40" i="25"/>
  <c r="N41" i="25"/>
  <c r="Q41" i="25" s="1"/>
  <c r="O41" i="25" l="1"/>
  <c r="P41" i="25"/>
  <c r="N42" i="25"/>
  <c r="Q42" i="25" s="1"/>
  <c r="P42" i="25" l="1"/>
  <c r="O42" i="25"/>
  <c r="N43" i="25"/>
  <c r="Q43" i="25" s="1"/>
  <c r="O43" i="25" l="1"/>
  <c r="P43" i="25"/>
  <c r="N44" i="25"/>
  <c r="Q44" i="25" s="1"/>
  <c r="P44" i="25" l="1"/>
  <c r="O44" i="25"/>
  <c r="N45" i="25"/>
  <c r="Q45" i="25" s="1"/>
  <c r="P45" i="25" l="1"/>
  <c r="O45" i="25"/>
  <c r="N46" i="25"/>
  <c r="Q46" i="25" s="1"/>
  <c r="O46" i="25" l="1"/>
  <c r="P46" i="25"/>
  <c r="N47" i="25"/>
  <c r="Q47" i="25" s="1"/>
  <c r="P47" i="25" l="1"/>
  <c r="O47" i="25"/>
  <c r="N48" i="25"/>
  <c r="Q48" i="25" s="1"/>
  <c r="P48" i="25" l="1"/>
  <c r="O48" i="25"/>
  <c r="N49" i="25"/>
  <c r="Q49" i="25" s="1"/>
  <c r="O49" i="25" l="1"/>
  <c r="P49" i="25"/>
  <c r="N50" i="25"/>
  <c r="Q50" i="25" s="1"/>
  <c r="J3243" i="27" l="1"/>
  <c r="J3315" i="27"/>
  <c r="J3282" i="27"/>
  <c r="J3245" i="27"/>
  <c r="J3281" i="27"/>
  <c r="J3246" i="27"/>
  <c r="J3244" i="27"/>
  <c r="J3242" i="27"/>
  <c r="P50" i="25"/>
  <c r="O50" i="25"/>
  <c r="J3407" i="27" l="1"/>
  <c r="E1867" i="27"/>
  <c r="F684" i="27"/>
  <c r="G684" i="27" s="1"/>
  <c r="H684" i="27" s="1"/>
  <c r="E252" i="27"/>
  <c r="E625" i="27"/>
  <c r="E1424" i="27"/>
  <c r="E137" i="27"/>
  <c r="F1630" i="27"/>
  <c r="G1630" i="27" s="1"/>
  <c r="H1630" i="27" s="1"/>
  <c r="E589" i="27"/>
  <c r="F745" i="27"/>
  <c r="E355" i="27"/>
  <c r="E657" i="27"/>
  <c r="F858" i="27"/>
  <c r="F593" i="27"/>
  <c r="G593" i="27" s="1"/>
  <c r="H593" i="27" s="1"/>
  <c r="F576" i="27"/>
  <c r="G576" i="27" s="1"/>
  <c r="H576" i="27" s="1"/>
  <c r="I576" i="27" s="1"/>
  <c r="E591" i="27"/>
  <c r="E241" i="27"/>
  <c r="F429" i="27"/>
  <c r="F2062" i="27"/>
  <c r="G2062" i="27" s="1"/>
  <c r="H2062" i="27" s="1"/>
  <c r="I2062" i="27" s="1"/>
  <c r="F854" i="27"/>
  <c r="F177" i="27"/>
  <c r="G177" i="27" s="1"/>
  <c r="H177" i="27" s="1"/>
  <c r="I177" i="27" s="1"/>
  <c r="F337" i="27"/>
  <c r="F574" i="27"/>
  <c r="G574" i="27" s="1"/>
  <c r="H574" i="27" s="1"/>
  <c r="I574" i="27" s="1"/>
  <c r="E390" i="27"/>
  <c r="E1441" i="27"/>
  <c r="F456" i="27"/>
  <c r="F455" i="27"/>
  <c r="F657" i="27"/>
  <c r="G657" i="27" s="1"/>
  <c r="H657" i="27" s="1"/>
  <c r="I657" i="27" s="1"/>
  <c r="E621" i="27"/>
  <c r="E857" i="27"/>
  <c r="E427" i="27"/>
  <c r="E985" i="27"/>
  <c r="E408" i="27"/>
  <c r="E1043" i="27"/>
  <c r="E376" i="27"/>
  <c r="E158" i="27"/>
  <c r="E2515" i="27"/>
  <c r="F121" i="27"/>
  <c r="G121" i="27" s="1"/>
  <c r="H121" i="27" s="1"/>
  <c r="F344" i="27"/>
  <c r="G344" i="27" s="1"/>
  <c r="H344" i="27" s="1"/>
  <c r="F460" i="27"/>
  <c r="G460" i="27" s="1"/>
  <c r="H460" i="27" s="1"/>
  <c r="I460" i="27" s="1"/>
  <c r="E429" i="27"/>
  <c r="F680" i="27"/>
  <c r="E369" i="27"/>
  <c r="F273" i="27"/>
  <c r="F446" i="27"/>
  <c r="G446" i="27" s="1"/>
  <c r="H446" i="27" s="1"/>
  <c r="F1975" i="27"/>
  <c r="G1975" i="27" s="1"/>
  <c r="H1975" i="27" s="1"/>
  <c r="I1975" i="27" s="1"/>
  <c r="F202" i="27"/>
  <c r="G202" i="27" s="1"/>
  <c r="H202" i="27" s="1"/>
  <c r="E225" i="27"/>
  <c r="F859" i="27"/>
  <c r="F855" i="27"/>
  <c r="F418" i="27"/>
  <c r="E238" i="27"/>
  <c r="F428" i="27"/>
  <c r="G428" i="27" s="1"/>
  <c r="H428" i="27" s="1"/>
  <c r="E281" i="27"/>
  <c r="E449" i="27"/>
  <c r="F610" i="27"/>
  <c r="G610" i="27" s="1"/>
  <c r="H610" i="27" s="1"/>
  <c r="I610" i="27" s="1"/>
  <c r="F1198" i="27"/>
  <c r="G1198" i="27" s="1"/>
  <c r="H1198" i="27" s="1"/>
  <c r="I1198" i="27" s="1"/>
  <c r="E2831" i="27"/>
  <c r="F849" i="27"/>
  <c r="F606" i="27"/>
  <c r="E374" i="27"/>
  <c r="E266" i="27"/>
  <c r="F672" i="27"/>
  <c r="G672" i="27" s="1"/>
  <c r="H672" i="27" s="1"/>
  <c r="I672" i="27" s="1"/>
  <c r="E843" i="27"/>
  <c r="F557" i="27"/>
  <c r="E1650" i="27"/>
  <c r="E121" i="27"/>
  <c r="F608" i="27"/>
  <c r="F371" i="27"/>
  <c r="G371" i="27" s="1"/>
  <c r="H371" i="27" s="1"/>
  <c r="I371" i="27" s="1"/>
  <c r="F792" i="27"/>
  <c r="G792" i="27" s="1"/>
  <c r="H792" i="27" s="1"/>
  <c r="I792" i="27" s="1"/>
  <c r="E236" i="27"/>
  <c r="E2629" i="27"/>
  <c r="E1438" i="27"/>
  <c r="E344" i="27"/>
  <c r="E3168" i="27"/>
  <c r="E337" i="27"/>
  <c r="E1017" i="27"/>
  <c r="J1017" i="27" s="1"/>
  <c r="F158" i="27"/>
  <c r="G158" i="27" s="1"/>
  <c r="H158" i="27" s="1"/>
  <c r="E1630" i="27"/>
  <c r="E745" i="27"/>
  <c r="F588" i="27"/>
  <c r="F449" i="27"/>
  <c r="F815" i="27"/>
  <c r="E406" i="27"/>
  <c r="E93" i="27"/>
  <c r="F1026" i="27"/>
  <c r="F710" i="27"/>
  <c r="G710" i="27" s="1"/>
  <c r="H710" i="27" s="1"/>
  <c r="F3262" i="27"/>
  <c r="G3262" i="27" s="1"/>
  <c r="H3262" i="27" s="1"/>
  <c r="I3262" i="27" s="1"/>
  <c r="F561" i="27"/>
  <c r="E1306" i="27"/>
  <c r="F422" i="27"/>
  <c r="E1097" i="27"/>
  <c r="F753" i="27"/>
  <c r="G753" i="27" s="1"/>
  <c r="H753" i="27" s="1"/>
  <c r="E557" i="27"/>
  <c r="F552" i="27"/>
  <c r="G552" i="27" s="1"/>
  <c r="H552" i="27" s="1"/>
  <c r="I552" i="27" s="1"/>
  <c r="F1532" i="27"/>
  <c r="G1532" i="27" s="1"/>
  <c r="H1532" i="27" s="1"/>
  <c r="E815" i="27"/>
  <c r="F1978" i="27"/>
  <c r="F621" i="27"/>
  <c r="G621" i="27" s="1"/>
  <c r="H621" i="27" s="1"/>
  <c r="I621" i="27" s="1"/>
  <c r="F93" i="27"/>
  <c r="E227" i="27"/>
  <c r="J227" i="27" s="1"/>
  <c r="E685" i="27"/>
  <c r="E273" i="27"/>
  <c r="E701" i="27"/>
  <c r="F556" i="27"/>
  <c r="F1318" i="27"/>
  <c r="E278" i="27"/>
  <c r="F241" i="27"/>
  <c r="E733" i="27"/>
  <c r="E119" i="27"/>
  <c r="E1440" i="27"/>
  <c r="F128" i="27"/>
  <c r="G128" i="27" s="1"/>
  <c r="H128" i="27" s="1"/>
  <c r="F3168" i="27"/>
  <c r="F466" i="27"/>
  <c r="E1420" i="27"/>
  <c r="F342" i="27"/>
  <c r="F353" i="27"/>
  <c r="F193" i="27"/>
  <c r="G193" i="27" s="1"/>
  <c r="H193" i="27" s="1"/>
  <c r="I193" i="27" s="1"/>
  <c r="F1042" i="27"/>
  <c r="G1042" i="27" s="1"/>
  <c r="H1042" i="27" s="1"/>
  <c r="F1650" i="27"/>
  <c r="G1650" i="27" s="1"/>
  <c r="H1650" i="27" s="1"/>
  <c r="F589" i="27"/>
  <c r="F674" i="27"/>
  <c r="F252" i="27"/>
  <c r="E853" i="27"/>
  <c r="E593" i="27"/>
  <c r="E1523" i="27"/>
  <c r="J1523" i="27" s="1"/>
  <c r="E270" i="27"/>
  <c r="E1638" i="27"/>
  <c r="F2844" i="27"/>
  <c r="F1331" i="27"/>
  <c r="E177" i="27"/>
  <c r="F1306" i="27"/>
  <c r="G1306" i="27" s="1"/>
  <c r="H1306" i="27" s="1"/>
  <c r="I1306" i="27" s="1"/>
  <c r="E153" i="27"/>
  <c r="F638" i="27"/>
  <c r="G638" i="27" s="1"/>
  <c r="H638" i="27" s="1"/>
  <c r="I638" i="27" s="1"/>
  <c r="E683" i="27"/>
  <c r="E392" i="27"/>
  <c r="F1097" i="27"/>
  <c r="F701" i="27"/>
  <c r="E1978" i="27"/>
  <c r="F685" i="27"/>
  <c r="F119" i="27"/>
  <c r="E385" i="27"/>
  <c r="E1528" i="27"/>
  <c r="F1528" i="27"/>
  <c r="G1528" i="27" s="1"/>
  <c r="H1528" i="27" s="1"/>
  <c r="I1528" i="27" s="1"/>
  <c r="F427" i="27"/>
  <c r="F670" i="27"/>
  <c r="F861" i="27"/>
  <c r="F1751" i="27"/>
  <c r="E587" i="27"/>
  <c r="F853" i="27"/>
  <c r="G853" i="27" s="1"/>
  <c r="H853" i="27" s="1"/>
  <c r="I853" i="27" s="1"/>
  <c r="F390" i="27"/>
  <c r="G390" i="27" s="1"/>
  <c r="H390" i="27" s="1"/>
  <c r="I390" i="27" s="1"/>
  <c r="E166" i="27"/>
  <c r="F339" i="27"/>
  <c r="E855" i="27"/>
  <c r="F743" i="27"/>
  <c r="E193" i="27"/>
  <c r="F387" i="27"/>
  <c r="G387" i="27" s="1"/>
  <c r="H387" i="27" s="1"/>
  <c r="I387" i="27" s="1"/>
  <c r="F355" i="27"/>
  <c r="G355" i="27" s="1"/>
  <c r="H355" i="27" s="1"/>
  <c r="I355" i="27" s="1"/>
  <c r="E128" i="27"/>
  <c r="F450" i="27"/>
  <c r="G450" i="27" s="1"/>
  <c r="H450" i="27" s="1"/>
  <c r="I450" i="27" s="1"/>
  <c r="E353" i="27"/>
  <c r="E561" i="27"/>
  <c r="F1638" i="27"/>
  <c r="E859" i="27"/>
  <c r="F126" i="27"/>
  <c r="G126" i="27" s="1"/>
  <c r="H126" i="27" s="1"/>
  <c r="F408" i="27"/>
  <c r="G408" i="27" s="1"/>
  <c r="H408" i="27" s="1"/>
  <c r="F640" i="27"/>
  <c r="G640" i="27" s="1"/>
  <c r="H640" i="27" s="1"/>
  <c r="I640" i="27" s="1"/>
  <c r="F843" i="27"/>
  <c r="G843" i="27" s="1"/>
  <c r="H843" i="27" s="1"/>
  <c r="I843" i="27" s="1"/>
  <c r="F746" i="27"/>
  <c r="F360" i="27"/>
  <c r="F433" i="27"/>
  <c r="F268" i="27"/>
  <c r="F2943" i="27"/>
  <c r="G2943" i="27" s="1"/>
  <c r="H2943" i="27" s="1"/>
  <c r="F266" i="27"/>
  <c r="F591" i="27"/>
  <c r="G591" i="27" s="1"/>
  <c r="H591" i="27" s="1"/>
  <c r="I591" i="27" s="1"/>
  <c r="F420" i="27"/>
  <c r="G420" i="27" s="1"/>
  <c r="H420" i="27" s="1"/>
  <c r="E2062" i="27"/>
  <c r="F227" i="27"/>
  <c r="G227" i="27" s="1"/>
  <c r="H227" i="27" s="1"/>
  <c r="I227" i="27" s="1"/>
  <c r="F750" i="27"/>
  <c r="E849" i="27"/>
  <c r="F625" i="27"/>
  <c r="F236" i="27"/>
  <c r="G236" i="27" s="1"/>
  <c r="H236" i="27" s="1"/>
  <c r="F369" i="27"/>
  <c r="G369" i="27" s="1"/>
  <c r="H369" i="27" s="1"/>
  <c r="I369" i="27" s="1"/>
  <c r="F134" i="27"/>
  <c r="G134" i="27" s="1"/>
  <c r="H134" i="27" s="1"/>
  <c r="E134" i="27"/>
  <c r="F281" i="27"/>
  <c r="F374" i="27"/>
  <c r="F238" i="27"/>
  <c r="E743" i="27"/>
  <c r="F462" i="27"/>
  <c r="G462" i="27" s="1"/>
  <c r="H462" i="27" s="1"/>
  <c r="I462" i="27" s="1"/>
  <c r="F2610" i="27"/>
  <c r="G2610" i="27" s="1"/>
  <c r="H2610" i="27" s="1"/>
  <c r="F225" i="27"/>
  <c r="G225" i="27" s="1"/>
  <c r="H225" i="27" s="1"/>
  <c r="I225" i="27" s="1"/>
  <c r="E358" i="27"/>
  <c r="F1976" i="27"/>
  <c r="F733" i="27"/>
  <c r="F166" i="27"/>
  <c r="F742" i="27"/>
  <c r="G742" i="27" s="1"/>
  <c r="H742" i="27" s="1"/>
  <c r="I742" i="27" s="1"/>
  <c r="E371" i="27"/>
  <c r="J371" i="27" s="1"/>
  <c r="E268" i="27"/>
  <c r="F2515" i="27"/>
  <c r="G2515" i="27" s="1"/>
  <c r="H2515" i="27" s="1"/>
  <c r="F857" i="27"/>
  <c r="E2391" i="27"/>
  <c r="F1542" i="27"/>
  <c r="F848" i="27"/>
  <c r="E1976" i="27"/>
  <c r="E455" i="27"/>
  <c r="F414" i="27"/>
  <c r="G414" i="27" s="1"/>
  <c r="H414" i="27" s="1"/>
  <c r="F2950" i="27"/>
  <c r="G2950" i="27" s="1"/>
  <c r="H2950" i="27" s="1"/>
  <c r="E2622" i="27"/>
  <c r="E983" i="27"/>
  <c r="F278" i="27"/>
  <c r="E433" i="27"/>
  <c r="F376" i="27"/>
  <c r="G376" i="27" s="1"/>
  <c r="H376" i="27" s="1"/>
  <c r="I376" i="27" s="1"/>
  <c r="F683" i="27"/>
  <c r="G683" i="27" s="1"/>
  <c r="H683" i="27" s="1"/>
  <c r="I683" i="27" s="1"/>
  <c r="F209" i="27"/>
  <c r="G209" i="27" s="1"/>
  <c r="H209" i="27" s="1"/>
  <c r="F358" i="27"/>
  <c r="G358" i="27" s="1"/>
  <c r="H358" i="27" s="1"/>
  <c r="I358" i="27" s="1"/>
  <c r="F587" i="27"/>
  <c r="F1867" i="27"/>
  <c r="E339" i="27"/>
  <c r="F385" i="27"/>
  <c r="E243" i="27"/>
  <c r="F392" i="27"/>
  <c r="F2173" i="27"/>
  <c r="G2173" i="27" s="1"/>
  <c r="H2173" i="27" s="1"/>
  <c r="I2173" i="27" s="1"/>
  <c r="F406" i="27"/>
  <c r="G406" i="27" s="1"/>
  <c r="H406" i="27" s="1"/>
  <c r="F1523" i="27"/>
  <c r="G1523" i="27" s="1"/>
  <c r="H1523" i="27" s="1"/>
  <c r="I1523" i="27" s="1"/>
  <c r="F153" i="27"/>
  <c r="G153" i="27" s="1"/>
  <c r="H153" i="27" s="1"/>
  <c r="I153" i="27" s="1"/>
  <c r="F740" i="27"/>
  <c r="F243" i="27"/>
  <c r="F1631" i="27"/>
  <c r="G1631" i="27" s="1"/>
  <c r="H1631" i="27" s="1"/>
  <c r="I1631" i="27" s="1"/>
  <c r="E1198" i="27"/>
  <c r="E209" i="27"/>
  <c r="E202" i="27"/>
  <c r="E2610" i="27"/>
  <c r="E555" i="27"/>
  <c r="F816" i="27"/>
  <c r="G816" i="27" s="1"/>
  <c r="H816" i="27" s="1"/>
  <c r="I816" i="27" s="1"/>
  <c r="F2622" i="27"/>
  <c r="E2076" i="27"/>
  <c r="F874" i="27"/>
  <c r="G874" i="27" s="1"/>
  <c r="H874" i="27" s="1"/>
  <c r="I874" i="27" s="1"/>
  <c r="E861" i="27"/>
  <c r="F494" i="27"/>
  <c r="G494" i="27" s="1"/>
  <c r="H494" i="27" s="1"/>
  <c r="I494" i="27" s="1"/>
  <c r="E2518" i="27"/>
  <c r="E2733" i="27"/>
  <c r="E2180" i="27"/>
  <c r="F890" i="27"/>
  <c r="E3270" i="27"/>
  <c r="F600" i="27"/>
  <c r="G600" i="27" s="1"/>
  <c r="H600" i="27" s="1"/>
  <c r="I600" i="27" s="1"/>
  <c r="F707" i="27"/>
  <c r="G707" i="27" s="1"/>
  <c r="H707" i="27" s="1"/>
  <c r="I707" i="27" s="1"/>
  <c r="E1100" i="27"/>
  <c r="F162" i="27"/>
  <c r="E49" i="27"/>
  <c r="F565" i="27"/>
  <c r="F3044" i="27"/>
  <c r="F1529" i="27"/>
  <c r="G1529" i="27" s="1"/>
  <c r="H1529" i="27" s="1"/>
  <c r="E989" i="27"/>
  <c r="E1439" i="27"/>
  <c r="E1544" i="27"/>
  <c r="E1850" i="27"/>
  <c r="F1763" i="27"/>
  <c r="E793" i="27"/>
  <c r="F3042" i="27"/>
  <c r="F2928" i="27"/>
  <c r="G2928" i="27" s="1"/>
  <c r="H2928" i="27" s="1"/>
  <c r="I2928" i="27" s="1"/>
  <c r="F1201" i="27"/>
  <c r="G1201" i="27" s="1"/>
  <c r="H1201" i="27" s="1"/>
  <c r="I1201" i="27" s="1"/>
  <c r="E1543" i="27"/>
  <c r="E175" i="27"/>
  <c r="F1847" i="27"/>
  <c r="E1637" i="27"/>
  <c r="E3272" i="27"/>
  <c r="E276" i="27"/>
  <c r="F106" i="27"/>
  <c r="G106" i="27" s="1"/>
  <c r="H106" i="27" s="1"/>
  <c r="E277" i="27"/>
  <c r="F2063" i="27"/>
  <c r="G2063" i="27" s="1"/>
  <c r="H2063" i="27" s="1"/>
  <c r="E1974" i="27"/>
  <c r="E18" i="27"/>
  <c r="E262" i="27"/>
  <c r="F2393" i="27"/>
  <c r="F135" i="27"/>
  <c r="E457" i="27"/>
  <c r="F2823" i="27"/>
  <c r="G2823" i="27" s="1"/>
  <c r="H2823" i="27" s="1"/>
  <c r="I2823" i="27" s="1"/>
  <c r="F1199" i="27"/>
  <c r="G1199" i="27" s="1"/>
  <c r="H1199" i="27" s="1"/>
  <c r="I1199" i="27" s="1"/>
  <c r="F2192" i="27"/>
  <c r="G2192" i="27" s="1"/>
  <c r="H2192" i="27" s="1"/>
  <c r="F1099" i="27"/>
  <c r="F231" i="27"/>
  <c r="F2834" i="27"/>
  <c r="E1649" i="27"/>
  <c r="E641" i="27"/>
  <c r="E46" i="27"/>
  <c r="E1113" i="27"/>
  <c r="F899" i="27"/>
  <c r="G899" i="27" s="1"/>
  <c r="H899" i="27" s="1"/>
  <c r="I899" i="27" s="1"/>
  <c r="E1094" i="27"/>
  <c r="E1200" i="27"/>
  <c r="E875" i="27"/>
  <c r="F2176" i="27"/>
  <c r="E2403" i="27"/>
  <c r="F647" i="27"/>
  <c r="G647" i="27" s="1"/>
  <c r="H647" i="27" s="1"/>
  <c r="E627" i="27"/>
  <c r="F562" i="27"/>
  <c r="G562" i="27" s="1"/>
  <c r="H562" i="27" s="1"/>
  <c r="E588" i="27"/>
  <c r="E251" i="27"/>
  <c r="E995" i="27"/>
  <c r="F681" i="27"/>
  <c r="F1114" i="27"/>
  <c r="F181" i="27"/>
  <c r="G181" i="27" s="1"/>
  <c r="H181" i="27" s="1"/>
  <c r="I181" i="27" s="1"/>
  <c r="E82" i="27"/>
  <c r="E453" i="27"/>
  <c r="E2511" i="27"/>
  <c r="E71" i="27"/>
  <c r="E27" i="27"/>
  <c r="E1007" i="27"/>
  <c r="E288" i="27"/>
  <c r="E2930" i="27"/>
  <c r="F2711" i="27"/>
  <c r="G2711" i="27" s="1"/>
  <c r="H2711" i="27" s="1"/>
  <c r="I2711" i="27" s="1"/>
  <c r="E1859" i="27"/>
  <c r="E275" i="27"/>
  <c r="F2412" i="27"/>
  <c r="F174" i="27"/>
  <c r="F1095" i="27"/>
  <c r="F120" i="27"/>
  <c r="E130" i="27"/>
  <c r="F894" i="27"/>
  <c r="G894" i="27" s="1"/>
  <c r="H894" i="27" s="1"/>
  <c r="I894" i="27" s="1"/>
  <c r="F573" i="27"/>
  <c r="G573" i="27" s="1"/>
  <c r="H573" i="27" s="1"/>
  <c r="F739" i="27"/>
  <c r="F378" i="27"/>
  <c r="E2509" i="27"/>
  <c r="F277" i="27"/>
  <c r="E2397" i="27"/>
  <c r="E1105" i="27"/>
  <c r="F1117" i="27"/>
  <c r="G1117" i="27" s="1"/>
  <c r="H1117" i="27" s="1"/>
  <c r="I1117" i="27" s="1"/>
  <c r="E1095" i="27"/>
  <c r="F563" i="27"/>
  <c r="F284" i="27"/>
  <c r="F124" i="27"/>
  <c r="F732" i="27"/>
  <c r="F883" i="27"/>
  <c r="G883" i="27" s="1"/>
  <c r="H883" i="27" s="1"/>
  <c r="F731" i="27"/>
  <c r="G731" i="27" s="1"/>
  <c r="H731" i="27" s="1"/>
  <c r="I731" i="27" s="1"/>
  <c r="E670" i="27"/>
  <c r="F628" i="27"/>
  <c r="G628" i="27" s="1"/>
  <c r="H628" i="27" s="1"/>
  <c r="F637" i="27"/>
  <c r="F664" i="27"/>
  <c r="E1009" i="27"/>
  <c r="E335" i="27"/>
  <c r="E1112" i="27"/>
  <c r="F465" i="27"/>
  <c r="G465" i="27" s="1"/>
  <c r="H465" i="27" s="1"/>
  <c r="F2732" i="27"/>
  <c r="G2732" i="27" s="1"/>
  <c r="H2732" i="27" s="1"/>
  <c r="I2732" i="27" s="1"/>
  <c r="F671" i="27"/>
  <c r="G671" i="27" s="1"/>
  <c r="H671" i="27" s="1"/>
  <c r="F59" i="27"/>
  <c r="E715" i="27"/>
  <c r="E1203" i="27"/>
  <c r="F168" i="27"/>
  <c r="E773" i="27"/>
  <c r="E1873" i="27"/>
  <c r="E1631" i="27"/>
  <c r="F386" i="27"/>
  <c r="G386" i="27" s="1"/>
  <c r="H386" i="27" s="1"/>
  <c r="F26" i="27"/>
  <c r="F245" i="27"/>
  <c r="E2619" i="27"/>
  <c r="F118" i="27"/>
  <c r="E575" i="27"/>
  <c r="F452" i="27"/>
  <c r="G452" i="27" s="1"/>
  <c r="H452" i="27" s="1"/>
  <c r="I452" i="27" s="1"/>
  <c r="E1222" i="27"/>
  <c r="F453" i="27"/>
  <c r="G453" i="27" s="1"/>
  <c r="H453" i="27" s="1"/>
  <c r="I453" i="27" s="1"/>
  <c r="F2072" i="27"/>
  <c r="E2603" i="27"/>
  <c r="E3041" i="27"/>
  <c r="F1956" i="27"/>
  <c r="F454" i="27"/>
  <c r="G454" i="27" s="1"/>
  <c r="H454" i="27" s="1"/>
  <c r="I454" i="27" s="1"/>
  <c r="F744" i="27"/>
  <c r="G744" i="27" s="1"/>
  <c r="H744" i="27" s="1"/>
  <c r="I744" i="27" s="1"/>
  <c r="E611" i="27"/>
  <c r="F417" i="27"/>
  <c r="G417" i="27" s="1"/>
  <c r="H417" i="27" s="1"/>
  <c r="I417" i="27" s="1"/>
  <c r="F32" i="27"/>
  <c r="E1320" i="27"/>
  <c r="F407" i="27"/>
  <c r="G407" i="27" s="1"/>
  <c r="H407" i="27" s="1"/>
  <c r="I407" i="27" s="1"/>
  <c r="E854" i="27"/>
  <c r="E1862" i="27"/>
  <c r="E60" i="27"/>
  <c r="F145" i="27"/>
  <c r="G145" i="27" s="1"/>
  <c r="H145" i="27" s="1"/>
  <c r="F2082" i="27"/>
  <c r="G2082" i="27" s="1"/>
  <c r="H2082" i="27" s="1"/>
  <c r="F1855" i="27"/>
  <c r="F1207" i="27"/>
  <c r="E2304" i="27"/>
  <c r="E1107" i="27"/>
  <c r="F878" i="27"/>
  <c r="G878" i="27" s="1"/>
  <c r="H878" i="27" s="1"/>
  <c r="F841" i="27"/>
  <c r="G841" i="27" s="1"/>
  <c r="H841" i="27" s="1"/>
  <c r="I841" i="27" s="1"/>
  <c r="E144" i="27"/>
  <c r="E1422" i="27"/>
  <c r="E2510" i="27"/>
  <c r="E2069" i="27"/>
  <c r="E179" i="27"/>
  <c r="E393" i="27"/>
  <c r="E359" i="27"/>
  <c r="E3149" i="27"/>
  <c r="F597" i="27"/>
  <c r="G597" i="27" s="1"/>
  <c r="H597" i="27" s="1"/>
  <c r="I597" i="27" s="1"/>
  <c r="F811" i="27"/>
  <c r="G811" i="27" s="1"/>
  <c r="H811" i="27" s="1"/>
  <c r="E3144" i="27"/>
  <c r="E157" i="27"/>
  <c r="F203" i="27"/>
  <c r="G203" i="27" s="1"/>
  <c r="H203" i="27" s="1"/>
  <c r="E606" i="27"/>
  <c r="E1041" i="27"/>
  <c r="E1219" i="27"/>
  <c r="E1956" i="27"/>
  <c r="E839" i="27"/>
  <c r="E2621" i="27"/>
  <c r="E1221" i="27"/>
  <c r="F211" i="27"/>
  <c r="F2078" i="27"/>
  <c r="F246" i="27"/>
  <c r="G246" i="27" s="1"/>
  <c r="H246" i="27" s="1"/>
  <c r="I246" i="27" s="1"/>
  <c r="F3056" i="27"/>
  <c r="G3056" i="27" s="1"/>
  <c r="H3056" i="27" s="1"/>
  <c r="E3044" i="27"/>
  <c r="F768" i="27"/>
  <c r="G768" i="27" s="1"/>
  <c r="H768" i="27" s="1"/>
  <c r="E2086" i="27"/>
  <c r="E232" i="27"/>
  <c r="F900" i="27"/>
  <c r="E88" i="27"/>
  <c r="E1312" i="27"/>
  <c r="E721" i="27"/>
  <c r="E103" i="27"/>
  <c r="F3039" i="27"/>
  <c r="G3039" i="27" s="1"/>
  <c r="H3039" i="27" s="1"/>
  <c r="E677" i="27"/>
  <c r="F817" i="27"/>
  <c r="F57" i="27"/>
  <c r="F25" i="27"/>
  <c r="F2843" i="27"/>
  <c r="G2843" i="27" s="1"/>
  <c r="H2843" i="27" s="1"/>
  <c r="I2843" i="27" s="1"/>
  <c r="E3057" i="27"/>
  <c r="F2951" i="27"/>
  <c r="G2951" i="27" s="1"/>
  <c r="H2951" i="27" s="1"/>
  <c r="I2951" i="27" s="1"/>
  <c r="F1038" i="27"/>
  <c r="G1038" i="27" s="1"/>
  <c r="H1038" i="27" s="1"/>
  <c r="I1038" i="27" s="1"/>
  <c r="E640" i="27"/>
  <c r="E1414" i="27"/>
  <c r="J1414" i="27" s="1"/>
  <c r="F198" i="27"/>
  <c r="E1848" i="27"/>
  <c r="E95" i="27"/>
  <c r="E1525" i="27"/>
  <c r="E739" i="27"/>
  <c r="E2609" i="27"/>
  <c r="E54" i="27"/>
  <c r="E633" i="27"/>
  <c r="E1433" i="27"/>
  <c r="E382" i="27"/>
  <c r="F169" i="27"/>
  <c r="G169" i="27" s="1"/>
  <c r="H169" i="27" s="1"/>
  <c r="F559" i="27"/>
  <c r="G559" i="27" s="1"/>
  <c r="H559" i="27" s="1"/>
  <c r="F782" i="27"/>
  <c r="G782" i="27" s="1"/>
  <c r="H782" i="27" s="1"/>
  <c r="I782" i="27" s="1"/>
  <c r="F875" i="27"/>
  <c r="G875" i="27" s="1"/>
  <c r="H875" i="27" s="1"/>
  <c r="I875" i="27" s="1"/>
  <c r="E1854" i="27"/>
  <c r="E991" i="27"/>
  <c r="F2386" i="27"/>
  <c r="F755" i="27"/>
  <c r="F2929" i="27"/>
  <c r="G2929" i="27" s="1"/>
  <c r="H2929" i="27" s="1"/>
  <c r="F288" i="27"/>
  <c r="G288" i="27" s="1"/>
  <c r="H288" i="27" s="1"/>
  <c r="I288" i="27" s="1"/>
  <c r="E213" i="27"/>
  <c r="E2066" i="27"/>
  <c r="E2712" i="27"/>
  <c r="E769" i="27"/>
  <c r="F155" i="27"/>
  <c r="G155" i="27" s="1"/>
  <c r="H155" i="27" s="1"/>
  <c r="I155" i="27" s="1"/>
  <c r="E649" i="27"/>
  <c r="F1752" i="27"/>
  <c r="G1752" i="27" s="1"/>
  <c r="H1752" i="27" s="1"/>
  <c r="I1752" i="27" s="1"/>
  <c r="F613" i="27"/>
  <c r="G613" i="27" s="1"/>
  <c r="H613" i="27" s="1"/>
  <c r="F269" i="27"/>
  <c r="G269" i="27" s="1"/>
  <c r="H269" i="27" s="1"/>
  <c r="I269" i="27" s="1"/>
  <c r="E1998" i="27"/>
  <c r="E284" i="27"/>
  <c r="F889" i="27"/>
  <c r="F359" i="27"/>
  <c r="E2829" i="27"/>
  <c r="F270" i="27"/>
  <c r="G270" i="27" s="1"/>
  <c r="H270" i="27" s="1"/>
  <c r="I270" i="27" s="1"/>
  <c r="E825" i="27"/>
  <c r="E1315" i="27"/>
  <c r="F2945" i="27"/>
  <c r="G2945" i="27" s="1"/>
  <c r="H2945" i="27" s="1"/>
  <c r="I2945" i="27" s="1"/>
  <c r="F2826" i="27"/>
  <c r="E747" i="27"/>
  <c r="E2734" i="27"/>
  <c r="F451" i="27"/>
  <c r="E1977" i="27"/>
  <c r="F705" i="27"/>
  <c r="G705" i="27" s="1"/>
  <c r="H705" i="27" s="1"/>
  <c r="I705" i="27" s="1"/>
  <c r="F1328" i="27"/>
  <c r="G1328" i="27" s="1"/>
  <c r="H1328" i="27" s="1"/>
  <c r="I1328" i="27" s="1"/>
  <c r="F29" i="27"/>
  <c r="G29" i="27" s="1"/>
  <c r="H29" i="27" s="1"/>
  <c r="I29" i="27" s="1"/>
  <c r="E609" i="27"/>
  <c r="E1208" i="27"/>
  <c r="F702" i="27"/>
  <c r="E787" i="27"/>
  <c r="F51" i="27"/>
  <c r="G51" i="27" s="1"/>
  <c r="H51" i="27" s="1"/>
  <c r="I51" i="27" s="1"/>
  <c r="F986" i="27"/>
  <c r="G986" i="27" s="1"/>
  <c r="H986" i="27" s="1"/>
  <c r="F884" i="27"/>
  <c r="G884" i="27" s="1"/>
  <c r="H884" i="27" s="1"/>
  <c r="E2833" i="27"/>
  <c r="F780" i="27"/>
  <c r="E283" i="27"/>
  <c r="E2943" i="27"/>
  <c r="F777" i="27"/>
  <c r="F2722" i="27"/>
  <c r="F662" i="27"/>
  <c r="G662" i="27" s="1"/>
  <c r="H662" i="27" s="1"/>
  <c r="I662" i="27" s="1"/>
  <c r="F846" i="27"/>
  <c r="G846" i="27" s="1"/>
  <c r="H846" i="27" s="1"/>
  <c r="I846" i="27" s="1"/>
  <c r="E1957" i="27"/>
  <c r="F2409" i="27"/>
  <c r="E2505" i="27"/>
  <c r="E699" i="27"/>
  <c r="F426" i="27"/>
  <c r="E895" i="27"/>
  <c r="F808" i="27"/>
  <c r="G808" i="27" s="1"/>
  <c r="H808" i="27" s="1"/>
  <c r="I808" i="27" s="1"/>
  <c r="E1225" i="27"/>
  <c r="F1852" i="27"/>
  <c r="G1852" i="27" s="1"/>
  <c r="H1852" i="27" s="1"/>
  <c r="I1852" i="27" s="1"/>
  <c r="E352" i="27"/>
  <c r="E264" i="27"/>
  <c r="E2507" i="27"/>
  <c r="F1644" i="27"/>
  <c r="E287" i="27"/>
  <c r="F1206" i="27"/>
  <c r="G1206" i="27" s="1"/>
  <c r="H1206" i="27" s="1"/>
  <c r="I1206" i="27" s="1"/>
  <c r="E673" i="27"/>
  <c r="F55" i="27"/>
  <c r="G55" i="27" s="1"/>
  <c r="H55" i="27" s="1"/>
  <c r="I55" i="27" s="1"/>
  <c r="F140" i="27"/>
  <c r="E356" i="27"/>
  <c r="F2505" i="27"/>
  <c r="F90" i="27"/>
  <c r="F2074" i="27"/>
  <c r="G2074" i="27" s="1"/>
  <c r="H2074" i="27" s="1"/>
  <c r="F31" i="27"/>
  <c r="G31" i="27" s="1"/>
  <c r="H31" i="27" s="1"/>
  <c r="F2938" i="27"/>
  <c r="G2938" i="27" s="1"/>
  <c r="H2938" i="27" s="1"/>
  <c r="E2500" i="27"/>
  <c r="F1632" i="27"/>
  <c r="F892" i="27"/>
  <c r="E16" i="27"/>
  <c r="F1044" i="27"/>
  <c r="F1220" i="27"/>
  <c r="G1220" i="27" s="1"/>
  <c r="H1220" i="27" s="1"/>
  <c r="F1423" i="27"/>
  <c r="F663" i="27"/>
  <c r="G663" i="27" s="1"/>
  <c r="H663" i="27" s="1"/>
  <c r="I663" i="27" s="1"/>
  <c r="E1530" i="27"/>
  <c r="F141" i="27"/>
  <c r="F711" i="27"/>
  <c r="F1757" i="27"/>
  <c r="E129" i="27"/>
  <c r="E53" i="27"/>
  <c r="E3036" i="27"/>
  <c r="F706" i="27"/>
  <c r="G706" i="27" s="1"/>
  <c r="H706" i="27" s="1"/>
  <c r="I706" i="27" s="1"/>
  <c r="F1541" i="27"/>
  <c r="G1541" i="27" s="1"/>
  <c r="H1541" i="27" s="1"/>
  <c r="I1541" i="27" s="1"/>
  <c r="E85" i="27"/>
  <c r="F2521" i="27"/>
  <c r="F3158" i="27"/>
  <c r="F881" i="27"/>
  <c r="F1112" i="27"/>
  <c r="G1112" i="27" s="1"/>
  <c r="H1112" i="27" s="1"/>
  <c r="I1112" i="27" s="1"/>
  <c r="E1003" i="27"/>
  <c r="E1110" i="27"/>
  <c r="E556" i="27"/>
  <c r="F607" i="27"/>
  <c r="F468" i="27"/>
  <c r="F897" i="27"/>
  <c r="F1651" i="27"/>
  <c r="F1313" i="27"/>
  <c r="G1313" i="27" s="1"/>
  <c r="H1313" i="27" s="1"/>
  <c r="I1313" i="27" s="1"/>
  <c r="F2303" i="27"/>
  <c r="G2303" i="27" s="1"/>
  <c r="H2303" i="27" s="1"/>
  <c r="F3054" i="27"/>
  <c r="G3054" i="27" s="1"/>
  <c r="H3054" i="27" s="1"/>
  <c r="I3054" i="27" s="1"/>
  <c r="E1969" i="27"/>
  <c r="E2516" i="27"/>
  <c r="F558" i="27"/>
  <c r="F179" i="27"/>
  <c r="E669" i="27"/>
  <c r="E52" i="27"/>
  <c r="F1866" i="27"/>
  <c r="F737" i="27"/>
  <c r="G737" i="27" s="1"/>
  <c r="H737" i="27" s="1"/>
  <c r="I737" i="27" s="1"/>
  <c r="F50" i="27"/>
  <c r="G50" i="27" s="1"/>
  <c r="H50" i="27" s="1"/>
  <c r="F235" i="27"/>
  <c r="E2938" i="27"/>
  <c r="F1655" i="27"/>
  <c r="F898" i="27"/>
  <c r="E196" i="27"/>
  <c r="E719" i="27"/>
  <c r="F3034" i="27"/>
  <c r="G3034" i="27" s="1"/>
  <c r="H3034" i="27" s="1"/>
  <c r="I3034" i="27" s="1"/>
  <c r="E3267" i="27"/>
  <c r="F419" i="27"/>
  <c r="E1220" i="27"/>
  <c r="F467" i="27"/>
  <c r="F1209" i="27"/>
  <c r="E373" i="27"/>
  <c r="E445" i="27"/>
  <c r="F161" i="27"/>
  <c r="G161" i="27" s="1"/>
  <c r="H161" i="27" s="1"/>
  <c r="I161" i="27" s="1"/>
  <c r="F1043" i="27"/>
  <c r="G1043" i="27" s="1"/>
  <c r="H1043" i="27" s="1"/>
  <c r="F2085" i="27"/>
  <c r="E637" i="27"/>
  <c r="F195" i="27"/>
  <c r="E211" i="27"/>
  <c r="E613" i="27"/>
  <c r="F551" i="27"/>
  <c r="G551" i="27" s="1"/>
  <c r="H551" i="27" s="1"/>
  <c r="I551" i="27" s="1"/>
  <c r="F1758" i="27"/>
  <c r="G1758" i="27" s="1"/>
  <c r="H1758" i="27" s="1"/>
  <c r="I1758" i="27" s="1"/>
  <c r="F2842" i="27"/>
  <c r="G2842" i="27" s="1"/>
  <c r="H2842" i="27" s="1"/>
  <c r="E2291" i="27"/>
  <c r="E713" i="27"/>
  <c r="F138" i="27"/>
  <c r="F199" i="27"/>
  <c r="E467" i="27"/>
  <c r="F840" i="27"/>
  <c r="G840" i="27" s="1"/>
  <c r="H840" i="27" s="1"/>
  <c r="I840" i="27" s="1"/>
  <c r="E1307" i="27"/>
  <c r="F818" i="27"/>
  <c r="G818" i="27" s="1"/>
  <c r="H818" i="27" s="1"/>
  <c r="F442" i="27"/>
  <c r="G442" i="27" s="1"/>
  <c r="H442" i="27" s="1"/>
  <c r="F644" i="27"/>
  <c r="E3264" i="27"/>
  <c r="E1090" i="27"/>
  <c r="E212" i="27"/>
  <c r="F2280" i="27"/>
  <c r="G2280" i="27" s="1"/>
  <c r="H2280" i="27" s="1"/>
  <c r="I2280" i="27" s="1"/>
  <c r="E191" i="27"/>
  <c r="E1213" i="27"/>
  <c r="E1741" i="27"/>
  <c r="F48" i="27"/>
  <c r="F793" i="27"/>
  <c r="F396" i="27"/>
  <c r="F3154" i="27"/>
  <c r="G3154" i="27" s="1"/>
  <c r="H3154" i="27" s="1"/>
  <c r="F73" i="27"/>
  <c r="G73" i="27" s="1"/>
  <c r="H73" i="27" s="1"/>
  <c r="I73" i="27" s="1"/>
  <c r="E3045" i="27"/>
  <c r="F747" i="27"/>
  <c r="G747" i="27" s="1"/>
  <c r="H747" i="27" s="1"/>
  <c r="I747" i="27" s="1"/>
  <c r="E2284" i="27"/>
  <c r="F1750" i="27"/>
  <c r="F673" i="27"/>
  <c r="G673" i="27" s="1"/>
  <c r="H673" i="27" s="1"/>
  <c r="I673" i="27" s="1"/>
  <c r="E2290" i="27"/>
  <c r="E3258" i="27"/>
  <c r="F264" i="27"/>
  <c r="G264" i="27" s="1"/>
  <c r="H264" i="27" s="1"/>
  <c r="I264" i="27" s="1"/>
  <c r="F46" i="27"/>
  <c r="G46" i="27" s="1"/>
  <c r="H46" i="27" s="1"/>
  <c r="I46" i="27" s="1"/>
  <c r="F154" i="27"/>
  <c r="G154" i="27" s="1"/>
  <c r="H154" i="27" s="1"/>
  <c r="F2499" i="27"/>
  <c r="F1860" i="27"/>
  <c r="F716" i="27"/>
  <c r="F649" i="27"/>
  <c r="E1311" i="27"/>
  <c r="F860" i="27"/>
  <c r="E109" i="27"/>
  <c r="E61" i="27"/>
  <c r="E2495" i="27"/>
  <c r="E30" i="27"/>
  <c r="E1224" i="27"/>
  <c r="F2953" i="27"/>
  <c r="E1205" i="27"/>
  <c r="E1765" i="27"/>
  <c r="F52" i="27"/>
  <c r="G52" i="27" s="1"/>
  <c r="H52" i="27" s="1"/>
  <c r="E847" i="27"/>
  <c r="F3050" i="27"/>
  <c r="E154" i="27"/>
  <c r="E1416" i="27"/>
  <c r="E190" i="27"/>
  <c r="F175" i="27"/>
  <c r="G175" i="27" s="1"/>
  <c r="H175" i="27" s="1"/>
  <c r="I175" i="27" s="1"/>
  <c r="F1103" i="27"/>
  <c r="F2626" i="27"/>
  <c r="G2626" i="27" s="1"/>
  <c r="H2626" i="27" s="1"/>
  <c r="F232" i="27"/>
  <c r="G232" i="27" s="1"/>
  <c r="H232" i="27" s="1"/>
  <c r="I232" i="27" s="1"/>
  <c r="F659" i="27"/>
  <c r="F1960" i="27"/>
  <c r="F30" i="27"/>
  <c r="F736" i="27"/>
  <c r="E573" i="27"/>
  <c r="E3151" i="27"/>
  <c r="E2724" i="27"/>
  <c r="E565" i="27"/>
  <c r="F661" i="27"/>
  <c r="E2072" i="27"/>
  <c r="E2401" i="27"/>
  <c r="E3160" i="27"/>
  <c r="F133" i="27"/>
  <c r="G133" i="27" s="1"/>
  <c r="H133" i="27" s="1"/>
  <c r="E127" i="27"/>
  <c r="E1542" i="27"/>
  <c r="F1108" i="27"/>
  <c r="G1108" i="27" s="1"/>
  <c r="H1108" i="27" s="1"/>
  <c r="F712" i="27"/>
  <c r="E735" i="27"/>
  <c r="E605" i="27"/>
  <c r="E576" i="27"/>
  <c r="F1325" i="27"/>
  <c r="G1325" i="27" s="1"/>
  <c r="H1325" i="27" s="1"/>
  <c r="I1325" i="27" s="1"/>
  <c r="F1312" i="27"/>
  <c r="G1312" i="27" s="1"/>
  <c r="H1312" i="27" s="1"/>
  <c r="I1312" i="27" s="1"/>
  <c r="E2841" i="27"/>
  <c r="E2392" i="27"/>
  <c r="F2183" i="27"/>
  <c r="E2612" i="27"/>
  <c r="E417" i="27"/>
  <c r="F2197" i="27"/>
  <c r="E3165" i="27"/>
  <c r="F807" i="27"/>
  <c r="G807" i="27" s="1"/>
  <c r="H807" i="27" s="1"/>
  <c r="I807" i="27" s="1"/>
  <c r="E145" i="27"/>
  <c r="E246" i="27"/>
  <c r="J246" i="27" s="1"/>
  <c r="F381" i="27"/>
  <c r="F1640" i="27"/>
  <c r="F1101" i="27"/>
  <c r="G1101" i="27" s="1"/>
  <c r="H1101" i="27" s="1"/>
  <c r="I1101" i="27" s="1"/>
  <c r="E684" i="27"/>
  <c r="E2300" i="27"/>
  <c r="E11" i="27"/>
  <c r="E2616" i="27"/>
  <c r="F458" i="27"/>
  <c r="G458" i="27" s="1"/>
  <c r="H458" i="27" s="1"/>
  <c r="I458" i="27" s="1"/>
  <c r="E2497" i="27"/>
  <c r="F1107" i="27"/>
  <c r="F71" i="27"/>
  <c r="F340" i="27"/>
  <c r="F1040" i="27"/>
  <c r="G1040" i="27" s="1"/>
  <c r="H1040" i="27" s="1"/>
  <c r="E2496" i="27"/>
  <c r="E1431" i="27"/>
  <c r="E731" i="27"/>
  <c r="F413" i="27"/>
  <c r="F666" i="27"/>
  <c r="F356" i="27"/>
  <c r="F1211" i="27"/>
  <c r="E138" i="27"/>
  <c r="F372" i="27"/>
  <c r="E2827" i="27"/>
  <c r="F1756" i="27"/>
  <c r="G1756" i="27" s="1"/>
  <c r="H1756" i="27" s="1"/>
  <c r="I1756" i="27" s="1"/>
  <c r="E603" i="27"/>
  <c r="E3254" i="27"/>
  <c r="F173" i="27"/>
  <c r="G173" i="27" s="1"/>
  <c r="H173" i="27" s="1"/>
  <c r="I173" i="27" s="1"/>
  <c r="F2824" i="27"/>
  <c r="E1027" i="27"/>
  <c r="E195" i="27"/>
  <c r="E1316" i="27"/>
  <c r="F3160" i="27"/>
  <c r="G3160" i="27" s="1"/>
  <c r="H3160" i="27" s="1"/>
  <c r="I3160" i="27" s="1"/>
  <c r="F2185" i="27"/>
  <c r="F2511" i="27"/>
  <c r="F279" i="27"/>
  <c r="G279" i="27" s="1"/>
  <c r="H279" i="27" s="1"/>
  <c r="I279" i="27" s="1"/>
  <c r="E1328" i="27"/>
  <c r="F1645" i="27"/>
  <c r="G1645" i="27" s="1"/>
  <c r="H1645" i="27" s="1"/>
  <c r="I1645" i="27" s="1"/>
  <c r="F410" i="27"/>
  <c r="G410" i="27" s="1"/>
  <c r="H410" i="27" s="1"/>
  <c r="E601" i="27"/>
  <c r="E206" i="27"/>
  <c r="E162" i="27"/>
  <c r="F108" i="27"/>
  <c r="E407" i="27"/>
  <c r="J407" i="27" s="1"/>
  <c r="E2077" i="27"/>
  <c r="F2726" i="27"/>
  <c r="G2726" i="27" s="1"/>
  <c r="H2726" i="27" s="1"/>
  <c r="F1974" i="27"/>
  <c r="G1974" i="27" s="1"/>
  <c r="H1974" i="27" s="1"/>
  <c r="I1974" i="27" s="1"/>
  <c r="E180" i="27"/>
  <c r="E247" i="27"/>
  <c r="E1756" i="27"/>
  <c r="E661" i="27"/>
  <c r="E338" i="27"/>
  <c r="E1753" i="27"/>
  <c r="F721" i="27"/>
  <c r="G721" i="27" s="1"/>
  <c r="H721" i="27" s="1"/>
  <c r="I721" i="27" s="1"/>
  <c r="F754" i="27"/>
  <c r="G754" i="27" s="1"/>
  <c r="H754" i="27" s="1"/>
  <c r="E22" i="27"/>
  <c r="E1212" i="27"/>
  <c r="E446" i="27"/>
  <c r="E1331" i="27"/>
  <c r="F1307" i="27"/>
  <c r="G1307" i="27" s="1"/>
  <c r="H1307" i="27" s="1"/>
  <c r="F2629" i="27"/>
  <c r="E35" i="27"/>
  <c r="E2283" i="27"/>
  <c r="E2843" i="27"/>
  <c r="F272" i="27"/>
  <c r="G272" i="27" s="1"/>
  <c r="H272" i="27" s="1"/>
  <c r="I272" i="27" s="1"/>
  <c r="E3037" i="27"/>
  <c r="F2937" i="27"/>
  <c r="E1318" i="27"/>
  <c r="E2719" i="27"/>
  <c r="F1314" i="27"/>
  <c r="G1314" i="27" s="1"/>
  <c r="H1314" i="27" s="1"/>
  <c r="I1314" i="27" s="1"/>
  <c r="F730" i="27"/>
  <c r="G730" i="27" s="1"/>
  <c r="H730" i="27" s="1"/>
  <c r="E3054" i="27"/>
  <c r="E781" i="27"/>
  <c r="F642" i="27"/>
  <c r="F2287" i="27"/>
  <c r="E169" i="27"/>
  <c r="F2718" i="27"/>
  <c r="F1020" i="27"/>
  <c r="G1020" i="27" s="1"/>
  <c r="H1020" i="27" s="1"/>
  <c r="I1020" i="27" s="1"/>
  <c r="F373" i="27"/>
  <c r="G373" i="27" s="1"/>
  <c r="H373" i="27" s="1"/>
  <c r="I373" i="27" s="1"/>
  <c r="E707" i="27"/>
  <c r="E1108" i="27"/>
  <c r="F247" i="27"/>
  <c r="E1745" i="27"/>
  <c r="E1035" i="27"/>
  <c r="F1741" i="27"/>
  <c r="E3050" i="27"/>
  <c r="F667" i="27"/>
  <c r="G667" i="27" s="1"/>
  <c r="H667" i="27" s="1"/>
  <c r="I667" i="27" s="1"/>
  <c r="E2404" i="27"/>
  <c r="F1224" i="27"/>
  <c r="G1224" i="27" s="1"/>
  <c r="H1224" i="27" s="1"/>
  <c r="F1538" i="27"/>
  <c r="E1846" i="27"/>
  <c r="E1749" i="27"/>
  <c r="E1092" i="27"/>
  <c r="E2715" i="27"/>
  <c r="E1757" i="27"/>
  <c r="E1761" i="27"/>
  <c r="E2607" i="27"/>
  <c r="F262" i="27"/>
  <c r="F2503" i="27"/>
  <c r="F19" i="27"/>
  <c r="E57" i="27"/>
  <c r="E1648" i="27"/>
  <c r="F2174" i="27"/>
  <c r="F775" i="27"/>
  <c r="G775" i="27" s="1"/>
  <c r="H775" i="27" s="1"/>
  <c r="E1319" i="27"/>
  <c r="E336" i="27"/>
  <c r="E265" i="27"/>
  <c r="E845" i="27"/>
  <c r="E742" i="27"/>
  <c r="E15" i="27"/>
  <c r="E55" i="27"/>
  <c r="F2083" i="27"/>
  <c r="G2083" i="27" s="1"/>
  <c r="H2083" i="27" s="1"/>
  <c r="I2083" i="27" s="1"/>
  <c r="F770" i="27"/>
  <c r="G770" i="27" s="1"/>
  <c r="H770" i="27" s="1"/>
  <c r="E387" i="27"/>
  <c r="E671" i="27"/>
  <c r="F99" i="27"/>
  <c r="G99" i="27" s="1"/>
  <c r="H99" i="27" s="1"/>
  <c r="I99" i="27" s="1"/>
  <c r="F1525" i="27"/>
  <c r="E91" i="27"/>
  <c r="E805" i="27"/>
  <c r="F1755" i="27"/>
  <c r="G1755" i="27" s="1"/>
  <c r="H1755" i="27" s="1"/>
  <c r="I1755" i="27" s="1"/>
  <c r="F996" i="27"/>
  <c r="G996" i="27" s="1"/>
  <c r="H996" i="27" s="1"/>
  <c r="I996" i="27" s="1"/>
  <c r="F703" i="27"/>
  <c r="F105" i="27"/>
  <c r="F348" i="27"/>
  <c r="F665" i="27"/>
  <c r="E552" i="27"/>
  <c r="F697" i="27"/>
  <c r="G697" i="27" s="1"/>
  <c r="H697" i="27" s="1"/>
  <c r="E2081" i="27"/>
  <c r="E740" i="27"/>
  <c r="F1420" i="27"/>
  <c r="F94" i="27"/>
  <c r="F136" i="27"/>
  <c r="E87" i="27"/>
  <c r="F774" i="27"/>
  <c r="G774" i="27" s="1"/>
  <c r="H774" i="27" s="1"/>
  <c r="I774" i="27" s="1"/>
  <c r="F771" i="27"/>
  <c r="G771" i="27" s="1"/>
  <c r="H771" i="27" s="1"/>
  <c r="I771" i="27" s="1"/>
  <c r="F276" i="27"/>
  <c r="G276" i="27" s="1"/>
  <c r="H276" i="27" s="1"/>
  <c r="J276" i="27" s="1"/>
  <c r="F2939" i="27"/>
  <c r="G2939" i="27" s="1"/>
  <c r="H2939" i="27" s="1"/>
  <c r="F3163" i="27"/>
  <c r="F2829" i="27"/>
  <c r="F83" i="27"/>
  <c r="E239" i="27"/>
  <c r="F2069" i="27"/>
  <c r="G2069" i="27" s="1"/>
  <c r="H2069" i="27" s="1"/>
  <c r="F1966" i="27"/>
  <c r="G1966" i="27" s="1"/>
  <c r="H1966" i="27" s="1"/>
  <c r="F1221" i="27"/>
  <c r="G1221" i="27" s="1"/>
  <c r="H1221" i="27" s="1"/>
  <c r="I1221" i="27" s="1"/>
  <c r="F215" i="27"/>
  <c r="G215" i="27" s="1"/>
  <c r="H215" i="27" s="1"/>
  <c r="I215" i="27" s="1"/>
  <c r="E388" i="27"/>
  <c r="E1656" i="27"/>
  <c r="F2086" i="27"/>
  <c r="G2086" i="27" s="1"/>
  <c r="H2086" i="27" s="1"/>
  <c r="I2086" i="27" s="1"/>
  <c r="E1857" i="27"/>
  <c r="E67" i="27"/>
  <c r="E167" i="27"/>
  <c r="E3167" i="27"/>
  <c r="E2844" i="27"/>
  <c r="F988" i="27"/>
  <c r="F3166" i="27"/>
  <c r="F28" i="27"/>
  <c r="E1954" i="27"/>
  <c r="E767" i="27"/>
  <c r="F3152" i="27"/>
  <c r="G3152" i="27" s="1"/>
  <c r="H3152" i="27" s="1"/>
  <c r="I3152" i="27" s="1"/>
  <c r="E1541" i="27"/>
  <c r="E2067" i="27"/>
  <c r="F229" i="27"/>
  <c r="E2299" i="27"/>
  <c r="F2927" i="27"/>
  <c r="G2927" i="27" s="1"/>
  <c r="H2927" i="27" s="1"/>
  <c r="I2927" i="27" s="1"/>
  <c r="E2070" i="27"/>
  <c r="E1421" i="27"/>
  <c r="E3161" i="27"/>
  <c r="E1537" i="27"/>
  <c r="E2281" i="27"/>
  <c r="F1034" i="27"/>
  <c r="F2172" i="27"/>
  <c r="E1739" i="27"/>
  <c r="E1533" i="27"/>
  <c r="E50" i="27"/>
  <c r="F735" i="27"/>
  <c r="G735" i="27" s="1"/>
  <c r="H735" i="27" s="1"/>
  <c r="E101" i="27"/>
  <c r="E901" i="27"/>
  <c r="F1006" i="27"/>
  <c r="F1862" i="27"/>
  <c r="E2089" i="27"/>
  <c r="E28" i="27"/>
  <c r="E174" i="27"/>
  <c r="F12" i="27"/>
  <c r="G12" i="27" s="1"/>
  <c r="H12" i="27" s="1"/>
  <c r="F814" i="27"/>
  <c r="G814" i="27" s="1"/>
  <c r="H814" i="27" s="1"/>
  <c r="I814" i="27" s="1"/>
  <c r="E1752" i="27"/>
  <c r="F170" i="27"/>
  <c r="E775" i="27"/>
  <c r="E1432" i="27"/>
  <c r="F982" i="27"/>
  <c r="G982" i="27" s="1"/>
  <c r="H982" i="27" s="1"/>
  <c r="E466" i="27"/>
  <c r="F678" i="27"/>
  <c r="G678" i="27" s="1"/>
  <c r="H678" i="27" s="1"/>
  <c r="I678" i="27" s="1"/>
  <c r="E3038" i="27"/>
  <c r="E250" i="27"/>
  <c r="E2722" i="27"/>
  <c r="E286" i="27"/>
  <c r="F206" i="27"/>
  <c r="E37" i="27"/>
  <c r="E1539" i="27"/>
  <c r="F622" i="27"/>
  <c r="F3250" i="27"/>
  <c r="G3250" i="27" s="1"/>
  <c r="H3250" i="27" s="1"/>
  <c r="I3250" i="27" s="1"/>
  <c r="F677" i="27"/>
  <c r="G677" i="27" s="1"/>
  <c r="H677" i="27" s="1"/>
  <c r="I677" i="27" s="1"/>
  <c r="E420" i="27"/>
  <c r="F447" i="27"/>
  <c r="E70" i="27"/>
  <c r="E2512" i="27"/>
  <c r="E102" i="27"/>
  <c r="F197" i="27"/>
  <c r="G197" i="27" s="1"/>
  <c r="H197" i="27" s="1"/>
  <c r="F826" i="27"/>
  <c r="G826" i="27" s="1"/>
  <c r="H826" i="27" s="1"/>
  <c r="E348" i="27"/>
  <c r="E1415" i="27"/>
  <c r="E173" i="27"/>
  <c r="F572" i="27"/>
  <c r="G572" i="27" s="1"/>
  <c r="H572" i="27" s="1"/>
  <c r="I572" i="27" s="1"/>
  <c r="F244" i="27"/>
  <c r="E379" i="27"/>
  <c r="F34" i="27"/>
  <c r="G34" i="27" s="1"/>
  <c r="H34" i="27" s="1"/>
  <c r="I34" i="27" s="1"/>
  <c r="E608" i="27"/>
  <c r="E887" i="27"/>
  <c r="F3162" i="27"/>
  <c r="E422" i="27"/>
  <c r="E695" i="27"/>
  <c r="F416" i="27"/>
  <c r="F1743" i="27"/>
  <c r="G1743" i="27" s="1"/>
  <c r="H1743" i="27" s="1"/>
  <c r="I1743" i="27" s="1"/>
  <c r="F88" i="27"/>
  <c r="G88" i="27" s="1"/>
  <c r="H88" i="27" s="1"/>
  <c r="E3158" i="27"/>
  <c r="F3058" i="27"/>
  <c r="G3058" i="27" s="1"/>
  <c r="H3058" i="27" s="1"/>
  <c r="E771" i="27"/>
  <c r="F1323" i="27"/>
  <c r="F2410" i="27"/>
  <c r="E214" i="27"/>
  <c r="F18" i="27"/>
  <c r="G18" i="27" s="1"/>
  <c r="H18" i="27" s="1"/>
  <c r="I18" i="27" s="1"/>
  <c r="F2931" i="27"/>
  <c r="G2931" i="27" s="1"/>
  <c r="H2931" i="27" s="1"/>
  <c r="F847" i="27"/>
  <c r="G847" i="27" s="1"/>
  <c r="H847" i="27" s="1"/>
  <c r="I847" i="27" s="1"/>
  <c r="E1856" i="27"/>
  <c r="F87" i="27"/>
  <c r="F569" i="27"/>
  <c r="F248" i="27"/>
  <c r="E340" i="27"/>
  <c r="E2393" i="27"/>
  <c r="F283" i="27"/>
  <c r="G283" i="27" s="1"/>
  <c r="H283" i="27" s="1"/>
  <c r="I283" i="27" s="1"/>
  <c r="F1212" i="27"/>
  <c r="G1212" i="27" s="1"/>
  <c r="H1212" i="27" s="1"/>
  <c r="I1212" i="27" s="1"/>
  <c r="E753" i="27"/>
  <c r="J753" i="27" s="1"/>
  <c r="F172" i="27"/>
  <c r="E755" i="27"/>
  <c r="F2066" i="27"/>
  <c r="F395" i="27"/>
  <c r="F1438" i="27"/>
  <c r="G1438" i="27" s="1"/>
  <c r="H1438" i="27" s="1"/>
  <c r="F3274" i="27"/>
  <c r="E2723" i="27"/>
  <c r="E777" i="27"/>
  <c r="F391" i="27"/>
  <c r="F2947" i="27"/>
  <c r="E2832" i="27"/>
  <c r="E443" i="27"/>
  <c r="F1008" i="27"/>
  <c r="F2941" i="27"/>
  <c r="G2941" i="27" s="1"/>
  <c r="H2941" i="27" s="1"/>
  <c r="I2941" i="27" s="1"/>
  <c r="F1972" i="27"/>
  <c r="G1972" i="27" s="1"/>
  <c r="H1972" i="27" s="1"/>
  <c r="E3043" i="27"/>
  <c r="F2710" i="27"/>
  <c r="G2710" i="27" s="1"/>
  <c r="H2710" i="27" s="1"/>
  <c r="F788" i="27"/>
  <c r="F192" i="27"/>
  <c r="F239" i="27"/>
  <c r="E703" i="27"/>
  <c r="F1654" i="27"/>
  <c r="G1654" i="27" s="1"/>
  <c r="H1654" i="27" s="1"/>
  <c r="I1654" i="27" s="1"/>
  <c r="F1022" i="27"/>
  <c r="G1022" i="27" s="1"/>
  <c r="H1022" i="27" s="1"/>
  <c r="I1022" i="27" s="1"/>
  <c r="E462" i="27"/>
  <c r="F176" i="27"/>
  <c r="F335" i="27"/>
  <c r="G335" i="27" s="1"/>
  <c r="H335" i="27" s="1"/>
  <c r="I335" i="27" s="1"/>
  <c r="F2614" i="27"/>
  <c r="F1326" i="27"/>
  <c r="E874" i="27"/>
  <c r="E197" i="27"/>
  <c r="E63" i="27"/>
  <c r="F2845" i="27"/>
  <c r="G2845" i="27" s="1"/>
  <c r="H2845" i="27" s="1"/>
  <c r="I2845" i="27" s="1"/>
  <c r="E1548" i="27"/>
  <c r="E858" i="27"/>
  <c r="E1964" i="27"/>
  <c r="F1742" i="27"/>
  <c r="E456" i="27"/>
  <c r="F778" i="27"/>
  <c r="E24" i="27"/>
  <c r="E1115" i="27"/>
  <c r="E3266" i="27"/>
  <c r="E841" i="27"/>
  <c r="E1218" i="27"/>
  <c r="E623" i="27"/>
  <c r="E2720" i="27"/>
  <c r="F1113" i="27"/>
  <c r="G1113" i="27" s="1"/>
  <c r="H1113" i="27" s="1"/>
  <c r="E1640" i="27"/>
  <c r="F635" i="27"/>
  <c r="G635" i="27" s="1"/>
  <c r="H635" i="27" s="1"/>
  <c r="I635" i="27" s="1"/>
  <c r="E168" i="27"/>
  <c r="E391" i="27"/>
  <c r="F757" i="27"/>
  <c r="F2073" i="27"/>
  <c r="E354" i="27"/>
  <c r="E2513" i="27"/>
  <c r="E2499" i="27"/>
  <c r="E1199" i="27"/>
  <c r="E1039" i="27"/>
  <c r="F226" i="27"/>
  <c r="G226" i="27" s="1"/>
  <c r="H226" i="27" s="1"/>
  <c r="I226" i="27" s="1"/>
  <c r="F1854" i="27"/>
  <c r="G1854" i="27" s="1"/>
  <c r="H1854" i="27" s="1"/>
  <c r="I1854" i="27" s="1"/>
  <c r="F1962" i="27"/>
  <c r="F1739" i="27"/>
  <c r="G1739" i="27" s="1"/>
  <c r="H1739" i="27" s="1"/>
  <c r="F274" i="27"/>
  <c r="G274" i="27" s="1"/>
  <c r="H274" i="27" s="1"/>
  <c r="E1651" i="27"/>
  <c r="F1765" i="27"/>
  <c r="G1765" i="27" s="1"/>
  <c r="H1765" i="27" s="1"/>
  <c r="F230" i="27"/>
  <c r="E345" i="27"/>
  <c r="E1215" i="27"/>
  <c r="F669" i="27"/>
  <c r="E159" i="27"/>
  <c r="E2713" i="27"/>
  <c r="F228" i="27"/>
  <c r="G228" i="27" s="1"/>
  <c r="H228" i="27" s="1"/>
  <c r="E1852" i="27"/>
  <c r="J1852" i="27" s="1"/>
  <c r="F3156" i="27"/>
  <c r="F1548" i="27"/>
  <c r="E160" i="27"/>
  <c r="E2075" i="27"/>
  <c r="F3266" i="27"/>
  <c r="G3266" i="27" s="1"/>
  <c r="H3266" i="27" s="1"/>
  <c r="I3266" i="27" s="1"/>
  <c r="F2190" i="27"/>
  <c r="G2190" i="27" s="1"/>
  <c r="H2190" i="27" s="1"/>
  <c r="I2190" i="27" s="1"/>
  <c r="F773" i="27"/>
  <c r="G773" i="27" s="1"/>
  <c r="H773" i="27" s="1"/>
  <c r="I773" i="27" s="1"/>
  <c r="F2290" i="27"/>
  <c r="G2290" i="27" s="1"/>
  <c r="H2290" i="27" s="1"/>
  <c r="J2290" i="27" s="1"/>
  <c r="E3034" i="27"/>
  <c r="E1642" i="27"/>
  <c r="F882" i="27"/>
  <c r="F178" i="27"/>
  <c r="E2822" i="27"/>
  <c r="E1031" i="27"/>
  <c r="F802" i="27"/>
  <c r="G802" i="27" s="1"/>
  <c r="H802" i="27" s="1"/>
  <c r="I802" i="27" s="1"/>
  <c r="F1863" i="27"/>
  <c r="G1863" i="27" s="1"/>
  <c r="H1863" i="27" s="1"/>
  <c r="I1863" i="27" s="1"/>
  <c r="F612" i="27"/>
  <c r="E1966" i="27"/>
  <c r="F1955" i="27"/>
  <c r="F3148" i="27"/>
  <c r="E1961" i="27"/>
  <c r="F2837" i="27"/>
  <c r="G2837" i="27" s="1"/>
  <c r="H2837" i="27" s="1"/>
  <c r="I2837" i="27" s="1"/>
  <c r="F1205" i="27"/>
  <c r="G1205" i="27" s="1"/>
  <c r="H1205" i="27" s="1"/>
  <c r="I1205" i="27" s="1"/>
  <c r="E2718" i="27"/>
  <c r="E141" i="27"/>
  <c r="E1427" i="27"/>
  <c r="E885" i="27"/>
  <c r="F1093" i="27"/>
  <c r="F2930" i="27"/>
  <c r="G2930" i="27" s="1"/>
  <c r="H2930" i="27" s="1"/>
  <c r="E2498" i="27"/>
  <c r="E2172" i="27"/>
  <c r="F2067" i="27"/>
  <c r="G2067" i="27" s="1"/>
  <c r="H2067" i="27" s="1"/>
  <c r="J2067" i="27" s="1"/>
  <c r="F2170" i="27"/>
  <c r="G2170" i="27" s="1"/>
  <c r="H2170" i="27" s="1"/>
  <c r="I2170" i="27" s="1"/>
  <c r="F2189" i="27"/>
  <c r="E73" i="27"/>
  <c r="F3052" i="27"/>
  <c r="E1955" i="27"/>
  <c r="F82" i="27"/>
  <c r="G82" i="27" s="1"/>
  <c r="H82" i="27" s="1"/>
  <c r="I82" i="27" s="1"/>
  <c r="E1437" i="27"/>
  <c r="F863" i="27"/>
  <c r="G863" i="27" s="1"/>
  <c r="H863" i="27" s="1"/>
  <c r="E56" i="27"/>
  <c r="F813" i="27"/>
  <c r="E749" i="27"/>
  <c r="F70" i="27"/>
  <c r="E1657" i="27"/>
  <c r="F62" i="27"/>
  <c r="G62" i="27" s="1"/>
  <c r="H62" i="27" s="1"/>
  <c r="I62" i="27" s="1"/>
  <c r="F210" i="27"/>
  <c r="G210" i="27" s="1"/>
  <c r="H210" i="27" s="1"/>
  <c r="F142" i="27"/>
  <c r="G142" i="27" s="1"/>
  <c r="H142" i="27" s="1"/>
  <c r="I142" i="27" s="1"/>
  <c r="E229" i="27"/>
  <c r="E107" i="27"/>
  <c r="F253" i="27"/>
  <c r="F1856" i="27"/>
  <c r="E829" i="27"/>
  <c r="E1308" i="27"/>
  <c r="E1429" i="27"/>
  <c r="E125" i="27"/>
  <c r="E383" i="27"/>
  <c r="E460" i="27"/>
  <c r="F63" i="27"/>
  <c r="F2406" i="27"/>
  <c r="E645" i="27"/>
  <c r="F1526" i="27"/>
  <c r="F3060" i="27"/>
  <c r="G3060" i="27" s="1"/>
  <c r="H3060" i="27" s="1"/>
  <c r="F15" i="27"/>
  <c r="G15" i="27" s="1"/>
  <c r="H15" i="27" s="1"/>
  <c r="I15" i="27" s="1"/>
  <c r="F630" i="27"/>
  <c r="E889" i="27"/>
  <c r="E210" i="27"/>
  <c r="E2626" i="27"/>
  <c r="F901" i="27"/>
  <c r="G901" i="27" s="1"/>
  <c r="H901" i="27" s="1"/>
  <c r="I901" i="27" s="1"/>
  <c r="E86" i="27"/>
  <c r="F3142" i="27"/>
  <c r="G3142" i="27" s="1"/>
  <c r="H3142" i="27" s="1"/>
  <c r="I3142" i="27" s="1"/>
  <c r="E1746" i="27"/>
  <c r="F1846" i="27"/>
  <c r="G1846" i="27" s="1"/>
  <c r="H1846" i="27" s="1"/>
  <c r="I1846" i="27" s="1"/>
  <c r="F1749" i="27"/>
  <c r="F2188" i="27"/>
  <c r="E2303" i="27"/>
  <c r="F1530" i="27"/>
  <c r="G1530" i="27" s="1"/>
  <c r="H1530" i="27" s="1"/>
  <c r="F1642" i="27"/>
  <c r="G1642" i="27" s="1"/>
  <c r="H1642" i="27" s="1"/>
  <c r="I1642" i="27" s="1"/>
  <c r="F1115" i="27"/>
  <c r="G1115" i="27" s="1"/>
  <c r="H1115" i="27" s="1"/>
  <c r="I1115" i="27" s="1"/>
  <c r="F1000" i="27"/>
  <c r="G1000" i="27" s="1"/>
  <c r="H1000" i="27" s="1"/>
  <c r="I1000" i="27" s="1"/>
  <c r="F1440" i="27"/>
  <c r="F1979" i="27"/>
  <c r="E106" i="27"/>
  <c r="F570" i="27"/>
  <c r="E2386" i="27"/>
  <c r="E1742" i="27"/>
  <c r="E597" i="27"/>
  <c r="E3255" i="27"/>
  <c r="F675" i="27"/>
  <c r="F2064" i="27"/>
  <c r="E3169" i="27"/>
  <c r="E1975" i="27"/>
  <c r="F194" i="27"/>
  <c r="E599" i="27"/>
  <c r="F2936" i="27"/>
  <c r="G2936" i="27" s="1"/>
  <c r="H2936" i="27" s="1"/>
  <c r="I2936" i="27" s="1"/>
  <c r="F2390" i="27"/>
  <c r="G2390" i="27" s="1"/>
  <c r="H2390" i="27" s="1"/>
  <c r="E1023" i="27"/>
  <c r="E1201" i="27"/>
  <c r="F1549" i="27"/>
  <c r="F2952" i="27"/>
  <c r="F2179" i="27"/>
  <c r="G2179" i="27" s="1"/>
  <c r="H2179" i="27" s="1"/>
  <c r="F695" i="27"/>
  <c r="G695" i="27" s="1"/>
  <c r="H695" i="27" s="1"/>
  <c r="I695" i="27" s="1"/>
  <c r="E245" i="27"/>
  <c r="E1870" i="27"/>
  <c r="F1030" i="27"/>
  <c r="F636" i="27"/>
  <c r="E2294" i="27"/>
  <c r="F2184" i="27"/>
  <c r="E2820" i="27"/>
  <c r="E1111" i="27"/>
  <c r="F2282" i="27"/>
  <c r="G2282" i="27" s="1"/>
  <c r="H2282" i="27" s="1"/>
  <c r="E1326" i="27"/>
  <c r="E2730" i="27"/>
  <c r="F263" i="27"/>
  <c r="G263" i="27" s="1"/>
  <c r="H263" i="27" s="1"/>
  <c r="I263" i="27" s="1"/>
  <c r="F718" i="27"/>
  <c r="E3164" i="27"/>
  <c r="F605" i="27"/>
  <c r="G605" i="27" s="1"/>
  <c r="H605" i="27" s="1"/>
  <c r="I605" i="27" s="1"/>
  <c r="E176" i="27"/>
  <c r="E2087" i="27"/>
  <c r="E3265" i="27"/>
  <c r="E2519" i="27"/>
  <c r="E131" i="27"/>
  <c r="F69" i="27"/>
  <c r="E1547" i="27"/>
  <c r="F354" i="27"/>
  <c r="G354" i="27" s="1"/>
  <c r="H354" i="27" s="1"/>
  <c r="I354" i="27" s="1"/>
  <c r="E1973" i="27"/>
  <c r="E139" i="27"/>
  <c r="E120" i="27"/>
  <c r="E1968" i="27"/>
  <c r="F786" i="27"/>
  <c r="E17" i="27"/>
  <c r="F171" i="27"/>
  <c r="E2514" i="27"/>
  <c r="E2285" i="27"/>
  <c r="E574" i="27"/>
  <c r="E1223" i="27"/>
  <c r="F646" i="27"/>
  <c r="E3252" i="27"/>
  <c r="F1971" i="27"/>
  <c r="G1971" i="27" s="1"/>
  <c r="H1971" i="27" s="1"/>
  <c r="F720" i="27"/>
  <c r="E1214" i="27"/>
  <c r="E2613" i="27"/>
  <c r="E1098" i="27"/>
  <c r="E1965" i="27"/>
  <c r="E1001" i="27"/>
  <c r="F627" i="27"/>
  <c r="F2080" i="27"/>
  <c r="F896" i="27"/>
  <c r="E1310" i="27"/>
  <c r="E334" i="27"/>
  <c r="E3261" i="27"/>
  <c r="E122" i="27"/>
  <c r="F715" i="27"/>
  <c r="F821" i="27"/>
  <c r="F357" i="27"/>
  <c r="G357" i="27" s="1"/>
  <c r="H357" i="27" s="1"/>
  <c r="I357" i="27" s="1"/>
  <c r="E123" i="27"/>
  <c r="F829" i="27"/>
  <c r="G829" i="27" s="1"/>
  <c r="H829" i="27" s="1"/>
  <c r="E551" i="27"/>
  <c r="J551" i="27" s="1"/>
  <c r="E737" i="27"/>
  <c r="F122" i="27"/>
  <c r="G122" i="27" s="1"/>
  <c r="H122" i="27" s="1"/>
  <c r="I122" i="27" s="1"/>
  <c r="E2721" i="27"/>
  <c r="F95" i="27"/>
  <c r="F3040" i="27"/>
  <c r="F602" i="27"/>
  <c r="E2065" i="27"/>
  <c r="E1419" i="27"/>
  <c r="F1652" i="27"/>
  <c r="G1652" i="27" s="1"/>
  <c r="H1652" i="27" s="1"/>
  <c r="F68" i="27"/>
  <c r="G68" i="27" s="1"/>
  <c r="H68" i="27" s="1"/>
  <c r="I68" i="27" s="1"/>
  <c r="E3274" i="27"/>
  <c r="E2728" i="27"/>
  <c r="F594" i="27"/>
  <c r="F1002" i="27"/>
  <c r="E62" i="27"/>
  <c r="F1748" i="27"/>
  <c r="F213" i="27"/>
  <c r="G213" i="27" s="1"/>
  <c r="H213" i="27" s="1"/>
  <c r="I213" i="27" s="1"/>
  <c r="F2509" i="27"/>
  <c r="G2509" i="27" s="1"/>
  <c r="H2509" i="27" s="1"/>
  <c r="F157" i="27"/>
  <c r="E631" i="27"/>
  <c r="F560" i="27"/>
  <c r="F1004" i="27"/>
  <c r="E681" i="27"/>
  <c r="E1005" i="27"/>
  <c r="F2821" i="27"/>
  <c r="G2821" i="27" s="1"/>
  <c r="H2821" i="27" s="1"/>
  <c r="I2821" i="27" s="1"/>
  <c r="E999" i="27"/>
  <c r="E1217" i="27"/>
  <c r="E346" i="27"/>
  <c r="E3150" i="27"/>
  <c r="E2301" i="27"/>
  <c r="F623" i="27"/>
  <c r="E2615" i="27"/>
  <c r="F679" i="27"/>
  <c r="G679" i="27" s="1"/>
  <c r="H679" i="27" s="1"/>
  <c r="F2088" i="27"/>
  <c r="G2088" i="27" s="1"/>
  <c r="H2088" i="27" s="1"/>
  <c r="I2088" i="27" s="1"/>
  <c r="E672" i="27"/>
  <c r="F2193" i="27"/>
  <c r="E2839" i="27"/>
  <c r="F1431" i="27"/>
  <c r="E384" i="27"/>
  <c r="F704" i="27"/>
  <c r="G704" i="27" s="1"/>
  <c r="H704" i="27" s="1"/>
  <c r="I704" i="27" s="1"/>
  <c r="F658" i="27"/>
  <c r="G658" i="27" s="1"/>
  <c r="H658" i="27" s="1"/>
  <c r="J658" i="27" s="1"/>
  <c r="E410" i="27"/>
  <c r="E25" i="27"/>
  <c r="F809" i="27"/>
  <c r="F891" i="27"/>
  <c r="F463" i="27"/>
  <c r="E1204" i="27"/>
  <c r="F167" i="27"/>
  <c r="G167" i="27" s="1"/>
  <c r="H167" i="27" s="1"/>
  <c r="I167" i="27" s="1"/>
  <c r="F1747" i="27"/>
  <c r="G1747" i="27" s="1"/>
  <c r="H1747" i="27" s="1"/>
  <c r="E165" i="27"/>
  <c r="E2282" i="27"/>
  <c r="F1848" i="27"/>
  <c r="E3271" i="27"/>
  <c r="E341" i="27"/>
  <c r="F125" i="27"/>
  <c r="G125" i="27" s="1"/>
  <c r="H125" i="27" s="1"/>
  <c r="E1037" i="27"/>
  <c r="F787" i="27"/>
  <c r="G787" i="27" s="1"/>
  <c r="H787" i="27" s="1"/>
  <c r="E3159" i="27"/>
  <c r="F104" i="27"/>
  <c r="F191" i="27"/>
  <c r="E663" i="27"/>
  <c r="E1313" i="27"/>
  <c r="E2521" i="27"/>
  <c r="F1637" i="27"/>
  <c r="F100" i="27"/>
  <c r="G100" i="27" s="1"/>
  <c r="H100" i="27" s="1"/>
  <c r="I100" i="27" s="1"/>
  <c r="F823" i="27"/>
  <c r="G823" i="27" s="1"/>
  <c r="H823" i="27" s="1"/>
  <c r="I823" i="27" s="1"/>
  <c r="F411" i="27"/>
  <c r="F424" i="27"/>
  <c r="E2293" i="27"/>
  <c r="F3036" i="27"/>
  <c r="E2501" i="27"/>
  <c r="F1648" i="27"/>
  <c r="E2835" i="27"/>
  <c r="F2716" i="27"/>
  <c r="G2716" i="27" s="1"/>
  <c r="H2716" i="27" s="1"/>
  <c r="I2716" i="27" s="1"/>
  <c r="E1314" i="27"/>
  <c r="E647" i="27"/>
  <c r="F383" i="27"/>
  <c r="E1426" i="27"/>
  <c r="E425" i="27"/>
  <c r="E105" i="27"/>
  <c r="E3056" i="27"/>
  <c r="E1744" i="27"/>
  <c r="F2292" i="27"/>
  <c r="F1111" i="27"/>
  <c r="E208" i="27"/>
  <c r="F772" i="27"/>
  <c r="E665" i="27"/>
  <c r="E418" i="27"/>
  <c r="F1106" i="27"/>
  <c r="G1106" i="27" s="1"/>
  <c r="H1106" i="27" s="1"/>
  <c r="F3264" i="27"/>
  <c r="G3264" i="27" s="1"/>
  <c r="H3264" i="27" s="1"/>
  <c r="E1096" i="27"/>
  <c r="F888" i="27"/>
  <c r="F985" i="27"/>
  <c r="F423" i="27"/>
  <c r="F586" i="27"/>
  <c r="G586" i="27" s="1"/>
  <c r="H586" i="27" s="1"/>
  <c r="F1546" i="27"/>
  <c r="G1546" i="27" s="1"/>
  <c r="H1546" i="27" s="1"/>
  <c r="I1546" i="27" s="1"/>
  <c r="E349" i="27"/>
  <c r="E469" i="27"/>
  <c r="F806" i="27"/>
  <c r="F1524" i="27"/>
  <c r="E3163" i="27"/>
  <c r="E32" i="27"/>
  <c r="F2296" i="27"/>
  <c r="G2296" i="27" s="1"/>
  <c r="H2296" i="27" s="1"/>
  <c r="E242" i="27"/>
  <c r="E2602" i="27"/>
  <c r="E674" i="27"/>
  <c r="E133" i="27"/>
  <c r="E2494" i="27"/>
  <c r="E709" i="27"/>
  <c r="F2402" i="27"/>
  <c r="E248" i="27"/>
  <c r="F1320" i="27"/>
  <c r="F33" i="27"/>
  <c r="G33" i="27" s="1"/>
  <c r="H33" i="27" s="1"/>
  <c r="I33" i="27" s="1"/>
  <c r="E2502" i="27"/>
  <c r="F275" i="27"/>
  <c r="F1308" i="27"/>
  <c r="F72" i="27"/>
  <c r="F990" i="27"/>
  <c r="E164" i="27"/>
  <c r="F91" i="27"/>
  <c r="G91" i="27" s="1"/>
  <c r="H91" i="27" s="1"/>
  <c r="E1963" i="27"/>
  <c r="F2171" i="27"/>
  <c r="G2171" i="27" s="1"/>
  <c r="H2171" i="27" s="1"/>
  <c r="E2407" i="27"/>
  <c r="E680" i="27"/>
  <c r="F575" i="27"/>
  <c r="E3256" i="27"/>
  <c r="F676" i="27"/>
  <c r="G676" i="27" s="1"/>
  <c r="H676" i="27" s="1"/>
  <c r="I676" i="27" s="1"/>
  <c r="F1225" i="27"/>
  <c r="G1225" i="27" s="1"/>
  <c r="H1225" i="27" s="1"/>
  <c r="I1225" i="27" s="1"/>
  <c r="E3061" i="27"/>
  <c r="F828" i="27"/>
  <c r="G828" i="27" s="1"/>
  <c r="H828" i="27" s="1"/>
  <c r="E2302" i="27"/>
  <c r="E431" i="27"/>
  <c r="F1329" i="27"/>
  <c r="G1329" i="27" s="1"/>
  <c r="H1329" i="27" s="1"/>
  <c r="E3052" i="27"/>
  <c r="F27" i="27"/>
  <c r="G27" i="27" s="1"/>
  <c r="H27" i="27" s="1"/>
  <c r="I27" i="27" s="1"/>
  <c r="E155" i="27"/>
  <c r="J155" i="27" s="1"/>
  <c r="F144" i="27"/>
  <c r="G144" i="27" s="1"/>
  <c r="H144" i="27" s="1"/>
  <c r="I144" i="27" s="1"/>
  <c r="E667" i="27"/>
  <c r="F1333" i="27"/>
  <c r="E3154" i="27"/>
  <c r="F2396" i="27"/>
  <c r="F2497" i="27"/>
  <c r="E1645" i="27"/>
  <c r="F2295" i="27"/>
  <c r="G2295" i="27" s="1"/>
  <c r="H2295" i="27" s="1"/>
  <c r="I2295" i="27" s="1"/>
  <c r="F430" i="27"/>
  <c r="G430" i="27" s="1"/>
  <c r="H430" i="27" s="1"/>
  <c r="F714" i="27"/>
  <c r="G714" i="27" s="1"/>
  <c r="H714" i="27" s="1"/>
  <c r="E2727" i="27"/>
  <c r="E1207" i="27"/>
  <c r="E2413" i="27"/>
  <c r="F129" i="27"/>
  <c r="F2727" i="27"/>
  <c r="G2727" i="27" s="1"/>
  <c r="H2727" i="27" s="1"/>
  <c r="I2727" i="27" s="1"/>
  <c r="F282" i="27"/>
  <c r="G282" i="27" s="1"/>
  <c r="H282" i="27" s="1"/>
  <c r="I282" i="27" s="1"/>
  <c r="F2178" i="27"/>
  <c r="G2178" i="27" s="1"/>
  <c r="H2178" i="27" s="1"/>
  <c r="I2178" i="27" s="1"/>
  <c r="F2286" i="27"/>
  <c r="G2286" i="27" s="1"/>
  <c r="H2286" i="27" s="1"/>
  <c r="I2286" i="27" s="1"/>
  <c r="E357" i="27"/>
  <c r="E1751" i="27"/>
  <c r="F2620" i="27"/>
  <c r="F2501" i="27"/>
  <c r="E2064" i="27"/>
  <c r="F2068" i="27"/>
  <c r="G2068" i="27" s="1"/>
  <c r="H2068" i="27" s="1"/>
  <c r="F1319" i="27"/>
  <c r="G1319" i="27" s="1"/>
  <c r="H1319" i="27" s="1"/>
  <c r="I1319" i="27" s="1"/>
  <c r="E877" i="27"/>
  <c r="F1216" i="27"/>
  <c r="F1540" i="27"/>
  <c r="F1871" i="27"/>
  <c r="F345" i="27"/>
  <c r="E271" i="27"/>
  <c r="F2724" i="27"/>
  <c r="G2724" i="27" s="1"/>
  <c r="H2724" i="27" s="1"/>
  <c r="I2724" i="27" s="1"/>
  <c r="E1109" i="27"/>
  <c r="E235" i="27"/>
  <c r="F751" i="27"/>
  <c r="E3153" i="27"/>
  <c r="F250" i="27"/>
  <c r="E216" i="27"/>
  <c r="E72" i="27"/>
  <c r="F1762" i="27"/>
  <c r="E3059" i="27"/>
  <c r="F564" i="27"/>
  <c r="G564" i="27" s="1"/>
  <c r="H564" i="27" s="1"/>
  <c r="F880" i="27"/>
  <c r="E100" i="27"/>
  <c r="F713" i="27"/>
  <c r="E370" i="27"/>
  <c r="E2606" i="27"/>
  <c r="F415" i="27"/>
  <c r="G415" i="27" s="1"/>
  <c r="H415" i="27" s="1"/>
  <c r="E136" i="27"/>
  <c r="E3275" i="27"/>
  <c r="E865" i="27"/>
  <c r="E172" i="27"/>
  <c r="E397" i="27"/>
  <c r="E1747" i="27"/>
  <c r="E234" i="27"/>
  <c r="E90" i="27"/>
  <c r="F1091" i="27"/>
  <c r="G1091" i="27" s="1"/>
  <c r="H1091" i="27" s="1"/>
  <c r="E595" i="27"/>
  <c r="E217" i="27"/>
  <c r="F571" i="27"/>
  <c r="F1415" i="27"/>
  <c r="G1415" i="27" s="1"/>
  <c r="H1415" i="27" s="1"/>
  <c r="I1415" i="27" s="1"/>
  <c r="E3269" i="27"/>
  <c r="E231" i="27"/>
  <c r="E3262" i="27"/>
  <c r="F2942" i="27"/>
  <c r="G2942" i="27" s="1"/>
  <c r="H2942" i="27" s="1"/>
  <c r="I2942" i="27" s="1"/>
  <c r="F36" i="27"/>
  <c r="G36" i="27" s="1"/>
  <c r="H36" i="27" s="1"/>
  <c r="I36" i="27" s="1"/>
  <c r="E2506" i="27"/>
  <c r="F92" i="27"/>
  <c r="E3276" i="27"/>
  <c r="E1093" i="27"/>
  <c r="E3156" i="27"/>
  <c r="E372" i="27"/>
  <c r="F748" i="27"/>
  <c r="G748" i="27" s="1"/>
  <c r="H748" i="27" s="1"/>
  <c r="I748" i="27" s="1"/>
  <c r="F1534" i="27"/>
  <c r="G1534" i="27" s="1"/>
  <c r="H1534" i="27" s="1"/>
  <c r="I1534" i="27" s="1"/>
  <c r="F776" i="27"/>
  <c r="F1646" i="27"/>
  <c r="E2503" i="27"/>
  <c r="E132" i="27"/>
  <c r="F216" i="27"/>
  <c r="G216" i="27" s="1"/>
  <c r="H216" i="27" s="1"/>
  <c r="F201" i="27"/>
  <c r="G201" i="27" s="1"/>
  <c r="H201" i="27" s="1"/>
  <c r="I201" i="27" s="1"/>
  <c r="E23" i="27"/>
  <c r="F394" i="27"/>
  <c r="G394" i="27" s="1"/>
  <c r="H394" i="27" s="1"/>
  <c r="E2297" i="27"/>
  <c r="E181" i="27"/>
  <c r="E2388" i="27"/>
  <c r="F49" i="27"/>
  <c r="E2409" i="27"/>
  <c r="E51" i="27"/>
  <c r="E2395" i="27"/>
  <c r="E14" i="27"/>
  <c r="F631" i="27"/>
  <c r="E282" i="27"/>
  <c r="E3047" i="27"/>
  <c r="F2191" i="27"/>
  <c r="F785" i="27"/>
  <c r="G785" i="27" s="1"/>
  <c r="H785" i="27" s="1"/>
  <c r="F1522" i="27"/>
  <c r="G1522" i="27" s="1"/>
  <c r="H1522" i="27" s="1"/>
  <c r="I1522" i="27" s="1"/>
  <c r="E848" i="27"/>
  <c r="E3042" i="27"/>
  <c r="E263" i="27"/>
  <c r="F137" i="27"/>
  <c r="F803" i="27"/>
  <c r="F200" i="27"/>
  <c r="F2079" i="27"/>
  <c r="G2079" i="27" s="1"/>
  <c r="H2079" i="27" s="1"/>
  <c r="F791" i="27"/>
  <c r="G791" i="27" s="1"/>
  <c r="H791" i="27" s="1"/>
  <c r="E2400" i="27"/>
  <c r="F212" i="27"/>
  <c r="G212" i="27" s="1"/>
  <c r="H212" i="27" s="1"/>
  <c r="E2074" i="27"/>
  <c r="E409" i="27"/>
  <c r="F1536" i="27"/>
  <c r="E675" i="27"/>
  <c r="E2735" i="27"/>
  <c r="E2298" i="27"/>
  <c r="F65" i="27"/>
  <c r="G65" i="27" s="1"/>
  <c r="H65" i="27" s="1"/>
  <c r="I65" i="27" s="1"/>
  <c r="F632" i="27"/>
  <c r="G632" i="27" s="1"/>
  <c r="H632" i="27" s="1"/>
  <c r="I632" i="27" s="1"/>
  <c r="F409" i="27"/>
  <c r="E2063" i="27"/>
  <c r="E717" i="27"/>
  <c r="E3040" i="27"/>
  <c r="E2084" i="27"/>
  <c r="F375" i="27"/>
  <c r="G375" i="27" s="1"/>
  <c r="H375" i="27" s="1"/>
  <c r="I375" i="27" s="1"/>
  <c r="F1315" i="27"/>
  <c r="G1315" i="27" s="1"/>
  <c r="H1315" i="27" s="1"/>
  <c r="I1315" i="27" s="1"/>
  <c r="F648" i="27"/>
  <c r="G648" i="27" s="1"/>
  <c r="H648" i="27" s="1"/>
  <c r="I648" i="27" s="1"/>
  <c r="E883" i="27"/>
  <c r="F205" i="27"/>
  <c r="F469" i="27"/>
  <c r="E2082" i="27"/>
  <c r="E2079" i="27"/>
  <c r="E2394" i="27"/>
  <c r="E394" i="27"/>
  <c r="E1750" i="27"/>
  <c r="E194" i="27"/>
  <c r="E428" i="27"/>
  <c r="E204" i="27"/>
  <c r="F1213" i="27"/>
  <c r="E819" i="27"/>
  <c r="E1853" i="27"/>
  <c r="E1202" i="27"/>
  <c r="E1322" i="27"/>
  <c r="F389" i="27"/>
  <c r="F67" i="27"/>
  <c r="F1545" i="27"/>
  <c r="E89" i="27"/>
  <c r="F459" i="27"/>
  <c r="F2831" i="27"/>
  <c r="G2831" i="27" s="1"/>
  <c r="H2831" i="27" s="1"/>
  <c r="F445" i="27"/>
  <c r="G445" i="27" s="1"/>
  <c r="H445" i="27" s="1"/>
  <c r="I445" i="27" s="1"/>
  <c r="F756" i="27"/>
  <c r="G756" i="27" s="1"/>
  <c r="H756" i="27" s="1"/>
  <c r="E412" i="27"/>
  <c r="F412" i="27"/>
  <c r="E3268" i="27"/>
  <c r="E237" i="27"/>
  <c r="E1116" i="27"/>
  <c r="F3275" i="27"/>
  <c r="F457" i="27"/>
  <c r="G457" i="27" s="1"/>
  <c r="H457" i="27" s="1"/>
  <c r="I457" i="27" s="1"/>
  <c r="F842" i="27"/>
  <c r="G842" i="27" s="1"/>
  <c r="H842" i="27" s="1"/>
  <c r="I842" i="27" s="1"/>
  <c r="F1760" i="27"/>
  <c r="F3276" i="27"/>
  <c r="E2950" i="27"/>
  <c r="E96" i="27"/>
  <c r="E2071" i="27"/>
  <c r="E2819" i="27"/>
  <c r="E1738" i="27"/>
  <c r="F24" i="27"/>
  <c r="G24" i="27" s="1"/>
  <c r="H24" i="27" s="1"/>
  <c r="I24" i="27" s="1"/>
  <c r="E249" i="27"/>
  <c r="E3143" i="27"/>
  <c r="E413" i="27"/>
  <c r="F1202" i="27"/>
  <c r="E1114" i="27"/>
  <c r="E638" i="27"/>
  <c r="F2081" i="27"/>
  <c r="G2081" i="27" s="1"/>
  <c r="H2081" i="27" s="1"/>
  <c r="I2081" i="27" s="1"/>
  <c r="E2408" i="27"/>
  <c r="F351" i="27"/>
  <c r="E228" i="27"/>
  <c r="E750" i="27"/>
  <c r="F1980" i="27"/>
  <c r="F1653" i="27"/>
  <c r="G1653" i="27" s="1"/>
  <c r="H1653" i="27" s="1"/>
  <c r="F20" i="27"/>
  <c r="F3038" i="27"/>
  <c r="G3038" i="27" s="1"/>
  <c r="H3038" i="27" s="1"/>
  <c r="I3038" i="27" s="1"/>
  <c r="F1959" i="27"/>
  <c r="G1959" i="27" s="1"/>
  <c r="H1959" i="27" s="1"/>
  <c r="I1959" i="27" s="1"/>
  <c r="F165" i="27"/>
  <c r="E2389" i="27"/>
  <c r="E396" i="27"/>
  <c r="E377" i="27"/>
  <c r="F1316" i="27"/>
  <c r="G1316" i="27" s="1"/>
  <c r="H1316" i="27" s="1"/>
  <c r="I1316" i="27" s="1"/>
  <c r="F47" i="27"/>
  <c r="G47" i="27" s="1"/>
  <c r="H47" i="27" s="1"/>
  <c r="I47" i="27" s="1"/>
  <c r="F856" i="27"/>
  <c r="G856" i="27" s="1"/>
  <c r="H856" i="27" s="1"/>
  <c r="I856" i="27" s="1"/>
  <c r="F397" i="27"/>
  <c r="G397" i="27" s="1"/>
  <c r="H397" i="27" s="1"/>
  <c r="F767" i="27"/>
  <c r="G767" i="27" s="1"/>
  <c r="H767" i="27" s="1"/>
  <c r="I767" i="27" s="1"/>
  <c r="F2391" i="27"/>
  <c r="F1872" i="27"/>
  <c r="F1210" i="27"/>
  <c r="E280" i="27"/>
  <c r="E463" i="27"/>
  <c r="E3152" i="27"/>
  <c r="F37" i="27"/>
  <c r="G37" i="27" s="1"/>
  <c r="H37" i="27" s="1"/>
  <c r="I37" i="27" s="1"/>
  <c r="E450" i="27"/>
  <c r="F3144" i="27"/>
  <c r="E3049" i="27"/>
  <c r="F752" i="27"/>
  <c r="F2400" i="27"/>
  <c r="G2400" i="27" s="1"/>
  <c r="H2400" i="27" s="1"/>
  <c r="E3257" i="27"/>
  <c r="E2410" i="27"/>
  <c r="F2181" i="27"/>
  <c r="G2181" i="27" s="1"/>
  <c r="H2181" i="27" s="1"/>
  <c r="I2181" i="27" s="1"/>
  <c r="E108" i="27"/>
  <c r="F66" i="27"/>
  <c r="F805" i="27"/>
  <c r="E1740" i="27"/>
  <c r="E3162" i="27"/>
  <c r="F3150" i="27"/>
  <c r="G3150" i="27" s="1"/>
  <c r="H3150" i="27" s="1"/>
  <c r="I3150" i="27" s="1"/>
  <c r="E2731" i="27"/>
  <c r="E2080" i="27"/>
  <c r="E2845" i="27"/>
  <c r="E2196" i="27"/>
  <c r="E2823" i="27"/>
  <c r="F1203" i="27"/>
  <c r="E807" i="27"/>
  <c r="F3046" i="27"/>
  <c r="G3046" i="27" s="1"/>
  <c r="H3046" i="27" s="1"/>
  <c r="I3046" i="27" s="1"/>
  <c r="F1858" i="27"/>
  <c r="G1858" i="27" s="1"/>
  <c r="H1858" i="27" s="1"/>
  <c r="I1858" i="27" s="1"/>
  <c r="F97" i="27"/>
  <c r="G97" i="27" s="1"/>
  <c r="H97" i="27" s="1"/>
  <c r="I97" i="27" s="1"/>
  <c r="E12" i="27"/>
  <c r="E2504" i="27"/>
  <c r="E343" i="27"/>
  <c r="E803" i="27"/>
  <c r="F361" i="27"/>
  <c r="G361" i="27" s="1"/>
  <c r="H361" i="27" s="1"/>
  <c r="I361" i="27" s="1"/>
  <c r="E226" i="27"/>
  <c r="J226" i="27" s="1"/>
  <c r="E118" i="27"/>
  <c r="E1206" i="27"/>
  <c r="E395" i="27"/>
  <c r="F1963" i="27"/>
  <c r="E192" i="27"/>
  <c r="F893" i="27"/>
  <c r="E2605" i="27"/>
  <c r="E269" i="27"/>
  <c r="F2196" i="27"/>
  <c r="G2196" i="27" s="1"/>
  <c r="H2196" i="27" s="1"/>
  <c r="F609" i="27"/>
  <c r="G609" i="27" s="1"/>
  <c r="H609" i="27" s="1"/>
  <c r="I609" i="27" s="1"/>
  <c r="E3145" i="27"/>
  <c r="F2517" i="27"/>
  <c r="F102" i="27"/>
  <c r="E3259" i="27"/>
  <c r="E1025" i="27"/>
  <c r="F56" i="27"/>
  <c r="G56" i="27" s="1"/>
  <c r="H56" i="27" s="1"/>
  <c r="I56" i="27" s="1"/>
  <c r="F2604" i="27"/>
  <c r="G2604" i="27" s="1"/>
  <c r="H2604" i="27" s="1"/>
  <c r="I2604" i="27" s="1"/>
  <c r="E3166" i="27"/>
  <c r="F3270" i="27"/>
  <c r="E3157" i="27"/>
  <c r="E58" i="27"/>
  <c r="E253" i="27"/>
  <c r="F862" i="27"/>
  <c r="G862" i="27" s="1"/>
  <c r="H862" i="27" s="1"/>
  <c r="I862" i="27" s="1"/>
  <c r="F249" i="27"/>
  <c r="G249" i="27" s="1"/>
  <c r="H249" i="27" s="1"/>
  <c r="F336" i="27"/>
  <c r="G336" i="27" s="1"/>
  <c r="H336" i="27" s="1"/>
  <c r="F2300" i="27"/>
  <c r="G2300" i="27" s="1"/>
  <c r="H2300" i="27" s="1"/>
  <c r="E419" i="27"/>
  <c r="E1209" i="27"/>
  <c r="E447" i="27"/>
  <c r="F85" i="27"/>
  <c r="E350" i="27"/>
  <c r="F603" i="27"/>
  <c r="G603" i="27" s="1"/>
  <c r="H603" i="27" s="1"/>
  <c r="I603" i="27" s="1"/>
  <c r="F1634" i="27"/>
  <c r="G1634" i="27" s="1"/>
  <c r="H1634" i="27" s="1"/>
  <c r="I1634" i="27" s="1"/>
  <c r="F2195" i="27"/>
  <c r="G2195" i="27" s="1"/>
  <c r="H2195" i="27" s="1"/>
  <c r="E851" i="27"/>
  <c r="E710" i="27"/>
  <c r="F1527" i="27"/>
  <c r="F994" i="27"/>
  <c r="E629" i="27"/>
  <c r="E2624" i="27"/>
  <c r="F2933" i="27"/>
  <c r="G2933" i="27" s="1"/>
  <c r="H2933" i="27" s="1"/>
  <c r="I2933" i="27" s="1"/>
  <c r="F2392" i="27"/>
  <c r="G2392" i="27" s="1"/>
  <c r="H2392" i="27" s="1"/>
  <c r="I2392" i="27" s="1"/>
  <c r="E375" i="27"/>
  <c r="F2278" i="27"/>
  <c r="E1102" i="27"/>
  <c r="F1970" i="27"/>
  <c r="E233" i="27"/>
  <c r="F388" i="27"/>
  <c r="G388" i="27" s="1"/>
  <c r="H388" i="27" s="1"/>
  <c r="I388" i="27" s="1"/>
  <c r="F1850" i="27"/>
  <c r="G1850" i="27" s="1"/>
  <c r="H1850" i="27" s="1"/>
  <c r="J1850" i="27" s="1"/>
  <c r="E2628" i="27"/>
  <c r="E285" i="27"/>
  <c r="E1425" i="27"/>
  <c r="F895" i="27"/>
  <c r="G895" i="27" s="1"/>
  <c r="H895" i="27" s="1"/>
  <c r="I895" i="27" s="1"/>
  <c r="E142" i="27"/>
  <c r="F555" i="27"/>
  <c r="G555" i="27" s="1"/>
  <c r="H555" i="27" s="1"/>
  <c r="I555" i="27" s="1"/>
  <c r="E1858" i="27"/>
  <c r="E65" i="27"/>
  <c r="F3252" i="27"/>
  <c r="G3252" i="27" s="1"/>
  <c r="H3252" i="27" s="1"/>
  <c r="E993" i="27"/>
  <c r="E1527" i="27"/>
  <c r="F1322" i="27"/>
  <c r="F2513" i="27"/>
  <c r="E1216" i="27"/>
  <c r="E386" i="27"/>
  <c r="F850" i="27"/>
  <c r="G850" i="27" s="1"/>
  <c r="H850" i="27" s="1"/>
  <c r="F461" i="27"/>
  <c r="G461" i="27" s="1"/>
  <c r="H461" i="27" s="1"/>
  <c r="I461" i="27" s="1"/>
  <c r="E3146" i="27"/>
  <c r="F879" i="27"/>
  <c r="E1960" i="27"/>
  <c r="E1763" i="27"/>
  <c r="E1330" i="27"/>
  <c r="F242" i="27"/>
  <c r="G242" i="27" s="1"/>
  <c r="H242" i="27" s="1"/>
  <c r="I242" i="27" s="1"/>
  <c r="F2087" i="27"/>
  <c r="G2087" i="27" s="1"/>
  <c r="H2087" i="27" s="1"/>
  <c r="I2087" i="27" s="1"/>
  <c r="E36" i="27"/>
  <c r="E643" i="27"/>
  <c r="E414" i="27"/>
  <c r="E1309" i="27"/>
  <c r="F2926" i="27"/>
  <c r="F1028" i="27"/>
  <c r="G1028" i="27" s="1"/>
  <c r="H1028" i="27" s="1"/>
  <c r="I1028" i="27" s="1"/>
  <c r="E33" i="27"/>
  <c r="F289" i="27"/>
  <c r="G289" i="27" s="1"/>
  <c r="H289" i="27" s="1"/>
  <c r="I289" i="27" s="1"/>
  <c r="F708" i="27"/>
  <c r="G708" i="27" s="1"/>
  <c r="H708" i="27" s="1"/>
  <c r="I708" i="27" s="1"/>
  <c r="F11" i="27"/>
  <c r="F634" i="27"/>
  <c r="E639" i="27"/>
  <c r="E3250" i="27"/>
  <c r="E1754" i="27"/>
  <c r="E2618" i="27"/>
  <c r="E1324" i="27"/>
  <c r="E559" i="27"/>
  <c r="F1656" i="27"/>
  <c r="E20" i="27"/>
  <c r="F2628" i="27"/>
  <c r="F1537" i="27"/>
  <c r="E59" i="27"/>
  <c r="E2411" i="27"/>
  <c r="E1021" i="27"/>
  <c r="E289" i="27"/>
  <c r="E205" i="27"/>
  <c r="E200" i="27"/>
  <c r="E83" i="27"/>
  <c r="E351" i="27"/>
  <c r="E1101" i="27"/>
  <c r="F1738" i="27"/>
  <c r="G1738" i="27" s="1"/>
  <c r="H1738" i="27" s="1"/>
  <c r="F3260" i="27"/>
  <c r="G3260" i="27" s="1"/>
  <c r="H3260" i="27" s="1"/>
  <c r="F2838" i="27"/>
  <c r="G2838" i="27" s="1"/>
  <c r="H2838" i="27" s="1"/>
  <c r="I2838" i="27" s="1"/>
  <c r="E2623" i="27"/>
  <c r="F1222" i="27"/>
  <c r="F123" i="27"/>
  <c r="E465" i="27"/>
  <c r="F2177" i="27"/>
  <c r="G2177" i="27" s="1"/>
  <c r="H2177" i="27" s="1"/>
  <c r="I2177" i="27" s="1"/>
  <c r="F2187" i="27"/>
  <c r="G2187" i="27" s="1"/>
  <c r="H2187" i="27" s="1"/>
  <c r="I2187" i="27" s="1"/>
  <c r="E230" i="27"/>
  <c r="F2175" i="27"/>
  <c r="G2175" i="27" s="1"/>
  <c r="H2175" i="27" s="1"/>
  <c r="F1024" i="27"/>
  <c r="F10" i="27"/>
  <c r="G10" i="27" s="1"/>
  <c r="H10" i="27" s="1"/>
  <c r="I10" i="27" s="1"/>
  <c r="E1045" i="27"/>
  <c r="F2820" i="27"/>
  <c r="F1964" i="27"/>
  <c r="G1964" i="27" s="1"/>
  <c r="H1964" i="27" s="1"/>
  <c r="I1964" i="27" s="1"/>
  <c r="E2292" i="27"/>
  <c r="E607" i="27"/>
  <c r="E1632" i="27"/>
  <c r="F1032" i="27"/>
  <c r="F1635" i="27"/>
  <c r="E2627" i="27"/>
  <c r="E3039" i="27"/>
  <c r="E2520" i="27"/>
  <c r="E92" i="27"/>
  <c r="F2948" i="27"/>
  <c r="G2948" i="27" s="1"/>
  <c r="H2948" i="27" s="1"/>
  <c r="I2948" i="27" s="1"/>
  <c r="F22" i="27"/>
  <c r="G22" i="27" s="1"/>
  <c r="H22" i="27" s="1"/>
  <c r="I22" i="27" s="1"/>
  <c r="F2818" i="27"/>
  <c r="G2818" i="27" s="1"/>
  <c r="H2818" i="27" s="1"/>
  <c r="F267" i="27"/>
  <c r="F349" i="27"/>
  <c r="F346" i="27"/>
  <c r="F89" i="27"/>
  <c r="G89" i="27" s="1"/>
  <c r="H89" i="27" s="1"/>
  <c r="E642" i="27"/>
  <c r="F601" i="27"/>
  <c r="G601" i="27" s="1"/>
  <c r="H601" i="27" s="1"/>
  <c r="I601" i="27" s="1"/>
  <c r="F886" i="27"/>
  <c r="G886" i="27" s="1"/>
  <c r="H886" i="27" s="1"/>
  <c r="I886" i="27" s="1"/>
  <c r="F2388" i="27"/>
  <c r="E2286" i="27"/>
  <c r="F286" i="27"/>
  <c r="E1760" i="27"/>
  <c r="F2394" i="27"/>
  <c r="G2394" i="27" s="1"/>
  <c r="H2394" i="27" s="1"/>
  <c r="F3048" i="27"/>
  <c r="G3048" i="27" s="1"/>
  <c r="H3048" i="27" s="1"/>
  <c r="I3048" i="27" s="1"/>
  <c r="F839" i="27"/>
  <c r="G839" i="27" s="1"/>
  <c r="H839" i="27" s="1"/>
  <c r="I839" i="27" s="1"/>
  <c r="E2088" i="27"/>
  <c r="F2935" i="27"/>
  <c r="F2404" i="27"/>
  <c r="E2725" i="27"/>
  <c r="F1036" i="27"/>
  <c r="F1744" i="27"/>
  <c r="G1744" i="27" s="1"/>
  <c r="H1744" i="27" s="1"/>
  <c r="E135" i="27"/>
  <c r="F237" i="27"/>
  <c r="G237" i="27" s="1"/>
  <c r="H237" i="27" s="1"/>
  <c r="I237" i="27" s="1"/>
  <c r="E3260" i="27"/>
  <c r="F196" i="27"/>
  <c r="E171" i="27"/>
  <c r="E827" i="27"/>
  <c r="F379" i="27"/>
  <c r="F983" i="27"/>
  <c r="G983" i="27" s="1"/>
  <c r="H983" i="27" s="1"/>
  <c r="I983" i="27" s="1"/>
  <c r="F741" i="27"/>
  <c r="G741" i="27" s="1"/>
  <c r="H741" i="27" s="1"/>
  <c r="I741" i="27" s="1"/>
  <c r="E47" i="27"/>
  <c r="E1210" i="27"/>
  <c r="E1758" i="27"/>
  <c r="E3253" i="27"/>
  <c r="F1968" i="27"/>
  <c r="G1968" i="27" s="1"/>
  <c r="H1968" i="27" s="1"/>
  <c r="I1968" i="27" s="1"/>
  <c r="E272" i="27"/>
  <c r="F16" i="27"/>
  <c r="G16" i="27" s="1"/>
  <c r="H16" i="27" s="1"/>
  <c r="I16" i="27" s="1"/>
  <c r="F131" i="27"/>
  <c r="G131" i="27" s="1"/>
  <c r="H131" i="27" s="1"/>
  <c r="I131" i="27" s="1"/>
  <c r="E2287" i="27"/>
  <c r="E2390" i="27"/>
  <c r="F1317" i="27"/>
  <c r="E863" i="27"/>
  <c r="E2714" i="27"/>
  <c r="F1324" i="27"/>
  <c r="F699" i="27"/>
  <c r="G699" i="27" s="1"/>
  <c r="H699" i="27" s="1"/>
  <c r="I699" i="27" s="1"/>
  <c r="E2625" i="27"/>
  <c r="E2288" i="27"/>
  <c r="F2934" i="27"/>
  <c r="G2934" i="27" s="1"/>
  <c r="H2934" i="27" s="1"/>
  <c r="I2934" i="27" s="1"/>
  <c r="F2940" i="27"/>
  <c r="F96" i="27"/>
  <c r="F86" i="27"/>
  <c r="G86" i="27" s="1"/>
  <c r="H86" i="27" s="1"/>
  <c r="F285" i="27"/>
  <c r="E571" i="27"/>
  <c r="E1435" i="27"/>
  <c r="F865" i="27"/>
  <c r="G865" i="27" s="1"/>
  <c r="H865" i="27" s="1"/>
  <c r="I865" i="27" s="1"/>
  <c r="F1647" i="27"/>
  <c r="G1647" i="27" s="1"/>
  <c r="H1647" i="27" s="1"/>
  <c r="I1647" i="27" s="1"/>
  <c r="F844" i="27"/>
  <c r="E1532" i="27"/>
  <c r="F1330" i="27"/>
  <c r="E342" i="27"/>
  <c r="E1643" i="27"/>
  <c r="E1106" i="27"/>
  <c r="F1116" i="27"/>
  <c r="G1116" i="27" s="1"/>
  <c r="H1116" i="27" s="1"/>
  <c r="I1116" i="27" s="1"/>
  <c r="E3053" i="27"/>
  <c r="E2289" i="27"/>
  <c r="E783" i="27"/>
  <c r="F3164" i="27"/>
  <c r="E415" i="27"/>
  <c r="F789" i="27"/>
  <c r="G789" i="27" s="1"/>
  <c r="H789" i="27" s="1"/>
  <c r="I789" i="27" s="1"/>
  <c r="F783" i="27"/>
  <c r="G783" i="27" s="1"/>
  <c r="H783" i="27" s="1"/>
  <c r="I783" i="27" s="1"/>
  <c r="F738" i="27"/>
  <c r="G738" i="27" s="1"/>
  <c r="H738" i="27" s="1"/>
  <c r="I738" i="27" s="1"/>
  <c r="E741" i="27"/>
  <c r="E1981" i="27"/>
  <c r="E2611" i="27"/>
  <c r="F668" i="27"/>
  <c r="F271" i="27"/>
  <c r="F2734" i="27"/>
  <c r="G2734" i="27" s="1"/>
  <c r="H2734" i="27" s="1"/>
  <c r="F431" i="27"/>
  <c r="G431" i="27" s="1"/>
  <c r="H431" i="27" s="1"/>
  <c r="I431" i="27" s="1"/>
  <c r="E1535" i="27"/>
  <c r="F643" i="27"/>
  <c r="G643" i="27" s="1"/>
  <c r="H643" i="27" s="1"/>
  <c r="I643" i="27" s="1"/>
  <c r="F1643" i="27"/>
  <c r="F1633" i="27"/>
  <c r="E48" i="27"/>
  <c r="F107" i="27"/>
  <c r="F2089" i="27"/>
  <c r="G2089" i="27" s="1"/>
  <c r="H2089" i="27" s="1"/>
  <c r="E821" i="27"/>
  <c r="F2944" i="27"/>
  <c r="G2944" i="27" s="1"/>
  <c r="H2944" i="27" s="1"/>
  <c r="I2944" i="27" s="1"/>
  <c r="E569" i="27"/>
  <c r="F592" i="27"/>
  <c r="E459" i="27"/>
  <c r="F380" i="27"/>
  <c r="G380" i="27" s="1"/>
  <c r="H380" i="27" s="1"/>
  <c r="E1029" i="27"/>
  <c r="F1859" i="27"/>
  <c r="G1859" i="27" s="1"/>
  <c r="H1859" i="27" s="1"/>
  <c r="I1859" i="27" s="1"/>
  <c r="E3273" i="27"/>
  <c r="E2508" i="27"/>
  <c r="E1033" i="27"/>
  <c r="F190" i="27"/>
  <c r="G190" i="27" s="1"/>
  <c r="H190" i="27" s="1"/>
  <c r="I190" i="27" s="1"/>
  <c r="E199" i="27"/>
  <c r="E124" i="27"/>
  <c r="E99" i="27"/>
  <c r="F1424" i="27"/>
  <c r="E2729" i="27"/>
  <c r="F590" i="27"/>
  <c r="G590" i="27" s="1"/>
  <c r="H590" i="27" s="1"/>
  <c r="F568" i="27"/>
  <c r="G568" i="27" s="1"/>
  <c r="H568" i="27" s="1"/>
  <c r="I568" i="27" s="1"/>
  <c r="F1958" i="27"/>
  <c r="E987" i="27"/>
  <c r="E577" i="27"/>
  <c r="E711" i="27"/>
  <c r="F1967" i="27"/>
  <c r="G1967" i="27" s="1"/>
  <c r="H1967" i="27" s="1"/>
  <c r="E779" i="27"/>
  <c r="E2078" i="27"/>
  <c r="F2612" i="27"/>
  <c r="G2612" i="27" s="1"/>
  <c r="H2612" i="27" s="1"/>
  <c r="J2612" i="27" s="1"/>
  <c r="F2180" i="27"/>
  <c r="F550" i="27"/>
  <c r="G550" i="27" s="1"/>
  <c r="H550" i="27" s="1"/>
  <c r="I550" i="27" s="1"/>
  <c r="F2519" i="27"/>
  <c r="F1327" i="27"/>
  <c r="F443" i="27"/>
  <c r="G443" i="27" s="1"/>
  <c r="H443" i="27" s="1"/>
  <c r="E170" i="27"/>
  <c r="F2606" i="27"/>
  <c r="G2606" i="27" s="1"/>
  <c r="H2606" i="27" s="1"/>
  <c r="I2606" i="27" s="1"/>
  <c r="F132" i="27"/>
  <c r="G132" i="27" s="1"/>
  <c r="H132" i="27" s="1"/>
  <c r="E2736" i="27"/>
  <c r="F639" i="27"/>
  <c r="E2825" i="27"/>
  <c r="F2084" i="27"/>
  <c r="E1755" i="27"/>
  <c r="F265" i="27"/>
  <c r="G265" i="27" s="1"/>
  <c r="H265" i="27" s="1"/>
  <c r="I265" i="27" s="1"/>
  <c r="F1310" i="27"/>
  <c r="G1310" i="27" s="1"/>
  <c r="H1310" i="27" s="1"/>
  <c r="F2832" i="27"/>
  <c r="G2832" i="27" s="1"/>
  <c r="H2832" i="27" s="1"/>
  <c r="I2832" i="27" s="1"/>
  <c r="F660" i="27"/>
  <c r="F1223" i="27"/>
  <c r="E2402" i="27"/>
  <c r="F217" i="27"/>
  <c r="F1864" i="27"/>
  <c r="G1864" i="27" s="1"/>
  <c r="H1864" i="27" s="1"/>
  <c r="F682" i="27"/>
  <c r="E2188" i="27"/>
  <c r="F822" i="27"/>
  <c r="G822" i="27" s="1"/>
  <c r="H822" i="27" s="1"/>
  <c r="I822" i="27" s="1"/>
  <c r="F779" i="27"/>
  <c r="E1428" i="27"/>
  <c r="F2070" i="27"/>
  <c r="E156" i="27"/>
  <c r="E659" i="27"/>
  <c r="F444" i="27"/>
  <c r="F2294" i="27"/>
  <c r="G2294" i="27" s="1"/>
  <c r="H2294" i="27" s="1"/>
  <c r="I2294" i="27" s="1"/>
  <c r="F598" i="27"/>
  <c r="G598" i="27" s="1"/>
  <c r="H598" i="27" s="1"/>
  <c r="I598" i="27" s="1"/>
  <c r="F1533" i="27"/>
  <c r="E2517" i="27"/>
  <c r="E163" i="27"/>
  <c r="F824" i="27"/>
  <c r="E1641" i="27"/>
  <c r="F204" i="27"/>
  <c r="G204" i="27" s="1"/>
  <c r="H204" i="27" s="1"/>
  <c r="F2828" i="27"/>
  <c r="G2828" i="27" s="1"/>
  <c r="H2828" i="27" s="1"/>
  <c r="I2828" i="27" s="1"/>
  <c r="E21" i="27"/>
  <c r="E347" i="27"/>
  <c r="E3277" i="27"/>
  <c r="F827" i="27"/>
  <c r="E2387" i="27"/>
  <c r="E1868" i="27"/>
  <c r="F53" i="27"/>
  <c r="F887" i="27"/>
  <c r="G887" i="27" s="1"/>
  <c r="H887" i="27" s="1"/>
  <c r="E423" i="27"/>
  <c r="F280" i="27"/>
  <c r="F599" i="27"/>
  <c r="E126" i="27"/>
  <c r="F2076" i="27"/>
  <c r="E240" i="27"/>
  <c r="E451" i="27"/>
  <c r="E817" i="27"/>
  <c r="F2507" i="27"/>
  <c r="G2507" i="27" s="1"/>
  <c r="H2507" i="27" s="1"/>
  <c r="E679" i="27"/>
  <c r="E207" i="27"/>
  <c r="F338" i="27"/>
  <c r="E1971" i="27"/>
  <c r="F343" i="27"/>
  <c r="G343" i="27" s="1"/>
  <c r="H343" i="27" s="1"/>
  <c r="I343" i="27" s="1"/>
  <c r="E2838" i="27"/>
  <c r="F1208" i="27"/>
  <c r="G1208" i="27" s="1"/>
  <c r="H1208" i="27" s="1"/>
  <c r="F60" i="27"/>
  <c r="G60" i="27" s="1"/>
  <c r="H60" i="27" s="1"/>
  <c r="I60" i="27" s="1"/>
  <c r="F1018" i="27"/>
  <c r="G1018" i="27" s="1"/>
  <c r="H1018" i="27" s="1"/>
  <c r="F1110" i="27"/>
  <c r="F3147" i="27"/>
  <c r="G3147" i="27" s="1"/>
  <c r="H3147" i="27" s="1"/>
  <c r="E1849" i="27"/>
  <c r="E2608" i="27"/>
  <c r="F877" i="27"/>
  <c r="G877" i="27" s="1"/>
  <c r="H877" i="27" s="1"/>
  <c r="F698" i="27"/>
  <c r="G698" i="27" s="1"/>
  <c r="H698" i="27" s="1"/>
  <c r="E2711" i="27"/>
  <c r="F35" i="27"/>
  <c r="E13" i="27"/>
  <c r="F717" i="27"/>
  <c r="E274" i="27"/>
  <c r="E635" i="27"/>
  <c r="F624" i="27"/>
  <c r="G624" i="27" s="1"/>
  <c r="H624" i="27" s="1"/>
  <c r="I624" i="27" s="1"/>
  <c r="E881" i="27"/>
  <c r="F164" i="27"/>
  <c r="G164" i="27" s="1"/>
  <c r="H164" i="27" s="1"/>
  <c r="I164" i="27" s="1"/>
  <c r="F2071" i="27"/>
  <c r="F1204" i="27"/>
  <c r="F1200" i="27"/>
  <c r="E1104" i="27"/>
  <c r="F3254" i="27"/>
  <c r="G3254" i="27" s="1"/>
  <c r="H3254" i="27" s="1"/>
  <c r="F1868" i="27"/>
  <c r="G1868" i="27" s="1"/>
  <c r="H1868" i="27" s="1"/>
  <c r="F2302" i="27"/>
  <c r="G2302" i="27" s="1"/>
  <c r="H2302" i="27" s="1"/>
  <c r="I2302" i="27" s="1"/>
  <c r="E567" i="27"/>
  <c r="E1644" i="27"/>
  <c r="E1099" i="27"/>
  <c r="F3256" i="27"/>
  <c r="E3147" i="27"/>
  <c r="E997" i="27"/>
  <c r="E1531" i="27"/>
  <c r="F21" i="27"/>
  <c r="G21" i="27" s="1"/>
  <c r="H21" i="27" s="1"/>
  <c r="I21" i="27" s="1"/>
  <c r="F810" i="27"/>
  <c r="G810" i="27" s="1"/>
  <c r="H810" i="27" s="1"/>
  <c r="E1436" i="27"/>
  <c r="E1635" i="27"/>
  <c r="F103" i="27"/>
  <c r="E1117" i="27"/>
  <c r="E1423" i="27"/>
  <c r="F1309" i="27"/>
  <c r="G1309" i="27" s="1"/>
  <c r="H1309" i="27" s="1"/>
  <c r="F377" i="27"/>
  <c r="G377" i="27" s="1"/>
  <c r="H377" i="27" s="1"/>
  <c r="E3051" i="27"/>
  <c r="F1543" i="27"/>
  <c r="F64" i="27"/>
  <c r="E378" i="27"/>
  <c r="E2398" i="27"/>
  <c r="F2819" i="27"/>
  <c r="G2819" i="27" s="1"/>
  <c r="H2819" i="27" s="1"/>
  <c r="F334" i="27"/>
  <c r="G334" i="27" s="1"/>
  <c r="H334" i="27" s="1"/>
  <c r="J334" i="27" s="1"/>
  <c r="F14" i="27"/>
  <c r="G14" i="27" s="1"/>
  <c r="H14" i="27" s="1"/>
  <c r="I14" i="27" s="1"/>
  <c r="E279" i="27"/>
  <c r="E2068" i="27"/>
  <c r="F109" i="27"/>
  <c r="F143" i="27"/>
  <c r="G143" i="27" s="1"/>
  <c r="H143" i="27" s="1"/>
  <c r="I143" i="27" s="1"/>
  <c r="F709" i="27"/>
  <c r="E1980" i="27"/>
  <c r="F766" i="27"/>
  <c r="G766" i="27" s="1"/>
  <c r="H766" i="27" s="1"/>
  <c r="F1535" i="27"/>
  <c r="G1535" i="27" s="1"/>
  <c r="H1535" i="27" s="1"/>
  <c r="F208" i="27"/>
  <c r="G208" i="27" s="1"/>
  <c r="H208" i="27" s="1"/>
  <c r="E746" i="27"/>
  <c r="F382" i="27"/>
  <c r="F719" i="27"/>
  <c r="E1634" i="27"/>
  <c r="E813" i="27"/>
  <c r="F23" i="27"/>
  <c r="G23" i="27" s="1"/>
  <c r="H23" i="27" s="1"/>
  <c r="I23" i="27" s="1"/>
  <c r="E1851" i="27"/>
  <c r="E34" i="27"/>
  <c r="F61" i="27"/>
  <c r="F2840" i="27"/>
  <c r="E1864" i="27"/>
  <c r="F234" i="27"/>
  <c r="F2932" i="27"/>
  <c r="G2932" i="27" s="1"/>
  <c r="H2932" i="27" s="1"/>
  <c r="E1646" i="27"/>
  <c r="E705" i="27"/>
  <c r="F251" i="27"/>
  <c r="G251" i="27" s="1"/>
  <c r="H251" i="27" s="1"/>
  <c r="F1332" i="27"/>
  <c r="F876" i="27"/>
  <c r="E360" i="27"/>
  <c r="F2835" i="27"/>
  <c r="E203" i="27"/>
  <c r="F633" i="27"/>
  <c r="G633" i="27" s="1"/>
  <c r="H633" i="27" s="1"/>
  <c r="E26" i="27"/>
  <c r="F566" i="27"/>
  <c r="G566" i="27" s="1"/>
  <c r="H566" i="27" s="1"/>
  <c r="I566" i="27" s="1"/>
  <c r="E1418" i="27"/>
  <c r="E553" i="27"/>
  <c r="F130" i="27"/>
  <c r="F3146" i="27"/>
  <c r="E2085" i="27"/>
  <c r="E899" i="27"/>
  <c r="E140" i="27"/>
  <c r="E31" i="27"/>
  <c r="E563" i="27"/>
  <c r="E1317" i="27"/>
  <c r="E3155" i="27"/>
  <c r="E3035" i="27"/>
  <c r="F1544" i="27"/>
  <c r="G1544" i="27" s="1"/>
  <c r="H1544" i="27" s="1"/>
  <c r="I1544" i="27" s="1"/>
  <c r="F240" i="27"/>
  <c r="G240" i="27" s="1"/>
  <c r="H240" i="27" s="1"/>
  <c r="I240" i="27" s="1"/>
  <c r="F101" i="27"/>
  <c r="G101" i="27" s="1"/>
  <c r="H101" i="27" s="1"/>
  <c r="I101" i="27" s="1"/>
  <c r="E1417" i="27"/>
  <c r="F838" i="27"/>
  <c r="G838" i="27" s="1"/>
  <c r="H838" i="27" s="1"/>
  <c r="E1652" i="27"/>
  <c r="E893" i="27"/>
  <c r="E3055" i="27"/>
  <c r="E381" i="27"/>
  <c r="F2615" i="27"/>
  <c r="G2615" i="27" s="1"/>
  <c r="H2615" i="27" s="1"/>
  <c r="I2615" i="27" s="1"/>
  <c r="F1954" i="27"/>
  <c r="G1954" i="27" s="1"/>
  <c r="H1954" i="27" s="1"/>
  <c r="I1954" i="27" s="1"/>
  <c r="E64" i="27"/>
  <c r="E1019" i="27"/>
  <c r="F2077" i="27"/>
  <c r="F1214" i="27"/>
  <c r="G1214" i="27" s="1"/>
  <c r="H1214" i="27" s="1"/>
  <c r="I1214" i="27" s="1"/>
  <c r="F58" i="27"/>
  <c r="F1105" i="27"/>
  <c r="G1105" i="27" s="1"/>
  <c r="H1105" i="27" s="1"/>
  <c r="F2836" i="27"/>
  <c r="G2836" i="27" s="1"/>
  <c r="H2836" i="27" s="1"/>
  <c r="F384" i="27"/>
  <c r="G384" i="27" s="1"/>
  <c r="H384" i="27" s="1"/>
  <c r="I384" i="27" s="1"/>
  <c r="E84" i="27"/>
  <c r="F1851" i="27"/>
  <c r="E2617" i="27"/>
  <c r="F769" i="27"/>
  <c r="G769" i="27" s="1"/>
  <c r="H769" i="27" s="1"/>
  <c r="E1958" i="27"/>
  <c r="F2495" i="27"/>
  <c r="G2495" i="27" s="1"/>
  <c r="H2495" i="27" s="1"/>
  <c r="I2495" i="27" s="1"/>
  <c r="E3251" i="27"/>
  <c r="F784" i="27"/>
  <c r="G784" i="27" s="1"/>
  <c r="H784" i="27" s="1"/>
  <c r="I784" i="27" s="1"/>
  <c r="E809" i="27"/>
  <c r="E1866" i="27"/>
  <c r="F2398" i="27"/>
  <c r="F595" i="27"/>
  <c r="F1215" i="27"/>
  <c r="F2182" i="27"/>
  <c r="G2182" i="27" s="1"/>
  <c r="H2182" i="27" s="1"/>
  <c r="F1219" i="27"/>
  <c r="G1219" i="27" s="1"/>
  <c r="H1219" i="27" s="1"/>
  <c r="J1219" i="27" s="1"/>
  <c r="E66" i="27"/>
  <c r="E3048" i="27"/>
  <c r="E1103" i="27"/>
  <c r="E1654" i="27"/>
  <c r="E3060" i="27"/>
  <c r="E1748" i="27"/>
  <c r="F864" i="27"/>
  <c r="G864" i="27" s="1"/>
  <c r="H864" i="27" s="1"/>
  <c r="F2279" i="27"/>
  <c r="G2279" i="27" s="1"/>
  <c r="H2279" i="27" s="1"/>
  <c r="J2279" i="27" s="1"/>
  <c r="E2412" i="27"/>
  <c r="E68" i="27"/>
  <c r="E2296" i="27"/>
  <c r="F421" i="27"/>
  <c r="F1870" i="27"/>
  <c r="F629" i="27"/>
  <c r="F98" i="27"/>
  <c r="G98" i="27" s="1"/>
  <c r="H98" i="27" s="1"/>
  <c r="I98" i="27" s="1"/>
  <c r="F2833" i="27"/>
  <c r="G2833" i="27" s="1"/>
  <c r="H2833" i="27" s="1"/>
  <c r="F1746" i="27"/>
  <c r="G1746" i="27" s="1"/>
  <c r="H1746" i="27" s="1"/>
  <c r="E380" i="27"/>
  <c r="F696" i="27"/>
  <c r="E2073" i="27"/>
  <c r="E2279" i="27"/>
  <c r="E19" i="27"/>
  <c r="F626" i="27"/>
  <c r="G626" i="27" s="1"/>
  <c r="H626" i="27" s="1"/>
  <c r="E1026" i="27"/>
  <c r="F341" i="27"/>
  <c r="G341" i="27" s="1"/>
  <c r="H341" i="27" s="1"/>
  <c r="I341" i="27" s="1"/>
  <c r="F998" i="27"/>
  <c r="G998" i="27" s="1"/>
  <c r="H998" i="27" s="1"/>
  <c r="I998" i="27" s="1"/>
  <c r="E1211" i="27"/>
  <c r="F448" i="27"/>
  <c r="E3058" i="27"/>
  <c r="E879" i="27"/>
  <c r="F1740" i="27"/>
  <c r="G1740" i="27" s="1"/>
  <c r="H1740" i="27" s="1"/>
  <c r="F2186" i="27"/>
  <c r="G2186" i="27" s="1"/>
  <c r="H2186" i="27" s="1"/>
  <c r="I2186" i="27" s="1"/>
  <c r="E757" i="27"/>
  <c r="F350" i="27"/>
  <c r="G350" i="27" s="1"/>
  <c r="H350" i="27" s="1"/>
  <c r="F820" i="27"/>
  <c r="E2405" i="27"/>
  <c r="E29" i="27"/>
  <c r="E811" i="27"/>
  <c r="E791" i="27"/>
  <c r="F2408" i="27"/>
  <c r="G2408" i="27" s="1"/>
  <c r="H2408" i="27" s="1"/>
  <c r="I2408" i="27" s="1"/>
  <c r="F432" i="27"/>
  <c r="G432" i="27" s="1"/>
  <c r="H432" i="27" s="1"/>
  <c r="E1636" i="27"/>
  <c r="F180" i="27"/>
  <c r="F2194" i="27"/>
  <c r="F984" i="27"/>
  <c r="G984" i="27" s="1"/>
  <c r="H984" i="27" s="1"/>
  <c r="I984" i="27" s="1"/>
  <c r="F1439" i="27"/>
  <c r="F2946" i="27"/>
  <c r="G2946" i="27" s="1"/>
  <c r="H2946" i="27" s="1"/>
  <c r="I2946" i="27" s="1"/>
  <c r="F604" i="27"/>
  <c r="G604" i="27" s="1"/>
  <c r="H604" i="27" s="1"/>
  <c r="I604" i="27" s="1"/>
  <c r="F139" i="27"/>
  <c r="G139" i="27" s="1"/>
  <c r="H139" i="27" s="1"/>
  <c r="F1764" i="27"/>
  <c r="G1764" i="27" s="1"/>
  <c r="H1764" i="27" s="1"/>
  <c r="I1764" i="27" s="1"/>
  <c r="E421" i="27"/>
  <c r="E1764" i="27"/>
  <c r="F611" i="27"/>
  <c r="E751" i="27"/>
  <c r="F2284" i="27"/>
  <c r="G2284" i="27" s="1"/>
  <c r="H2284" i="27" s="1"/>
  <c r="I2284" i="27" s="1"/>
  <c r="F3272" i="27"/>
  <c r="F347" i="27"/>
  <c r="G347" i="27" s="1"/>
  <c r="H347" i="27" s="1"/>
  <c r="I347" i="27" s="1"/>
  <c r="F425" i="27"/>
  <c r="G425" i="27" s="1"/>
  <c r="H425" i="27" s="1"/>
  <c r="I425" i="27" s="1"/>
  <c r="E1091" i="27"/>
  <c r="E215" i="27"/>
  <c r="E816" i="27"/>
  <c r="F825" i="27"/>
  <c r="F214" i="27"/>
  <c r="G214" i="27" s="1"/>
  <c r="H214" i="27" s="1"/>
  <c r="F287" i="27"/>
  <c r="G287" i="27" s="1"/>
  <c r="H287" i="27" s="1"/>
  <c r="I287" i="27" s="1"/>
  <c r="E1434" i="27"/>
  <c r="F2830" i="27"/>
  <c r="G2830" i="27" s="1"/>
  <c r="H2830" i="27" s="1"/>
  <c r="I2830" i="27" s="1"/>
  <c r="F352" i="27"/>
  <c r="F2949" i="27"/>
  <c r="E792" i="27"/>
  <c r="F3259" i="27"/>
  <c r="E2946" i="27"/>
  <c r="F160" i="27"/>
  <c r="G160" i="27" s="1"/>
  <c r="H160" i="27" s="1"/>
  <c r="I160" i="27" s="1"/>
  <c r="F567" i="27"/>
  <c r="G567" i="27" s="1"/>
  <c r="H567" i="27" s="1"/>
  <c r="I567" i="27" s="1"/>
  <c r="E97" i="27"/>
  <c r="F700" i="27"/>
  <c r="F885" i="27"/>
  <c r="F2065" i="27"/>
  <c r="G2065" i="27" s="1"/>
  <c r="H2065" i="27" s="1"/>
  <c r="E2717" i="27"/>
  <c r="F812" i="27"/>
  <c r="G812" i="27" s="1"/>
  <c r="H812" i="27" s="1"/>
  <c r="E2476" i="27"/>
  <c r="F3291" i="27"/>
  <c r="G3291" i="27" s="1"/>
  <c r="H3291" i="27" s="1"/>
  <c r="I3291" i="27" s="1"/>
  <c r="E3092" i="27"/>
  <c r="E1565" i="27"/>
  <c r="F1582" i="27"/>
  <c r="F2542" i="27"/>
  <c r="G2542" i="27" s="1"/>
  <c r="H2542" i="27" s="1"/>
  <c r="I2542" i="27" s="1"/>
  <c r="F2016" i="27"/>
  <c r="E3074" i="27"/>
  <c r="E2320" i="27"/>
  <c r="E1359" i="27"/>
  <c r="E2328" i="27"/>
  <c r="F2607" i="27"/>
  <c r="E1996" i="27"/>
  <c r="F308" i="27"/>
  <c r="E876" i="27"/>
  <c r="E308" i="27"/>
  <c r="F2976" i="27"/>
  <c r="G2976" i="27" s="1"/>
  <c r="H2976" i="27" s="1"/>
  <c r="I2976" i="27" s="1"/>
  <c r="F2663" i="27"/>
  <c r="G2663" i="27" s="1"/>
  <c r="H2663" i="27" s="1"/>
  <c r="I2663" i="27" s="1"/>
  <c r="E2557" i="27"/>
  <c r="E2979" i="27"/>
  <c r="E1133" i="27"/>
  <c r="E315" i="27"/>
  <c r="F3157" i="27"/>
  <c r="F2075" i="27"/>
  <c r="G2075" i="27" s="1"/>
  <c r="H2075" i="27" s="1"/>
  <c r="I2075" i="27" s="1"/>
  <c r="E2184" i="27"/>
  <c r="F1506" i="27"/>
  <c r="G1506" i="27" s="1"/>
  <c r="H1506" i="27" s="1"/>
  <c r="I1506" i="27" s="1"/>
  <c r="E1507" i="27"/>
  <c r="E3180" i="27"/>
  <c r="E1581" i="27"/>
  <c r="F1511" i="27"/>
  <c r="F3192" i="27"/>
  <c r="F2975" i="27"/>
  <c r="G2975" i="27" s="1"/>
  <c r="H2975" i="27" s="1"/>
  <c r="F2772" i="27"/>
  <c r="G2772" i="27" s="1"/>
  <c r="H2772" i="27" s="1"/>
  <c r="F3084" i="27"/>
  <c r="G3084" i="27" s="1"/>
  <c r="H3084" i="27" s="1"/>
  <c r="E302" i="27"/>
  <c r="F303" i="27"/>
  <c r="E3077" i="27"/>
  <c r="F1745" i="27"/>
  <c r="F1493" i="27"/>
  <c r="E2185" i="27"/>
  <c r="F2984" i="27"/>
  <c r="G2984" i="27" s="1"/>
  <c r="H2984" i="27" s="1"/>
  <c r="I2984" i="27" s="1"/>
  <c r="E850" i="27"/>
  <c r="F3072" i="27"/>
  <c r="G3072" i="27" s="1"/>
  <c r="H3072" i="27" s="1"/>
  <c r="I3072" i="27" s="1"/>
  <c r="E2425" i="27"/>
  <c r="F305" i="27"/>
  <c r="F2299" i="27"/>
  <c r="G2299" i="27" s="1"/>
  <c r="H2299" i="27" s="1"/>
  <c r="E2586" i="27"/>
  <c r="F1416" i="27"/>
  <c r="G1416" i="27" s="1"/>
  <c r="H1416" i="27" s="1"/>
  <c r="I1416" i="27" s="1"/>
  <c r="F311" i="27"/>
  <c r="G311" i="27" s="1"/>
  <c r="H311" i="27" s="1"/>
  <c r="I311" i="27" s="1"/>
  <c r="F2534" i="27"/>
  <c r="G2534" i="27" s="1"/>
  <c r="H2534" i="27" s="1"/>
  <c r="I2534" i="27" s="1"/>
  <c r="E2316" i="27"/>
  <c r="E2571" i="27"/>
  <c r="F596" i="27"/>
  <c r="F84" i="27"/>
  <c r="F1562" i="27"/>
  <c r="F1776" i="27"/>
  <c r="G1776" i="27" s="1"/>
  <c r="H1776" i="27" s="1"/>
  <c r="I1776" i="27" s="1"/>
  <c r="E1145" i="27"/>
  <c r="F1096" i="27"/>
  <c r="G1096" i="27" s="1"/>
  <c r="H1096" i="27" s="1"/>
  <c r="I1096" i="27" s="1"/>
  <c r="F1572" i="27"/>
  <c r="G1572" i="27" s="1"/>
  <c r="H1572" i="27" s="1"/>
  <c r="I1572" i="27" s="1"/>
  <c r="E1247" i="27"/>
  <c r="F1073" i="27"/>
  <c r="F1561" i="27"/>
  <c r="E1074" i="27"/>
  <c r="F2233" i="27"/>
  <c r="G2233" i="27" s="1"/>
  <c r="H2233" i="27" s="1"/>
  <c r="F492" i="27"/>
  <c r="E1475" i="27"/>
  <c r="F318" i="27"/>
  <c r="G318" i="27" s="1"/>
  <c r="H318" i="27" s="1"/>
  <c r="I318" i="27" s="1"/>
  <c r="F3151" i="27"/>
  <c r="E862" i="27"/>
  <c r="F1131" i="27"/>
  <c r="G1131" i="27" s="1"/>
  <c r="H1131" i="27" s="1"/>
  <c r="I1131" i="27" s="1"/>
  <c r="E448" i="27"/>
  <c r="F577" i="27"/>
  <c r="G577" i="27" s="1"/>
  <c r="H577" i="27" s="1"/>
  <c r="I577" i="27" s="1"/>
  <c r="E1453" i="27"/>
  <c r="F1998" i="27"/>
  <c r="G1998" i="27" s="1"/>
  <c r="H1998" i="27" s="1"/>
  <c r="I1998" i="27" s="1"/>
  <c r="E610" i="27"/>
  <c r="F1620" i="27"/>
  <c r="F1505" i="27"/>
  <c r="F2446" i="27"/>
  <c r="F1873" i="27"/>
  <c r="F2510" i="27"/>
  <c r="G2510" i="27" s="1"/>
  <c r="H2510" i="27" s="1"/>
  <c r="E900" i="27"/>
  <c r="F992" i="27"/>
  <c r="G992" i="27" s="1"/>
  <c r="H992" i="27" s="1"/>
  <c r="I992" i="27" s="1"/>
  <c r="F1077" i="27"/>
  <c r="G1077" i="27" s="1"/>
  <c r="H1077" i="27" s="1"/>
  <c r="I1077" i="27" s="1"/>
  <c r="F1892" i="27"/>
  <c r="E2447" i="27"/>
  <c r="E1056" i="27"/>
  <c r="E479" i="27"/>
  <c r="F2217" i="27"/>
  <c r="G2217" i="27" s="1"/>
  <c r="H2217" i="27" s="1"/>
  <c r="I2217" i="27" s="1"/>
  <c r="F3294" i="27"/>
  <c r="E630" i="27"/>
  <c r="E2445" i="27"/>
  <c r="E2532" i="27"/>
  <c r="E1241" i="27"/>
  <c r="E2542" i="27"/>
  <c r="E2340" i="27"/>
  <c r="E2604" i="27"/>
  <c r="F2550" i="27"/>
  <c r="G2550" i="27" s="1"/>
  <c r="H2550" i="27" s="1"/>
  <c r="I2550" i="27" s="1"/>
  <c r="F1238" i="27"/>
  <c r="G1238" i="27" s="1"/>
  <c r="H1238" i="27" s="1"/>
  <c r="I1238" i="27" s="1"/>
  <c r="E3095" i="27"/>
  <c r="F1573" i="27"/>
  <c r="F3303" i="27"/>
  <c r="E2102" i="27"/>
  <c r="E2335" i="27"/>
  <c r="F2971" i="27"/>
  <c r="G2971" i="27" s="1"/>
  <c r="H2971" i="27" s="1"/>
  <c r="I2971" i="27" s="1"/>
  <c r="E2649" i="27"/>
  <c r="F2397" i="27"/>
  <c r="G2397" i="27" s="1"/>
  <c r="H2397" i="27" s="1"/>
  <c r="I2397" i="27" s="1"/>
  <c r="E915" i="27"/>
  <c r="F1134" i="27"/>
  <c r="F1995" i="27"/>
  <c r="E1356" i="27"/>
  <c r="F1691" i="27"/>
  <c r="F2588" i="27"/>
  <c r="G2588" i="27" s="1"/>
  <c r="H2588" i="27" s="1"/>
  <c r="I2588" i="27" s="1"/>
  <c r="E2770" i="27"/>
  <c r="E1575" i="27"/>
  <c r="E2120" i="27"/>
  <c r="F1965" i="27"/>
  <c r="F2152" i="27"/>
  <c r="F2289" i="27"/>
  <c r="E2947" i="27"/>
  <c r="E2295" i="27"/>
  <c r="E2000" i="27"/>
  <c r="F1502" i="27"/>
  <c r="G1502" i="27" s="1"/>
  <c r="H1502" i="27" s="1"/>
  <c r="I1502" i="27" s="1"/>
  <c r="E2109" i="27"/>
  <c r="E3091" i="27"/>
  <c r="E3288" i="27"/>
  <c r="E682" i="27"/>
  <c r="F1754" i="27"/>
  <c r="F1614" i="27"/>
  <c r="G1614" i="27" s="1"/>
  <c r="H1614" i="27" s="1"/>
  <c r="E503" i="27"/>
  <c r="E814" i="27"/>
  <c r="E2945" i="27"/>
  <c r="E2764" i="27"/>
  <c r="F1145" i="27"/>
  <c r="F2735" i="27"/>
  <c r="F2336" i="27"/>
  <c r="E892" i="27"/>
  <c r="F3251" i="27"/>
  <c r="G3251" i="27" s="1"/>
  <c r="H3251" i="27" s="1"/>
  <c r="J3251" i="27" s="1"/>
  <c r="F1849" i="27"/>
  <c r="G1849" i="27" s="1"/>
  <c r="H1849" i="27" s="1"/>
  <c r="E1354" i="27"/>
  <c r="E2010" i="27"/>
  <c r="E2315" i="27"/>
  <c r="F2725" i="27"/>
  <c r="G2725" i="27" s="1"/>
  <c r="H2725" i="27" s="1"/>
  <c r="E322" i="27"/>
  <c r="E2535" i="27"/>
  <c r="F2105" i="27"/>
  <c r="G2105" i="27" s="1"/>
  <c r="H2105" i="27" s="1"/>
  <c r="E756" i="27"/>
  <c r="F3055" i="27"/>
  <c r="G3055" i="27" s="1"/>
  <c r="H3055" i="27" s="1"/>
  <c r="F319" i="27"/>
  <c r="F3043" i="27"/>
  <c r="E2193" i="27"/>
  <c r="E1647" i="27"/>
  <c r="E1972" i="27"/>
  <c r="F1311" i="27"/>
  <c r="G1311" i="27" s="1"/>
  <c r="H1311" i="27" s="1"/>
  <c r="F3311" i="27"/>
  <c r="G3311" i="27" s="1"/>
  <c r="H3311" i="27" s="1"/>
  <c r="I3311" i="27" s="1"/>
  <c r="E1138" i="27"/>
  <c r="E2140" i="27"/>
  <c r="F482" i="27"/>
  <c r="F2736" i="27"/>
  <c r="F1869" i="27"/>
  <c r="F2153" i="27"/>
  <c r="G2153" i="27" s="1"/>
  <c r="H2153" i="27" s="1"/>
  <c r="I2153" i="27" s="1"/>
  <c r="E2145" i="27"/>
  <c r="F1039" i="27"/>
  <c r="G1039" i="27" s="1"/>
  <c r="H1039" i="27" s="1"/>
  <c r="E1246" i="27"/>
  <c r="E1505" i="27"/>
  <c r="E676" i="27"/>
  <c r="F1139" i="27"/>
  <c r="E2191" i="27"/>
  <c r="E1038" i="27"/>
  <c r="F2496" i="27"/>
  <c r="G2496" i="27" s="1"/>
  <c r="H2496" i="27" s="1"/>
  <c r="I2496" i="27" s="1"/>
  <c r="E2988" i="27"/>
  <c r="E2436" i="27"/>
  <c r="E1579" i="27"/>
  <c r="F2874" i="27"/>
  <c r="E624" i="27"/>
  <c r="F1487" i="27"/>
  <c r="G1487" i="27" s="1"/>
  <c r="H1487" i="27" s="1"/>
  <c r="I1487" i="27" s="1"/>
  <c r="F1098" i="27"/>
  <c r="G1098" i="27" s="1"/>
  <c r="H1098" i="27" s="1"/>
  <c r="I1098" i="27" s="1"/>
  <c r="E2834" i="27"/>
  <c r="F1061" i="27"/>
  <c r="G1061" i="27" s="1"/>
  <c r="H1061" i="27" s="1"/>
  <c r="I1061" i="27" s="1"/>
  <c r="F3202" i="27"/>
  <c r="G3202" i="27" s="1"/>
  <c r="H3202" i="27" s="1"/>
  <c r="I3202" i="27" s="1"/>
  <c r="E3089" i="27"/>
  <c r="E1468" i="27"/>
  <c r="E2437" i="27"/>
  <c r="F483" i="27"/>
  <c r="E1667" i="27"/>
  <c r="E992" i="27"/>
  <c r="E632" i="27"/>
  <c r="E307" i="27"/>
  <c r="E2195" i="27"/>
  <c r="E714" i="27"/>
  <c r="F233" i="27"/>
  <c r="F2864" i="27"/>
  <c r="E598" i="27"/>
  <c r="E662" i="27"/>
  <c r="F2714" i="27"/>
  <c r="G2714" i="27" s="1"/>
  <c r="H2714" i="27" s="1"/>
  <c r="E822" i="27"/>
  <c r="E361" i="27"/>
  <c r="E1022" i="27"/>
  <c r="E1348" i="27"/>
  <c r="E1569" i="27"/>
  <c r="F2004" i="27"/>
  <c r="G2004" i="27" s="1"/>
  <c r="H2004" i="27" s="1"/>
  <c r="F2617" i="27"/>
  <c r="G2617" i="27" s="1"/>
  <c r="H2617" i="27" s="1"/>
  <c r="F2567" i="27"/>
  <c r="G2567" i="27" s="1"/>
  <c r="H2567" i="27" s="1"/>
  <c r="I2567" i="27" s="1"/>
  <c r="E2645" i="27"/>
  <c r="E2584" i="27"/>
  <c r="F993" i="27"/>
  <c r="F2445" i="27"/>
  <c r="E1847" i="27"/>
  <c r="E604" i="27"/>
  <c r="E1030" i="27"/>
  <c r="E891" i="27"/>
  <c r="F1144" i="27"/>
  <c r="G1144" i="27" s="1"/>
  <c r="H1144" i="27" s="1"/>
  <c r="I1144" i="27" s="1"/>
  <c r="E2016" i="27"/>
  <c r="E1512" i="27"/>
  <c r="E716" i="27"/>
  <c r="E2754" i="27"/>
  <c r="F645" i="27"/>
  <c r="G645" i="27" s="1"/>
  <c r="H645" i="27" s="1"/>
  <c r="I645" i="27" s="1"/>
  <c r="E986" i="27"/>
  <c r="F3287" i="27"/>
  <c r="G3287" i="27" s="1"/>
  <c r="H3287" i="27" s="1"/>
  <c r="E3085" i="27"/>
  <c r="F2965" i="27"/>
  <c r="E1496" i="27"/>
  <c r="F3076" i="27"/>
  <c r="F2231" i="27"/>
  <c r="E1633" i="27"/>
  <c r="E2280" i="27"/>
  <c r="E2643" i="27"/>
  <c r="E2570" i="27"/>
  <c r="F1426" i="27"/>
  <c r="F1598" i="27"/>
  <c r="F1789" i="27"/>
  <c r="E2114" i="27"/>
  <c r="E2100" i="27"/>
  <c r="F2111" i="27"/>
  <c r="G2111" i="27" s="1"/>
  <c r="H2111" i="27" s="1"/>
  <c r="F503" i="27"/>
  <c r="G503" i="27" s="1"/>
  <c r="H503" i="27" s="1"/>
  <c r="I503" i="27" s="1"/>
  <c r="F997" i="27"/>
  <c r="G997" i="27" s="1"/>
  <c r="H997" i="27" s="1"/>
  <c r="I997" i="27" s="1"/>
  <c r="F2411" i="27"/>
  <c r="F2006" i="27"/>
  <c r="E2658" i="27"/>
  <c r="E2106" i="27"/>
  <c r="E2013" i="27"/>
  <c r="F1432" i="27"/>
  <c r="G1432" i="27" s="1"/>
  <c r="H1432" i="27" s="1"/>
  <c r="I1432" i="27" s="1"/>
  <c r="F1969" i="27"/>
  <c r="G1969" i="27" s="1"/>
  <c r="H1969" i="27" s="1"/>
  <c r="E2442" i="27"/>
  <c r="E1080" i="27"/>
  <c r="E2116" i="27"/>
  <c r="E2006" i="27"/>
  <c r="E468" i="27"/>
  <c r="E990" i="27"/>
  <c r="E1321" i="27"/>
  <c r="F1136" i="27"/>
  <c r="G1136" i="27" s="1"/>
  <c r="H1136" i="27" s="1"/>
  <c r="I1136" i="27" s="1"/>
  <c r="F1783" i="27"/>
  <c r="G1783" i="27" s="1"/>
  <c r="H1783" i="27" s="1"/>
  <c r="E856" i="27"/>
  <c r="E1368" i="27"/>
  <c r="F2000" i="27"/>
  <c r="G2000" i="27" s="1"/>
  <c r="H2000" i="27" s="1"/>
  <c r="F928" i="27"/>
  <c r="F3059" i="27"/>
  <c r="G3059" i="27" s="1"/>
  <c r="H3059" i="27" s="1"/>
  <c r="E2190" i="27"/>
  <c r="E1860" i="27"/>
  <c r="E2537" i="27"/>
  <c r="E3199" i="27"/>
  <c r="E311" i="27"/>
  <c r="F1569" i="27"/>
  <c r="E1959" i="27"/>
  <c r="E2931" i="27"/>
  <c r="E3080" i="27"/>
  <c r="E1061" i="27"/>
  <c r="F2730" i="27"/>
  <c r="G2730" i="27" s="1"/>
  <c r="H2730" i="27" s="1"/>
  <c r="I2730" i="27" s="1"/>
  <c r="F1029" i="27"/>
  <c r="F1003" i="27"/>
  <c r="F2281" i="27"/>
  <c r="E1792" i="27"/>
  <c r="E1691" i="27"/>
  <c r="F1657" i="27"/>
  <c r="G1657" i="27" s="1"/>
  <c r="H1657" i="27" s="1"/>
  <c r="F2970" i="27"/>
  <c r="G2970" i="27" s="1"/>
  <c r="H2970" i="27" s="1"/>
  <c r="E706" i="27"/>
  <c r="E1258" i="27"/>
  <c r="E1032" i="27"/>
  <c r="F1152" i="27"/>
  <c r="F2107" i="27"/>
  <c r="F3159" i="27"/>
  <c r="G3159" i="27" s="1"/>
  <c r="H3159" i="27" s="1"/>
  <c r="I3159" i="27" s="1"/>
  <c r="F498" i="27"/>
  <c r="G498" i="27" s="1"/>
  <c r="H498" i="27" s="1"/>
  <c r="I498" i="27" s="1"/>
  <c r="F999" i="27"/>
  <c r="G999" i="27" s="1"/>
  <c r="H999" i="27" s="1"/>
  <c r="I999" i="27" s="1"/>
  <c r="F1102" i="27"/>
  <c r="G1102" i="27" s="1"/>
  <c r="H1102" i="27" s="1"/>
  <c r="I1102" i="27" s="1"/>
  <c r="F987" i="27"/>
  <c r="E823" i="27"/>
  <c r="F1509" i="27"/>
  <c r="E244" i="27"/>
  <c r="F1146" i="27"/>
  <c r="G1146" i="27" s="1"/>
  <c r="H1146" i="27" s="1"/>
  <c r="E2660" i="27"/>
  <c r="F1075" i="27"/>
  <c r="G1075" i="27" s="1"/>
  <c r="H1075" i="27" s="1"/>
  <c r="F2123" i="27"/>
  <c r="G2123" i="27" s="1"/>
  <c r="H2123" i="27" s="1"/>
  <c r="I2123" i="27" s="1"/>
  <c r="E2653" i="27"/>
  <c r="F2430" i="27"/>
  <c r="E1891" i="27"/>
  <c r="E1143" i="27"/>
  <c r="E628" i="27"/>
  <c r="E1893" i="27"/>
  <c r="E1346" i="27"/>
  <c r="E2574" i="27"/>
  <c r="F3312" i="27"/>
  <c r="F2340" i="27"/>
  <c r="E568" i="27"/>
  <c r="E2305" i="27"/>
  <c r="E2429" i="27"/>
  <c r="F1067" i="27"/>
  <c r="G1067" i="27" s="1"/>
  <c r="H1067" i="27" s="1"/>
  <c r="I1067" i="27" s="1"/>
  <c r="F1025" i="27"/>
  <c r="G1025" i="27" s="1"/>
  <c r="H1025" i="27" s="1"/>
  <c r="I1025" i="27" s="1"/>
  <c r="F641" i="27"/>
  <c r="G641" i="27" s="1"/>
  <c r="H641" i="27" s="1"/>
  <c r="F1031" i="27"/>
  <c r="E104" i="27"/>
  <c r="F484" i="27"/>
  <c r="E2423" i="27"/>
  <c r="F2332" i="27"/>
  <c r="G2332" i="27" s="1"/>
  <c r="H2332" i="27" s="1"/>
  <c r="E3300" i="27"/>
  <c r="F1005" i="27"/>
  <c r="G1005" i="27" s="1"/>
  <c r="H1005" i="27" s="1"/>
  <c r="I1005" i="27" s="1"/>
  <c r="E2321" i="27"/>
  <c r="E1028" i="27"/>
  <c r="F1237" i="27"/>
  <c r="E2732" i="27"/>
  <c r="E452" i="27"/>
  <c r="F2003" i="27"/>
  <c r="G2003" i="27" s="1"/>
  <c r="H2003" i="27" s="1"/>
  <c r="F1435" i="27"/>
  <c r="G1435" i="27" s="1"/>
  <c r="H1435" i="27" s="1"/>
  <c r="I1435" i="27" s="1"/>
  <c r="E2338" i="27"/>
  <c r="F2210" i="27"/>
  <c r="G2210" i="27" s="1"/>
  <c r="H2210" i="27" s="1"/>
  <c r="F1150" i="27"/>
  <c r="F1243" i="27"/>
  <c r="F2621" i="27"/>
  <c r="F1759" i="27"/>
  <c r="E3204" i="27"/>
  <c r="F479" i="27"/>
  <c r="G479" i="27" s="1"/>
  <c r="H479" i="27" s="1"/>
  <c r="I479" i="27" s="1"/>
  <c r="E748" i="27"/>
  <c r="F1151" i="27"/>
  <c r="G1151" i="27" s="1"/>
  <c r="H1151" i="27" s="1"/>
  <c r="E718" i="27"/>
  <c r="F317" i="27"/>
  <c r="E2647" i="27"/>
  <c r="F2227" i="27"/>
  <c r="F324" i="27"/>
  <c r="G324" i="27" s="1"/>
  <c r="H324" i="27" s="1"/>
  <c r="I324" i="27" s="1"/>
  <c r="F804" i="27"/>
  <c r="G804" i="27" s="1"/>
  <c r="H804" i="27" s="1"/>
  <c r="I804" i="27" s="1"/>
  <c r="E2753" i="27"/>
  <c r="F1109" i="27"/>
  <c r="G1109" i="27" s="1"/>
  <c r="H1109" i="27" s="1"/>
  <c r="E744" i="27"/>
  <c r="E1795" i="27"/>
  <c r="E1139" i="27"/>
  <c r="E1149" i="27"/>
  <c r="E2987" i="27"/>
  <c r="F2436" i="27"/>
  <c r="G2436" i="27" s="1"/>
  <c r="H2436" i="27" s="1"/>
  <c r="I2436" i="27" s="1"/>
  <c r="F2387" i="27"/>
  <c r="G2387" i="27" s="1"/>
  <c r="H2387" i="27" s="1"/>
  <c r="I2387" i="27" s="1"/>
  <c r="E1000" i="27"/>
  <c r="E2751" i="27"/>
  <c r="E2941" i="27"/>
  <c r="E2431" i="27"/>
  <c r="F1649" i="27"/>
  <c r="F2572" i="27"/>
  <c r="G2572" i="27" s="1"/>
  <c r="H2572" i="27" s="1"/>
  <c r="I2572" i="27" s="1"/>
  <c r="E2639" i="27"/>
  <c r="J2639" i="27" s="1"/>
  <c r="E560" i="27"/>
  <c r="E1253" i="27"/>
  <c r="E806" i="27"/>
  <c r="F1492" i="27"/>
  <c r="E2654" i="27"/>
  <c r="E2983" i="27"/>
  <c r="E1782" i="27"/>
  <c r="E2337" i="27"/>
  <c r="E774" i="27"/>
  <c r="E572" i="27"/>
  <c r="E495" i="27"/>
  <c r="F2319" i="27"/>
  <c r="E1784" i="27"/>
  <c r="E1526" i="27"/>
  <c r="E590" i="27"/>
  <c r="E1071" i="27"/>
  <c r="F2226" i="27"/>
  <c r="G2226" i="27" s="1"/>
  <c r="H2226" i="27" s="1"/>
  <c r="E844" i="27"/>
  <c r="F1685" i="27"/>
  <c r="F1667" i="27"/>
  <c r="F2535" i="27"/>
  <c r="E2824" i="27"/>
  <c r="F3143" i="27"/>
  <c r="G3143" i="27" s="1"/>
  <c r="H3143" i="27" s="1"/>
  <c r="J3143" i="27" s="1"/>
  <c r="F1045" i="27"/>
  <c r="G1045" i="27" s="1"/>
  <c r="H1045" i="27" s="1"/>
  <c r="I1045" i="27" s="1"/>
  <c r="F3269" i="27"/>
  <c r="G3269" i="27" s="1"/>
  <c r="H3269" i="27" s="1"/>
  <c r="I3269" i="27" s="1"/>
  <c r="E1653" i="27"/>
  <c r="E2318" i="27"/>
  <c r="F1023" i="27"/>
  <c r="E2322" i="27"/>
  <c r="E3185" i="27"/>
  <c r="E2017" i="27"/>
  <c r="E2197" i="27"/>
  <c r="F2624" i="27"/>
  <c r="G2624" i="27" s="1"/>
  <c r="H2624" i="27" s="1"/>
  <c r="F2603" i="27"/>
  <c r="G2603" i="27" s="1"/>
  <c r="H2603" i="27" s="1"/>
  <c r="J2603" i="27" s="1"/>
  <c r="E2942" i="27"/>
  <c r="E1562" i="27"/>
  <c r="F3288" i="27"/>
  <c r="E1042" i="27"/>
  <c r="E1788" i="27"/>
  <c r="F1888" i="27"/>
  <c r="G1888" i="27" s="1"/>
  <c r="H1888" i="27" s="1"/>
  <c r="I1888" i="27" s="1"/>
  <c r="E3263" i="27"/>
  <c r="E2327" i="27"/>
  <c r="E1357" i="27"/>
  <c r="F2623" i="27"/>
  <c r="F2322" i="27"/>
  <c r="F2627" i="27"/>
  <c r="F1799" i="27"/>
  <c r="G1799" i="27" s="1"/>
  <c r="H1799" i="27" s="1"/>
  <c r="I1799" i="27" s="1"/>
  <c r="F2865" i="27"/>
  <c r="E3079" i="27"/>
  <c r="E1524" i="27"/>
  <c r="E1452" i="27"/>
  <c r="F922" i="27"/>
  <c r="F1607" i="27"/>
  <c r="F1779" i="27"/>
  <c r="F1137" i="27"/>
  <c r="G1137" i="27" s="1"/>
  <c r="H1137" i="27" s="1"/>
  <c r="F1252" i="27"/>
  <c r="G1252" i="27" s="1"/>
  <c r="H1252" i="27" s="1"/>
  <c r="E303" i="27"/>
  <c r="E1465" i="27"/>
  <c r="E1076" i="27"/>
  <c r="F2855" i="27"/>
  <c r="G2855" i="27" s="1"/>
  <c r="H2855" i="27" s="1"/>
  <c r="E772" i="27"/>
  <c r="E2432" i="27"/>
  <c r="E2940" i="27"/>
  <c r="E411" i="27"/>
  <c r="E1897" i="27"/>
  <c r="F2334" i="27"/>
  <c r="G2334" i="27" s="1"/>
  <c r="H2334" i="27" s="1"/>
  <c r="I2334" i="27" s="1"/>
  <c r="F2425" i="27"/>
  <c r="E2874" i="27"/>
  <c r="F2440" i="27"/>
  <c r="E828" i="27"/>
  <c r="E1865" i="27"/>
  <c r="E788" i="27"/>
  <c r="F1680" i="27"/>
  <c r="G1680" i="27" s="1"/>
  <c r="H1680" i="27" s="1"/>
  <c r="I1680" i="27" s="1"/>
  <c r="F2972" i="27"/>
  <c r="G2972" i="27" s="1"/>
  <c r="H2972" i="27" s="1"/>
  <c r="E1668" i="27"/>
  <c r="F2125" i="27"/>
  <c r="E1242" i="27"/>
  <c r="E2953" i="27"/>
  <c r="E432" i="27"/>
  <c r="E1801" i="27"/>
  <c r="F2389" i="27"/>
  <c r="G2389" i="27" s="1"/>
  <c r="H2389" i="27" s="1"/>
  <c r="E1062" i="27"/>
  <c r="E1689" i="27"/>
  <c r="E2135" i="27"/>
  <c r="E2759" i="27"/>
  <c r="F1027" i="27"/>
  <c r="F1690" i="27"/>
  <c r="G1690" i="27" s="1"/>
  <c r="H1690" i="27" s="1"/>
  <c r="F1441" i="27"/>
  <c r="E921" i="27"/>
  <c r="F1674" i="27"/>
  <c r="G1674" i="27" s="1"/>
  <c r="H1674" i="27" s="1"/>
  <c r="I1674" i="27" s="1"/>
  <c r="F1041" i="27"/>
  <c r="E566" i="27"/>
  <c r="F1795" i="27"/>
  <c r="F321" i="27"/>
  <c r="E3179" i="27"/>
  <c r="F309" i="27"/>
  <c r="G309" i="27" s="1"/>
  <c r="H309" i="27" s="1"/>
  <c r="I309" i="27" s="1"/>
  <c r="E1896" i="27"/>
  <c r="E2543" i="27"/>
  <c r="E3097" i="27"/>
  <c r="F2625" i="27"/>
  <c r="F3255" i="27"/>
  <c r="F2968" i="27"/>
  <c r="F1133" i="27"/>
  <c r="G1133" i="27" s="1"/>
  <c r="H1133" i="27" s="1"/>
  <c r="F1895" i="27"/>
  <c r="G1895" i="27" s="1"/>
  <c r="H1895" i="27" s="1"/>
  <c r="I1895" i="27" s="1"/>
  <c r="E3298" i="27"/>
  <c r="F2556" i="27"/>
  <c r="G2556" i="27" s="1"/>
  <c r="H2556" i="27" s="1"/>
  <c r="I2556" i="27" s="1"/>
  <c r="F2861" i="27"/>
  <c r="E314" i="27"/>
  <c r="F1419" i="27"/>
  <c r="G1419" i="27" s="1"/>
  <c r="H1419" i="27" s="1"/>
  <c r="I1419" i="27" s="1"/>
  <c r="F3092" i="27"/>
  <c r="F937" i="27"/>
  <c r="G937" i="27" s="1"/>
  <c r="H937" i="27" s="1"/>
  <c r="I937" i="27" s="1"/>
  <c r="F2731" i="27"/>
  <c r="G2731" i="27" s="1"/>
  <c r="H2731" i="27" s="1"/>
  <c r="I2731" i="27" s="1"/>
  <c r="E2083" i="27"/>
  <c r="F2618" i="27"/>
  <c r="G2618" i="27" s="1"/>
  <c r="H2618" i="27" s="1"/>
  <c r="J2618" i="27" s="1"/>
  <c r="E2137" i="27"/>
  <c r="F2546" i="27"/>
  <c r="F1147" i="27"/>
  <c r="G1147" i="27" s="1"/>
  <c r="H1147" i="27" s="1"/>
  <c r="I1147" i="27" s="1"/>
  <c r="E310" i="27"/>
  <c r="F2338" i="27"/>
  <c r="G2338" i="27" s="1"/>
  <c r="H2338" i="27" s="1"/>
  <c r="I2338" i="27" s="1"/>
  <c r="F920" i="27"/>
  <c r="G920" i="27" s="1"/>
  <c r="H920" i="27" s="1"/>
  <c r="I920" i="27" s="1"/>
  <c r="F1576" i="27"/>
  <c r="G1576" i="27" s="1"/>
  <c r="H1576" i="27" s="1"/>
  <c r="I1576" i="27" s="1"/>
  <c r="F1092" i="27"/>
  <c r="G1092" i="27" s="1"/>
  <c r="H1092" i="27" s="1"/>
  <c r="F3289" i="27"/>
  <c r="E2396" i="27"/>
  <c r="F1239" i="27"/>
  <c r="F2841" i="27"/>
  <c r="F320" i="27"/>
  <c r="G320" i="27" s="1"/>
  <c r="H320" i="27" s="1"/>
  <c r="I320" i="27" s="1"/>
  <c r="F504" i="27"/>
  <c r="G504" i="27" s="1"/>
  <c r="H504" i="27" s="1"/>
  <c r="I504" i="27" s="1"/>
  <c r="F2222" i="27"/>
  <c r="G2222" i="27" s="1"/>
  <c r="H2222" i="27" s="1"/>
  <c r="I2222" i="27" s="1"/>
  <c r="E2933" i="27"/>
  <c r="F1596" i="27"/>
  <c r="F314" i="27"/>
  <c r="F2544" i="27"/>
  <c r="F2147" i="27"/>
  <c r="F2426" i="27"/>
  <c r="G2426" i="27" s="1"/>
  <c r="H2426" i="27" s="1"/>
  <c r="F3145" i="27"/>
  <c r="G3145" i="27" s="1"/>
  <c r="H3145" i="27" s="1"/>
  <c r="I3145" i="27" s="1"/>
  <c r="E2443" i="27"/>
  <c r="F2215" i="27"/>
  <c r="G2215" i="27" s="1"/>
  <c r="H2215" i="27" s="1"/>
  <c r="I2215" i="27" s="1"/>
  <c r="F1250" i="27"/>
  <c r="E1472" i="27"/>
  <c r="F919" i="27"/>
  <c r="G919" i="27" s="1"/>
  <c r="H919" i="27" s="1"/>
  <c r="F3306" i="27"/>
  <c r="E2985" i="27"/>
  <c r="F2583" i="27"/>
  <c r="G2583" i="27" s="1"/>
  <c r="H2583" i="27" s="1"/>
  <c r="I2583" i="27" s="1"/>
  <c r="E3194" i="27"/>
  <c r="F915" i="27"/>
  <c r="G915" i="27" s="1"/>
  <c r="H915" i="27" s="1"/>
  <c r="E2123" i="27"/>
  <c r="F1853" i="27"/>
  <c r="F2506" i="27"/>
  <c r="G2506" i="27" s="1"/>
  <c r="H2506" i="27" s="1"/>
  <c r="I2506" i="27" s="1"/>
  <c r="F306" i="27"/>
  <c r="E1778" i="27"/>
  <c r="E2005" i="27"/>
  <c r="E784" i="27"/>
  <c r="F163" i="27"/>
  <c r="G163" i="27" s="1"/>
  <c r="H163" i="27" s="1"/>
  <c r="F3196" i="27"/>
  <c r="F1001" i="27"/>
  <c r="E3046" i="27"/>
  <c r="E988" i="27"/>
  <c r="E3078" i="27"/>
  <c r="E178" i="27"/>
  <c r="F3257" i="27"/>
  <c r="G3257" i="27" s="1"/>
  <c r="H3257" i="27" s="1"/>
  <c r="J3257" i="27" s="1"/>
  <c r="E1471" i="27"/>
  <c r="E2749" i="27"/>
  <c r="F1436" i="27"/>
  <c r="E2747" i="27"/>
  <c r="J2747" i="27" s="1"/>
  <c r="E644" i="27"/>
  <c r="F1761" i="27"/>
  <c r="G1761" i="27" s="1"/>
  <c r="H1761" i="27" s="1"/>
  <c r="I1761" i="27" s="1"/>
  <c r="E2104" i="27"/>
  <c r="E2768" i="27"/>
  <c r="E3198" i="27"/>
  <c r="F2103" i="27"/>
  <c r="F1259" i="27"/>
  <c r="E3082" i="27"/>
  <c r="F2728" i="27"/>
  <c r="E98" i="27"/>
  <c r="F1898" i="27"/>
  <c r="G1898" i="27" s="1"/>
  <c r="H1898" i="27" s="1"/>
  <c r="I1898" i="27" s="1"/>
  <c r="F1497" i="27"/>
  <c r="G1497" i="27" s="1"/>
  <c r="H1497" i="27" s="1"/>
  <c r="E1685" i="27"/>
  <c r="F54" i="27"/>
  <c r="E2448" i="27"/>
  <c r="F316" i="27"/>
  <c r="E2644" i="27"/>
  <c r="F1787" i="27"/>
  <c r="G1787" i="27" s="1"/>
  <c r="H1787" i="27" s="1"/>
  <c r="I1787" i="27" s="1"/>
  <c r="E3197" i="27"/>
  <c r="E894" i="27"/>
  <c r="J894" i="27" s="1"/>
  <c r="E1332" i="27"/>
  <c r="E878" i="27"/>
  <c r="E2553" i="27"/>
  <c r="E1367" i="27"/>
  <c r="E1477" i="27"/>
  <c r="F2870" i="27"/>
  <c r="G2870" i="27" s="1"/>
  <c r="H2870" i="27" s="1"/>
  <c r="E1128" i="27"/>
  <c r="E1672" i="27"/>
  <c r="E1077" i="27"/>
  <c r="E1333" i="27"/>
  <c r="E1605" i="27"/>
  <c r="E1136" i="27"/>
  <c r="E2115" i="27"/>
  <c r="F3305" i="27"/>
  <c r="G3305" i="27" s="1"/>
  <c r="H3305" i="27" s="1"/>
  <c r="I3305" i="27" s="1"/>
  <c r="E2113" i="27"/>
  <c r="F927" i="27"/>
  <c r="G927" i="27" s="1"/>
  <c r="H927" i="27" s="1"/>
  <c r="F1621" i="27"/>
  <c r="G1621" i="27" s="1"/>
  <c r="H1621" i="27" s="1"/>
  <c r="I1621" i="27" s="1"/>
  <c r="F1600" i="27"/>
  <c r="F2869" i="27"/>
  <c r="F2868" i="27"/>
  <c r="G2868" i="27" s="1"/>
  <c r="H2868" i="27" s="1"/>
  <c r="E316" i="27"/>
  <c r="F1683" i="27"/>
  <c r="G1683" i="27" s="1"/>
  <c r="H1683" i="27" s="1"/>
  <c r="E1327" i="27"/>
  <c r="F3299" i="27"/>
  <c r="G3299" i="27" s="1"/>
  <c r="H3299" i="27" s="1"/>
  <c r="I3299" i="27" s="1"/>
  <c r="E1060" i="27"/>
  <c r="F1100" i="27"/>
  <c r="F989" i="27"/>
  <c r="F3167" i="27"/>
  <c r="F1906" i="27"/>
  <c r="F3153" i="27"/>
  <c r="G3153" i="27" s="1"/>
  <c r="H3153" i="27" s="1"/>
  <c r="J3153" i="27" s="1"/>
  <c r="E2009" i="27"/>
  <c r="E2440" i="27"/>
  <c r="F2211" i="27"/>
  <c r="G2211" i="27" s="1"/>
  <c r="H2211" i="27" s="1"/>
  <c r="F3051" i="27"/>
  <c r="E2439" i="27"/>
  <c r="F1033" i="27"/>
  <c r="E886" i="27"/>
  <c r="E820" i="27"/>
  <c r="F2608" i="27"/>
  <c r="G2608" i="27" s="1"/>
  <c r="H2608" i="27" s="1"/>
  <c r="I2608" i="27" s="1"/>
  <c r="E2108" i="27"/>
  <c r="F2327" i="27"/>
  <c r="G2327" i="27" s="1"/>
  <c r="H2327" i="27" s="1"/>
  <c r="I2327" i="27" s="1"/>
  <c r="E1068" i="27"/>
  <c r="E668" i="27"/>
  <c r="E267" i="27"/>
  <c r="E1008" i="27"/>
  <c r="E1470" i="27"/>
  <c r="F2291" i="27"/>
  <c r="G2291" i="27" s="1"/>
  <c r="H2291" i="27" s="1"/>
  <c r="F1132" i="27"/>
  <c r="G1132" i="27" s="1"/>
  <c r="H1132" i="27" s="1"/>
  <c r="I1132" i="27" s="1"/>
  <c r="E664" i="27"/>
  <c r="E1459" i="27"/>
  <c r="F1604" i="27"/>
  <c r="F2543" i="27"/>
  <c r="E2332" i="27"/>
  <c r="F2305" i="27"/>
  <c r="G2305" i="27" s="1"/>
  <c r="H2305" i="27" s="1"/>
  <c r="E489" i="27"/>
  <c r="F2283" i="27"/>
  <c r="G2283" i="27" s="1"/>
  <c r="H2283" i="27" s="1"/>
  <c r="I2283" i="27" s="1"/>
  <c r="E1147" i="27"/>
  <c r="E1906" i="27"/>
  <c r="E2175" i="27"/>
  <c r="F1618" i="27"/>
  <c r="G1618" i="27" s="1"/>
  <c r="H1618" i="27" s="1"/>
  <c r="F2139" i="27"/>
  <c r="F1780" i="27"/>
  <c r="G1780" i="27" s="1"/>
  <c r="H1780" i="27" s="1"/>
  <c r="F819" i="27"/>
  <c r="G819" i="27" s="1"/>
  <c r="H819" i="27" s="1"/>
  <c r="F1902" i="27"/>
  <c r="G1902" i="27" s="1"/>
  <c r="H1902" i="27" s="1"/>
  <c r="I1902" i="27" s="1"/>
  <c r="E1612" i="27"/>
  <c r="F2752" i="27"/>
  <c r="F2157" i="27"/>
  <c r="E2111" i="27"/>
  <c r="E558" i="27"/>
  <c r="F1501" i="27"/>
  <c r="G1501" i="27" s="1"/>
  <c r="H1501" i="27" s="1"/>
  <c r="I1501" i="27" s="1"/>
  <c r="E3182" i="27"/>
  <c r="F2010" i="27"/>
  <c r="G2010" i="27" s="1"/>
  <c r="H2010" i="27" s="1"/>
  <c r="F924" i="27"/>
  <c r="G924" i="27" s="1"/>
  <c r="H924" i="27" s="1"/>
  <c r="I924" i="27" s="1"/>
  <c r="F2159" i="27"/>
  <c r="E1141" i="27"/>
  <c r="E2125" i="27"/>
  <c r="E2434" i="27"/>
  <c r="F1140" i="27"/>
  <c r="G1140" i="27" s="1"/>
  <c r="H1140" i="27" s="1"/>
  <c r="E2762" i="27"/>
  <c r="F2297" i="27"/>
  <c r="G2297" i="27" s="1"/>
  <c r="H2297" i="27" s="1"/>
  <c r="F3078" i="27"/>
  <c r="G3078" i="27" s="1"/>
  <c r="H3078" i="27" s="1"/>
  <c r="I3078" i="27" s="1"/>
  <c r="F1580" i="27"/>
  <c r="F931" i="27"/>
  <c r="F2723" i="27"/>
  <c r="G2723" i="27" s="1"/>
  <c r="H2723" i="27" s="1"/>
  <c r="I2723" i="27" s="1"/>
  <c r="F1973" i="27"/>
  <c r="F207" i="27"/>
  <c r="G207" i="27" s="1"/>
  <c r="H207" i="27" s="1"/>
  <c r="E666" i="27"/>
  <c r="F2298" i="27"/>
  <c r="G2298" i="27" s="1"/>
  <c r="H2298" i="27" s="1"/>
  <c r="F1992" i="27"/>
  <c r="G1992" i="27" s="1"/>
  <c r="H1992" i="27" s="1"/>
  <c r="I1992" i="27" s="1"/>
  <c r="E2935" i="27"/>
  <c r="E1131" i="27"/>
  <c r="E1511" i="27"/>
  <c r="F2609" i="27"/>
  <c r="F325" i="27"/>
  <c r="G325" i="27" s="1"/>
  <c r="H325" i="27" s="1"/>
  <c r="I325" i="27" s="1"/>
  <c r="E2769" i="27"/>
  <c r="E1261" i="27"/>
  <c r="F781" i="27"/>
  <c r="G781" i="27" s="1"/>
  <c r="H781" i="27" s="1"/>
  <c r="I781" i="27" s="1"/>
  <c r="F2878" i="27"/>
  <c r="F489" i="27"/>
  <c r="E1620" i="27"/>
  <c r="E325" i="27"/>
  <c r="F2514" i="27"/>
  <c r="G2514" i="27" s="1"/>
  <c r="H2514" i="27" s="1"/>
  <c r="E884" i="27"/>
  <c r="E2330" i="27"/>
  <c r="F923" i="27"/>
  <c r="G923" i="27" s="1"/>
  <c r="H923" i="27" s="1"/>
  <c r="I923" i="27" s="1"/>
  <c r="E2544" i="27"/>
  <c r="F156" i="27"/>
  <c r="E1430" i="27"/>
  <c r="F1064" i="27"/>
  <c r="E2231" i="27"/>
  <c r="E1676" i="27"/>
  <c r="F2326" i="27"/>
  <c r="G2326" i="27" s="1"/>
  <c r="H2326" i="27" s="1"/>
  <c r="I2326" i="27" s="1"/>
  <c r="E1257" i="27"/>
  <c r="E1055" i="27"/>
  <c r="J1055" i="27" s="1"/>
  <c r="F3180" i="27"/>
  <c r="E1463" i="27"/>
  <c r="F2766" i="27"/>
  <c r="F2548" i="27"/>
  <c r="G2548" i="27" s="1"/>
  <c r="H2548" i="27" s="1"/>
  <c r="F2822" i="27"/>
  <c r="G2822" i="27" s="1"/>
  <c r="H2822" i="27" s="1"/>
  <c r="I2822" i="27" s="1"/>
  <c r="E1979" i="27"/>
  <c r="F1248" i="27"/>
  <c r="G1248" i="27" s="1"/>
  <c r="H1248" i="27" s="1"/>
  <c r="I1248" i="27" s="1"/>
  <c r="E2117" i="27"/>
  <c r="E3187" i="27"/>
  <c r="E300" i="27"/>
  <c r="E1458" i="27"/>
  <c r="E1020" i="27"/>
  <c r="E600" i="27"/>
  <c r="F1421" i="27"/>
  <c r="G1421" i="27" s="1"/>
  <c r="H1421" i="27" s="1"/>
  <c r="I1421" i="27" s="1"/>
  <c r="F2223" i="27"/>
  <c r="G2223" i="27" s="1"/>
  <c r="H2223" i="27" s="1"/>
  <c r="I2223" i="27" s="1"/>
  <c r="F3195" i="27"/>
  <c r="E736" i="27"/>
  <c r="F1891" i="27"/>
  <c r="G1891" i="27" s="1"/>
  <c r="H1891" i="27" s="1"/>
  <c r="I1891" i="27" s="1"/>
  <c r="F2642" i="27"/>
  <c r="F2611" i="27"/>
  <c r="G2611" i="27" s="1"/>
  <c r="H2611" i="27" s="1"/>
  <c r="J2611" i="27" s="1"/>
  <c r="E3076" i="27"/>
  <c r="F3179" i="27"/>
  <c r="G3179" i="27" s="1"/>
  <c r="H3179" i="27" s="1"/>
  <c r="I3179" i="27" s="1"/>
  <c r="F3053" i="27"/>
  <c r="G3053" i="27" s="1"/>
  <c r="H3053" i="27" s="1"/>
  <c r="I3053" i="27" s="1"/>
  <c r="F930" i="27"/>
  <c r="E1786" i="27"/>
  <c r="E458" i="27"/>
  <c r="E1323" i="27"/>
  <c r="E1762" i="27"/>
  <c r="F790" i="27"/>
  <c r="G790" i="27" s="1"/>
  <c r="H790" i="27" s="1"/>
  <c r="E1360" i="27"/>
  <c r="E2174" i="27"/>
  <c r="E1349" i="27"/>
  <c r="F127" i="27"/>
  <c r="E1888" i="27"/>
  <c r="F2721" i="27"/>
  <c r="E1787" i="27"/>
  <c r="E2002" i="27"/>
  <c r="E732" i="27"/>
  <c r="F1437" i="27"/>
  <c r="G1437" i="27" s="1"/>
  <c r="H1437" i="27" s="1"/>
  <c r="I1437" i="27" s="1"/>
  <c r="E1462" i="27"/>
  <c r="E309" i="27"/>
  <c r="F1500" i="27"/>
  <c r="F2431" i="27"/>
  <c r="F2660" i="27"/>
  <c r="G2660" i="27" s="1"/>
  <c r="H2660" i="27" s="1"/>
  <c r="F1568" i="27"/>
  <c r="G1568" i="27" s="1"/>
  <c r="H1568" i="27" s="1"/>
  <c r="I1568" i="27" s="1"/>
  <c r="E2186" i="27"/>
  <c r="E1797" i="27"/>
  <c r="F1260" i="27"/>
  <c r="E1890" i="27"/>
  <c r="F2435" i="27"/>
  <c r="G2435" i="27" s="1"/>
  <c r="H2435" i="27" s="1"/>
  <c r="I2435" i="27" s="1"/>
  <c r="E2937" i="27"/>
  <c r="E626" i="27"/>
  <c r="J626" i="27" s="1"/>
  <c r="E2538" i="27"/>
  <c r="F1904" i="27"/>
  <c r="G1904" i="27" s="1"/>
  <c r="H1904" i="27" s="1"/>
  <c r="I1904" i="27" s="1"/>
  <c r="F2011" i="27"/>
  <c r="G2011" i="27" s="1"/>
  <c r="H2011" i="27" s="1"/>
  <c r="I2011" i="27" s="1"/>
  <c r="F1255" i="27"/>
  <c r="F918" i="27"/>
  <c r="E2012" i="27"/>
  <c r="E852" i="27"/>
  <c r="F3161" i="27"/>
  <c r="G3161" i="27" s="1"/>
  <c r="H3161" i="27" s="1"/>
  <c r="F1676" i="27"/>
  <c r="G1676" i="27" s="1"/>
  <c r="H1676" i="27" s="1"/>
  <c r="I1676" i="27" s="1"/>
  <c r="F1241" i="27"/>
  <c r="G1241" i="27" s="1"/>
  <c r="H1241" i="27" s="1"/>
  <c r="J1241" i="27" s="1"/>
  <c r="E1905" i="27"/>
  <c r="E824" i="27"/>
  <c r="F1455" i="27"/>
  <c r="F2654" i="27"/>
  <c r="G2654" i="27" s="1"/>
  <c r="H2654" i="27" s="1"/>
  <c r="I2654" i="27" s="1"/>
  <c r="F1584" i="27"/>
  <c r="E2326" i="27"/>
  <c r="F2209" i="27"/>
  <c r="G2209" i="27" s="1"/>
  <c r="H2209" i="27" s="1"/>
  <c r="E1884" i="27"/>
  <c r="E1779" i="27"/>
  <c r="E2590" i="27"/>
  <c r="F2540" i="27"/>
  <c r="E2539" i="27"/>
  <c r="F2876" i="27"/>
  <c r="E2122" i="27"/>
  <c r="E2665" i="27"/>
  <c r="E306" i="27"/>
  <c r="E648" i="27"/>
  <c r="F3037" i="27"/>
  <c r="F3204" i="27"/>
  <c r="F1512" i="27"/>
  <c r="E3202" i="27"/>
  <c r="E2581" i="27"/>
  <c r="F3155" i="27"/>
  <c r="G3155" i="27" s="1"/>
  <c r="H3155" i="27" s="1"/>
  <c r="F2580" i="27"/>
  <c r="G2580" i="27" s="1"/>
  <c r="H2580" i="27" s="1"/>
  <c r="E2761" i="27"/>
  <c r="F1605" i="27"/>
  <c r="F2228" i="27"/>
  <c r="E2949" i="27"/>
  <c r="E1238" i="27"/>
  <c r="E2099" i="27"/>
  <c r="J2099" i="27" s="1"/>
  <c r="E1127" i="27"/>
  <c r="F1574" i="27"/>
  <c r="G1574" i="27" s="1"/>
  <c r="H1574" i="27" s="1"/>
  <c r="I1574" i="27" s="1"/>
  <c r="F2109" i="27"/>
  <c r="G2109" i="27" s="1"/>
  <c r="H2109" i="27" s="1"/>
  <c r="I2109" i="27" s="1"/>
  <c r="F2413" i="27"/>
  <c r="E2642" i="27"/>
  <c r="E454" i="27"/>
  <c r="E2755" i="27"/>
  <c r="E804" i="27"/>
  <c r="E2657" i="27"/>
  <c r="E1680" i="27"/>
  <c r="F301" i="27"/>
  <c r="G301" i="27" s="1"/>
  <c r="H301" i="27" s="1"/>
  <c r="E2173" i="27"/>
  <c r="F1957" i="27"/>
  <c r="F464" i="27"/>
  <c r="G464" i="27" s="1"/>
  <c r="H464" i="27" s="1"/>
  <c r="F1498" i="27"/>
  <c r="E1898" i="27"/>
  <c r="F1079" i="27"/>
  <c r="G1079" i="27" s="1"/>
  <c r="H1079" i="27" s="1"/>
  <c r="I1079" i="27" s="1"/>
  <c r="E1790" i="27"/>
  <c r="F1781" i="27"/>
  <c r="G1781" i="27" s="1"/>
  <c r="H1781" i="27" s="1"/>
  <c r="I1781" i="27" s="1"/>
  <c r="F1539" i="27"/>
  <c r="E1571" i="27"/>
  <c r="E570" i="27"/>
  <c r="F2827" i="27"/>
  <c r="E1364" i="27"/>
  <c r="E1067" i="27"/>
  <c r="F1037" i="27"/>
  <c r="G1037" i="27" s="1"/>
  <c r="H1037" i="27" s="1"/>
  <c r="I1037" i="27" s="1"/>
  <c r="E1900" i="27"/>
  <c r="F2285" i="27"/>
  <c r="F1581" i="27"/>
  <c r="E2339" i="27"/>
  <c r="F2872" i="27"/>
  <c r="E698" i="27"/>
  <c r="F1639" i="27"/>
  <c r="G1639" i="27" s="1"/>
  <c r="H1639" i="27" s="1"/>
  <c r="F493" i="27"/>
  <c r="G493" i="27" s="1"/>
  <c r="H493" i="27" s="1"/>
  <c r="I493" i="27" s="1"/>
  <c r="F17" i="27"/>
  <c r="G17" i="27" s="1"/>
  <c r="H17" i="27" s="1"/>
  <c r="E2826" i="27"/>
  <c r="E782" i="27"/>
  <c r="F1343" i="27"/>
  <c r="G1343" i="27" s="1"/>
  <c r="H1343" i="27" s="1"/>
  <c r="F323" i="27"/>
  <c r="E2580" i="27"/>
  <c r="F1104" i="27"/>
  <c r="G1104" i="27" s="1"/>
  <c r="H1104" i="27" s="1"/>
  <c r="I1104" i="27" s="1"/>
  <c r="E2767" i="27"/>
  <c r="F1434" i="27"/>
  <c r="G1434" i="27" s="1"/>
  <c r="H1434" i="27" s="1"/>
  <c r="E2546" i="27"/>
  <c r="F1794" i="27"/>
  <c r="F2863" i="27"/>
  <c r="G2863" i="27" s="1"/>
  <c r="H2863" i="27" s="1"/>
  <c r="I2863" i="27" s="1"/>
  <c r="F995" i="27"/>
  <c r="E2555" i="27"/>
  <c r="F487" i="27"/>
  <c r="G487" i="27" s="1"/>
  <c r="H487" i="27" s="1"/>
  <c r="I487" i="27" s="1"/>
  <c r="F991" i="27"/>
  <c r="G991" i="27" s="1"/>
  <c r="H991" i="27" s="1"/>
  <c r="I991" i="27" s="1"/>
  <c r="F3297" i="27"/>
  <c r="G3297" i="27" s="1"/>
  <c r="H3297" i="27" s="1"/>
  <c r="I3297" i="27" s="1"/>
  <c r="F3309" i="27"/>
  <c r="E1794" i="27"/>
  <c r="E1081" i="27"/>
  <c r="E890" i="27"/>
  <c r="E708" i="27"/>
  <c r="F3307" i="27"/>
  <c r="F481" i="27"/>
  <c r="G481" i="27" s="1"/>
  <c r="H481" i="27" s="1"/>
  <c r="I481" i="27" s="1"/>
  <c r="F1571" i="27"/>
  <c r="G1571" i="27" s="1"/>
  <c r="H1571" i="27" s="1"/>
  <c r="F1251" i="27"/>
  <c r="E3075" i="27"/>
  <c r="F1887" i="27"/>
  <c r="G1887" i="27" s="1"/>
  <c r="H1887" i="27" s="1"/>
  <c r="F2590" i="27"/>
  <c r="E3184" i="27"/>
  <c r="F1753" i="27"/>
  <c r="G1753" i="27" s="1"/>
  <c r="H1753" i="27" s="1"/>
  <c r="F1668" i="27"/>
  <c r="G1668" i="27" s="1"/>
  <c r="H1668" i="27" s="1"/>
  <c r="I1668" i="27" s="1"/>
  <c r="E634" i="27"/>
  <c r="F3304" i="27"/>
  <c r="E882" i="27"/>
  <c r="E917" i="27"/>
  <c r="E1614" i="27"/>
  <c r="E1079" i="27"/>
  <c r="F1009" i="27"/>
  <c r="E2575" i="27"/>
  <c r="E929" i="27"/>
  <c r="E2008" i="27"/>
  <c r="F2135" i="27"/>
  <c r="G2135" i="27" s="1"/>
  <c r="H2135" i="27" s="1"/>
  <c r="I2135" i="27" s="1"/>
  <c r="E1863" i="27"/>
  <c r="F3083" i="27"/>
  <c r="F2856" i="27"/>
  <c r="G2856" i="27" s="1"/>
  <c r="H2856" i="27" s="1"/>
  <c r="I2856" i="27" s="1"/>
  <c r="F1428" i="27"/>
  <c r="G1428" i="27" s="1"/>
  <c r="H1428" i="27" s="1"/>
  <c r="F1857" i="27"/>
  <c r="G1857" i="27" s="1"/>
  <c r="H1857" i="27" s="1"/>
  <c r="I1857" i="27" s="1"/>
  <c r="F3290" i="27"/>
  <c r="G3290" i="27" s="1"/>
  <c r="H3290" i="27" s="1"/>
  <c r="J3290" i="27" s="1"/>
  <c r="F2502" i="27"/>
  <c r="E2534" i="27"/>
  <c r="E1454" i="27"/>
  <c r="E2177" i="27"/>
  <c r="E2655" i="27"/>
  <c r="E2399" i="27"/>
  <c r="E2978" i="27"/>
  <c r="F3296" i="27"/>
  <c r="G3296" i="27" s="1"/>
  <c r="H3296" i="27" s="1"/>
  <c r="I3296" i="27" s="1"/>
  <c r="F307" i="27"/>
  <c r="E2136" i="27"/>
  <c r="E3081" i="27"/>
  <c r="E1683" i="27"/>
  <c r="F2012" i="27"/>
  <c r="G2012" i="27" s="1"/>
  <c r="H2012" i="27" s="1"/>
  <c r="I2012" i="27" s="1"/>
  <c r="F1418" i="27"/>
  <c r="G1418" i="27" s="1"/>
  <c r="H1418" i="27" s="1"/>
  <c r="I1418" i="27" s="1"/>
  <c r="E493" i="27"/>
  <c r="F932" i="27"/>
  <c r="G932" i="27" s="1"/>
  <c r="H932" i="27" s="1"/>
  <c r="I932" i="27" s="1"/>
  <c r="E2554" i="27"/>
  <c r="E161" i="27"/>
  <c r="E1252" i="27"/>
  <c r="E2620" i="27"/>
  <c r="F2613" i="27"/>
  <c r="G2613" i="27" s="1"/>
  <c r="H2613" i="27" s="1"/>
  <c r="F1218" i="27"/>
  <c r="G1218" i="27" s="1"/>
  <c r="H1218" i="27" s="1"/>
  <c r="I1218" i="27" s="1"/>
  <c r="F2137" i="27"/>
  <c r="G2137" i="27" s="1"/>
  <c r="H2137" i="27" s="1"/>
  <c r="F1142" i="27"/>
  <c r="G1142" i="27" s="1"/>
  <c r="H1142" i="27" s="1"/>
  <c r="F1611" i="27"/>
  <c r="E1461" i="27"/>
  <c r="F1798" i="27"/>
  <c r="G1798" i="27" s="1"/>
  <c r="H1798" i="27" s="1"/>
  <c r="I1798" i="27" s="1"/>
  <c r="E2568" i="27"/>
  <c r="F3267" i="27"/>
  <c r="F1513" i="27"/>
  <c r="G1513" i="27" s="1"/>
  <c r="H1513" i="27" s="1"/>
  <c r="I1513" i="27" s="1"/>
  <c r="F2858" i="27"/>
  <c r="G2858" i="27" s="1"/>
  <c r="H2858" i="27" s="1"/>
  <c r="F2427" i="27"/>
  <c r="G2427" i="27" s="1"/>
  <c r="H2427" i="27" s="1"/>
  <c r="E2980" i="27"/>
  <c r="F2977" i="27"/>
  <c r="F13" i="27"/>
  <c r="F490" i="27"/>
  <c r="E2183" i="27"/>
  <c r="E2003" i="27"/>
  <c r="E2716" i="27"/>
  <c r="E1059" i="27"/>
  <c r="E416" i="27"/>
  <c r="E594" i="27"/>
  <c r="E2583" i="27"/>
  <c r="E636" i="27"/>
  <c r="F322" i="27"/>
  <c r="G322" i="27" s="1"/>
  <c r="H322" i="27" s="1"/>
  <c r="I322" i="27" s="1"/>
  <c r="E461" i="27"/>
  <c r="E1692" i="27"/>
  <c r="E1132" i="27"/>
  <c r="E1675" i="27"/>
  <c r="F2143" i="27"/>
  <c r="E1995" i="27"/>
  <c r="E2227" i="27"/>
  <c r="F1577" i="27"/>
  <c r="G1577" i="27" s="1"/>
  <c r="H1577" i="27" s="1"/>
  <c r="E2142" i="27"/>
  <c r="E860" i="27"/>
  <c r="E3190" i="27"/>
  <c r="E1892" i="27"/>
  <c r="F925" i="27"/>
  <c r="E2567" i="27"/>
  <c r="E2441" i="27"/>
  <c r="E2582" i="27"/>
  <c r="F2424" i="27"/>
  <c r="G2424" i="27" s="1"/>
  <c r="H2424" i="27" s="1"/>
  <c r="I2424" i="27" s="1"/>
  <c r="E1134" i="27"/>
  <c r="E1688" i="27"/>
  <c r="F2407" i="27"/>
  <c r="F911" i="27"/>
  <c r="G911" i="27" s="1"/>
  <c r="H911" i="27" s="1"/>
  <c r="F1865" i="27"/>
  <c r="F936" i="27"/>
  <c r="E2548" i="27"/>
  <c r="E1546" i="27"/>
  <c r="E3071" i="27"/>
  <c r="J3071" i="27" s="1"/>
  <c r="E3090" i="27"/>
  <c r="F491" i="27"/>
  <c r="F501" i="27"/>
  <c r="E1451" i="27"/>
  <c r="E1789" i="27"/>
  <c r="E1970" i="27"/>
  <c r="F553" i="27"/>
  <c r="G553" i="27" s="1"/>
  <c r="H553" i="27" s="1"/>
  <c r="I553" i="27" s="1"/>
  <c r="E697" i="27"/>
  <c r="F3310" i="27"/>
  <c r="G3310" i="27" s="1"/>
  <c r="H3310" i="27" s="1"/>
  <c r="I3310" i="27" s="1"/>
  <c r="E2772" i="27"/>
  <c r="E2664" i="27"/>
  <c r="F1135" i="27"/>
  <c r="G1135" i="27" s="1"/>
  <c r="H1135" i="27" s="1"/>
  <c r="I1135" i="27" s="1"/>
  <c r="E2229" i="27"/>
  <c r="F2113" i="27"/>
  <c r="G2113" i="27" s="1"/>
  <c r="H2113" i="27" s="1"/>
  <c r="E2014" i="27"/>
  <c r="E1993" i="27"/>
  <c r="F1494" i="27"/>
  <c r="G1494" i="27" s="1"/>
  <c r="H1494" i="27" s="1"/>
  <c r="I1494" i="27" s="1"/>
  <c r="F1617" i="27"/>
  <c r="E2578" i="27"/>
  <c r="F2121" i="27"/>
  <c r="F1503" i="27"/>
  <c r="E646" i="27"/>
  <c r="E1776" i="27"/>
  <c r="F1907" i="27"/>
  <c r="G1907" i="27" s="1"/>
  <c r="H1907" i="27" s="1"/>
  <c r="E2143" i="27"/>
  <c r="E1613" i="27"/>
  <c r="F2224" i="27"/>
  <c r="F2768" i="27"/>
  <c r="G2768" i="27" s="1"/>
  <c r="H2768" i="27" s="1"/>
  <c r="I2768" i="27" s="1"/>
  <c r="E2001" i="27"/>
  <c r="E2650" i="27"/>
  <c r="E1684" i="27"/>
  <c r="E2171" i="27"/>
  <c r="F1471" i="27"/>
  <c r="G1471" i="27" s="1"/>
  <c r="H1471" i="27" s="1"/>
  <c r="J1471" i="27" s="1"/>
  <c r="F1143" i="27"/>
  <c r="F2520" i="27"/>
  <c r="F2405" i="27"/>
  <c r="E430" i="27"/>
  <c r="E491" i="27"/>
  <c r="F1531" i="27"/>
  <c r="G1531" i="27" s="1"/>
  <c r="H1531" i="27" s="1"/>
  <c r="I1531" i="27" s="1"/>
  <c r="E840" i="27"/>
  <c r="E2614" i="27"/>
  <c r="E2545" i="27"/>
  <c r="F3263" i="27"/>
  <c r="F2963" i="27"/>
  <c r="E2148" i="27"/>
  <c r="F3184" i="27"/>
  <c r="G3184" i="27" s="1"/>
  <c r="H3184" i="27" s="1"/>
  <c r="I3184" i="27" s="1"/>
  <c r="E2944" i="27"/>
  <c r="F497" i="27"/>
  <c r="G497" i="27" s="1"/>
  <c r="H497" i="27" s="1"/>
  <c r="I497" i="27" s="1"/>
  <c r="F2750" i="27"/>
  <c r="G2750" i="27" s="1"/>
  <c r="H2750" i="27" s="1"/>
  <c r="F2328" i="27"/>
  <c r="F2871" i="27"/>
  <c r="E996" i="27"/>
  <c r="E318" i="27"/>
  <c r="E1992" i="27"/>
  <c r="E2181" i="27"/>
  <c r="F2508" i="27"/>
  <c r="G2508" i="27" s="1"/>
  <c r="H2508" i="27" s="1"/>
  <c r="I2508" i="27" s="1"/>
  <c r="F2015" i="27"/>
  <c r="G2015" i="27" s="1"/>
  <c r="H2015" i="27" s="1"/>
  <c r="F2966" i="27"/>
  <c r="E2187" i="27"/>
  <c r="F2437" i="27"/>
  <c r="G2437" i="27" s="1"/>
  <c r="H2437" i="27" s="1"/>
  <c r="I2437" i="27" s="1"/>
  <c r="E143" i="27"/>
  <c r="F1606" i="27"/>
  <c r="G1606" i="27" s="1"/>
  <c r="H1606" i="27" s="1"/>
  <c r="I1606" i="27" s="1"/>
  <c r="E738" i="27"/>
  <c r="E1669" i="27"/>
  <c r="E2981" i="27"/>
  <c r="E2641" i="27"/>
  <c r="F2444" i="27"/>
  <c r="E2317" i="27"/>
  <c r="E1759" i="27"/>
  <c r="F2839" i="27"/>
  <c r="G2839" i="27" s="1"/>
  <c r="H2839" i="27" s="1"/>
  <c r="E1254" i="27"/>
  <c r="E700" i="27"/>
  <c r="E2763" i="27"/>
  <c r="E2773" i="27"/>
  <c r="F2760" i="27"/>
  <c r="E1798" i="27"/>
  <c r="E301" i="27"/>
  <c r="E1236" i="27"/>
  <c r="E1962" i="27"/>
  <c r="E2324" i="27"/>
  <c r="E1540" i="27"/>
  <c r="E562" i="27"/>
  <c r="E1567" i="27"/>
  <c r="F1247" i="27"/>
  <c r="G1247" i="27" s="1"/>
  <c r="H1247" i="27" s="1"/>
  <c r="I1247" i="27" s="1"/>
  <c r="E319" i="27"/>
  <c r="E1619" i="27"/>
  <c r="E2934" i="27"/>
  <c r="F3047" i="27"/>
  <c r="G3047" i="27" s="1"/>
  <c r="H3047" i="27" s="1"/>
  <c r="I3047" i="27" s="1"/>
  <c r="E1861" i="27"/>
  <c r="F1564" i="27"/>
  <c r="E1072" i="27"/>
  <c r="E2212" i="27"/>
  <c r="F2117" i="27"/>
  <c r="E481" i="27"/>
  <c r="E1135" i="27"/>
  <c r="E299" i="27"/>
  <c r="J299" i="27" s="1"/>
  <c r="F2442" i="27"/>
  <c r="G2442" i="27" s="1"/>
  <c r="H2442" i="27" s="1"/>
  <c r="I2442" i="27" s="1"/>
  <c r="F1619" i="27"/>
  <c r="F3277" i="27"/>
  <c r="F1129" i="27"/>
  <c r="G1129" i="27" s="1"/>
  <c r="H1129" i="27" s="1"/>
  <c r="F2141" i="27"/>
  <c r="F2229" i="27"/>
  <c r="G2229" i="27" s="1"/>
  <c r="H2229" i="27" s="1"/>
  <c r="E1237" i="27"/>
  <c r="E2536" i="27"/>
  <c r="E3073" i="27"/>
  <c r="E2156" i="27"/>
  <c r="F3292" i="27"/>
  <c r="E3086" i="27"/>
  <c r="E1240" i="27"/>
  <c r="F2825" i="27"/>
  <c r="G2825" i="27" s="1"/>
  <c r="H2825" i="27" s="1"/>
  <c r="E754" i="27"/>
  <c r="E818" i="27"/>
  <c r="E1365" i="27"/>
  <c r="F2969" i="27"/>
  <c r="F2232" i="27"/>
  <c r="E2549" i="27"/>
  <c r="F1427" i="27"/>
  <c r="E2220" i="27"/>
  <c r="E2929" i="27"/>
  <c r="F2866" i="27"/>
  <c r="G2866" i="27" s="1"/>
  <c r="H2866" i="27" s="1"/>
  <c r="E1146" i="27"/>
  <c r="E1536" i="27"/>
  <c r="F3188" i="27"/>
  <c r="F2401" i="27"/>
  <c r="E846" i="27"/>
  <c r="E2928" i="27"/>
  <c r="F3261" i="27"/>
  <c r="E499" i="27"/>
  <c r="F2161" i="27"/>
  <c r="G2161" i="27" s="1"/>
  <c r="H2161" i="27" s="1"/>
  <c r="I2161" i="27" s="1"/>
  <c r="E864" i="27"/>
  <c r="F2304" i="27"/>
  <c r="E2449" i="27"/>
  <c r="E826" i="27"/>
  <c r="E69" i="27"/>
  <c r="E994" i="27"/>
  <c r="E785" i="27"/>
  <c r="F3298" i="27"/>
  <c r="G3298" i="27" s="1"/>
  <c r="H3298" i="27" s="1"/>
  <c r="I3298" i="27" s="1"/>
  <c r="E1063" i="27"/>
  <c r="E897" i="27"/>
  <c r="F3080" i="27"/>
  <c r="G3080" i="27" s="1"/>
  <c r="H3080" i="27" s="1"/>
  <c r="E3186" i="27"/>
  <c r="E2103" i="27"/>
  <c r="E1235" i="27"/>
  <c r="E2194" i="27"/>
  <c r="F1430" i="27"/>
  <c r="G1430" i="27" s="1"/>
  <c r="H1430" i="27" s="1"/>
  <c r="E3087" i="27"/>
  <c r="E1329" i="27"/>
  <c r="E1621" i="27"/>
  <c r="F2518" i="27"/>
  <c r="F2551" i="27"/>
  <c r="G2551" i="27" s="1"/>
  <c r="H2551" i="27" s="1"/>
  <c r="I2551" i="27" s="1"/>
  <c r="F1797" i="27"/>
  <c r="G1797" i="27" s="1"/>
  <c r="H1797" i="27" s="1"/>
  <c r="I1797" i="27" s="1"/>
  <c r="E2341" i="27"/>
  <c r="E312" i="27"/>
  <c r="F2219" i="27"/>
  <c r="F1258" i="27"/>
  <c r="F3258" i="27"/>
  <c r="E1503" i="27"/>
  <c r="E3196" i="27"/>
  <c r="E2726" i="27"/>
  <c r="E1066" i="27"/>
  <c r="F916" i="27"/>
  <c r="G916" i="27" s="1"/>
  <c r="H916" i="27" s="1"/>
  <c r="F1578" i="27"/>
  <c r="F1235" i="27"/>
  <c r="G1235" i="27" s="1"/>
  <c r="H1235" i="27" s="1"/>
  <c r="I1235" i="27" s="1"/>
  <c r="F3086" i="27"/>
  <c r="G3086" i="27" s="1"/>
  <c r="H3086" i="27" s="1"/>
  <c r="I3086" i="27" s="1"/>
  <c r="F929" i="27"/>
  <c r="F3074" i="27"/>
  <c r="G3074" i="27" s="1"/>
  <c r="H3074" i="27" s="1"/>
  <c r="I3074" i="27" s="1"/>
  <c r="E1967" i="27"/>
  <c r="F2860" i="27"/>
  <c r="G2860" i="27" s="1"/>
  <c r="H2860" i="27" s="1"/>
  <c r="I2860" i="27" s="1"/>
  <c r="F1641" i="27"/>
  <c r="G1641" i="27" s="1"/>
  <c r="H1641" i="27" s="1"/>
  <c r="I1641" i="27" s="1"/>
  <c r="F312" i="27"/>
  <c r="E602" i="27"/>
  <c r="E1559" i="27"/>
  <c r="E94" i="27"/>
  <c r="E389" i="27"/>
  <c r="F1236" i="27"/>
  <c r="G1236" i="27" s="1"/>
  <c r="H1236" i="27" s="1"/>
  <c r="E2107" i="27"/>
  <c r="F2443" i="27"/>
  <c r="G2443" i="27" s="1"/>
  <c r="H2443" i="27" s="1"/>
  <c r="I2443" i="27" s="1"/>
  <c r="E1244" i="27"/>
  <c r="E304" i="27"/>
  <c r="E3191" i="27"/>
  <c r="E1065" i="27"/>
  <c r="F1686" i="27"/>
  <c r="G1686" i="27" s="1"/>
  <c r="H1686" i="27" s="1"/>
  <c r="I1686" i="27" s="1"/>
  <c r="E324" i="27"/>
  <c r="F1130" i="27"/>
  <c r="G1130" i="27" s="1"/>
  <c r="H1130" i="27" s="1"/>
  <c r="E1040" i="27"/>
  <c r="F3186" i="27"/>
  <c r="F1253" i="27"/>
  <c r="F1672" i="27"/>
  <c r="G1672" i="27" s="1"/>
  <c r="H1672" i="27" s="1"/>
  <c r="I1672" i="27" s="1"/>
  <c r="F2770" i="27"/>
  <c r="F2150" i="27"/>
  <c r="G2150" i="27" s="1"/>
  <c r="H2150" i="27" s="1"/>
  <c r="E1152" i="27"/>
  <c r="F2429" i="27"/>
  <c r="G2429" i="27" s="1"/>
  <c r="H2429" i="27" s="1"/>
  <c r="E752" i="27"/>
  <c r="E2333" i="27"/>
  <c r="E1150" i="27"/>
  <c r="E2951" i="27"/>
  <c r="E3181" i="27"/>
  <c r="F921" i="27"/>
  <c r="E3193" i="27"/>
  <c r="E778" i="27"/>
  <c r="F2715" i="27"/>
  <c r="G2715" i="27" s="1"/>
  <c r="H2715" i="27" s="1"/>
  <c r="I2715" i="27" s="1"/>
  <c r="E720" i="27"/>
  <c r="E3093" i="27"/>
  <c r="E2576" i="27"/>
  <c r="F1775" i="27"/>
  <c r="G1775" i="27" s="1"/>
  <c r="H1775" i="27" s="1"/>
  <c r="I1775" i="27" s="1"/>
  <c r="F1792" i="27"/>
  <c r="G1792" i="27" s="1"/>
  <c r="H1792" i="27" s="1"/>
  <c r="F2423" i="27"/>
  <c r="G2423" i="27" s="1"/>
  <c r="H2423" i="27" s="1"/>
  <c r="I2423" i="27" s="1"/>
  <c r="E1363" i="27"/>
  <c r="E2004" i="27"/>
  <c r="E1487" i="27"/>
  <c r="F1007" i="27"/>
  <c r="F1149" i="27"/>
  <c r="E1260" i="27"/>
  <c r="E1489" i="27"/>
  <c r="F2208" i="27"/>
  <c r="G2208" i="27" s="1"/>
  <c r="H2208" i="27" s="1"/>
  <c r="I2208" i="27" s="1"/>
  <c r="E1639" i="27"/>
  <c r="E2952" i="27"/>
  <c r="E2433" i="27"/>
  <c r="F500" i="27"/>
  <c r="E1352" i="27"/>
  <c r="E1908" i="27"/>
  <c r="E1057" i="27"/>
  <c r="E2756" i="27"/>
  <c r="E3192" i="27"/>
  <c r="F2399" i="27"/>
  <c r="G2399" i="27" s="1"/>
  <c r="H2399" i="27" s="1"/>
  <c r="J2399" i="27" s="1"/>
  <c r="E1781" i="27"/>
  <c r="E1549" i="27"/>
  <c r="F1609" i="27"/>
  <c r="G1609" i="27" s="1"/>
  <c r="H1609" i="27" s="1"/>
  <c r="F2101" i="27"/>
  <c r="F2498" i="27"/>
  <c r="G2498" i="27" s="1"/>
  <c r="H2498" i="27" s="1"/>
  <c r="I2498" i="27" s="1"/>
  <c r="E896" i="27"/>
  <c r="F302" i="27"/>
  <c r="G302" i="27" s="1"/>
  <c r="H302" i="27" s="1"/>
  <c r="I302" i="27" s="1"/>
  <c r="E2424" i="27"/>
  <c r="F1245" i="27"/>
  <c r="E2110" i="27"/>
  <c r="E485" i="27"/>
  <c r="E1361" i="27"/>
  <c r="F554" i="27"/>
  <c r="G554" i="27" s="1"/>
  <c r="H554" i="27" s="1"/>
  <c r="I554" i="27" s="1"/>
  <c r="E1140" i="27"/>
  <c r="E2579" i="27"/>
  <c r="F2214" i="27"/>
  <c r="G2214" i="27" s="1"/>
  <c r="H2214" i="27" s="1"/>
  <c r="I2214" i="27" s="1"/>
  <c r="F505" i="27"/>
  <c r="E770" i="27"/>
  <c r="E1024" i="27"/>
  <c r="F1961" i="27"/>
  <c r="E2435" i="27"/>
  <c r="E1670" i="27"/>
  <c r="E554" i="27"/>
  <c r="E2948" i="27"/>
  <c r="F913" i="27"/>
  <c r="E198" i="27"/>
  <c r="E2223" i="27"/>
  <c r="F2145" i="27"/>
  <c r="F2879" i="27"/>
  <c r="G2879" i="27" s="1"/>
  <c r="H2879" i="27" s="1"/>
  <c r="F1903" i="27"/>
  <c r="G1903" i="27" s="1"/>
  <c r="H1903" i="27" s="1"/>
  <c r="I1903" i="27" s="1"/>
  <c r="F2014" i="27"/>
  <c r="G2014" i="27" s="1"/>
  <c r="H2014" i="27" s="1"/>
  <c r="I2014" i="27" s="1"/>
  <c r="F1999" i="27"/>
  <c r="G1999" i="27" s="1"/>
  <c r="H1999" i="27" s="1"/>
  <c r="F1504" i="27"/>
  <c r="F1359" i="27"/>
  <c r="F2154" i="27"/>
  <c r="E2861" i="27"/>
  <c r="E1142" i="27"/>
  <c r="F2967" i="27"/>
  <c r="G2967" i="27" s="1"/>
  <c r="H2967" i="27" s="1"/>
  <c r="I2967" i="27" s="1"/>
  <c r="F3198" i="27"/>
  <c r="G3198" i="27" s="1"/>
  <c r="H3198" i="27" s="1"/>
  <c r="I3198" i="27" s="1"/>
  <c r="F3308" i="27"/>
  <c r="G3308" i="27" s="1"/>
  <c r="H3308" i="27" s="1"/>
  <c r="I3308" i="27" s="1"/>
  <c r="F2212" i="27"/>
  <c r="E1545" i="27"/>
  <c r="F2873" i="27"/>
  <c r="G2873" i="27" s="1"/>
  <c r="H2873" i="27" s="1"/>
  <c r="E1601" i="27"/>
  <c r="E1785" i="27"/>
  <c r="F2441" i="27"/>
  <c r="G2441" i="27" s="1"/>
  <c r="H2441" i="27" s="1"/>
  <c r="I2441" i="27" s="1"/>
  <c r="E2011" i="27"/>
  <c r="F300" i="27"/>
  <c r="G300" i="27" s="1"/>
  <c r="H300" i="27" s="1"/>
  <c r="I300" i="27" s="1"/>
  <c r="F1240" i="27"/>
  <c r="E317" i="27"/>
  <c r="E1347" i="27"/>
  <c r="E931" i="27"/>
  <c r="E2444" i="27"/>
  <c r="E1473" i="27"/>
  <c r="F2448" i="27"/>
  <c r="G2448" i="27" s="1"/>
  <c r="H2448" i="27" s="1"/>
  <c r="I2448" i="27" s="1"/>
  <c r="F2644" i="27"/>
  <c r="G2644" i="27" s="1"/>
  <c r="H2644" i="27" s="1"/>
  <c r="E1563" i="27"/>
  <c r="E1693" i="27"/>
  <c r="E1997" i="27"/>
  <c r="E3203" i="27"/>
  <c r="F1669" i="27"/>
  <c r="G1669" i="27" s="1"/>
  <c r="H1669" i="27" s="1"/>
  <c r="E1599" i="27"/>
  <c r="F749" i="27"/>
  <c r="G749" i="27" s="1"/>
  <c r="H749" i="27" s="1"/>
  <c r="I749" i="27" s="1"/>
  <c r="F1019" i="27"/>
  <c r="G1019" i="27" s="1"/>
  <c r="H1019" i="27" s="1"/>
  <c r="E505" i="27"/>
  <c r="E1606" i="27"/>
  <c r="E790" i="27"/>
  <c r="E1250" i="27"/>
  <c r="E497" i="27"/>
  <c r="E1362" i="27"/>
  <c r="F1575" i="27"/>
  <c r="G1575" i="27" s="1"/>
  <c r="H1575" i="27" s="1"/>
  <c r="I1575" i="27" s="1"/>
  <c r="F3049" i="27"/>
  <c r="G3049" i="27" s="1"/>
  <c r="H3049" i="27" s="1"/>
  <c r="J3049" i="27" s="1"/>
  <c r="F1883" i="27"/>
  <c r="E2986" i="27"/>
  <c r="E1148" i="27"/>
  <c r="F1425" i="27"/>
  <c r="F1417" i="27"/>
  <c r="G1417" i="27" s="1"/>
  <c r="H1417" i="27" s="1"/>
  <c r="I1417" i="27" s="1"/>
  <c r="F2980" i="27"/>
  <c r="G2980" i="27" s="1"/>
  <c r="H2980" i="27" s="1"/>
  <c r="I2980" i="27" s="1"/>
  <c r="E1070" i="27"/>
  <c r="E2329" i="27"/>
  <c r="F1565" i="27"/>
  <c r="F2330" i="27"/>
  <c r="E1248" i="27"/>
  <c r="F315" i="27"/>
  <c r="E323" i="27"/>
  <c r="F2156" i="27"/>
  <c r="F2008" i="27"/>
  <c r="G2008" i="27" s="1"/>
  <c r="H2008" i="27" s="1"/>
  <c r="I2008" i="27" s="1"/>
  <c r="F3293" i="27"/>
  <c r="G3293" i="27" s="1"/>
  <c r="H3293" i="27" s="1"/>
  <c r="I3293" i="27" s="1"/>
  <c r="E2587" i="27"/>
  <c r="E3189" i="27"/>
  <c r="F2729" i="27"/>
  <c r="G2729" i="27" s="1"/>
  <c r="H2729" i="27" s="1"/>
  <c r="I2729" i="27" s="1"/>
  <c r="E1358" i="27"/>
  <c r="F1021" i="27"/>
  <c r="G1021" i="27" s="1"/>
  <c r="H1021" i="27" s="1"/>
  <c r="F1495" i="27"/>
  <c r="G1495" i="27" s="1"/>
  <c r="H1495" i="27" s="1"/>
  <c r="I1495" i="27" s="1"/>
  <c r="F2007" i="27"/>
  <c r="G2007" i="27" s="1"/>
  <c r="H2007" i="27" s="1"/>
  <c r="I2007" i="27" s="1"/>
  <c r="F3300" i="27"/>
  <c r="G3300" i="27" s="1"/>
  <c r="H3300" i="27" s="1"/>
  <c r="F2867" i="27"/>
  <c r="E1655" i="27"/>
  <c r="F2647" i="27"/>
  <c r="F3090" i="27"/>
  <c r="E2428" i="27"/>
  <c r="E2821" i="27"/>
  <c r="E1369" i="27"/>
  <c r="F926" i="27"/>
  <c r="G926" i="27" s="1"/>
  <c r="H926" i="27" s="1"/>
  <c r="I926" i="27" s="1"/>
  <c r="E1153" i="27"/>
  <c r="E1474" i="27"/>
  <c r="E2427" i="27"/>
  <c r="F2875" i="27"/>
  <c r="E2144" i="27"/>
  <c r="E734" i="27"/>
  <c r="E1151" i="27"/>
  <c r="E3072" i="27"/>
  <c r="E2842" i="27"/>
  <c r="F934" i="27"/>
  <c r="F2301" i="27"/>
  <c r="F2877" i="27"/>
  <c r="F3035" i="27"/>
  <c r="G3035" i="27" s="1"/>
  <c r="H3035" i="27" s="1"/>
  <c r="I3035" i="27" s="1"/>
  <c r="E1366" i="27"/>
  <c r="F393" i="27"/>
  <c r="G393" i="27" s="1"/>
  <c r="H393" i="27" s="1"/>
  <c r="E2936" i="27"/>
  <c r="E501" i="27"/>
  <c r="E898" i="27"/>
  <c r="E786" i="27"/>
  <c r="F2605" i="27"/>
  <c r="E2648" i="27"/>
  <c r="F3273" i="27"/>
  <c r="E564" i="27"/>
  <c r="F1321" i="27"/>
  <c r="G1321" i="27" s="1"/>
  <c r="H1321" i="27" s="1"/>
  <c r="I1321" i="27" s="1"/>
  <c r="E313" i="27"/>
  <c r="F1796" i="27"/>
  <c r="E2334" i="27"/>
  <c r="F917" i="27"/>
  <c r="E3195" i="27"/>
  <c r="F2762" i="27"/>
  <c r="G2762" i="27" s="1"/>
  <c r="H2762" i="27" s="1"/>
  <c r="I2762" i="27" s="1"/>
  <c r="E3200" i="27"/>
  <c r="E1464" i="27"/>
  <c r="E1069" i="27"/>
  <c r="E1075" i="27"/>
  <c r="E2760" i="27"/>
  <c r="F2754" i="27"/>
  <c r="F3061" i="27"/>
  <c r="G3061" i="27" s="1"/>
  <c r="H3061" i="27" s="1"/>
  <c r="E201" i="27"/>
  <c r="E2659" i="27"/>
  <c r="F3149" i="27"/>
  <c r="G3149" i="27" s="1"/>
  <c r="H3149" i="27" s="1"/>
  <c r="I3149" i="27" s="1"/>
  <c r="E1855" i="27"/>
  <c r="F1570" i="27"/>
  <c r="F3096" i="27"/>
  <c r="G3096" i="27" s="1"/>
  <c r="H3096" i="27" s="1"/>
  <c r="I3096" i="27" s="1"/>
  <c r="F304" i="27"/>
  <c r="E1583" i="27"/>
  <c r="F2504" i="27"/>
  <c r="G2504" i="27" s="1"/>
  <c r="H2504" i="27" s="1"/>
  <c r="I2504" i="27" s="1"/>
  <c r="F2149" i="27"/>
  <c r="G2149" i="27" s="1"/>
  <c r="H2149" i="27" s="1"/>
  <c r="F2207" i="27"/>
  <c r="G2207" i="27" s="1"/>
  <c r="H2207" i="27" s="1"/>
  <c r="I2207" i="27" s="1"/>
  <c r="F1128" i="27"/>
  <c r="E1871" i="27"/>
  <c r="F1991" i="27"/>
  <c r="G1991" i="27" s="1"/>
  <c r="H1991" i="27" s="1"/>
  <c r="E913" i="27"/>
  <c r="E1743" i="27"/>
  <c r="E927" i="27"/>
  <c r="E2592" i="27"/>
  <c r="E2112" i="27"/>
  <c r="E424" i="27"/>
  <c r="E2438" i="27"/>
  <c r="E2984" i="27"/>
  <c r="E2189" i="27"/>
  <c r="E1869" i="27"/>
  <c r="F1613" i="27"/>
  <c r="G1613" i="27" s="1"/>
  <c r="H1613" i="27" s="1"/>
  <c r="I1613" i="27" s="1"/>
  <c r="F1610" i="27"/>
  <c r="G1610" i="27" s="1"/>
  <c r="H1610" i="27" s="1"/>
  <c r="E2858" i="27"/>
  <c r="E1476" i="27"/>
  <c r="E3188" i="27"/>
  <c r="E2446" i="27"/>
  <c r="E592" i="27"/>
  <c r="F2447" i="27"/>
  <c r="G2447" i="27" s="1"/>
  <c r="H2447" i="27" s="1"/>
  <c r="E2585" i="27"/>
  <c r="F2662" i="27"/>
  <c r="G2662" i="27" s="1"/>
  <c r="H2662" i="27" s="1"/>
  <c r="I2662" i="27" s="1"/>
  <c r="E1325" i="27"/>
  <c r="E1137" i="27"/>
  <c r="E1603" i="27"/>
  <c r="F2658" i="27"/>
  <c r="E842" i="27"/>
  <c r="F2115" i="27"/>
  <c r="G2115" i="27" s="1"/>
  <c r="H2115" i="27" s="1"/>
  <c r="I2115" i="27" s="1"/>
  <c r="F2574" i="27"/>
  <c r="G2574" i="27" s="1"/>
  <c r="H2574" i="27" s="1"/>
  <c r="I2574" i="27" s="1"/>
  <c r="E678" i="27"/>
  <c r="F3041" i="27"/>
  <c r="G3041" i="27" s="1"/>
  <c r="H3041" i="27" s="1"/>
  <c r="F1861" i="27"/>
  <c r="E2331" i="27"/>
  <c r="E1538" i="27"/>
  <c r="E789" i="27"/>
  <c r="F1671" i="27"/>
  <c r="G1671" i="27" s="1"/>
  <c r="H1671" i="27" s="1"/>
  <c r="I1671" i="27" s="1"/>
  <c r="E1682" i="27"/>
  <c r="E2752" i="27"/>
  <c r="E483" i="27"/>
  <c r="F1249" i="27"/>
  <c r="E1994" i="27"/>
  <c r="E2541" i="27"/>
  <c r="E2589" i="27"/>
  <c r="E810" i="27"/>
  <c r="F734" i="27"/>
  <c r="F1800" i="27"/>
  <c r="G1800" i="27" s="1"/>
  <c r="H1800" i="27" s="1"/>
  <c r="I1800" i="27" s="1"/>
  <c r="E2830" i="27"/>
  <c r="F1977" i="27"/>
  <c r="F1784" i="27"/>
  <c r="F2720" i="27"/>
  <c r="G2720" i="27" s="1"/>
  <c r="H2720" i="27" s="1"/>
  <c r="E1002" i="27"/>
  <c r="E1456" i="27"/>
  <c r="E1058" i="27"/>
  <c r="E660" i="27"/>
  <c r="F3082" i="27"/>
  <c r="G3082" i="27" s="1"/>
  <c r="H3082" i="27" s="1"/>
  <c r="I3082" i="27" s="1"/>
  <c r="E1488" i="27"/>
  <c r="E1578" i="27"/>
  <c r="E1678" i="27"/>
  <c r="E1256" i="27"/>
  <c r="F3265" i="27"/>
  <c r="G3265" i="27" s="1"/>
  <c r="H3265" i="27" s="1"/>
  <c r="I3265" i="27" s="1"/>
  <c r="E1885" i="27"/>
  <c r="E1883" i="27"/>
  <c r="E2323" i="27"/>
  <c r="E1239" i="27"/>
  <c r="F2288" i="27"/>
  <c r="F1422" i="27"/>
  <c r="F1886" i="27"/>
  <c r="F1636" i="27"/>
  <c r="G1636" i="27" s="1"/>
  <c r="H1636" i="27" s="1"/>
  <c r="F2449" i="27"/>
  <c r="F2002" i="27"/>
  <c r="G2002" i="27" s="1"/>
  <c r="H2002" i="27" s="1"/>
  <c r="F3045" i="27"/>
  <c r="G3045" i="27" s="1"/>
  <c r="H3045" i="27" s="1"/>
  <c r="E3201" i="27"/>
  <c r="E2552" i="27"/>
  <c r="F2324" i="27"/>
  <c r="G2324" i="27" s="1"/>
  <c r="H2324" i="27" s="1"/>
  <c r="F851" i="27"/>
  <c r="F2616" i="27"/>
  <c r="G2616" i="27" s="1"/>
  <c r="H2616" i="27" s="1"/>
  <c r="I2616" i="27" s="1"/>
  <c r="F499" i="27"/>
  <c r="G499" i="27" s="1"/>
  <c r="H499" i="27" s="1"/>
  <c r="I499" i="27" s="1"/>
  <c r="F502" i="27"/>
  <c r="G502" i="27" s="1"/>
  <c r="H502" i="27" s="1"/>
  <c r="I502" i="27" s="1"/>
  <c r="F1782" i="27"/>
  <c r="G1782" i="27" s="1"/>
  <c r="H1782" i="27" s="1"/>
  <c r="I1782" i="27" s="1"/>
  <c r="E1353" i="27"/>
  <c r="F2146" i="27"/>
  <c r="E1674" i="27"/>
  <c r="F2719" i="27"/>
  <c r="E2837" i="27"/>
  <c r="E2866" i="27"/>
  <c r="F2988" i="27"/>
  <c r="G2988" i="27" s="1"/>
  <c r="H2988" i="27" s="1"/>
  <c r="I2988" i="27" s="1"/>
  <c r="F480" i="27"/>
  <c r="G480" i="27" s="1"/>
  <c r="H480" i="27" s="1"/>
  <c r="I480" i="27" s="1"/>
  <c r="E2989" i="27"/>
  <c r="F1908" i="27"/>
  <c r="E1243" i="27"/>
  <c r="E464" i="27"/>
  <c r="E2406" i="27"/>
  <c r="E2737" i="27"/>
  <c r="E2192" i="27"/>
  <c r="E1796" i="27"/>
  <c r="F1884" i="27"/>
  <c r="F845" i="27"/>
  <c r="E2758" i="27"/>
  <c r="E935" i="27"/>
  <c r="E1036" i="27"/>
  <c r="F1612" i="27"/>
  <c r="G1612" i="27" s="1"/>
  <c r="H1612" i="27" s="1"/>
  <c r="I1612" i="27" s="1"/>
  <c r="F2733" i="27"/>
  <c r="G2733" i="27" s="1"/>
  <c r="H2733" i="27" s="1"/>
  <c r="I2733" i="27" s="1"/>
  <c r="F1566" i="27"/>
  <c r="G1566" i="27" s="1"/>
  <c r="H1566" i="27" s="1"/>
  <c r="I1566" i="27" s="1"/>
  <c r="F496" i="27"/>
  <c r="F2880" i="27"/>
  <c r="E2640" i="27"/>
  <c r="F2553" i="27"/>
  <c r="E3148" i="27"/>
  <c r="F2986" i="27"/>
  <c r="G2986" i="27" s="1"/>
  <c r="H2986" i="27" s="1"/>
  <c r="I2986" i="27" s="1"/>
  <c r="E2748" i="27"/>
  <c r="E321" i="27"/>
  <c r="F2432" i="27"/>
  <c r="F3313" i="27"/>
  <c r="F2713" i="27"/>
  <c r="G2713" i="27" s="1"/>
  <c r="H2713" i="27" s="1"/>
  <c r="E1534" i="27"/>
  <c r="F2293" i="27"/>
  <c r="G2293" i="27" s="1"/>
  <c r="H2293" i="27" s="1"/>
  <c r="I2293" i="27" s="1"/>
  <c r="E1793" i="27"/>
  <c r="E1894" i="27"/>
  <c r="F3302" i="27"/>
  <c r="G3302" i="27" s="1"/>
  <c r="H3302" i="27" s="1"/>
  <c r="I3302" i="27" s="1"/>
  <c r="E1501" i="27"/>
  <c r="F3165" i="27"/>
  <c r="E2105" i="27"/>
  <c r="E2179" i="27"/>
  <c r="F1597" i="27"/>
  <c r="G1597" i="27" s="1"/>
  <c r="H1597" i="27" s="1"/>
  <c r="E1073" i="27"/>
  <c r="E487" i="27"/>
  <c r="F1688" i="27"/>
  <c r="G1688" i="27" s="1"/>
  <c r="H1688" i="27" s="1"/>
  <c r="I1688" i="27" s="1"/>
  <c r="E3088" i="27"/>
  <c r="F1071" i="27"/>
  <c r="E2766" i="27"/>
  <c r="E1800" i="27"/>
  <c r="E888" i="27"/>
  <c r="F3268" i="27"/>
  <c r="E1044" i="27"/>
  <c r="F2764" i="27"/>
  <c r="G2764" i="27" s="1"/>
  <c r="H2764" i="27" s="1"/>
  <c r="I2764" i="27" s="1"/>
  <c r="F1677" i="27"/>
  <c r="F1346" i="27"/>
  <c r="F2433" i="27"/>
  <c r="G2433" i="27" s="1"/>
  <c r="H2433" i="27" s="1"/>
  <c r="I2433" i="27" s="1"/>
  <c r="F2859" i="27"/>
  <c r="E2771" i="27"/>
  <c r="F2758" i="27"/>
  <c r="G2758" i="27" s="1"/>
  <c r="H2758" i="27" s="1"/>
  <c r="F1254" i="27"/>
  <c r="G1254" i="27" s="1"/>
  <c r="H1254" i="27" s="1"/>
  <c r="I1254" i="27" s="1"/>
  <c r="E2118" i="27"/>
  <c r="E702" i="27"/>
  <c r="F1996" i="27"/>
  <c r="F485" i="27"/>
  <c r="G485" i="27" s="1"/>
  <c r="H485" i="27" s="1"/>
  <c r="I485" i="27" s="1"/>
  <c r="E1491" i="27"/>
  <c r="E880" i="27"/>
  <c r="E305" i="27"/>
  <c r="E919" i="27"/>
  <c r="F852" i="27"/>
  <c r="G852" i="27" s="1"/>
  <c r="H852" i="27" s="1"/>
  <c r="F2619" i="27"/>
  <c r="E2982" i="27"/>
  <c r="E704" i="27"/>
  <c r="F1559" i="27"/>
  <c r="G1559" i="27" s="1"/>
  <c r="H1559" i="27" s="1"/>
  <c r="I1559" i="27" s="1"/>
  <c r="E780" i="27"/>
  <c r="F1900" i="27"/>
  <c r="G1900" i="27" s="1"/>
  <c r="H1900" i="27" s="1"/>
  <c r="E2182" i="27"/>
  <c r="E1259" i="27"/>
  <c r="E1466" i="27"/>
  <c r="F159" i="27"/>
  <c r="E2551" i="27"/>
  <c r="E1455" i="27"/>
  <c r="F2532" i="27"/>
  <c r="G2532" i="27" s="1"/>
  <c r="H2532" i="27" s="1"/>
  <c r="I2532" i="27" s="1"/>
  <c r="E1886" i="27"/>
  <c r="F2756" i="27"/>
  <c r="G2756" i="27" s="1"/>
  <c r="H2756" i="27" s="1"/>
  <c r="I2756" i="27" s="1"/>
  <c r="F3057" i="27"/>
  <c r="G3057" i="27" s="1"/>
  <c r="H3057" i="27" s="1"/>
  <c r="E1245" i="27"/>
  <c r="E2836" i="27"/>
  <c r="E2101" i="27"/>
  <c r="E1780" i="27"/>
  <c r="E2531" i="27"/>
  <c r="E2426" i="27"/>
  <c r="E1004" i="27"/>
  <c r="F2881" i="27"/>
  <c r="G2881" i="27" s="1"/>
  <c r="H2881" i="27" s="1"/>
  <c r="I2881" i="27" s="1"/>
  <c r="E1573" i="27"/>
  <c r="F1994" i="27"/>
  <c r="F1601" i="27"/>
  <c r="G1601" i="27" s="1"/>
  <c r="H1601" i="27" s="1"/>
  <c r="I1601" i="27" s="1"/>
  <c r="E3183" i="27"/>
  <c r="F2220" i="27"/>
  <c r="G2220" i="27" s="1"/>
  <c r="H2220" i="27" s="1"/>
  <c r="I2220" i="27" s="1"/>
  <c r="E320" i="27"/>
  <c r="F2512" i="27"/>
  <c r="G2512" i="27" s="1"/>
  <c r="H2512" i="27" s="1"/>
  <c r="I2512" i="27" s="1"/>
  <c r="F1670" i="27"/>
  <c r="G1670" i="27" s="1"/>
  <c r="H1670" i="27" s="1"/>
  <c r="F2151" i="27"/>
  <c r="E1872" i="27"/>
  <c r="E2765" i="27"/>
  <c r="F2316" i="27"/>
  <c r="F1602" i="27"/>
  <c r="G1602" i="27" s="1"/>
  <c r="H1602" i="27" s="1"/>
  <c r="E2547" i="27"/>
  <c r="F2537" i="27"/>
  <c r="G2537" i="27" s="1"/>
  <c r="H2537" i="27" s="1"/>
  <c r="I2537" i="27" s="1"/>
  <c r="E1673" i="27"/>
  <c r="E2757" i="27"/>
  <c r="E2828" i="27"/>
  <c r="F1496" i="27"/>
  <c r="G1496" i="27" s="1"/>
  <c r="H1496" i="27" s="1"/>
  <c r="I1496" i="27" s="1"/>
  <c r="E2139" i="27"/>
  <c r="E538" i="27"/>
  <c r="E932" i="27"/>
  <c r="F912" i="27"/>
  <c r="G912" i="27" s="1"/>
  <c r="H912" i="27" s="1"/>
  <c r="I912" i="27" s="1"/>
  <c r="E3016" i="27"/>
  <c r="F1153" i="27"/>
  <c r="E951" i="27"/>
  <c r="E2149" i="27"/>
  <c r="E2857" i="27"/>
  <c r="F3338" i="27"/>
  <c r="G3338" i="27" s="1"/>
  <c r="H3338" i="27" s="1"/>
  <c r="I3338" i="27" s="1"/>
  <c r="F2694" i="27"/>
  <c r="G2694" i="27" s="1"/>
  <c r="H2694" i="27" s="1"/>
  <c r="I2694" i="27" s="1"/>
  <c r="E2750" i="27"/>
  <c r="E2483" i="27"/>
  <c r="F3126" i="27"/>
  <c r="E1499" i="27"/>
  <c r="E2360" i="27"/>
  <c r="E2785" i="27"/>
  <c r="F1273" i="27"/>
  <c r="G1273" i="27" s="1"/>
  <c r="H1273" i="27" s="1"/>
  <c r="F2641" i="27"/>
  <c r="G2641" i="27" s="1"/>
  <c r="H2641" i="27" s="1"/>
  <c r="F2050" i="27"/>
  <c r="G2050" i="27" s="1"/>
  <c r="H2050" i="27" s="1"/>
  <c r="I2050" i="27" s="1"/>
  <c r="F1458" i="27"/>
  <c r="G1458" i="27" s="1"/>
  <c r="H1458" i="27" s="1"/>
  <c r="F2917" i="27"/>
  <c r="F1599" i="27"/>
  <c r="F3228" i="27"/>
  <c r="G3228" i="27" s="1"/>
  <c r="H3228" i="27" s="1"/>
  <c r="I3228" i="27" s="1"/>
  <c r="E1395" i="27"/>
  <c r="F2255" i="27"/>
  <c r="G2255" i="27" s="1"/>
  <c r="H2255" i="27" s="1"/>
  <c r="F3183" i="27"/>
  <c r="G3183" i="27" s="1"/>
  <c r="H3183" i="27" s="1"/>
  <c r="F1563" i="27"/>
  <c r="G1563" i="27" s="1"/>
  <c r="H1563" i="27" s="1"/>
  <c r="I1563" i="27" s="1"/>
  <c r="F3002" i="27"/>
  <c r="G3002" i="27" s="1"/>
  <c r="H3002" i="27" s="1"/>
  <c r="E2478" i="27"/>
  <c r="F2587" i="27"/>
  <c r="F1547" i="27"/>
  <c r="F2552" i="27"/>
  <c r="E2791" i="27"/>
  <c r="E1467" i="27"/>
  <c r="E1608" i="27"/>
  <c r="F2160" i="27"/>
  <c r="G2160" i="27" s="1"/>
  <c r="H2160" i="27" s="1"/>
  <c r="I2160" i="27" s="1"/>
  <c r="F3205" i="27"/>
  <c r="F2807" i="27"/>
  <c r="E1585" i="27"/>
  <c r="F2466" i="27"/>
  <c r="F1930" i="27"/>
  <c r="G1930" i="27" s="1"/>
  <c r="H1930" i="27" s="1"/>
  <c r="F1217" i="27"/>
  <c r="G1217" i="27" s="1"/>
  <c r="H1217" i="27" s="1"/>
  <c r="I1217" i="27" s="1"/>
  <c r="E2591" i="27"/>
  <c r="F1616" i="27"/>
  <c r="G1616" i="27" s="1"/>
  <c r="H1616" i="27" s="1"/>
  <c r="I1616" i="27" s="1"/>
  <c r="F2403" i="27"/>
  <c r="E1509" i="27"/>
  <c r="F2263" i="27"/>
  <c r="F3023" i="27"/>
  <c r="E2473" i="27"/>
  <c r="E486" i="27"/>
  <c r="E2793" i="27"/>
  <c r="F970" i="27"/>
  <c r="G970" i="27" s="1"/>
  <c r="H970" i="27" s="1"/>
  <c r="I970" i="27" s="1"/>
  <c r="E949" i="27"/>
  <c r="F1288" i="27"/>
  <c r="F2643" i="27"/>
  <c r="G2643" i="27" s="1"/>
  <c r="H2643" i="27" s="1"/>
  <c r="F2119" i="27"/>
  <c r="F1141" i="27"/>
  <c r="G1141" i="27" s="1"/>
  <c r="H1141" i="27" s="1"/>
  <c r="F1065" i="27"/>
  <c r="G1065" i="27" s="1"/>
  <c r="H1065" i="27" s="1"/>
  <c r="J1065" i="27" s="1"/>
  <c r="E2460" i="27"/>
  <c r="F2467" i="27"/>
  <c r="G2467" i="27" s="1"/>
  <c r="H2467" i="27" s="1"/>
  <c r="I2467" i="27" s="1"/>
  <c r="E496" i="27"/>
  <c r="E1901" i="27"/>
  <c r="E492" i="27"/>
  <c r="E1187" i="27"/>
  <c r="E1273" i="27"/>
  <c r="E3113" i="27"/>
  <c r="F3000" i="27"/>
  <c r="G3000" i="27" s="1"/>
  <c r="H3000" i="27" s="1"/>
  <c r="I3000" i="27" s="1"/>
  <c r="E3123" i="27"/>
  <c r="E2363" i="27"/>
  <c r="F1835" i="27"/>
  <c r="F2569" i="27"/>
  <c r="E2469" i="27"/>
  <c r="F3236" i="27"/>
  <c r="G3236" i="27" s="1"/>
  <c r="H3236" i="27" s="1"/>
  <c r="I3236" i="27" s="1"/>
  <c r="F3334" i="27"/>
  <c r="E3238" i="27"/>
  <c r="E1939" i="27"/>
  <c r="E1712" i="27"/>
  <c r="E2365" i="27"/>
  <c r="E1171" i="27"/>
  <c r="E2789" i="27"/>
  <c r="E1492" i="27"/>
  <c r="E2213" i="27"/>
  <c r="E2661" i="27"/>
  <c r="E998" i="27"/>
  <c r="E2681" i="27"/>
  <c r="F1819" i="27"/>
  <c r="F3089" i="27"/>
  <c r="E2267" i="27"/>
  <c r="E2356" i="27"/>
  <c r="F1357" i="27"/>
  <c r="G1357" i="27" s="1"/>
  <c r="H1357" i="27" s="1"/>
  <c r="I1357" i="27" s="1"/>
  <c r="E2357" i="27"/>
  <c r="E2572" i="27"/>
  <c r="E2877" i="27"/>
  <c r="F3335" i="27"/>
  <c r="E2045" i="27"/>
  <c r="F1349" i="27"/>
  <c r="E2799" i="27"/>
  <c r="F3189" i="27"/>
  <c r="G3189" i="27" s="1"/>
  <c r="H3189" i="27" s="1"/>
  <c r="I3189" i="27" s="1"/>
  <c r="F1708" i="27"/>
  <c r="G1708" i="27" s="1"/>
  <c r="H1708" i="27" s="1"/>
  <c r="I1708" i="27" s="1"/>
  <c r="F2585" i="27"/>
  <c r="G2585" i="27" s="1"/>
  <c r="H2585" i="27" s="1"/>
  <c r="J2585" i="27" s="1"/>
  <c r="E1999" i="27"/>
  <c r="F2362" i="27"/>
  <c r="F536" i="27"/>
  <c r="F1709" i="27"/>
  <c r="E1400" i="27"/>
  <c r="F2248" i="27"/>
  <c r="G2248" i="27" s="1"/>
  <c r="H2248" i="27" s="1"/>
  <c r="I2248" i="27" s="1"/>
  <c r="F3222" i="27"/>
  <c r="G3222" i="27" s="1"/>
  <c r="H3222" i="27" s="1"/>
  <c r="I3222" i="27" s="1"/>
  <c r="E3205" i="27"/>
  <c r="E3228" i="27"/>
  <c r="E1726" i="27"/>
  <c r="E1941" i="27"/>
  <c r="E2976" i="27"/>
  <c r="F1148" i="27"/>
  <c r="G1148" i="27" s="1"/>
  <c r="H1148" i="27" s="1"/>
  <c r="I1148" i="27" s="1"/>
  <c r="F1905" i="27"/>
  <c r="G1905" i="27" s="1"/>
  <c r="H1905" i="27" s="1"/>
  <c r="E1460" i="27"/>
  <c r="E1714" i="27"/>
  <c r="F1510" i="27"/>
  <c r="F2737" i="27"/>
  <c r="E2376" i="27"/>
  <c r="F1791" i="27"/>
  <c r="F2043" i="27"/>
  <c r="G2043" i="27" s="1"/>
  <c r="H2043" i="27" s="1"/>
  <c r="I2043" i="27" s="1"/>
  <c r="F3110" i="27"/>
  <c r="G3110" i="27" s="1"/>
  <c r="H3110" i="27" s="1"/>
  <c r="F1469" i="27"/>
  <c r="G1469" i="27" s="1"/>
  <c r="H1469" i="27" s="1"/>
  <c r="I1469" i="27" s="1"/>
  <c r="E2261" i="27"/>
  <c r="E3002" i="27"/>
  <c r="E3226" i="27"/>
  <c r="F1793" i="27"/>
  <c r="G1793" i="27" s="1"/>
  <c r="H1793" i="27" s="1"/>
  <c r="I1793" i="27" s="1"/>
  <c r="F2893" i="27"/>
  <c r="F2251" i="27"/>
  <c r="G2251" i="27" s="1"/>
  <c r="H2251" i="27" s="1"/>
  <c r="I2251" i="27" s="1"/>
  <c r="F2771" i="27"/>
  <c r="G2771" i="27" s="1"/>
  <c r="H2771" i="27" s="1"/>
  <c r="F1059" i="27"/>
  <c r="G1059" i="27" s="1"/>
  <c r="H1059" i="27" s="1"/>
  <c r="I1059" i="27" s="1"/>
  <c r="E3005" i="27"/>
  <c r="F2329" i="27"/>
  <c r="F1364" i="27"/>
  <c r="E1829" i="27"/>
  <c r="F2136" i="27"/>
  <c r="E1940" i="27"/>
  <c r="F1923" i="27"/>
  <c r="G1923" i="27" s="1"/>
  <c r="H1923" i="27" s="1"/>
  <c r="I1923" i="27" s="1"/>
  <c r="F3132" i="27"/>
  <c r="G3132" i="27" s="1"/>
  <c r="H3132" i="27" s="1"/>
  <c r="I3132" i="27" s="1"/>
  <c r="F2892" i="27"/>
  <c r="G2892" i="27" s="1"/>
  <c r="H2892" i="27" s="1"/>
  <c r="J2892" i="27" s="1"/>
  <c r="F3108" i="27"/>
  <c r="E2797" i="27"/>
  <c r="E2007" i="27"/>
  <c r="E2677" i="27"/>
  <c r="J2677" i="27" s="1"/>
  <c r="F1924" i="27"/>
  <c r="G1924" i="27" s="1"/>
  <c r="H1924" i="27" s="1"/>
  <c r="I1924" i="27" s="1"/>
  <c r="F495" i="27"/>
  <c r="G495" i="27" s="1"/>
  <c r="H495" i="27" s="1"/>
  <c r="I495" i="27" s="1"/>
  <c r="F1367" i="27"/>
  <c r="G1367" i="27" s="1"/>
  <c r="H1367" i="27" s="1"/>
  <c r="I1367" i="27" s="1"/>
  <c r="E1720" i="27"/>
  <c r="E1457" i="27"/>
  <c r="F2896" i="27"/>
  <c r="F3343" i="27"/>
  <c r="E1497" i="27"/>
  <c r="F2974" i="27"/>
  <c r="G2974" i="27" s="1"/>
  <c r="H2974" i="27" s="1"/>
  <c r="I2974" i="27" s="1"/>
  <c r="E2876" i="27"/>
  <c r="F2904" i="27"/>
  <c r="G2904" i="27" s="1"/>
  <c r="H2904" i="27" s="1"/>
  <c r="I2904" i="27" s="1"/>
  <c r="E1272" i="27"/>
  <c r="E3003" i="27"/>
  <c r="E2364" i="27"/>
  <c r="F2052" i="27"/>
  <c r="G2052" i="27" s="1"/>
  <c r="H2052" i="27" s="1"/>
  <c r="I2052" i="27" s="1"/>
  <c r="E1393" i="27"/>
  <c r="E1817" i="27"/>
  <c r="F2695" i="27"/>
  <c r="G2695" i="27" s="1"/>
  <c r="H2695" i="27" s="1"/>
  <c r="I2695" i="27" s="1"/>
  <c r="F958" i="27"/>
  <c r="G958" i="27" s="1"/>
  <c r="H958" i="27" s="1"/>
  <c r="I958" i="27" s="1"/>
  <c r="F1560" i="27"/>
  <c r="G1560" i="27" s="1"/>
  <c r="H1560" i="27" s="1"/>
  <c r="I1560" i="27" s="1"/>
  <c r="E3006" i="27"/>
  <c r="E2878" i="27"/>
  <c r="F3020" i="27"/>
  <c r="E1391" i="27"/>
  <c r="F1355" i="27"/>
  <c r="G1355" i="27" s="1"/>
  <c r="H1355" i="27" s="1"/>
  <c r="I1355" i="27" s="1"/>
  <c r="F1292" i="27"/>
  <c r="G1292" i="27" s="1"/>
  <c r="H1292" i="27" s="1"/>
  <c r="I1292" i="27" s="1"/>
  <c r="E1936" i="27"/>
  <c r="F952" i="27"/>
  <c r="G952" i="27" s="1"/>
  <c r="H952" i="27" s="1"/>
  <c r="I952" i="27" s="1"/>
  <c r="F3131" i="27"/>
  <c r="F1940" i="27"/>
  <c r="E3109" i="27"/>
  <c r="F933" i="27"/>
  <c r="F1429" i="27"/>
  <c r="G1429" i="27" s="1"/>
  <c r="H1429" i="27" s="1"/>
  <c r="F1035" i="27"/>
  <c r="G1035" i="27" s="1"/>
  <c r="H1035" i="27" s="1"/>
  <c r="I1035" i="27" s="1"/>
  <c r="E3306" i="27"/>
  <c r="E1278" i="27"/>
  <c r="F1567" i="27"/>
  <c r="F1778" i="27"/>
  <c r="E973" i="27"/>
  <c r="E916" i="27"/>
  <c r="F1821" i="27"/>
  <c r="G1821" i="27" s="1"/>
  <c r="H1821" i="27" s="1"/>
  <c r="I1821" i="27" s="1"/>
  <c r="E3022" i="27"/>
  <c r="F2144" i="27"/>
  <c r="G2144" i="27" s="1"/>
  <c r="H2144" i="27" s="1"/>
  <c r="I2144" i="27" s="1"/>
  <c r="E1617" i="27"/>
  <c r="E2865" i="27"/>
  <c r="F3112" i="27"/>
  <c r="E3219" i="27"/>
  <c r="F2655" i="27"/>
  <c r="F2118" i="27"/>
  <c r="G2118" i="27" s="1"/>
  <c r="H2118" i="27" s="1"/>
  <c r="F2265" i="27"/>
  <c r="G2265" i="27" s="1"/>
  <c r="H2265" i="27" s="1"/>
  <c r="F3339" i="27"/>
  <c r="G3339" i="27" s="1"/>
  <c r="H3339" i="27" s="1"/>
  <c r="I3339" i="27" s="1"/>
  <c r="F2048" i="27"/>
  <c r="G2048" i="27" s="1"/>
  <c r="H2048" i="27" s="1"/>
  <c r="I2048" i="27" s="1"/>
  <c r="E1921" i="27"/>
  <c r="F2477" i="27"/>
  <c r="F1353" i="27"/>
  <c r="G1353" i="27" s="1"/>
  <c r="H1353" i="27" s="1"/>
  <c r="I1353" i="27" s="1"/>
  <c r="F3008" i="27"/>
  <c r="E3119" i="27"/>
  <c r="E1510" i="27"/>
  <c r="F1790" i="27"/>
  <c r="G1790" i="27" s="1"/>
  <c r="H1790" i="27" s="1"/>
  <c r="F1189" i="27"/>
  <c r="G1189" i="27" s="1"/>
  <c r="H1189" i="27" s="1"/>
  <c r="F1909" i="27"/>
  <c r="E2375" i="27"/>
  <c r="E1277" i="27"/>
  <c r="F1508" i="27"/>
  <c r="E2463" i="27"/>
  <c r="F1463" i="27"/>
  <c r="G1463" i="27" s="1"/>
  <c r="H1463" i="27" s="1"/>
  <c r="I1463" i="27" s="1"/>
  <c r="F2356" i="27"/>
  <c r="G2356" i="27" s="1"/>
  <c r="H2356" i="27" s="1"/>
  <c r="F2438" i="27"/>
  <c r="G2438" i="27" s="1"/>
  <c r="H2438" i="27" s="1"/>
  <c r="I2438" i="27" s="1"/>
  <c r="F1836" i="27"/>
  <c r="E426" i="27"/>
  <c r="F2478" i="27"/>
  <c r="G2478" i="27" s="1"/>
  <c r="H2478" i="27" s="1"/>
  <c r="I2478" i="27" s="1"/>
  <c r="E2806" i="27"/>
  <c r="E2906" i="27"/>
  <c r="F1936" i="27"/>
  <c r="G1936" i="27" s="1"/>
  <c r="H1936" i="27" s="1"/>
  <c r="I1936" i="27" s="1"/>
  <c r="E2049" i="27"/>
  <c r="F2908" i="27"/>
  <c r="G2908" i="27" s="1"/>
  <c r="H2908" i="27" s="1"/>
  <c r="I2908" i="27" s="1"/>
  <c r="E3004" i="27"/>
  <c r="F2102" i="27"/>
  <c r="E924" i="27"/>
  <c r="E1925" i="27"/>
  <c r="E1904" i="27"/>
  <c r="E1574" i="27"/>
  <c r="E2159" i="27"/>
  <c r="E3124" i="27"/>
  <c r="F1922" i="27"/>
  <c r="E1596" i="27"/>
  <c r="F2767" i="27"/>
  <c r="G2767" i="27" s="1"/>
  <c r="H2767" i="27" s="1"/>
  <c r="F2539" i="27"/>
  <c r="E3110" i="27"/>
  <c r="F1812" i="27"/>
  <c r="G1812" i="27" s="1"/>
  <c r="H1812" i="27" s="1"/>
  <c r="F2481" i="27"/>
  <c r="G2481" i="27" s="1"/>
  <c r="H2481" i="27" s="1"/>
  <c r="E1570" i="27"/>
  <c r="E1034" i="27"/>
  <c r="F3130" i="27"/>
  <c r="F2013" i="27"/>
  <c r="G2013" i="27" s="1"/>
  <c r="H2013" i="27" s="1"/>
  <c r="I2013" i="27" s="1"/>
  <c r="F2001" i="27"/>
  <c r="E1938" i="27"/>
  <c r="E2245" i="27"/>
  <c r="F1728" i="27"/>
  <c r="G1728" i="27" s="1"/>
  <c r="H1728" i="27" s="1"/>
  <c r="I1728" i="27" s="1"/>
  <c r="F3348" i="27"/>
  <c r="G3348" i="27" s="1"/>
  <c r="H3348" i="27" s="1"/>
  <c r="I3348" i="27" s="1"/>
  <c r="E934" i="27"/>
  <c r="F2158" i="27"/>
  <c r="F1491" i="27"/>
  <c r="G1491" i="27" s="1"/>
  <c r="H1491" i="27" s="1"/>
  <c r="J1491" i="27" s="1"/>
  <c r="F3190" i="27"/>
  <c r="F2899" i="27"/>
  <c r="G2899" i="27" s="1"/>
  <c r="H2899" i="27" s="1"/>
  <c r="I2899" i="27" s="1"/>
  <c r="F2862" i="27"/>
  <c r="F2464" i="27"/>
  <c r="G2464" i="27" s="1"/>
  <c r="H2464" i="27" s="1"/>
  <c r="I2464" i="27" s="1"/>
  <c r="F1682" i="27"/>
  <c r="G1682" i="27" s="1"/>
  <c r="H1682" i="27" s="1"/>
  <c r="F1931" i="27"/>
  <c r="F3128" i="27"/>
  <c r="E2795" i="27"/>
  <c r="F2761" i="27"/>
  <c r="E2970" i="27"/>
  <c r="E1889" i="27"/>
  <c r="F2755" i="27"/>
  <c r="G2755" i="27" s="1"/>
  <c r="H2755" i="27" s="1"/>
  <c r="I2755" i="27" s="1"/>
  <c r="E1909" i="27"/>
  <c r="E2862" i="27"/>
  <c r="F2717" i="27"/>
  <c r="E1907" i="27"/>
  <c r="F2554" i="27"/>
  <c r="E2475" i="27"/>
  <c r="E3128" i="27"/>
  <c r="E3234" i="27"/>
  <c r="F3240" i="27"/>
  <c r="G3240" i="27" s="1"/>
  <c r="H3240" i="27" s="1"/>
  <c r="I3240" i="27" s="1"/>
  <c r="E1390" i="27"/>
  <c r="E2663" i="27"/>
  <c r="F2912" i="27"/>
  <c r="G2912" i="27" s="1"/>
  <c r="H2912" i="27" s="1"/>
  <c r="I2912" i="27" s="1"/>
  <c r="E3017" i="27"/>
  <c r="E2696" i="27"/>
  <c r="F516" i="27"/>
  <c r="G516" i="27" s="1"/>
  <c r="H516" i="27" s="1"/>
  <c r="E3232" i="27"/>
  <c r="E2966" i="27"/>
  <c r="E1725" i="27"/>
  <c r="E1561" i="27"/>
  <c r="E504" i="27"/>
  <c r="F2581" i="27"/>
  <c r="E2790" i="27"/>
  <c r="F3329" i="27"/>
  <c r="E1942" i="27"/>
  <c r="E1671" i="27"/>
  <c r="E1716" i="27"/>
  <c r="E1169" i="27"/>
  <c r="E1818" i="27"/>
  <c r="F539" i="27"/>
  <c r="E2977" i="27"/>
  <c r="F3332" i="27"/>
  <c r="E1945" i="27"/>
  <c r="F1475" i="27"/>
  <c r="G1475" i="27" s="1"/>
  <c r="H1475" i="27" s="1"/>
  <c r="E3236" i="27"/>
  <c r="E1394" i="27"/>
  <c r="F1928" i="27"/>
  <c r="F1679" i="27"/>
  <c r="F3118" i="27"/>
  <c r="G3118" i="27" s="1"/>
  <c r="H3118" i="27" s="1"/>
  <c r="I3118" i="27" s="1"/>
  <c r="E1611" i="27"/>
  <c r="F1164" i="27"/>
  <c r="G1164" i="27" s="1"/>
  <c r="H1164" i="27" s="1"/>
  <c r="I1164" i="27" s="1"/>
  <c r="F3004" i="27"/>
  <c r="G3004" i="27" s="1"/>
  <c r="H3004" i="27" s="1"/>
  <c r="I3004" i="27" s="1"/>
  <c r="F3014" i="27"/>
  <c r="F935" i="27"/>
  <c r="F2914" i="27"/>
  <c r="E2038" i="27"/>
  <c r="F1261" i="27"/>
  <c r="G1261" i="27" s="1"/>
  <c r="H1261" i="27" s="1"/>
  <c r="I1261" i="27" s="1"/>
  <c r="F1138" i="27"/>
  <c r="G1138" i="27" s="1"/>
  <c r="H1138" i="27" s="1"/>
  <c r="E808" i="27"/>
  <c r="F2982" i="27"/>
  <c r="G2982" i="27" s="1"/>
  <c r="H2982" i="27" s="1"/>
  <c r="F2913" i="27"/>
  <c r="E3007" i="27"/>
  <c r="F2578" i="27"/>
  <c r="E2472" i="27"/>
  <c r="F1932" i="27"/>
  <c r="G1932" i="27" s="1"/>
  <c r="H1932" i="27" s="1"/>
  <c r="I1932" i="27" s="1"/>
  <c r="F1829" i="27"/>
  <c r="G1829" i="27" s="1"/>
  <c r="H1829" i="27" s="1"/>
  <c r="I1829" i="27" s="1"/>
  <c r="F1704" i="27"/>
  <c r="G1704" i="27" s="1"/>
  <c r="H1704" i="27" s="1"/>
  <c r="I1704" i="27" s="1"/>
  <c r="F1837" i="27"/>
  <c r="G1837" i="27" s="1"/>
  <c r="H1837" i="27" s="1"/>
  <c r="F1244" i="27"/>
  <c r="E1469" i="27"/>
  <c r="F2568" i="27"/>
  <c r="G2568" i="27" s="1"/>
  <c r="H2568" i="27" s="1"/>
  <c r="J2568" i="27" s="1"/>
  <c r="F1056" i="27"/>
  <c r="E2550" i="27"/>
  <c r="E482" i="27"/>
  <c r="F3077" i="27"/>
  <c r="G3077" i="27" s="1"/>
  <c r="H3077" i="27" s="1"/>
  <c r="I3077" i="27" s="1"/>
  <c r="F1724" i="27"/>
  <c r="G1724" i="27" s="1"/>
  <c r="H1724" i="27" s="1"/>
  <c r="I1724" i="27" s="1"/>
  <c r="F2138" i="27"/>
  <c r="F2264" i="27"/>
  <c r="F2978" i="27"/>
  <c r="F2358" i="27"/>
  <c r="F1368" i="27"/>
  <c r="G1368" i="27" s="1"/>
  <c r="H1368" i="27" s="1"/>
  <c r="I1368" i="27" s="1"/>
  <c r="E3096" i="27"/>
  <c r="F1920" i="27"/>
  <c r="G1920" i="27" s="1"/>
  <c r="H1920" i="27" s="1"/>
  <c r="E2481" i="27"/>
  <c r="F1286" i="27"/>
  <c r="E2467" i="27"/>
  <c r="E2362" i="27"/>
  <c r="F2036" i="27"/>
  <c r="F2230" i="27"/>
  <c r="G2230" i="27" s="1"/>
  <c r="H2230" i="27" s="1"/>
  <c r="F1459" i="27"/>
  <c r="G1459" i="27" s="1"/>
  <c r="H1459" i="27" s="1"/>
  <c r="F3232" i="27"/>
  <c r="G3232" i="27" s="1"/>
  <c r="H3232" i="27" s="1"/>
  <c r="I3232" i="27" s="1"/>
  <c r="E2873" i="27"/>
  <c r="E3222" i="27"/>
  <c r="E2477" i="27"/>
  <c r="F1585" i="27"/>
  <c r="G1585" i="27" s="1"/>
  <c r="H1585" i="27" s="1"/>
  <c r="E936" i="27"/>
  <c r="F1169" i="27"/>
  <c r="G1169" i="27" s="1"/>
  <c r="H1169" i="27" s="1"/>
  <c r="F2645" i="27"/>
  <c r="E1706" i="27"/>
  <c r="F3218" i="27"/>
  <c r="G3218" i="27" s="1"/>
  <c r="H3218" i="27" s="1"/>
  <c r="J3218" i="27" s="1"/>
  <c r="E1832" i="27"/>
  <c r="E1287" i="27"/>
  <c r="F1943" i="27"/>
  <c r="G1943" i="27" s="1"/>
  <c r="H1943" i="27" s="1"/>
  <c r="I1943" i="27" s="1"/>
  <c r="F1074" i="27"/>
  <c r="F1094" i="27"/>
  <c r="G1094" i="27" s="1"/>
  <c r="H1094" i="27" s="1"/>
  <c r="I1094" i="27" s="1"/>
  <c r="E1600" i="27"/>
  <c r="F2911" i="27"/>
  <c r="G2911" i="27" s="1"/>
  <c r="H2911" i="27" s="1"/>
  <c r="I2911" i="27" s="1"/>
  <c r="E2971" i="27"/>
  <c r="F2321" i="27"/>
  <c r="F1894" i="27"/>
  <c r="F3006" i="27"/>
  <c r="E2693" i="27"/>
  <c r="F2573" i="27"/>
  <c r="G2573" i="27" s="1"/>
  <c r="H2573" i="27" s="1"/>
  <c r="I2573" i="27" s="1"/>
  <c r="F2651" i="27"/>
  <c r="G2651" i="27" s="1"/>
  <c r="H2651" i="27" s="1"/>
  <c r="I2651" i="27" s="1"/>
  <c r="E3216" i="27"/>
  <c r="E1166" i="27"/>
  <c r="F2249" i="27"/>
  <c r="E2787" i="27"/>
  <c r="F3216" i="27"/>
  <c r="G3216" i="27" s="1"/>
  <c r="H3216" i="27" s="1"/>
  <c r="I3216" i="27" s="1"/>
  <c r="F2364" i="27"/>
  <c r="F2640" i="27"/>
  <c r="G2640" i="27" s="1"/>
  <c r="H2640" i="27" s="1"/>
  <c r="I2640" i="27" s="1"/>
  <c r="F2256" i="27"/>
  <c r="G2256" i="27" s="1"/>
  <c r="H2256" i="27" s="1"/>
  <c r="I2256" i="27" s="1"/>
  <c r="F1826" i="27"/>
  <c r="G1826" i="27" s="1"/>
  <c r="H1826" i="27" s="1"/>
  <c r="I1826" i="27" s="1"/>
  <c r="F2266" i="27"/>
  <c r="G2266" i="27" s="1"/>
  <c r="H2266" i="27" s="1"/>
  <c r="E1289" i="27"/>
  <c r="F2038" i="27"/>
  <c r="F1188" i="27"/>
  <c r="G1188" i="27" s="1"/>
  <c r="H1188" i="27" s="1"/>
  <c r="I1188" i="27" s="1"/>
  <c r="F1717" i="27"/>
  <c r="E2881" i="27"/>
  <c r="F1675" i="27"/>
  <c r="G1675" i="27" s="1"/>
  <c r="H1675" i="27" s="1"/>
  <c r="I1675" i="27" s="1"/>
  <c r="E2152" i="27"/>
  <c r="F3115" i="27"/>
  <c r="G3115" i="27" s="1"/>
  <c r="H3115" i="27" s="1"/>
  <c r="I3115" i="27" s="1"/>
  <c r="E1704" i="27"/>
  <c r="F1711" i="27"/>
  <c r="F2484" i="27"/>
  <c r="E3221" i="27"/>
  <c r="E1903" i="27"/>
  <c r="E1396" i="27"/>
  <c r="F1068" i="27"/>
  <c r="G1068" i="27" s="1"/>
  <c r="H1068" i="27" s="1"/>
  <c r="I1068" i="27" s="1"/>
  <c r="E3233" i="27"/>
  <c r="F2905" i="27"/>
  <c r="F1896" i="27"/>
  <c r="E2840" i="27"/>
  <c r="F1926" i="27"/>
  <c r="F2915" i="27"/>
  <c r="G2915" i="27" s="1"/>
  <c r="H2915" i="27" s="1"/>
  <c r="I2915" i="27" s="1"/>
  <c r="E1351" i="27"/>
  <c r="F2250" i="27"/>
  <c r="G2250" i="27" s="1"/>
  <c r="H2250" i="27" s="1"/>
  <c r="I2250" i="27" s="1"/>
  <c r="E1710" i="27"/>
  <c r="E1389" i="27"/>
  <c r="F1280" i="27"/>
  <c r="E928" i="27"/>
  <c r="E3312" i="27"/>
  <c r="F2370" i="27"/>
  <c r="G2370" i="27" s="1"/>
  <c r="H2370" i="27" s="1"/>
  <c r="F3091" i="27"/>
  <c r="G3091" i="27" s="1"/>
  <c r="H3091" i="27" s="1"/>
  <c r="E1513" i="27"/>
  <c r="E2794" i="27"/>
  <c r="E3108" i="27"/>
  <c r="F2110" i="27"/>
  <c r="E3083" i="27"/>
  <c r="F2749" i="27"/>
  <c r="F968" i="27"/>
  <c r="G968" i="27" s="1"/>
  <c r="H968" i="27" s="1"/>
  <c r="I968" i="27" s="1"/>
  <c r="F1997" i="27"/>
  <c r="G1997" i="27" s="1"/>
  <c r="H1997" i="27" s="1"/>
  <c r="I1997" i="27" s="1"/>
  <c r="E1403" i="27"/>
  <c r="F1818" i="27"/>
  <c r="G1818" i="27" s="1"/>
  <c r="H1818" i="27" s="1"/>
  <c r="E2366" i="27"/>
  <c r="F1173" i="27"/>
  <c r="F3327" i="27"/>
  <c r="F1460" i="27"/>
  <c r="F2979" i="27"/>
  <c r="G2979" i="27" s="1"/>
  <c r="H2979" i="27" s="1"/>
  <c r="I2979" i="27" s="1"/>
  <c r="E1397" i="27"/>
  <c r="F2216" i="27"/>
  <c r="G2216" i="27" s="1"/>
  <c r="H2216" i="27" s="1"/>
  <c r="I2216" i="27" s="1"/>
  <c r="F2335" i="27"/>
  <c r="G2335" i="27" s="1"/>
  <c r="H2335" i="27" s="1"/>
  <c r="E1285" i="27"/>
  <c r="F1452" i="27"/>
  <c r="F2753" i="27"/>
  <c r="E1895" i="27"/>
  <c r="E1281" i="27"/>
  <c r="E3224" i="27"/>
  <c r="E3014" i="27"/>
  <c r="F2916" i="27"/>
  <c r="G2916" i="27" s="1"/>
  <c r="H2916" i="27" s="1"/>
  <c r="I2916" i="27" s="1"/>
  <c r="E1185" i="27"/>
  <c r="E2228" i="27"/>
  <c r="F2376" i="27"/>
  <c r="F2040" i="27"/>
  <c r="F2247" i="27"/>
  <c r="G2247" i="27" s="1"/>
  <c r="H2247" i="27" s="1"/>
  <c r="I2247" i="27" s="1"/>
  <c r="F3087" i="27"/>
  <c r="G3087" i="27" s="1"/>
  <c r="H3087" i="27" s="1"/>
  <c r="I3087" i="27" s="1"/>
  <c r="F1901" i="27"/>
  <c r="G1901" i="27" s="1"/>
  <c r="H1901" i="27" s="1"/>
  <c r="J1901" i="27" s="1"/>
  <c r="E2268" i="27"/>
  <c r="E3239" i="27"/>
  <c r="F2462" i="27"/>
  <c r="E3023" i="27"/>
  <c r="E1597" i="27"/>
  <c r="F1464" i="27"/>
  <c r="G1464" i="27" s="1"/>
  <c r="H1464" i="27" s="1"/>
  <c r="I1464" i="27" s="1"/>
  <c r="E2573" i="27"/>
  <c r="E1249" i="27"/>
  <c r="E612" i="27"/>
  <c r="F2221" i="27"/>
  <c r="F1351" i="27"/>
  <c r="F1242" i="27"/>
  <c r="E1129" i="27"/>
  <c r="E2430" i="27"/>
  <c r="F3253" i="27"/>
  <c r="G3253" i="27" s="1"/>
  <c r="H3253" i="27" s="1"/>
  <c r="F2483" i="27"/>
  <c r="G2483" i="27" s="1"/>
  <c r="H2483" i="27" s="1"/>
  <c r="E1404" i="27"/>
  <c r="E3020" i="27"/>
  <c r="E1930" i="27"/>
  <c r="F2104" i="27"/>
  <c r="G2104" i="27" s="1"/>
  <c r="H2104" i="27" s="1"/>
  <c r="E1902" i="27"/>
  <c r="E1828" i="27"/>
  <c r="F2261" i="27"/>
  <c r="G2261" i="27" s="1"/>
  <c r="H2261" i="27" s="1"/>
  <c r="I2261" i="27" s="1"/>
  <c r="F3016" i="27"/>
  <c r="G3016" i="27" s="1"/>
  <c r="H3016" i="27" s="1"/>
  <c r="I3016" i="27" s="1"/>
  <c r="F1723" i="27"/>
  <c r="G1723" i="27" s="1"/>
  <c r="H1723" i="27" s="1"/>
  <c r="I1723" i="27" s="1"/>
  <c r="E2939" i="27"/>
  <c r="E3292" i="27"/>
  <c r="E1564" i="27"/>
  <c r="F522" i="27"/>
  <c r="F2549" i="27"/>
  <c r="G2549" i="27" s="1"/>
  <c r="H2549" i="27" s="1"/>
  <c r="I2549" i="27" s="1"/>
  <c r="F1710" i="27"/>
  <c r="G1710" i="27" s="1"/>
  <c r="H1710" i="27" s="1"/>
  <c r="I1710" i="27" s="1"/>
  <c r="E3131" i="27"/>
  <c r="E2176" i="27"/>
  <c r="F2656" i="27"/>
  <c r="E1296" i="27"/>
  <c r="F1939" i="27"/>
  <c r="G1939" i="27" s="1"/>
  <c r="H1939" i="27" s="1"/>
  <c r="F3336" i="27"/>
  <c r="E918" i="27"/>
  <c r="E2015" i="27"/>
  <c r="E1392" i="27"/>
  <c r="E3308" i="27"/>
  <c r="E2215" i="27"/>
  <c r="E3013" i="27"/>
  <c r="E953" i="27"/>
  <c r="F1687" i="27"/>
  <c r="F533" i="27"/>
  <c r="G533" i="27" s="1"/>
  <c r="H533" i="27" s="1"/>
  <c r="I533" i="27" s="1"/>
  <c r="F3012" i="27"/>
  <c r="G3012" i="27" s="1"/>
  <c r="H3012" i="27" s="1"/>
  <c r="I3012" i="27" s="1"/>
  <c r="F1295" i="27"/>
  <c r="G1295" i="27" s="1"/>
  <c r="H1295" i="27" s="1"/>
  <c r="I1295" i="27" s="1"/>
  <c r="E3129" i="27"/>
  <c r="E1402" i="27"/>
  <c r="F1345" i="27"/>
  <c r="E3025" i="27"/>
  <c r="E3111" i="27"/>
  <c r="F3201" i="27"/>
  <c r="G3201" i="27" s="1"/>
  <c r="H3201" i="27" s="1"/>
  <c r="I3201" i="27" s="1"/>
  <c r="E1385" i="27"/>
  <c r="F3347" i="27"/>
  <c r="G3347" i="27" s="1"/>
  <c r="H3347" i="27" s="1"/>
  <c r="I3347" i="27" s="1"/>
  <c r="E2651" i="27"/>
  <c r="E3127" i="27"/>
  <c r="E2808" i="27"/>
  <c r="E2975" i="27"/>
  <c r="E1506" i="27"/>
  <c r="E3115" i="27"/>
  <c r="E768" i="27"/>
  <c r="F2989" i="27"/>
  <c r="G2989" i="27" s="1"/>
  <c r="H2989" i="27" s="1"/>
  <c r="E2869" i="27"/>
  <c r="E2464" i="27"/>
  <c r="E2471" i="27"/>
  <c r="F1712" i="27"/>
  <c r="E1290" i="27"/>
  <c r="F1603" i="27"/>
  <c r="G1603" i="27" s="1"/>
  <c r="H1603" i="27" s="1"/>
  <c r="F2155" i="27"/>
  <c r="G2155" i="27" s="1"/>
  <c r="H2155" i="27" s="1"/>
  <c r="I2155" i="27" s="1"/>
  <c r="F1360" i="27"/>
  <c r="G1360" i="27" s="1"/>
  <c r="H1360" i="27" s="1"/>
  <c r="I1360" i="27" s="1"/>
  <c r="F2031" i="27"/>
  <c r="G2031" i="27" s="1"/>
  <c r="H2031" i="27" s="1"/>
  <c r="F1063" i="27"/>
  <c r="E1709" i="27"/>
  <c r="F2895" i="27"/>
  <c r="G2895" i="27" s="1"/>
  <c r="H2895" i="27" s="1"/>
  <c r="I2895" i="27" s="1"/>
  <c r="E1164" i="27"/>
  <c r="E2969" i="27"/>
  <c r="E1923" i="27"/>
  <c r="E3297" i="27"/>
  <c r="E1399" i="27"/>
  <c r="E3116" i="27"/>
  <c r="E922" i="27"/>
  <c r="E1932" i="27"/>
  <c r="F3301" i="27"/>
  <c r="E3230" i="27"/>
  <c r="F2592" i="27"/>
  <c r="G2592" i="27" s="1"/>
  <c r="H2592" i="27" s="1"/>
  <c r="I2592" i="27" s="1"/>
  <c r="F3344" i="27"/>
  <c r="G3344" i="27" s="1"/>
  <c r="H3344" i="27" s="1"/>
  <c r="I3344" i="27" s="1"/>
  <c r="F1608" i="27"/>
  <c r="G1608" i="27" s="1"/>
  <c r="H1608" i="27" s="1"/>
  <c r="I1608" i="27" s="1"/>
  <c r="E2217" i="27"/>
  <c r="F1815" i="27"/>
  <c r="F2318" i="27"/>
  <c r="G2318" i="27" s="1"/>
  <c r="H2318" i="27" s="1"/>
  <c r="I2318" i="27" s="1"/>
  <c r="E1937" i="27"/>
  <c r="E3117" i="27"/>
  <c r="F2213" i="27"/>
  <c r="G2213" i="27" s="1"/>
  <c r="H2213" i="27" s="1"/>
  <c r="I2213" i="27" s="1"/>
  <c r="F2983" i="27"/>
  <c r="G2983" i="27" s="1"/>
  <c r="H2983" i="27" s="1"/>
  <c r="I2983" i="27" s="1"/>
  <c r="E2804" i="27"/>
  <c r="F1722" i="27"/>
  <c r="F1473" i="27"/>
  <c r="E3114" i="27"/>
  <c r="E1615" i="27"/>
  <c r="E2807" i="27"/>
  <c r="F2395" i="27"/>
  <c r="F3022" i="27"/>
  <c r="G3022" i="27" s="1"/>
  <c r="H3022" i="27" s="1"/>
  <c r="E1283" i="27"/>
  <c r="E1144" i="27"/>
  <c r="E2030" i="27"/>
  <c r="F1816" i="27"/>
  <c r="F2648" i="27"/>
  <c r="E1275" i="27"/>
  <c r="E2482" i="27"/>
  <c r="E490" i="27"/>
  <c r="E2964" i="27"/>
  <c r="F3295" i="27"/>
  <c r="E1887" i="27"/>
  <c r="F2765" i="27"/>
  <c r="G2765" i="27" s="1"/>
  <c r="H2765" i="27" s="1"/>
  <c r="I2765" i="27" s="1"/>
  <c r="F3185" i="27"/>
  <c r="E1899" i="27"/>
  <c r="F2269" i="27"/>
  <c r="G2269" i="27" s="1"/>
  <c r="H2269" i="27" s="1"/>
  <c r="F2035" i="27"/>
  <c r="G2035" i="27" s="1"/>
  <c r="H2035" i="27" s="1"/>
  <c r="F486" i="27"/>
  <c r="G486" i="27" s="1"/>
  <c r="H486" i="27" s="1"/>
  <c r="I486" i="27" s="1"/>
  <c r="F1727" i="27"/>
  <c r="E1498" i="27"/>
  <c r="F1468" i="27"/>
  <c r="G1468" i="27" s="1"/>
  <c r="H1468" i="27" s="1"/>
  <c r="I1468" i="27" s="1"/>
  <c r="E1834" i="27"/>
  <c r="F1066" i="27"/>
  <c r="G1066" i="27" s="1"/>
  <c r="H1066" i="27" s="1"/>
  <c r="F3200" i="27"/>
  <c r="G3200" i="27" s="1"/>
  <c r="H3200" i="27" s="1"/>
  <c r="F3238" i="27"/>
  <c r="G3238" i="27" s="1"/>
  <c r="H3238" i="27" s="1"/>
  <c r="I3238" i="27" s="1"/>
  <c r="F2906" i="27"/>
  <c r="G2906" i="27" s="1"/>
  <c r="H2906" i="27" s="1"/>
  <c r="I2906" i="27" s="1"/>
  <c r="F2268" i="27"/>
  <c r="E1713" i="27"/>
  <c r="E3291" i="27"/>
  <c r="E2252" i="27"/>
  <c r="F535" i="27"/>
  <c r="G535" i="27" s="1"/>
  <c r="H535" i="27" s="1"/>
  <c r="I535" i="27" s="1"/>
  <c r="F1822" i="27"/>
  <c r="G1822" i="27" s="1"/>
  <c r="H1822" i="27" s="1"/>
  <c r="I1822" i="27" s="1"/>
  <c r="F3349" i="27"/>
  <c r="G3349" i="27" s="1"/>
  <c r="H3349" i="27" s="1"/>
  <c r="I3349" i="27" s="1"/>
  <c r="E930" i="27"/>
  <c r="F1350" i="27"/>
  <c r="F1993" i="27"/>
  <c r="F2769" i="27"/>
  <c r="G2769" i="27" s="1"/>
  <c r="H2769" i="27" s="1"/>
  <c r="E2257" i="27"/>
  <c r="F2372" i="27"/>
  <c r="G2372" i="27" s="1"/>
  <c r="H2372" i="27" s="1"/>
  <c r="I2372" i="27" s="1"/>
  <c r="F1070" i="27"/>
  <c r="G1070" i="27" s="1"/>
  <c r="H1070" i="27" s="1"/>
  <c r="F2485" i="27"/>
  <c r="G2485" i="27" s="1"/>
  <c r="H2485" i="27" s="1"/>
  <c r="I2485" i="27" s="1"/>
  <c r="F2907" i="27"/>
  <c r="G2907" i="27" s="1"/>
  <c r="H2907" i="27" s="1"/>
  <c r="I2907" i="27" s="1"/>
  <c r="E1718" i="27"/>
  <c r="E1572" i="27"/>
  <c r="F1831" i="27"/>
  <c r="G1831" i="27" s="1"/>
  <c r="H1831" i="27" s="1"/>
  <c r="F2664" i="27"/>
  <c r="E1006" i="27"/>
  <c r="E1616" i="27"/>
  <c r="F2973" i="27"/>
  <c r="G2973" i="27" s="1"/>
  <c r="H2973" i="27" s="1"/>
  <c r="I2973" i="27" s="1"/>
  <c r="F2712" i="27"/>
  <c r="G2712" i="27" s="1"/>
  <c r="H2712" i="27" s="1"/>
  <c r="I2712" i="27" s="1"/>
  <c r="E1255" i="27"/>
  <c r="F3194" i="27"/>
  <c r="F2434" i="27"/>
  <c r="E2221" i="27"/>
  <c r="E2569" i="27"/>
  <c r="F1176" i="27"/>
  <c r="G1176" i="27" s="1"/>
  <c r="H1176" i="27" s="1"/>
  <c r="I1176" i="27" s="1"/>
  <c r="E2879" i="27"/>
  <c r="F520" i="27"/>
  <c r="G520" i="27" s="1"/>
  <c r="H520" i="27" s="1"/>
  <c r="I520" i="27" s="1"/>
  <c r="E2856" i="27"/>
  <c r="E2151" i="27"/>
  <c r="E2225" i="27"/>
  <c r="F1834" i="27"/>
  <c r="E2263" i="27"/>
  <c r="E3122" i="27"/>
  <c r="E3231" i="27"/>
  <c r="E1833" i="27"/>
  <c r="F3010" i="27"/>
  <c r="E1836" i="27"/>
  <c r="E923" i="27"/>
  <c r="F3224" i="27"/>
  <c r="F3341" i="27"/>
  <c r="G3341" i="27" s="1"/>
  <c r="H3341" i="27" s="1"/>
  <c r="I3341" i="27" s="1"/>
  <c r="F1824" i="27"/>
  <c r="E1279" i="27"/>
  <c r="F3345" i="27"/>
  <c r="G3345" i="27" s="1"/>
  <c r="H3345" i="27" s="1"/>
  <c r="I3345" i="27" s="1"/>
  <c r="F1060" i="27"/>
  <c r="F2593" i="27"/>
  <c r="E1529" i="27"/>
  <c r="E2224" i="27"/>
  <c r="F914" i="27"/>
  <c r="G914" i="27" s="1"/>
  <c r="H914" i="27" s="1"/>
  <c r="E3009" i="27"/>
  <c r="F1293" i="27"/>
  <c r="G1293" i="27" s="1"/>
  <c r="H1293" i="27" s="1"/>
  <c r="I1293" i="27" s="1"/>
  <c r="E444" i="27"/>
  <c r="F2902" i="27"/>
  <c r="E2466" i="27"/>
  <c r="E912" i="27"/>
  <c r="E3133" i="27"/>
  <c r="E1064" i="27"/>
  <c r="E2370" i="27"/>
  <c r="F1714" i="27"/>
  <c r="G1714" i="27" s="1"/>
  <c r="H1714" i="27" s="1"/>
  <c r="F2471" i="27"/>
  <c r="G2471" i="27" s="1"/>
  <c r="H2471" i="27" s="1"/>
  <c r="I2471" i="27" s="1"/>
  <c r="F1291" i="27"/>
  <c r="F2759" i="27"/>
  <c r="E2053" i="27"/>
  <c r="E3220" i="27"/>
  <c r="E3302" i="27"/>
  <c r="E3294" i="27"/>
  <c r="E1502" i="27"/>
  <c r="E926" i="27"/>
  <c r="F1366" i="27"/>
  <c r="F1615" i="27"/>
  <c r="F527" i="27"/>
  <c r="E957" i="27"/>
  <c r="F2964" i="27"/>
  <c r="G2964" i="27" s="1"/>
  <c r="H2964" i="27" s="1"/>
  <c r="E812" i="27"/>
  <c r="E1813" i="27"/>
  <c r="E3094" i="27"/>
  <c r="F1278" i="27"/>
  <c r="F2366" i="27"/>
  <c r="E963" i="27"/>
  <c r="F1693" i="27"/>
  <c r="E2219" i="27"/>
  <c r="F2323" i="27"/>
  <c r="G2323" i="27" s="1"/>
  <c r="H2323" i="27" s="1"/>
  <c r="F2337" i="27"/>
  <c r="G2337" i="27" s="1"/>
  <c r="H2337" i="27" s="1"/>
  <c r="I2337" i="27" s="1"/>
  <c r="F1832" i="27"/>
  <c r="G1832" i="27" s="1"/>
  <c r="H1832" i="27" s="1"/>
  <c r="E3130" i="27"/>
  <c r="E1297" i="27"/>
  <c r="E3021" i="27"/>
  <c r="E1384" i="27"/>
  <c r="E494" i="27"/>
  <c r="E1508" i="27"/>
  <c r="F1692" i="27"/>
  <c r="G1692" i="27" s="1"/>
  <c r="H1692" i="27" s="1"/>
  <c r="I1692" i="27" s="1"/>
  <c r="E1577" i="27"/>
  <c r="E1130" i="27"/>
  <c r="E1783" i="27"/>
  <c r="E1723" i="27"/>
  <c r="F2439" i="27"/>
  <c r="F1362" i="27"/>
  <c r="G1362" i="27" s="1"/>
  <c r="H1362" i="27" s="1"/>
  <c r="E2972" i="27"/>
  <c r="E2319" i="27"/>
  <c r="F528" i="27"/>
  <c r="G528" i="27" s="1"/>
  <c r="H528" i="27" s="1"/>
  <c r="I528" i="27" s="1"/>
  <c r="F1777" i="27"/>
  <c r="E3311" i="27"/>
  <c r="F3079" i="27"/>
  <c r="F1716" i="27"/>
  <c r="F2910" i="27"/>
  <c r="G2910" i="27" s="1"/>
  <c r="H2910" i="27" s="1"/>
  <c r="I2910" i="27" s="1"/>
  <c r="E1291" i="27"/>
  <c r="E1922" i="27"/>
  <c r="E2209" i="27"/>
  <c r="E2119" i="27"/>
  <c r="F2377" i="27"/>
  <c r="E2875" i="27"/>
  <c r="E1387" i="27"/>
  <c r="E2216" i="27"/>
  <c r="F310" i="27"/>
  <c r="G310" i="27" s="1"/>
  <c r="H310" i="27" s="1"/>
  <c r="I310" i="27" s="1"/>
  <c r="F2570" i="27"/>
  <c r="G2570" i="27" s="1"/>
  <c r="H2570" i="27" s="1"/>
  <c r="E1582" i="27"/>
  <c r="E712" i="27"/>
  <c r="E596" i="27"/>
  <c r="F3018" i="27"/>
  <c r="G3018" i="27" s="1"/>
  <c r="H3018" i="27" s="1"/>
  <c r="I3018" i="27" s="1"/>
  <c r="F2784" i="27"/>
  <c r="E2269" i="27"/>
  <c r="E2932" i="27"/>
  <c r="F2368" i="27"/>
  <c r="G2368" i="27" s="1"/>
  <c r="H2368" i="27" s="1"/>
  <c r="I2368" i="27" s="1"/>
  <c r="E1560" i="27"/>
  <c r="J1560" i="27" s="1"/>
  <c r="F3081" i="27"/>
  <c r="E3305" i="27"/>
  <c r="F2469" i="27"/>
  <c r="G2469" i="27" s="1"/>
  <c r="H2469" i="27" s="1"/>
  <c r="F3203" i="27"/>
  <c r="E2533" i="27"/>
  <c r="F1890" i="27"/>
  <c r="F1981" i="27"/>
  <c r="G1981" i="27" s="1"/>
  <c r="H1981" i="27" s="1"/>
  <c r="I1981" i="27" s="1"/>
  <c r="E1344" i="27"/>
  <c r="E1251" i="27"/>
  <c r="F3088" i="27"/>
  <c r="E2325" i="27"/>
  <c r="F3169" i="27"/>
  <c r="F1257" i="27"/>
  <c r="G1257" i="27" s="1"/>
  <c r="H1257" i="27" s="1"/>
  <c r="I1257" i="27" s="1"/>
  <c r="E2646" i="27"/>
  <c r="E1177" i="27"/>
  <c r="F2557" i="27"/>
  <c r="G2557" i="27" s="1"/>
  <c r="H2557" i="27" s="1"/>
  <c r="I2557" i="27" s="1"/>
  <c r="E1931" i="27"/>
  <c r="F2116" i="27"/>
  <c r="E1705" i="27"/>
  <c r="F1170" i="27"/>
  <c r="E2353" i="27"/>
  <c r="E1715" i="27"/>
  <c r="F2700" i="27"/>
  <c r="G2700" i="27" s="1"/>
  <c r="H2700" i="27" s="1"/>
  <c r="I2700" i="27" s="1"/>
  <c r="F2320" i="27"/>
  <c r="G2320" i="27" s="1"/>
  <c r="H2320" i="27" s="1"/>
  <c r="I2320" i="27" s="1"/>
  <c r="F3114" i="27"/>
  <c r="F2360" i="27"/>
  <c r="E1401" i="27"/>
  <c r="F2806" i="27"/>
  <c r="F3197" i="27"/>
  <c r="G3197" i="27" s="1"/>
  <c r="H3197" i="27" s="1"/>
  <c r="E1610" i="27"/>
  <c r="E971" i="27"/>
  <c r="E2178" i="27"/>
  <c r="F1579" i="27"/>
  <c r="E3125" i="27"/>
  <c r="E2358" i="27"/>
  <c r="F1076" i="27"/>
  <c r="E1618" i="27"/>
  <c r="F534" i="27"/>
  <c r="G534" i="27" s="1"/>
  <c r="H534" i="27" s="1"/>
  <c r="I534" i="27" s="1"/>
  <c r="E500" i="27"/>
  <c r="F2325" i="27"/>
  <c r="G2325" i="27" s="1"/>
  <c r="H2325" i="27" s="1"/>
  <c r="I2325" i="27" s="1"/>
  <c r="F1062" i="27"/>
  <c r="E3310" i="27"/>
  <c r="F1383" i="27"/>
  <c r="G1383" i="27" s="1"/>
  <c r="H1383" i="27" s="1"/>
  <c r="I1383" i="27" s="1"/>
  <c r="F3331" i="27"/>
  <c r="E1929" i="27"/>
  <c r="F2536" i="27"/>
  <c r="G2536" i="27" s="1"/>
  <c r="H2536" i="27" s="1"/>
  <c r="I2536" i="27" s="1"/>
  <c r="E2361" i="27"/>
  <c r="E1286" i="27"/>
  <c r="E2800" i="27"/>
  <c r="E2121" i="27"/>
  <c r="F1583" i="27"/>
  <c r="F3085" i="27"/>
  <c r="E1728" i="27"/>
  <c r="E2867" i="27"/>
  <c r="F1276" i="27"/>
  <c r="G1276" i="27" s="1"/>
  <c r="H1276" i="27" s="1"/>
  <c r="I1276" i="27" s="1"/>
  <c r="F1935" i="27"/>
  <c r="G1935" i="27" s="1"/>
  <c r="H1935" i="27" s="1"/>
  <c r="I1935" i="27" s="1"/>
  <c r="F1369" i="27"/>
  <c r="E3084" i="27"/>
  <c r="E2208" i="27"/>
  <c r="F2541" i="27"/>
  <c r="F1348" i="27"/>
  <c r="G1348" i="27" s="1"/>
  <c r="H1348" i="27" s="1"/>
  <c r="F1488" i="27"/>
  <c r="G1488" i="27" s="1"/>
  <c r="H1488" i="27" s="1"/>
  <c r="I1488" i="27" s="1"/>
  <c r="E2870" i="27"/>
  <c r="F1885" i="27"/>
  <c r="G1885" i="27" s="1"/>
  <c r="H1885" i="27" s="1"/>
  <c r="I1885" i="27" s="1"/>
  <c r="F1938" i="27"/>
  <c r="E1350" i="27"/>
  <c r="E1944" i="27"/>
  <c r="E1837" i="27"/>
  <c r="E3296" i="27"/>
  <c r="F2533" i="27"/>
  <c r="G2533" i="27" s="1"/>
  <c r="H2533" i="27" s="1"/>
  <c r="I2533" i="27" s="1"/>
  <c r="E2218" i="27"/>
  <c r="E3307" i="27"/>
  <c r="E2859" i="27"/>
  <c r="F1718" i="27"/>
  <c r="F2589" i="27"/>
  <c r="G2589" i="27" s="1"/>
  <c r="H2589" i="27" s="1"/>
  <c r="F2657" i="27"/>
  <c r="F2428" i="27"/>
  <c r="G2428" i="27" s="1"/>
  <c r="H2428" i="27" s="1"/>
  <c r="E2556" i="27"/>
  <c r="F3325" i="27"/>
  <c r="G3325" i="27" s="1"/>
  <c r="H3325" i="27" s="1"/>
  <c r="E2577" i="27"/>
  <c r="F2555" i="27"/>
  <c r="E3112" i="27"/>
  <c r="F2244" i="27"/>
  <c r="G2244" i="27" s="1"/>
  <c r="H2244" i="27" s="1"/>
  <c r="I2244" i="27" s="1"/>
  <c r="E1380" i="27"/>
  <c r="F3324" i="27"/>
  <c r="G3324" i="27" s="1"/>
  <c r="H3324" i="27" s="1"/>
  <c r="J3324" i="27" s="1"/>
  <c r="E2226" i="27"/>
  <c r="F1828" i="27"/>
  <c r="G1828" i="27" s="1"/>
  <c r="H1828" i="27" s="1"/>
  <c r="I1828" i="27" s="1"/>
  <c r="F2461" i="27"/>
  <c r="G2461" i="27" s="1"/>
  <c r="H2461" i="27" s="1"/>
  <c r="F2653" i="27"/>
  <c r="E3235" i="27"/>
  <c r="F2903" i="27"/>
  <c r="G2903" i="27" s="1"/>
  <c r="H2903" i="27" s="1"/>
  <c r="I2903" i="27" s="1"/>
  <c r="E2540" i="27"/>
  <c r="F3124" i="27"/>
  <c r="G3124" i="27" s="1"/>
  <c r="H3124" i="27" s="1"/>
  <c r="F1069" i="27"/>
  <c r="G1069" i="27" s="1"/>
  <c r="H1069" i="27" s="1"/>
  <c r="E2211" i="27"/>
  <c r="F2473" i="27"/>
  <c r="G2473" i="27" s="1"/>
  <c r="H2473" i="27" s="1"/>
  <c r="I2473" i="27" s="1"/>
  <c r="F1830" i="27"/>
  <c r="F1454" i="27"/>
  <c r="E1598" i="27"/>
  <c r="F3271" i="27"/>
  <c r="E1822" i="27"/>
  <c r="F2354" i="27"/>
  <c r="G2354" i="27" s="1"/>
  <c r="H2354" i="27" s="1"/>
  <c r="E3018" i="27"/>
  <c r="E2461" i="27"/>
  <c r="F1080" i="27"/>
  <c r="E3338" i="27"/>
  <c r="F2800" i="27"/>
  <c r="G2800" i="27" s="1"/>
  <c r="H2800" i="27" s="1"/>
  <c r="I2800" i="27" s="1"/>
  <c r="F1681" i="27"/>
  <c r="F1356" i="27"/>
  <c r="G1356" i="27" s="1"/>
  <c r="H1356" i="27" s="1"/>
  <c r="I1356" i="27" s="1"/>
  <c r="F1186" i="27"/>
  <c r="G1186" i="27" s="1"/>
  <c r="H1186" i="27" s="1"/>
  <c r="I1186" i="27" s="1"/>
  <c r="E2479" i="27"/>
  <c r="F951" i="27"/>
  <c r="G951" i="27" s="1"/>
  <c r="H951" i="27" s="1"/>
  <c r="I951" i="27" s="1"/>
  <c r="E2792" i="27"/>
  <c r="F1476" i="27"/>
  <c r="E1799" i="27"/>
  <c r="F2575" i="27"/>
  <c r="E2802" i="27"/>
  <c r="E3303" i="27"/>
  <c r="F2794" i="27"/>
  <c r="G2794" i="27" s="1"/>
  <c r="H2794" i="27" s="1"/>
  <c r="I2794" i="27" s="1"/>
  <c r="E2160" i="27"/>
  <c r="E3240" i="27"/>
  <c r="F2981" i="27"/>
  <c r="F313" i="27"/>
  <c r="F2148" i="27"/>
  <c r="F2225" i="27"/>
  <c r="G2225" i="27" s="1"/>
  <c r="H2225" i="27" s="1"/>
  <c r="E696" i="27"/>
  <c r="F1058" i="27"/>
  <c r="G1058" i="27" s="1"/>
  <c r="H1058" i="27" s="1"/>
  <c r="I1058" i="27" s="1"/>
  <c r="E984" i="27"/>
  <c r="F2857" i="27"/>
  <c r="G2857" i="27" s="1"/>
  <c r="H2857" i="27" s="1"/>
  <c r="I2857" i="27" s="1"/>
  <c r="F1466" i="27"/>
  <c r="F1290" i="27"/>
  <c r="G1290" i="27" s="1"/>
  <c r="H1290" i="27" s="1"/>
  <c r="I1290" i="27" s="1"/>
  <c r="F1785" i="27"/>
  <c r="E1078" i="27"/>
  <c r="E2155" i="27"/>
  <c r="F3093" i="27"/>
  <c r="G3093" i="27" s="1"/>
  <c r="H3093" i="27" s="1"/>
  <c r="I3093" i="27" s="1"/>
  <c r="E3001" i="27"/>
  <c r="E2247" i="27"/>
  <c r="F3337" i="27"/>
  <c r="F1934" i="27"/>
  <c r="G1934" i="27" s="1"/>
  <c r="H1934" i="27" s="1"/>
  <c r="F2112" i="27"/>
  <c r="E967" i="27"/>
  <c r="E2355" i="27"/>
  <c r="F2649" i="27"/>
  <c r="G2649" i="27" s="1"/>
  <c r="H2649" i="27" s="1"/>
  <c r="F2646" i="27"/>
  <c r="G2646" i="27" s="1"/>
  <c r="H2646" i="27" s="1"/>
  <c r="I2646" i="27" s="1"/>
  <c r="E1827" i="27"/>
  <c r="E2484" i="27"/>
  <c r="F2591" i="27"/>
  <c r="E1707" i="27"/>
  <c r="E776" i="27"/>
  <c r="F3230" i="27"/>
  <c r="G3230" i="27" s="1"/>
  <c r="H3230" i="27" s="1"/>
  <c r="F2463" i="27"/>
  <c r="G2463" i="27" s="1"/>
  <c r="H2463" i="27" s="1"/>
  <c r="E2233" i="27"/>
  <c r="F2475" i="27"/>
  <c r="E1493" i="27"/>
  <c r="E521" i="27"/>
  <c r="F2690" i="27"/>
  <c r="E1777" i="27"/>
  <c r="E2035" i="27"/>
  <c r="F2748" i="27"/>
  <c r="G2748" i="27" s="1"/>
  <c r="H2748" i="27" s="1"/>
  <c r="I2748" i="27" s="1"/>
  <c r="F2218" i="27"/>
  <c r="G2218" i="27" s="1"/>
  <c r="H2218" i="27" s="1"/>
  <c r="I2218" i="27" s="1"/>
  <c r="F2374" i="27"/>
  <c r="F2790" i="27"/>
  <c r="E3012" i="27"/>
  <c r="E3290" i="27"/>
  <c r="E3011" i="27"/>
  <c r="E1690" i="27"/>
  <c r="F1462" i="27"/>
  <c r="G1462" i="27" s="1"/>
  <c r="H1462" i="27" s="1"/>
  <c r="F2679" i="27"/>
  <c r="G2679" i="27" s="1"/>
  <c r="H2679" i="27" s="1"/>
  <c r="I2679" i="27" s="1"/>
  <c r="E1835" i="27"/>
  <c r="F2474" i="27"/>
  <c r="F3342" i="27"/>
  <c r="E2656" i="27"/>
  <c r="E2141" i="27"/>
  <c r="F1893" i="27"/>
  <c r="G1893" i="27" s="1"/>
  <c r="H1893" i="27" s="1"/>
  <c r="I1893" i="27" s="1"/>
  <c r="F3094" i="27"/>
  <c r="G3094" i="27" s="1"/>
  <c r="H3094" i="27" s="1"/>
  <c r="I3094" i="27" s="1"/>
  <c r="F1788" i="27"/>
  <c r="G1788" i="27" s="1"/>
  <c r="H1788" i="27" s="1"/>
  <c r="I1788" i="27" s="1"/>
  <c r="F1461" i="27"/>
  <c r="F2317" i="27"/>
  <c r="E2232" i="27"/>
  <c r="E2377" i="27"/>
  <c r="E1181" i="27"/>
  <c r="F2246" i="27"/>
  <c r="G2246" i="27" s="1"/>
  <c r="H2246" i="27" s="1"/>
  <c r="I2246" i="27" s="1"/>
  <c r="E2593" i="27"/>
  <c r="F3191" i="27"/>
  <c r="G3191" i="27" s="1"/>
  <c r="H3191" i="27" s="1"/>
  <c r="I3191" i="27" s="1"/>
  <c r="F2017" i="27"/>
  <c r="F1942" i="27"/>
  <c r="E3304" i="27"/>
  <c r="E2699" i="27"/>
  <c r="F1256" i="27"/>
  <c r="G1256" i="27" s="1"/>
  <c r="H1256" i="27" s="1"/>
  <c r="I1256" i="27" s="1"/>
  <c r="E1677" i="27"/>
  <c r="E1576" i="27"/>
  <c r="E2253" i="27"/>
  <c r="E1820" i="27"/>
  <c r="F1363" i="27"/>
  <c r="E3015" i="27"/>
  <c r="F1927" i="27"/>
  <c r="F488" i="27"/>
  <c r="G488" i="27" s="1"/>
  <c r="H488" i="27" s="1"/>
  <c r="E1814" i="27"/>
  <c r="E3132" i="27"/>
  <c r="E1176" i="27"/>
  <c r="F3122" i="27"/>
  <c r="F1707" i="27"/>
  <c r="E3299" i="27"/>
  <c r="E480" i="27"/>
  <c r="E1381" i="27"/>
  <c r="E1722" i="27"/>
  <c r="E1812" i="27"/>
  <c r="F1678" i="27"/>
  <c r="G1678" i="27" s="1"/>
  <c r="H1678" i="27" s="1"/>
  <c r="I1678" i="27" s="1"/>
  <c r="F3328" i="27"/>
  <c r="F2479" i="27"/>
  <c r="F2808" i="27"/>
  <c r="G2808" i="27" s="1"/>
  <c r="H2808" i="27" s="1"/>
  <c r="I2808" i="27" s="1"/>
  <c r="F2114" i="27"/>
  <c r="F2361" i="27"/>
  <c r="G2361" i="27" s="1"/>
  <c r="H2361" i="27" s="1"/>
  <c r="E1386" i="27"/>
  <c r="E3295" i="27"/>
  <c r="F1689" i="27"/>
  <c r="G1689" i="27" s="1"/>
  <c r="H1689" i="27" s="1"/>
  <c r="E954" i="27"/>
  <c r="F3239" i="27"/>
  <c r="E3329" i="27"/>
  <c r="E3342" i="27"/>
  <c r="E2222" i="27"/>
  <c r="F2897" i="27"/>
  <c r="G2897" i="27" s="1"/>
  <c r="H2897" i="27" s="1"/>
  <c r="I2897" i="27" s="1"/>
  <c r="F2792" i="27"/>
  <c r="G2792" i="27" s="1"/>
  <c r="H2792" i="27" s="1"/>
  <c r="F2682" i="27"/>
  <c r="G2682" i="27" s="1"/>
  <c r="H2682" i="27" s="1"/>
  <c r="I2682" i="27" s="1"/>
  <c r="E3120" i="27"/>
  <c r="E3217" i="27"/>
  <c r="F2802" i="27"/>
  <c r="G2802" i="27" s="1"/>
  <c r="H2802" i="27" s="1"/>
  <c r="F2373" i="27"/>
  <c r="F2579" i="27"/>
  <c r="G2579" i="27" s="1"/>
  <c r="H2579" i="27" s="1"/>
  <c r="E1274" i="27"/>
  <c r="F2659" i="27"/>
  <c r="G2659" i="27" s="1"/>
  <c r="H2659" i="27" s="1"/>
  <c r="E2662" i="27"/>
  <c r="E1355" i="27"/>
  <c r="F2254" i="27"/>
  <c r="E933" i="27"/>
  <c r="E2371" i="27"/>
  <c r="F3182" i="27"/>
  <c r="G3182" i="27" s="1"/>
  <c r="H3182" i="27" s="1"/>
  <c r="E535" i="27"/>
  <c r="F1489" i="27"/>
  <c r="G1489" i="27" s="1"/>
  <c r="H1489" i="27" s="1"/>
  <c r="I1489" i="27" s="1"/>
  <c r="F2120" i="27"/>
  <c r="G2120" i="27" s="1"/>
  <c r="H2120" i="27" s="1"/>
  <c r="E527" i="27"/>
  <c r="E1293" i="27"/>
  <c r="E1928" i="27"/>
  <c r="F2582" i="27"/>
  <c r="F2773" i="27"/>
  <c r="G2773" i="27" s="1"/>
  <c r="H2773" i="27" s="1"/>
  <c r="I2773" i="27" s="1"/>
  <c r="E1276" i="27"/>
  <c r="E1398" i="27"/>
  <c r="E502" i="27"/>
  <c r="E3330" i="27"/>
  <c r="F1282" i="27"/>
  <c r="F2053" i="27"/>
  <c r="G2053" i="27" s="1"/>
  <c r="H2053" i="27" s="1"/>
  <c r="I2053" i="27" s="1"/>
  <c r="E1405" i="27"/>
  <c r="F1289" i="27"/>
  <c r="G1289" i="27" s="1"/>
  <c r="H1289" i="27" s="1"/>
  <c r="F2046" i="27"/>
  <c r="G2046" i="27" s="1"/>
  <c r="H2046" i="27" s="1"/>
  <c r="I2046" i="27" s="1"/>
  <c r="E3225" i="27"/>
  <c r="F1281" i="27"/>
  <c r="G1281" i="27" s="1"/>
  <c r="H1281" i="27" s="1"/>
  <c r="I1281" i="27" s="1"/>
  <c r="F1937" i="27"/>
  <c r="F1382" i="27"/>
  <c r="F950" i="27"/>
  <c r="G950" i="27" s="1"/>
  <c r="H950" i="27" s="1"/>
  <c r="I950" i="27" s="1"/>
  <c r="E3345" i="27"/>
  <c r="F3097" i="27"/>
  <c r="G3097" i="27" s="1"/>
  <c r="H3097" i="27" s="1"/>
  <c r="F2909" i="27"/>
  <c r="G2909" i="27" s="1"/>
  <c r="H2909" i="27" s="1"/>
  <c r="I2909" i="27" s="1"/>
  <c r="E536" i="27"/>
  <c r="F1921" i="27"/>
  <c r="G1921" i="27" s="1"/>
  <c r="H1921" i="27" s="1"/>
  <c r="I1921" i="27" s="1"/>
  <c r="E520" i="27"/>
  <c r="E1821" i="27"/>
  <c r="F3111" i="27"/>
  <c r="G3111" i="27" s="1"/>
  <c r="H3111" i="27" s="1"/>
  <c r="I3111" i="27" s="1"/>
  <c r="F1833" i="27"/>
  <c r="E2967" i="27"/>
  <c r="F1706" i="27"/>
  <c r="G1706" i="27" s="1"/>
  <c r="H1706" i="27" s="1"/>
  <c r="I1706" i="27" s="1"/>
  <c r="F2032" i="27"/>
  <c r="G2032" i="27" s="1"/>
  <c r="H2032" i="27" s="1"/>
  <c r="J2032" i="27" s="1"/>
  <c r="F1391" i="27"/>
  <c r="G1391" i="27" s="1"/>
  <c r="H1391" i="27" s="1"/>
  <c r="I1391" i="27" s="1"/>
  <c r="F1820" i="27"/>
  <c r="E2373" i="27"/>
  <c r="E3332" i="27"/>
  <c r="E2042" i="27"/>
  <c r="E3019" i="27"/>
  <c r="F1390" i="27"/>
  <c r="G1390" i="27" s="1"/>
  <c r="H1390" i="27" s="1"/>
  <c r="I1390" i="27" s="1"/>
  <c r="E2679" i="27"/>
  <c r="F964" i="27"/>
  <c r="G964" i="27" s="1"/>
  <c r="H964" i="27" s="1"/>
  <c r="I964" i="27" s="1"/>
  <c r="E484" i="27"/>
  <c r="E2044" i="27"/>
  <c r="E541" i="27"/>
  <c r="F2692" i="27"/>
  <c r="E2701" i="27"/>
  <c r="E2698" i="27"/>
  <c r="E2037" i="27"/>
  <c r="E2908" i="27"/>
  <c r="F1477" i="27"/>
  <c r="E1604" i="27"/>
  <c r="F1929" i="27"/>
  <c r="G1929" i="27" s="1"/>
  <c r="H1929" i="27" s="1"/>
  <c r="I1929" i="27" s="1"/>
  <c r="E1500" i="27"/>
  <c r="F1347" i="27"/>
  <c r="G1347" i="27" s="1"/>
  <c r="H1347" i="27" s="1"/>
  <c r="I1347" i="27" s="1"/>
  <c r="F1081" i="27"/>
  <c r="G1081" i="27" s="1"/>
  <c r="H1081" i="27" s="1"/>
  <c r="F1725" i="27"/>
  <c r="G1725" i="27" s="1"/>
  <c r="H1725" i="27" s="1"/>
  <c r="I1725" i="27" s="1"/>
  <c r="E1819" i="27"/>
  <c r="E914" i="27"/>
  <c r="F2331" i="27"/>
  <c r="F1358" i="27"/>
  <c r="G1358" i="27" s="1"/>
  <c r="H1358" i="27" s="1"/>
  <c r="I1358" i="27" s="1"/>
  <c r="F1813" i="27"/>
  <c r="E2359" i="27"/>
  <c r="E1566" i="27"/>
  <c r="E1165" i="27"/>
  <c r="F1474" i="27"/>
  <c r="G1474" i="27" s="1"/>
  <c r="H1474" i="27" s="1"/>
  <c r="I1474" i="27" s="1"/>
  <c r="F2142" i="27"/>
  <c r="E2124" i="27"/>
  <c r="E2914" i="27"/>
  <c r="F2538" i="27"/>
  <c r="E2805" i="27"/>
  <c r="F1726" i="27"/>
  <c r="G1726" i="27" s="1"/>
  <c r="H1726" i="27" s="1"/>
  <c r="I1726" i="27" s="1"/>
  <c r="F2547" i="27"/>
  <c r="G2547" i="27" s="1"/>
  <c r="H2547" i="27" s="1"/>
  <c r="F2482" i="27"/>
  <c r="G2482" i="27" s="1"/>
  <c r="H2482" i="27" s="1"/>
  <c r="J2482" i="27" s="1"/>
  <c r="E3237" i="27"/>
  <c r="E1388" i="27"/>
  <c r="E1490" i="27"/>
  <c r="F532" i="27"/>
  <c r="F3073" i="27"/>
  <c r="G3073" i="27" s="1"/>
  <c r="H3073" i="27" s="1"/>
  <c r="I3073" i="27" s="1"/>
  <c r="F967" i="27"/>
  <c r="E2911" i="27"/>
  <c r="F2359" i="27"/>
  <c r="G2359" i="27" s="1"/>
  <c r="H2359" i="27" s="1"/>
  <c r="E1729" i="27"/>
  <c r="E1823" i="27"/>
  <c r="E3339" i="27"/>
  <c r="E2692" i="27"/>
  <c r="E3118" i="27"/>
  <c r="F2259" i="27"/>
  <c r="G2259" i="27" s="1"/>
  <c r="H2259" i="27" s="1"/>
  <c r="E537" i="27"/>
  <c r="E1184" i="27"/>
  <c r="F1386" i="27"/>
  <c r="F2680" i="27"/>
  <c r="E2150" i="27"/>
  <c r="F3193" i="27"/>
  <c r="E3333" i="27"/>
  <c r="F3121" i="27"/>
  <c r="G3121" i="27" s="1"/>
  <c r="H3121" i="27" s="1"/>
  <c r="F1945" i="27"/>
  <c r="G1945" i="27" s="1"/>
  <c r="H1945" i="27" s="1"/>
  <c r="I1945" i="27" s="1"/>
  <c r="E1679" i="27"/>
  <c r="E529" i="27"/>
  <c r="F1171" i="27"/>
  <c r="F3125" i="27"/>
  <c r="G3125" i="27" s="1"/>
  <c r="H3125" i="27" s="1"/>
  <c r="I3125" i="27" s="1"/>
  <c r="E3328" i="27"/>
  <c r="E3326" i="27"/>
  <c r="F1183" i="27"/>
  <c r="G1183" i="27" s="1"/>
  <c r="H1183" i="27" s="1"/>
  <c r="F2688" i="27"/>
  <c r="G2688" i="27" s="1"/>
  <c r="H2688" i="27" s="1"/>
  <c r="I2688" i="27" s="1"/>
  <c r="F2375" i="27"/>
  <c r="G2375" i="27" s="1"/>
  <c r="H2375" i="27" s="1"/>
  <c r="F1385" i="27"/>
  <c r="E3334" i="27"/>
  <c r="F3241" i="27"/>
  <c r="G3241" i="27" s="1"/>
  <c r="H3241" i="27" s="1"/>
  <c r="I3241" i="27" s="1"/>
  <c r="E531" i="27"/>
  <c r="F1673" i="27"/>
  <c r="G1673" i="27" s="1"/>
  <c r="H1673" i="27" s="1"/>
  <c r="I1673" i="27" s="1"/>
  <c r="F954" i="27"/>
  <c r="G954" i="27" s="1"/>
  <c r="H954" i="27" s="1"/>
  <c r="I954" i="27" s="1"/>
  <c r="E2796" i="27"/>
  <c r="E2036" i="27"/>
  <c r="F2253" i="27"/>
  <c r="F2786" i="27"/>
  <c r="E1174" i="27"/>
  <c r="F2901" i="27"/>
  <c r="F2339" i="27"/>
  <c r="G2339" i="27" s="1"/>
  <c r="H2339" i="27" s="1"/>
  <c r="I2339" i="27" s="1"/>
  <c r="E1824" i="27"/>
  <c r="F1786" i="27"/>
  <c r="G1786" i="27" s="1"/>
  <c r="H1786" i="27" s="1"/>
  <c r="J1786" i="27" s="1"/>
  <c r="E2863" i="27"/>
  <c r="E2249" i="27"/>
  <c r="F2894" i="27"/>
  <c r="E3227" i="27"/>
  <c r="F1072" i="27"/>
  <c r="F2257" i="27"/>
  <c r="G2257" i="27" s="1"/>
  <c r="H2257" i="27" s="1"/>
  <c r="F2987" i="27"/>
  <c r="G2987" i="27" s="1"/>
  <c r="H2987" i="27" s="1"/>
  <c r="I2987" i="27" s="1"/>
  <c r="E2803" i="27"/>
  <c r="F1827" i="27"/>
  <c r="G1827" i="27" s="1"/>
  <c r="H1827" i="27" s="1"/>
  <c r="I1827" i="27" s="1"/>
  <c r="F956" i="27"/>
  <c r="E2801" i="27"/>
  <c r="E2147" i="27"/>
  <c r="E1580" i="27"/>
  <c r="E2809" i="27"/>
  <c r="F2798" i="27"/>
  <c r="G2798" i="27" s="1"/>
  <c r="H2798" i="27" s="1"/>
  <c r="F2252" i="27"/>
  <c r="G2252" i="27" s="1"/>
  <c r="H2252" i="27" s="1"/>
  <c r="I2252" i="27" s="1"/>
  <c r="F1465" i="27"/>
  <c r="G1465" i="27" s="1"/>
  <c r="H1465" i="27" s="1"/>
  <c r="I1465" i="27" s="1"/>
  <c r="E2336" i="27"/>
  <c r="E970" i="27"/>
  <c r="F3025" i="27"/>
  <c r="G3025" i="27" s="1"/>
  <c r="H3025" i="27" s="1"/>
  <c r="I3025" i="27" s="1"/>
  <c r="F2796" i="27"/>
  <c r="E2259" i="27"/>
  <c r="F2678" i="27"/>
  <c r="G2678" i="27" s="1"/>
  <c r="H2678" i="27" s="1"/>
  <c r="I2678" i="27" s="1"/>
  <c r="E2898" i="27"/>
  <c r="E1284" i="27"/>
  <c r="E3289" i="27"/>
  <c r="F3229" i="27"/>
  <c r="F955" i="27"/>
  <c r="F2470" i="27"/>
  <c r="E1294" i="27"/>
  <c r="E2369" i="27"/>
  <c r="E962" i="27"/>
  <c r="E2687" i="27"/>
  <c r="F3223" i="27"/>
  <c r="E2040" i="27"/>
  <c r="E1926" i="27"/>
  <c r="E2588" i="27"/>
  <c r="E2907" i="27"/>
  <c r="E2905" i="27"/>
  <c r="E2899" i="27"/>
  <c r="F538" i="27"/>
  <c r="G538" i="27" s="1"/>
  <c r="H538" i="27" s="1"/>
  <c r="I538" i="27" s="1"/>
  <c r="F1467" i="27"/>
  <c r="F1354" i="27"/>
  <c r="E3218" i="27"/>
  <c r="E2680" i="27"/>
  <c r="E3325" i="27"/>
  <c r="E1280" i="27"/>
  <c r="E3241" i="27"/>
  <c r="E2912" i="27"/>
  <c r="F524" i="27"/>
  <c r="E2788" i="27"/>
  <c r="E2700" i="27"/>
  <c r="F1392" i="27"/>
  <c r="F1297" i="27"/>
  <c r="G1297" i="27" s="1"/>
  <c r="H1297" i="27" s="1"/>
  <c r="E960" i="27"/>
  <c r="F2698" i="27"/>
  <c r="G2698" i="27" s="1"/>
  <c r="H2698" i="27" s="1"/>
  <c r="I2698" i="27" s="1"/>
  <c r="E2896" i="27"/>
  <c r="E3008" i="27"/>
  <c r="F2577" i="27"/>
  <c r="E1687" i="27"/>
  <c r="F2122" i="27"/>
  <c r="F1684" i="27"/>
  <c r="G1684" i="27" s="1"/>
  <c r="H1684" i="27" s="1"/>
  <c r="F2791" i="27"/>
  <c r="G2791" i="27" s="1"/>
  <c r="H2791" i="27" s="1"/>
  <c r="F1472" i="27"/>
  <c r="G1472" i="27" s="1"/>
  <c r="H1472" i="27" s="1"/>
  <c r="E3309" i="27"/>
  <c r="E1831" i="27"/>
  <c r="F2683" i="27"/>
  <c r="F3021" i="27"/>
  <c r="F2757" i="27"/>
  <c r="F2367" i="27"/>
  <c r="G2367" i="27" s="1"/>
  <c r="H2367" i="27" s="1"/>
  <c r="E2246" i="27"/>
  <c r="E2688" i="27"/>
  <c r="E2683" i="27"/>
  <c r="E1584" i="27"/>
  <c r="E2685" i="27"/>
  <c r="F969" i="27"/>
  <c r="G969" i="27" s="1"/>
  <c r="H969" i="27" s="1"/>
  <c r="I969" i="27" s="1"/>
  <c r="E2697" i="27"/>
  <c r="F541" i="27"/>
  <c r="G541" i="27" s="1"/>
  <c r="H541" i="27" s="1"/>
  <c r="I541" i="27" s="1"/>
  <c r="F3231" i="27"/>
  <c r="E3331" i="27"/>
  <c r="F1177" i="27"/>
  <c r="G1177" i="27" s="1"/>
  <c r="H1177" i="27" s="1"/>
  <c r="E2468" i="27"/>
  <c r="F1277" i="27"/>
  <c r="F2788" i="27"/>
  <c r="G2788" i="27" s="1"/>
  <c r="H2788" i="27" s="1"/>
  <c r="I2788" i="27" s="1"/>
  <c r="F1715" i="27"/>
  <c r="F1457" i="27"/>
  <c r="G1457" i="27" s="1"/>
  <c r="H1457" i="27" s="1"/>
  <c r="E1568" i="27"/>
  <c r="F1720" i="27"/>
  <c r="G1720" i="27" s="1"/>
  <c r="H1720" i="27" s="1"/>
  <c r="I1720" i="27" s="1"/>
  <c r="F3220" i="27"/>
  <c r="G3220" i="27" s="1"/>
  <c r="H3220" i="27" s="1"/>
  <c r="E937" i="27"/>
  <c r="E3229" i="27"/>
  <c r="E3024" i="27"/>
  <c r="E1708" i="27"/>
  <c r="F1246" i="27"/>
  <c r="G1246" i="27" s="1"/>
  <c r="H1246" i="27" s="1"/>
  <c r="I1246" i="27" s="1"/>
  <c r="F2500" i="27"/>
  <c r="G2500" i="27" s="1"/>
  <c r="H2500" i="27" s="1"/>
  <c r="I2500" i="27" s="1"/>
  <c r="E2462" i="27"/>
  <c r="F1180" i="27"/>
  <c r="G1180" i="27" s="1"/>
  <c r="H1180" i="27" s="1"/>
  <c r="I1180" i="27" s="1"/>
  <c r="F2652" i="27"/>
  <c r="F1899" i="27"/>
  <c r="E2860" i="27"/>
  <c r="F2468" i="27"/>
  <c r="E1830" i="27"/>
  <c r="F2030" i="27"/>
  <c r="G2030" i="27" s="1"/>
  <c r="H2030" i="27" s="1"/>
  <c r="J2030" i="27" s="1"/>
  <c r="E1933" i="27"/>
  <c r="F1456" i="27"/>
  <c r="G1456" i="27" s="1"/>
  <c r="H1456" i="27" s="1"/>
  <c r="I1456" i="27" s="1"/>
  <c r="F1814" i="27"/>
  <c r="F2258" i="27"/>
  <c r="E1494" i="27"/>
  <c r="F1925" i="27"/>
  <c r="F2584" i="27"/>
  <c r="G2584" i="27" s="1"/>
  <c r="H2584" i="27" s="1"/>
  <c r="F3235" i="27"/>
  <c r="G3235" i="27" s="1"/>
  <c r="H3235" i="27" s="1"/>
  <c r="I3235" i="27" s="1"/>
  <c r="F962" i="27"/>
  <c r="G962" i="27" s="1"/>
  <c r="H962" i="27" s="1"/>
  <c r="I962" i="27" s="1"/>
  <c r="F2785" i="27"/>
  <c r="G2785" i="27" s="1"/>
  <c r="H2785" i="27" s="1"/>
  <c r="I2785" i="27" s="1"/>
  <c r="F2795" i="27"/>
  <c r="E2051" i="27"/>
  <c r="F1381" i="27"/>
  <c r="F1402" i="27"/>
  <c r="F2793" i="27"/>
  <c r="G2793" i="27" s="1"/>
  <c r="H2793" i="27" s="1"/>
  <c r="F3133" i="27"/>
  <c r="E2214" i="27"/>
  <c r="E2686" i="27"/>
  <c r="E955" i="27"/>
  <c r="F2516" i="27"/>
  <c r="F2898" i="27"/>
  <c r="E1721" i="27"/>
  <c r="F2009" i="27"/>
  <c r="G2009" i="27" s="1"/>
  <c r="H2009" i="27" s="1"/>
  <c r="E2897" i="27"/>
  <c r="F3237" i="27"/>
  <c r="G3237" i="27" s="1"/>
  <c r="H3237" i="27" s="1"/>
  <c r="I3237" i="27" s="1"/>
  <c r="F1168" i="27"/>
  <c r="G1168" i="27" s="1"/>
  <c r="H1168" i="27" s="1"/>
  <c r="I1168" i="27" s="1"/>
  <c r="E3121" i="27"/>
  <c r="F1825" i="27"/>
  <c r="F1175" i="27"/>
  <c r="F3333" i="27"/>
  <c r="F2900" i="27"/>
  <c r="G2900" i="27" s="1"/>
  <c r="H2900" i="27" s="1"/>
  <c r="I2900" i="27" s="1"/>
  <c r="F1719" i="27"/>
  <c r="G1719" i="27" s="1"/>
  <c r="H1719" i="27" s="1"/>
  <c r="I1719" i="27" s="1"/>
  <c r="F2044" i="27"/>
  <c r="G2044" i="27" s="1"/>
  <c r="H2044" i="27" s="1"/>
  <c r="I2044" i="27" s="1"/>
  <c r="F2333" i="27"/>
  <c r="G2333" i="27" s="1"/>
  <c r="H2333" i="27" s="1"/>
  <c r="I2333" i="27" s="1"/>
  <c r="E2871" i="27"/>
  <c r="F3219" i="27"/>
  <c r="G3219" i="27" s="1"/>
  <c r="H3219" i="27" s="1"/>
  <c r="E964" i="27"/>
  <c r="F3015" i="27"/>
  <c r="E3010" i="27"/>
  <c r="F1283" i="27"/>
  <c r="G1283" i="27" s="1"/>
  <c r="H1283" i="27" s="1"/>
  <c r="I1283" i="27" s="1"/>
  <c r="E2695" i="27"/>
  <c r="F519" i="27"/>
  <c r="G519" i="27" s="1"/>
  <c r="H519" i="27" s="1"/>
  <c r="I519" i="27" s="1"/>
  <c r="F1470" i="27"/>
  <c r="F2571" i="27"/>
  <c r="E2153" i="27"/>
  <c r="E2864" i="27"/>
  <c r="E2161" i="27"/>
  <c r="E1295" i="27"/>
  <c r="F1453" i="27"/>
  <c r="G1453" i="27" s="1"/>
  <c r="H1453" i="27" s="1"/>
  <c r="I1453" i="27" s="1"/>
  <c r="E2138" i="27"/>
  <c r="F1944" i="27"/>
  <c r="E2872" i="27"/>
  <c r="F3227" i="27"/>
  <c r="G3227" i="27" s="1"/>
  <c r="H3227" i="27" s="1"/>
  <c r="I3227" i="27" s="1"/>
  <c r="F3330" i="27"/>
  <c r="F1279" i="27"/>
  <c r="G1279" i="27" s="1"/>
  <c r="H1279" i="27" s="1"/>
  <c r="F2260" i="27"/>
  <c r="G2260" i="27" s="1"/>
  <c r="H2260" i="27" s="1"/>
  <c r="E1924" i="27"/>
  <c r="F2684" i="27"/>
  <c r="G2684" i="27" s="1"/>
  <c r="H2684" i="27" s="1"/>
  <c r="I2684" i="27" s="1"/>
  <c r="F2005" i="27"/>
  <c r="F2106" i="27"/>
  <c r="E3223" i="27"/>
  <c r="F2804" i="27"/>
  <c r="F2661" i="27"/>
  <c r="G2661" i="27" s="1"/>
  <c r="H2661" i="27" s="1"/>
  <c r="I2661" i="27" s="1"/>
  <c r="F2686" i="27"/>
  <c r="G2686" i="27" s="1"/>
  <c r="H2686" i="27" s="1"/>
  <c r="I2686" i="27" s="1"/>
  <c r="F1897" i="27"/>
  <c r="G1897" i="27" s="1"/>
  <c r="H1897" i="27" s="1"/>
  <c r="I1897" i="27" s="1"/>
  <c r="E1724" i="27"/>
  <c r="E2652" i="27"/>
  <c r="F1185" i="27"/>
  <c r="E965" i="27"/>
  <c r="F2355" i="27"/>
  <c r="F3120" i="27"/>
  <c r="G3120" i="27" s="1"/>
  <c r="H3120" i="27" s="1"/>
  <c r="F1274" i="27"/>
  <c r="G1274" i="27" s="1"/>
  <c r="H1274" i="27" s="1"/>
  <c r="E952" i="27"/>
  <c r="E1943" i="27"/>
  <c r="E2909" i="27"/>
  <c r="E2264" i="27"/>
  <c r="F2108" i="27"/>
  <c r="G2108" i="27" s="1"/>
  <c r="H2108" i="27" s="1"/>
  <c r="I2108" i="27" s="1"/>
  <c r="F2480" i="27"/>
  <c r="F1941" i="27"/>
  <c r="G1941" i="27" s="1"/>
  <c r="H1941" i="27" s="1"/>
  <c r="E950" i="27"/>
  <c r="F1179" i="27"/>
  <c r="G1179" i="27" s="1"/>
  <c r="H1179" i="27" s="1"/>
  <c r="I1179" i="27" s="1"/>
  <c r="F3003" i="27"/>
  <c r="G3003" i="27" s="1"/>
  <c r="H3003" i="27" s="1"/>
  <c r="I3003" i="27" s="1"/>
  <c r="F1713" i="27"/>
  <c r="E2255" i="27"/>
  <c r="F1404" i="27"/>
  <c r="E2374" i="27"/>
  <c r="F2341" i="27"/>
  <c r="G2341" i="27" s="1"/>
  <c r="H2341" i="27" s="1"/>
  <c r="F1401" i="27"/>
  <c r="G1401" i="27" s="1"/>
  <c r="H1401" i="27" s="1"/>
  <c r="F3199" i="27"/>
  <c r="G3199" i="27" s="1"/>
  <c r="H3199" i="27" s="1"/>
  <c r="F1388" i="27"/>
  <c r="G1388" i="27" s="1"/>
  <c r="H1388" i="27" s="1"/>
  <c r="F961" i="27"/>
  <c r="F1181" i="27"/>
  <c r="F2476" i="27"/>
  <c r="G2476" i="27" s="1"/>
  <c r="H2476" i="27" s="1"/>
  <c r="I2476" i="27" s="1"/>
  <c r="E961" i="27"/>
  <c r="F529" i="27"/>
  <c r="G529" i="27" s="1"/>
  <c r="H529" i="27" s="1"/>
  <c r="I529" i="27" s="1"/>
  <c r="F3234" i="27"/>
  <c r="G3234" i="27" s="1"/>
  <c r="H3234" i="27" s="1"/>
  <c r="I3234" i="27" s="1"/>
  <c r="E1188" i="27"/>
  <c r="F2140" i="27"/>
  <c r="G2140" i="27" s="1"/>
  <c r="H2140" i="27" s="1"/>
  <c r="I2140" i="27" s="1"/>
  <c r="F1499" i="27"/>
  <c r="F1165" i="27"/>
  <c r="G1165" i="27" s="1"/>
  <c r="H1165" i="27" s="1"/>
  <c r="I1165" i="27" s="1"/>
  <c r="E1602" i="27"/>
  <c r="E2046" i="27"/>
  <c r="F2650" i="27"/>
  <c r="G2650" i="27" s="1"/>
  <c r="H2650" i="27" s="1"/>
  <c r="E1382" i="27"/>
  <c r="F2267" i="27"/>
  <c r="G2267" i="27" s="1"/>
  <c r="H2267" i="27" s="1"/>
  <c r="I2267" i="27" s="1"/>
  <c r="E2786" i="27"/>
  <c r="E2470" i="27"/>
  <c r="E2210" i="27"/>
  <c r="E2251" i="27"/>
  <c r="E498" i="27"/>
  <c r="F1823" i="27"/>
  <c r="G1823" i="27" s="1"/>
  <c r="H1823" i="27" s="1"/>
  <c r="J1823" i="27" s="1"/>
  <c r="F1294" i="27"/>
  <c r="G1294" i="27" s="1"/>
  <c r="H1294" i="27" s="1"/>
  <c r="I1294" i="27" s="1"/>
  <c r="F1365" i="27"/>
  <c r="G1365" i="27" s="1"/>
  <c r="H1365" i="27" s="1"/>
  <c r="I1365" i="27" s="1"/>
  <c r="E1495" i="27"/>
  <c r="E1934" i="27"/>
  <c r="E1717" i="27"/>
  <c r="E1816" i="27"/>
  <c r="F3181" i="27"/>
  <c r="F2472" i="27"/>
  <c r="G2472" i="27" s="1"/>
  <c r="H2472" i="27" s="1"/>
  <c r="F1507" i="27"/>
  <c r="G1507" i="27" s="1"/>
  <c r="H1507" i="27" s="1"/>
  <c r="I1507" i="27" s="1"/>
  <c r="E2260" i="27"/>
  <c r="F3221" i="27"/>
  <c r="G3221" i="27" s="1"/>
  <c r="H3221" i="27" s="1"/>
  <c r="F2681" i="27"/>
  <c r="E1178" i="27"/>
  <c r="F1705" i="27"/>
  <c r="G1705" i="27" s="1"/>
  <c r="H1705" i="27" s="1"/>
  <c r="I1705" i="27" s="1"/>
  <c r="F3005" i="27"/>
  <c r="E2689" i="27"/>
  <c r="E2910" i="27"/>
  <c r="E1167" i="27"/>
  <c r="E2265" i="27"/>
  <c r="F1721" i="27"/>
  <c r="E3301" i="27"/>
  <c r="E956" i="27"/>
  <c r="E972" i="27"/>
  <c r="E1180" i="27"/>
  <c r="F518" i="27"/>
  <c r="F1284" i="27"/>
  <c r="G1284" i="27" s="1"/>
  <c r="H1284" i="27" s="1"/>
  <c r="I1284" i="27" s="1"/>
  <c r="F1817" i="27"/>
  <c r="G1817" i="27" s="1"/>
  <c r="H1817" i="27" s="1"/>
  <c r="I1817" i="27" s="1"/>
  <c r="F3127" i="27"/>
  <c r="F537" i="27"/>
  <c r="E1173" i="27"/>
  <c r="E2965" i="27"/>
  <c r="F1287" i="27"/>
  <c r="G1287" i="27" s="1"/>
  <c r="H1287" i="27" s="1"/>
  <c r="E920" i="27"/>
  <c r="E2691" i="27"/>
  <c r="E2474" i="27"/>
  <c r="F972" i="27"/>
  <c r="F1275" i="27"/>
  <c r="E1609" i="27"/>
  <c r="E2158" i="27"/>
  <c r="F2576" i="27"/>
  <c r="G2576" i="27" s="1"/>
  <c r="H2576" i="27" s="1"/>
  <c r="I2576" i="27" s="1"/>
  <c r="E2367" i="27"/>
  <c r="F1387" i="27"/>
  <c r="G1387" i="27" s="1"/>
  <c r="H1387" i="27" s="1"/>
  <c r="I1387" i="27" s="1"/>
  <c r="E2266" i="27"/>
  <c r="E539" i="27"/>
  <c r="F3346" i="27"/>
  <c r="F2797" i="27"/>
  <c r="G2797" i="27" s="1"/>
  <c r="H2797" i="27" s="1"/>
  <c r="I2797" i="27" s="1"/>
  <c r="E2230" i="27"/>
  <c r="E2684" i="27"/>
  <c r="E3347" i="27"/>
  <c r="F2262" i="27"/>
  <c r="G2262" i="27" s="1"/>
  <c r="H2262" i="27" s="1"/>
  <c r="I2262" i="27" s="1"/>
  <c r="F1174" i="27"/>
  <c r="G1174" i="27" s="1"/>
  <c r="H1174" i="27" s="1"/>
  <c r="J1174" i="27" s="1"/>
  <c r="F3340" i="27"/>
  <c r="E3341" i="27"/>
  <c r="E2157" i="27"/>
  <c r="E519" i="27"/>
  <c r="E2034" i="27"/>
  <c r="F966" i="27"/>
  <c r="G966" i="27" s="1"/>
  <c r="H966" i="27" s="1"/>
  <c r="I966" i="27" s="1"/>
  <c r="E1686" i="27"/>
  <c r="F2586" i="27"/>
  <c r="G2586" i="27" s="1"/>
  <c r="H2586" i="27" s="1"/>
  <c r="J2586" i="27" s="1"/>
  <c r="F2985" i="27"/>
  <c r="E1168" i="27"/>
  <c r="E2968" i="27"/>
  <c r="F2545" i="27"/>
  <c r="F2465" i="27"/>
  <c r="G2465" i="27" s="1"/>
  <c r="H2465" i="27" s="1"/>
  <c r="I2465" i="27" s="1"/>
  <c r="E1681" i="27"/>
  <c r="E1383" i="27"/>
  <c r="E1504" i="27"/>
  <c r="F1399" i="27"/>
  <c r="F2665" i="27"/>
  <c r="E3126" i="27"/>
  <c r="F3007" i="27"/>
  <c r="F2124" i="27"/>
  <c r="G2124" i="27" s="1"/>
  <c r="H2124" i="27" s="1"/>
  <c r="I2124" i="27" s="1"/>
  <c r="E925" i="27"/>
  <c r="E2372" i="27"/>
  <c r="E2798" i="27"/>
  <c r="E1282" i="27"/>
  <c r="E1826" i="27"/>
  <c r="F2245" i="27"/>
  <c r="G2245" i="27" s="1"/>
  <c r="H2245" i="27" s="1"/>
  <c r="I2245" i="27" s="1"/>
  <c r="F1433" i="27"/>
  <c r="F953" i="27"/>
  <c r="G953" i="27" s="1"/>
  <c r="H953" i="27" s="1"/>
  <c r="I953" i="27" s="1"/>
  <c r="F2701" i="27"/>
  <c r="G2701" i="27" s="1"/>
  <c r="H2701" i="27" s="1"/>
  <c r="I2701" i="27" s="1"/>
  <c r="E2250" i="27"/>
  <c r="J2250" i="27" s="1"/>
  <c r="E523" i="27"/>
  <c r="F3326" i="27"/>
  <c r="E2254" i="27"/>
  <c r="F540" i="27"/>
  <c r="E2903" i="27"/>
  <c r="E2485" i="27"/>
  <c r="F1352" i="27"/>
  <c r="G1352" i="27" s="1"/>
  <c r="H1352" i="27" s="1"/>
  <c r="I1352" i="27" s="1"/>
  <c r="E488" i="27"/>
  <c r="F3075" i="27"/>
  <c r="G3075" i="27" s="1"/>
  <c r="H3075" i="27" s="1"/>
  <c r="I3075" i="27" s="1"/>
  <c r="F1397" i="27"/>
  <c r="E1288" i="27"/>
  <c r="E1815" i="27"/>
  <c r="F3226" i="27"/>
  <c r="G3226" i="27" s="1"/>
  <c r="H3226" i="27" s="1"/>
  <c r="J3226" i="27" s="1"/>
  <c r="F2809" i="27"/>
  <c r="G2809" i="27" s="1"/>
  <c r="H2809" i="27" s="1"/>
  <c r="J2809" i="27" s="1"/>
  <c r="F523" i="27"/>
  <c r="G523" i="27" s="1"/>
  <c r="H523" i="27" s="1"/>
  <c r="I523" i="27" s="1"/>
  <c r="F3225" i="27"/>
  <c r="G3225" i="27" s="1"/>
  <c r="H3225" i="27" s="1"/>
  <c r="E2033" i="27"/>
  <c r="E2916" i="27"/>
  <c r="F1187" i="27"/>
  <c r="E1791" i="27"/>
  <c r="E534" i="27"/>
  <c r="F1393" i="27"/>
  <c r="G1393" i="27" s="1"/>
  <c r="H1393" i="27" s="1"/>
  <c r="E1183" i="27"/>
  <c r="F1078" i="27"/>
  <c r="G1078" i="27" s="1"/>
  <c r="H1078" i="27" s="1"/>
  <c r="I1078" i="27" s="1"/>
  <c r="F1933" i="27"/>
  <c r="G1933" i="27" s="1"/>
  <c r="H1933" i="27" s="1"/>
  <c r="E1711" i="27"/>
  <c r="F1490" i="27"/>
  <c r="F957" i="27"/>
  <c r="G957" i="27" s="1"/>
  <c r="H957" i="27" s="1"/>
  <c r="I957" i="27" s="1"/>
  <c r="F1801" i="27"/>
  <c r="F1361" i="27"/>
  <c r="G1361" i="27" s="1"/>
  <c r="H1361" i="27" s="1"/>
  <c r="E2868" i="27"/>
  <c r="E1186" i="27"/>
  <c r="E969" i="27"/>
  <c r="E2048" i="27"/>
  <c r="E2043" i="27"/>
  <c r="E528" i="27"/>
  <c r="F1405" i="27"/>
  <c r="E2901" i="27"/>
  <c r="E3348" i="27"/>
  <c r="F2685" i="27"/>
  <c r="G2685" i="27" s="1"/>
  <c r="H2685" i="27" s="1"/>
  <c r="I2685" i="27" s="1"/>
  <c r="F2369" i="27"/>
  <c r="G2369" i="27" s="1"/>
  <c r="H2369" i="27" s="1"/>
  <c r="I2369" i="27" s="1"/>
  <c r="F3011" i="27"/>
  <c r="E2052" i="27"/>
  <c r="F3024" i="27"/>
  <c r="G3024" i="27" s="1"/>
  <c r="H3024" i="27" s="1"/>
  <c r="I3024" i="27" s="1"/>
  <c r="F3117" i="27"/>
  <c r="E2900" i="27"/>
  <c r="E3335" i="27"/>
  <c r="F3119" i="27"/>
  <c r="G3119" i="27" s="1"/>
  <c r="H3119" i="27" s="1"/>
  <c r="I3119" i="27" s="1"/>
  <c r="E2694" i="27"/>
  <c r="F526" i="27"/>
  <c r="E1719" i="27"/>
  <c r="F2801" i="27"/>
  <c r="F1389" i="27"/>
  <c r="F3013" i="27"/>
  <c r="G3013" i="27" s="1"/>
  <c r="H3013" i="27" s="1"/>
  <c r="I3013" i="27" s="1"/>
  <c r="F1395" i="27"/>
  <c r="G1395" i="27" s="1"/>
  <c r="H1395" i="27" s="1"/>
  <c r="J1395" i="27" s="1"/>
  <c r="E1189" i="27"/>
  <c r="E2039" i="27"/>
  <c r="F2693" i="27"/>
  <c r="E2032" i="27"/>
  <c r="E2154" i="27"/>
  <c r="E2690" i="27"/>
  <c r="E3336" i="27"/>
  <c r="E2973" i="27"/>
  <c r="E2368" i="27"/>
  <c r="F2799" i="27"/>
  <c r="G2799" i="27" s="1"/>
  <c r="H2799" i="27" s="1"/>
  <c r="I2799" i="27" s="1"/>
  <c r="F2363" i="27"/>
  <c r="E2915" i="27"/>
  <c r="E1927" i="27"/>
  <c r="F2687" i="27"/>
  <c r="E3293" i="27"/>
  <c r="F1889" i="27"/>
  <c r="G1889" i="27" s="1"/>
  <c r="H1889" i="27" s="1"/>
  <c r="I1889" i="27" s="1"/>
  <c r="F1178" i="27"/>
  <c r="G1178" i="27" s="1"/>
  <c r="H1178" i="27" s="1"/>
  <c r="F2042" i="27"/>
  <c r="G2042" i="27" s="1"/>
  <c r="H2042" i="27" s="1"/>
  <c r="F2034" i="27"/>
  <c r="E2682" i="27"/>
  <c r="F2691" i="27"/>
  <c r="G2691" i="27" s="1"/>
  <c r="H2691" i="27" s="1"/>
  <c r="I2691" i="27" s="1"/>
  <c r="E3337" i="27"/>
  <c r="E2047" i="27"/>
  <c r="E540" i="27"/>
  <c r="F2051" i="27"/>
  <c r="G2051" i="27" s="1"/>
  <c r="H2051" i="27" s="1"/>
  <c r="I2051" i="27" s="1"/>
  <c r="E2974" i="27"/>
  <c r="E522" i="27"/>
  <c r="F2047" i="27"/>
  <c r="F1403" i="27"/>
  <c r="G1403" i="27" s="1"/>
  <c r="H1403" i="27" s="1"/>
  <c r="I1403" i="27" s="1"/>
  <c r="E1292" i="27"/>
  <c r="F2787" i="27"/>
  <c r="G2787" i="27" s="1"/>
  <c r="H2787" i="27" s="1"/>
  <c r="E1182" i="27"/>
  <c r="F1172" i="27"/>
  <c r="G1172" i="27" s="1"/>
  <c r="H1172" i="27" s="1"/>
  <c r="E2480" i="27"/>
  <c r="E1170" i="27"/>
  <c r="F1296" i="27"/>
  <c r="E2258" i="27"/>
  <c r="E2894" i="27"/>
  <c r="F2365" i="27"/>
  <c r="G2365" i="27" s="1"/>
  <c r="H2365" i="27" s="1"/>
  <c r="I2365" i="27" s="1"/>
  <c r="E1175" i="27"/>
  <c r="E959" i="27"/>
  <c r="F3019" i="27"/>
  <c r="G3019" i="27" s="1"/>
  <c r="H3019" i="27" s="1"/>
  <c r="E2248" i="27"/>
  <c r="E3349" i="27"/>
  <c r="F965" i="27"/>
  <c r="E2880" i="27"/>
  <c r="F521" i="27"/>
  <c r="G521" i="27" s="1"/>
  <c r="H521" i="27" s="1"/>
  <c r="E2050" i="27"/>
  <c r="E2917" i="27"/>
  <c r="E3346" i="27"/>
  <c r="F3009" i="27"/>
  <c r="F1182" i="27"/>
  <c r="F2805" i="27"/>
  <c r="G2805" i="27" s="1"/>
  <c r="H2805" i="27" s="1"/>
  <c r="I2805" i="27" s="1"/>
  <c r="E2256" i="27"/>
  <c r="E2902" i="27"/>
  <c r="F1394" i="27"/>
  <c r="G1394" i="27" s="1"/>
  <c r="H1394" i="27" s="1"/>
  <c r="F3129" i="27"/>
  <c r="G3129" i="27" s="1"/>
  <c r="H3129" i="27" s="1"/>
  <c r="F2763" i="27"/>
  <c r="G2763" i="27" s="1"/>
  <c r="H2763" i="27" s="1"/>
  <c r="I2763" i="27" s="1"/>
  <c r="F3017" i="27"/>
  <c r="F3116" i="27"/>
  <c r="F3233" i="27"/>
  <c r="G3233" i="27" s="1"/>
  <c r="H3233" i="27" s="1"/>
  <c r="I3233" i="27" s="1"/>
  <c r="E525" i="27"/>
  <c r="E2904" i="27"/>
  <c r="F3123" i="27"/>
  <c r="G3123" i="27" s="1"/>
  <c r="H3123" i="27" s="1"/>
  <c r="F2039" i="27"/>
  <c r="G2039" i="27" s="1"/>
  <c r="H2039" i="27" s="1"/>
  <c r="I2039" i="27" s="1"/>
  <c r="E2913" i="27"/>
  <c r="E3327" i="27"/>
  <c r="F2045" i="27"/>
  <c r="F525" i="27"/>
  <c r="G525" i="27" s="1"/>
  <c r="H525" i="27" s="1"/>
  <c r="I525" i="27" s="1"/>
  <c r="E1172" i="27"/>
  <c r="E1825" i="27"/>
  <c r="E3344" i="27"/>
  <c r="E533" i="27"/>
  <c r="F3095" i="27"/>
  <c r="G3095" i="27" s="1"/>
  <c r="H3095" i="27" s="1"/>
  <c r="I3095" i="27" s="1"/>
  <c r="F960" i="27"/>
  <c r="F973" i="27"/>
  <c r="F2371" i="27"/>
  <c r="G2371" i="27" s="1"/>
  <c r="H2371" i="27" s="1"/>
  <c r="I2371" i="27" s="1"/>
  <c r="E2262" i="27"/>
  <c r="F1400" i="27"/>
  <c r="G1400" i="27" s="1"/>
  <c r="H1400" i="27" s="1"/>
  <c r="E1607" i="27"/>
  <c r="F2696" i="27"/>
  <c r="G2696" i="27" s="1"/>
  <c r="H2696" i="27" s="1"/>
  <c r="I2696" i="27" s="1"/>
  <c r="F1184" i="27"/>
  <c r="G1184" i="27" s="1"/>
  <c r="H1184" i="27" s="1"/>
  <c r="I1184" i="27" s="1"/>
  <c r="F2699" i="27"/>
  <c r="F2357" i="27"/>
  <c r="F2751" i="27"/>
  <c r="G2751" i="27" s="1"/>
  <c r="H2751" i="27" s="1"/>
  <c r="E3343" i="27"/>
  <c r="F531" i="27"/>
  <c r="G531" i="27" s="1"/>
  <c r="H531" i="27" s="1"/>
  <c r="I531" i="27" s="1"/>
  <c r="E3340" i="27"/>
  <c r="F971" i="27"/>
  <c r="G971" i="27" s="1"/>
  <c r="H971" i="27" s="1"/>
  <c r="I971" i="27" s="1"/>
  <c r="E2354" i="27"/>
  <c r="F1167" i="27"/>
  <c r="E2041" i="27"/>
  <c r="F1396" i="27"/>
  <c r="G1396" i="27" s="1"/>
  <c r="H1396" i="27" s="1"/>
  <c r="E2146" i="27"/>
  <c r="F1384" i="27"/>
  <c r="G1384" i="27" s="1"/>
  <c r="H1384" i="27" s="1"/>
  <c r="F2789" i="27"/>
  <c r="G2789" i="27" s="1"/>
  <c r="H2789" i="27" s="1"/>
  <c r="I2789" i="27" s="1"/>
  <c r="F3187" i="27"/>
  <c r="G3187" i="27" s="1"/>
  <c r="H3187" i="27" s="1"/>
  <c r="E1727" i="27"/>
  <c r="F2803" i="27"/>
  <c r="F1729" i="27"/>
  <c r="G1729" i="27" s="1"/>
  <c r="H1729" i="27" s="1"/>
  <c r="F1285" i="27"/>
  <c r="F1398" i="27"/>
  <c r="F1166" i="27"/>
  <c r="G1166" i="27" s="1"/>
  <c r="H1166" i="27" s="1"/>
  <c r="I1166" i="27" s="1"/>
  <c r="F530" i="27"/>
  <c r="G530" i="27" s="1"/>
  <c r="H530" i="27" s="1"/>
  <c r="I530" i="27" s="1"/>
  <c r="E1179" i="27"/>
  <c r="E3313" i="27"/>
  <c r="E2895" i="27"/>
  <c r="F963" i="27"/>
  <c r="E968" i="27"/>
  <c r="F959" i="27"/>
  <c r="E2465" i="27"/>
  <c r="J2465" i="27" s="1"/>
  <c r="E1935" i="27"/>
  <c r="E2031" i="27"/>
  <c r="F2037" i="27"/>
  <c r="G2037" i="27" s="1"/>
  <c r="H2037" i="27" s="1"/>
  <c r="I2037" i="27" s="1"/>
  <c r="F2689" i="27"/>
  <c r="E530" i="27"/>
  <c r="E958" i="27"/>
  <c r="E966" i="27"/>
  <c r="E532" i="27"/>
  <c r="F2049" i="27"/>
  <c r="G2049" i="27" s="1"/>
  <c r="H2049" i="27" s="1"/>
  <c r="I2049" i="27" s="1"/>
  <c r="F2697" i="27"/>
  <c r="G2697" i="27" s="1"/>
  <c r="H2697" i="27" s="1"/>
  <c r="I2697" i="27" s="1"/>
  <c r="F2041" i="27"/>
  <c r="G2041" i="27" s="1"/>
  <c r="H2041" i="27" s="1"/>
  <c r="I2041" i="27" s="1"/>
  <c r="E526" i="27"/>
  <c r="E524" i="27"/>
  <c r="F3113" i="27"/>
  <c r="G3113" i="27" s="1"/>
  <c r="H3113" i="27" s="1"/>
  <c r="I3113" i="27" s="1"/>
  <c r="F2033" i="27"/>
  <c r="G3268" i="27"/>
  <c r="H3268" i="27" s="1"/>
  <c r="I3268" i="27" s="1"/>
  <c r="G2360" i="27"/>
  <c r="H2360" i="27" s="1"/>
  <c r="G2172" i="27"/>
  <c r="H2172" i="27" s="1"/>
  <c r="G2006" i="27"/>
  <c r="H2006" i="27" s="1"/>
  <c r="I2006" i="27" s="1"/>
  <c r="G3127" i="27"/>
  <c r="H3127" i="27" s="1"/>
  <c r="I3127" i="27" s="1"/>
  <c r="G3215" i="27"/>
  <c r="H3215" i="27" s="1"/>
  <c r="J3215" i="27" s="1"/>
  <c r="G854" i="27"/>
  <c r="H854" i="27" s="1"/>
  <c r="I854" i="27" s="1"/>
  <c r="J2998" i="27"/>
  <c r="G1937" i="27"/>
  <c r="H1937" i="27" s="1"/>
  <c r="G1940" i="27"/>
  <c r="H1940" i="27" s="1"/>
  <c r="G3020" i="27"/>
  <c r="H3020" i="27" s="1"/>
  <c r="G2602" i="27"/>
  <c r="H2602" i="27" s="1"/>
  <c r="I2602" i="27" s="1"/>
  <c r="G1961" i="27"/>
  <c r="H1961" i="27" s="1"/>
  <c r="I1961" i="27" s="1"/>
  <c r="G2197" i="27"/>
  <c r="H2197" i="27" s="1"/>
  <c r="G2232" i="27"/>
  <c r="H2232" i="27" s="1"/>
  <c r="G2029" i="27"/>
  <c r="H2029" i="27" s="1"/>
  <c r="J2029" i="27" s="1"/>
  <c r="G3151" i="27"/>
  <c r="H3151" i="27" s="1"/>
  <c r="I3151" i="27" s="1"/>
  <c r="G3169" i="27"/>
  <c r="H3169" i="27" s="1"/>
  <c r="G3156" i="27"/>
  <c r="H3156" i="27" s="1"/>
  <c r="J335" i="27"/>
  <c r="G2965" i="27"/>
  <c r="H2965" i="27" s="1"/>
  <c r="I2965" i="27" s="1"/>
  <c r="G2935" i="27"/>
  <c r="H2935" i="27" s="1"/>
  <c r="I2935" i="27" s="1"/>
  <c r="G1906" i="27"/>
  <c r="H1906" i="27" s="1"/>
  <c r="G2999" i="27"/>
  <c r="H2999" i="27" s="1"/>
  <c r="J2999" i="27" s="1"/>
  <c r="G1931" i="27"/>
  <c r="H1931" i="27" s="1"/>
  <c r="I1931" i="27" s="1"/>
  <c r="G1970" i="27"/>
  <c r="H1970" i="27" s="1"/>
  <c r="G2835" i="27"/>
  <c r="H2835" i="27" s="1"/>
  <c r="G3229" i="27"/>
  <c r="H3229" i="27" s="1"/>
  <c r="J3229" i="27" s="1"/>
  <c r="G2340" i="27"/>
  <c r="H2340" i="27" s="1"/>
  <c r="I2340" i="27" s="1"/>
  <c r="G2319" i="27"/>
  <c r="H2319" i="27" s="1"/>
  <c r="I2319" i="27" s="1"/>
  <c r="G1994" i="27"/>
  <c r="H1994" i="27" s="1"/>
  <c r="I1994" i="27" s="1"/>
  <c r="G2036" i="27"/>
  <c r="H2036" i="27" s="1"/>
  <c r="G1928" i="27"/>
  <c r="H1928" i="27" s="1"/>
  <c r="G3196" i="27"/>
  <c r="H3196" i="27" s="1"/>
  <c r="I3196" i="27" s="1"/>
  <c r="G2834" i="27"/>
  <c r="H2834" i="27" s="1"/>
  <c r="G2224" i="27"/>
  <c r="H2224" i="27" s="1"/>
  <c r="I2224" i="27" s="1"/>
  <c r="G1525" i="27"/>
  <c r="H1525" i="27" s="1"/>
  <c r="I1525" i="27" s="1"/>
  <c r="G2350" i="27"/>
  <c r="H2350" i="27" s="1"/>
  <c r="I2350" i="27" s="1"/>
  <c r="G2963" i="27"/>
  <c r="H2963" i="27" s="1"/>
  <c r="J2963" i="27" s="1"/>
  <c r="G2249" i="27"/>
  <c r="H2249" i="27" s="1"/>
  <c r="G3163" i="27"/>
  <c r="H3163" i="27" s="1"/>
  <c r="I3163" i="27" s="1"/>
  <c r="G427" i="27"/>
  <c r="H427" i="27" s="1"/>
  <c r="G2940" i="27"/>
  <c r="H2940" i="27" s="1"/>
  <c r="I2940" i="27" s="1"/>
  <c r="G2981" i="27"/>
  <c r="H2981" i="27" s="1"/>
  <c r="I2981" i="27" s="1"/>
  <c r="G2377" i="27"/>
  <c r="H2377" i="27" s="1"/>
  <c r="I2377" i="27" s="1"/>
  <c r="G1871" i="27"/>
  <c r="H1871" i="27" s="1"/>
  <c r="I1871" i="27" s="1"/>
  <c r="G2790" i="27"/>
  <c r="H2790" i="27" s="1"/>
  <c r="I2790" i="27" s="1"/>
  <c r="G2264" i="27"/>
  <c r="H2264" i="27" s="1"/>
  <c r="J2264" i="27" s="1"/>
  <c r="G1922" i="27"/>
  <c r="H1922" i="27" s="1"/>
  <c r="I1922" i="27" s="1"/>
  <c r="G1562" i="27"/>
  <c r="H1562" i="27" s="1"/>
  <c r="J1562" i="27" s="1"/>
  <c r="G2352" i="27"/>
  <c r="H2352" i="27" s="1"/>
  <c r="I2352" i="27" s="1"/>
  <c r="G3148" i="27"/>
  <c r="H3148" i="27" s="1"/>
  <c r="I3148" i="27" s="1"/>
  <c r="G162" i="27"/>
  <c r="H162" i="27" s="1"/>
  <c r="J162" i="27" s="1"/>
  <c r="G1882" i="27"/>
  <c r="H1882" i="27" s="1"/>
  <c r="J1882" i="27" s="1"/>
  <c r="G1862" i="27"/>
  <c r="H1862" i="27" s="1"/>
  <c r="I1862" i="27" s="1"/>
  <c r="G786" i="27"/>
  <c r="H786" i="27" s="1"/>
  <c r="G1847" i="27"/>
  <c r="H1847" i="27" s="1"/>
  <c r="G2193" i="27"/>
  <c r="H2193" i="27" s="1"/>
  <c r="G3168" i="27"/>
  <c r="H3168" i="27" s="1"/>
  <c r="I3168" i="27" s="1"/>
  <c r="G2829" i="27"/>
  <c r="H2829" i="27" s="1"/>
  <c r="I2829" i="27" s="1"/>
  <c r="G1869" i="27"/>
  <c r="H1869" i="27" s="1"/>
  <c r="I1869" i="27" s="1"/>
  <c r="J2962" i="27"/>
  <c r="G3217" i="27"/>
  <c r="H3217" i="27" s="1"/>
  <c r="G2321" i="27"/>
  <c r="H2321" i="27" s="1"/>
  <c r="G348" i="27"/>
  <c r="H348" i="27" s="1"/>
  <c r="G2521" i="27"/>
  <c r="H2521" i="27" s="1"/>
  <c r="I2521" i="27" s="1"/>
  <c r="G2477" i="27"/>
  <c r="H2477" i="27" s="1"/>
  <c r="I2477" i="27" s="1"/>
  <c r="G885" i="27"/>
  <c r="H885" i="27" s="1"/>
  <c r="I885" i="27" s="1"/>
  <c r="G2304" i="27"/>
  <c r="H2304" i="27" s="1"/>
  <c r="I2304" i="27" s="1"/>
  <c r="G1565" i="27"/>
  <c r="H1565" i="27" s="1"/>
  <c r="I1565" i="27" s="1"/>
  <c r="G1379" i="27"/>
  <c r="H1379" i="27" s="1"/>
  <c r="I1379" i="27" s="1"/>
  <c r="G118" i="27"/>
  <c r="H118" i="27" s="1"/>
  <c r="G2430" i="27"/>
  <c r="H2430" i="27" s="1"/>
  <c r="I2430" i="27" s="1"/>
  <c r="G11" i="27"/>
  <c r="H11" i="27" s="1"/>
  <c r="G2353" i="27"/>
  <c r="H2353" i="27" s="1"/>
  <c r="G1648" i="27"/>
  <c r="H1648" i="27" s="1"/>
  <c r="I1648" i="27" s="1"/>
  <c r="J550" i="27"/>
  <c r="G1567" i="27"/>
  <c r="H1567" i="27" s="1"/>
  <c r="J1567" i="27" s="1"/>
  <c r="G746" i="27"/>
  <c r="H746" i="27" s="1"/>
  <c r="G1399" i="27"/>
  <c r="H1399" i="27" s="1"/>
  <c r="G233" i="27"/>
  <c r="H233" i="27" s="1"/>
  <c r="G1034" i="27"/>
  <c r="H1034" i="27" s="1"/>
  <c r="I1034" i="27" s="1"/>
  <c r="G1649" i="27"/>
  <c r="H1649" i="27" s="1"/>
  <c r="J1649" i="27" s="1"/>
  <c r="G1796" i="27"/>
  <c r="H1796" i="27" s="1"/>
  <c r="I1796" i="27" s="1"/>
  <c r="G2807" i="27"/>
  <c r="H2807" i="27" s="1"/>
  <c r="I2807" i="27" s="1"/>
  <c r="G825" i="27"/>
  <c r="H825" i="27" s="1"/>
  <c r="J2927" i="27"/>
  <c r="G2242" i="27"/>
  <c r="H2242" i="27" s="1"/>
  <c r="J2242" i="27" s="1"/>
  <c r="G2552" i="27"/>
  <c r="H2552" i="27" s="1"/>
  <c r="I2552" i="27" s="1"/>
  <c r="G824" i="27"/>
  <c r="H824" i="27" s="1"/>
  <c r="I824" i="27" s="1"/>
  <c r="G1223" i="27"/>
  <c r="H1223" i="27" s="1"/>
  <c r="I1223" i="27" s="1"/>
  <c r="G2027" i="27"/>
  <c r="H2027" i="27" s="1"/>
  <c r="I2027" i="27" s="1"/>
  <c r="G3188" i="27"/>
  <c r="H3188" i="27" s="1"/>
  <c r="J3188" i="27" s="1"/>
  <c r="G1524" i="27"/>
  <c r="H1524" i="27" s="1"/>
  <c r="G359" i="27"/>
  <c r="H359" i="27" s="1"/>
  <c r="I359" i="27" s="1"/>
  <c r="G1007" i="27"/>
  <c r="H1007" i="27" s="1"/>
  <c r="G2505" i="27"/>
  <c r="H2505" i="27" s="1"/>
  <c r="I2505" i="27" s="1"/>
  <c r="G2076" i="27"/>
  <c r="H2076" i="27" s="1"/>
  <c r="I2076" i="27" s="1"/>
  <c r="G1378" i="27"/>
  <c r="H1378" i="27" s="1"/>
  <c r="I1378" i="27" s="1"/>
  <c r="G1296" i="27"/>
  <c r="H1296" i="27" s="1"/>
  <c r="G3009" i="27"/>
  <c r="H3009" i="27" s="1"/>
  <c r="I3009" i="27" s="1"/>
  <c r="G61" i="27"/>
  <c r="H61" i="27" s="1"/>
  <c r="I61" i="27" s="1"/>
  <c r="G3114" i="27"/>
  <c r="H3114" i="27" s="1"/>
  <c r="I3114" i="27" s="1"/>
  <c r="G1477" i="27"/>
  <c r="H1477" i="27" s="1"/>
  <c r="I1477" i="27" s="1"/>
  <c r="G2064" i="27"/>
  <c r="H2064" i="27" s="1"/>
  <c r="I2064" i="27" s="1"/>
  <c r="G1062" i="27"/>
  <c r="H1062" i="27" s="1"/>
  <c r="I1062" i="27" s="1"/>
  <c r="G1001" i="27"/>
  <c r="H1001" i="27" s="1"/>
  <c r="I1001" i="27" s="1"/>
  <c r="G889" i="27"/>
  <c r="H889" i="27" s="1"/>
  <c r="J889" i="27" s="1"/>
  <c r="G1741" i="27"/>
  <c r="H1741" i="27" s="1"/>
  <c r="I1741" i="27" s="1"/>
  <c r="G1342" i="27"/>
  <c r="H1342" i="27" s="1"/>
  <c r="I1342" i="27" s="1"/>
  <c r="G569" i="27"/>
  <c r="H569" i="27" s="1"/>
  <c r="G1861" i="27"/>
  <c r="H1861" i="27" s="1"/>
  <c r="I1861" i="27" s="1"/>
  <c r="G253" i="27"/>
  <c r="H253" i="27" s="1"/>
  <c r="I253" i="27" s="1"/>
  <c r="G2404" i="27"/>
  <c r="H2404" i="27" s="1"/>
  <c r="I2404" i="27" s="1"/>
  <c r="G1031" i="27"/>
  <c r="H1031" i="27" s="1"/>
  <c r="I1031" i="27" s="1"/>
  <c r="G990" i="27"/>
  <c r="H990" i="27" s="1"/>
  <c r="I990" i="27" s="1"/>
  <c r="G205" i="27"/>
  <c r="H205" i="27" s="1"/>
  <c r="I205" i="27" s="1"/>
  <c r="G2366" i="27"/>
  <c r="H2366" i="27" s="1"/>
  <c r="I2366" i="27" s="1"/>
  <c r="G2754" i="27"/>
  <c r="H2754" i="27" s="1"/>
  <c r="I2754" i="27" s="1"/>
  <c r="G1422" i="27"/>
  <c r="H1422" i="27" s="1"/>
  <c r="I1422" i="27" s="1"/>
  <c r="G1110" i="27"/>
  <c r="H1110" i="27" s="1"/>
  <c r="G2078" i="27"/>
  <c r="H2078" i="27" s="1"/>
  <c r="I2078" i="27" s="1"/>
  <c r="G1745" i="27"/>
  <c r="H1745" i="27" s="1"/>
  <c r="J1745" i="27" s="1"/>
  <c r="G2398" i="27"/>
  <c r="H2398" i="27" s="1"/>
  <c r="I2398" i="27" s="1"/>
  <c r="G1774" i="27"/>
  <c r="H1774" i="27" s="1"/>
  <c r="J1774" i="27" s="1"/>
  <c r="G1272" i="27"/>
  <c r="H1272" i="27" s="1"/>
  <c r="I1272" i="27" s="1"/>
  <c r="G391" i="27"/>
  <c r="H391" i="27" s="1"/>
  <c r="J391" i="27" s="1"/>
  <c r="G630" i="27"/>
  <c r="H630" i="27" s="1"/>
  <c r="I630" i="27" s="1"/>
  <c r="G752" i="27"/>
  <c r="H752" i="27" s="1"/>
  <c r="I752" i="27" s="1"/>
  <c r="G1978" i="27"/>
  <c r="H1978" i="27" s="1"/>
  <c r="J1978" i="27" s="1"/>
  <c r="G1209" i="27"/>
  <c r="H1209" i="27" s="1"/>
  <c r="G2268" i="27"/>
  <c r="H2268" i="27" s="1"/>
  <c r="I2268" i="27" s="1"/>
  <c r="G352" i="27"/>
  <c r="H352" i="27" s="1"/>
  <c r="I352" i="27" s="1"/>
  <c r="G1834" i="27"/>
  <c r="H1834" i="27" s="1"/>
  <c r="G342" i="27"/>
  <c r="H342" i="27" s="1"/>
  <c r="I342" i="27" s="1"/>
  <c r="G1032" i="27"/>
  <c r="H1032" i="27" s="1"/>
  <c r="I1032" i="27" s="1"/>
  <c r="G138" i="27"/>
  <c r="H138" i="27" s="1"/>
  <c r="G381" i="27"/>
  <c r="H381" i="27" s="1"/>
  <c r="G623" i="27"/>
  <c r="H623" i="27" s="1"/>
  <c r="J623" i="27" s="1"/>
  <c r="G1993" i="27"/>
  <c r="H1993" i="27" s="1"/>
  <c r="I1993" i="27" s="1"/>
  <c r="G3205" i="27"/>
  <c r="H3205" i="27" s="1"/>
  <c r="I3205" i="27" s="1"/>
  <c r="G1713" i="27"/>
  <c r="H1713" i="27" s="1"/>
  <c r="G3023" i="27"/>
  <c r="H3023" i="27" s="1"/>
  <c r="G2760" i="27"/>
  <c r="H2760" i="27" s="1"/>
  <c r="I2760" i="27" s="1"/>
  <c r="G3274" i="27"/>
  <c r="H3274" i="27" s="1"/>
  <c r="G1056" i="27"/>
  <c r="H1056" i="27" s="1"/>
  <c r="I1056" i="27" s="1"/>
  <c r="G2185" i="27"/>
  <c r="H2185" i="27" s="1"/>
  <c r="G2386" i="27"/>
  <c r="H2386" i="27" s="1"/>
  <c r="G351" i="27"/>
  <c r="H351" i="27" s="1"/>
  <c r="G422" i="27"/>
  <c r="H422" i="27" s="1"/>
  <c r="J422" i="27" s="1"/>
  <c r="G2795" i="27"/>
  <c r="H2795" i="27" s="1"/>
  <c r="I2795" i="27" s="1"/>
  <c r="G2966" i="27"/>
  <c r="H2966" i="27" s="1"/>
  <c r="I2966" i="27" s="1"/>
  <c r="G1002" i="27"/>
  <c r="H1002" i="27" s="1"/>
  <c r="I1002" i="27" s="1"/>
  <c r="G3277" i="27"/>
  <c r="H3277" i="27" s="1"/>
  <c r="I3277" i="27" s="1"/>
  <c r="G1095" i="27"/>
  <c r="H1095" i="27" s="1"/>
  <c r="I1095" i="27" s="1"/>
  <c r="G3008" i="27"/>
  <c r="H3008" i="27" s="1"/>
  <c r="I3008" i="27" s="1"/>
  <c r="G985" i="27"/>
  <c r="H985" i="27" s="1"/>
  <c r="I985" i="27" s="1"/>
  <c r="G993" i="27"/>
  <c r="H993" i="27" s="1"/>
  <c r="I993" i="27" s="1"/>
  <c r="G1527" i="27"/>
  <c r="H1527" i="27" s="1"/>
  <c r="I1527" i="27" s="1"/>
  <c r="G1455" i="27"/>
  <c r="H1455" i="27" s="1"/>
  <c r="I1455" i="27" s="1"/>
  <c r="G87" i="27"/>
  <c r="H87" i="27" s="1"/>
  <c r="I87" i="27" s="1"/>
  <c r="J3178" i="27"/>
  <c r="G1359" i="27"/>
  <c r="H1359" i="27" s="1"/>
  <c r="I1359" i="27" s="1"/>
  <c r="G1030" i="27"/>
  <c r="H1030" i="27" s="1"/>
  <c r="I1030" i="27" s="1"/>
  <c r="G880" i="27"/>
  <c r="H880" i="27" s="1"/>
  <c r="I880" i="27" s="1"/>
  <c r="G2757" i="27"/>
  <c r="H2757" i="27" s="1"/>
  <c r="I2757" i="27" s="1"/>
  <c r="G2206" i="27"/>
  <c r="H2206" i="27" s="1"/>
  <c r="I2206" i="27" s="1"/>
  <c r="G851" i="27"/>
  <c r="H851" i="27" s="1"/>
  <c r="G3167" i="27"/>
  <c r="H3167" i="27" s="1"/>
  <c r="I3167" i="27" s="1"/>
  <c r="J1090" i="27"/>
  <c r="G1245" i="27"/>
  <c r="H1245" i="27" s="1"/>
  <c r="G1345" i="27"/>
  <c r="H1345" i="27" s="1"/>
  <c r="I1345" i="27" s="1"/>
  <c r="G1380" i="27"/>
  <c r="H1380" i="27" s="1"/>
  <c r="I1380" i="27" s="1"/>
  <c r="G3162" i="27"/>
  <c r="H3162" i="27" s="1"/>
  <c r="G3185" i="27"/>
  <c r="H3185" i="27" s="1"/>
  <c r="G59" i="27"/>
  <c r="H59" i="27" s="1"/>
  <c r="I59" i="27" s="1"/>
  <c r="G2969" i="27"/>
  <c r="H2969" i="27" s="1"/>
  <c r="G248" i="27"/>
  <c r="H248" i="27" s="1"/>
  <c r="I248" i="27" s="1"/>
  <c r="G607" i="27"/>
  <c r="H607" i="27" s="1"/>
  <c r="G2071" i="27"/>
  <c r="H2071" i="27" s="1"/>
  <c r="I2071" i="27" s="1"/>
  <c r="G466" i="27"/>
  <c r="H466" i="27" s="1"/>
  <c r="J2062" i="27"/>
  <c r="G1651" i="27"/>
  <c r="H1651" i="27" s="1"/>
  <c r="G703" i="27"/>
  <c r="H703" i="27" s="1"/>
  <c r="G2629" i="27"/>
  <c r="H2629" i="27" s="1"/>
  <c r="G1024" i="27"/>
  <c r="H1024" i="27" s="1"/>
  <c r="G1099" i="27"/>
  <c r="H1099" i="27" s="1"/>
  <c r="J1099" i="27" s="1"/>
  <c r="G2243" i="27"/>
  <c r="H2243" i="27" s="1"/>
  <c r="I2243" i="27" s="1"/>
  <c r="G83" i="27"/>
  <c r="H83" i="27" s="1"/>
  <c r="J83" i="27" s="1"/>
  <c r="G2786" i="27"/>
  <c r="H2786" i="27" s="1"/>
  <c r="I2786" i="27" s="1"/>
  <c r="G1386" i="27"/>
  <c r="H1386" i="27" s="1"/>
  <c r="I1386" i="27" s="1"/>
  <c r="G1703" i="27"/>
  <c r="H1703" i="27" s="1"/>
  <c r="J1703" i="27" s="1"/>
  <c r="G563" i="27"/>
  <c r="H563" i="27" s="1"/>
  <c r="J563" i="27" s="1"/>
  <c r="G788" i="27"/>
  <c r="H788" i="27" s="1"/>
  <c r="G2100" i="27"/>
  <c r="H2100" i="27" s="1"/>
  <c r="G1060" i="27"/>
  <c r="H1060" i="27" s="1"/>
  <c r="I1060" i="27" s="1"/>
  <c r="G2040" i="27"/>
  <c r="H2040" i="27" s="1"/>
  <c r="I2040" i="27" s="1"/>
  <c r="G2219" i="27"/>
  <c r="H2219" i="27" s="1"/>
  <c r="I2219" i="27" s="1"/>
  <c r="G2362" i="27"/>
  <c r="H2362" i="27" s="1"/>
  <c r="G127" i="27"/>
  <c r="H127" i="27" s="1"/>
  <c r="G622" i="27"/>
  <c r="H622" i="27" s="1"/>
  <c r="J622" i="27" s="1"/>
  <c r="G1454" i="27"/>
  <c r="H1454" i="27" s="1"/>
  <c r="I1454" i="27" s="1"/>
  <c r="G1666" i="27"/>
  <c r="H1666" i="27" s="1"/>
  <c r="J1666" i="27" s="1"/>
  <c r="G1278" i="27"/>
  <c r="H1278" i="27" s="1"/>
  <c r="I1278" i="27" s="1"/>
  <c r="J3070" i="27"/>
  <c r="G2545" i="27"/>
  <c r="H2545" i="27" s="1"/>
  <c r="I2545" i="27" s="1"/>
  <c r="G1977" i="27"/>
  <c r="H1977" i="27" s="1"/>
  <c r="G2328" i="27"/>
  <c r="H2328" i="27" s="1"/>
  <c r="I2328" i="27" s="1"/>
  <c r="G1980" i="27"/>
  <c r="H1980" i="27" s="1"/>
  <c r="I1980" i="27" s="1"/>
  <c r="G2541" i="27"/>
  <c r="H2541" i="27" s="1"/>
  <c r="I2541" i="27" s="1"/>
  <c r="G3043" i="27"/>
  <c r="H3043" i="27" s="1"/>
  <c r="I3043" i="27" s="1"/>
  <c r="G897" i="27"/>
  <c r="H897" i="27" s="1"/>
  <c r="I897" i="27" s="1"/>
  <c r="G587" i="27"/>
  <c r="H587" i="27" s="1"/>
  <c r="G1909" i="27"/>
  <c r="H1909" i="27" s="1"/>
  <c r="G1667" i="27"/>
  <c r="H1667" i="27" s="1"/>
  <c r="G1955" i="27"/>
  <c r="H1955" i="27" s="1"/>
  <c r="G2080" i="27"/>
  <c r="H2080" i="27" s="1"/>
  <c r="I2080" i="27" s="1"/>
  <c r="G3014" i="27"/>
  <c r="H3014" i="27" s="1"/>
  <c r="I3014" i="27" s="1"/>
  <c r="G1036" i="27"/>
  <c r="H1036" i="27" s="1"/>
  <c r="I1036" i="27" s="1"/>
  <c r="G896" i="27"/>
  <c r="H896" i="27" s="1"/>
  <c r="I896" i="27" s="1"/>
  <c r="G1896" i="27"/>
  <c r="H1896" i="27" s="1"/>
  <c r="I1896" i="27" s="1"/>
  <c r="G3090" i="27"/>
  <c r="H3090" i="27" s="1"/>
  <c r="G3106" i="27"/>
  <c r="H3106" i="27" s="1"/>
  <c r="I3106" i="27" s="1"/>
  <c r="G813" i="27"/>
  <c r="H813" i="27" s="1"/>
  <c r="I813" i="27" s="1"/>
  <c r="G1784" i="27"/>
  <c r="H1784" i="27" s="1"/>
  <c r="I1784" i="27" s="1"/>
  <c r="G243" i="27"/>
  <c r="H243" i="27" s="1"/>
  <c r="G2459" i="27"/>
  <c r="H2459" i="27" s="1"/>
  <c r="I2459" i="27" s="1"/>
  <c r="J2170" i="27"/>
  <c r="G666" i="27"/>
  <c r="H666" i="27" s="1"/>
  <c r="J1918" i="27"/>
  <c r="G859" i="27"/>
  <c r="H859" i="27" s="1"/>
  <c r="J859" i="27" s="1"/>
  <c r="G85" i="27"/>
  <c r="H85" i="27" s="1"/>
  <c r="I85" i="27" s="1"/>
  <c r="G1404" i="27"/>
  <c r="H1404" i="27" s="1"/>
  <c r="I1404" i="27" s="1"/>
  <c r="G2721" i="27"/>
  <c r="H2721" i="27" s="1"/>
  <c r="I2721" i="27" s="1"/>
  <c r="G2026" i="27"/>
  <c r="H2026" i="27" s="1"/>
  <c r="J2026" i="27" s="1"/>
  <c r="G3272" i="27"/>
  <c r="H3272" i="27" s="1"/>
  <c r="I3272" i="27" s="1"/>
  <c r="G2331" i="27"/>
  <c r="H2331" i="27" s="1"/>
  <c r="I2331" i="27" s="1"/>
  <c r="G2539" i="27"/>
  <c r="H2539" i="27" s="1"/>
  <c r="J2539" i="27" s="1"/>
  <c r="G2609" i="27"/>
  <c r="H2609" i="27" s="1"/>
  <c r="G389" i="27"/>
  <c r="H389" i="27" s="1"/>
  <c r="G1003" i="27"/>
  <c r="H1003" i="27" s="1"/>
  <c r="I1003" i="27" s="1"/>
  <c r="G1715" i="27"/>
  <c r="H1715" i="27" s="1"/>
  <c r="G1250" i="27"/>
  <c r="H1250" i="27" s="1"/>
  <c r="G1145" i="27"/>
  <c r="H1145" i="27" s="1"/>
  <c r="G588" i="27"/>
  <c r="H588" i="27" s="1"/>
  <c r="I588" i="27" s="1"/>
  <c r="G664" i="27"/>
  <c r="H664" i="27" s="1"/>
  <c r="I664" i="27" s="1"/>
  <c r="G3261" i="27"/>
  <c r="H3261" i="27" s="1"/>
  <c r="I3261" i="27" s="1"/>
  <c r="G3109" i="27"/>
  <c r="H3109" i="27" s="1"/>
  <c r="G3194" i="27"/>
  <c r="H3194" i="27" s="1"/>
  <c r="G1097" i="27"/>
  <c r="H1097" i="27" s="1"/>
  <c r="I1097" i="27" s="1"/>
  <c r="G1216" i="27"/>
  <c r="H1216" i="27" s="1"/>
  <c r="I1216" i="27" s="1"/>
  <c r="G2315" i="27"/>
  <c r="H2315" i="27" s="1"/>
  <c r="I2315" i="27" s="1"/>
  <c r="G459" i="27"/>
  <c r="H459" i="27" s="1"/>
  <c r="G2125" i="27"/>
  <c r="H2125" i="27" s="1"/>
  <c r="I2125" i="27" s="1"/>
  <c r="G172" i="27"/>
  <c r="H172" i="27" s="1"/>
  <c r="J2530" i="27"/>
  <c r="G1580" i="27"/>
  <c r="H1580" i="27" s="1"/>
  <c r="G102" i="27"/>
  <c r="H102" i="27" s="1"/>
  <c r="I102" i="27" s="1"/>
  <c r="G2953" i="27"/>
  <c r="H2953" i="27" s="1"/>
  <c r="I2953" i="27" s="1"/>
  <c r="G1908" i="27"/>
  <c r="H1908" i="27" s="1"/>
  <c r="G696" i="27"/>
  <c r="H696" i="27" s="1"/>
  <c r="I696" i="27" s="1"/>
  <c r="G1128" i="27"/>
  <c r="H1128" i="27" s="1"/>
  <c r="I1128" i="27" s="1"/>
  <c r="G2719" i="27"/>
  <c r="H2719" i="27" s="1"/>
  <c r="J2719" i="27" s="1"/>
  <c r="G1549" i="27"/>
  <c r="H1549" i="27" s="1"/>
  <c r="J1549" i="27" s="1"/>
  <c r="G2231" i="27"/>
  <c r="H2231" i="27" s="1"/>
  <c r="G1870" i="27"/>
  <c r="H1870" i="27" s="1"/>
  <c r="I1870" i="27" s="1"/>
  <c r="G1963" i="27"/>
  <c r="H1963" i="27" s="1"/>
  <c r="I1963" i="27" s="1"/>
  <c r="G2985" i="27"/>
  <c r="H2985" i="27" s="1"/>
  <c r="I2985" i="27" s="1"/>
  <c r="G3076" i="27"/>
  <c r="H3076" i="27" s="1"/>
  <c r="I3076" i="27" s="1"/>
  <c r="G1363" i="27"/>
  <c r="H1363" i="27" s="1"/>
  <c r="G1547" i="27"/>
  <c r="H1547" i="27" s="1"/>
  <c r="I1547" i="27" s="1"/>
  <c r="G2278" i="27"/>
  <c r="H2278" i="27" s="1"/>
  <c r="J2278" i="27" s="1"/>
  <c r="G634" i="27"/>
  <c r="H634" i="27" s="1"/>
  <c r="G987" i="27"/>
  <c r="H987" i="27" s="1"/>
  <c r="I987" i="27" s="1"/>
  <c r="G2393" i="27"/>
  <c r="H2393" i="27" s="1"/>
  <c r="G2355" i="27"/>
  <c r="H2355" i="27" s="1"/>
  <c r="G1072" i="27"/>
  <c r="H1072" i="27" s="1"/>
  <c r="I1072" i="27" s="1"/>
  <c r="G13" i="27"/>
  <c r="H13" i="27" s="1"/>
  <c r="I13" i="27" s="1"/>
  <c r="G2761" i="27"/>
  <c r="H2761" i="27" s="1"/>
  <c r="I2761" i="27" s="1"/>
  <c r="G1558" i="27"/>
  <c r="H1558" i="27" s="1"/>
  <c r="J1558" i="27" s="1"/>
  <c r="G888" i="27"/>
  <c r="H888" i="27" s="1"/>
  <c r="I888" i="27" s="1"/>
  <c r="G3085" i="27"/>
  <c r="H3085" i="27" s="1"/>
  <c r="I3085" i="27" s="1"/>
  <c r="G2466" i="27"/>
  <c r="H2466" i="27" s="1"/>
  <c r="I2466" i="27" s="1"/>
  <c r="G1811" i="27"/>
  <c r="H1811" i="27" s="1"/>
  <c r="G848" i="27"/>
  <c r="H848" i="27" s="1"/>
  <c r="I848" i="27" s="1"/>
  <c r="G94" i="27"/>
  <c r="H94" i="27" s="1"/>
  <c r="I94" i="27" s="1"/>
  <c r="G805" i="27"/>
  <c r="H805" i="27" s="1"/>
  <c r="I805" i="27" s="1"/>
  <c r="G1460" i="27"/>
  <c r="H1460" i="27" s="1"/>
  <c r="G649" i="27"/>
  <c r="H649" i="27" s="1"/>
  <c r="J649" i="27" s="1"/>
  <c r="G1750" i="27"/>
  <c r="H1750" i="27" s="1"/>
  <c r="I1750" i="27" s="1"/>
  <c r="G3050" i="27"/>
  <c r="H3050" i="27" s="1"/>
  <c r="G2949" i="27"/>
  <c r="H2949" i="27" s="1"/>
  <c r="I2949" i="27" s="1"/>
  <c r="G627" i="27"/>
  <c r="H627" i="27" s="1"/>
  <c r="G1331" i="27"/>
  <c r="H1331" i="27" s="1"/>
  <c r="J1331" i="27" s="1"/>
  <c r="G1173" i="27"/>
  <c r="H1173" i="27" s="1"/>
  <c r="I1173" i="27" s="1"/>
  <c r="G1182" i="27"/>
  <c r="H1182" i="27" s="1"/>
  <c r="I1182" i="27" s="1"/>
  <c r="G1643" i="27"/>
  <c r="H1643" i="27" s="1"/>
  <c r="I1643" i="27" s="1"/>
  <c r="G2121" i="27"/>
  <c r="H2121" i="27" s="1"/>
  <c r="I2121" i="27" s="1"/>
  <c r="G92" i="27"/>
  <c r="H92" i="27" s="1"/>
  <c r="I92" i="27" s="1"/>
  <c r="G1111" i="27"/>
  <c r="H1111" i="27" s="1"/>
  <c r="I1111" i="27" s="1"/>
  <c r="G2841" i="27"/>
  <c r="H2841" i="27" s="1"/>
  <c r="G2752" i="27"/>
  <c r="H2752" i="27" s="1"/>
  <c r="I2752" i="27" s="1"/>
  <c r="G266" i="27"/>
  <c r="H266" i="27" s="1"/>
  <c r="G1402" i="27"/>
  <c r="H1402" i="27" s="1"/>
  <c r="G93" i="27"/>
  <c r="H93" i="27" s="1"/>
  <c r="J694" i="27"/>
  <c r="G2796" i="27"/>
  <c r="H2796" i="27" s="1"/>
  <c r="I2796" i="27" s="1"/>
  <c r="G165" i="27"/>
  <c r="H165" i="27" s="1"/>
  <c r="G988" i="27"/>
  <c r="H988" i="27" s="1"/>
  <c r="I988" i="27" s="1"/>
  <c r="G809" i="27"/>
  <c r="H809" i="27" s="1"/>
  <c r="I809" i="27" s="1"/>
  <c r="G1441" i="27"/>
  <c r="H1441" i="27" s="1"/>
  <c r="I1441" i="27" s="1"/>
  <c r="G1801" i="27"/>
  <c r="H1801" i="27" s="1"/>
  <c r="G3157" i="27"/>
  <c r="H3157" i="27" s="1"/>
  <c r="I3157" i="27" s="1"/>
  <c r="G844" i="27"/>
  <c r="H844" i="27" s="1"/>
  <c r="G247" i="27"/>
  <c r="H247" i="27" s="1"/>
  <c r="I247" i="27" s="1"/>
  <c r="G2221" i="27"/>
  <c r="H2221" i="27" s="1"/>
  <c r="I2221" i="27" s="1"/>
  <c r="G2947" i="27"/>
  <c r="H2947" i="27" s="1"/>
  <c r="I2947" i="27" s="1"/>
  <c r="G2101" i="27"/>
  <c r="H2101" i="27" s="1"/>
  <c r="I2101" i="27" s="1"/>
  <c r="G2546" i="27"/>
  <c r="H2546" i="27" s="1"/>
  <c r="G1890" i="27"/>
  <c r="H1890" i="27" s="1"/>
  <c r="I1890" i="27" s="1"/>
  <c r="G1323" i="27"/>
  <c r="H1323" i="27" s="1"/>
  <c r="I1323" i="27" s="1"/>
  <c r="G2422" i="27"/>
  <c r="H2422" i="27" s="1"/>
  <c r="I2422" i="27" s="1"/>
  <c r="G1280" i="27"/>
  <c r="H1280" i="27" s="1"/>
  <c r="G105" i="27"/>
  <c r="H105" i="27" s="1"/>
  <c r="I105" i="27" s="1"/>
  <c r="G63" i="27"/>
  <c r="H63" i="27" s="1"/>
  <c r="I63" i="27" s="1"/>
  <c r="G700" i="27"/>
  <c r="H700" i="27" s="1"/>
  <c r="G2407" i="27"/>
  <c r="H2407" i="27" s="1"/>
  <c r="I2407" i="27" s="1"/>
  <c r="G2531" i="27"/>
  <c r="H2531" i="27" s="1"/>
  <c r="G456" i="27"/>
  <c r="H456" i="27" s="1"/>
  <c r="I456" i="27" s="1"/>
  <c r="G448" i="27"/>
  <c r="H448" i="27" s="1"/>
  <c r="G191" i="27"/>
  <c r="H191" i="27" s="1"/>
  <c r="G1382" i="27"/>
  <c r="H1382" i="27" s="1"/>
  <c r="I1382" i="27" s="1"/>
  <c r="G2098" i="27"/>
  <c r="H2098" i="27" s="1"/>
  <c r="J2098" i="27" s="1"/>
  <c r="G2517" i="27"/>
  <c r="H2517" i="27" s="1"/>
  <c r="I2517" i="27" s="1"/>
  <c r="G1286" i="27"/>
  <c r="H1286" i="27" s="1"/>
  <c r="I1286" i="27" s="1"/>
  <c r="G262" i="27"/>
  <c r="H262" i="27" s="1"/>
  <c r="J262" i="27" s="1"/>
  <c r="G3239" i="27"/>
  <c r="H3239" i="27" s="1"/>
  <c r="I3239" i="27" s="1"/>
  <c r="G1883" i="27"/>
  <c r="H1883" i="27" s="1"/>
  <c r="G2554" i="27"/>
  <c r="H2554" i="27" s="1"/>
  <c r="G178" i="27"/>
  <c r="H178" i="27" s="1"/>
  <c r="G712" i="27"/>
  <c r="H712" i="27" s="1"/>
  <c r="G1958" i="27"/>
  <c r="H1958" i="27" s="1"/>
  <c r="I1958" i="27" s="1"/>
  <c r="G1054" i="27"/>
  <c r="H1054" i="27" s="1"/>
  <c r="I1054" i="27" s="1"/>
  <c r="G1718" i="27"/>
  <c r="H1718" i="27" s="1"/>
  <c r="I1718" i="27" s="1"/>
  <c r="G3181" i="27"/>
  <c r="H3181" i="27" s="1"/>
  <c r="I3181" i="27" s="1"/>
  <c r="G159" i="27"/>
  <c r="H159" i="27" s="1"/>
  <c r="G1722" i="27"/>
  <c r="H1722" i="27" s="1"/>
  <c r="G2412" i="27"/>
  <c r="H2412" i="27" s="1"/>
  <c r="I2412" i="27" s="1"/>
  <c r="G451" i="27"/>
  <c r="H451" i="27" s="1"/>
  <c r="I451" i="27" s="1"/>
  <c r="G2840" i="27"/>
  <c r="H2840" i="27" s="1"/>
  <c r="G3036" i="27"/>
  <c r="H3036" i="27" s="1"/>
  <c r="J3036" i="27" s="1"/>
  <c r="G3204" i="27"/>
  <c r="H3204" i="27" s="1"/>
  <c r="I3204" i="27" s="1"/>
  <c r="G1215" i="27"/>
  <c r="H1215" i="27" s="1"/>
  <c r="G2480" i="27"/>
  <c r="H2480" i="27" s="1"/>
  <c r="G2116" i="27"/>
  <c r="H2116" i="27" s="1"/>
  <c r="I2116" i="27" s="1"/>
  <c r="G2184" i="27"/>
  <c r="H2184" i="27" s="1"/>
  <c r="I2184" i="27" s="1"/>
  <c r="G379" i="27"/>
  <c r="H379" i="27" s="1"/>
  <c r="G71" i="27"/>
  <c r="H71" i="27" s="1"/>
  <c r="I71" i="27" s="1"/>
  <c r="G3190" i="27"/>
  <c r="H3190" i="27" s="1"/>
  <c r="I3190" i="27" s="1"/>
  <c r="G1702" i="27"/>
  <c r="H1702" i="27" s="1"/>
  <c r="J1702" i="27" s="1"/>
  <c r="G271" i="27"/>
  <c r="H271" i="27" s="1"/>
  <c r="G1260" i="27"/>
  <c r="H1260" i="27" s="1"/>
  <c r="I1260" i="27" s="1"/>
  <c r="G2494" i="27"/>
  <c r="H2494" i="27" s="1"/>
  <c r="J2494" i="27" s="1"/>
  <c r="G1762" i="27"/>
  <c r="H1762" i="27" s="1"/>
  <c r="I1762" i="27" s="1"/>
  <c r="G370" i="27"/>
  <c r="H370" i="27" s="1"/>
  <c r="G2329" i="27"/>
  <c r="H2329" i="27" s="1"/>
  <c r="G2253" i="27"/>
  <c r="H2253" i="27" s="1"/>
  <c r="I2253" i="27" s="1"/>
  <c r="G1884" i="27"/>
  <c r="H1884" i="27" s="1"/>
  <c r="I1884" i="27" s="1"/>
  <c r="G2926" i="27"/>
  <c r="H2926" i="27" s="1"/>
  <c r="I2926" i="27" s="1"/>
  <c r="G659" i="27"/>
  <c r="H659" i="27" s="1"/>
  <c r="G2174" i="27"/>
  <c r="H2174" i="27" s="1"/>
  <c r="I2174" i="27" s="1"/>
  <c r="G2937" i="27"/>
  <c r="H2937" i="27" s="1"/>
  <c r="J2937" i="27" s="1"/>
  <c r="G685" i="27"/>
  <c r="H685" i="27" s="1"/>
  <c r="I685" i="27" s="1"/>
  <c r="G1366" i="27"/>
  <c r="H1366" i="27" s="1"/>
  <c r="I1366" i="27" s="1"/>
  <c r="G1239" i="27"/>
  <c r="H1239" i="27" s="1"/>
  <c r="I1239" i="27" s="1"/>
  <c r="G2474" i="27"/>
  <c r="H2474" i="27" s="1"/>
  <c r="I2474" i="27" s="1"/>
  <c r="G2288" i="27"/>
  <c r="H2288" i="27" s="1"/>
  <c r="G1759" i="27"/>
  <c r="H1759" i="27" s="1"/>
  <c r="G1423" i="27"/>
  <c r="H1423" i="27" s="1"/>
  <c r="I1423" i="27" s="1"/>
  <c r="G1777" i="27"/>
  <c r="H1777" i="27" s="1"/>
  <c r="G1548" i="27"/>
  <c r="H1548" i="27" s="1"/>
  <c r="I1548" i="27" s="1"/>
  <c r="G2289" i="27"/>
  <c r="H2289" i="27" s="1"/>
  <c r="G455" i="27"/>
  <c r="H455" i="27" s="1"/>
  <c r="G1440" i="27"/>
  <c r="H1440" i="27" s="1"/>
  <c r="I1440" i="27" s="1"/>
  <c r="G1825" i="27"/>
  <c r="H1825" i="27" s="1"/>
  <c r="I1825" i="27" s="1"/>
  <c r="G2073" i="27"/>
  <c r="H2073" i="27" s="1"/>
  <c r="J2073" i="27" s="1"/>
  <c r="G893" i="27"/>
  <c r="H893" i="27" s="1"/>
  <c r="I893" i="27" s="1"/>
  <c r="G3128" i="27"/>
  <c r="H3128" i="27" s="1"/>
  <c r="I3128" i="27" s="1"/>
  <c r="G1763" i="27"/>
  <c r="H1763" i="27" s="1"/>
  <c r="J1763" i="27" s="1"/>
  <c r="G1006" i="27"/>
  <c r="H1006" i="27" s="1"/>
  <c r="I1006" i="27" s="1"/>
  <c r="G1640" i="27"/>
  <c r="H1640" i="27" s="1"/>
  <c r="G2045" i="27"/>
  <c r="H2045" i="27" s="1"/>
  <c r="I2045" i="27" s="1"/>
  <c r="G2503" i="27"/>
  <c r="H2503" i="27" s="1"/>
  <c r="I2503" i="27" s="1"/>
  <c r="G1134" i="27"/>
  <c r="H1134" i="27" s="1"/>
  <c r="I1134" i="27" s="1"/>
  <c r="G596" i="27"/>
  <c r="H596" i="27" s="1"/>
  <c r="G2254" i="27"/>
  <c r="H2254" i="27" s="1"/>
  <c r="I2254" i="27" s="1"/>
  <c r="G1637" i="27"/>
  <c r="H1637" i="27" s="1"/>
  <c r="G444" i="27"/>
  <c r="H444" i="27" s="1"/>
  <c r="I444" i="27" s="1"/>
  <c r="G1114" i="27"/>
  <c r="H1114" i="27" s="1"/>
  <c r="G898" i="27"/>
  <c r="H898" i="27" s="1"/>
  <c r="I898" i="27" s="1"/>
  <c r="G757" i="27"/>
  <c r="H757" i="27" s="1"/>
  <c r="I757" i="27" s="1"/>
  <c r="G1207" i="27"/>
  <c r="H1207" i="27" s="1"/>
  <c r="G1545" i="27"/>
  <c r="H1545" i="27" s="1"/>
  <c r="I1545" i="27" s="1"/>
  <c r="G3258" i="27"/>
  <c r="H3258" i="27" s="1"/>
  <c r="G3255" i="27"/>
  <c r="H3255" i="27" s="1"/>
  <c r="I3255" i="27" s="1"/>
  <c r="G3186" i="27"/>
  <c r="H3186" i="27" s="1"/>
  <c r="J1126" i="27"/>
  <c r="G2555" i="27"/>
  <c r="H2555" i="27" s="1"/>
  <c r="I2555" i="27" s="1"/>
  <c r="G1473" i="27"/>
  <c r="H1473" i="27" s="1"/>
  <c r="I1473" i="27" s="1"/>
  <c r="G130" i="27"/>
  <c r="H130" i="27" s="1"/>
  <c r="G779" i="27"/>
  <c r="H779" i="27" s="1"/>
  <c r="G3259" i="27"/>
  <c r="H3259" i="27" s="1"/>
  <c r="J3259" i="27" s="1"/>
  <c r="G1318" i="27"/>
  <c r="H1318" i="27" s="1"/>
  <c r="I1318" i="27" s="1"/>
  <c r="G1990" i="27"/>
  <c r="H1990" i="27" s="1"/>
  <c r="I1990" i="27" s="1"/>
  <c r="G1814" i="27"/>
  <c r="H1814" i="27" s="1"/>
  <c r="I1814" i="27" s="1"/>
  <c r="G346" i="27"/>
  <c r="H346" i="27" s="1"/>
  <c r="J346" i="27" s="1"/>
  <c r="G3044" i="27"/>
  <c r="H3044" i="27" s="1"/>
  <c r="I3044" i="27" s="1"/>
  <c r="G1925" i="27"/>
  <c r="H1925" i="27" s="1"/>
  <c r="I1925" i="27" s="1"/>
  <c r="G2351" i="27"/>
  <c r="H2351" i="27" s="1"/>
  <c r="I2351" i="27" s="1"/>
  <c r="G2759" i="27"/>
  <c r="H2759" i="27" s="1"/>
  <c r="G2281" i="27"/>
  <c r="H2281" i="27" s="1"/>
  <c r="I2281" i="27" s="1"/>
  <c r="G718" i="27"/>
  <c r="H718" i="27" s="1"/>
  <c r="G2336" i="27"/>
  <c r="H2336" i="27" s="1"/>
  <c r="I2336" i="27" s="1"/>
  <c r="G2513" i="27"/>
  <c r="H2513" i="27" s="1"/>
  <c r="G1271" i="27"/>
  <c r="H1271" i="27" s="1"/>
  <c r="I1271" i="27" s="1"/>
  <c r="G3214" i="27"/>
  <c r="H3214" i="27" s="1"/>
  <c r="J3214" i="27" s="1"/>
  <c r="G3037" i="27"/>
  <c r="H3037" i="27" s="1"/>
  <c r="I3037" i="27" s="1"/>
  <c r="G1288" i="27"/>
  <c r="H1288" i="27" s="1"/>
  <c r="I1288" i="27" s="1"/>
  <c r="G3005" i="27"/>
  <c r="H3005" i="27" s="1"/>
  <c r="I3005" i="27" s="1"/>
  <c r="G2330" i="27"/>
  <c r="H2330" i="27" s="1"/>
  <c r="G2110" i="27"/>
  <c r="H2110" i="27" s="1"/>
  <c r="I2110" i="27" s="1"/>
  <c r="G433" i="27"/>
  <c r="H433" i="27" s="1"/>
  <c r="G84" i="27"/>
  <c r="H84" i="27" s="1"/>
  <c r="G1543" i="27"/>
  <c r="H1543" i="27" s="1"/>
  <c r="I1543" i="27" s="1"/>
  <c r="G2623" i="27"/>
  <c r="H2623" i="27" s="1"/>
  <c r="G273" i="27"/>
  <c r="H273" i="27" s="1"/>
  <c r="I273" i="27" s="1"/>
  <c r="G449" i="27"/>
  <c r="H449" i="27" s="1"/>
  <c r="G411" i="27"/>
  <c r="H411" i="27" s="1"/>
  <c r="G701" i="27"/>
  <c r="H701" i="27" s="1"/>
  <c r="I701" i="27" s="1"/>
  <c r="G2191" i="27"/>
  <c r="H2191" i="27" s="1"/>
  <c r="I2191" i="27" s="1"/>
  <c r="G2001" i="27"/>
  <c r="H2001" i="27" s="1"/>
  <c r="J2001" i="27" s="1"/>
  <c r="G3017" i="27"/>
  <c r="H3017" i="27" s="1"/>
  <c r="I3017" i="27" s="1"/>
  <c r="G1237" i="27"/>
  <c r="H1237" i="27" s="1"/>
  <c r="G1027" i="27"/>
  <c r="H1027" i="27" s="1"/>
  <c r="I1027" i="27" s="1"/>
  <c r="G803" i="27"/>
  <c r="H803" i="27" s="1"/>
  <c r="I803" i="27" s="1"/>
  <c r="G556" i="27"/>
  <c r="H556" i="27" s="1"/>
  <c r="I556" i="27" s="1"/>
  <c r="G3089" i="27"/>
  <c r="H3089" i="27" s="1"/>
  <c r="G2033" i="27"/>
  <c r="H2033" i="27" s="1"/>
  <c r="G849" i="27"/>
  <c r="H849" i="27" s="1"/>
  <c r="J849" i="27" s="1"/>
  <c r="G2544" i="27"/>
  <c r="H2544" i="27" s="1"/>
  <c r="I2544" i="27" s="1"/>
  <c r="G2717" i="27"/>
  <c r="H2717" i="27" s="1"/>
  <c r="I2717" i="27" s="1"/>
  <c r="J1775" i="27"/>
  <c r="G238" i="27"/>
  <c r="H238" i="27" s="1"/>
  <c r="I238" i="27" s="1"/>
  <c r="G157" i="27"/>
  <c r="H157" i="27" s="1"/>
  <c r="G1712" i="27"/>
  <c r="H1712" i="27" s="1"/>
  <c r="I1712" i="27" s="1"/>
  <c r="G1258" i="27"/>
  <c r="H1258" i="27" s="1"/>
  <c r="I1258" i="27" s="1"/>
  <c r="G2016" i="27"/>
  <c r="H2016" i="27" s="1"/>
  <c r="I2016" i="27" s="1"/>
  <c r="G28" i="27"/>
  <c r="H28" i="27" s="1"/>
  <c r="J28" i="27" s="1"/>
  <c r="G2180" i="27"/>
  <c r="H2180" i="27" s="1"/>
  <c r="G198" i="27"/>
  <c r="H198" i="27" s="1"/>
  <c r="G3271" i="27"/>
  <c r="H3271" i="27" s="1"/>
  <c r="I3271" i="27" s="1"/>
  <c r="G2431" i="27"/>
  <c r="H2431" i="27" s="1"/>
  <c r="I2431" i="27" s="1"/>
  <c r="G2479" i="27"/>
  <c r="H2479" i="27" s="1"/>
  <c r="G1381" i="27"/>
  <c r="H1381" i="27" s="1"/>
  <c r="I1381" i="27" s="1"/>
  <c r="G360" i="27"/>
  <c r="H360" i="27" s="1"/>
  <c r="I360" i="27" s="1"/>
  <c r="G1579" i="27"/>
  <c r="H1579" i="27" s="1"/>
  <c r="G2038" i="27"/>
  <c r="H2038" i="27" s="1"/>
  <c r="G3015" i="27"/>
  <c r="H3015" i="27" s="1"/>
  <c r="I3015" i="27" s="1"/>
  <c r="G1243" i="27"/>
  <c r="H1243" i="27" s="1"/>
  <c r="G235" i="27"/>
  <c r="H235" i="27" s="1"/>
  <c r="I235" i="27" s="1"/>
  <c r="G1351" i="27"/>
  <c r="H1351" i="27" s="1"/>
  <c r="I1351" i="27" s="1"/>
  <c r="G595" i="27"/>
  <c r="H595" i="27" s="1"/>
  <c r="G1392" i="27"/>
  <c r="H1392" i="27" s="1"/>
  <c r="I1392" i="27" s="1"/>
  <c r="G1860" i="27"/>
  <c r="H1860" i="27" s="1"/>
  <c r="I1860" i="27" s="1"/>
  <c r="G2540" i="27"/>
  <c r="H2540" i="27" s="1"/>
  <c r="G140" i="27"/>
  <c r="H140" i="27" s="1"/>
  <c r="G681" i="27"/>
  <c r="H681" i="27" s="1"/>
  <c r="I681" i="27" s="1"/>
  <c r="G1203" i="27"/>
  <c r="H1203" i="27" s="1"/>
  <c r="G670" i="27"/>
  <c r="H670" i="27" s="1"/>
  <c r="I670" i="27" s="1"/>
  <c r="G1426" i="27"/>
  <c r="H1426" i="27" s="1"/>
  <c r="G2804" i="27"/>
  <c r="H2804" i="27" s="1"/>
  <c r="G2301" i="27"/>
  <c r="H2301" i="27" s="1"/>
  <c r="I2301" i="27" s="1"/>
  <c r="G385" i="27"/>
  <c r="H385" i="27" s="1"/>
  <c r="G1830" i="27"/>
  <c r="H1830" i="27" s="1"/>
  <c r="I1830" i="27" s="1"/>
  <c r="G1995" i="27"/>
  <c r="H1995" i="27" s="1"/>
  <c r="I1995" i="27" s="1"/>
  <c r="G3273" i="27"/>
  <c r="H3273" i="27" s="1"/>
  <c r="I3273" i="27" s="1"/>
  <c r="G1202" i="27"/>
  <c r="H1202" i="27" s="1"/>
  <c r="G1644" i="27"/>
  <c r="H1644" i="27" s="1"/>
  <c r="I1644" i="27" s="1"/>
  <c r="G2409" i="27"/>
  <c r="H2409" i="27" s="1"/>
  <c r="I2409" i="27" s="1"/>
  <c r="J10" i="27"/>
  <c r="G2106" i="27"/>
  <c r="H2106" i="27" s="1"/>
  <c r="J2106" i="27" s="1"/>
  <c r="G2396" i="27"/>
  <c r="H2396" i="27" s="1"/>
  <c r="G345" i="27"/>
  <c r="H345" i="27" s="1"/>
  <c r="G1405" i="27"/>
  <c r="H1405" i="27" s="1"/>
  <c r="G3165" i="27"/>
  <c r="H3165" i="27" s="1"/>
  <c r="I3165" i="27" s="1"/>
  <c r="G103" i="27"/>
  <c r="H103" i="27" s="1"/>
  <c r="I103" i="27" s="1"/>
  <c r="G2285" i="27"/>
  <c r="H2285" i="27" s="1"/>
  <c r="I2285" i="27" s="1"/>
  <c r="G2605" i="27"/>
  <c r="H2605" i="27" s="1"/>
  <c r="I2605" i="27" s="1"/>
  <c r="G1856" i="27"/>
  <c r="H1856" i="27" s="1"/>
  <c r="I1856" i="27" s="1"/>
  <c r="G682" i="27"/>
  <c r="H682" i="27" s="1"/>
  <c r="I682" i="27" s="1"/>
  <c r="G778" i="27"/>
  <c r="H778" i="27" s="1"/>
  <c r="G1185" i="27"/>
  <c r="H1185" i="27" s="1"/>
  <c r="I1185" i="27" s="1"/>
  <c r="G561" i="27"/>
  <c r="H561" i="27" s="1"/>
  <c r="J561" i="27" s="1"/>
  <c r="G1470" i="27"/>
  <c r="H1470" i="27" s="1"/>
  <c r="I1470" i="27" s="1"/>
  <c r="G229" i="27"/>
  <c r="H229" i="27" s="1"/>
  <c r="G2322" i="27"/>
  <c r="H2322" i="27" s="1"/>
  <c r="G30" i="27"/>
  <c r="H30" i="27" s="1"/>
  <c r="I30" i="27" s="1"/>
  <c r="G3001" i="27"/>
  <c r="H3001" i="27" s="1"/>
  <c r="I3001" i="27" s="1"/>
  <c r="G109" i="27"/>
  <c r="H109" i="27" s="1"/>
  <c r="G136" i="27"/>
  <c r="H136" i="27" s="1"/>
  <c r="I136" i="27" s="1"/>
  <c r="G2511" i="27"/>
  <c r="H2511" i="27" s="1"/>
  <c r="I2511" i="27" s="1"/>
  <c r="G3079" i="27"/>
  <c r="H3079" i="27" s="1"/>
  <c r="G2783" i="27"/>
  <c r="H2783" i="27" s="1"/>
  <c r="J2783" i="27" s="1"/>
  <c r="G845" i="27"/>
  <c r="H845" i="27" s="1"/>
  <c r="G2411" i="27"/>
  <c r="H2411" i="27" s="1"/>
  <c r="I2411" i="27" s="1"/>
  <c r="G629" i="27"/>
  <c r="H629" i="27" s="1"/>
  <c r="I629" i="27" s="1"/>
  <c r="G2112" i="27"/>
  <c r="H2112" i="27" s="1"/>
  <c r="I2112" i="27" s="1"/>
  <c r="G168" i="27"/>
  <c r="H168" i="27" s="1"/>
  <c r="G565" i="27"/>
  <c r="H565" i="27" s="1"/>
  <c r="I565" i="27" s="1"/>
  <c r="G3203" i="27"/>
  <c r="H3203" i="27" s="1"/>
  <c r="I3203" i="27" s="1"/>
  <c r="G606" i="27"/>
  <c r="H606" i="27" s="1"/>
  <c r="I606" i="27" s="1"/>
  <c r="G2228" i="27"/>
  <c r="H2228" i="27" s="1"/>
  <c r="G1867" i="27"/>
  <c r="H1867" i="27" s="1"/>
  <c r="G637" i="27"/>
  <c r="H637" i="27" s="1"/>
  <c r="I637" i="27" s="1"/>
  <c r="G277" i="27"/>
  <c r="H277" i="27" s="1"/>
  <c r="I277" i="27" s="1"/>
  <c r="G644" i="27"/>
  <c r="H644" i="27" s="1"/>
  <c r="I644" i="27" s="1"/>
  <c r="G1681" i="27"/>
  <c r="H1681" i="27" s="1"/>
  <c r="I1681" i="27" s="1"/>
  <c r="G1711" i="27"/>
  <c r="H1711" i="27" s="1"/>
  <c r="I1711" i="27" s="1"/>
  <c r="G2462" i="27"/>
  <c r="H2462" i="27" s="1"/>
  <c r="G674" i="27"/>
  <c r="H674" i="27" s="1"/>
  <c r="I674" i="27" s="1"/>
  <c r="G2363" i="27"/>
  <c r="H2363" i="27" s="1"/>
  <c r="G1466" i="27"/>
  <c r="H1466" i="27" s="1"/>
  <c r="G777" i="27"/>
  <c r="H777" i="27" s="1"/>
  <c r="I777" i="27" s="1"/>
  <c r="G2519" i="27"/>
  <c r="H2519" i="27" s="1"/>
  <c r="I2519" i="27" s="1"/>
  <c r="G612" i="27"/>
  <c r="H612" i="27" s="1"/>
  <c r="I612" i="27" s="1"/>
  <c r="G2977" i="27"/>
  <c r="H2977" i="27" s="1"/>
  <c r="I2977" i="27" s="1"/>
  <c r="G2749" i="27"/>
  <c r="H2749" i="27" s="1"/>
  <c r="G3180" i="27"/>
  <c r="H3180" i="27" s="1"/>
  <c r="I3180" i="27" s="1"/>
  <c r="G3164" i="27"/>
  <c r="H3164" i="27" s="1"/>
  <c r="I3164" i="27" s="1"/>
  <c r="G1204" i="27"/>
  <c r="H1204" i="27" s="1"/>
  <c r="G636" i="27"/>
  <c r="H636" i="27" s="1"/>
  <c r="I636" i="27" s="1"/>
  <c r="G3144" i="27"/>
  <c r="H3144" i="27" s="1"/>
  <c r="I3144" i="27" s="1"/>
  <c r="G119" i="27"/>
  <c r="H119" i="27" s="1"/>
  <c r="J1559" i="27"/>
  <c r="G1211" i="27"/>
  <c r="H1211" i="27" s="1"/>
  <c r="G1872" i="27"/>
  <c r="H1872" i="27" s="1"/>
  <c r="I1872" i="27" s="1"/>
  <c r="G2803" i="27"/>
  <c r="H2803" i="27" s="1"/>
  <c r="G1819" i="27"/>
  <c r="H1819" i="27" s="1"/>
  <c r="G1899" i="27"/>
  <c r="H1899" i="27" s="1"/>
  <c r="I1899" i="27" s="1"/>
  <c r="G1791" i="27"/>
  <c r="H1791" i="27" s="1"/>
  <c r="G751" i="27"/>
  <c r="H751" i="27" s="1"/>
  <c r="I751" i="27" s="1"/>
  <c r="G680" i="27"/>
  <c r="H680" i="27" s="1"/>
  <c r="G1100" i="27"/>
  <c r="H1100" i="27" s="1"/>
  <c r="G2117" i="27"/>
  <c r="H2117" i="27" s="1"/>
  <c r="I2117" i="27" s="1"/>
  <c r="G1691" i="27"/>
  <c r="H1691" i="27" s="1"/>
  <c r="I1691" i="27" s="1"/>
  <c r="G170" i="27"/>
  <c r="H170" i="27" s="1"/>
  <c r="I170" i="27" s="1"/>
  <c r="G3107" i="27"/>
  <c r="H3107" i="27" s="1"/>
  <c r="J3107" i="27" s="1"/>
  <c r="G1149" i="27"/>
  <c r="H1149" i="27" s="1"/>
  <c r="I1149" i="27" s="1"/>
  <c r="G1244" i="27"/>
  <c r="H1244" i="27" s="1"/>
  <c r="I1244" i="27" s="1"/>
  <c r="G1476" i="27"/>
  <c r="H1476" i="27" s="1"/>
  <c r="I1476" i="27" s="1"/>
  <c r="G2263" i="27"/>
  <c r="H2263" i="27" s="1"/>
  <c r="G1569" i="27"/>
  <c r="H1569" i="27" s="1"/>
  <c r="I1569" i="27" s="1"/>
  <c r="G1451" i="27"/>
  <c r="H1451" i="27" s="1"/>
  <c r="J1451" i="27" s="1"/>
  <c r="G1251" i="27"/>
  <c r="H1251" i="27" s="1"/>
  <c r="G1167" i="27"/>
  <c r="H1167" i="27" s="1"/>
  <c r="I1167" i="27" s="1"/>
  <c r="G3166" i="27"/>
  <c r="H3166" i="27" s="1"/>
  <c r="I3166" i="27" s="1"/>
  <c r="G995" i="27"/>
  <c r="H995" i="27" s="1"/>
  <c r="I995" i="27" s="1"/>
  <c r="G592" i="27"/>
  <c r="H592" i="27" s="1"/>
  <c r="G356" i="27"/>
  <c r="H356" i="27" s="1"/>
  <c r="G2968" i="27"/>
  <c r="H2968" i="27" s="1"/>
  <c r="I2968" i="27" s="1"/>
  <c r="G1163" i="27"/>
  <c r="H1163" i="27" s="1"/>
  <c r="J1163" i="27" s="1"/>
  <c r="G994" i="27"/>
  <c r="H994" i="27" s="1"/>
  <c r="I994" i="27" s="1"/>
  <c r="G2364" i="27"/>
  <c r="H2364" i="27" s="1"/>
  <c r="I2364" i="27" s="1"/>
  <c r="G1816" i="27"/>
  <c r="H1816" i="27" s="1"/>
  <c r="I1816" i="27" s="1"/>
  <c r="G1127" i="27"/>
  <c r="H1127" i="27" s="1"/>
  <c r="I1127" i="27" s="1"/>
  <c r="G2553" i="27"/>
  <c r="H2553" i="27" s="1"/>
  <c r="J2553" i="27" s="1"/>
  <c r="G2317" i="27"/>
  <c r="H2317" i="27" s="1"/>
  <c r="I2317" i="27" s="1"/>
  <c r="G3195" i="27"/>
  <c r="H3195" i="27" s="1"/>
  <c r="I3195" i="27" s="1"/>
  <c r="G1324" i="27"/>
  <c r="H1324" i="27" s="1"/>
  <c r="G2406" i="27"/>
  <c r="H2406" i="27" s="1"/>
  <c r="I2406" i="27" s="1"/>
  <c r="G1578" i="27"/>
  <c r="H1578" i="27" s="1"/>
  <c r="I1578" i="27" s="1"/>
  <c r="G423" i="27"/>
  <c r="H423" i="27" s="1"/>
  <c r="I423" i="27" s="1"/>
  <c r="G1537" i="27"/>
  <c r="H1537" i="27" s="1"/>
  <c r="G740" i="27"/>
  <c r="H740" i="27" s="1"/>
  <c r="G858" i="27"/>
  <c r="H858" i="27" s="1"/>
  <c r="G1023" i="27"/>
  <c r="H1023" i="27" s="1"/>
  <c r="G1253" i="27"/>
  <c r="H1253" i="27" s="1"/>
  <c r="I1253" i="27" s="1"/>
  <c r="G285" i="27"/>
  <c r="H285" i="27" s="1"/>
  <c r="I285" i="27" s="1"/>
  <c r="G3051" i="27"/>
  <c r="H3051" i="27" s="1"/>
  <c r="I3051" i="27" s="1"/>
  <c r="G2028" i="27"/>
  <c r="H2028" i="27" s="1"/>
  <c r="I2028" i="27" s="1"/>
  <c r="G1107" i="27"/>
  <c r="H1107" i="27" s="1"/>
  <c r="J1107" i="27" s="1"/>
  <c r="G353" i="27"/>
  <c r="H353" i="27" s="1"/>
  <c r="I353" i="27" s="1"/>
  <c r="G1308" i="27"/>
  <c r="H1308" i="27" s="1"/>
  <c r="I1308" i="27" s="1"/>
  <c r="G1635" i="27"/>
  <c r="H1635" i="27" s="1"/>
  <c r="I1635" i="27" s="1"/>
  <c r="G1583" i="27"/>
  <c r="H1583" i="27" s="1"/>
  <c r="I1583" i="27" s="1"/>
  <c r="G35" i="27"/>
  <c r="H35" i="27" s="1"/>
  <c r="I35" i="27" s="1"/>
  <c r="G3131" i="27"/>
  <c r="H3131" i="27" s="1"/>
  <c r="I3131" i="27" s="1"/>
  <c r="G2468" i="27"/>
  <c r="H2468" i="27" s="1"/>
  <c r="I2468" i="27" s="1"/>
  <c r="G2502" i="27"/>
  <c r="H2502" i="27" s="1"/>
  <c r="I2502" i="27" s="1"/>
  <c r="G2826" i="27"/>
  <c r="H2826" i="27" s="1"/>
  <c r="I2826" i="27" s="1"/>
  <c r="G2114" i="27"/>
  <c r="H2114" i="27" s="1"/>
  <c r="I2114" i="27" s="1"/>
  <c r="G192" i="27"/>
  <c r="H192" i="27" s="1"/>
  <c r="I192" i="27" s="1"/>
  <c r="G1259" i="27"/>
  <c r="H1259" i="27" s="1"/>
  <c r="I1259" i="27" s="1"/>
  <c r="G123" i="27"/>
  <c r="H123" i="27" s="1"/>
  <c r="I123" i="27" s="1"/>
  <c r="G421" i="27"/>
  <c r="H421" i="27" s="1"/>
  <c r="I421" i="27" s="1"/>
  <c r="G3288" i="27"/>
  <c r="H3288" i="27" s="1"/>
  <c r="J3288" i="27" s="1"/>
  <c r="G2628" i="27"/>
  <c r="H2628" i="27" s="1"/>
  <c r="I2628" i="27" s="1"/>
  <c r="G2569" i="27"/>
  <c r="H2569" i="27" s="1"/>
  <c r="G815" i="27"/>
  <c r="H815" i="27" s="1"/>
  <c r="G3294" i="27"/>
  <c r="H3294" i="27" s="1"/>
  <c r="I3294" i="27" s="1"/>
  <c r="G2664" i="27"/>
  <c r="H2664" i="27" s="1"/>
  <c r="I2664" i="27" s="1"/>
  <c r="G1385" i="27"/>
  <c r="H1385" i="27" s="1"/>
  <c r="I1385" i="27" s="1"/>
  <c r="G206" i="27"/>
  <c r="H206" i="27" s="1"/>
  <c r="G2141" i="27"/>
  <c r="H2141" i="27" s="1"/>
  <c r="I2141" i="27" s="1"/>
  <c r="G1581" i="27"/>
  <c r="H1581" i="27" s="1"/>
  <c r="I1581" i="27" s="1"/>
  <c r="G936" i="27"/>
  <c r="H936" i="27" s="1"/>
  <c r="G750" i="27"/>
  <c r="H750" i="27" s="1"/>
  <c r="I750" i="27" s="1"/>
  <c r="G1029" i="27"/>
  <c r="H1029" i="27" s="1"/>
  <c r="I1029" i="27" s="1"/>
  <c r="G275" i="27"/>
  <c r="H275" i="27" s="1"/>
  <c r="I275" i="27" s="1"/>
  <c r="G857" i="27"/>
  <c r="H857" i="27" s="1"/>
  <c r="I857" i="27" s="1"/>
  <c r="G1349" i="27"/>
  <c r="H1349" i="27" s="1"/>
  <c r="I1349" i="27" s="1"/>
  <c r="G594" i="27"/>
  <c r="H594" i="27" s="1"/>
  <c r="G1170" i="27"/>
  <c r="H1170" i="27" s="1"/>
  <c r="G2575" i="27"/>
  <c r="H2575" i="27" s="1"/>
  <c r="I2575" i="27" s="1"/>
  <c r="G239" i="27"/>
  <c r="H239" i="27" s="1"/>
  <c r="I239" i="27" s="1"/>
  <c r="G599" i="27"/>
  <c r="H599" i="27" s="1"/>
  <c r="I599" i="27" s="1"/>
  <c r="G1504" i="27"/>
  <c r="H1504" i="27" s="1"/>
  <c r="G668" i="27"/>
  <c r="H668" i="27" s="1"/>
  <c r="G129" i="27"/>
  <c r="H129" i="27" s="1"/>
  <c r="G2434" i="27"/>
  <c r="H2434" i="27" s="1"/>
  <c r="I2434" i="27" s="1"/>
  <c r="G1757" i="27"/>
  <c r="H1757" i="27" s="1"/>
  <c r="I1757" i="27" s="1"/>
  <c r="G1291" i="27"/>
  <c r="H1291" i="27" s="1"/>
  <c r="I1291" i="27" s="1"/>
  <c r="G2034" i="27"/>
  <c r="H2034" i="27" s="1"/>
  <c r="G69" i="27"/>
  <c r="H69" i="27" s="1"/>
  <c r="I69" i="27" s="1"/>
  <c r="G200" i="27"/>
  <c r="H200" i="27" s="1"/>
  <c r="G1354" i="27"/>
  <c r="H1354" i="27" s="1"/>
  <c r="I1354" i="27" s="1"/>
  <c r="G278" i="27"/>
  <c r="H278" i="27" s="1"/>
  <c r="I278" i="27" s="1"/>
  <c r="G1213" i="27"/>
  <c r="H1213" i="27" s="1"/>
  <c r="I1213" i="27" s="1"/>
  <c r="G2070" i="27"/>
  <c r="H2070" i="27" s="1"/>
  <c r="I2070" i="27" s="1"/>
  <c r="G1008" i="27"/>
  <c r="H1008" i="27" s="1"/>
  <c r="I1008" i="27" s="1"/>
  <c r="G2183" i="27"/>
  <c r="H2183" i="27" s="1"/>
  <c r="I2183" i="27" s="1"/>
  <c r="G1153" i="27"/>
  <c r="H1153" i="27" s="1"/>
  <c r="I1153" i="27" s="1"/>
  <c r="G732" i="27"/>
  <c r="H732" i="27" s="1"/>
  <c r="I732" i="27" s="1"/>
  <c r="G1461" i="27"/>
  <c r="H1461" i="27" s="1"/>
  <c r="I1461" i="27" s="1"/>
  <c r="G53" i="27"/>
  <c r="H53" i="27" s="1"/>
  <c r="G3010" i="27"/>
  <c r="H3010" i="27" s="1"/>
  <c r="I3010" i="27" s="1"/>
  <c r="G1632" i="27"/>
  <c r="H1632" i="27" s="1"/>
  <c r="I1632" i="27" s="1"/>
  <c r="G817" i="27"/>
  <c r="H817" i="27" s="1"/>
  <c r="G2047" i="27"/>
  <c r="H2047" i="27" s="1"/>
  <c r="G2806" i="27"/>
  <c r="H2806" i="27" s="1"/>
  <c r="I2806" i="27" s="1"/>
  <c r="G252" i="27"/>
  <c r="H252" i="27" s="1"/>
  <c r="I252" i="27" s="1"/>
  <c r="G3133" i="27"/>
  <c r="H3133" i="27" s="1"/>
  <c r="I3133" i="27" s="1"/>
  <c r="G1751" i="27"/>
  <c r="H1751" i="27" s="1"/>
  <c r="I1751" i="27" s="1"/>
  <c r="G3040" i="27"/>
  <c r="H3040" i="27" s="1"/>
  <c r="I3040" i="27" s="1"/>
  <c r="G1996" i="27"/>
  <c r="H1996" i="27" s="1"/>
  <c r="I1996" i="27" s="1"/>
  <c r="G3116" i="27"/>
  <c r="H3116" i="27" s="1"/>
  <c r="G1656" i="27"/>
  <c r="H1656" i="27" s="1"/>
  <c r="G3158" i="27"/>
  <c r="H3158" i="27" s="1"/>
  <c r="I3158" i="27" s="1"/>
  <c r="G1431" i="27"/>
  <c r="H1431" i="27" s="1"/>
  <c r="I1431" i="27" s="1"/>
  <c r="G2501" i="27"/>
  <c r="H2501" i="27" s="1"/>
  <c r="I2501" i="27" s="1"/>
  <c r="G1041" i="27"/>
  <c r="H1041" i="27" s="1"/>
  <c r="G1848" i="27"/>
  <c r="H1848" i="27" s="1"/>
  <c r="G2077" i="27"/>
  <c r="H2077" i="27" s="1"/>
  <c r="I2077" i="27" s="1"/>
  <c r="G1785" i="27"/>
  <c r="H1785" i="27" s="1"/>
  <c r="G821" i="27"/>
  <c r="H821" i="27" s="1"/>
  <c r="I821" i="27" s="1"/>
  <c r="G1093" i="27"/>
  <c r="H1093" i="27" s="1"/>
  <c r="I1093" i="27" s="1"/>
  <c r="G1865" i="27"/>
  <c r="H1865" i="27" s="1"/>
  <c r="I1865" i="27" s="1"/>
  <c r="G321" i="27"/>
  <c r="H321" i="27" s="1"/>
  <c r="I321" i="27" s="1"/>
  <c r="G1499" i="27"/>
  <c r="H1499" i="27" s="1"/>
  <c r="I1499" i="27" s="1"/>
  <c r="G2005" i="27"/>
  <c r="H2005" i="27" s="1"/>
  <c r="I2005" i="27" s="1"/>
  <c r="G500" i="27"/>
  <c r="H500" i="27" s="1"/>
  <c r="I500" i="27" s="1"/>
  <c r="G501" i="27"/>
  <c r="H501" i="27" s="1"/>
  <c r="G900" i="27"/>
  <c r="H900" i="27" s="1"/>
  <c r="I900" i="27" s="1"/>
  <c r="G913" i="27"/>
  <c r="H913" i="27" s="1"/>
  <c r="G1599" i="27"/>
  <c r="H1599" i="27" s="1"/>
  <c r="G2865" i="27"/>
  <c r="H2865" i="27" s="1"/>
  <c r="G1721" i="27"/>
  <c r="H1721" i="27" s="1"/>
  <c r="G558" i="27"/>
  <c r="H558" i="27" s="1"/>
  <c r="I558" i="27" s="1"/>
  <c r="G1540" i="27"/>
  <c r="H1540" i="27" s="1"/>
  <c r="I1540" i="27" s="1"/>
  <c r="G1962" i="27"/>
  <c r="H1962" i="27" s="1"/>
  <c r="I1962" i="27" s="1"/>
  <c r="G2401" i="27"/>
  <c r="H2401" i="27" s="1"/>
  <c r="I2401" i="27" s="1"/>
  <c r="G930" i="27"/>
  <c r="H930" i="27" s="1"/>
  <c r="I930" i="27" s="1"/>
  <c r="G20" i="27"/>
  <c r="H20" i="27" s="1"/>
  <c r="I20" i="27" s="1"/>
  <c r="G1320" i="27"/>
  <c r="H1320" i="27" s="1"/>
  <c r="I1320" i="27" s="1"/>
  <c r="G879" i="27"/>
  <c r="H879" i="27" s="1"/>
  <c r="I879" i="27" s="1"/>
  <c r="G2402" i="27"/>
  <c r="H2402" i="27" s="1"/>
  <c r="I2402" i="27" s="1"/>
  <c r="G1322" i="27"/>
  <c r="H1322" i="27" s="1"/>
  <c r="G303" i="27"/>
  <c r="H303" i="27" s="1"/>
  <c r="I303" i="27" s="1"/>
  <c r="G2449" i="27"/>
  <c r="H2449" i="27" s="1"/>
  <c r="G3289" i="27"/>
  <c r="H3289" i="27" s="1"/>
  <c r="G281" i="27"/>
  <c r="H281" i="27" s="1"/>
  <c r="I281" i="27" s="1"/>
  <c r="G2017" i="27"/>
  <c r="H2017" i="27" s="1"/>
  <c r="I2017" i="27" s="1"/>
  <c r="G25" i="27"/>
  <c r="H25" i="27" s="1"/>
  <c r="G70" i="27"/>
  <c r="H70" i="27" s="1"/>
  <c r="G463" i="27"/>
  <c r="H463" i="27" s="1"/>
  <c r="I463" i="27" s="1"/>
  <c r="G1143" i="27"/>
  <c r="H1143" i="27" s="1"/>
  <c r="I1143" i="27" s="1"/>
  <c r="G1277" i="27"/>
  <c r="H1277" i="27" s="1"/>
  <c r="I1277" i="27" s="1"/>
  <c r="G199" i="27"/>
  <c r="H199" i="27" s="1"/>
  <c r="G820" i="27"/>
  <c r="H820" i="27" s="1"/>
  <c r="G989" i="27"/>
  <c r="H989" i="27" s="1"/>
  <c r="I989" i="27" s="1"/>
  <c r="G58" i="27"/>
  <c r="H58" i="27" s="1"/>
  <c r="G1693" i="27"/>
  <c r="H1693" i="27" s="1"/>
  <c r="I1693" i="27" s="1"/>
  <c r="G1152" i="27"/>
  <c r="H1152" i="27" s="1"/>
  <c r="I1152" i="27" s="1"/>
  <c r="G3052" i="27"/>
  <c r="H3052" i="27" s="1"/>
  <c r="I3052" i="27" s="1"/>
  <c r="G67" i="27"/>
  <c r="H67" i="27" s="1"/>
  <c r="I67" i="27" s="1"/>
  <c r="G2820" i="27"/>
  <c r="H2820" i="27" s="1"/>
  <c r="I2820" i="27" s="1"/>
  <c r="G1835" i="27"/>
  <c r="H1835" i="27" s="1"/>
  <c r="G2607" i="27"/>
  <c r="H2607" i="27" s="1"/>
  <c r="I2607" i="27" s="1"/>
  <c r="G736" i="27"/>
  <c r="H736" i="27" s="1"/>
  <c r="I736" i="27" s="1"/>
  <c r="G1584" i="27"/>
  <c r="H1584" i="27" s="1"/>
  <c r="I1584" i="27" s="1"/>
  <c r="G1240" i="27"/>
  <c r="H1240" i="27" s="1"/>
  <c r="G1542" i="27"/>
  <c r="H1542" i="27" s="1"/>
  <c r="I1542" i="27" s="1"/>
  <c r="G1074" i="27"/>
  <c r="H1074" i="27" s="1"/>
  <c r="G3126" i="27"/>
  <c r="H3126" i="27" s="1"/>
  <c r="I3126" i="27" s="1"/>
  <c r="G196" i="27"/>
  <c r="H196" i="27" s="1"/>
  <c r="G1942" i="27"/>
  <c r="H1942" i="27" s="1"/>
  <c r="I1942" i="27" s="1"/>
  <c r="G1389" i="27"/>
  <c r="H1389" i="27" s="1"/>
  <c r="I1389" i="27" s="1"/>
  <c r="G2859" i="27"/>
  <c r="H2859" i="27" s="1"/>
  <c r="I2859" i="27" s="1"/>
  <c r="G2148" i="27"/>
  <c r="H2148" i="27" s="1"/>
  <c r="I2148" i="27" s="1"/>
  <c r="G2159" i="27"/>
  <c r="H2159" i="27" s="1"/>
  <c r="I2159" i="27" s="1"/>
  <c r="G1611" i="27"/>
  <c r="H1611" i="27" s="1"/>
  <c r="I1611" i="27" s="1"/>
  <c r="G491" i="27"/>
  <c r="H491" i="27" s="1"/>
  <c r="I491" i="27" s="1"/>
  <c r="G32" i="27"/>
  <c r="H32" i="27" s="1"/>
  <c r="I32" i="27" s="1"/>
  <c r="G1973" i="27"/>
  <c r="H1973" i="27" s="1"/>
  <c r="I1973" i="27" s="1"/>
  <c r="G339" i="27"/>
  <c r="H339" i="27" s="1"/>
  <c r="G608" i="27"/>
  <c r="H608" i="27" s="1"/>
  <c r="I608" i="27" s="1"/>
  <c r="G124" i="27"/>
  <c r="H124" i="27" s="1"/>
  <c r="G1510" i="27"/>
  <c r="H1510" i="27" s="1"/>
  <c r="I1510" i="27" s="1"/>
  <c r="G2189" i="27"/>
  <c r="H2189" i="27" s="1"/>
  <c r="I2189" i="27" s="1"/>
  <c r="G665" i="27"/>
  <c r="H665" i="27" s="1"/>
  <c r="G2658" i="27"/>
  <c r="H2658" i="27" s="1"/>
  <c r="I2658" i="27" s="1"/>
  <c r="G934" i="27"/>
  <c r="H934" i="27" s="1"/>
  <c r="I934" i="27" s="1"/>
  <c r="G338" i="27"/>
  <c r="H338" i="27" s="1"/>
  <c r="G3092" i="27"/>
  <c r="H3092" i="27" s="1"/>
  <c r="G1619" i="27"/>
  <c r="H1619" i="27" s="1"/>
  <c r="G935" i="27"/>
  <c r="H935" i="27" s="1"/>
  <c r="I935" i="27" s="1"/>
  <c r="G2139" i="27"/>
  <c r="H2139" i="27" s="1"/>
  <c r="G135" i="27"/>
  <c r="H135" i="27" s="1"/>
  <c r="G316" i="27"/>
  <c r="H316" i="27" s="1"/>
  <c r="I316" i="27" s="1"/>
  <c r="G1427" i="27"/>
  <c r="H1427" i="27" s="1"/>
  <c r="G827" i="27"/>
  <c r="H827" i="27" s="1"/>
  <c r="I827" i="27" s="1"/>
  <c r="G933" i="27"/>
  <c r="H933" i="27" s="1"/>
  <c r="I933" i="27" s="1"/>
  <c r="G1210" i="27"/>
  <c r="H1210" i="27" s="1"/>
  <c r="G3306" i="27"/>
  <c r="H3306" i="27" s="1"/>
  <c r="I3306" i="27" s="1"/>
  <c r="G1255" i="27"/>
  <c r="H1255" i="27" s="1"/>
  <c r="I1255" i="27" s="1"/>
  <c r="G1103" i="27"/>
  <c r="H1103" i="27" s="1"/>
  <c r="G2157" i="27"/>
  <c r="H2157" i="27" s="1"/>
  <c r="I2157" i="27" s="1"/>
  <c r="G372" i="27"/>
  <c r="H372" i="27" s="1"/>
  <c r="G95" i="27"/>
  <c r="H95" i="27" s="1"/>
  <c r="I95" i="27" s="1"/>
  <c r="G3011" i="27"/>
  <c r="H3011" i="27" s="1"/>
  <c r="I3011" i="27" s="1"/>
  <c r="G1795" i="27"/>
  <c r="H1795" i="27" s="1"/>
  <c r="I1795" i="27" s="1"/>
  <c r="G1820" i="27"/>
  <c r="H1820" i="27" s="1"/>
  <c r="G120" i="27"/>
  <c r="H120" i="27" s="1"/>
  <c r="G1327" i="27"/>
  <c r="H1327" i="27" s="1"/>
  <c r="I1327" i="27" s="1"/>
  <c r="G1420" i="27"/>
  <c r="H1420" i="27" s="1"/>
  <c r="I1420" i="27" s="1"/>
  <c r="G2194" i="27"/>
  <c r="H2194" i="27" s="1"/>
  <c r="G1364" i="27"/>
  <c r="H1364" i="27" s="1"/>
  <c r="G1646" i="27"/>
  <c r="H1646" i="27" s="1"/>
  <c r="I1646" i="27" s="1"/>
  <c r="G1853" i="27"/>
  <c r="H1853" i="27" s="1"/>
  <c r="I1853" i="27" s="1"/>
  <c r="G855" i="27"/>
  <c r="H855" i="27" s="1"/>
  <c r="I855" i="27" s="1"/>
  <c r="G1976" i="27"/>
  <c r="H1976" i="27" s="1"/>
  <c r="I1976" i="27" s="1"/>
  <c r="G2718" i="27"/>
  <c r="H2718" i="27" s="1"/>
  <c r="I2718" i="27" s="1"/>
  <c r="G3263" i="27"/>
  <c r="H3263" i="27" s="1"/>
  <c r="G416" i="27"/>
  <c r="H416" i="27" s="1"/>
  <c r="G1344" i="27"/>
  <c r="H1344" i="27" s="1"/>
  <c r="I1344" i="27" s="1"/>
  <c r="G780" i="27"/>
  <c r="H780" i="27" s="1"/>
  <c r="I780" i="27" s="1"/>
  <c r="G1175" i="27"/>
  <c r="H1175" i="27" s="1"/>
  <c r="G1824" i="27"/>
  <c r="H1824" i="27" s="1"/>
  <c r="I1824" i="27" s="1"/>
  <c r="G891" i="27"/>
  <c r="H891" i="27" s="1"/>
  <c r="I891" i="27" s="1"/>
  <c r="G2737" i="27"/>
  <c r="H2737" i="27" s="1"/>
  <c r="G882" i="27"/>
  <c r="H882" i="27" s="1"/>
  <c r="G72" i="27"/>
  <c r="H72" i="27" s="1"/>
  <c r="I72" i="27" s="1"/>
  <c r="G3146" i="27"/>
  <c r="H3146" i="27" s="1"/>
  <c r="I3146" i="27" s="1"/>
  <c r="G2622" i="27"/>
  <c r="H2622" i="27" s="1"/>
  <c r="I2622" i="27" s="1"/>
  <c r="G2543" i="27"/>
  <c r="H2543" i="27" s="1"/>
  <c r="I2543" i="27" s="1"/>
  <c r="G2212" i="27"/>
  <c r="H2212" i="27" s="1"/>
  <c r="I2212" i="27" s="1"/>
  <c r="G180" i="27"/>
  <c r="H180" i="27" s="1"/>
  <c r="I180" i="27" s="1"/>
  <c r="G720" i="27"/>
  <c r="H720" i="27" s="1"/>
  <c r="I720" i="27" s="1"/>
  <c r="G733" i="27"/>
  <c r="H733" i="27" s="1"/>
  <c r="I733" i="27" s="1"/>
  <c r="G1789" i="27"/>
  <c r="H1789" i="27" s="1"/>
  <c r="G931" i="27"/>
  <c r="H931" i="27" s="1"/>
  <c r="I931" i="27" s="1"/>
  <c r="G1894" i="27"/>
  <c r="H1894" i="27" s="1"/>
  <c r="I1894" i="27" s="1"/>
  <c r="G925" i="27"/>
  <c r="H925" i="27" s="1"/>
  <c r="I925" i="27" s="1"/>
  <c r="G1139" i="27"/>
  <c r="H1139" i="27" s="1"/>
  <c r="G1467" i="27"/>
  <c r="H1467" i="27" s="1"/>
  <c r="I1467" i="27" s="1"/>
  <c r="G3021" i="27"/>
  <c r="H3021" i="27" s="1"/>
  <c r="I3021" i="27" s="1"/>
  <c r="G646" i="27"/>
  <c r="H646" i="27" s="1"/>
  <c r="G19" i="27"/>
  <c r="H19" i="27" s="1"/>
  <c r="I19" i="27" s="1"/>
  <c r="G1685" i="27"/>
  <c r="H1685" i="27" s="1"/>
  <c r="I1685" i="27" s="1"/>
  <c r="G1222" i="27"/>
  <c r="H1222" i="27" s="1"/>
  <c r="I1222" i="27" s="1"/>
  <c r="G1679" i="27"/>
  <c r="H1679" i="27" s="1"/>
  <c r="I1679" i="27" s="1"/>
  <c r="G313" i="27"/>
  <c r="H313" i="27" s="1"/>
  <c r="I313" i="27" s="1"/>
  <c r="G211" i="27"/>
  <c r="H211" i="27" s="1"/>
  <c r="G743" i="27"/>
  <c r="H743" i="27" s="1"/>
  <c r="I743" i="27" s="1"/>
  <c r="G1561" i="27"/>
  <c r="H1561" i="27" s="1"/>
  <c r="I1561" i="27" s="1"/>
  <c r="G2871" i="27"/>
  <c r="H2871" i="27" s="1"/>
  <c r="G3042" i="27"/>
  <c r="H3042" i="27" s="1"/>
  <c r="I3042" i="27" s="1"/>
  <c r="G3193" i="27"/>
  <c r="H3193" i="27" s="1"/>
  <c r="G244" i="27"/>
  <c r="H244" i="27" s="1"/>
  <c r="G1285" i="27"/>
  <c r="H1285" i="27" s="1"/>
  <c r="I1285" i="27" s="1"/>
  <c r="G2872" i="27"/>
  <c r="H2872" i="27" s="1"/>
  <c r="I2872" i="27" s="1"/>
  <c r="G2440" i="27"/>
  <c r="H2440" i="27" s="1"/>
  <c r="I2440" i="27" s="1"/>
  <c r="G2188" i="27"/>
  <c r="H2188" i="27" s="1"/>
  <c r="I2188" i="27" s="1"/>
  <c r="G315" i="27"/>
  <c r="H315" i="27" s="1"/>
  <c r="I315" i="27" s="1"/>
  <c r="G419" i="27"/>
  <c r="H419" i="27" s="1"/>
  <c r="I419" i="27" s="1"/>
  <c r="G166" i="27"/>
  <c r="H166" i="27" s="1"/>
  <c r="I166" i="27" s="1"/>
  <c r="G2538" i="27"/>
  <c r="H2538" i="27" s="1"/>
  <c r="I2538" i="27" s="1"/>
  <c r="G892" i="27"/>
  <c r="H892" i="27" s="1"/>
  <c r="I892" i="27" s="1"/>
  <c r="G3312" i="27"/>
  <c r="H3312" i="27" s="1"/>
  <c r="I3312" i="27" s="1"/>
  <c r="G340" i="27"/>
  <c r="H340" i="27" s="1"/>
  <c r="G2827" i="27"/>
  <c r="H2827" i="27" s="1"/>
  <c r="I2827" i="27" s="1"/>
  <c r="G1398" i="27"/>
  <c r="H1398" i="27" s="1"/>
  <c r="I1398" i="27" s="1"/>
  <c r="G1944" i="27"/>
  <c r="H1944" i="27" s="1"/>
  <c r="G2122" i="27"/>
  <c r="H2122" i="27" s="1"/>
  <c r="I2122" i="27" s="1"/>
  <c r="G1892" i="27"/>
  <c r="H1892" i="27" s="1"/>
  <c r="I1892" i="27" s="1"/>
  <c r="G3224" i="27"/>
  <c r="H3224" i="27" s="1"/>
  <c r="I3224" i="27" s="1"/>
  <c r="G1249" i="27"/>
  <c r="H1249" i="27" s="1"/>
  <c r="G739" i="27"/>
  <c r="H739" i="27" s="1"/>
  <c r="G104" i="27"/>
  <c r="H104" i="27" s="1"/>
  <c r="I104" i="27" s="1"/>
  <c r="G1350" i="27"/>
  <c r="H1350" i="27" s="1"/>
  <c r="I1350" i="27" s="1"/>
  <c r="G876" i="27"/>
  <c r="H876" i="27" s="1"/>
  <c r="I876" i="27" s="1"/>
  <c r="G1538" i="27"/>
  <c r="H1538" i="27" s="1"/>
  <c r="G231" i="27"/>
  <c r="H231" i="27" s="1"/>
  <c r="G1709" i="27"/>
  <c r="H1709" i="27" s="1"/>
  <c r="I1709" i="27" s="1"/>
  <c r="G1742" i="27"/>
  <c r="H1742" i="27" s="1"/>
  <c r="I1742" i="27" s="1"/>
  <c r="G1778" i="27"/>
  <c r="H1778" i="27" s="1"/>
  <c r="G2084" i="27"/>
  <c r="H2084" i="27" s="1"/>
  <c r="I2084" i="27" s="1"/>
  <c r="G234" i="27"/>
  <c r="H234" i="27" s="1"/>
  <c r="I234" i="27" s="1"/>
  <c r="G137" i="27"/>
  <c r="H137" i="27" s="1"/>
  <c r="I137" i="27" s="1"/>
  <c r="G2655" i="27"/>
  <c r="H2655" i="27" s="1"/>
  <c r="G2156" i="27"/>
  <c r="H2156" i="27" s="1"/>
  <c r="I2156" i="27" s="1"/>
  <c r="G392" i="27"/>
  <c r="H392" i="27" s="1"/>
  <c r="I392" i="27" s="1"/>
  <c r="G2158" i="27"/>
  <c r="H2158" i="27" s="1"/>
  <c r="I2158" i="27" s="1"/>
  <c r="G560" i="27"/>
  <c r="H560" i="27" s="1"/>
  <c r="G469" i="27"/>
  <c r="H469" i="27" s="1"/>
  <c r="G734" i="27"/>
  <c r="H734" i="27" s="1"/>
  <c r="I734" i="27" s="1"/>
  <c r="G396" i="27"/>
  <c r="H396" i="27" s="1"/>
  <c r="G715" i="27"/>
  <c r="H715" i="27" s="1"/>
  <c r="I715" i="27" s="1"/>
  <c r="G675" i="27"/>
  <c r="H675" i="27" s="1"/>
  <c r="I675" i="27" s="1"/>
  <c r="G3292" i="27"/>
  <c r="H3292" i="27" s="1"/>
  <c r="I3292" i="27" s="1"/>
  <c r="G1493" i="27"/>
  <c r="H1493" i="27" s="1"/>
  <c r="G418" i="27"/>
  <c r="H418" i="27" s="1"/>
  <c r="I418" i="27" s="1"/>
  <c r="G3117" i="27"/>
  <c r="H3117" i="27" s="1"/>
  <c r="I3117" i="27" s="1"/>
  <c r="G1938" i="27"/>
  <c r="H1938" i="27" s="1"/>
  <c r="G3304" i="27"/>
  <c r="H3304" i="27" s="1"/>
  <c r="I3304" i="27" s="1"/>
  <c r="G304" i="27"/>
  <c r="H304" i="27" s="1"/>
  <c r="I304" i="27" s="1"/>
  <c r="G505" i="27"/>
  <c r="H505" i="27" s="1"/>
  <c r="I505" i="27" s="1"/>
  <c r="G378" i="27"/>
  <c r="H378" i="27" s="1"/>
  <c r="G3309" i="27"/>
  <c r="H3309" i="27" s="1"/>
  <c r="I3309" i="27" s="1"/>
  <c r="G1071" i="27"/>
  <c r="H1071" i="27" s="1"/>
  <c r="I1071" i="27" s="1"/>
  <c r="G2444" i="27"/>
  <c r="H2444" i="27" s="1"/>
  <c r="I2444" i="27" s="1"/>
  <c r="G1498" i="27"/>
  <c r="H1498" i="27" s="1"/>
  <c r="G1979" i="27"/>
  <c r="H1979" i="27" s="1"/>
  <c r="I1979" i="27" s="1"/>
  <c r="G2432" i="27"/>
  <c r="H2432" i="27" s="1"/>
  <c r="I2432" i="27" s="1"/>
  <c r="G1492" i="27"/>
  <c r="H1492" i="27" s="1"/>
  <c r="G54" i="27"/>
  <c r="H54" i="27" s="1"/>
  <c r="G3083" i="27"/>
  <c r="H3083" i="27" s="1"/>
  <c r="I3083" i="27" s="1"/>
  <c r="G3223" i="27"/>
  <c r="H3223" i="27" s="1"/>
  <c r="I3223" i="27" s="1"/>
  <c r="G2657" i="27"/>
  <c r="H2657" i="27" s="1"/>
  <c r="I2657" i="27" s="1"/>
  <c r="G571" i="27"/>
  <c r="H571" i="27" s="1"/>
  <c r="I571" i="27" s="1"/>
  <c r="G1707" i="27"/>
  <c r="H1707" i="27" s="1"/>
  <c r="I1707" i="27" s="1"/>
  <c r="G1332" i="27"/>
  <c r="H1332" i="27" s="1"/>
  <c r="G1815" i="27"/>
  <c r="H1815" i="27" s="1"/>
  <c r="I1815" i="27" s="1"/>
  <c r="G2952" i="27"/>
  <c r="H2952" i="27" s="1"/>
  <c r="I2952" i="27" s="1"/>
  <c r="G2391" i="27"/>
  <c r="H2391" i="27" s="1"/>
  <c r="I2391" i="27" s="1"/>
  <c r="G2439" i="27"/>
  <c r="H2439" i="27" s="1"/>
  <c r="I2439" i="27" s="1"/>
  <c r="G2425" i="27"/>
  <c r="H2425" i="27" s="1"/>
  <c r="I2425" i="27" s="1"/>
  <c r="G1960" i="27"/>
  <c r="H1960" i="27" s="1"/>
  <c r="I1960" i="27" s="1"/>
  <c r="G1009" i="27"/>
  <c r="H1009" i="27" s="1"/>
  <c r="G467" i="27"/>
  <c r="H467" i="27" s="1"/>
  <c r="G156" i="27"/>
  <c r="H156" i="27" s="1"/>
  <c r="I156" i="27" s="1"/>
  <c r="G107" i="27"/>
  <c r="H107" i="27" s="1"/>
  <c r="G1833" i="27"/>
  <c r="H1833" i="27" s="1"/>
  <c r="I1833" i="27" s="1"/>
  <c r="G250" i="27"/>
  <c r="H250" i="27" s="1"/>
  <c r="I250" i="27" s="1"/>
  <c r="G2627" i="27"/>
  <c r="H2627" i="27" s="1"/>
  <c r="G3275" i="27"/>
  <c r="H3275" i="27" s="1"/>
  <c r="I3275" i="27" s="1"/>
  <c r="G2287" i="27"/>
  <c r="H2287" i="27" s="1"/>
  <c r="I2287" i="27" s="1"/>
  <c r="G1452" i="27"/>
  <c r="H1452" i="27" s="1"/>
  <c r="I1452" i="27" s="1"/>
  <c r="G589" i="27"/>
  <c r="H589" i="27" s="1"/>
  <c r="G48" i="27"/>
  <c r="H48" i="27" s="1"/>
  <c r="I48" i="27" s="1"/>
  <c r="G1836" i="27"/>
  <c r="H1836" i="27" s="1"/>
  <c r="I1836" i="27" s="1"/>
  <c r="G447" i="27"/>
  <c r="H447" i="27" s="1"/>
  <c r="G241" i="27"/>
  <c r="H241" i="27" s="1"/>
  <c r="I241" i="27" s="1"/>
  <c r="G631" i="27"/>
  <c r="H631" i="27" s="1"/>
  <c r="I631" i="27" s="1"/>
  <c r="G2801" i="27"/>
  <c r="H2801" i="27" s="1"/>
  <c r="G639" i="27"/>
  <c r="H639" i="27" s="1"/>
  <c r="G426" i="27"/>
  <c r="H426" i="27" s="1"/>
  <c r="G2499" i="27"/>
  <c r="H2499" i="27" s="1"/>
  <c r="I2499" i="27" s="1"/>
  <c r="G2625" i="27"/>
  <c r="H2625" i="27" s="1"/>
  <c r="I2625" i="27" s="1"/>
  <c r="G413" i="27"/>
  <c r="H413" i="27" s="1"/>
  <c r="G2978" i="27"/>
  <c r="H2978" i="27" s="1"/>
  <c r="I2978" i="27" s="1"/>
  <c r="G2864" i="27"/>
  <c r="H2864" i="27" s="1"/>
  <c r="I2864" i="27" s="1"/>
  <c r="G1727" i="27"/>
  <c r="H1727" i="27" s="1"/>
  <c r="I1727" i="27" s="1"/>
  <c r="G306" i="27"/>
  <c r="H306" i="27" s="1"/>
  <c r="I306" i="27" s="1"/>
  <c r="G745" i="27"/>
  <c r="H745" i="27" s="1"/>
  <c r="G1333" i="27"/>
  <c r="H1333" i="27" s="1"/>
  <c r="I1333" i="27" s="1"/>
  <c r="G890" i="27"/>
  <c r="H890" i="27" s="1"/>
  <c r="G1004" i="27"/>
  <c r="H1004" i="27" s="1"/>
  <c r="I1004" i="27" s="1"/>
  <c r="G217" i="27"/>
  <c r="H217" i="27" s="1"/>
  <c r="I217" i="27" s="1"/>
  <c r="G3192" i="27"/>
  <c r="H3192" i="27" s="1"/>
  <c r="I3192" i="27" s="1"/>
  <c r="G2516" i="27"/>
  <c r="H2516" i="27" s="1"/>
  <c r="G1433" i="27"/>
  <c r="H1433" i="27" s="1"/>
  <c r="G2591" i="27"/>
  <c r="H2591" i="27" s="1"/>
  <c r="G1080" i="27"/>
  <c r="H1080" i="27" s="1"/>
  <c r="G2373" i="27"/>
  <c r="H2373" i="27" s="1"/>
  <c r="I2373" i="27" s="1"/>
  <c r="G2138" i="27"/>
  <c r="H2138" i="27" s="1"/>
  <c r="G3295" i="27"/>
  <c r="H3295" i="27" s="1"/>
  <c r="I3295" i="27" s="1"/>
  <c r="G108" i="27"/>
  <c r="H108" i="27" s="1"/>
  <c r="G2535" i="27"/>
  <c r="H2535" i="27" s="1"/>
  <c r="I2535" i="27" s="1"/>
  <c r="G1748" i="27"/>
  <c r="H1748" i="27" s="1"/>
  <c r="G2154" i="27"/>
  <c r="H2154" i="27" s="1"/>
  <c r="I2154" i="27" s="1"/>
  <c r="G66" i="27"/>
  <c r="H66" i="27" s="1"/>
  <c r="I66" i="27" s="1"/>
  <c r="G3303" i="27"/>
  <c r="H3303" i="27" s="1"/>
  <c r="I3303" i="27" s="1"/>
  <c r="G280" i="27"/>
  <c r="H280" i="27" s="1"/>
  <c r="I280" i="27" s="1"/>
  <c r="G1855" i="27"/>
  <c r="H1855" i="27" s="1"/>
  <c r="I1855" i="27" s="1"/>
  <c r="G2619" i="27"/>
  <c r="H2619" i="27" s="1"/>
  <c r="I2619" i="27" s="1"/>
  <c r="G776" i="27"/>
  <c r="H776" i="27" s="1"/>
  <c r="I776" i="27" s="1"/>
  <c r="G176" i="27"/>
  <c r="H176" i="27" s="1"/>
  <c r="G2107" i="27"/>
  <c r="H2107" i="27" s="1"/>
  <c r="I2107" i="27" s="1"/>
  <c r="G2292" i="27"/>
  <c r="H2292" i="27" s="1"/>
  <c r="G1539" i="27"/>
  <c r="H1539" i="27" s="1"/>
  <c r="I1539" i="27" s="1"/>
  <c r="G90" i="27"/>
  <c r="H90" i="27" s="1"/>
  <c r="I90" i="27" s="1"/>
  <c r="G1754" i="27"/>
  <c r="H1754" i="27" s="1"/>
  <c r="G174" i="27"/>
  <c r="H174" i="27" s="1"/>
  <c r="I174" i="27" s="1"/>
  <c r="G1425" i="27"/>
  <c r="H1425" i="27" s="1"/>
  <c r="G2258" i="27"/>
  <c r="H2258" i="27" s="1"/>
  <c r="G2066" i="27"/>
  <c r="H2066" i="27" s="1"/>
  <c r="G2475" i="27"/>
  <c r="H2475" i="27" s="1"/>
  <c r="I2475" i="27" s="1"/>
  <c r="G2784" i="27"/>
  <c r="H2784" i="27" s="1"/>
  <c r="I2784" i="27" s="1"/>
  <c r="G1282" i="27"/>
  <c r="H1282" i="27" s="1"/>
  <c r="I1282" i="27" s="1"/>
  <c r="G881" i="27"/>
  <c r="H881" i="27" s="1"/>
  <c r="G713" i="27"/>
  <c r="H713" i="27" s="1"/>
  <c r="G2620" i="27"/>
  <c r="H2620" i="27" s="1"/>
  <c r="I2620" i="27" s="1"/>
  <c r="G1794" i="27"/>
  <c r="H1794" i="27" s="1"/>
  <c r="I1794" i="27" s="1"/>
  <c r="G49" i="27"/>
  <c r="H49" i="27" s="1"/>
  <c r="G26" i="27"/>
  <c r="H26" i="27" s="1"/>
  <c r="I26" i="27" s="1"/>
  <c r="G3270" i="27"/>
  <c r="H3270" i="27" s="1"/>
  <c r="I3270" i="27" s="1"/>
  <c r="G2446" i="27"/>
  <c r="H2446" i="27" s="1"/>
  <c r="I2446" i="27" s="1"/>
  <c r="G64" i="27"/>
  <c r="H64" i="27" s="1"/>
  <c r="I64" i="27" s="1"/>
  <c r="G2119" i="27"/>
  <c r="H2119" i="27" s="1"/>
  <c r="G1326" i="27"/>
  <c r="H1326" i="27" s="1"/>
  <c r="I1326" i="27" s="1"/>
  <c r="G2374" i="27"/>
  <c r="H2374" i="27" s="1"/>
  <c r="G1779" i="27"/>
  <c r="H1779" i="27" s="1"/>
  <c r="G482" i="27"/>
  <c r="H482" i="27" s="1"/>
  <c r="I482" i="27" s="1"/>
  <c r="G429" i="27"/>
  <c r="H429" i="27" s="1"/>
  <c r="I429" i="27" s="1"/>
  <c r="G337" i="27"/>
  <c r="H337" i="27" s="1"/>
  <c r="G3122" i="27"/>
  <c r="H3122" i="27" s="1"/>
  <c r="G2648" i="27"/>
  <c r="H2648" i="27" s="1"/>
  <c r="I2648" i="27" s="1"/>
  <c r="G2766" i="27"/>
  <c r="H2766" i="27" s="1"/>
  <c r="I2766" i="27" s="1"/>
  <c r="G319" i="27"/>
  <c r="H319" i="27" s="1"/>
  <c r="I319" i="27" s="1"/>
  <c r="G2403" i="27"/>
  <c r="H2403" i="27" s="1"/>
  <c r="I2403" i="27" s="1"/>
  <c r="G2844" i="27"/>
  <c r="H2844" i="27" s="1"/>
  <c r="I2844" i="27" s="1"/>
  <c r="G702" i="27"/>
  <c r="H702" i="27" s="1"/>
  <c r="I702" i="27" s="1"/>
  <c r="G1598" i="27"/>
  <c r="H1598" i="27" s="1"/>
  <c r="I1598" i="27" s="1"/>
  <c r="G1957" i="27"/>
  <c r="H1957" i="27" s="1"/>
  <c r="I1957" i="27" s="1"/>
  <c r="G2878" i="27"/>
  <c r="H2878" i="27" s="1"/>
  <c r="I2878" i="27" s="1"/>
  <c r="G557" i="27"/>
  <c r="H557" i="27" s="1"/>
  <c r="I557" i="27" s="1"/>
  <c r="G611" i="27"/>
  <c r="H611" i="27" s="1"/>
  <c r="I611" i="27" s="1"/>
  <c r="G3081" i="27"/>
  <c r="H3081" i="27" s="1"/>
  <c r="I3081" i="27" s="1"/>
  <c r="G1605" i="27"/>
  <c r="H1605" i="27" s="1"/>
  <c r="I1605" i="27" s="1"/>
  <c r="G1026" i="27"/>
  <c r="H1026" i="27" s="1"/>
  <c r="I1026" i="27" s="1"/>
  <c r="G719" i="27"/>
  <c r="H719" i="27" s="1"/>
  <c r="I719" i="27" s="1"/>
  <c r="G3276" i="27"/>
  <c r="H3276" i="27" s="1"/>
  <c r="G709" i="27"/>
  <c r="H709" i="27" s="1"/>
  <c r="G3006" i="27"/>
  <c r="H3006" i="27" s="1"/>
  <c r="I3006" i="27" s="1"/>
  <c r="G772" i="27"/>
  <c r="H772" i="27" s="1"/>
  <c r="I772" i="27" s="1"/>
  <c r="G2227" i="27"/>
  <c r="H2227" i="27" s="1"/>
  <c r="G195" i="27"/>
  <c r="H195" i="27" s="1"/>
  <c r="I195" i="27" s="1"/>
  <c r="G284" i="27"/>
  <c r="H284" i="27" s="1"/>
  <c r="G2388" i="27"/>
  <c r="H2388" i="27" s="1"/>
  <c r="G382" i="27"/>
  <c r="H382" i="27" s="1"/>
  <c r="G2470" i="27"/>
  <c r="H2470" i="27" s="1"/>
  <c r="I2470" i="27" s="1"/>
  <c r="G3130" i="27"/>
  <c r="H3130" i="27" s="1"/>
  <c r="G3007" i="27"/>
  <c r="H3007" i="27" s="1"/>
  <c r="G395" i="27"/>
  <c r="H395" i="27" s="1"/>
  <c r="G268" i="27"/>
  <c r="H268" i="27" s="1"/>
  <c r="I268" i="27" s="1"/>
  <c r="G179" i="27"/>
  <c r="H179" i="27" s="1"/>
  <c r="I179" i="27" s="1"/>
  <c r="G1564" i="27"/>
  <c r="H1564" i="27" s="1"/>
  <c r="I1564" i="27" s="1"/>
  <c r="G861" i="27"/>
  <c r="H861" i="27" s="1"/>
  <c r="I861" i="27" s="1"/>
  <c r="G1181" i="27"/>
  <c r="H1181" i="27" s="1"/>
  <c r="G1886" i="27"/>
  <c r="H1886" i="27" s="1"/>
  <c r="I1886" i="27" s="1"/>
  <c r="G3108" i="27"/>
  <c r="H3108" i="27" s="1"/>
  <c r="I3108" i="27" s="1"/>
  <c r="G57" i="27"/>
  <c r="H57" i="27" s="1"/>
  <c r="I57" i="27" s="1"/>
  <c r="G1200" i="27"/>
  <c r="H1200" i="27" s="1"/>
  <c r="I1200" i="27" s="1"/>
  <c r="G1076" i="27"/>
  <c r="H1076" i="27" s="1"/>
  <c r="G2518" i="27"/>
  <c r="H2518" i="27" s="1"/>
  <c r="I2518" i="27" s="1"/>
  <c r="G1956" i="27"/>
  <c r="H1956" i="27" s="1"/>
  <c r="I1956" i="27" s="1"/>
  <c r="G575" i="27"/>
  <c r="H575" i="27" s="1"/>
  <c r="G171" i="27"/>
  <c r="H171" i="27" s="1"/>
  <c r="G1512" i="27"/>
  <c r="H1512" i="27" s="1"/>
  <c r="I1512" i="27" s="1"/>
  <c r="G2072" i="27"/>
  <c r="H2072" i="27" s="1"/>
  <c r="I2072" i="27" s="1"/>
  <c r="G660" i="27"/>
  <c r="H660" i="27" s="1"/>
  <c r="G1760" i="27"/>
  <c r="H1760" i="27" s="1"/>
  <c r="G2875" i="27"/>
  <c r="H2875" i="27" s="1"/>
  <c r="I2875" i="27" s="1"/>
  <c r="G1851" i="27"/>
  <c r="H1851" i="27" s="1"/>
  <c r="I1851" i="27" s="1"/>
  <c r="G3231" i="27"/>
  <c r="H3231" i="27" s="1"/>
  <c r="G2152" i="27"/>
  <c r="H2152" i="27" s="1"/>
  <c r="I2152" i="27" s="1"/>
  <c r="G1275" i="27"/>
  <c r="H1275" i="27" s="1"/>
  <c r="I1275" i="27" s="1"/>
  <c r="G1500" i="27"/>
  <c r="H1500" i="27" s="1"/>
  <c r="I1500" i="27" s="1"/>
  <c r="G1187" i="27"/>
  <c r="H1187" i="27" s="1"/>
  <c r="I1187" i="27" s="1"/>
  <c r="G716" i="27"/>
  <c r="H716" i="27" s="1"/>
  <c r="I716" i="27" s="1"/>
  <c r="G2621" i="27"/>
  <c r="H2621" i="27" s="1"/>
  <c r="I2621" i="27" s="1"/>
  <c r="G1604" i="27"/>
  <c r="H1604" i="27" s="1"/>
  <c r="G230" i="27"/>
  <c r="H230" i="27" s="1"/>
  <c r="I230" i="27" s="1"/>
  <c r="G3256" i="27"/>
  <c r="H3256" i="27" s="1"/>
  <c r="I3256" i="27" s="1"/>
  <c r="G921" i="27"/>
  <c r="H921" i="27" s="1"/>
  <c r="G374" i="27"/>
  <c r="H374" i="27" s="1"/>
  <c r="I374" i="27" s="1"/>
  <c r="G2484" i="27"/>
  <c r="H2484" i="27" s="1"/>
  <c r="G1716" i="27"/>
  <c r="H1716" i="27" s="1"/>
  <c r="G860" i="27"/>
  <c r="H860" i="27" s="1"/>
  <c r="G2497" i="27"/>
  <c r="H2497" i="27" s="1"/>
  <c r="I2497" i="27" s="1"/>
  <c r="G1866" i="27"/>
  <c r="H1866" i="27" s="1"/>
  <c r="I1866" i="27" s="1"/>
  <c r="G711" i="27"/>
  <c r="H711" i="27" s="1"/>
  <c r="I711" i="27" s="1"/>
  <c r="G2736" i="27"/>
  <c r="H2736" i="27" s="1"/>
  <c r="I2736" i="27" s="1"/>
  <c r="G2445" i="27"/>
  <c r="H2445" i="27" s="1"/>
  <c r="I2445" i="27" s="1"/>
  <c r="G1749" i="27"/>
  <c r="H1749" i="27" s="1"/>
  <c r="I1749" i="27" s="1"/>
  <c r="G1397" i="27"/>
  <c r="H1397" i="27" s="1"/>
  <c r="I1397" i="27" s="1"/>
  <c r="G1677" i="27"/>
  <c r="H1677" i="27" s="1"/>
  <c r="I1677" i="27" s="1"/>
  <c r="G194" i="27"/>
  <c r="H194" i="27" s="1"/>
  <c r="G1607" i="27"/>
  <c r="H1607" i="27" s="1"/>
  <c r="I1607" i="27" s="1"/>
  <c r="G1596" i="27"/>
  <c r="H1596" i="27" s="1"/>
  <c r="I1596" i="27" s="1"/>
  <c r="G1509" i="27"/>
  <c r="H1509" i="27" s="1"/>
  <c r="I1509" i="27" s="1"/>
  <c r="G2614" i="27"/>
  <c r="H2614" i="27" s="1"/>
  <c r="G2136" i="27"/>
  <c r="H2136" i="27" s="1"/>
  <c r="I2136" i="27" s="1"/>
  <c r="G305" i="27"/>
  <c r="H305" i="27" s="1"/>
  <c r="I305" i="27" s="1"/>
  <c r="G2880" i="27"/>
  <c r="H2880" i="27" s="1"/>
  <c r="I2880" i="27" s="1"/>
  <c r="G2676" i="27"/>
  <c r="H2676" i="27" s="1"/>
  <c r="I2676" i="27" s="1"/>
  <c r="G3267" i="27"/>
  <c r="H3267" i="27" s="1"/>
  <c r="I3267" i="27" s="1"/>
  <c r="G1873" i="27"/>
  <c r="H1873" i="27" s="1"/>
  <c r="G1813" i="27"/>
  <c r="H1813" i="27" s="1"/>
  <c r="I1813" i="27" s="1"/>
  <c r="G929" i="27"/>
  <c r="H929" i="27" s="1"/>
  <c r="I929" i="27" s="1"/>
  <c r="G973" i="27"/>
  <c r="H973" i="27" s="1"/>
  <c r="I973" i="27" s="1"/>
  <c r="G2914" i="27"/>
  <c r="H2914" i="27" s="1"/>
  <c r="I2914" i="27" s="1"/>
  <c r="G2728" i="27"/>
  <c r="H2728" i="27" s="1"/>
  <c r="I2728" i="27" s="1"/>
  <c r="G1687" i="27"/>
  <c r="H1687" i="27" s="1"/>
  <c r="I1687" i="27" s="1"/>
  <c r="G468" i="27"/>
  <c r="H468" i="27" s="1"/>
  <c r="G1926" i="27"/>
  <c r="H1926" i="27" s="1"/>
  <c r="I1926" i="27" s="1"/>
  <c r="G2102" i="27"/>
  <c r="H2102" i="27" s="1"/>
  <c r="I2102" i="27" s="1"/>
  <c r="G1317" i="27"/>
  <c r="H1317" i="27" s="1"/>
  <c r="I1317" i="27" s="1"/>
  <c r="G267" i="27"/>
  <c r="H267" i="27" s="1"/>
  <c r="I267" i="27" s="1"/>
  <c r="G2893" i="27"/>
  <c r="H2893" i="27" s="1"/>
  <c r="I2893" i="27" s="1"/>
  <c r="G3330" i="27"/>
  <c r="H3330" i="27" s="1"/>
  <c r="I3330" i="27" s="1"/>
  <c r="G2582" i="27"/>
  <c r="H2582" i="27" s="1"/>
  <c r="I2582" i="27" s="1"/>
  <c r="G1965" i="27"/>
  <c r="H1965" i="27" s="1"/>
  <c r="I1965" i="27" s="1"/>
  <c r="G1150" i="27"/>
  <c r="H1150" i="27" s="1"/>
  <c r="I1150" i="27" s="1"/>
  <c r="G3335" i="27"/>
  <c r="H3335" i="27" s="1"/>
  <c r="I3335" i="27" s="1"/>
  <c r="G496" i="27"/>
  <c r="H496" i="27" s="1"/>
  <c r="I496" i="27" s="1"/>
  <c r="G536" i="27"/>
  <c r="H536" i="27" s="1"/>
  <c r="I536" i="27" s="1"/>
  <c r="G793" i="27"/>
  <c r="H793" i="27" s="1"/>
  <c r="G2151" i="27"/>
  <c r="H2151" i="27" s="1"/>
  <c r="I2151" i="27" s="1"/>
  <c r="G2146" i="27"/>
  <c r="H2146" i="27" s="1"/>
  <c r="I2146" i="27" s="1"/>
  <c r="G1503" i="27"/>
  <c r="H1503" i="27" s="1"/>
  <c r="G3112" i="27"/>
  <c r="H3112" i="27" s="1"/>
  <c r="I3112" i="27" s="1"/>
  <c r="G2577" i="27"/>
  <c r="H2577" i="27" s="1"/>
  <c r="G3340" i="27"/>
  <c r="H3340" i="27" s="1"/>
  <c r="I3340" i="27" s="1"/>
  <c r="G2699" i="27"/>
  <c r="H2699" i="27" s="1"/>
  <c r="I2699" i="27" s="1"/>
  <c r="G965" i="27"/>
  <c r="H965" i="27" s="1"/>
  <c r="I965" i="27" s="1"/>
  <c r="G1582" i="27"/>
  <c r="H1582" i="27" s="1"/>
  <c r="I1582" i="27" s="1"/>
  <c r="G1536" i="27"/>
  <c r="H1536" i="27" s="1"/>
  <c r="I1536" i="27" s="1"/>
  <c r="G1573" i="27"/>
  <c r="H1573" i="27" s="1"/>
  <c r="I1573" i="27" s="1"/>
  <c r="G526" i="27"/>
  <c r="H526" i="27" s="1"/>
  <c r="I526" i="27" s="1"/>
  <c r="G1508" i="27"/>
  <c r="H1508" i="27" s="1"/>
  <c r="I1508" i="27" s="1"/>
  <c r="G141" i="27"/>
  <c r="H141" i="27" s="1"/>
  <c r="I141" i="27" s="1"/>
  <c r="G960" i="27"/>
  <c r="H960" i="27" s="1"/>
  <c r="I960" i="27" s="1"/>
  <c r="G806" i="27"/>
  <c r="H806" i="27" s="1"/>
  <c r="I806" i="27" s="1"/>
  <c r="G956" i="27"/>
  <c r="H956" i="27" s="1"/>
  <c r="G717" i="27"/>
  <c r="H717" i="27" s="1"/>
  <c r="I717" i="27" s="1"/>
  <c r="G1064" i="27"/>
  <c r="H1064" i="27" s="1"/>
  <c r="I1064" i="27" s="1"/>
  <c r="G96" i="27"/>
  <c r="H96" i="27" s="1"/>
  <c r="G2647" i="27"/>
  <c r="H2647" i="27" s="1"/>
  <c r="I2647" i="27" s="1"/>
  <c r="G2681" i="27"/>
  <c r="H2681" i="27" s="1"/>
  <c r="I2681" i="27" s="1"/>
  <c r="G1424" i="27"/>
  <c r="H1424" i="27" s="1"/>
  <c r="I1424" i="27" s="1"/>
  <c r="G2085" i="27"/>
  <c r="H2085" i="27" s="1"/>
  <c r="I2085" i="27" s="1"/>
  <c r="G3329" i="27"/>
  <c r="H3329" i="27" s="1"/>
  <c r="I3329" i="27" s="1"/>
  <c r="G1717" i="27"/>
  <c r="H1717" i="27" s="1"/>
  <c r="I1717" i="27" s="1"/>
  <c r="G955" i="27"/>
  <c r="H955" i="27" s="1"/>
  <c r="I955" i="27" s="1"/>
  <c r="G314" i="27"/>
  <c r="H314" i="27" s="1"/>
  <c r="I314" i="27" s="1"/>
  <c r="G2876" i="27"/>
  <c r="H2876" i="27" s="1"/>
  <c r="I2876" i="27" s="1"/>
  <c r="G1570" i="27"/>
  <c r="H1570" i="27" s="1"/>
  <c r="G918" i="27"/>
  <c r="H918" i="27" s="1"/>
  <c r="I918" i="27" s="1"/>
  <c r="G961" i="27"/>
  <c r="H961" i="27" s="1"/>
  <c r="I961" i="27" s="1"/>
  <c r="G2642" i="27"/>
  <c r="H2642" i="27" s="1"/>
  <c r="G2358" i="27"/>
  <c r="H2358" i="27" s="1"/>
  <c r="I2358" i="27" s="1"/>
  <c r="G1063" i="27"/>
  <c r="H1063" i="27" s="1"/>
  <c r="I1063" i="27" s="1"/>
  <c r="G602" i="27"/>
  <c r="H602" i="27" s="1"/>
  <c r="G484" i="27"/>
  <c r="H484" i="27" s="1"/>
  <c r="I484" i="27" s="1"/>
  <c r="G2176" i="27"/>
  <c r="H2176" i="27" s="1"/>
  <c r="I2176" i="27" s="1"/>
  <c r="G2520" i="27"/>
  <c r="H2520" i="27" s="1"/>
  <c r="I2520" i="27" s="1"/>
  <c r="G1620" i="27"/>
  <c r="H1620" i="27" s="1"/>
  <c r="G3088" i="27"/>
  <c r="H3088" i="27" s="1"/>
  <c r="G755" i="27"/>
  <c r="H755" i="27" s="1"/>
  <c r="G383" i="27"/>
  <c r="H383" i="27" s="1"/>
  <c r="G1369" i="27"/>
  <c r="H1369" i="27" s="1"/>
  <c r="G2653" i="27"/>
  <c r="H2653" i="27" s="1"/>
  <c r="I2653" i="27" s="1"/>
  <c r="G2680" i="27"/>
  <c r="H2680" i="27" s="1"/>
  <c r="I2680" i="27" s="1"/>
  <c r="G2147" i="27"/>
  <c r="H2147" i="27" s="1"/>
  <c r="I2147" i="27" s="1"/>
  <c r="G2877" i="27"/>
  <c r="H2877" i="27" s="1"/>
  <c r="I2877" i="27" s="1"/>
  <c r="G2753" i="27"/>
  <c r="H2753" i="27" s="1"/>
  <c r="I2753" i="27" s="1"/>
  <c r="G1044" i="27"/>
  <c r="H1044" i="27" s="1"/>
  <c r="G2894" i="27"/>
  <c r="H2894" i="27" s="1"/>
  <c r="I2894" i="27" s="1"/>
  <c r="G308" i="27"/>
  <c r="H308" i="27" s="1"/>
  <c r="I308" i="27" s="1"/>
  <c r="G2578" i="27"/>
  <c r="H2578" i="27" s="1"/>
  <c r="G1073" i="27"/>
  <c r="H1073" i="27" s="1"/>
  <c r="G949" i="27"/>
  <c r="H949" i="27" s="1"/>
  <c r="I949" i="27" s="1"/>
  <c r="G2410" i="27"/>
  <c r="H2410" i="27" s="1"/>
  <c r="I2410" i="27" s="1"/>
  <c r="G948" i="27"/>
  <c r="H948" i="27" s="1"/>
  <c r="I948" i="27" s="1"/>
  <c r="G1171" i="27"/>
  <c r="H1171" i="27" s="1"/>
  <c r="G2316" i="27"/>
  <c r="H2316" i="27" s="1"/>
  <c r="I2316" i="27" s="1"/>
  <c r="G2413" i="27"/>
  <c r="H2413" i="27" s="1"/>
  <c r="I2413" i="27" s="1"/>
  <c r="G323" i="27"/>
  <c r="H323" i="27" s="1"/>
  <c r="I323" i="27" s="1"/>
  <c r="G928" i="27"/>
  <c r="H928" i="27" s="1"/>
  <c r="I928" i="27" s="1"/>
  <c r="G349" i="27"/>
  <c r="H349" i="27" s="1"/>
  <c r="G2593" i="27"/>
  <c r="H2593" i="27" s="1"/>
  <c r="G1439" i="27"/>
  <c r="H1439" i="27" s="1"/>
  <c r="G2867" i="27"/>
  <c r="H2867" i="27" s="1"/>
  <c r="G1242" i="27"/>
  <c r="H1242" i="27" s="1"/>
  <c r="G1655" i="27"/>
  <c r="H1655" i="27" s="1"/>
  <c r="I1655" i="27" s="1"/>
  <c r="G3346" i="27"/>
  <c r="H3346" i="27" s="1"/>
  <c r="I3346" i="27" s="1"/>
  <c r="G490" i="27"/>
  <c r="H490" i="27" s="1"/>
  <c r="I490" i="27" s="1"/>
  <c r="G286" i="27"/>
  <c r="H286" i="27" s="1"/>
  <c r="G409" i="27"/>
  <c r="H409" i="27" s="1"/>
  <c r="G312" i="27"/>
  <c r="H312" i="27" s="1"/>
  <c r="I312" i="27" s="1"/>
  <c r="G642" i="27"/>
  <c r="H642" i="27" s="1"/>
  <c r="I642" i="27" s="1"/>
  <c r="G2581" i="27"/>
  <c r="H2581" i="27" s="1"/>
  <c r="I2581" i="27" s="1"/>
  <c r="G2395" i="27"/>
  <c r="H2395" i="27" s="1"/>
  <c r="G2735" i="27"/>
  <c r="H2735" i="27" s="1"/>
  <c r="I2735" i="27" s="1"/>
  <c r="G245" i="27"/>
  <c r="H245" i="27" s="1"/>
  <c r="I245" i="27" s="1"/>
  <c r="G1526" i="27"/>
  <c r="H1526" i="27" s="1"/>
  <c r="I1526" i="27" s="1"/>
  <c r="G1511" i="27"/>
  <c r="H1511" i="27" s="1"/>
  <c r="I1511" i="27" s="1"/>
  <c r="G2869" i="27"/>
  <c r="H2869" i="27" s="1"/>
  <c r="G967" i="27"/>
  <c r="H967" i="27" s="1"/>
  <c r="I967" i="27" s="1"/>
  <c r="G1617" i="27"/>
  <c r="H1617" i="27" s="1"/>
  <c r="G527" i="27"/>
  <c r="H527" i="27" s="1"/>
  <c r="I527" i="27" s="1"/>
  <c r="G2571" i="27"/>
  <c r="H2571" i="27" s="1"/>
  <c r="I2571" i="27" s="1"/>
  <c r="G532" i="27"/>
  <c r="H532" i="27" s="1"/>
  <c r="I532" i="27" s="1"/>
  <c r="G2901" i="27"/>
  <c r="H2901" i="27" s="1"/>
  <c r="I2901" i="27" s="1"/>
  <c r="G2103" i="27"/>
  <c r="H2103" i="27" s="1"/>
  <c r="I2103" i="27" s="1"/>
  <c r="G2142" i="27"/>
  <c r="H2142" i="27" s="1"/>
  <c r="I2142" i="27" s="1"/>
  <c r="G2656" i="27"/>
  <c r="H2656" i="27" s="1"/>
  <c r="I2656" i="27" s="1"/>
  <c r="G2145" i="27"/>
  <c r="H2145" i="27" s="1"/>
  <c r="I2145" i="27" s="1"/>
  <c r="G412" i="27"/>
  <c r="H412" i="27" s="1"/>
  <c r="G669" i="27"/>
  <c r="H669" i="27" s="1"/>
  <c r="I669" i="27" s="1"/>
  <c r="G424" i="27"/>
  <c r="H424" i="27" s="1"/>
  <c r="I424" i="27" s="1"/>
  <c r="G2824" i="27"/>
  <c r="H2824" i="27" s="1"/>
  <c r="G307" i="27"/>
  <c r="H307" i="27" s="1"/>
  <c r="I307" i="27" s="1"/>
  <c r="G661" i="27"/>
  <c r="H661" i="27" s="1"/>
  <c r="I661" i="27" s="1"/>
  <c r="G1927" i="27"/>
  <c r="H1927" i="27" s="1"/>
  <c r="I1927" i="27" s="1"/>
  <c r="G2652" i="27"/>
  <c r="H2652" i="27" s="1"/>
  <c r="I2652" i="27" s="1"/>
  <c r="G1633" i="27"/>
  <c r="H1633" i="27" s="1"/>
  <c r="I1633" i="27" s="1"/>
  <c r="G3336" i="27"/>
  <c r="H3336" i="27" s="1"/>
  <c r="I3336" i="27" s="1"/>
  <c r="G3343" i="27"/>
  <c r="H3343" i="27" s="1"/>
  <c r="I3343" i="27" s="1"/>
  <c r="G2722" i="27"/>
  <c r="H2722" i="27" s="1"/>
  <c r="I2722" i="27" s="1"/>
  <c r="G483" i="27"/>
  <c r="H483" i="27" s="1"/>
  <c r="I483" i="27" s="1"/>
  <c r="G517" i="27"/>
  <c r="H517" i="27" s="1"/>
  <c r="I517" i="27" s="1"/>
  <c r="G2645" i="27"/>
  <c r="H2645" i="27" s="1"/>
  <c r="I2645" i="27" s="1"/>
  <c r="G2874" i="27"/>
  <c r="H2874" i="27" s="1"/>
  <c r="G3331" i="27"/>
  <c r="H3331" i="27" s="1"/>
  <c r="I3331" i="27" s="1"/>
  <c r="G2861" i="27"/>
  <c r="H2861" i="27" s="1"/>
  <c r="I2861" i="27" s="1"/>
  <c r="G1033" i="27"/>
  <c r="H1033" i="27" s="1"/>
  <c r="I1033" i="27" s="1"/>
  <c r="G2917" i="27"/>
  <c r="H2917" i="27" s="1"/>
  <c r="I2917" i="27" s="1"/>
  <c r="G492" i="27"/>
  <c r="H492" i="27" s="1"/>
  <c r="I492" i="27" s="1"/>
  <c r="G3333" i="27"/>
  <c r="H3333" i="27" s="1"/>
  <c r="I3333" i="27" s="1"/>
  <c r="G1615" i="27"/>
  <c r="H1615" i="27" s="1"/>
  <c r="I1615" i="27" s="1"/>
  <c r="G1638" i="27"/>
  <c r="H1638" i="27" s="1"/>
  <c r="I1638" i="27" s="1"/>
  <c r="G2896" i="27"/>
  <c r="H2896" i="27" s="1"/>
  <c r="I2896" i="27" s="1"/>
  <c r="G1533" i="27"/>
  <c r="H1533" i="27" s="1"/>
  <c r="I1533" i="27" s="1"/>
  <c r="G2905" i="27"/>
  <c r="H2905" i="27" s="1"/>
  <c r="I2905" i="27" s="1"/>
  <c r="G959" i="27"/>
  <c r="H959" i="27" s="1"/>
  <c r="I959" i="27" s="1"/>
  <c r="G2143" i="27"/>
  <c r="H2143" i="27" s="1"/>
  <c r="G963" i="27"/>
  <c r="H963" i="27" s="1"/>
  <c r="I963" i="27" s="1"/>
  <c r="G2357" i="27"/>
  <c r="H2357" i="27" s="1"/>
  <c r="I2357" i="27" s="1"/>
  <c r="G2770" i="27"/>
  <c r="H2770" i="27" s="1"/>
  <c r="G1057" i="27"/>
  <c r="H1057" i="27" s="1"/>
  <c r="I1057" i="27" s="1"/>
  <c r="G2902" i="27"/>
  <c r="H2902" i="27" s="1"/>
  <c r="I2902" i="27" s="1"/>
  <c r="G2376" i="27"/>
  <c r="H2376" i="27" s="1"/>
  <c r="I2376" i="27" s="1"/>
  <c r="G317" i="27"/>
  <c r="H317" i="27" s="1"/>
  <c r="I317" i="27" s="1"/>
  <c r="G3301" i="27"/>
  <c r="H3301" i="27" s="1"/>
  <c r="I3301" i="27" s="1"/>
  <c r="G1346" i="27"/>
  <c r="H1346" i="27" s="1"/>
  <c r="I1346" i="27" s="1"/>
  <c r="G489" i="27"/>
  <c r="H489" i="27" s="1"/>
  <c r="I489" i="27" s="1"/>
  <c r="G539" i="27"/>
  <c r="H539" i="27" s="1"/>
  <c r="I539" i="27" s="1"/>
  <c r="G2405" i="27"/>
  <c r="H2405" i="27" s="1"/>
  <c r="I2405" i="27" s="1"/>
  <c r="G570" i="27"/>
  <c r="H570" i="27" s="1"/>
  <c r="G2460" i="27"/>
  <c r="H2460" i="27" s="1"/>
  <c r="I2460" i="27" s="1"/>
  <c r="G2690" i="27"/>
  <c r="H2690" i="27" s="1"/>
  <c r="I2690" i="27" s="1"/>
  <c r="G1330" i="27"/>
  <c r="H1330" i="27" s="1"/>
  <c r="G3327" i="27"/>
  <c r="H3327" i="27" s="1"/>
  <c r="I3327" i="27" s="1"/>
  <c r="G524" i="27"/>
  <c r="H524" i="27" s="1"/>
  <c r="I524" i="27" s="1"/>
  <c r="G1436" i="27"/>
  <c r="H1436" i="27" s="1"/>
  <c r="I1436" i="27" s="1"/>
  <c r="G625" i="27"/>
  <c r="H625" i="27" s="1"/>
  <c r="I625" i="27" s="1"/>
  <c r="G3307" i="27"/>
  <c r="H3307" i="27" s="1"/>
  <c r="I3307" i="27" s="1"/>
  <c r="G2913" i="27"/>
  <c r="H2913" i="27" s="1"/>
  <c r="I2913" i="27" s="1"/>
  <c r="G1600" i="27"/>
  <c r="H1600" i="27" s="1"/>
  <c r="I1600" i="27" s="1"/>
  <c r="G3332" i="27"/>
  <c r="H3332" i="27" s="1"/>
  <c r="I3332" i="27" s="1"/>
  <c r="G3337" i="27"/>
  <c r="H3337" i="27" s="1"/>
  <c r="I3337" i="27" s="1"/>
  <c r="G1490" i="27"/>
  <c r="H1490" i="27" s="1"/>
  <c r="J1490" i="27" s="1"/>
  <c r="G3313" i="27"/>
  <c r="H3313" i="27" s="1"/>
  <c r="G972" i="27"/>
  <c r="H972" i="27" s="1"/>
  <c r="I972" i="27" s="1"/>
  <c r="G2687" i="27"/>
  <c r="H2687" i="27" s="1"/>
  <c r="I2687" i="27" s="1"/>
  <c r="G2689" i="27"/>
  <c r="H2689" i="27" s="1"/>
  <c r="I2689" i="27" s="1"/>
  <c r="G2898" i="27"/>
  <c r="H2898" i="27" s="1"/>
  <c r="I2898" i="27" s="1"/>
  <c r="G917" i="27"/>
  <c r="H917" i="27" s="1"/>
  <c r="I917" i="27" s="1"/>
  <c r="G540" i="27"/>
  <c r="H540" i="27" s="1"/>
  <c r="I540" i="27" s="1"/>
  <c r="G2665" i="27"/>
  <c r="H2665" i="27" s="1"/>
  <c r="I2665" i="27" s="1"/>
  <c r="G3328" i="27"/>
  <c r="H3328" i="27" s="1"/>
  <c r="I3328" i="27" s="1"/>
  <c r="G922" i="27"/>
  <c r="H922" i="27" s="1"/>
  <c r="G2587" i="27"/>
  <c r="H2587" i="27" s="1"/>
  <c r="I2587" i="27" s="1"/>
  <c r="G518" i="27"/>
  <c r="H518" i="27" s="1"/>
  <c r="I518" i="27" s="1"/>
  <c r="G2692" i="27"/>
  <c r="H2692" i="27" s="1"/>
  <c r="I2692" i="27" s="1"/>
  <c r="G522" i="27"/>
  <c r="H522" i="27" s="1"/>
  <c r="I522" i="27" s="1"/>
  <c r="G1505" i="27"/>
  <c r="H1505" i="27" s="1"/>
  <c r="G537" i="27"/>
  <c r="H537" i="27" s="1"/>
  <c r="I537" i="27" s="1"/>
  <c r="G3342" i="27"/>
  <c r="H3342" i="27" s="1"/>
  <c r="I3342" i="27" s="1"/>
  <c r="G2590" i="27"/>
  <c r="H2590" i="27" s="1"/>
  <c r="I2590" i="27" s="1"/>
  <c r="G2693" i="27"/>
  <c r="H2693" i="27" s="1"/>
  <c r="I2693" i="27" s="1"/>
  <c r="G2862" i="27"/>
  <c r="H2862" i="27" s="1"/>
  <c r="I2862" i="27" s="1"/>
  <c r="G3334" i="27"/>
  <c r="H3334" i="27" s="1"/>
  <c r="I3334" i="27" s="1"/>
  <c r="G2683" i="27"/>
  <c r="H2683" i="27" s="1"/>
  <c r="I2683" i="27" s="1"/>
  <c r="G3326" i="27"/>
  <c r="H3326" i="27" s="1"/>
  <c r="I3326" i="27" s="1"/>
  <c r="J1791" i="27" l="1"/>
  <c r="J459" i="27"/>
  <c r="J415" i="27"/>
  <c r="J1966" i="27"/>
  <c r="J88" i="27"/>
  <c r="J3147" i="27"/>
  <c r="J684" i="27"/>
  <c r="J428" i="27"/>
  <c r="J2839" i="27"/>
  <c r="J2089" i="27"/>
  <c r="J1739" i="27"/>
  <c r="J1415" i="27"/>
  <c r="J2193" i="27"/>
  <c r="J121" i="27"/>
  <c r="J197" i="27"/>
  <c r="J986" i="27"/>
  <c r="J2720" i="27"/>
  <c r="J274" i="27"/>
  <c r="J1105" i="27"/>
  <c r="J2360" i="27"/>
  <c r="J1081" i="27"/>
  <c r="J786" i="27"/>
  <c r="J2765" i="27"/>
  <c r="J1401" i="27"/>
  <c r="J2943" i="27"/>
  <c r="J2232" i="27"/>
  <c r="J3182" i="27"/>
  <c r="J134" i="27"/>
  <c r="J1753" i="27"/>
  <c r="J11" i="27"/>
  <c r="J633" i="27"/>
  <c r="J516" i="27"/>
  <c r="J1637" i="27"/>
  <c r="J647" i="27"/>
  <c r="J385" i="27"/>
  <c r="J747" i="27"/>
  <c r="J130" i="27"/>
  <c r="J2831" i="27"/>
  <c r="J1145" i="27"/>
  <c r="J351" i="27"/>
  <c r="J2938" i="27"/>
  <c r="J119" i="27"/>
  <c r="J126" i="27"/>
  <c r="J2713" i="27"/>
  <c r="J735" i="27"/>
  <c r="J120" i="27"/>
  <c r="J1801" i="27"/>
  <c r="J1129" i="27"/>
  <c r="J587" i="27"/>
  <c r="J1522" i="27"/>
  <c r="J1834" i="27"/>
  <c r="J464" i="27"/>
  <c r="J2063" i="27"/>
  <c r="J449" i="27"/>
  <c r="J1378" i="27"/>
  <c r="J2149" i="27"/>
  <c r="J3079" i="27"/>
  <c r="J2367" i="27"/>
  <c r="J1597" i="27"/>
  <c r="J826" i="27"/>
  <c r="J1307" i="27"/>
  <c r="J641" i="27"/>
  <c r="J1652" i="27"/>
  <c r="J3034" i="27"/>
  <c r="J1738" i="27"/>
  <c r="J1290" i="27"/>
  <c r="K3314" i="27"/>
  <c r="K3745" i="27"/>
  <c r="K3659" i="27"/>
  <c r="K3298" i="27"/>
  <c r="K3864" i="27"/>
  <c r="K3312" i="27"/>
  <c r="K3327" i="27"/>
  <c r="K3315" i="27"/>
  <c r="K3683" i="27"/>
  <c r="K3338" i="27"/>
  <c r="K3342" i="27"/>
  <c r="K3613" i="27"/>
  <c r="K3445" i="27"/>
  <c r="K3563" i="27"/>
  <c r="K3408" i="27"/>
  <c r="K3919" i="27"/>
  <c r="K3333" i="27"/>
  <c r="K3304" i="27"/>
  <c r="K3526" i="27"/>
  <c r="K3720" i="27"/>
  <c r="K3871" i="27"/>
  <c r="K3991" i="27"/>
  <c r="K3712" i="27"/>
  <c r="K3373" i="27"/>
  <c r="K3726" i="27"/>
  <c r="K3989" i="27"/>
  <c r="K3647" i="27"/>
  <c r="K3643" i="27"/>
  <c r="K3453" i="27"/>
  <c r="K3644" i="27"/>
  <c r="K3343" i="27"/>
  <c r="K3552" i="27"/>
  <c r="K3285" i="27"/>
  <c r="K3638" i="27"/>
  <c r="K3984" i="27"/>
  <c r="K3718" i="27"/>
  <c r="K3438" i="27"/>
  <c r="K3308" i="27"/>
  <c r="K3489" i="27"/>
  <c r="K3680" i="27"/>
  <c r="K3899" i="27"/>
  <c r="K3296" i="27"/>
  <c r="K3336" i="27"/>
  <c r="K3280" i="27"/>
  <c r="K3297" i="27"/>
  <c r="K3339" i="27"/>
  <c r="K3301" i="27"/>
  <c r="K3818" i="27"/>
  <c r="K3383" i="27"/>
  <c r="K3418" i="27"/>
  <c r="K3287" i="27"/>
  <c r="K3341" i="27"/>
  <c r="K3346" i="27"/>
  <c r="K3865" i="27"/>
  <c r="K3933" i="27"/>
  <c r="K3337" i="27"/>
  <c r="K3921" i="27"/>
  <c r="K3934" i="27"/>
  <c r="K3621" i="27"/>
  <c r="K3299" i="27"/>
  <c r="K3294" i="27"/>
  <c r="K3368" i="27"/>
  <c r="K3295" i="27"/>
  <c r="K3345" i="27"/>
  <c r="K3915" i="27"/>
  <c r="K3629" i="27"/>
  <c r="K3982" i="27"/>
  <c r="K3357" i="27"/>
  <c r="K3473" i="27"/>
  <c r="K3284" i="27"/>
  <c r="K3642" i="27"/>
  <c r="K3293" i="27"/>
  <c r="K3888" i="27"/>
  <c r="K3322" i="27"/>
  <c r="K3422" i="27"/>
  <c r="K3737" i="27"/>
  <c r="K3281" i="27"/>
  <c r="K3319" i="27"/>
  <c r="K3300" i="27"/>
  <c r="K3313" i="27"/>
  <c r="K3318" i="27"/>
  <c r="K3999" i="27"/>
  <c r="K3790" i="27"/>
  <c r="K3347" i="27"/>
  <c r="K3590" i="27"/>
  <c r="K3324" i="27"/>
  <c r="K3917" i="27"/>
  <c r="K3328" i="27"/>
  <c r="K3725" i="27"/>
  <c r="K3344" i="27"/>
  <c r="K3964" i="27"/>
  <c r="K3511" i="27"/>
  <c r="K3323" i="27"/>
  <c r="K3384" i="27"/>
  <c r="K3309" i="27"/>
  <c r="K3292" i="27"/>
  <c r="K3938" i="27"/>
  <c r="K3303" i="27"/>
  <c r="K3332" i="27"/>
  <c r="K3660" i="27"/>
  <c r="K3609" i="27"/>
  <c r="K3288" i="27"/>
  <c r="K3640" i="27"/>
  <c r="K3674" i="27"/>
  <c r="K3696" i="27"/>
  <c r="K3278" i="27"/>
  <c r="K3809" i="27"/>
  <c r="K3354" i="27"/>
  <c r="K3449" i="27"/>
  <c r="K3508" i="27"/>
  <c r="K3321" i="27"/>
  <c r="K3305" i="27"/>
  <c r="K3463" i="27"/>
  <c r="K3331" i="27"/>
  <c r="K3901" i="27"/>
  <c r="K3604" i="27"/>
  <c r="K3855" i="27"/>
  <c r="K3525" i="27"/>
  <c r="K3370" i="27"/>
  <c r="K3290" i="27"/>
  <c r="K3548" i="27"/>
  <c r="K3772" i="27"/>
  <c r="K3961" i="27"/>
  <c r="K3653" i="27"/>
  <c r="K3351" i="27"/>
  <c r="K3970" i="27"/>
  <c r="K3335" i="27"/>
  <c r="K3786" i="27"/>
  <c r="K3880" i="27"/>
  <c r="K3329" i="27"/>
  <c r="K3402" i="27"/>
  <c r="K3289" i="27"/>
  <c r="K3413" i="27"/>
  <c r="K3340" i="27"/>
  <c r="K3574" i="27"/>
  <c r="K3325" i="27"/>
  <c r="K3426" i="27"/>
  <c r="K3711" i="27"/>
  <c r="K3430" i="27"/>
  <c r="K3723" i="27"/>
  <c r="K3302" i="27"/>
  <c r="K3282" i="27"/>
  <c r="K3665" i="27"/>
  <c r="K3651" i="27"/>
  <c r="K3941" i="27"/>
  <c r="K3320" i="27"/>
  <c r="K3633" i="27"/>
  <c r="K3969" i="27"/>
  <c r="K3330" i="27"/>
  <c r="K3681" i="27"/>
  <c r="K3326" i="27"/>
  <c r="K3957" i="27"/>
  <c r="K3861" i="27"/>
  <c r="K3663" i="27"/>
  <c r="K3602" i="27"/>
  <c r="K3466" i="27"/>
  <c r="K3349" i="27"/>
  <c r="K3626" i="27"/>
  <c r="K3905" i="27"/>
  <c r="K3512" i="27"/>
  <c r="K3348" i="27"/>
  <c r="K3669" i="27"/>
  <c r="K3395" i="27"/>
  <c r="K3286" i="27"/>
  <c r="K3768" i="27"/>
  <c r="K3334" i="27"/>
  <c r="K3458" i="27"/>
  <c r="K3498" i="27"/>
  <c r="K3316" i="27"/>
  <c r="K3675" i="27"/>
  <c r="K3506" i="27"/>
  <c r="K3291" i="27"/>
  <c r="K3358" i="27"/>
  <c r="K3311" i="27"/>
  <c r="K3306" i="27"/>
  <c r="K3942" i="27"/>
  <c r="K3733" i="27"/>
  <c r="K3283" i="27"/>
  <c r="K3279" i="27"/>
  <c r="K3687" i="27"/>
  <c r="K3310" i="27"/>
  <c r="K3307" i="27"/>
  <c r="K3317" i="27"/>
  <c r="J99" i="27"/>
  <c r="J238" i="27"/>
  <c r="K3736" i="27"/>
  <c r="K3620" i="27"/>
  <c r="K3776" i="27"/>
  <c r="K3703" i="27"/>
  <c r="K3854" i="27"/>
  <c r="K3782" i="27"/>
  <c r="K3599" i="27"/>
  <c r="K3603" i="27"/>
  <c r="K3544" i="27"/>
  <c r="K3849" i="27"/>
  <c r="K3439" i="27"/>
  <c r="K3948" i="27"/>
  <c r="K3486" i="27"/>
  <c r="K3656" i="27"/>
  <c r="K3610" i="27"/>
  <c r="K3352" i="27"/>
  <c r="K3913" i="27"/>
  <c r="K3414" i="27"/>
  <c r="K3495" i="27"/>
  <c r="K3542" i="27"/>
  <c r="K3376" i="27"/>
  <c r="K3410" i="27"/>
  <c r="K3501" i="27"/>
  <c r="K3361" i="27"/>
  <c r="K3914" i="27"/>
  <c r="K3980" i="27"/>
  <c r="K3867" i="27"/>
  <c r="K3514" i="27"/>
  <c r="K3823" i="27"/>
  <c r="K3469" i="27"/>
  <c r="K3432" i="27"/>
  <c r="K3630" i="27"/>
  <c r="K3769" i="27"/>
  <c r="K3379" i="27"/>
  <c r="K3709" i="27"/>
  <c r="K3405" i="27"/>
  <c r="K3761" i="27"/>
  <c r="K3924" i="27"/>
  <c r="K3363" i="27"/>
  <c r="K3392" i="27"/>
  <c r="K3670" i="27"/>
  <c r="K3699" i="27"/>
  <c r="K3437" i="27"/>
  <c r="K3499" i="27"/>
  <c r="K3451" i="27"/>
  <c r="K3822" i="27"/>
  <c r="K3411" i="27"/>
  <c r="K3551" i="27"/>
  <c r="K3936" i="27"/>
  <c r="K3732" i="27"/>
  <c r="K3467" i="27"/>
  <c r="K3417" i="27"/>
  <c r="K3565" i="27"/>
  <c r="K3824" i="27"/>
  <c r="K3882" i="27"/>
  <c r="K3541" i="27"/>
  <c r="K3637" i="27"/>
  <c r="K3399" i="27"/>
  <c r="K3702" i="27"/>
  <c r="K3743" i="27"/>
  <c r="K3667" i="27"/>
  <c r="K3820" i="27"/>
  <c r="K3594" i="27"/>
  <c r="K3645" i="27"/>
  <c r="K3546" i="27"/>
  <c r="K3428" i="27"/>
  <c r="K3515" i="27"/>
  <c r="K3986" i="27"/>
  <c r="K3976" i="27"/>
  <c r="K3636" i="27"/>
  <c r="K3491" i="27"/>
  <c r="K3884" i="27"/>
  <c r="K3747" i="27"/>
  <c r="K3889" i="27"/>
  <c r="K3668" i="27"/>
  <c r="K3419" i="27"/>
  <c r="K3481" i="27"/>
  <c r="K3706" i="27"/>
  <c r="K3898" i="27"/>
  <c r="K3614" i="27"/>
  <c r="K3356" i="27"/>
  <c r="K3425" i="27"/>
  <c r="K3902" i="27"/>
  <c r="K3874" i="27"/>
  <c r="K3930" i="27"/>
  <c r="K3793" i="27"/>
  <c r="K3509" i="27"/>
  <c r="K3973" i="27"/>
  <c r="K3846" i="27"/>
  <c r="K3967" i="27"/>
  <c r="K3780" i="27"/>
  <c r="K3591" i="27"/>
  <c r="K3994" i="27"/>
  <c r="K3478" i="27"/>
  <c r="K3783" i="27"/>
  <c r="K3872" i="27"/>
  <c r="K3863" i="27"/>
  <c r="K3887" i="27"/>
  <c r="K3754" i="27"/>
  <c r="K3789" i="27"/>
  <c r="K3814" i="27"/>
  <c r="K3689" i="27"/>
  <c r="K3673" i="27"/>
  <c r="K3735" i="27"/>
  <c r="K3928" i="27"/>
  <c r="K3869" i="27"/>
  <c r="K3420" i="27"/>
  <c r="K3971" i="27"/>
  <c r="K3558" i="27"/>
  <c r="K3592" i="27"/>
  <c r="K3627" i="27"/>
  <c r="K3606" i="27"/>
  <c r="K3676" i="27"/>
  <c r="K3766" i="27"/>
  <c r="K3787" i="27"/>
  <c r="K3516" i="27"/>
  <c r="K3391" i="27"/>
  <c r="K3916" i="27"/>
  <c r="K3727" i="27"/>
  <c r="K3385" i="27"/>
  <c r="K3900" i="27"/>
  <c r="K3738" i="27"/>
  <c r="K3496" i="27"/>
  <c r="K3440" i="27"/>
  <c r="K3821" i="27"/>
  <c r="K3500" i="27"/>
  <c r="K3616" i="27"/>
  <c r="K3800" i="27"/>
  <c r="K3612" i="27"/>
  <c r="K3450" i="27"/>
  <c r="K3773" i="27"/>
  <c r="K3796" i="27"/>
  <c r="K3979" i="27"/>
  <c r="K3816" i="27"/>
  <c r="K3892" i="27"/>
  <c r="K3968" i="27"/>
  <c r="K3767" i="27"/>
  <c r="K3925" i="27"/>
  <c r="K3838" i="27"/>
  <c r="K3532" i="27"/>
  <c r="K3810" i="27"/>
  <c r="K3522" i="27"/>
  <c r="K3530" i="27"/>
  <c r="K3492" i="27"/>
  <c r="K3624" i="27"/>
  <c r="K3631" i="27"/>
  <c r="K3371" i="27"/>
  <c r="K3608" i="27"/>
  <c r="K3484" i="27"/>
  <c r="K3573" i="27"/>
  <c r="K3390" i="27"/>
  <c r="K3990" i="27"/>
  <c r="K3812" i="27"/>
  <c r="K3939" i="27"/>
  <c r="K3741" i="27"/>
  <c r="K3992" i="27"/>
  <c r="K3566" i="27"/>
  <c r="K3380" i="27"/>
  <c r="K3952" i="27"/>
  <c r="K3646" i="27"/>
  <c r="K3487" i="27"/>
  <c r="K3918" i="27"/>
  <c r="K3617" i="27"/>
  <c r="K3785" i="27"/>
  <c r="K3922" i="27"/>
  <c r="K3966" i="27"/>
  <c r="K3694" i="27"/>
  <c r="K3586" i="27"/>
  <c r="K3564" i="27"/>
  <c r="K3632" i="27"/>
  <c r="K3962" i="27"/>
  <c r="K3406" i="27"/>
  <c r="K3431" i="27"/>
  <c r="K3611" i="27"/>
  <c r="K3567" i="27"/>
  <c r="K3728" i="27"/>
  <c r="K3920" i="27"/>
  <c r="K3965" i="27"/>
  <c r="K3479" i="27"/>
  <c r="K3504" i="27"/>
  <c r="K3424" i="27"/>
  <c r="K3719" i="27"/>
  <c r="K3764" i="27"/>
  <c r="K3931" i="27"/>
  <c r="K3710" i="27"/>
  <c r="K3503" i="27"/>
  <c r="K3833" i="27"/>
  <c r="K3507" i="27"/>
  <c r="K3911" i="27"/>
  <c r="K3878" i="27"/>
  <c r="K3442" i="27"/>
  <c r="K3932" i="27"/>
  <c r="K3483" i="27"/>
  <c r="K3753" i="27"/>
  <c r="K3533" i="27"/>
  <c r="K3662" i="27"/>
  <c r="K3441" i="27"/>
  <c r="K3693" i="27"/>
  <c r="K3978" i="27"/>
  <c r="K3678" i="27"/>
  <c r="K3837" i="27"/>
  <c r="K3831" i="27"/>
  <c r="K3672" i="27"/>
  <c r="K3715" i="27"/>
  <c r="K3848" i="27"/>
  <c r="K3778" i="27"/>
  <c r="K3836" i="27"/>
  <c r="K3771" i="27"/>
  <c r="K3619" i="27"/>
  <c r="K3657" i="27"/>
  <c r="K3524" i="27"/>
  <c r="K3490" i="27"/>
  <c r="K3757" i="27"/>
  <c r="K3850" i="27"/>
  <c r="K3639" i="27"/>
  <c r="K3879" i="27"/>
  <c r="K3891" i="27"/>
  <c r="K3447" i="27"/>
  <c r="K3792" i="27"/>
  <c r="K3847" i="27"/>
  <c r="K3569" i="27"/>
  <c r="K3588" i="27"/>
  <c r="K3756" i="27"/>
  <c r="K3523" i="27"/>
  <c r="K3350" i="27"/>
  <c r="K3475" i="27"/>
  <c r="K3985" i="27"/>
  <c r="K3598" i="27"/>
  <c r="K3876" i="27"/>
  <c r="K3652" i="27"/>
  <c r="K3958" i="27"/>
  <c r="K3953" i="27"/>
  <c r="K3457" i="27"/>
  <c r="K3828" i="27"/>
  <c r="K3407" i="27"/>
  <c r="K3625" i="27"/>
  <c r="K3751" i="27"/>
  <c r="K3538" i="27"/>
  <c r="K3908" i="27"/>
  <c r="K3459" i="27"/>
  <c r="K3947" i="27"/>
  <c r="K3777" i="27"/>
  <c r="K3502" i="27"/>
  <c r="K3866" i="27"/>
  <c r="K3835" i="27"/>
  <c r="K3595" i="27"/>
  <c r="K3455" i="27"/>
  <c r="K3682" i="27"/>
  <c r="K3448" i="27"/>
  <c r="K3560" i="27"/>
  <c r="K3360" i="27"/>
  <c r="K3593" i="27"/>
  <c r="K3912" i="27"/>
  <c r="K3923" i="27"/>
  <c r="K3881" i="27"/>
  <c r="K3858" i="27"/>
  <c r="K3951" i="27"/>
  <c r="K3605" i="27"/>
  <c r="K3456" i="27"/>
  <c r="K3386" i="27"/>
  <c r="K3471" i="27"/>
  <c r="K3885" i="27"/>
  <c r="K3421" i="27"/>
  <c r="K3795" i="27"/>
  <c r="K3890" i="27"/>
  <c r="K3480" i="27"/>
  <c r="K3981" i="27"/>
  <c r="K3397" i="27"/>
  <c r="K3404" i="27"/>
  <c r="K3377" i="27"/>
  <c r="K3804" i="27"/>
  <c r="K3774" i="27"/>
  <c r="K3519" i="27"/>
  <c r="K3366" i="27"/>
  <c r="K3956" i="27"/>
  <c r="K3531" i="27"/>
  <c r="K3742" i="27"/>
  <c r="K3748" i="27"/>
  <c r="K3585" i="27"/>
  <c r="K3600" i="27"/>
  <c r="K3868" i="27"/>
  <c r="K3740" i="27"/>
  <c r="K3827" i="27"/>
  <c r="K3578" i="27"/>
  <c r="K3365" i="27"/>
  <c r="K3493" i="27"/>
  <c r="K3559" i="27"/>
  <c r="K3367" i="27"/>
  <c r="K3677" i="27"/>
  <c r="K3635" i="27"/>
  <c r="K3998" i="27"/>
  <c r="K3972" i="27"/>
  <c r="K3750" i="27"/>
  <c r="K3505" i="27"/>
  <c r="K3808" i="27"/>
  <c r="K3949" i="27"/>
  <c r="K3852" i="27"/>
  <c r="K3375" i="27"/>
  <c r="K3607" i="27"/>
  <c r="K3853" i="27"/>
  <c r="K3468" i="27"/>
  <c r="K3844" i="27"/>
  <c r="K3415" i="27"/>
  <c r="K3944" i="27"/>
  <c r="K3691" i="27"/>
  <c r="K3444" i="27"/>
  <c r="K3907" i="27"/>
  <c r="K3870" i="27"/>
  <c r="K3770" i="27"/>
  <c r="K3389" i="27"/>
  <c r="K3381" i="27"/>
  <c r="K3746" i="27"/>
  <c r="K3752" i="27"/>
  <c r="K3805" i="27"/>
  <c r="K3671" i="27"/>
  <c r="K3896" i="27"/>
  <c r="K3666" i="27"/>
  <c r="K3434" i="27"/>
  <c r="K3815" i="27"/>
  <c r="K3555" i="27"/>
  <c r="K3690" i="27"/>
  <c r="K3903" i="27"/>
  <c r="K3784" i="27"/>
  <c r="K3534" i="27"/>
  <c r="K3584" i="27"/>
  <c r="K3400" i="27"/>
  <c r="K3464" i="27"/>
  <c r="K3993" i="27"/>
  <c r="K3842" i="27"/>
  <c r="K3781" i="27"/>
  <c r="K3840" i="27"/>
  <c r="K3623" i="27"/>
  <c r="K3654" i="27"/>
  <c r="K3554" i="27"/>
  <c r="K3811" i="27"/>
  <c r="K3553" i="27"/>
  <c r="K3983" i="27"/>
  <c r="K3382" i="27"/>
  <c r="K3943" i="27"/>
  <c r="K3470" i="27"/>
  <c r="K3940" i="27"/>
  <c r="K3547" i="27"/>
  <c r="K3817" i="27"/>
  <c r="K3686" i="27"/>
  <c r="K3661" i="27"/>
  <c r="K3528" i="27"/>
  <c r="K3435" i="27"/>
  <c r="K3859" i="27"/>
  <c r="K3545" i="27"/>
  <c r="K3648" i="27"/>
  <c r="K3697" i="27"/>
  <c r="K3684" i="27"/>
  <c r="K3664" i="27"/>
  <c r="K3649" i="27"/>
  <c r="K3550" i="27"/>
  <c r="K3807" i="27"/>
  <c r="K3717" i="27"/>
  <c r="K3834" i="27"/>
  <c r="K3557" i="27"/>
  <c r="K3995" i="27"/>
  <c r="K3996" i="27"/>
  <c r="K3722" i="27"/>
  <c r="K3839" i="27"/>
  <c r="K3832" i="27"/>
  <c r="K3856" i="27"/>
  <c r="K3369" i="27"/>
  <c r="K3797" i="27"/>
  <c r="K3628" i="27"/>
  <c r="K3355" i="27"/>
  <c r="K3803" i="27"/>
  <c r="K3813" i="27"/>
  <c r="K3802" i="27"/>
  <c r="K3730" i="27"/>
  <c r="K3762" i="27"/>
  <c r="K3875" i="27"/>
  <c r="K3987" i="27"/>
  <c r="K3446" i="27"/>
  <c r="K3615" i="27"/>
  <c r="K3582" i="27"/>
  <c r="K3886" i="27"/>
  <c r="K3758" i="27"/>
  <c r="K3622" i="27"/>
  <c r="K3581" i="27"/>
  <c r="K3535" i="27"/>
  <c r="K3575" i="27"/>
  <c r="K3510" i="27"/>
  <c r="K3601" i="27"/>
  <c r="K3799" i="27"/>
  <c r="K3954" i="27"/>
  <c r="K3539" i="27"/>
  <c r="K3618" i="27"/>
  <c r="K3685" i="27"/>
  <c r="K3387" i="27"/>
  <c r="K3423" i="27"/>
  <c r="K3497" i="27"/>
  <c r="K3759" i="27"/>
  <c r="K3895" i="27"/>
  <c r="K3798" i="27"/>
  <c r="K3359" i="27"/>
  <c r="K3695" i="27"/>
  <c r="K3477" i="27"/>
  <c r="K3909" i="27"/>
  <c r="K3997" i="27"/>
  <c r="K3409" i="27"/>
  <c r="K3472" i="27"/>
  <c r="K3775" i="27"/>
  <c r="K3841" i="27"/>
  <c r="K3845" i="27"/>
  <c r="K3433" i="27"/>
  <c r="K3537" i="27"/>
  <c r="K3401" i="27"/>
  <c r="K3862" i="27"/>
  <c r="K3587" i="27"/>
  <c r="K3763" i="27"/>
  <c r="K3988" i="27"/>
  <c r="K3403" i="27"/>
  <c r="K3698" i="27"/>
  <c r="K3412" i="27"/>
  <c r="K3596" i="27"/>
  <c r="K3937" i="27"/>
  <c r="K3641" i="27"/>
  <c r="K3734" i="27"/>
  <c r="K3465" i="27"/>
  <c r="K3460" i="27"/>
  <c r="K3873" i="27"/>
  <c r="K3517" i="27"/>
  <c r="K3801" i="27"/>
  <c r="K3765" i="27"/>
  <c r="K3543" i="27"/>
  <c r="K3826" i="27"/>
  <c r="K3946" i="27"/>
  <c r="K3904" i="27"/>
  <c r="K3857" i="27"/>
  <c r="K3494" i="27"/>
  <c r="K3977" i="27"/>
  <c r="K3877" i="27"/>
  <c r="K3353" i="27"/>
  <c r="K3893" i="27"/>
  <c r="K3729" i="27"/>
  <c r="K3704" i="27"/>
  <c r="K3705" i="27"/>
  <c r="K3794" i="27"/>
  <c r="K3388" i="27"/>
  <c r="K3959" i="27"/>
  <c r="K3452" i="27"/>
  <c r="K3974" i="27"/>
  <c r="K3429" i="27"/>
  <c r="K3894" i="27"/>
  <c r="K3788" i="27"/>
  <c r="K3427" i="27"/>
  <c r="K3825" i="27"/>
  <c r="K3362" i="27"/>
  <c r="K3394" i="27"/>
  <c r="K3416" i="27"/>
  <c r="K3692" i="27"/>
  <c r="K3744" i="27"/>
  <c r="K3536" i="27"/>
  <c r="K3910" i="27"/>
  <c r="K3568" i="27"/>
  <c r="K3721" i="27"/>
  <c r="K3549" i="27"/>
  <c r="K3688" i="27"/>
  <c r="K3760" i="27"/>
  <c r="K3658" i="27"/>
  <c r="K3589" i="27"/>
  <c r="K3398" i="27"/>
  <c r="K3806" i="27"/>
  <c r="K3436" i="27"/>
  <c r="K3527" i="27"/>
  <c r="K3583" i="27"/>
  <c r="K3485" i="27"/>
  <c r="K3378" i="27"/>
  <c r="K3520" i="27"/>
  <c r="K3945" i="27"/>
  <c r="K3716" i="27"/>
  <c r="K3372" i="27"/>
  <c r="K3679" i="27"/>
  <c r="K3518" i="27"/>
  <c r="K3935" i="27"/>
  <c r="K3571" i="27"/>
  <c r="K3650" i="27"/>
  <c r="K3791" i="27"/>
  <c r="K3860" i="27"/>
  <c r="K3454" i="27"/>
  <c r="K3540" i="27"/>
  <c r="K3819" i="27"/>
  <c r="K3755" i="27"/>
  <c r="K3897" i="27"/>
  <c r="K3714" i="27"/>
  <c r="K3701" i="27"/>
  <c r="K3474" i="27"/>
  <c r="K3393" i="27"/>
  <c r="K3906" i="27"/>
  <c r="K3963" i="27"/>
  <c r="K3829" i="27"/>
  <c r="K3960" i="27"/>
  <c r="K3570" i="27"/>
  <c r="K3950" i="27"/>
  <c r="K3562" i="27"/>
  <c r="K3529" i="27"/>
  <c r="K3488" i="27"/>
  <c r="K3929" i="27"/>
  <c r="K3577" i="27"/>
  <c r="K3708" i="27"/>
  <c r="K3597" i="27"/>
  <c r="K3396" i="27"/>
  <c r="K3843" i="27"/>
  <c r="K3713" i="27"/>
  <c r="K3482" i="27"/>
  <c r="K3580" i="27"/>
  <c r="K3374" i="27"/>
  <c r="K3513" i="27"/>
  <c r="K3779" i="27"/>
  <c r="K3655" i="27"/>
  <c r="K3556" i="27"/>
  <c r="K3707" i="27"/>
  <c r="K3521" i="27"/>
  <c r="K3926" i="27"/>
  <c r="K3830" i="27"/>
  <c r="K3462" i="27"/>
  <c r="K3272" i="27"/>
  <c r="K3955" i="27"/>
  <c r="K3883" i="27"/>
  <c r="K3265" i="27"/>
  <c r="K3749" i="27"/>
  <c r="K3576" i="27"/>
  <c r="K3739" i="27"/>
  <c r="K3461" i="27"/>
  <c r="K3700" i="27"/>
  <c r="K3927" i="27"/>
  <c r="K3975" i="27"/>
  <c r="K3724" i="27"/>
  <c r="K3731" i="27"/>
  <c r="K3579" i="27"/>
  <c r="K3476" i="27"/>
  <c r="K3572" i="27"/>
  <c r="K3561" i="27"/>
  <c r="K3634" i="27"/>
  <c r="K3443" i="27"/>
  <c r="K3851" i="27"/>
  <c r="K3364" i="27"/>
  <c r="J1323" i="27"/>
  <c r="J1548" i="27"/>
  <c r="J47" i="27"/>
  <c r="J2197" i="27"/>
  <c r="J1525" i="27"/>
  <c r="J788" i="27"/>
  <c r="J1993" i="27"/>
  <c r="J2190" i="27"/>
  <c r="J1106" i="27"/>
  <c r="J3018" i="27"/>
  <c r="J3084" i="27"/>
  <c r="J2078" i="27"/>
  <c r="J2404" i="27"/>
  <c r="J1225" i="27"/>
  <c r="J145" i="27"/>
  <c r="J627" i="27"/>
  <c r="J87" i="27"/>
  <c r="J2836" i="27"/>
  <c r="J754" i="27"/>
  <c r="J2353" i="27"/>
  <c r="J2125" i="27"/>
  <c r="J1172" i="27"/>
  <c r="J2301" i="27"/>
  <c r="J3163" i="27"/>
  <c r="J1109" i="27"/>
  <c r="J1151" i="27"/>
  <c r="J2711" i="27"/>
  <c r="J1238" i="27"/>
  <c r="J191" i="27"/>
  <c r="J1460" i="27"/>
  <c r="J3142" i="27"/>
  <c r="J3250" i="27"/>
  <c r="K3274" i="27" s="1"/>
  <c r="J1279" i="27"/>
  <c r="J1429" i="27"/>
  <c r="J1940" i="27"/>
  <c r="J1489" i="27"/>
  <c r="J1140" i="27"/>
  <c r="J3059" i="27"/>
  <c r="J2819" i="27"/>
  <c r="J2930" i="27"/>
  <c r="J874" i="27"/>
  <c r="J2260" i="27"/>
  <c r="J1072" i="27"/>
  <c r="J1396" i="27"/>
  <c r="J802" i="27"/>
  <c r="J2000" i="27"/>
  <c r="J825" i="27"/>
  <c r="J3301" i="27"/>
  <c r="J118" i="27"/>
  <c r="J2567" i="27"/>
  <c r="J2643" i="27"/>
  <c r="J1954" i="27"/>
  <c r="J607" i="27"/>
  <c r="J2834" i="27"/>
  <c r="J1202" i="27"/>
  <c r="J2859" i="27"/>
  <c r="J560" i="27"/>
  <c r="J1199" i="27"/>
  <c r="J1902" i="27"/>
  <c r="J3056" i="27"/>
  <c r="J666" i="27"/>
  <c r="J1651" i="27"/>
  <c r="J1060" i="27"/>
  <c r="J1165" i="27"/>
  <c r="J1784" i="27"/>
  <c r="J2006" i="27"/>
  <c r="J3008" i="27"/>
  <c r="J1366" i="27"/>
  <c r="J3127" i="27"/>
  <c r="J1922" i="27"/>
  <c r="J2757" i="27"/>
  <c r="J1128" i="27"/>
  <c r="J2156" i="27"/>
  <c r="J2772" i="27"/>
  <c r="J1462" i="27"/>
  <c r="J1906" i="27"/>
  <c r="J1459" i="27"/>
  <c r="J1068" i="27"/>
  <c r="J3199" i="27"/>
  <c r="J3180" i="27"/>
  <c r="J1001" i="27"/>
  <c r="J1170" i="27"/>
  <c r="J1402" i="27"/>
  <c r="J1713" i="27"/>
  <c r="J2268" i="27"/>
  <c r="J3205" i="27"/>
  <c r="J1861" i="27"/>
  <c r="J706" i="27"/>
  <c r="J1783" i="27"/>
  <c r="J2175" i="27"/>
  <c r="J671" i="27"/>
  <c r="J3009" i="27"/>
  <c r="J2857" i="27"/>
  <c r="J2865" i="27"/>
  <c r="J1041" i="27"/>
  <c r="J2007" i="27"/>
  <c r="J1091" i="27"/>
  <c r="J1835" i="27"/>
  <c r="J190" i="27"/>
  <c r="J1937" i="27"/>
  <c r="J3097" i="27"/>
  <c r="J3148" i="27"/>
  <c r="J2975" i="27"/>
  <c r="J3289" i="27"/>
  <c r="J2505" i="27"/>
  <c r="J913" i="27"/>
  <c r="J2496" i="27"/>
  <c r="J3113" i="27"/>
  <c r="J1426" i="27"/>
  <c r="J2289" i="27"/>
  <c r="J3151" i="27"/>
  <c r="J3189" i="27"/>
  <c r="J1579" i="27"/>
  <c r="J746" i="27"/>
  <c r="J3123" i="27"/>
  <c r="J2760" i="27"/>
  <c r="J2269" i="27"/>
  <c r="J812" i="27"/>
  <c r="J314" i="27"/>
  <c r="J2224" i="27"/>
  <c r="J2864" i="27"/>
  <c r="J1280" i="27"/>
  <c r="J2355" i="27"/>
  <c r="J854" i="27"/>
  <c r="J1931" i="27"/>
  <c r="J2474" i="27"/>
  <c r="J2508" i="27"/>
  <c r="J30" i="27"/>
  <c r="J1826" i="27"/>
  <c r="J2336" i="27"/>
  <c r="J2431" i="27"/>
  <c r="J1502" i="27"/>
  <c r="J2112" i="27"/>
  <c r="J523" i="27"/>
  <c r="J1758" i="27"/>
  <c r="J3047" i="27"/>
  <c r="J2976" i="27"/>
  <c r="J341" i="27"/>
  <c r="J2791" i="27"/>
  <c r="J102" i="27"/>
  <c r="J277" i="27"/>
  <c r="J879" i="27"/>
  <c r="J2283" i="27"/>
  <c r="J1793" i="27"/>
  <c r="J360" i="27"/>
  <c r="J123" i="27"/>
  <c r="J1239" i="27"/>
  <c r="J1320" i="27"/>
  <c r="J92" i="27"/>
  <c r="J2157" i="27"/>
  <c r="J73" i="27"/>
  <c r="J1260" i="27"/>
  <c r="J2949" i="27"/>
  <c r="J2039" i="27"/>
  <c r="J2209" i="27"/>
  <c r="J2481" i="27"/>
  <c r="J1278" i="27"/>
  <c r="J2174" i="27"/>
  <c r="J664" i="27"/>
  <c r="J23" i="27"/>
  <c r="J738" i="27"/>
  <c r="J1188" i="27"/>
  <c r="J2433" i="27"/>
  <c r="J897" i="27"/>
  <c r="J2315" i="27"/>
  <c r="J2756" i="27"/>
  <c r="J3014" i="27"/>
  <c r="J2795" i="27"/>
  <c r="J993" i="27"/>
  <c r="J1294" i="27"/>
  <c r="J2807" i="27"/>
  <c r="J1903" i="27"/>
  <c r="J1869" i="27"/>
  <c r="J987" i="27"/>
  <c r="J2466" i="27"/>
  <c r="J3111" i="27"/>
  <c r="J744" i="27"/>
  <c r="J2531" i="27"/>
  <c r="J3038" i="27"/>
  <c r="J2944" i="27"/>
  <c r="J2731" i="27"/>
  <c r="J1186" i="27"/>
  <c r="J1276" i="27"/>
  <c r="J3157" i="27"/>
  <c r="J2732" i="27"/>
  <c r="J1895" i="27"/>
  <c r="J3227" i="27"/>
  <c r="J3277" i="27"/>
  <c r="J1668" i="27"/>
  <c r="J263" i="27"/>
  <c r="J1244" i="27"/>
  <c r="J3001" i="27"/>
  <c r="J2651" i="27"/>
  <c r="J1404" i="27"/>
  <c r="J612" i="27"/>
  <c r="J1720" i="27"/>
  <c r="J3005" i="27"/>
  <c r="J2858" i="27"/>
  <c r="J1365" i="27"/>
  <c r="J1905" i="27"/>
  <c r="J1147" i="27"/>
  <c r="J2543" i="27"/>
  <c r="J1062" i="27"/>
  <c r="J2321" i="27"/>
  <c r="J2570" i="27"/>
  <c r="J3085" i="27"/>
  <c r="J2120" i="27"/>
  <c r="J302" i="27"/>
  <c r="J2328" i="27"/>
  <c r="J809" i="27"/>
  <c r="J84" i="27"/>
  <c r="J31" i="27"/>
  <c r="J34" i="27"/>
  <c r="J569" i="27"/>
  <c r="J3260" i="27"/>
  <c r="J559" i="27"/>
  <c r="J2628" i="27"/>
  <c r="J667" i="27"/>
  <c r="J1223" i="27"/>
  <c r="J3255" i="27"/>
  <c r="J2718" i="27"/>
  <c r="J3043" i="27"/>
  <c r="J777" i="27"/>
  <c r="J887" i="27"/>
  <c r="J1752" i="27"/>
  <c r="J2281" i="27"/>
  <c r="J61" i="27"/>
  <c r="J2833" i="27"/>
  <c r="J3039" i="27"/>
  <c r="J839" i="27"/>
  <c r="J386" i="27"/>
  <c r="J1095" i="27"/>
  <c r="J1974" i="27"/>
  <c r="J591" i="27"/>
  <c r="J1630" i="27"/>
  <c r="J2398" i="27"/>
  <c r="J3168" i="27"/>
  <c r="J1943" i="27"/>
  <c r="J288" i="27"/>
  <c r="J3299" i="27"/>
  <c r="J1167" i="27"/>
  <c r="J1719" i="27"/>
  <c r="J213" i="27"/>
  <c r="J630" i="27"/>
  <c r="J3269" i="27"/>
  <c r="J1830" i="27"/>
  <c r="J2805" i="27"/>
  <c r="J1078" i="27"/>
  <c r="J1006" i="27"/>
  <c r="J2790" i="27"/>
  <c r="J2475" i="27"/>
  <c r="J3119" i="27"/>
  <c r="J1898" i="27"/>
  <c r="J2940" i="27"/>
  <c r="J2017" i="27"/>
  <c r="J381" i="27"/>
  <c r="J3156" i="27"/>
  <c r="J2179" i="27"/>
  <c r="J3154" i="27"/>
  <c r="J2074" i="27"/>
  <c r="J2929" i="27"/>
  <c r="J3295" i="27"/>
  <c r="J2319" i="27"/>
  <c r="J1705" i="27"/>
  <c r="J2788" i="27"/>
  <c r="J1005" i="27"/>
  <c r="J644" i="27"/>
  <c r="J1711" i="27"/>
  <c r="J2040" i="27"/>
  <c r="J342" i="27"/>
  <c r="J865" i="27"/>
  <c r="J2402" i="27"/>
  <c r="J2051" i="27"/>
  <c r="J1096" i="27"/>
  <c r="J1131" i="27"/>
  <c r="J3304" i="27"/>
  <c r="J1104" i="27"/>
  <c r="J1513" i="27"/>
  <c r="J1003" i="27"/>
  <c r="J2980" i="27"/>
  <c r="J1862" i="27"/>
  <c r="J1672" i="27"/>
  <c r="J2789" i="27"/>
  <c r="J1718" i="27"/>
  <c r="J1496" i="27"/>
  <c r="J1185" i="27"/>
  <c r="J783" i="27"/>
  <c r="J1794" i="27"/>
  <c r="J1860" i="27"/>
  <c r="J2207" i="27"/>
  <c r="J1565" i="27"/>
  <c r="J3232" i="27"/>
  <c r="I2427" i="27"/>
  <c r="J2427" i="27"/>
  <c r="I2192" i="27"/>
  <c r="J2192" i="27"/>
  <c r="I1532" i="27"/>
  <c r="J1532" i="27"/>
  <c r="I2787" i="27"/>
  <c r="J2787" i="27"/>
  <c r="I2972" i="27"/>
  <c r="J2972" i="27"/>
  <c r="I828" i="27"/>
  <c r="J828" i="27"/>
  <c r="I3041" i="27"/>
  <c r="J3041" i="27"/>
  <c r="I1019" i="27"/>
  <c r="J1019" i="27"/>
  <c r="I163" i="27"/>
  <c r="J163" i="27"/>
  <c r="I3264" i="27"/>
  <c r="J3264" i="27"/>
  <c r="I2939" i="27"/>
  <c r="J2939" i="27"/>
  <c r="J781" i="27"/>
  <c r="I768" i="27"/>
  <c r="J768" i="27"/>
  <c r="I2082" i="27"/>
  <c r="J2082" i="27"/>
  <c r="I406" i="27"/>
  <c r="J406" i="27"/>
  <c r="I2950" i="27"/>
  <c r="J2950" i="27"/>
  <c r="I420" i="27"/>
  <c r="J420" i="27"/>
  <c r="J1608" i="27"/>
  <c r="J923" i="27"/>
  <c r="I2139" i="27"/>
  <c r="J2139" i="27"/>
  <c r="J358" i="27"/>
  <c r="I1007" i="27"/>
  <c r="J1007" i="27"/>
  <c r="I2982" i="27"/>
  <c r="J2982" i="27"/>
  <c r="I2507" i="27"/>
  <c r="J2507" i="27"/>
  <c r="I2171" i="27"/>
  <c r="J2171" i="27"/>
  <c r="I1765" i="27"/>
  <c r="J1765" i="27"/>
  <c r="I1224" i="27"/>
  <c r="J1224" i="27"/>
  <c r="I154" i="27"/>
  <c r="J154" i="27"/>
  <c r="J503" i="27"/>
  <c r="I2589" i="27"/>
  <c r="J2589" i="27"/>
  <c r="J2108" i="27"/>
  <c r="I1251" i="27"/>
  <c r="J1251" i="27"/>
  <c r="I1211" i="27"/>
  <c r="J1211" i="27"/>
  <c r="I1883" i="27"/>
  <c r="J1883" i="27"/>
  <c r="I1493" i="27"/>
  <c r="J1493" i="27"/>
  <c r="I1832" i="27"/>
  <c r="J1832" i="27"/>
  <c r="J3191" i="27"/>
  <c r="J2430" i="27"/>
  <c r="J1970" i="27"/>
  <c r="J3078" i="27"/>
  <c r="J2429" i="27"/>
  <c r="I501" i="27"/>
  <c r="J501" i="27"/>
  <c r="I1388" i="27"/>
  <c r="J1388" i="27"/>
  <c r="I2031" i="27"/>
  <c r="J2031" i="27"/>
  <c r="I1837" i="27"/>
  <c r="J1837" i="27"/>
  <c r="I301" i="27"/>
  <c r="J301" i="27"/>
  <c r="I2211" i="27"/>
  <c r="J2211" i="27"/>
  <c r="J2437" i="27"/>
  <c r="J568" i="27"/>
  <c r="J2262" i="27"/>
  <c r="I592" i="27"/>
  <c r="J592" i="27"/>
  <c r="I2038" i="27"/>
  <c r="J2038" i="27"/>
  <c r="I1024" i="27"/>
  <c r="J1024" i="27"/>
  <c r="I1296" i="27"/>
  <c r="J1296" i="27"/>
  <c r="I1920" i="27"/>
  <c r="J1920" i="27"/>
  <c r="I1928" i="27"/>
  <c r="J1928" i="27"/>
  <c r="I1243" i="27"/>
  <c r="J1243" i="27"/>
  <c r="J2442" i="27"/>
  <c r="I3274" i="27"/>
  <c r="J3274" i="27"/>
  <c r="I1110" i="27"/>
  <c r="J1110" i="27"/>
  <c r="J1871" i="27"/>
  <c r="I2871" i="27"/>
  <c r="J2871" i="27"/>
  <c r="I2172" i="27"/>
  <c r="J2172" i="27"/>
  <c r="I1475" i="27"/>
  <c r="J1475" i="27"/>
  <c r="I3045" i="27"/>
  <c r="J3045" i="27"/>
  <c r="I3300" i="27"/>
  <c r="J3300" i="27"/>
  <c r="J1180" i="27"/>
  <c r="J3019" i="27"/>
  <c r="J2141" i="27"/>
  <c r="I956" i="27"/>
  <c r="J956" i="27"/>
  <c r="J2838" i="27"/>
  <c r="J215" i="27"/>
  <c r="I936" i="27"/>
  <c r="J936" i="27"/>
  <c r="I700" i="27"/>
  <c r="J700" i="27"/>
  <c r="I1831" i="27"/>
  <c r="J1831" i="27"/>
  <c r="J1796" i="27"/>
  <c r="J2436" i="27"/>
  <c r="I1237" i="27"/>
  <c r="J1237" i="27"/>
  <c r="J2712" i="27"/>
  <c r="J2615" i="27"/>
  <c r="I393" i="27"/>
  <c r="J393" i="27"/>
  <c r="I3183" i="27"/>
  <c r="J3183" i="27"/>
  <c r="I2249" i="27"/>
  <c r="J2249" i="27"/>
  <c r="J2965" i="27"/>
  <c r="J1631" i="27"/>
  <c r="J104" i="27"/>
  <c r="J1504" i="27"/>
  <c r="J2036" i="27"/>
  <c r="J990" i="27"/>
  <c r="J2004" i="27"/>
  <c r="J791" i="27"/>
  <c r="J1530" i="27"/>
  <c r="J995" i="27"/>
  <c r="J3145" i="27"/>
  <c r="J1469" i="27"/>
  <c r="J56" i="27"/>
  <c r="J1815" i="27"/>
  <c r="J2033" i="27"/>
  <c r="J1888" i="27"/>
  <c r="J93" i="27"/>
  <c r="J1667" i="27"/>
  <c r="J1487" i="27"/>
  <c r="J934" i="27"/>
  <c r="J1572" i="27"/>
  <c r="J2500" i="27"/>
  <c r="J1002" i="27"/>
  <c r="J3198" i="27"/>
  <c r="J1893" i="27"/>
  <c r="J3114" i="27"/>
  <c r="J3261" i="27"/>
  <c r="J2215" i="27"/>
  <c r="J2832" i="27"/>
  <c r="J1422" i="27"/>
  <c r="J2477" i="27"/>
  <c r="J1547" i="27"/>
  <c r="J2981" i="27"/>
  <c r="J824" i="27"/>
  <c r="J1198" i="27"/>
  <c r="J3010" i="27"/>
  <c r="J2219" i="27"/>
  <c r="J2569" i="27"/>
  <c r="J888" i="27"/>
  <c r="J2406" i="27"/>
  <c r="J2648" i="27"/>
  <c r="J1619" i="27"/>
  <c r="J1470" i="27"/>
  <c r="J3204" i="27"/>
  <c r="J1972" i="27"/>
  <c r="J203" i="27"/>
  <c r="J813" i="27"/>
  <c r="J1423" i="27"/>
  <c r="J1101" i="27"/>
  <c r="J59" i="27"/>
  <c r="J233" i="27"/>
  <c r="J350" i="27"/>
  <c r="J3162" i="27"/>
  <c r="J1114" i="27"/>
  <c r="J819" i="27"/>
  <c r="J234" i="27"/>
  <c r="J2064" i="27"/>
  <c r="J2521" i="27"/>
  <c r="J1204" i="27"/>
  <c r="J62" i="27"/>
  <c r="J2065" i="27"/>
  <c r="J1214" i="27"/>
  <c r="J1961" i="27"/>
  <c r="J354" i="27"/>
  <c r="J456" i="27"/>
  <c r="J2393" i="27"/>
  <c r="J379" i="27"/>
  <c r="J466" i="27"/>
  <c r="J552" i="27"/>
  <c r="J91" i="27"/>
  <c r="J2715" i="27"/>
  <c r="J2300" i="27"/>
  <c r="J613" i="27"/>
  <c r="J2155" i="27"/>
  <c r="J1061" i="27"/>
  <c r="J2159" i="27"/>
  <c r="J601" i="27"/>
  <c r="J2808" i="27"/>
  <c r="J359" i="27"/>
  <c r="J105" i="27"/>
  <c r="J445" i="27"/>
  <c r="J1897" i="27"/>
  <c r="J1135" i="27"/>
  <c r="J3040" i="27"/>
  <c r="J3238" i="27"/>
  <c r="I521" i="27"/>
  <c r="J521" i="27"/>
  <c r="I2472" i="27"/>
  <c r="J2472" i="27"/>
  <c r="I2229" i="27"/>
  <c r="J2229" i="27"/>
  <c r="I2613" i="27"/>
  <c r="J2613" i="27"/>
  <c r="I2182" i="27"/>
  <c r="J2182" i="27"/>
  <c r="I3120" i="27"/>
  <c r="J3120" i="27"/>
  <c r="I1066" i="27"/>
  <c r="J1066" i="27"/>
  <c r="I1792" i="27"/>
  <c r="J1792" i="27"/>
  <c r="I2305" i="27"/>
  <c r="J2305" i="27"/>
  <c r="I864" i="27"/>
  <c r="J864" i="27"/>
  <c r="I2734" i="27"/>
  <c r="J2734" i="27"/>
  <c r="I1384" i="27"/>
  <c r="J1384" i="27"/>
  <c r="I2370" i="27"/>
  <c r="J2370" i="27"/>
  <c r="I2255" i="27"/>
  <c r="J2255" i="27"/>
  <c r="I1864" i="27"/>
  <c r="J1864" i="27"/>
  <c r="I1653" i="27"/>
  <c r="J1653" i="27"/>
  <c r="I1457" i="27"/>
  <c r="J1457" i="27"/>
  <c r="I2447" i="27"/>
  <c r="J2447" i="27"/>
  <c r="I1614" i="27"/>
  <c r="J1614" i="27"/>
  <c r="I2400" i="27"/>
  <c r="J2400" i="27"/>
  <c r="I2069" i="27"/>
  <c r="J2069" i="27"/>
  <c r="I3197" i="27"/>
  <c r="J3197" i="27"/>
  <c r="I1930" i="27"/>
  <c r="J1930" i="27"/>
  <c r="I1602" i="27"/>
  <c r="J1602" i="27"/>
  <c r="I1577" i="27"/>
  <c r="J1577" i="27"/>
  <c r="I1133" i="27"/>
  <c r="J1133" i="27"/>
  <c r="I2332" i="27"/>
  <c r="J2332" i="27"/>
  <c r="I1740" i="27"/>
  <c r="J1740" i="27"/>
  <c r="I443" i="27"/>
  <c r="J443" i="27"/>
  <c r="I488" i="27"/>
  <c r="J488" i="27"/>
  <c r="I914" i="27"/>
  <c r="J914" i="27"/>
  <c r="J2946" i="27"/>
  <c r="J2514" i="27"/>
  <c r="I1287" i="27"/>
  <c r="J1287" i="27"/>
  <c r="I1941" i="27"/>
  <c r="J1941" i="27"/>
  <c r="I1289" i="27"/>
  <c r="J1289" i="27"/>
  <c r="I1348" i="27"/>
  <c r="J1348" i="27"/>
  <c r="I3061" i="27"/>
  <c r="J3061" i="27"/>
  <c r="J2428" i="27"/>
  <c r="I214" i="27"/>
  <c r="J214" i="27"/>
  <c r="J1277" i="27"/>
  <c r="J94" i="27"/>
  <c r="J1030" i="27"/>
  <c r="J313" i="27"/>
  <c r="J853" i="27"/>
  <c r="J3291" i="27"/>
  <c r="J600" i="27"/>
  <c r="J2223" i="27"/>
  <c r="J3076" i="27"/>
  <c r="J1454" i="27"/>
  <c r="J3150" i="27"/>
  <c r="J2337" i="27"/>
  <c r="J2934" i="27"/>
  <c r="J493" i="27"/>
  <c r="J2699" i="27"/>
  <c r="J2914" i="27"/>
  <c r="J960" i="27"/>
  <c r="J2876" i="27"/>
  <c r="J1292" i="27"/>
  <c r="J973" i="27"/>
  <c r="J101" i="27"/>
  <c r="J1824" i="27"/>
  <c r="J2333" i="27"/>
  <c r="J885" i="27"/>
  <c r="J1955" i="27"/>
  <c r="J2046" i="27"/>
  <c r="J253" i="27"/>
  <c r="J2761" i="27"/>
  <c r="J423" i="27"/>
  <c r="J177" i="27"/>
  <c r="J3167" i="27"/>
  <c r="J1923" i="27"/>
  <c r="J2146" i="27"/>
  <c r="J955" i="27"/>
  <c r="J674" i="27"/>
  <c r="J2843" i="27"/>
  <c r="J33" i="27"/>
  <c r="J1321" i="27"/>
  <c r="J994" i="27"/>
  <c r="J3035" i="27"/>
  <c r="J1034" i="27"/>
  <c r="J3037" i="27"/>
  <c r="J3025" i="27"/>
  <c r="J2377" i="27"/>
  <c r="J1037" i="27"/>
  <c r="J1355" i="27"/>
  <c r="J1056" i="27"/>
  <c r="J841" i="27"/>
  <c r="J3050" i="27"/>
  <c r="J2386" i="27"/>
  <c r="J138" i="27"/>
  <c r="J3325" i="27"/>
  <c r="J311" i="27"/>
  <c r="J1253" i="27"/>
  <c r="J678" i="27"/>
  <c r="J567" i="27"/>
  <c r="J608" i="27"/>
  <c r="J2829" i="27"/>
  <c r="J2443" i="27"/>
  <c r="J659" i="27"/>
  <c r="J1032" i="27"/>
  <c r="J1741" i="27"/>
  <c r="J3268" i="27"/>
  <c r="J1031" i="27"/>
  <c r="J996" i="27"/>
  <c r="J1455" i="27"/>
  <c r="J225" i="27"/>
  <c r="I3287" i="27"/>
  <c r="J3287" i="27"/>
  <c r="J82" i="27"/>
  <c r="J63" i="27"/>
  <c r="J1235" i="27"/>
  <c r="I766" i="27"/>
  <c r="J766" i="27"/>
  <c r="I730" i="27"/>
  <c r="J730" i="27"/>
  <c r="J46" i="27"/>
  <c r="J2724" i="27"/>
  <c r="I586" i="27"/>
  <c r="J586" i="27"/>
  <c r="J767" i="27"/>
  <c r="J153" i="27"/>
  <c r="J621" i="27"/>
  <c r="J2423" i="27"/>
  <c r="J479" i="27"/>
  <c r="J2387" i="27"/>
  <c r="I982" i="27"/>
  <c r="J982" i="27"/>
  <c r="J657" i="27"/>
  <c r="J3017" i="27"/>
  <c r="I1991" i="27"/>
  <c r="J1991" i="27"/>
  <c r="I1343" i="27"/>
  <c r="J1343" i="27"/>
  <c r="J695" i="27"/>
  <c r="J875" i="27"/>
  <c r="J369" i="27"/>
  <c r="I911" i="27"/>
  <c r="J911" i="27"/>
  <c r="J2135" i="27"/>
  <c r="I2855" i="27"/>
  <c r="J2855" i="27"/>
  <c r="J1846" i="27"/>
  <c r="J983" i="27"/>
  <c r="J1306" i="27"/>
  <c r="I838" i="27"/>
  <c r="J838" i="27"/>
  <c r="I1018" i="27"/>
  <c r="J1018" i="27"/>
  <c r="I2818" i="27"/>
  <c r="J2818" i="27"/>
  <c r="I2710" i="27"/>
  <c r="J2710" i="27"/>
  <c r="J2495" i="27"/>
  <c r="J442" i="27"/>
  <c r="I442" i="27"/>
  <c r="J2796" i="27"/>
  <c r="J3126" i="27"/>
  <c r="J325" i="27"/>
  <c r="J554" i="27"/>
  <c r="J2748" i="27"/>
  <c r="J3106" i="27"/>
  <c r="J1921" i="27"/>
  <c r="J3349" i="27"/>
  <c r="J1509" i="27"/>
  <c r="J3341" i="27"/>
  <c r="J321" i="27"/>
  <c r="J930" i="27"/>
  <c r="J485" i="27"/>
  <c r="J2412" i="27"/>
  <c r="J1477" i="27"/>
  <c r="J161" i="27"/>
  <c r="J624" i="27"/>
  <c r="J2823" i="27"/>
  <c r="J525" i="27"/>
  <c r="J2688" i="27"/>
  <c r="J137" i="27"/>
  <c r="J2800" i="27"/>
  <c r="J2676" i="27"/>
  <c r="J2647" i="27"/>
  <c r="J3339" i="27"/>
  <c r="J305" i="27"/>
  <c r="J520" i="27"/>
  <c r="J252" i="27"/>
  <c r="J3335" i="27"/>
  <c r="J3311" i="27"/>
  <c r="J1621" i="27"/>
  <c r="J166" i="27"/>
  <c r="J2470" i="27"/>
  <c r="J97" i="27"/>
  <c r="J1285" i="27"/>
  <c r="J2331" i="27"/>
  <c r="J13" i="27"/>
  <c r="J486" i="27"/>
  <c r="J1259" i="27"/>
  <c r="J3051" i="27"/>
  <c r="J71" i="27"/>
  <c r="J1392" i="27"/>
  <c r="J682" i="27"/>
  <c r="J673" i="27"/>
  <c r="J431" i="27"/>
  <c r="J2988" i="27"/>
  <c r="J2906" i="27"/>
  <c r="J303" i="27"/>
  <c r="J36" i="27"/>
  <c r="J419" i="27"/>
  <c r="J2087" i="27"/>
  <c r="J387" i="27"/>
  <c r="J2985" i="27"/>
  <c r="J2881" i="27"/>
  <c r="J490" i="27"/>
  <c r="J771" i="27"/>
  <c r="J2401" i="27"/>
  <c r="J1453" i="27"/>
  <c r="J270" i="27"/>
  <c r="J2602" i="27"/>
  <c r="J1045" i="27"/>
  <c r="J2900" i="27"/>
  <c r="J2680" i="27"/>
  <c r="J1510" i="27"/>
  <c r="J2148" i="27"/>
  <c r="J3294" i="27"/>
  <c r="J1816" i="27"/>
  <c r="J498" i="27"/>
  <c r="J175" i="27"/>
  <c r="J1440" i="27"/>
  <c r="J2935" i="27"/>
  <c r="J2392" i="27"/>
  <c r="J784" i="27"/>
  <c r="J2369" i="27"/>
  <c r="J1643" i="27"/>
  <c r="J2397" i="27"/>
  <c r="J1755" i="27"/>
  <c r="J1527" i="27"/>
  <c r="J343" i="27"/>
  <c r="J606" i="27"/>
  <c r="J1782" i="27"/>
  <c r="J696" i="27"/>
  <c r="J2037" i="27"/>
  <c r="J528" i="27"/>
  <c r="J1361" i="27"/>
  <c r="J2338" i="27"/>
  <c r="J2178" i="27"/>
  <c r="J3053" i="27"/>
  <c r="J1820" i="27"/>
  <c r="J3155" i="27"/>
  <c r="J895" i="27"/>
  <c r="J457" i="27"/>
  <c r="J2804" i="27"/>
  <c r="J1975" i="27"/>
  <c r="J2117" i="27"/>
  <c r="J2987" i="27"/>
  <c r="J2469" i="27"/>
  <c r="J1111" i="27"/>
  <c r="J2296" i="27"/>
  <c r="J2368" i="27"/>
  <c r="J2100" i="27"/>
  <c r="J1363" i="27"/>
  <c r="J1383" i="27"/>
  <c r="J924" i="27"/>
  <c r="J2485" i="27"/>
  <c r="J244" i="27"/>
  <c r="J3302" i="27"/>
  <c r="J541" i="27"/>
  <c r="J921" i="27"/>
  <c r="J2413" i="27"/>
  <c r="J1076" i="27"/>
  <c r="J1598" i="27"/>
  <c r="J3132" i="27"/>
  <c r="J2388" i="27"/>
  <c r="J1430" i="27"/>
  <c r="J1385" i="27"/>
  <c r="J173" i="27"/>
  <c r="J339" i="27"/>
  <c r="J1646" i="27"/>
  <c r="J1688" i="27"/>
  <c r="J1581" i="27"/>
  <c r="J856" i="27"/>
  <c r="J1142" i="27"/>
  <c r="J1144" i="27"/>
  <c r="J3057" i="27"/>
  <c r="J1036" i="27"/>
  <c r="J2723" i="27"/>
  <c r="J2716" i="27"/>
  <c r="J2548" i="27"/>
  <c r="J1932" i="27"/>
  <c r="J1632" i="27"/>
  <c r="J2751" i="27"/>
  <c r="J2550" i="27"/>
  <c r="J243" i="27"/>
  <c r="J100" i="27"/>
  <c r="J129" i="27"/>
  <c r="J2785" i="27"/>
  <c r="J216" i="27"/>
  <c r="J984" i="27"/>
  <c r="J1750" i="27"/>
  <c r="J247" i="27"/>
  <c r="J2830" i="27"/>
  <c r="J142" i="27"/>
  <c r="J487" i="27"/>
  <c r="J108" i="27"/>
  <c r="J782" i="27"/>
  <c r="J3125" i="27"/>
  <c r="J2409" i="27"/>
  <c r="J648" i="27"/>
  <c r="J344" i="27"/>
  <c r="J22" i="27"/>
  <c r="J676" i="27"/>
  <c r="J2196" i="27"/>
  <c r="J1357" i="27"/>
  <c r="J2298" i="27"/>
  <c r="J2541" i="27"/>
  <c r="J495" i="27"/>
  <c r="J685" i="27"/>
  <c r="J1507" i="27"/>
  <c r="J3094" i="27"/>
  <c r="J15" i="27"/>
  <c r="J1215" i="27"/>
  <c r="J3272" i="27"/>
  <c r="J2111" i="27"/>
  <c r="J2968" i="27"/>
  <c r="J2989" i="27"/>
  <c r="J565" i="27"/>
  <c r="J3012" i="27"/>
  <c r="J1220" i="27"/>
  <c r="J3181" i="27"/>
  <c r="J555" i="27"/>
  <c r="J2762" i="27"/>
  <c r="J2828" i="27"/>
  <c r="J1821" i="27"/>
  <c r="J1438" i="27"/>
  <c r="J1585" i="27"/>
  <c r="J1715" i="27"/>
  <c r="J1345" i="27"/>
  <c r="J2208" i="27"/>
  <c r="J348" i="27"/>
  <c r="J2552" i="27"/>
  <c r="J2256" i="27"/>
  <c r="J3160" i="27"/>
  <c r="J1858" i="27"/>
  <c r="J1069" i="27"/>
  <c r="J1669" i="27"/>
  <c r="J1458" i="27"/>
  <c r="J1148" i="27"/>
  <c r="J779" i="27"/>
  <c r="J2519" i="27"/>
  <c r="J25" i="27"/>
  <c r="J718" i="27"/>
  <c r="J789" i="27"/>
  <c r="J157" i="27"/>
  <c r="J1246" i="27"/>
  <c r="J1421" i="27"/>
  <c r="J577" i="27"/>
  <c r="J2483" i="27"/>
  <c r="J2726" i="27"/>
  <c r="J168" i="27"/>
  <c r="J2230" i="27"/>
  <c r="J2318" i="27"/>
  <c r="J1729" i="27"/>
  <c r="J1342" i="27"/>
  <c r="J2948" i="27"/>
  <c r="J1568" i="27"/>
  <c r="J2366" i="27"/>
  <c r="J2649" i="27"/>
  <c r="J1641" i="27"/>
  <c r="J199" i="27"/>
  <c r="J2113" i="27"/>
  <c r="J2123" i="27"/>
  <c r="J2015" i="27"/>
  <c r="J1362" i="27"/>
  <c r="J1209" i="27"/>
  <c r="J1272" i="27"/>
  <c r="J2792" i="27"/>
  <c r="J680" i="27"/>
  <c r="J1654" i="27"/>
  <c r="J852" i="27"/>
  <c r="J3023" i="27"/>
  <c r="J1909" i="27"/>
  <c r="J352" i="27"/>
  <c r="J880" i="27"/>
  <c r="J1222" i="27"/>
  <c r="J3312" i="27"/>
  <c r="J665" i="27"/>
  <c r="J774" i="27"/>
  <c r="J2873" i="27"/>
  <c r="J1380" i="27"/>
  <c r="J1583" i="27"/>
  <c r="J712" i="27"/>
  <c r="J1814" i="27"/>
  <c r="J748" i="27"/>
  <c r="J2118" i="27"/>
  <c r="J2517" i="27"/>
  <c r="J1360" i="27"/>
  <c r="J1981" i="27"/>
  <c r="J454" i="27"/>
  <c r="J634" i="27"/>
  <c r="J3266" i="27"/>
  <c r="J2356" i="27"/>
  <c r="J266" i="27"/>
  <c r="J3262" i="27"/>
  <c r="J1463" i="27"/>
  <c r="J1671" i="27"/>
  <c r="J2158" i="27"/>
  <c r="J1210" i="27"/>
  <c r="J2896" i="27"/>
  <c r="J308" i="27"/>
  <c r="J2140" i="27"/>
  <c r="J2577" i="27"/>
  <c r="J1709" i="27"/>
  <c r="J2764" i="27"/>
  <c r="J20" i="27"/>
  <c r="J356" i="27"/>
  <c r="J505" i="27"/>
  <c r="J3293" i="27"/>
  <c r="J572" i="27"/>
  <c r="J1070" i="27"/>
  <c r="J1580" i="27"/>
  <c r="J2071" i="27"/>
  <c r="J1545" i="27"/>
  <c r="J52" i="27"/>
  <c r="J857" i="27"/>
  <c r="J324" i="27"/>
  <c r="J1456" i="27"/>
  <c r="J1182" i="27"/>
  <c r="J2048" i="27"/>
  <c r="J1973" i="27"/>
  <c r="J2186" i="27"/>
  <c r="J2228" i="27"/>
  <c r="J2252" i="27"/>
  <c r="J1074" i="27"/>
  <c r="J2513" i="27"/>
  <c r="J670" i="27"/>
  <c r="J703" i="27"/>
  <c r="J210" i="27"/>
  <c r="J1896" i="27"/>
  <c r="J2080" i="27"/>
  <c r="J85" i="27"/>
  <c r="J2243" i="27"/>
  <c r="J1499" i="27"/>
  <c r="J2754" i="27"/>
  <c r="J278" i="27"/>
  <c r="J198" i="27"/>
  <c r="J1461" i="27"/>
  <c r="J1908" i="27"/>
  <c r="J289" i="27"/>
  <c r="J1008" i="27"/>
  <c r="J1441" i="27"/>
  <c r="J65" i="27"/>
  <c r="J1359" i="27"/>
  <c r="J2459" i="27"/>
  <c r="J3020" i="27"/>
  <c r="J1828" i="27"/>
  <c r="J316" i="27"/>
  <c r="J2653" i="27"/>
  <c r="J705" i="27"/>
  <c r="J1488" i="27"/>
  <c r="J361" i="27"/>
  <c r="J2758" i="27"/>
  <c r="J353" i="27"/>
  <c r="J1907" i="27"/>
  <c r="J2714" i="27"/>
  <c r="J2247" i="27"/>
  <c r="J156" i="27"/>
  <c r="J3298" i="27"/>
  <c r="J242" i="27"/>
  <c r="J1997" i="27"/>
  <c r="J2650" i="27"/>
  <c r="J446" i="27"/>
  <c r="J1639" i="27"/>
  <c r="J1936" i="27"/>
  <c r="J2354" i="27"/>
  <c r="J2609" i="27"/>
  <c r="J1706" i="27"/>
  <c r="J2293" i="27"/>
  <c r="J2187" i="27"/>
  <c r="J2340" i="27"/>
  <c r="J1648" i="27"/>
  <c r="J251" i="27"/>
  <c r="J2088" i="27"/>
  <c r="J380" i="27"/>
  <c r="J2863" i="27"/>
  <c r="J3329" i="27"/>
  <c r="J2684" i="27"/>
  <c r="J3343" i="27"/>
  <c r="J2877" i="27"/>
  <c r="J318" i="27"/>
  <c r="J970" i="27"/>
  <c r="J268" i="27"/>
  <c r="J1524" i="27"/>
  <c r="J985" i="27"/>
  <c r="J1933" i="27"/>
  <c r="J851" i="27"/>
  <c r="J844" i="27"/>
  <c r="J2544" i="27"/>
  <c r="J2043" i="27"/>
  <c r="J2365" i="27"/>
  <c r="J3237" i="27"/>
  <c r="J2893" i="27"/>
  <c r="J306" i="27"/>
  <c r="J208" i="27"/>
  <c r="J1675" i="27"/>
  <c r="J2701" i="27"/>
  <c r="J484" i="27"/>
  <c r="J526" i="27"/>
  <c r="J3021" i="27"/>
  <c r="J927" i="27"/>
  <c r="J916" i="27"/>
  <c r="J2076" i="27"/>
  <c r="J2257" i="27"/>
  <c r="J805" i="27"/>
  <c r="J497" i="27"/>
  <c r="J2697" i="27"/>
  <c r="J2690" i="27"/>
  <c r="J2872" i="27"/>
  <c r="J928" i="27"/>
  <c r="J2008" i="27"/>
  <c r="J898" i="27"/>
  <c r="J2105" i="27"/>
  <c r="J937" i="27"/>
  <c r="J931" i="27"/>
  <c r="J743" i="27"/>
  <c r="J3306" i="27"/>
  <c r="J884" i="27"/>
  <c r="J2138" i="27"/>
  <c r="J455" i="27"/>
  <c r="J2244" i="27"/>
  <c r="J1103" i="27"/>
  <c r="J1684" i="27"/>
  <c r="J1352" i="27"/>
  <c r="J804" i="27"/>
  <c r="J1322" i="27"/>
  <c r="J2806" i="27"/>
  <c r="J1143" i="27"/>
  <c r="J1184" i="27"/>
  <c r="J1894" i="27"/>
  <c r="J1542" i="27"/>
  <c r="J1431" i="27"/>
  <c r="J814" i="27"/>
  <c r="J1318" i="27"/>
  <c r="J430" i="27"/>
  <c r="J1324" i="27"/>
  <c r="J209" i="27"/>
  <c r="J1657" i="27"/>
  <c r="J2629" i="27"/>
  <c r="J240" i="27"/>
  <c r="J3230" i="27"/>
  <c r="J2217" i="27"/>
  <c r="J193" i="27"/>
  <c r="J588" i="27"/>
  <c r="J1028" i="27"/>
  <c r="J2856" i="27"/>
  <c r="J752" i="27"/>
  <c r="J1173" i="27"/>
  <c r="J3169" i="27"/>
  <c r="J961" i="27"/>
  <c r="J672" i="27"/>
  <c r="J2659" i="27"/>
  <c r="J1314" i="27"/>
  <c r="J3271" i="27"/>
  <c r="J3347" i="27"/>
  <c r="J2694" i="27"/>
  <c r="J846" i="27"/>
  <c r="J418" i="27"/>
  <c r="J604" i="27"/>
  <c r="J1785" i="27"/>
  <c r="J98" i="27"/>
  <c r="J450" i="27"/>
  <c r="J1494" i="27"/>
  <c r="J2907" i="27"/>
  <c r="J967" i="27"/>
  <c r="J2579" i="27"/>
  <c r="J3309" i="27"/>
  <c r="J1390" i="27"/>
  <c r="J1528" i="27"/>
  <c r="J925" i="27"/>
  <c r="J206" i="27"/>
  <c r="J2556" i="27"/>
  <c r="J1725" i="27"/>
  <c r="J1093" i="27"/>
  <c r="J558" i="27"/>
  <c r="J2014" i="27"/>
  <c r="J1466" i="27"/>
  <c r="J1271" i="27"/>
  <c r="J1141" i="27"/>
  <c r="J749" i="27"/>
  <c r="J919" i="27"/>
  <c r="J70" i="27"/>
  <c r="J1327" i="27"/>
  <c r="J201" i="27"/>
  <c r="J697" i="27"/>
  <c r="J1027" i="27"/>
  <c r="J2329" i="27"/>
  <c r="J2390" i="27"/>
  <c r="J1689" i="27"/>
  <c r="J1434" i="27"/>
  <c r="J448" i="27"/>
  <c r="J2213" i="27"/>
  <c r="J965" i="27"/>
  <c r="J1743" i="27"/>
  <c r="J2506" i="27"/>
  <c r="J2086" i="27"/>
  <c r="J2050" i="27"/>
  <c r="J1288" i="27"/>
  <c r="J2835" i="27"/>
  <c r="J1029" i="27"/>
  <c r="J1569" i="27"/>
  <c r="J2912" i="27"/>
  <c r="J1115" i="27"/>
  <c r="J482" i="27"/>
  <c r="J136" i="27"/>
  <c r="J2725" i="27"/>
  <c r="J1612" i="27"/>
  <c r="J2695" i="27"/>
  <c r="J2145" i="27"/>
  <c r="J519" i="27"/>
  <c r="J395" i="27"/>
  <c r="J2282" i="27"/>
  <c r="J180" i="27"/>
  <c r="J532" i="27"/>
  <c r="J951" i="27"/>
  <c r="J2845" i="27"/>
  <c r="J662" i="27"/>
  <c r="J2664" i="27"/>
  <c r="J534" i="27"/>
  <c r="J2880" i="27"/>
  <c r="J536" i="27"/>
  <c r="J3308" i="27"/>
  <c r="J2866" i="27"/>
  <c r="J948" i="27"/>
  <c r="J529" i="27"/>
  <c r="J397" i="27"/>
  <c r="J698" i="27"/>
  <c r="J504" i="27"/>
  <c r="J2181" i="27"/>
  <c r="J2555" i="27"/>
  <c r="J394" i="27"/>
  <c r="J1386" i="27"/>
  <c r="J954" i="27"/>
  <c r="J315" i="27"/>
  <c r="J2799" i="27"/>
  <c r="J1722" i="27"/>
  <c r="J1924" i="27"/>
  <c r="J2752" i="27"/>
  <c r="J2917" i="27"/>
  <c r="J2678" i="27"/>
  <c r="J2878" i="27"/>
  <c r="J500" i="27"/>
  <c r="J2592" i="27"/>
  <c r="J2623" i="27"/>
  <c r="J3058" i="27"/>
  <c r="J2248" i="27"/>
  <c r="J2945" i="27"/>
  <c r="J3217" i="27"/>
  <c r="J3228" i="27"/>
  <c r="J3338" i="27"/>
  <c r="J322" i="27"/>
  <c r="J2263" i="27"/>
  <c r="J2928" i="27"/>
  <c r="J1759" i="27"/>
  <c r="J1399" i="27"/>
  <c r="J1379" i="27"/>
  <c r="J3003" i="27"/>
  <c r="J3345" i="27"/>
  <c r="J2903" i="27"/>
  <c r="J949" i="27"/>
  <c r="J2144" i="27"/>
  <c r="J1309" i="27"/>
  <c r="J1501" i="27"/>
  <c r="J3131" i="27"/>
  <c r="J2476" i="27"/>
  <c r="J2540" i="27"/>
  <c r="J3089" i="27"/>
  <c r="J462" i="27"/>
  <c r="J2504" i="27"/>
  <c r="J2214" i="27"/>
  <c r="J1616" i="27"/>
  <c r="J2897" i="27"/>
  <c r="J2899" i="27"/>
  <c r="J3331" i="27"/>
  <c r="J1596" i="27"/>
  <c r="J2520" i="27"/>
  <c r="J1403" i="27"/>
  <c r="J416" i="27"/>
  <c r="J1535" i="27"/>
  <c r="J821" i="27"/>
  <c r="J2575" i="27"/>
  <c r="J808" i="27"/>
  <c r="J2773" i="27"/>
  <c r="J2352" i="27"/>
  <c r="J3234" i="27"/>
  <c r="J336" i="27"/>
  <c r="J317" i="27"/>
  <c r="J2160" i="27"/>
  <c r="J2581" i="27"/>
  <c r="J51" i="27"/>
  <c r="J598" i="27"/>
  <c r="J2121" i="27"/>
  <c r="J896" i="27"/>
  <c r="J2825" i="27"/>
  <c r="J1994" i="27"/>
  <c r="J537" i="27"/>
  <c r="J1505" i="27"/>
  <c r="J2682" i="27"/>
  <c r="J522" i="27"/>
  <c r="J2661" i="27"/>
  <c r="J3332" i="27"/>
  <c r="J2691" i="27"/>
  <c r="J3337" i="27"/>
  <c r="J2571" i="27"/>
  <c r="J2905" i="27"/>
  <c r="J312" i="27"/>
  <c r="J1171" i="27"/>
  <c r="J2660" i="27"/>
  <c r="J901" i="27"/>
  <c r="J319" i="27"/>
  <c r="J2537" i="27"/>
  <c r="J1512" i="27"/>
  <c r="J1638" i="27"/>
  <c r="J1851" i="27"/>
  <c r="J265" i="27"/>
  <c r="J287" i="27"/>
  <c r="J860" i="27"/>
  <c r="J3007" i="27"/>
  <c r="J3305" i="27"/>
  <c r="J2642" i="27"/>
  <c r="J1079" i="27"/>
  <c r="J915" i="27"/>
  <c r="J2445" i="27"/>
  <c r="J1495" i="27"/>
  <c r="J2952" i="27"/>
  <c r="J14" i="27"/>
  <c r="J2518" i="27"/>
  <c r="J1727" i="27"/>
  <c r="J793" i="27"/>
  <c r="J739" i="27"/>
  <c r="J1369" i="27"/>
  <c r="J1789" i="27"/>
  <c r="J1059" i="27"/>
  <c r="J320" i="27"/>
  <c r="J2593" i="27"/>
  <c r="J1976" i="27"/>
  <c r="J1146" i="27"/>
  <c r="J1240" i="27"/>
  <c r="J2358" i="27"/>
  <c r="J1282" i="27"/>
  <c r="J2652" i="27"/>
  <c r="J1561" i="27"/>
  <c r="J2755" i="27"/>
  <c r="J1247" i="27"/>
  <c r="J228" i="27"/>
  <c r="J2246" i="27"/>
  <c r="J2971" i="27"/>
  <c r="J1311" i="27"/>
  <c r="J171" i="27"/>
  <c r="J1855" i="27"/>
  <c r="J1797" i="27"/>
  <c r="J2028" i="27"/>
  <c r="J2753" i="27"/>
  <c r="J1042" i="27"/>
  <c r="J1166" i="27"/>
  <c r="J1873" i="27"/>
  <c r="J2189" i="27"/>
  <c r="J1175" i="27"/>
  <c r="J1346" i="27"/>
  <c r="J1674" i="27"/>
  <c r="J2737" i="27"/>
  <c r="J878" i="27"/>
  <c r="J660" i="27"/>
  <c r="J200" i="27"/>
  <c r="J1714" i="27"/>
  <c r="J2904" i="27"/>
  <c r="J3297" i="27"/>
  <c r="J2692" i="27"/>
  <c r="J527" i="27"/>
  <c r="J481" i="27"/>
  <c r="J971" i="27"/>
  <c r="J502" i="27"/>
  <c r="J2687" i="27"/>
  <c r="J2578" i="27"/>
  <c r="J3307" i="27"/>
  <c r="J535" i="27"/>
  <c r="J1620" i="27"/>
  <c r="J2727" i="27"/>
  <c r="J518" i="27"/>
  <c r="J3348" i="27"/>
  <c r="J2909" i="27"/>
  <c r="J3313" i="27"/>
  <c r="J2372" i="27"/>
  <c r="J1033" i="27"/>
  <c r="J1394" i="27"/>
  <c r="J1313" i="27"/>
  <c r="J713" i="27"/>
  <c r="J2870" i="27"/>
  <c r="J349" i="27"/>
  <c r="J2137" i="27"/>
  <c r="J2291" i="27"/>
  <c r="J2439" i="27"/>
  <c r="J494" i="27"/>
  <c r="J1610" i="27"/>
  <c r="J1417" i="27"/>
  <c r="J176" i="27"/>
  <c r="J917" i="27"/>
  <c r="J2655" i="27"/>
  <c r="J174" i="27"/>
  <c r="J745" i="27"/>
  <c r="J106" i="27"/>
  <c r="J194" i="27"/>
  <c r="J2588" i="27"/>
  <c r="J3042" i="27"/>
  <c r="J2471" i="27"/>
  <c r="J340" i="27"/>
  <c r="J67" i="27"/>
  <c r="J840" i="27"/>
  <c r="J1655" i="27"/>
  <c r="J1790" i="27"/>
  <c r="J3004" i="27"/>
  <c r="J675" i="27"/>
  <c r="J2657" i="27"/>
  <c r="J1611" i="27"/>
  <c r="J1942" i="27"/>
  <c r="J1464" i="27"/>
  <c r="J3087" i="27"/>
  <c r="J1025" i="27"/>
  <c r="J2932" i="27"/>
  <c r="J3092" i="27"/>
  <c r="J378" i="27"/>
  <c r="J3108" i="27"/>
  <c r="J2005" i="27"/>
  <c r="J3088" i="27"/>
  <c r="J3093" i="27"/>
  <c r="J1389" i="27"/>
  <c r="J1364" i="27"/>
  <c r="J2364" i="27"/>
  <c r="J3225" i="27"/>
  <c r="J2070" i="27"/>
  <c r="J412" i="27"/>
  <c r="J3083" i="27"/>
  <c r="J37" i="27"/>
  <c r="J557" i="27"/>
  <c r="J1886" i="27"/>
  <c r="J642" i="27"/>
  <c r="J345" i="27"/>
  <c r="J958" i="27"/>
  <c r="J2898" i="27"/>
  <c r="J3328" i="27"/>
  <c r="J968" i="27"/>
  <c r="J2142" i="27"/>
  <c r="J531" i="27"/>
  <c r="J2693" i="27"/>
  <c r="J1617" i="27"/>
  <c r="J950" i="27"/>
  <c r="J2868" i="27"/>
  <c r="J1618" i="27"/>
  <c r="J2862" i="27"/>
  <c r="J3340" i="27"/>
  <c r="J963" i="27"/>
  <c r="J918" i="27"/>
  <c r="J3342" i="27"/>
  <c r="J2894" i="27"/>
  <c r="J530" i="27"/>
  <c r="J3077" i="27"/>
  <c r="J1609" i="27"/>
  <c r="J3256" i="27"/>
  <c r="J1400" i="27"/>
  <c r="J920" i="27"/>
  <c r="J1642" i="27"/>
  <c r="J1425" i="27"/>
  <c r="J1957" i="27"/>
  <c r="J1956" i="27"/>
  <c r="J755" i="27"/>
  <c r="J374" i="27"/>
  <c r="J1064" i="27"/>
  <c r="J3310" i="27"/>
  <c r="J54" i="27"/>
  <c r="J68" i="27"/>
  <c r="J922" i="27"/>
  <c r="J1613" i="27"/>
  <c r="J2068" i="27"/>
  <c r="J2729" i="27"/>
  <c r="J566" i="27"/>
  <c r="J1833" i="27"/>
  <c r="J2547" i="27"/>
  <c r="J1965" i="27"/>
  <c r="J780" i="27"/>
  <c r="J640" i="27"/>
  <c r="J2136" i="27"/>
  <c r="J72" i="27"/>
  <c r="J1780" i="27"/>
  <c r="J1600" i="27"/>
  <c r="J409" i="27"/>
  <c r="J164" i="27"/>
  <c r="J792" i="27"/>
  <c r="J2646" i="27"/>
  <c r="J2177" i="27"/>
  <c r="J2584" i="27"/>
  <c r="J2572" i="27"/>
  <c r="J307" i="27"/>
  <c r="J2658" i="27"/>
  <c r="J2978" i="27"/>
  <c r="J217" i="27"/>
  <c r="J1854" i="27"/>
  <c r="J2473" i="27"/>
  <c r="J2085" i="27"/>
  <c r="J2391" i="27"/>
  <c r="J2573" i="27"/>
  <c r="J275" i="27"/>
  <c r="J1728" i="27"/>
  <c r="J3080" i="27"/>
  <c r="J3133" i="27"/>
  <c r="J2733" i="27"/>
  <c r="J1526" i="27"/>
  <c r="J337" i="27"/>
  <c r="J3254" i="27"/>
  <c r="J19" i="27"/>
  <c r="J1686" i="27"/>
  <c r="J570" i="27"/>
  <c r="J636" i="27"/>
  <c r="J421" i="27"/>
  <c r="J807" i="27"/>
  <c r="J876" i="27"/>
  <c r="J1044" i="27"/>
  <c r="J1205" i="27"/>
  <c r="J2183" i="27"/>
  <c r="J2303" i="27"/>
  <c r="J3276" i="27"/>
  <c r="J2916" i="27"/>
  <c r="J533" i="27"/>
  <c r="J310" i="27"/>
  <c r="J964" i="27"/>
  <c r="J932" i="27"/>
  <c r="J2696" i="27"/>
  <c r="J2895" i="27"/>
  <c r="J2685" i="27"/>
  <c r="J2700" i="27"/>
  <c r="J926" i="27"/>
  <c r="J959" i="27"/>
  <c r="J3326" i="27"/>
  <c r="J2686" i="27"/>
  <c r="J3330" i="27"/>
  <c r="J2681" i="27"/>
  <c r="J3336" i="27"/>
  <c r="J2860" i="27"/>
  <c r="J810" i="27"/>
  <c r="J1760" i="27"/>
  <c r="J1564" i="27"/>
  <c r="J2644" i="27"/>
  <c r="J2861" i="27"/>
  <c r="J3048" i="27"/>
  <c r="J597" i="27"/>
  <c r="J2220" i="27"/>
  <c r="J1326" i="27"/>
  <c r="J2867" i="27"/>
  <c r="J1038" i="27"/>
  <c r="J1284" i="27"/>
  <c r="J1187" i="27"/>
  <c r="J1724" i="27"/>
  <c r="J2663" i="27"/>
  <c r="J1073" i="27"/>
  <c r="J3292" i="27"/>
  <c r="J2194" i="27"/>
  <c r="J1419" i="27"/>
  <c r="J1295" i="27"/>
  <c r="J1206" i="27"/>
  <c r="J1677" i="27"/>
  <c r="J881" i="27"/>
  <c r="J1057" i="27"/>
  <c r="J264" i="27"/>
  <c r="J2582" i="27"/>
  <c r="J499" i="27"/>
  <c r="J2049" i="27"/>
  <c r="J496" i="27"/>
  <c r="J553" i="27"/>
  <c r="J1866" i="27"/>
  <c r="J2730" i="27"/>
  <c r="J790" i="27"/>
  <c r="J323" i="27"/>
  <c r="J1026" i="27"/>
  <c r="J1500" i="27"/>
  <c r="J2151" i="27"/>
  <c r="J1605" i="27"/>
  <c r="J2536" i="27"/>
  <c r="J1721" i="27"/>
  <c r="J1213" i="27"/>
  <c r="J827" i="27"/>
  <c r="J1927" i="27"/>
  <c r="J1468" i="27"/>
  <c r="J236" i="27"/>
  <c r="J1387" i="27"/>
  <c r="J733" i="27"/>
  <c r="J131" i="27"/>
  <c r="J2261" i="27"/>
  <c r="J170" i="27"/>
  <c r="J594" i="27"/>
  <c r="J1546" i="27"/>
  <c r="J609" i="27"/>
  <c r="J3233" i="27"/>
  <c r="J1813" i="27"/>
  <c r="J283" i="27"/>
  <c r="J1868" i="27"/>
  <c r="J575" i="27"/>
  <c r="J2341" i="27"/>
  <c r="J989" i="27"/>
  <c r="J1333" i="27"/>
  <c r="J573" i="27"/>
  <c r="J347" i="27"/>
  <c r="J1751" i="27"/>
  <c r="J192" i="27"/>
  <c r="J2617" i="27"/>
  <c r="J2590" i="27"/>
  <c r="J966" i="27"/>
  <c r="J2879" i="27"/>
  <c r="J2902" i="27"/>
  <c r="J540" i="27"/>
  <c r="J2641" i="27"/>
  <c r="J1601" i="27"/>
  <c r="J1615" i="27"/>
  <c r="J517" i="27"/>
  <c r="J1503" i="27"/>
  <c r="J962" i="27"/>
  <c r="J2698" i="27"/>
  <c r="J969" i="27"/>
  <c r="J538" i="27"/>
  <c r="J96" i="27"/>
  <c r="J1570" i="27"/>
  <c r="J929" i="27"/>
  <c r="J1472" i="27"/>
  <c r="J2102" i="27"/>
  <c r="J1328" i="27"/>
  <c r="J1506" i="27"/>
  <c r="J429" i="27"/>
  <c r="J1397" i="27"/>
  <c r="J1534" i="27"/>
  <c r="J1717" i="27"/>
  <c r="J3216" i="27"/>
  <c r="J2576" i="27"/>
  <c r="J480" i="27"/>
  <c r="J489" i="27"/>
  <c r="J2583" i="27"/>
  <c r="J384" i="27"/>
  <c r="J1178" i="27"/>
  <c r="J704" i="27"/>
  <c r="J2446" i="27"/>
  <c r="J2153" i="27"/>
  <c r="J2874" i="27"/>
  <c r="J396" i="27"/>
  <c r="J408" i="27"/>
  <c r="J392" i="27"/>
  <c r="J1778" i="27"/>
  <c r="J1798" i="27"/>
  <c r="J1439" i="27"/>
  <c r="J3263" i="27"/>
  <c r="J3296" i="27"/>
  <c r="J1656" i="27"/>
  <c r="J991" i="27"/>
  <c r="J1998" i="27"/>
  <c r="J1433" i="27"/>
  <c r="J999" i="27"/>
  <c r="J668" i="27"/>
  <c r="J3159" i="27"/>
  <c r="J1189" i="27"/>
  <c r="J35" i="27"/>
  <c r="J1900" i="27"/>
  <c r="J133" i="27"/>
  <c r="J2462" i="27"/>
  <c r="J1350" i="27"/>
  <c r="J1117" i="27"/>
  <c r="J2287" i="27"/>
  <c r="J2911" i="27"/>
  <c r="J2326" i="27"/>
  <c r="J2222" i="27"/>
  <c r="J1218" i="27"/>
  <c r="J1604" i="27"/>
  <c r="J2722" i="27"/>
  <c r="J2619" i="27"/>
  <c r="J663" i="27"/>
  <c r="J267" i="27"/>
  <c r="J3073" i="27"/>
  <c r="J1539" i="27"/>
  <c r="J469" i="27"/>
  <c r="J468" i="27"/>
  <c r="J589" i="27"/>
  <c r="J309" i="27"/>
  <c r="J564" i="27"/>
  <c r="J2580" i="27"/>
  <c r="J576" i="27"/>
  <c r="J284" i="27"/>
  <c r="J2161" i="27"/>
  <c r="J202" i="27"/>
  <c r="J2533" i="27"/>
  <c r="J2499" i="27"/>
  <c r="J2463" i="27"/>
  <c r="J300" i="27"/>
  <c r="J2072" i="27"/>
  <c r="J3202" i="27"/>
  <c r="J2143" i="27"/>
  <c r="J3222" i="27"/>
  <c r="J1538" i="27"/>
  <c r="J1599" i="27"/>
  <c r="J3303" i="27"/>
  <c r="J1508" i="27"/>
  <c r="J1256" i="27"/>
  <c r="J599" i="27"/>
  <c r="J1818" i="27"/>
  <c r="J2084" i="27"/>
  <c r="J132" i="27"/>
  <c r="J245" i="27"/>
  <c r="J229" i="27"/>
  <c r="J2122" i="27"/>
  <c r="J1153" i="27"/>
  <c r="J1716" i="27"/>
  <c r="J1039" i="27"/>
  <c r="J2542" i="27"/>
  <c r="J3327" i="27"/>
  <c r="J2869" i="27"/>
  <c r="J2683" i="27"/>
  <c r="J2901" i="27"/>
  <c r="J952" i="27"/>
  <c r="J2679" i="27"/>
  <c r="J2587" i="27"/>
  <c r="J2626" i="27"/>
  <c r="J2913" i="27"/>
  <c r="J2915" i="27"/>
  <c r="J492" i="27"/>
  <c r="J2656" i="27"/>
  <c r="J625" i="27"/>
  <c r="J1236" i="27"/>
  <c r="J3054" i="27"/>
  <c r="J2410" i="27"/>
  <c r="J1829" i="27"/>
  <c r="J377" i="27"/>
  <c r="J458" i="27"/>
  <c r="J593" i="27"/>
  <c r="J3072" i="27"/>
  <c r="J1424" i="27"/>
  <c r="J2645" i="27"/>
  <c r="J1297" i="27"/>
  <c r="J382" i="27"/>
  <c r="J1071" i="27"/>
  <c r="J1467" i="27"/>
  <c r="J1764" i="27"/>
  <c r="J2150" i="27"/>
  <c r="J1582" i="27"/>
  <c r="J3075" i="27"/>
  <c r="J2460" i="27"/>
  <c r="J935" i="27"/>
  <c r="J2591" i="27"/>
  <c r="J2376" i="27"/>
  <c r="J1132" i="27"/>
  <c r="J1344" i="27"/>
  <c r="J2109" i="27"/>
  <c r="J426" i="27"/>
  <c r="J2662" i="27"/>
  <c r="J50" i="27"/>
  <c r="J1492" i="27"/>
  <c r="J2152" i="27"/>
  <c r="J2394" i="27"/>
  <c r="J708" i="27"/>
  <c r="J1817" i="27"/>
  <c r="J702" i="27"/>
  <c r="J1330" i="27"/>
  <c r="J775" i="27"/>
  <c r="J1578" i="27"/>
  <c r="J661" i="27"/>
  <c r="J2535" i="27"/>
  <c r="J2736" i="27"/>
  <c r="J891" i="27"/>
  <c r="J1859" i="27"/>
  <c r="J1761" i="27"/>
  <c r="J1004" i="27"/>
  <c r="J2434" i="27"/>
  <c r="J2449" i="27"/>
  <c r="J3117" i="27"/>
  <c r="J2620" i="27"/>
  <c r="J2983" i="27"/>
  <c r="J2322" i="27"/>
  <c r="J1420" i="27"/>
  <c r="J732" i="27"/>
  <c r="J972" i="27"/>
  <c r="J2689" i="27"/>
  <c r="J3334" i="27"/>
  <c r="J2910" i="27"/>
  <c r="J2665" i="27"/>
  <c r="J953" i="27"/>
  <c r="J957" i="27"/>
  <c r="J539" i="27"/>
  <c r="J1511" i="27"/>
  <c r="J3344" i="27"/>
  <c r="J2640" i="27"/>
  <c r="J3346" i="27"/>
  <c r="J3333" i="27"/>
  <c r="J2908" i="27"/>
  <c r="J524" i="27"/>
  <c r="J1436" i="27"/>
  <c r="J1150" i="27"/>
  <c r="J2147" i="27"/>
  <c r="J2951" i="27"/>
  <c r="J1497" i="27"/>
  <c r="J2107" i="27"/>
  <c r="J2154" i="27"/>
  <c r="J2875" i="27"/>
  <c r="J1498" i="27"/>
  <c r="J2405" i="27"/>
  <c r="J912" i="27"/>
  <c r="J677" i="27"/>
  <c r="J3270" i="27"/>
  <c r="J160" i="27"/>
  <c r="J3224" i="27"/>
  <c r="J2574" i="27"/>
  <c r="J1607" i="27"/>
  <c r="J1788" i="27"/>
  <c r="J1398" i="27"/>
  <c r="J1080" i="27"/>
  <c r="J1678" i="27"/>
  <c r="J1332" i="27"/>
  <c r="J483" i="27"/>
  <c r="J491" i="27"/>
  <c r="J1603" i="27"/>
  <c r="J715" i="27"/>
  <c r="J1606" i="27"/>
  <c r="J2440" i="27"/>
  <c r="J933" i="27"/>
  <c r="J2654" i="27"/>
  <c r="J3235" i="27"/>
  <c r="J2625" i="27"/>
  <c r="J1799" i="27"/>
  <c r="J1787" i="27"/>
  <c r="J1939" i="27"/>
  <c r="J818" i="27"/>
  <c r="J304" i="27"/>
  <c r="J1938" i="27"/>
  <c r="J1690" i="27"/>
  <c r="J992" i="27"/>
  <c r="J590" i="27"/>
  <c r="J2607" i="27"/>
  <c r="J135" i="27"/>
  <c r="J843" i="27"/>
  <c r="J1358" i="27"/>
  <c r="J196" i="27"/>
  <c r="J1967" i="27"/>
  <c r="J17" i="27"/>
  <c r="J2334" i="27"/>
  <c r="J1249" i="27"/>
  <c r="J26" i="27"/>
  <c r="J2497" i="27"/>
  <c r="J773" i="27"/>
  <c r="J3112" i="27"/>
  <c r="J1891" i="27"/>
  <c r="J2551" i="27"/>
  <c r="J890" i="27"/>
  <c r="J1746" i="27"/>
  <c r="J417" i="27"/>
  <c r="J1058" i="27"/>
  <c r="J1308" i="27"/>
  <c r="J1329" i="27"/>
  <c r="J2801" i="27"/>
  <c r="J2484" i="27"/>
  <c r="J1067" i="27"/>
  <c r="J211" i="27"/>
  <c r="J2750" i="27"/>
  <c r="J1094" i="27"/>
  <c r="J2295" i="27"/>
  <c r="J2389" i="27"/>
  <c r="J1673" i="27"/>
  <c r="J414" i="27"/>
  <c r="J1636" i="27"/>
  <c r="J372" i="27"/>
  <c r="J1710" i="27"/>
  <c r="J1310" i="27"/>
  <c r="J413" i="27"/>
  <c r="J2797" i="27"/>
  <c r="J179" i="27"/>
  <c r="J2480" i="27"/>
  <c r="J1286" i="27"/>
  <c r="J1391" i="27"/>
  <c r="J2554" i="27"/>
  <c r="J2357" i="27"/>
  <c r="J1179" i="27"/>
  <c r="J89" i="27"/>
  <c r="J2432" i="27"/>
  <c r="J1258" i="27"/>
  <c r="J3086" i="27"/>
  <c r="J845" i="27"/>
  <c r="J1181" i="27"/>
  <c r="J848" i="27"/>
  <c r="J719" i="27"/>
  <c r="J1217" i="27"/>
  <c r="J3240" i="27"/>
  <c r="J1428" i="27"/>
  <c r="J3258" i="27"/>
  <c r="J1212" i="27"/>
  <c r="J1347" i="27"/>
  <c r="J53" i="27"/>
  <c r="J1795" i="27"/>
  <c r="J2407" i="27"/>
  <c r="J2538" i="27"/>
  <c r="J1747" i="27"/>
  <c r="J2426" i="27"/>
  <c r="J3122" i="27"/>
  <c r="J731" i="27"/>
  <c r="J66" i="27"/>
  <c r="J269" i="27"/>
  <c r="J2608" i="27"/>
  <c r="J1137" i="27"/>
  <c r="J2614" i="27"/>
  <c r="J2503" i="27"/>
  <c r="J2297" i="27"/>
  <c r="J741" i="27"/>
  <c r="J1248" i="27"/>
  <c r="J637" i="27"/>
  <c r="J2119" i="27"/>
  <c r="J2984" i="27"/>
  <c r="J1892" i="27"/>
  <c r="J714" i="27"/>
  <c r="J1872" i="27"/>
  <c r="J2827" i="27"/>
  <c r="J3200" i="27"/>
  <c r="J433" i="27"/>
  <c r="J2259" i="27"/>
  <c r="J2210" i="27"/>
  <c r="J2218" i="27"/>
  <c r="J1925" i="27"/>
  <c r="J2003" i="27"/>
  <c r="J2047" i="27"/>
  <c r="J2350" i="27"/>
  <c r="J3091" i="27"/>
  <c r="J638" i="27"/>
  <c r="J1723" i="27"/>
  <c r="J1063" i="27"/>
  <c r="J1571" i="27"/>
  <c r="J717" i="27"/>
  <c r="J1899" i="27"/>
  <c r="J815" i="27"/>
  <c r="J375" i="27"/>
  <c r="J2448" i="27"/>
  <c r="J411" i="27"/>
  <c r="J390" i="27"/>
  <c r="J1979" i="27"/>
  <c r="J281" i="27"/>
  <c r="J1077" i="27"/>
  <c r="J711" i="27"/>
  <c r="J1252" i="27"/>
  <c r="J3118" i="27"/>
  <c r="J2173" i="27"/>
  <c r="J3082" i="27"/>
  <c r="J453" i="27"/>
  <c r="J997" i="27"/>
  <c r="J452" i="27"/>
  <c r="J424" i="27"/>
  <c r="J2467" i="27"/>
  <c r="J3179" i="27"/>
  <c r="J1476" i="27"/>
  <c r="J1312" i="27"/>
  <c r="J272" i="27"/>
  <c r="J2083" i="27"/>
  <c r="J806" i="27"/>
  <c r="J122" i="27"/>
  <c r="J95" i="27"/>
  <c r="J2767" i="27"/>
  <c r="J1382" i="27"/>
  <c r="J556" i="27"/>
  <c r="J2403" i="27"/>
  <c r="J1756" i="27"/>
  <c r="J207" i="27"/>
  <c r="J69" i="27"/>
  <c r="J1102" i="27"/>
  <c r="J90" i="27"/>
  <c r="J3253" i="27"/>
  <c r="J231" i="27"/>
  <c r="J1744" i="27"/>
  <c r="J2512" i="27"/>
  <c r="J1704" i="27"/>
  <c r="J370" i="27"/>
  <c r="J1113" i="27"/>
  <c r="J716" i="27"/>
  <c r="J683" i="27"/>
  <c r="J2610" i="27"/>
  <c r="J1682" i="27"/>
  <c r="J425" i="27"/>
  <c r="J3121" i="27"/>
  <c r="J2769" i="27"/>
  <c r="J250" i="27"/>
  <c r="J2461" i="27"/>
  <c r="J60" i="27"/>
  <c r="J2501" i="27"/>
  <c r="J144" i="27"/>
  <c r="J1849" i="27"/>
  <c r="J280" i="27"/>
  <c r="J3236" i="27"/>
  <c r="J988" i="27"/>
  <c r="J3166" i="27"/>
  <c r="J2821" i="27"/>
  <c r="J1250" i="27"/>
  <c r="J2511" i="27"/>
  <c r="J2316" i="27"/>
  <c r="J1169" i="27"/>
  <c r="J2081" i="27"/>
  <c r="J1149" i="27"/>
  <c r="J2411" i="27"/>
  <c r="J1779" i="27"/>
  <c r="J463" i="27"/>
  <c r="J1257" i="27"/>
  <c r="J2254" i="27"/>
  <c r="J1856" i="27"/>
  <c r="J1999" i="27"/>
  <c r="J3221" i="27"/>
  <c r="J172" i="27"/>
  <c r="J2759" i="27"/>
  <c r="J3194" i="27"/>
  <c r="J2966" i="27"/>
  <c r="J410" i="27"/>
  <c r="J610" i="27"/>
  <c r="J2375" i="27"/>
  <c r="J48" i="27"/>
  <c r="J103" i="27"/>
  <c r="J1691" i="27"/>
  <c r="J3129" i="27"/>
  <c r="J3055" i="27"/>
  <c r="J1748" i="27"/>
  <c r="J1647" i="27"/>
  <c r="J776" i="27"/>
  <c r="J1315" i="27"/>
  <c r="J2844" i="27"/>
  <c r="J1000" i="27"/>
  <c r="J1381" i="27"/>
  <c r="J1566" i="27"/>
  <c r="J451" i="27"/>
  <c r="J273" i="27"/>
  <c r="J355" i="27"/>
  <c r="J1536" i="27"/>
  <c r="J338" i="27"/>
  <c r="J1960" i="27"/>
  <c r="J2299" i="27"/>
  <c r="J2735" i="27"/>
  <c r="J1929" i="27"/>
  <c r="J2258" i="27"/>
  <c r="J2422" i="27"/>
  <c r="J2605" i="27"/>
  <c r="J1040" i="27"/>
  <c r="J1168" i="27"/>
  <c r="J2351" i="27"/>
  <c r="J86" i="27"/>
  <c r="J1969" i="27"/>
  <c r="J1273" i="27"/>
  <c r="J681" i="27"/>
  <c r="J1865" i="27"/>
  <c r="J1574" i="27"/>
  <c r="J822" i="27"/>
  <c r="J3074" i="27"/>
  <c r="J279" i="27"/>
  <c r="J195" i="27"/>
  <c r="J2009" i="27"/>
  <c r="J1367" i="27"/>
  <c r="J2191" i="27"/>
  <c r="J1138" i="27"/>
  <c r="J1349" i="27"/>
  <c r="J2947" i="27"/>
  <c r="J2936" i="27"/>
  <c r="J2294" i="27"/>
  <c r="J2478" i="27"/>
  <c r="J2802" i="27"/>
  <c r="J1563" i="27"/>
  <c r="J1116" i="27"/>
  <c r="J2408" i="27"/>
  <c r="J639" i="27"/>
  <c r="J444" i="27"/>
  <c r="J628" i="27"/>
  <c r="J2227" i="27"/>
  <c r="J2766" i="27"/>
  <c r="J2969" i="27"/>
  <c r="J611" i="27"/>
  <c r="J357" i="27"/>
  <c r="J1635" i="27"/>
  <c r="J3013" i="27"/>
  <c r="J2212" i="27"/>
  <c r="J2267" i="27"/>
  <c r="J1870" i="27"/>
  <c r="J2973" i="27"/>
  <c r="J2035" i="27"/>
  <c r="J2027" i="27"/>
  <c r="J1904" i="27"/>
  <c r="J829" i="27"/>
  <c r="J3149" i="27"/>
  <c r="J1177" i="27"/>
  <c r="J2075" i="27"/>
  <c r="J2793" i="27"/>
  <c r="J1836" i="27"/>
  <c r="J3265" i="27"/>
  <c r="J998" i="27"/>
  <c r="J602" i="27"/>
  <c r="J1825" i="27"/>
  <c r="J109" i="27"/>
  <c r="J1207" i="27"/>
  <c r="J1183" i="27"/>
  <c r="J3124" i="27"/>
  <c r="J2066" i="27"/>
  <c r="J2285" i="27"/>
  <c r="J1075" i="27"/>
  <c r="J212" i="27"/>
  <c r="J32" i="27"/>
  <c r="J2794" i="27"/>
  <c r="J2606" i="27"/>
  <c r="J1108" i="27"/>
  <c r="J2824" i="27"/>
  <c r="J3186" i="27"/>
  <c r="J1098" i="27"/>
  <c r="J710" i="27"/>
  <c r="J737" i="27"/>
  <c r="J750" i="27"/>
  <c r="J1712" i="27"/>
  <c r="J1281" i="27"/>
  <c r="J861" i="27"/>
  <c r="J1884" i="27"/>
  <c r="J892" i="27"/>
  <c r="J855" i="27"/>
  <c r="J237" i="27"/>
  <c r="J595" i="27"/>
  <c r="J2749" i="27"/>
  <c r="J1405" i="27"/>
  <c r="J1935" i="27"/>
  <c r="J2840" i="27"/>
  <c r="J1134" i="27"/>
  <c r="J2768" i="27"/>
  <c r="J1176" i="27"/>
  <c r="J1427" i="27"/>
  <c r="J1573" i="27"/>
  <c r="J1127" i="27"/>
  <c r="J27" i="27"/>
  <c r="J2115" i="27"/>
  <c r="J167" i="27"/>
  <c r="J2510" i="27"/>
  <c r="J701" i="27"/>
  <c r="J2011" i="27"/>
  <c r="J3115" i="27"/>
  <c r="J635" i="27"/>
  <c r="J2798" i="27"/>
  <c r="J3239" i="27"/>
  <c r="J736" i="27"/>
  <c r="J787" i="27"/>
  <c r="J181" i="27"/>
  <c r="J1022" i="27"/>
  <c r="J1325" i="27"/>
  <c r="J2498" i="27"/>
  <c r="J2784" i="27"/>
  <c r="J1742" i="27"/>
  <c r="J2317" i="27"/>
  <c r="J1274" i="27"/>
  <c r="J2053" i="27"/>
  <c r="J1679" i="27"/>
  <c r="J2231" i="27"/>
  <c r="J645" i="27"/>
  <c r="J1640" i="27"/>
  <c r="J1800" i="27"/>
  <c r="J2549" i="27"/>
  <c r="J2045" i="27"/>
  <c r="J1963" i="27"/>
  <c r="J1584" i="27"/>
  <c r="J2206" i="27"/>
  <c r="J2621" i="27"/>
  <c r="J1968" i="27"/>
  <c r="J2622" i="27"/>
  <c r="J2545" i="27"/>
  <c r="J49" i="27"/>
  <c r="J1990" i="27"/>
  <c r="J2361" i="27"/>
  <c r="J2042" i="27"/>
  <c r="J3203" i="27"/>
  <c r="J2371" i="27"/>
  <c r="J2184" i="27"/>
  <c r="J2304" i="27"/>
  <c r="J2942" i="27"/>
  <c r="J1890" i="27"/>
  <c r="J1944" i="27"/>
  <c r="J2233" i="27"/>
  <c r="J2627" i="27"/>
  <c r="J1847" i="27"/>
  <c r="J2362" i="27"/>
  <c r="J1043" i="27"/>
  <c r="J1164" i="27"/>
  <c r="J2441" i="27"/>
  <c r="J1644" i="27"/>
  <c r="J235" i="27"/>
  <c r="J285" i="27"/>
  <c r="J124" i="27"/>
  <c r="J2320" i="27"/>
  <c r="J1650" i="27"/>
  <c r="J3060" i="27"/>
  <c r="J2616" i="27"/>
  <c r="J465" i="27"/>
  <c r="J1054" i="27"/>
  <c r="J699" i="27"/>
  <c r="J1136" i="27"/>
  <c r="J239" i="27"/>
  <c r="J1995" i="27"/>
  <c r="J1777" i="27"/>
  <c r="J3081" i="27"/>
  <c r="J3144" i="27"/>
  <c r="J3130" i="27"/>
  <c r="J1432" i="27"/>
  <c r="J858" i="27"/>
  <c r="J249" i="27"/>
  <c r="J3187" i="27"/>
  <c r="J1812" i="27"/>
  <c r="J1354" i="27"/>
  <c r="J734" i="27"/>
  <c r="J1092" i="27"/>
  <c r="J720" i="27"/>
  <c r="J709" i="27"/>
  <c r="J820" i="27"/>
  <c r="J574" i="27"/>
  <c r="J643" i="27"/>
  <c r="J1934" i="27"/>
  <c r="J3006" i="27"/>
  <c r="J376" i="27"/>
  <c r="J467" i="27"/>
  <c r="J286" i="27"/>
  <c r="J139" i="27"/>
  <c r="J271" i="27"/>
  <c r="J1201" i="27"/>
  <c r="J2359" i="27"/>
  <c r="J1245" i="27"/>
  <c r="J21" i="27"/>
  <c r="J125" i="27"/>
  <c r="J1977" i="27"/>
  <c r="J1781" i="27"/>
  <c r="J1634" i="27"/>
  <c r="J803" i="27"/>
  <c r="J3195" i="27"/>
  <c r="J2424" i="27"/>
  <c r="J55" i="27"/>
  <c r="J2116" i="27"/>
  <c r="J2052" i="27"/>
  <c r="J2288" i="27"/>
  <c r="J778" i="27"/>
  <c r="J1576" i="27"/>
  <c r="J1889" i="27"/>
  <c r="J1708" i="27"/>
  <c r="J282" i="27"/>
  <c r="J3231" i="27"/>
  <c r="J2464" i="27"/>
  <c r="J757" i="27"/>
  <c r="J1848" i="27"/>
  <c r="J1887" i="27"/>
  <c r="J248" i="27"/>
  <c r="J232" i="27"/>
  <c r="J128" i="27"/>
  <c r="J165" i="27"/>
  <c r="J2216" i="27"/>
  <c r="J1435" i="27"/>
  <c r="J3116" i="27"/>
  <c r="J1473" i="27"/>
  <c r="J2335" i="27"/>
  <c r="J2771" i="27"/>
  <c r="J2953" i="27"/>
  <c r="J2964" i="27"/>
  <c r="J2970" i="27"/>
  <c r="J1958" i="27"/>
  <c r="J1971" i="27"/>
  <c r="J2041" i="27"/>
  <c r="J2979" i="27"/>
  <c r="J816" i="27"/>
  <c r="J2363" i="27"/>
  <c r="J3165" i="27"/>
  <c r="J1885" i="27"/>
  <c r="J3002" i="27"/>
  <c r="J2185" i="27"/>
  <c r="J2010" i="27"/>
  <c r="J3219" i="27"/>
  <c r="J2110" i="27"/>
  <c r="J2509" i="27"/>
  <c r="J1685" i="27"/>
  <c r="J2114" i="27"/>
  <c r="J1353" i="27"/>
  <c r="J629" i="27"/>
  <c r="J2253" i="27"/>
  <c r="J460" i="27"/>
  <c r="J1540" i="27"/>
  <c r="J2479" i="27"/>
  <c r="J1368" i="27"/>
  <c r="J388" i="27"/>
  <c r="J1254" i="27"/>
  <c r="J241" i="27"/>
  <c r="J1707" i="27"/>
  <c r="J742" i="27"/>
  <c r="J1317" i="27"/>
  <c r="J3192" i="27"/>
  <c r="J605" i="27"/>
  <c r="J3223" i="27"/>
  <c r="J2438" i="27"/>
  <c r="J3164" i="27"/>
  <c r="J3273" i="27"/>
  <c r="J596" i="27"/>
  <c r="J1319" i="27"/>
  <c r="J863" i="27"/>
  <c r="J707" i="27"/>
  <c r="J204" i="27"/>
  <c r="J3000" i="27"/>
  <c r="J2534" i="27"/>
  <c r="J1819" i="27"/>
  <c r="J1681" i="27"/>
  <c r="J899" i="27"/>
  <c r="J3193" i="27"/>
  <c r="J1291" i="27"/>
  <c r="J1776" i="27"/>
  <c r="J3146" i="27"/>
  <c r="J2974" i="27"/>
  <c r="J1537" i="27"/>
  <c r="J1529" i="27"/>
  <c r="J1139" i="27"/>
  <c r="J2926" i="27"/>
  <c r="J631" i="27"/>
  <c r="J1242" i="27"/>
  <c r="J1857" i="27"/>
  <c r="J159" i="27"/>
  <c r="J2180" i="27"/>
  <c r="J3109" i="27"/>
  <c r="J1216" i="27"/>
  <c r="J373" i="27"/>
  <c r="J1221" i="27"/>
  <c r="J1112" i="27"/>
  <c r="J2786" i="27"/>
  <c r="J1351" i="27"/>
  <c r="J1097" i="27"/>
  <c r="J3110" i="27"/>
  <c r="J2435" i="27"/>
  <c r="J205" i="27"/>
  <c r="J2324" i="27"/>
  <c r="J2967" i="27"/>
  <c r="J877" i="27"/>
  <c r="J2339" i="27"/>
  <c r="J57" i="27"/>
  <c r="J2842" i="27"/>
  <c r="J16" i="27"/>
  <c r="J721" i="27"/>
  <c r="J24" i="27"/>
  <c r="J2330" i="27"/>
  <c r="J1021" i="27"/>
  <c r="J2226" i="27"/>
  <c r="J1754" i="27"/>
  <c r="J64" i="27"/>
  <c r="J2280" i="27"/>
  <c r="J3185" i="27"/>
  <c r="J2221" i="27"/>
  <c r="J1996" i="27"/>
  <c r="J2284" i="27"/>
  <c r="J427" i="27"/>
  <c r="J2195" i="27"/>
  <c r="J1863" i="27"/>
  <c r="J3267" i="27"/>
  <c r="J2176" i="27"/>
  <c r="J862" i="27"/>
  <c r="J1992" i="27"/>
  <c r="J3052" i="27"/>
  <c r="J2012" i="27"/>
  <c r="J2101" i="27"/>
  <c r="J3158" i="27"/>
  <c r="J3161" i="27"/>
  <c r="J447" i="27"/>
  <c r="J461" i="27"/>
  <c r="J1465" i="27"/>
  <c r="J2444" i="27"/>
  <c r="J18" i="27"/>
  <c r="J2728" i="27"/>
  <c r="J571" i="27"/>
  <c r="J2124" i="27"/>
  <c r="J3011" i="27"/>
  <c r="J1023" i="27"/>
  <c r="J2502" i="27"/>
  <c r="J1757" i="27"/>
  <c r="J169" i="27"/>
  <c r="J1726" i="27"/>
  <c r="J770" i="27"/>
  <c r="J1437" i="27"/>
  <c r="J817" i="27"/>
  <c r="J1853" i="27"/>
  <c r="J1009" i="27"/>
  <c r="J3015" i="27"/>
  <c r="J3184" i="27"/>
  <c r="J3022" i="27"/>
  <c r="J1152" i="27"/>
  <c r="J669" i="27"/>
  <c r="J2933" i="27"/>
  <c r="J1543" i="27"/>
  <c r="J2826" i="27"/>
  <c r="J1208" i="27"/>
  <c r="J389" i="27"/>
  <c r="J1575" i="27"/>
  <c r="J1255" i="27"/>
  <c r="J178" i="27"/>
  <c r="J756" i="27"/>
  <c r="J2325" i="27"/>
  <c r="J842" i="27"/>
  <c r="J3190" i="27"/>
  <c r="J1533" i="27"/>
  <c r="J893" i="27"/>
  <c r="J1100" i="27"/>
  <c r="J3046" i="27"/>
  <c r="J2841" i="27"/>
  <c r="J1261" i="27"/>
  <c r="J882" i="27"/>
  <c r="J1130" i="27"/>
  <c r="J1683" i="27"/>
  <c r="J12" i="27"/>
  <c r="J2265" i="27"/>
  <c r="J3220" i="27"/>
  <c r="J2079" i="27"/>
  <c r="J679" i="27"/>
  <c r="J1393" i="27"/>
  <c r="J2941" i="27"/>
  <c r="J562" i="27"/>
  <c r="J2396" i="27"/>
  <c r="J3090" i="27"/>
  <c r="J2822" i="27"/>
  <c r="J1275" i="27"/>
  <c r="J143" i="27"/>
  <c r="J127" i="27"/>
  <c r="J850" i="27"/>
  <c r="J1416" i="27"/>
  <c r="J1203" i="27"/>
  <c r="J3241" i="27"/>
  <c r="J1293" i="27"/>
  <c r="J1035" i="27"/>
  <c r="J3044" i="27"/>
  <c r="J1687" i="27"/>
  <c r="J2077" i="27"/>
  <c r="J1283" i="27"/>
  <c r="J2468" i="27"/>
  <c r="J1531" i="27"/>
  <c r="J3095" i="27"/>
  <c r="J2373" i="27"/>
  <c r="J1749" i="27"/>
  <c r="J823" i="27"/>
  <c r="J1356" i="27"/>
  <c r="J3024" i="27"/>
  <c r="J1670" i="27"/>
  <c r="J1544" i="27"/>
  <c r="J1867" i="27"/>
  <c r="J3201" i="27"/>
  <c r="J2302" i="27"/>
  <c r="J2266" i="27"/>
  <c r="J1959" i="27"/>
  <c r="J2977" i="27"/>
  <c r="J2327" i="27"/>
  <c r="J2251" i="27"/>
  <c r="J1964" i="27"/>
  <c r="J2837" i="27"/>
  <c r="J1980" i="27"/>
  <c r="J141" i="27"/>
  <c r="J1633" i="27"/>
  <c r="J2103" i="27"/>
  <c r="J1200" i="27"/>
  <c r="J847" i="27"/>
  <c r="J2395" i="27"/>
  <c r="J1680" i="27"/>
  <c r="J751" i="27"/>
  <c r="J1926" i="27"/>
  <c r="J2425" i="27"/>
  <c r="J140" i="27"/>
  <c r="J1020" i="27"/>
  <c r="J900" i="27"/>
  <c r="J785" i="27"/>
  <c r="J1452" i="27"/>
  <c r="J2374" i="27"/>
  <c r="J2717" i="27"/>
  <c r="J230" i="27"/>
  <c r="J1645" i="27"/>
  <c r="J1316" i="27"/>
  <c r="J1541" i="27"/>
  <c r="J1418" i="27"/>
  <c r="J383" i="27"/>
  <c r="J2188" i="27"/>
  <c r="J740" i="27"/>
  <c r="J1811" i="27"/>
  <c r="J769" i="27"/>
  <c r="J107" i="27"/>
  <c r="J2225" i="27"/>
  <c r="J2034" i="27"/>
  <c r="J883" i="27"/>
  <c r="J1692" i="27"/>
  <c r="J1762" i="27"/>
  <c r="J603" i="27"/>
  <c r="J2546" i="27"/>
  <c r="J2763" i="27"/>
  <c r="J2532" i="27"/>
  <c r="J2515" i="27"/>
  <c r="J1676" i="27"/>
  <c r="J2803" i="27"/>
  <c r="J2044" i="27"/>
  <c r="J3096" i="27"/>
  <c r="J58" i="27"/>
  <c r="J1693" i="27"/>
  <c r="J2557" i="27"/>
  <c r="J2292" i="27"/>
  <c r="J2721" i="27"/>
  <c r="J2820" i="27"/>
  <c r="J1822" i="27"/>
  <c r="J632" i="27"/>
  <c r="J772" i="27"/>
  <c r="J1827" i="27"/>
  <c r="J2516" i="27"/>
  <c r="J1962" i="27"/>
  <c r="J2013" i="27"/>
  <c r="J2286" i="27"/>
  <c r="J3128" i="27"/>
  <c r="J1474" i="27"/>
  <c r="J3016" i="27"/>
  <c r="J2770" i="27"/>
  <c r="J29" i="27"/>
  <c r="J886" i="27"/>
  <c r="J811" i="27"/>
  <c r="J2245" i="27"/>
  <c r="J1945" i="27"/>
  <c r="J646" i="27"/>
  <c r="J2104" i="27"/>
  <c r="J2016" i="27"/>
  <c r="J2986" i="27"/>
  <c r="J158" i="27"/>
  <c r="J2002" i="27"/>
  <c r="J2604" i="27"/>
  <c r="J3196" i="27"/>
  <c r="J2931" i="27"/>
  <c r="J432" i="27"/>
  <c r="J2323" i="27"/>
  <c r="J3275" i="27"/>
  <c r="J2624" i="27"/>
  <c r="J3252" i="27"/>
  <c r="J3152" i="27"/>
  <c r="I2641" i="27"/>
  <c r="I1139" i="27"/>
  <c r="I2510" i="27"/>
  <c r="I25" i="27"/>
  <c r="I1690" i="27"/>
  <c r="I1620" i="27"/>
  <c r="I2516" i="27"/>
  <c r="I1689" i="27"/>
  <c r="I1786" i="27"/>
  <c r="I3080" i="27"/>
  <c r="I2809" i="27"/>
  <c r="I125" i="27"/>
  <c r="I231" i="27"/>
  <c r="I2375" i="27"/>
  <c r="I739" i="27"/>
  <c r="I1944" i="27"/>
  <c r="I3200" i="27"/>
  <c r="I1868" i="27"/>
  <c r="I3193" i="27"/>
  <c r="I2586" i="27"/>
  <c r="I1789" i="27"/>
  <c r="I1434" i="27"/>
  <c r="I3124" i="27"/>
  <c r="I1105" i="27"/>
  <c r="I204" i="27"/>
  <c r="I339" i="27"/>
  <c r="I428" i="27"/>
  <c r="I3289" i="27"/>
  <c r="I228" i="27"/>
  <c r="I2341" i="27"/>
  <c r="I139" i="27"/>
  <c r="I740" i="27"/>
  <c r="I1819" i="27"/>
  <c r="I2749" i="27"/>
  <c r="I1652" i="27"/>
  <c r="I2791" i="27"/>
  <c r="I2233" i="27"/>
  <c r="I562" i="27"/>
  <c r="I109" i="27"/>
  <c r="I2610" i="27"/>
  <c r="I1849" i="27"/>
  <c r="I2396" i="27"/>
  <c r="I1426" i="27"/>
  <c r="I140" i="27"/>
  <c r="I2725" i="27"/>
  <c r="I2515" i="27"/>
  <c r="I28" i="27"/>
  <c r="I386" i="27"/>
  <c r="I411" i="27"/>
  <c r="I130" i="27"/>
  <c r="I1637" i="27"/>
  <c r="I1141" i="27"/>
  <c r="I2612" i="27"/>
  <c r="I2840" i="27"/>
  <c r="I1459" i="27"/>
  <c r="I178" i="27"/>
  <c r="I2098" i="27"/>
  <c r="I1783" i="27"/>
  <c r="I1739" i="27"/>
  <c r="I1462" i="27"/>
  <c r="I2429" i="27"/>
  <c r="I2767" i="27"/>
  <c r="I1670" i="27"/>
  <c r="I2931" i="27"/>
  <c r="I31" i="27"/>
  <c r="I459" i="27"/>
  <c r="I3109" i="27"/>
  <c r="I1145" i="27"/>
  <c r="I3090" i="27"/>
  <c r="I1909" i="27"/>
  <c r="I607" i="27"/>
  <c r="I2603" i="27"/>
  <c r="I2290" i="27"/>
  <c r="I1245" i="27"/>
  <c r="I2074" i="27"/>
  <c r="I791" i="27"/>
  <c r="I3147" i="27"/>
  <c r="I1713" i="27"/>
  <c r="I1978" i="27"/>
  <c r="I391" i="27"/>
  <c r="I2104" i="27"/>
  <c r="I334" i="27"/>
  <c r="I91" i="27"/>
  <c r="I118" i="27"/>
  <c r="I3217" i="27"/>
  <c r="I786" i="27"/>
  <c r="I2264" i="27"/>
  <c r="I427" i="27"/>
  <c r="I432" i="27"/>
  <c r="I3260" i="27"/>
  <c r="I2929" i="27"/>
  <c r="I1970" i="27"/>
  <c r="I1906" i="27"/>
  <c r="I2197" i="27"/>
  <c r="I1937" i="27"/>
  <c r="I409" i="27"/>
  <c r="I1873" i="27"/>
  <c r="I890" i="27"/>
  <c r="I413" i="27"/>
  <c r="I1934" i="27"/>
  <c r="I1138" i="27"/>
  <c r="I2642" i="27"/>
  <c r="I414" i="27"/>
  <c r="I2866" i="27"/>
  <c r="I1779" i="27"/>
  <c r="I1818" i="27"/>
  <c r="I2258" i="27"/>
  <c r="I1042" i="27"/>
  <c r="I2591" i="27"/>
  <c r="I377" i="27"/>
  <c r="I589" i="27"/>
  <c r="I397" i="27"/>
  <c r="I54" i="27"/>
  <c r="I2010" i="27"/>
  <c r="I1538" i="27"/>
  <c r="I106" i="27"/>
  <c r="I927" i="27"/>
  <c r="I2932" i="27"/>
  <c r="I790" i="27"/>
  <c r="I416" i="27"/>
  <c r="I1619" i="27"/>
  <c r="I338" i="27"/>
  <c r="I1169" i="27"/>
  <c r="I2650" i="27"/>
  <c r="I1189" i="27"/>
  <c r="I1074" i="27"/>
  <c r="I1309" i="27"/>
  <c r="I1535" i="27"/>
  <c r="I58" i="27"/>
  <c r="I1790" i="27"/>
  <c r="I2449" i="27"/>
  <c r="I1721" i="27"/>
  <c r="I916" i="27"/>
  <c r="I3220" i="27"/>
  <c r="I3116" i="27"/>
  <c r="I1571" i="27"/>
  <c r="I1746" i="27"/>
  <c r="I1021" i="27"/>
  <c r="I2263" i="27"/>
  <c r="I1204" i="27"/>
  <c r="I2462" i="27"/>
  <c r="I2002" i="27"/>
  <c r="I2105" i="27"/>
  <c r="I2228" i="27"/>
  <c r="I845" i="27"/>
  <c r="I2322" i="27"/>
  <c r="I2303" i="27"/>
  <c r="I1310" i="27"/>
  <c r="I1747" i="27"/>
  <c r="I2540" i="27"/>
  <c r="I595" i="27"/>
  <c r="I2063" i="27"/>
  <c r="I198" i="27"/>
  <c r="I1639" i="27"/>
  <c r="I3089" i="27"/>
  <c r="I3055" i="27"/>
  <c r="I446" i="27"/>
  <c r="I2623" i="27"/>
  <c r="I2513" i="27"/>
  <c r="I1684" i="27"/>
  <c r="I787" i="27"/>
  <c r="I455" i="27"/>
  <c r="I2937" i="27"/>
  <c r="I884" i="27"/>
  <c r="I1702" i="27"/>
  <c r="I1722" i="27"/>
  <c r="I191" i="27"/>
  <c r="I844" i="27"/>
  <c r="I1558" i="27"/>
  <c r="I2798" i="27"/>
  <c r="I3058" i="27"/>
  <c r="I1908" i="27"/>
  <c r="I2964" i="27"/>
  <c r="I394" i="27"/>
  <c r="I1137" i="27"/>
  <c r="I2269" i="27"/>
  <c r="I2609" i="27"/>
  <c r="I1933" i="27"/>
  <c r="I2335" i="27"/>
  <c r="I2758" i="27"/>
  <c r="I714" i="27"/>
  <c r="I1907" i="27"/>
  <c r="I1969" i="27"/>
  <c r="I788" i="27"/>
  <c r="I2629" i="27"/>
  <c r="I703" i="27"/>
  <c r="I3185" i="27"/>
  <c r="I851" i="27"/>
  <c r="I2714" i="27"/>
  <c r="I3143" i="27"/>
  <c r="I1887" i="27"/>
  <c r="I2035" i="27"/>
  <c r="I210" i="27"/>
  <c r="I1241" i="27"/>
  <c r="I1524" i="27"/>
  <c r="I2242" i="27"/>
  <c r="I1399" i="27"/>
  <c r="I2825" i="27"/>
  <c r="I2257" i="27"/>
  <c r="I3229" i="27"/>
  <c r="I3169" i="27"/>
  <c r="I3020" i="27"/>
  <c r="I3215" i="27"/>
  <c r="I573" i="27"/>
  <c r="I665" i="27"/>
  <c r="I2047" i="27"/>
  <c r="I516" i="27"/>
  <c r="I2593" i="27"/>
  <c r="I171" i="27"/>
  <c r="I3122" i="27"/>
  <c r="I2570" i="27"/>
  <c r="I1177" i="27"/>
  <c r="I408" i="27"/>
  <c r="I1939" i="27"/>
  <c r="I3313" i="27"/>
  <c r="I2291" i="27"/>
  <c r="I1618" i="27"/>
  <c r="I2793" i="27"/>
  <c r="I3324" i="27"/>
  <c r="I915" i="27"/>
  <c r="I2579" i="27"/>
  <c r="I2578" i="27"/>
  <c r="I1369" i="27"/>
  <c r="I1570" i="27"/>
  <c r="I1497" i="27"/>
  <c r="I1400" i="27"/>
  <c r="I818" i="27"/>
  <c r="I1039" i="27"/>
  <c r="I919" i="27"/>
  <c r="I1273" i="27"/>
  <c r="I395" i="27"/>
  <c r="I2802" i="27"/>
  <c r="I698" i="27"/>
  <c r="I337" i="27"/>
  <c r="I2374" i="27"/>
  <c r="I49" i="27"/>
  <c r="I713" i="27"/>
  <c r="I593" i="27"/>
  <c r="I2226" i="27"/>
  <c r="I176" i="27"/>
  <c r="I590" i="27"/>
  <c r="I1748" i="27"/>
  <c r="I1433" i="27"/>
  <c r="I426" i="27"/>
  <c r="I3225" i="27"/>
  <c r="I2627" i="27"/>
  <c r="I2643" i="27"/>
  <c r="I2568" i="27"/>
  <c r="I132" i="27"/>
  <c r="I1249" i="27"/>
  <c r="I1650" i="27"/>
  <c r="I211" i="27"/>
  <c r="I2585" i="27"/>
  <c r="I86" i="27"/>
  <c r="I811" i="27"/>
  <c r="I2300" i="27"/>
  <c r="I135" i="27"/>
  <c r="I2149" i="27"/>
  <c r="I196" i="27"/>
  <c r="I1240" i="27"/>
  <c r="I70" i="27"/>
  <c r="I2865" i="27"/>
  <c r="I913" i="27"/>
  <c r="I1785" i="27"/>
  <c r="I668" i="27"/>
  <c r="I2659" i="27"/>
  <c r="I206" i="27"/>
  <c r="I2858" i="27"/>
  <c r="I863" i="27"/>
  <c r="I1812" i="27"/>
  <c r="I2611" i="27"/>
  <c r="I1791" i="27"/>
  <c r="I1967" i="27"/>
  <c r="I1466" i="27"/>
  <c r="I276" i="27"/>
  <c r="I2783" i="27"/>
  <c r="I229" i="27"/>
  <c r="I2265" i="27"/>
  <c r="I3039" i="27"/>
  <c r="I203" i="27"/>
  <c r="I2106" i="27"/>
  <c r="I3253" i="27"/>
  <c r="I697" i="27"/>
  <c r="I385" i="27"/>
  <c r="I134" i="27"/>
  <c r="I449" i="27"/>
  <c r="I2617" i="27"/>
  <c r="I2003" i="27"/>
  <c r="I2330" i="27"/>
  <c r="I3097" i="27"/>
  <c r="I1207" i="27"/>
  <c r="I1114" i="27"/>
  <c r="I1759" i="27"/>
  <c r="I659" i="27"/>
  <c r="I2329" i="27"/>
  <c r="I169" i="27"/>
  <c r="I628" i="27"/>
  <c r="I2390" i="27"/>
  <c r="I262" i="27"/>
  <c r="I2009" i="27"/>
  <c r="I448" i="27"/>
  <c r="I1065" i="27"/>
  <c r="I165" i="27"/>
  <c r="I1331" i="27"/>
  <c r="I649" i="27"/>
  <c r="I2393" i="27"/>
  <c r="I2231" i="27"/>
  <c r="I2323" i="27"/>
  <c r="I2539" i="27"/>
  <c r="I859" i="27"/>
  <c r="I1396" i="27"/>
  <c r="I350" i="27"/>
  <c r="I587" i="27"/>
  <c r="I1977" i="27"/>
  <c r="I127" i="27"/>
  <c r="I2713" i="27"/>
  <c r="I735" i="27"/>
  <c r="I1753" i="27"/>
  <c r="I381" i="27"/>
  <c r="I3257" i="27"/>
  <c r="I1834" i="27"/>
  <c r="I2175" i="27"/>
  <c r="I1471" i="27"/>
  <c r="I1429" i="27"/>
  <c r="I2353" i="27"/>
  <c r="I2179" i="27"/>
  <c r="I2819" i="27"/>
  <c r="I2367" i="27"/>
  <c r="I3219" i="27"/>
  <c r="I2835" i="27"/>
  <c r="I2975" i="27"/>
  <c r="I2833" i="27"/>
  <c r="I2874" i="27"/>
  <c r="I208" i="27"/>
  <c r="I3002" i="27"/>
  <c r="I1458" i="27"/>
  <c r="I2750" i="27"/>
  <c r="I1210" i="27"/>
  <c r="I199" i="27"/>
  <c r="I2873" i="27"/>
  <c r="I679" i="27"/>
  <c r="I1603" i="27"/>
  <c r="I194" i="27"/>
  <c r="I3276" i="27"/>
  <c r="I1754" i="27"/>
  <c r="I1080" i="27"/>
  <c r="I412" i="27"/>
  <c r="I3110" i="27"/>
  <c r="I3231" i="27"/>
  <c r="I1108" i="27"/>
  <c r="I2879" i="27"/>
  <c r="I2150" i="27"/>
  <c r="I2626" i="27"/>
  <c r="I2143" i="27"/>
  <c r="I641" i="27"/>
  <c r="I2395" i="27"/>
  <c r="I1242" i="27"/>
  <c r="I349" i="27"/>
  <c r="I1044" i="27"/>
  <c r="I383" i="27"/>
  <c r="I755" i="27"/>
  <c r="I793" i="27"/>
  <c r="I468" i="27"/>
  <c r="I1744" i="27"/>
  <c r="I1610" i="27"/>
  <c r="I1780" i="27"/>
  <c r="I1760" i="27"/>
  <c r="I575" i="27"/>
  <c r="I1076" i="27"/>
  <c r="I1181" i="27"/>
  <c r="I3187" i="27"/>
  <c r="I3007" i="27"/>
  <c r="I382" i="27"/>
  <c r="I829" i="27"/>
  <c r="I881" i="27"/>
  <c r="I2138" i="27"/>
  <c r="I639" i="27"/>
  <c r="I1178" i="27"/>
  <c r="I1332" i="27"/>
  <c r="I1492" i="27"/>
  <c r="I1498" i="27"/>
  <c r="I396" i="27"/>
  <c r="I1778" i="27"/>
  <c r="I3254" i="27"/>
  <c r="I2389" i="27"/>
  <c r="I3263" i="27"/>
  <c r="I770" i="27"/>
  <c r="I1364" i="27"/>
  <c r="I372" i="27"/>
  <c r="I2394" i="27"/>
  <c r="I613" i="27"/>
  <c r="I3019" i="27"/>
  <c r="I2624" i="27"/>
  <c r="I626" i="27"/>
  <c r="I1848" i="27"/>
  <c r="I2225" i="27"/>
  <c r="I126" i="27"/>
  <c r="I775" i="27"/>
  <c r="I594" i="27"/>
  <c r="I1252" i="27"/>
  <c r="I1537" i="27"/>
  <c r="I1682" i="27"/>
  <c r="I1163" i="27"/>
  <c r="I1100" i="27"/>
  <c r="I2771" i="27"/>
  <c r="I684" i="27"/>
  <c r="I1867" i="27"/>
  <c r="I3079" i="27"/>
  <c r="I3091" i="27"/>
  <c r="I1657" i="27"/>
  <c r="I1405" i="27"/>
  <c r="I2260" i="27"/>
  <c r="I1202" i="27"/>
  <c r="I1203" i="27"/>
  <c r="I1579" i="27"/>
  <c r="I3230" i="27"/>
  <c r="I2001" i="27"/>
  <c r="I84" i="27"/>
  <c r="I89" i="27"/>
  <c r="I2759" i="27"/>
  <c r="I2065" i="27"/>
  <c r="I2480" i="27"/>
  <c r="I93" i="27"/>
  <c r="I2841" i="27"/>
  <c r="I415" i="27"/>
  <c r="I2482" i="27"/>
  <c r="I1549" i="27"/>
  <c r="I172" i="27"/>
  <c r="I563" i="27"/>
  <c r="I2930" i="27"/>
  <c r="I3084" i="27"/>
  <c r="I3162" i="27"/>
  <c r="I145" i="27"/>
  <c r="I2938" i="27"/>
  <c r="I197" i="27"/>
  <c r="I1091" i="27"/>
  <c r="I422" i="27"/>
  <c r="I1172" i="27"/>
  <c r="I1774" i="27"/>
  <c r="I2042" i="27"/>
  <c r="I754" i="27"/>
  <c r="I2000" i="27"/>
  <c r="I825" i="27"/>
  <c r="I1649" i="27"/>
  <c r="I11" i="27"/>
  <c r="I2321" i="27"/>
  <c r="I1847" i="27"/>
  <c r="I2836" i="27"/>
  <c r="I1562" i="27"/>
  <c r="I336" i="27"/>
  <c r="I2943" i="27"/>
  <c r="I2999" i="27"/>
  <c r="I2029" i="27"/>
  <c r="I2644" i="27"/>
  <c r="I2584" i="27"/>
  <c r="I602" i="27"/>
  <c r="I2547" i="27"/>
  <c r="I1503" i="27"/>
  <c r="I860" i="27"/>
  <c r="I17" i="27"/>
  <c r="I660" i="27"/>
  <c r="I1394" i="27"/>
  <c r="I2388" i="27"/>
  <c r="I284" i="27"/>
  <c r="I207" i="27"/>
  <c r="I709" i="27"/>
  <c r="I2068" i="27"/>
  <c r="I1425" i="27"/>
  <c r="I3060" i="27"/>
  <c r="I467" i="27"/>
  <c r="I465" i="27"/>
  <c r="I469" i="27"/>
  <c r="I1075" i="27"/>
  <c r="I120" i="27"/>
  <c r="I1103" i="27"/>
  <c r="I1491" i="27"/>
  <c r="I50" i="27"/>
  <c r="I1835" i="27"/>
  <c r="I850" i="27"/>
  <c r="I2618" i="27"/>
  <c r="I1041" i="27"/>
  <c r="I817" i="27"/>
  <c r="I1823" i="27"/>
  <c r="I1311" i="27"/>
  <c r="I1170" i="27"/>
  <c r="I883" i="27"/>
  <c r="I815" i="27"/>
  <c r="I878" i="27"/>
  <c r="I1023" i="27"/>
  <c r="I785" i="27"/>
  <c r="I12" i="27"/>
  <c r="I2120" i="27"/>
  <c r="I680" i="27"/>
  <c r="I2803" i="27"/>
  <c r="I2509" i="27"/>
  <c r="I1401" i="27"/>
  <c r="I1109" i="27"/>
  <c r="I410" i="27"/>
  <c r="I2033" i="27"/>
  <c r="I1040" i="27"/>
  <c r="I2067" i="27"/>
  <c r="I346" i="27"/>
  <c r="I3259" i="27"/>
  <c r="I3186" i="27"/>
  <c r="I3059" i="27"/>
  <c r="I596" i="27"/>
  <c r="I1640" i="27"/>
  <c r="I812" i="27"/>
  <c r="I2289" i="27"/>
  <c r="I1966" i="27"/>
  <c r="I1140" i="27"/>
  <c r="I370" i="27"/>
  <c r="I2428" i="27"/>
  <c r="I3056" i="27"/>
  <c r="I627" i="27"/>
  <c r="I3050" i="27"/>
  <c r="I1905" i="27"/>
  <c r="I1460" i="27"/>
  <c r="I2719" i="27"/>
  <c r="I1274" i="27"/>
  <c r="I3194" i="27"/>
  <c r="I1250" i="27"/>
  <c r="I666" i="27"/>
  <c r="I2362" i="27"/>
  <c r="I1703" i="27"/>
  <c r="I1099" i="27"/>
  <c r="I2481" i="27"/>
  <c r="I2969" i="27"/>
  <c r="I2297" i="27"/>
  <c r="I351" i="27"/>
  <c r="I3251" i="27"/>
  <c r="I819" i="27"/>
  <c r="I138" i="27"/>
  <c r="I559" i="27"/>
  <c r="I889" i="27"/>
  <c r="I3218" i="27"/>
  <c r="I746" i="27"/>
  <c r="I162" i="27"/>
  <c r="I2839" i="27"/>
  <c r="I3199" i="27"/>
  <c r="I2036" i="27"/>
  <c r="I3161" i="27"/>
  <c r="I2232" i="27"/>
  <c r="I2282" i="27"/>
  <c r="I464" i="27"/>
  <c r="I570" i="27"/>
  <c r="I2867" i="27"/>
  <c r="I1171" i="27"/>
  <c r="I96" i="27"/>
  <c r="I2484" i="27"/>
  <c r="I810" i="27"/>
  <c r="I1069" i="27"/>
  <c r="I236" i="27"/>
  <c r="I2801" i="27"/>
  <c r="I2580" i="27"/>
  <c r="I2426" i="27"/>
  <c r="I286" i="27"/>
  <c r="I922" i="27"/>
  <c r="I1597" i="27"/>
  <c r="I1330" i="27"/>
  <c r="I1146" i="27"/>
  <c r="I564" i="27"/>
  <c r="I2892" i="27"/>
  <c r="I921" i="27"/>
  <c r="I1900" i="27"/>
  <c r="I1636" i="27"/>
  <c r="I3130" i="27"/>
  <c r="I2227" i="27"/>
  <c r="I2066" i="27"/>
  <c r="I647" i="27"/>
  <c r="I1279" i="27"/>
  <c r="I745" i="27"/>
  <c r="I447" i="27"/>
  <c r="I212" i="27"/>
  <c r="I107" i="27"/>
  <c r="I1009" i="27"/>
  <c r="I1938" i="27"/>
  <c r="I560" i="27"/>
  <c r="I2655" i="27"/>
  <c r="I1430" i="27"/>
  <c r="I2461" i="27"/>
  <c r="I882" i="27"/>
  <c r="I2194" i="27"/>
  <c r="I1999" i="27"/>
  <c r="I2354" i="27"/>
  <c r="I2970" i="27"/>
  <c r="I2463" i="27"/>
  <c r="I3290" i="27"/>
  <c r="I1322" i="27"/>
  <c r="I1183" i="27"/>
  <c r="I3129" i="27"/>
  <c r="I2034" i="27"/>
  <c r="I671" i="27"/>
  <c r="I1504" i="27"/>
  <c r="I2569" i="27"/>
  <c r="I1107" i="27"/>
  <c r="I3153" i="27"/>
  <c r="I1324" i="27"/>
  <c r="I1714" i="27"/>
  <c r="I2359" i="27"/>
  <c r="I119" i="27"/>
  <c r="I2361" i="27"/>
  <c r="I88" i="27"/>
  <c r="I561" i="27"/>
  <c r="I2772" i="27"/>
  <c r="I1106" i="27"/>
  <c r="I2266" i="27"/>
  <c r="I274" i="27"/>
  <c r="I1043" i="27"/>
  <c r="I209" i="27"/>
  <c r="I887" i="27"/>
  <c r="I849" i="27"/>
  <c r="I433" i="27"/>
  <c r="I1763" i="27"/>
  <c r="I2073" i="27"/>
  <c r="I2720" i="27"/>
  <c r="I2288" i="27"/>
  <c r="I633" i="27"/>
  <c r="I379" i="27"/>
  <c r="I3036" i="27"/>
  <c r="I2554" i="27"/>
  <c r="I753" i="27"/>
  <c r="I1280" i="27"/>
  <c r="I2546" i="27"/>
  <c r="I1801" i="27"/>
  <c r="I121" i="27"/>
  <c r="I1402" i="27"/>
  <c r="I1683" i="27"/>
  <c r="I1811" i="27"/>
  <c r="I2278" i="27"/>
  <c r="I1529" i="27"/>
  <c r="I1530" i="27"/>
  <c r="I1129" i="27"/>
  <c r="I1955" i="27"/>
  <c r="I2399" i="27"/>
  <c r="I986" i="27"/>
  <c r="I1651" i="27"/>
  <c r="I466" i="27"/>
  <c r="I1901" i="27"/>
  <c r="I1738" i="27"/>
  <c r="I1219" i="27"/>
  <c r="I2386" i="27"/>
  <c r="I1395" i="27"/>
  <c r="I1174" i="27"/>
  <c r="I1745" i="27"/>
  <c r="I569" i="27"/>
  <c r="I2514" i="27"/>
  <c r="I3188" i="27"/>
  <c r="I233" i="27"/>
  <c r="I1567" i="27"/>
  <c r="I3182" i="27"/>
  <c r="I3049" i="27"/>
  <c r="I2193" i="27"/>
  <c r="I1972" i="27"/>
  <c r="I3154" i="27"/>
  <c r="I2209" i="27"/>
  <c r="I2834" i="27"/>
  <c r="I2032" i="27"/>
  <c r="I3123" i="27"/>
  <c r="I2030" i="27"/>
  <c r="I1505" i="27"/>
  <c r="I1208" i="27"/>
  <c r="I2660" i="27"/>
  <c r="I769" i="27"/>
  <c r="I2079" i="27"/>
  <c r="I1329" i="27"/>
  <c r="I2870" i="27"/>
  <c r="I1472" i="27"/>
  <c r="I710" i="27"/>
  <c r="I2824" i="27"/>
  <c r="I3325" i="27"/>
  <c r="I2868" i="27"/>
  <c r="I1439" i="27"/>
  <c r="I3088" i="27"/>
  <c r="I1490" i="27"/>
  <c r="I1609" i="27"/>
  <c r="I2770" i="27"/>
  <c r="I2137" i="27"/>
  <c r="I756" i="27"/>
  <c r="I1617" i="27"/>
  <c r="I2869" i="27"/>
  <c r="I1073" i="27"/>
  <c r="I1393" i="27"/>
  <c r="I2577" i="27"/>
  <c r="I2614" i="27"/>
  <c r="I1716" i="27"/>
  <c r="I1604" i="27"/>
  <c r="I1236" i="27"/>
  <c r="I2119" i="27"/>
  <c r="I1297" i="27"/>
  <c r="I2292" i="27"/>
  <c r="I108" i="27"/>
  <c r="I2842" i="27"/>
  <c r="I1092" i="27"/>
  <c r="I202" i="27"/>
  <c r="I378" i="27"/>
  <c r="I340" i="27"/>
  <c r="I244" i="27"/>
  <c r="I2737" i="27"/>
  <c r="I1175" i="27"/>
  <c r="I3252" i="27"/>
  <c r="I1113" i="27"/>
  <c r="I1820" i="27"/>
  <c r="I1130" i="27"/>
  <c r="I3092" i="27"/>
  <c r="I2751" i="27"/>
  <c r="I820" i="27"/>
  <c r="I1599" i="27"/>
  <c r="I1656" i="27"/>
  <c r="I53" i="27"/>
  <c r="I200" i="27"/>
  <c r="I129" i="27"/>
  <c r="I128" i="27"/>
  <c r="I3288" i="27"/>
  <c r="I3155" i="27"/>
  <c r="I858" i="27"/>
  <c r="I2553" i="27"/>
  <c r="I3107" i="27"/>
  <c r="I2324" i="27"/>
  <c r="I3022" i="27"/>
  <c r="I2804" i="27"/>
  <c r="I1438" i="27"/>
  <c r="I2479" i="27"/>
  <c r="I2180" i="27"/>
  <c r="I1361" i="27"/>
  <c r="I3221" i="27"/>
  <c r="I2989" i="27"/>
  <c r="I3258" i="27"/>
  <c r="I1971" i="27"/>
  <c r="I1215" i="27"/>
  <c r="I2111" i="27"/>
  <c r="I2831" i="27"/>
  <c r="I159" i="27"/>
  <c r="I2296" i="27"/>
  <c r="I2196" i="27"/>
  <c r="I658" i="27"/>
  <c r="I1220" i="27"/>
  <c r="I344" i="27"/>
  <c r="I1363" i="27"/>
  <c r="I1715" i="27"/>
  <c r="I243" i="27"/>
  <c r="I1667" i="27"/>
  <c r="I1666" i="27"/>
  <c r="I877" i="27"/>
  <c r="I2100" i="27"/>
  <c r="I3057" i="27"/>
  <c r="I83" i="27"/>
  <c r="I2469" i="27"/>
  <c r="I2185" i="27"/>
  <c r="I2548" i="27"/>
  <c r="I1142" i="27"/>
  <c r="I216" i="27"/>
  <c r="I1585" i="27"/>
  <c r="I348" i="27"/>
  <c r="I2298" i="27"/>
  <c r="I2279" i="27"/>
  <c r="I2004" i="27"/>
  <c r="I1940" i="27"/>
  <c r="I2360" i="27"/>
  <c r="I646" i="27"/>
  <c r="I1427" i="27"/>
  <c r="I124" i="27"/>
  <c r="I249" i="27"/>
  <c r="I2649" i="27"/>
  <c r="I133" i="27"/>
  <c r="I430" i="27"/>
  <c r="I356" i="27"/>
  <c r="I158" i="27"/>
  <c r="I1451" i="27"/>
  <c r="I1669" i="27"/>
  <c r="I2363" i="27"/>
  <c r="I2118" i="27"/>
  <c r="I168" i="27"/>
  <c r="I2356" i="27"/>
  <c r="I778" i="27"/>
  <c r="I345" i="27"/>
  <c r="I2113" i="27"/>
  <c r="I2089" i="27"/>
  <c r="I2230" i="27"/>
  <c r="I157" i="27"/>
  <c r="I1428" i="27"/>
  <c r="I2792" i="27"/>
  <c r="I3214" i="27"/>
  <c r="I718" i="27"/>
  <c r="I2299" i="27"/>
  <c r="I779" i="27"/>
  <c r="I1777" i="27"/>
  <c r="I2494" i="27"/>
  <c r="I271" i="27"/>
  <c r="I1151" i="27"/>
  <c r="I712" i="27"/>
  <c r="I2769" i="27"/>
  <c r="I2531" i="27"/>
  <c r="I2195" i="27"/>
  <c r="I3121" i="27"/>
  <c r="I266" i="27"/>
  <c r="I852" i="27"/>
  <c r="I2355" i="27"/>
  <c r="I634" i="27"/>
  <c r="I52" i="27"/>
  <c r="I1580" i="27"/>
  <c r="I389" i="27"/>
  <c r="I2259" i="27"/>
  <c r="I2026" i="27"/>
  <c r="I2210" i="27"/>
  <c r="I1362" i="27"/>
  <c r="I826" i="27"/>
  <c r="I622" i="27"/>
  <c r="I251" i="27"/>
  <c r="I1070" i="27"/>
  <c r="I2483" i="27"/>
  <c r="I1729" i="27"/>
  <c r="I1630" i="27"/>
  <c r="I380" i="27"/>
  <c r="I3023" i="27"/>
  <c r="I623" i="27"/>
  <c r="I1209" i="27"/>
  <c r="I2726" i="27"/>
  <c r="I1307" i="27"/>
  <c r="I2015" i="27"/>
  <c r="I1081" i="27"/>
  <c r="I1882" i="27"/>
  <c r="I2963" i="27"/>
  <c r="I3226" i="27"/>
  <c r="I1850" i="27"/>
  <c r="I3156" i="27"/>
  <c r="K3174" i="27" l="1"/>
  <c r="K3021" i="27"/>
  <c r="K3192" i="27"/>
  <c r="K3090" i="27"/>
  <c r="K3238" i="27"/>
  <c r="K3011" i="27"/>
  <c r="K3066" i="27"/>
  <c r="K3033" i="27"/>
  <c r="K3059" i="27"/>
  <c r="K3037" i="27"/>
  <c r="K3193" i="27"/>
  <c r="K3187" i="27"/>
  <c r="K3188" i="27"/>
  <c r="K3220" i="27"/>
  <c r="K3023" i="27"/>
  <c r="K3196" i="27"/>
  <c r="K3183" i="27"/>
  <c r="K3194" i="27"/>
  <c r="K3201" i="27"/>
  <c r="K3218" i="27"/>
  <c r="K3234" i="27"/>
  <c r="K3172" i="27"/>
  <c r="K3068" i="27"/>
  <c r="K3197" i="27"/>
  <c r="K3038" i="27"/>
  <c r="K3030" i="27"/>
  <c r="K3031" i="27"/>
  <c r="K3035" i="27"/>
  <c r="K3046" i="27"/>
  <c r="K3041" i="27"/>
  <c r="K3061" i="27"/>
  <c r="K3240" i="27"/>
  <c r="K3206" i="27"/>
  <c r="K3015" i="27"/>
  <c r="K3074" i="27"/>
  <c r="K3092" i="27"/>
  <c r="K3017" i="27"/>
  <c r="K3185" i="27"/>
  <c r="K3065" i="27"/>
  <c r="K3170" i="27"/>
  <c r="K3094" i="27"/>
  <c r="K3095" i="27"/>
  <c r="K3186" i="27"/>
  <c r="K3081" i="27"/>
  <c r="K3224" i="27"/>
  <c r="K3198" i="27"/>
  <c r="K3014" i="27"/>
  <c r="K3180" i="27"/>
  <c r="K3019" i="27"/>
  <c r="K3203" i="27"/>
  <c r="K3084" i="27"/>
  <c r="K3064" i="27"/>
  <c r="K3024" i="27"/>
  <c r="K3077" i="27"/>
  <c r="K3205" i="27"/>
  <c r="K3226" i="27"/>
  <c r="K3063" i="27"/>
  <c r="K3057" i="27"/>
  <c r="K3028" i="27"/>
  <c r="K3045" i="27"/>
  <c r="K3052" i="27"/>
  <c r="K3034" i="27"/>
  <c r="K3088" i="27"/>
  <c r="K3010" i="27"/>
  <c r="K3087" i="27"/>
  <c r="K3013" i="27"/>
  <c r="K3216" i="27"/>
  <c r="K3222" i="27"/>
  <c r="K3189" i="27"/>
  <c r="K3210" i="27"/>
  <c r="K3181" i="27"/>
  <c r="K3229" i="27"/>
  <c r="K3230" i="27"/>
  <c r="K3067" i="27"/>
  <c r="K3078" i="27"/>
  <c r="K3235" i="27"/>
  <c r="K3237" i="27"/>
  <c r="K3072" i="27"/>
  <c r="K3227" i="27"/>
  <c r="K3029" i="27"/>
  <c r="K3036" i="27"/>
  <c r="K3060" i="27"/>
  <c r="K3223" i="27"/>
  <c r="K3232" i="27"/>
  <c r="K3179" i="27"/>
  <c r="K3171" i="27"/>
  <c r="K3018" i="27"/>
  <c r="K3070" i="27"/>
  <c r="K3202" i="27"/>
  <c r="K3233" i="27"/>
  <c r="K3016" i="27"/>
  <c r="K3050" i="27"/>
  <c r="K3043" i="27"/>
  <c r="K3027" i="27"/>
  <c r="K3182" i="27"/>
  <c r="K3082" i="27"/>
  <c r="K3175" i="27"/>
  <c r="K3073" i="27"/>
  <c r="K3207" i="27"/>
  <c r="K3231" i="27"/>
  <c r="K3096" i="27"/>
  <c r="K3091" i="27"/>
  <c r="K3184" i="27"/>
  <c r="K3199" i="27"/>
  <c r="K3086" i="27"/>
  <c r="K3212" i="27"/>
  <c r="K3200" i="27"/>
  <c r="K3195" i="27"/>
  <c r="K3221" i="27"/>
  <c r="K3135" i="27"/>
  <c r="K3042" i="27"/>
  <c r="K3044" i="27"/>
  <c r="K3054" i="27"/>
  <c r="K3056" i="27"/>
  <c r="K3026" i="27"/>
  <c r="K3032" i="27"/>
  <c r="K3213" i="27"/>
  <c r="K3208" i="27"/>
  <c r="K3069" i="27"/>
  <c r="K3177" i="27"/>
  <c r="K3062" i="27"/>
  <c r="K3075" i="27"/>
  <c r="K3209" i="27"/>
  <c r="K3178" i="27"/>
  <c r="K3215" i="27"/>
  <c r="K3239" i="27"/>
  <c r="K3071" i="27"/>
  <c r="K3173" i="27"/>
  <c r="K3236" i="27"/>
  <c r="K3219" i="27"/>
  <c r="K3079" i="27"/>
  <c r="K3191" i="27"/>
  <c r="K3039" i="27"/>
  <c r="K3058" i="27"/>
  <c r="K3053" i="27"/>
  <c r="K3093" i="27"/>
  <c r="K3211" i="27"/>
  <c r="K3176" i="27"/>
  <c r="K3020" i="27"/>
  <c r="K3204" i="27"/>
  <c r="K3225" i="27"/>
  <c r="K3089" i="27"/>
  <c r="K3076" i="27"/>
  <c r="K3190" i="27"/>
  <c r="K3012" i="27"/>
  <c r="K3217" i="27"/>
  <c r="K3025" i="27"/>
  <c r="K3111" i="27"/>
  <c r="K3051" i="27"/>
  <c r="K3047" i="27"/>
  <c r="K3049" i="27"/>
  <c r="K3040" i="27"/>
  <c r="K3048" i="27"/>
  <c r="K3055" i="27"/>
  <c r="K3228" i="27"/>
  <c r="K3085" i="27"/>
  <c r="K3080" i="27"/>
  <c r="K3083" i="27"/>
  <c r="K3214" i="27"/>
  <c r="K3241" i="27"/>
  <c r="K3097" i="27"/>
  <c r="K3022" i="27"/>
  <c r="K3275" i="27"/>
  <c r="K3147" i="27"/>
  <c r="K3149" i="27"/>
  <c r="K3152" i="27"/>
  <c r="K3246" i="27"/>
  <c r="K3153" i="27"/>
  <c r="K3269" i="27"/>
  <c r="K3165" i="27"/>
  <c r="K3260" i="27"/>
  <c r="K3150" i="27"/>
  <c r="K3257" i="27"/>
  <c r="K3276" i="27"/>
  <c r="K3252" i="27"/>
  <c r="K3145" i="27"/>
  <c r="K3250" i="27"/>
  <c r="K3122" i="27"/>
  <c r="K3131" i="27"/>
  <c r="K3157" i="27"/>
  <c r="K3148" i="27"/>
  <c r="K3267" i="27"/>
  <c r="K3266" i="27"/>
  <c r="K3249" i="27"/>
  <c r="K3146" i="27"/>
  <c r="K3156" i="27"/>
  <c r="K3168" i="27"/>
  <c r="K3127" i="27"/>
  <c r="K3119" i="27"/>
  <c r="K3124" i="27"/>
  <c r="K3114" i="27"/>
  <c r="K3247" i="27"/>
  <c r="K3137" i="27"/>
  <c r="K3136" i="27"/>
  <c r="K3144" i="27"/>
  <c r="K3251" i="27"/>
  <c r="K3117" i="27"/>
  <c r="K3098" i="27"/>
  <c r="K3116" i="27"/>
  <c r="K3130" i="27"/>
  <c r="K3102" i="27"/>
  <c r="K3104" i="27"/>
  <c r="K3126" i="27"/>
  <c r="K3128" i="27"/>
  <c r="K3263" i="27"/>
  <c r="K3264" i="27"/>
  <c r="K3163" i="27"/>
  <c r="K3164" i="27"/>
  <c r="K3112" i="27"/>
  <c r="K3125" i="27"/>
  <c r="K3100" i="27"/>
  <c r="K3258" i="27"/>
  <c r="K3244" i="27"/>
  <c r="K3254" i="27"/>
  <c r="K3259" i="27"/>
  <c r="K3158" i="27"/>
  <c r="K3138" i="27"/>
  <c r="K3248" i="27"/>
  <c r="K3139" i="27"/>
  <c r="K3103" i="27"/>
  <c r="K3129" i="27"/>
  <c r="K3120" i="27"/>
  <c r="K3121" i="27"/>
  <c r="K3101" i="27"/>
  <c r="K3141" i="27"/>
  <c r="K3154" i="27"/>
  <c r="K3166" i="27"/>
  <c r="K3169" i="27"/>
  <c r="K3261" i="27"/>
  <c r="K3162" i="27"/>
  <c r="K3277" i="27"/>
  <c r="K3253" i="27"/>
  <c r="K3271" i="27"/>
  <c r="K3268" i="27"/>
  <c r="K3134" i="27"/>
  <c r="K3159" i="27"/>
  <c r="K3262" i="27"/>
  <c r="K3242" i="27"/>
  <c r="K3243" i="27"/>
  <c r="K3108" i="27"/>
  <c r="K3132" i="27"/>
  <c r="K3109" i="27"/>
  <c r="K3105" i="27"/>
  <c r="K3106" i="27"/>
  <c r="K3142" i="27"/>
  <c r="K3167" i="27"/>
  <c r="K3140" i="27"/>
  <c r="K3255" i="27"/>
  <c r="K3245" i="27"/>
  <c r="K3270" i="27"/>
  <c r="K3256" i="27"/>
  <c r="K3118" i="27"/>
  <c r="K3113" i="27"/>
  <c r="K3099" i="27"/>
  <c r="K3155" i="27"/>
  <c r="K3161" i="27"/>
  <c r="K3143" i="27"/>
  <c r="K3160" i="27"/>
  <c r="K3151" i="27"/>
  <c r="K3273" i="27"/>
  <c r="K3133" i="27"/>
  <c r="K3107" i="27"/>
  <c r="K3115" i="27"/>
  <c r="K3110" i="27"/>
  <c r="K3123" i="27"/>
  <c r="K572" i="27"/>
  <c r="K1941" i="27"/>
  <c r="K1435" i="27"/>
  <c r="K2692" i="27"/>
  <c r="K2337" i="27"/>
  <c r="K2773" i="27"/>
  <c r="K2872" i="27"/>
  <c r="K235" i="27"/>
  <c r="K1527" i="27"/>
  <c r="K2323" i="27"/>
  <c r="K3" i="27"/>
  <c r="K197" i="27"/>
  <c r="K325" i="27"/>
  <c r="K2868" i="27"/>
  <c r="K1210" i="27"/>
  <c r="K2" i="27"/>
  <c r="K176" i="27"/>
  <c r="K2325" i="27"/>
  <c r="K543" i="27"/>
  <c r="K426" i="27"/>
  <c r="K1542" i="27"/>
  <c r="K2855" i="27"/>
  <c r="K1946" i="27"/>
  <c r="K1140" i="27"/>
  <c r="K1915" i="27"/>
  <c r="K903" i="27"/>
  <c r="K316" i="27"/>
  <c r="K187" i="27"/>
  <c r="K965" i="27"/>
  <c r="K182" i="27"/>
  <c r="K199" i="27"/>
  <c r="K1921" i="27"/>
  <c r="K1523" i="27"/>
  <c r="K306" i="27"/>
  <c r="K565" i="27"/>
  <c r="K297" i="27"/>
  <c r="K1196" i="27"/>
  <c r="K2877" i="27"/>
  <c r="K577" i="27"/>
  <c r="K1109" i="27"/>
  <c r="K1942" i="27"/>
  <c r="K1546" i="27"/>
  <c r="K303" i="27"/>
  <c r="K28" i="27"/>
  <c r="K2068" i="27"/>
  <c r="K158" i="27"/>
  <c r="K2850" i="27"/>
  <c r="K1516" i="27"/>
  <c r="K571" i="27"/>
  <c r="K21" i="27"/>
  <c r="K1924" i="27"/>
  <c r="K322" i="27"/>
  <c r="K545" i="27"/>
  <c r="K997" i="27"/>
  <c r="K2677" i="27"/>
  <c r="K1116" i="27"/>
  <c r="K33" i="27"/>
  <c r="K1026" i="27"/>
  <c r="K829" i="27"/>
  <c r="K2636" i="27"/>
  <c r="K2871" i="27"/>
  <c r="K573" i="27"/>
  <c r="K575" i="27"/>
  <c r="K1945" i="27"/>
  <c r="K290" i="27"/>
  <c r="K26" i="27"/>
  <c r="K2309" i="27"/>
  <c r="K309" i="27"/>
  <c r="K195" i="27"/>
  <c r="K695" i="27"/>
  <c r="K562" i="27"/>
  <c r="K916" i="27"/>
  <c r="K2646" i="27"/>
  <c r="K1917" i="27"/>
  <c r="K2671" i="27"/>
  <c r="K2312" i="27"/>
  <c r="K2860" i="27"/>
  <c r="K2849" i="27"/>
  <c r="K568" i="27"/>
  <c r="K845" i="27"/>
  <c r="K1082" i="27"/>
  <c r="K2697" i="27"/>
  <c r="K1936" i="27"/>
  <c r="K311" i="27"/>
  <c r="K310" i="27"/>
  <c r="K7" i="27"/>
  <c r="K2724" i="27"/>
  <c r="K221" i="27"/>
  <c r="K1549" i="27"/>
  <c r="K206" i="27"/>
  <c r="K2678" i="27"/>
  <c r="K2736" i="27"/>
  <c r="K2322" i="27"/>
  <c r="K2531" i="27"/>
  <c r="K2539" i="27"/>
  <c r="K2874" i="27"/>
  <c r="K2857" i="27"/>
  <c r="K1947" i="27"/>
  <c r="K553" i="27"/>
  <c r="K2369" i="27"/>
  <c r="K1352" i="27"/>
  <c r="K2185" i="27"/>
  <c r="K1910" i="27"/>
  <c r="K1136" i="27"/>
  <c r="K699" i="27"/>
  <c r="K2963" i="27"/>
  <c r="K2767" i="27"/>
  <c r="K1418" i="27"/>
  <c r="K2319" i="27"/>
  <c r="K732" i="27"/>
  <c r="K203" i="27"/>
  <c r="K2770" i="27"/>
  <c r="K1927" i="27"/>
  <c r="K815" i="27"/>
  <c r="K2996" i="27"/>
  <c r="K2164" i="27"/>
  <c r="K986" i="27"/>
  <c r="K1931" i="27"/>
  <c r="K913" i="27"/>
  <c r="K1036" i="27"/>
  <c r="K1019" i="27"/>
  <c r="K709" i="27"/>
  <c r="K2057" i="27"/>
  <c r="K2848" i="27"/>
  <c r="K429" i="27"/>
  <c r="K3006" i="27"/>
  <c r="K458" i="27"/>
  <c r="K2351" i="27"/>
  <c r="K1899" i="27"/>
  <c r="K1892" i="27"/>
  <c r="K1908" i="27"/>
  <c r="K1895" i="27"/>
  <c r="K1885" i="27"/>
  <c r="K1900" i="27"/>
  <c r="K1877" i="27"/>
  <c r="K1896" i="27"/>
  <c r="K1901" i="27"/>
  <c r="K1898" i="27"/>
  <c r="K1893" i="27"/>
  <c r="K1888" i="27"/>
  <c r="K1906" i="27"/>
  <c r="K1894" i="27"/>
  <c r="K1904" i="27"/>
  <c r="K1880" i="27"/>
  <c r="K1897" i="27"/>
  <c r="K1875" i="27"/>
  <c r="K1909" i="27"/>
  <c r="K1902" i="27"/>
  <c r="K1881" i="27"/>
  <c r="K1903" i="27"/>
  <c r="K1886" i="27"/>
  <c r="K1883" i="27"/>
  <c r="K1882" i="27"/>
  <c r="K1884" i="27"/>
  <c r="K1905" i="27"/>
  <c r="K1876" i="27"/>
  <c r="K1907" i="27"/>
  <c r="K1874" i="27"/>
  <c r="K1887" i="27"/>
  <c r="K1891" i="27"/>
  <c r="K1889" i="27"/>
  <c r="K1879" i="27"/>
  <c r="K1878" i="27"/>
  <c r="K1890" i="27"/>
  <c r="K1529" i="27"/>
  <c r="K2311" i="27"/>
  <c r="K194" i="27"/>
  <c r="K211" i="27"/>
  <c r="K2690" i="27"/>
  <c r="K422" i="27"/>
  <c r="K905" i="27"/>
  <c r="K1107" i="27"/>
  <c r="K2758" i="27"/>
  <c r="K1439" i="27"/>
  <c r="K1968" i="27"/>
  <c r="K1969" i="27"/>
  <c r="K1967" i="27"/>
  <c r="K1974" i="27"/>
  <c r="K1005" i="27"/>
  <c r="K998" i="27"/>
  <c r="K2089" i="27"/>
  <c r="K2064" i="27"/>
  <c r="K2525" i="27"/>
  <c r="K2557" i="27"/>
  <c r="K715" i="27"/>
  <c r="K701" i="27"/>
  <c r="K711" i="27"/>
  <c r="K2468" i="27"/>
  <c r="K2473" i="27"/>
  <c r="K2481" i="27"/>
  <c r="K2455" i="27"/>
  <c r="K2463" i="27"/>
  <c r="K2462" i="27"/>
  <c r="K2451" i="27"/>
  <c r="K2461" i="27"/>
  <c r="K2469" i="27"/>
  <c r="K2465" i="27"/>
  <c r="K2476" i="27"/>
  <c r="K2477" i="27"/>
  <c r="K2478" i="27"/>
  <c r="K2459" i="27"/>
  <c r="K2466" i="27"/>
  <c r="K2470" i="27"/>
  <c r="K2467" i="27"/>
  <c r="K2471" i="27"/>
  <c r="K2457" i="27"/>
  <c r="K2460" i="27"/>
  <c r="K2458" i="27"/>
  <c r="K2484" i="27"/>
  <c r="K2480" i="27"/>
  <c r="K2482" i="27"/>
  <c r="K2456" i="27"/>
  <c r="K2475" i="27"/>
  <c r="K2464" i="27"/>
  <c r="K2450" i="27"/>
  <c r="K2483" i="27"/>
  <c r="K2479" i="27"/>
  <c r="K2472" i="27"/>
  <c r="K2453" i="27"/>
  <c r="K2485" i="27"/>
  <c r="K2474" i="27"/>
  <c r="K2452" i="27"/>
  <c r="K2454" i="27"/>
  <c r="K2644" i="27"/>
  <c r="K2639" i="27"/>
  <c r="K2662" i="27"/>
  <c r="K2990" i="27"/>
  <c r="K2997" i="27"/>
  <c r="K220" i="27"/>
  <c r="K252" i="27"/>
  <c r="K240" i="27"/>
  <c r="K236" i="27"/>
  <c r="K151" i="27"/>
  <c r="K173" i="27"/>
  <c r="K164" i="27"/>
  <c r="K178" i="27"/>
  <c r="K2721" i="27"/>
  <c r="K2704" i="27"/>
  <c r="K2708" i="27"/>
  <c r="K2725" i="27"/>
  <c r="K1336" i="27"/>
  <c r="K1346" i="27"/>
  <c r="K1349" i="27"/>
  <c r="K1334" i="27"/>
  <c r="K1343" i="27"/>
  <c r="K437" i="27"/>
  <c r="K457" i="27"/>
  <c r="K465" i="27"/>
  <c r="K435" i="27"/>
  <c r="K1191" i="27"/>
  <c r="K1190" i="27"/>
  <c r="K1209" i="27"/>
  <c r="K1207" i="27"/>
  <c r="K2375" i="27"/>
  <c r="K2343" i="27"/>
  <c r="K2349" i="27"/>
  <c r="K849" i="27"/>
  <c r="K860" i="27"/>
  <c r="K858" i="27"/>
  <c r="K847" i="27"/>
  <c r="K755" i="27"/>
  <c r="K728" i="27"/>
  <c r="K750" i="27"/>
  <c r="K741" i="27"/>
  <c r="K735" i="27"/>
  <c r="K2192" i="27"/>
  <c r="K2170" i="27"/>
  <c r="K2193" i="27"/>
  <c r="K949" i="27"/>
  <c r="K952" i="27"/>
  <c r="K961" i="27"/>
  <c r="K939" i="27"/>
  <c r="K1548" i="27"/>
  <c r="K2314" i="27"/>
  <c r="K2682" i="27"/>
  <c r="K2960" i="27"/>
  <c r="K2958" i="27"/>
  <c r="K2968" i="27"/>
  <c r="K399" i="27"/>
  <c r="K906" i="27"/>
  <c r="K1114" i="27"/>
  <c r="K2763" i="27"/>
  <c r="K817" i="27"/>
  <c r="K1130" i="27"/>
  <c r="K1042" i="27"/>
  <c r="K987" i="27"/>
  <c r="K1004" i="27"/>
  <c r="K2066" i="27"/>
  <c r="K2548" i="27"/>
  <c r="K645" i="27"/>
  <c r="K620" i="27"/>
  <c r="K633" i="27"/>
  <c r="K640" i="27"/>
  <c r="K619" i="27"/>
  <c r="K649" i="27"/>
  <c r="K638" i="27"/>
  <c r="K648" i="27"/>
  <c r="K616" i="27"/>
  <c r="K622" i="27"/>
  <c r="K629" i="27"/>
  <c r="K621" i="27"/>
  <c r="K641" i="27"/>
  <c r="K637" i="27"/>
  <c r="K625" i="27"/>
  <c r="K643" i="27"/>
  <c r="K630" i="27"/>
  <c r="K615" i="27"/>
  <c r="K646" i="27"/>
  <c r="K623" i="27"/>
  <c r="K628" i="27"/>
  <c r="K644" i="27"/>
  <c r="K639" i="27"/>
  <c r="K642" i="27"/>
  <c r="K634" i="27"/>
  <c r="K624" i="27"/>
  <c r="K632" i="27"/>
  <c r="K631" i="27"/>
  <c r="K626" i="27"/>
  <c r="K614" i="27"/>
  <c r="K647" i="27"/>
  <c r="K635" i="27"/>
  <c r="K627" i="27"/>
  <c r="K618" i="27"/>
  <c r="K636" i="27"/>
  <c r="K617" i="27"/>
  <c r="K1525" i="27"/>
  <c r="K1514" i="27"/>
  <c r="K1520" i="27"/>
  <c r="K1535" i="27"/>
  <c r="K1533" i="27"/>
  <c r="K2030" i="27"/>
  <c r="K2028" i="27"/>
  <c r="K2040" i="27"/>
  <c r="K2044" i="27"/>
  <c r="K2042" i="27"/>
  <c r="K2026" i="27"/>
  <c r="K2037" i="27"/>
  <c r="K2039" i="27"/>
  <c r="K2052" i="27"/>
  <c r="K2021" i="27"/>
  <c r="K2025" i="27"/>
  <c r="K2053" i="27"/>
  <c r="K2018" i="27"/>
  <c r="K2048" i="27"/>
  <c r="K2051" i="27"/>
  <c r="K2029" i="27"/>
  <c r="K2041" i="27"/>
  <c r="K2047" i="27"/>
  <c r="K2023" i="27"/>
  <c r="K2019" i="27"/>
  <c r="K2034" i="27"/>
  <c r="K2033" i="27"/>
  <c r="K2049" i="27"/>
  <c r="K2027" i="27"/>
  <c r="K2038" i="27"/>
  <c r="K2024" i="27"/>
  <c r="K2046" i="27"/>
  <c r="K2022" i="27"/>
  <c r="K2036" i="27"/>
  <c r="K2032" i="27"/>
  <c r="K2045" i="27"/>
  <c r="K2043" i="27"/>
  <c r="K2020" i="27"/>
  <c r="K2031" i="27"/>
  <c r="K2035" i="27"/>
  <c r="K2050" i="27"/>
  <c r="K2318" i="27"/>
  <c r="K2320" i="27"/>
  <c r="K2307" i="27"/>
  <c r="K2327" i="27"/>
  <c r="K1457" i="27"/>
  <c r="K1445" i="27"/>
  <c r="K1446" i="27"/>
  <c r="K1465" i="27"/>
  <c r="K1471" i="27"/>
  <c r="K1444" i="27"/>
  <c r="K1477" i="27"/>
  <c r="K1459" i="27"/>
  <c r="K1449" i="27"/>
  <c r="K1466" i="27"/>
  <c r="K1458" i="27"/>
  <c r="K1447" i="27"/>
  <c r="K1443" i="27"/>
  <c r="K1467" i="27"/>
  <c r="K1454" i="27"/>
  <c r="K1463" i="27"/>
  <c r="K1455" i="27"/>
  <c r="K1451" i="27"/>
  <c r="K1456" i="27"/>
  <c r="K1473" i="27"/>
  <c r="K1452" i="27"/>
  <c r="K1448" i="27"/>
  <c r="K1469" i="27"/>
  <c r="K1475" i="27"/>
  <c r="K1470" i="27"/>
  <c r="K1450" i="27"/>
  <c r="K1461" i="27"/>
  <c r="K1453" i="27"/>
  <c r="K1472" i="27"/>
  <c r="K1462" i="27"/>
  <c r="K1460" i="27"/>
  <c r="K1468" i="27"/>
  <c r="K1476" i="27"/>
  <c r="K1474" i="27"/>
  <c r="K1464" i="27"/>
  <c r="K1442" i="27"/>
  <c r="K2859" i="27"/>
  <c r="K2879" i="27"/>
  <c r="K2865" i="27"/>
  <c r="K2851" i="27"/>
  <c r="K558" i="27"/>
  <c r="K554" i="27"/>
  <c r="K557" i="27"/>
  <c r="K561" i="27"/>
  <c r="K548" i="27"/>
  <c r="K1668" i="27"/>
  <c r="K1665" i="27"/>
  <c r="K1667" i="27"/>
  <c r="K1659" i="27"/>
  <c r="K1685" i="27"/>
  <c r="K1672" i="27"/>
  <c r="K1692" i="27"/>
  <c r="K1679" i="27"/>
  <c r="K1663" i="27"/>
  <c r="K1677" i="27"/>
  <c r="K1661" i="27"/>
  <c r="K1680" i="27"/>
  <c r="K1678" i="27"/>
  <c r="K1673" i="27"/>
  <c r="K1660" i="27"/>
  <c r="K1687" i="27"/>
  <c r="K1681" i="27"/>
  <c r="K1674" i="27"/>
  <c r="K1688" i="27"/>
  <c r="K1691" i="27"/>
  <c r="K1658" i="27"/>
  <c r="K1683" i="27"/>
  <c r="K1670" i="27"/>
  <c r="K1676" i="27"/>
  <c r="K1682" i="27"/>
  <c r="K1664" i="27"/>
  <c r="K1675" i="27"/>
  <c r="K1689" i="27"/>
  <c r="K1693" i="27"/>
  <c r="K1684" i="27"/>
  <c r="K1690" i="27"/>
  <c r="K1686" i="27"/>
  <c r="K1666" i="27"/>
  <c r="K1662" i="27"/>
  <c r="K1669" i="27"/>
  <c r="K1671" i="27"/>
  <c r="K192" i="27"/>
  <c r="K207" i="27"/>
  <c r="K190" i="27"/>
  <c r="K185" i="27"/>
  <c r="K2687" i="27"/>
  <c r="K2683" i="27"/>
  <c r="K2667" i="27"/>
  <c r="K2681" i="27"/>
  <c r="K2979" i="27"/>
  <c r="K2985" i="27"/>
  <c r="K2964" i="27"/>
  <c r="K2984" i="27"/>
  <c r="K1943" i="27"/>
  <c r="K1914" i="27"/>
  <c r="K1912" i="27"/>
  <c r="K1918" i="27"/>
  <c r="K413" i="27"/>
  <c r="K408" i="27"/>
  <c r="K405" i="27"/>
  <c r="K427" i="27"/>
  <c r="K299" i="27"/>
  <c r="K301" i="27"/>
  <c r="K293" i="27"/>
  <c r="K308" i="27"/>
  <c r="K304" i="27"/>
  <c r="K910" i="27"/>
  <c r="K934" i="27"/>
  <c r="K912" i="27"/>
  <c r="K915" i="27"/>
  <c r="K924" i="27"/>
  <c r="K1108" i="27"/>
  <c r="K1085" i="27"/>
  <c r="K1115" i="27"/>
  <c r="K1106" i="27"/>
  <c r="K2760" i="27"/>
  <c r="K2762" i="27"/>
  <c r="K2750" i="27"/>
  <c r="K2741" i="27"/>
  <c r="K1423" i="27"/>
  <c r="K1421" i="27"/>
  <c r="K1414" i="27"/>
  <c r="K1424" i="27"/>
  <c r="K1413" i="27"/>
  <c r="K1976" i="27"/>
  <c r="K1961" i="27"/>
  <c r="K1956" i="27"/>
  <c r="K1972" i="27"/>
  <c r="K11" i="27"/>
  <c r="K29" i="27"/>
  <c r="K30" i="27"/>
  <c r="K14" i="27"/>
  <c r="K1864" i="27"/>
  <c r="K1848" i="27"/>
  <c r="K1853" i="27"/>
  <c r="K1857" i="27"/>
  <c r="K1852" i="27"/>
  <c r="K1845" i="27"/>
  <c r="K1844" i="27"/>
  <c r="K1860" i="27"/>
  <c r="K1867" i="27"/>
  <c r="K1871" i="27"/>
  <c r="K1861" i="27"/>
  <c r="K1838" i="27"/>
  <c r="K1851" i="27"/>
  <c r="K1846" i="27"/>
  <c r="K1858" i="27"/>
  <c r="K1841" i="27"/>
  <c r="K1872" i="27"/>
  <c r="K1855" i="27"/>
  <c r="K1859" i="27"/>
  <c r="K1842" i="27"/>
  <c r="K1870" i="27"/>
  <c r="K1863" i="27"/>
  <c r="K1847" i="27"/>
  <c r="K1862" i="27"/>
  <c r="K1854" i="27"/>
  <c r="K1868" i="27"/>
  <c r="K1873" i="27"/>
  <c r="K1869" i="27"/>
  <c r="K1849" i="27"/>
  <c r="K1865" i="27"/>
  <c r="K1856" i="27"/>
  <c r="K1843" i="27"/>
  <c r="K1840" i="27"/>
  <c r="K1839" i="27"/>
  <c r="K1866" i="27"/>
  <c r="K1850" i="27"/>
  <c r="K814" i="27"/>
  <c r="K819" i="27"/>
  <c r="K824" i="27"/>
  <c r="K813" i="27"/>
  <c r="K816" i="27"/>
  <c r="K763" i="27"/>
  <c r="K790" i="27"/>
  <c r="K781" i="27"/>
  <c r="K773" i="27"/>
  <c r="K770" i="27"/>
  <c r="K759" i="27"/>
  <c r="K769" i="27"/>
  <c r="K779" i="27"/>
  <c r="K789" i="27"/>
  <c r="K764" i="27"/>
  <c r="K758" i="27"/>
  <c r="K787" i="27"/>
  <c r="K776" i="27"/>
  <c r="K782" i="27"/>
  <c r="K785" i="27"/>
  <c r="K768" i="27"/>
  <c r="K761" i="27"/>
  <c r="K774" i="27"/>
  <c r="K766" i="27"/>
  <c r="K775" i="27"/>
  <c r="K791" i="27"/>
  <c r="K780" i="27"/>
  <c r="K778" i="27"/>
  <c r="K793" i="27"/>
  <c r="K771" i="27"/>
  <c r="K777" i="27"/>
  <c r="K772" i="27"/>
  <c r="K788" i="27"/>
  <c r="K792" i="27"/>
  <c r="K783" i="27"/>
  <c r="K786" i="27"/>
  <c r="K760" i="27"/>
  <c r="K762" i="27"/>
  <c r="K765" i="27"/>
  <c r="K784" i="27"/>
  <c r="K767" i="27"/>
  <c r="K1139" i="27"/>
  <c r="K1127" i="27"/>
  <c r="K1129" i="27"/>
  <c r="K1148" i="27"/>
  <c r="K1150" i="27"/>
  <c r="K1041" i="27"/>
  <c r="K1018" i="27"/>
  <c r="K1023" i="27"/>
  <c r="K1029" i="27"/>
  <c r="K984" i="27"/>
  <c r="K1006" i="27"/>
  <c r="K994" i="27"/>
  <c r="K995" i="27"/>
  <c r="K979" i="27"/>
  <c r="K2087" i="27"/>
  <c r="K2065" i="27"/>
  <c r="K2067" i="27"/>
  <c r="K2086" i="27"/>
  <c r="K610" i="27"/>
  <c r="K586" i="27"/>
  <c r="K606" i="27"/>
  <c r="K613" i="27"/>
  <c r="K604" i="27"/>
  <c r="K600" i="27"/>
  <c r="K603" i="27"/>
  <c r="K590" i="27"/>
  <c r="K607" i="27"/>
  <c r="K587" i="27"/>
  <c r="K612" i="27"/>
  <c r="K599" i="27"/>
  <c r="K595" i="27"/>
  <c r="K584" i="27"/>
  <c r="K581" i="27"/>
  <c r="K588" i="27"/>
  <c r="K583" i="27"/>
  <c r="K591" i="27"/>
  <c r="K585" i="27"/>
  <c r="K605" i="27"/>
  <c r="K609" i="27"/>
  <c r="K598" i="27"/>
  <c r="K608" i="27"/>
  <c r="K594" i="27"/>
  <c r="K593" i="27"/>
  <c r="K592" i="27"/>
  <c r="K579" i="27"/>
  <c r="K596" i="27"/>
  <c r="K611" i="27"/>
  <c r="K580" i="27"/>
  <c r="K602" i="27"/>
  <c r="K597" i="27"/>
  <c r="K582" i="27"/>
  <c r="K601" i="27"/>
  <c r="K578" i="27"/>
  <c r="K589" i="27"/>
  <c r="K2530" i="27"/>
  <c r="K2535" i="27"/>
  <c r="K2540" i="27"/>
  <c r="K2527" i="27"/>
  <c r="K714" i="27"/>
  <c r="K697" i="27"/>
  <c r="K719" i="27"/>
  <c r="K703" i="27"/>
  <c r="K54" i="27"/>
  <c r="K38" i="27"/>
  <c r="K49" i="27"/>
  <c r="K53" i="27"/>
  <c r="K59" i="27"/>
  <c r="K50" i="27"/>
  <c r="K68" i="27"/>
  <c r="K73" i="27"/>
  <c r="K42" i="27"/>
  <c r="K46" i="27"/>
  <c r="K61" i="27"/>
  <c r="K65" i="27"/>
  <c r="K48" i="27"/>
  <c r="K66" i="27"/>
  <c r="K60" i="27"/>
  <c r="K52" i="27"/>
  <c r="K45" i="27"/>
  <c r="K47" i="27"/>
  <c r="K62" i="27"/>
  <c r="K58" i="27"/>
  <c r="K44" i="27"/>
  <c r="K71" i="27"/>
  <c r="K64" i="27"/>
  <c r="K57" i="27"/>
  <c r="K63" i="27"/>
  <c r="K70" i="27"/>
  <c r="K56" i="27"/>
  <c r="K41" i="27"/>
  <c r="K55" i="27"/>
  <c r="K69" i="27"/>
  <c r="K51" i="27"/>
  <c r="K40" i="27"/>
  <c r="K67" i="27"/>
  <c r="K72" i="27"/>
  <c r="K39" i="27"/>
  <c r="K43" i="27"/>
  <c r="K2630" i="27"/>
  <c r="K2638" i="27"/>
  <c r="K2631" i="27"/>
  <c r="K2652" i="27"/>
  <c r="K2994" i="27"/>
  <c r="K2995" i="27"/>
  <c r="K2993" i="27"/>
  <c r="K250" i="27"/>
  <c r="K253" i="27"/>
  <c r="K225" i="27"/>
  <c r="K234" i="27"/>
  <c r="K233" i="27"/>
  <c r="K162" i="27"/>
  <c r="K170" i="27"/>
  <c r="K147" i="27"/>
  <c r="K168" i="27"/>
  <c r="K174" i="27"/>
  <c r="K2702" i="27"/>
  <c r="K2720" i="27"/>
  <c r="K2717" i="27"/>
  <c r="K2735" i="27"/>
  <c r="K2706" i="27"/>
  <c r="K1360" i="27"/>
  <c r="K1363" i="27"/>
  <c r="K1342" i="27"/>
  <c r="K1355" i="27"/>
  <c r="K1339" i="27"/>
  <c r="K467" i="27"/>
  <c r="K438" i="27"/>
  <c r="K462" i="27"/>
  <c r="K450" i="27"/>
  <c r="K1214" i="27"/>
  <c r="K1222" i="27"/>
  <c r="K1195" i="27"/>
  <c r="K1220" i="27"/>
  <c r="K1213" i="27"/>
  <c r="K2346" i="27"/>
  <c r="K2357" i="27"/>
  <c r="K2350" i="27"/>
  <c r="K2353" i="27"/>
  <c r="K2358" i="27"/>
  <c r="K856" i="27"/>
  <c r="K837" i="27"/>
  <c r="K841" i="27"/>
  <c r="K842" i="27"/>
  <c r="K751" i="27"/>
  <c r="K725" i="27"/>
  <c r="K739" i="27"/>
  <c r="K730" i="27"/>
  <c r="K726" i="27"/>
  <c r="K2167" i="27"/>
  <c r="K2195" i="27"/>
  <c r="K2168" i="27"/>
  <c r="K2165" i="27"/>
  <c r="K963" i="27"/>
  <c r="K955" i="27"/>
  <c r="K953" i="27"/>
  <c r="K958" i="27"/>
  <c r="K971" i="27"/>
  <c r="K1539" i="27"/>
  <c r="K2315" i="27"/>
  <c r="K186" i="27"/>
  <c r="K2686" i="27"/>
  <c r="K411" i="27"/>
  <c r="K923" i="27"/>
  <c r="K1086" i="27"/>
  <c r="K2744" i="27"/>
  <c r="K1415" i="27"/>
  <c r="K821" i="27"/>
  <c r="K1149" i="27"/>
  <c r="K1528" i="27"/>
  <c r="K1532" i="27"/>
  <c r="K1537" i="27"/>
  <c r="K2511" i="27"/>
  <c r="K2487" i="27"/>
  <c r="K2490" i="27"/>
  <c r="K2496" i="27"/>
  <c r="K2520" i="27"/>
  <c r="K2501" i="27"/>
  <c r="K2493" i="27"/>
  <c r="K2507" i="27"/>
  <c r="K2488" i="27"/>
  <c r="K2495" i="27"/>
  <c r="K2509" i="27"/>
  <c r="K2512" i="27"/>
  <c r="K2486" i="27"/>
  <c r="K2499" i="27"/>
  <c r="K2518" i="27"/>
  <c r="K2492" i="27"/>
  <c r="K2521" i="27"/>
  <c r="K2506" i="27"/>
  <c r="K2519" i="27"/>
  <c r="K2503" i="27"/>
  <c r="K2513" i="27"/>
  <c r="K2508" i="27"/>
  <c r="K2514" i="27"/>
  <c r="K2502" i="27"/>
  <c r="K2510" i="27"/>
  <c r="K2517" i="27"/>
  <c r="K2515" i="27"/>
  <c r="K2498" i="27"/>
  <c r="K2504" i="27"/>
  <c r="K2516" i="27"/>
  <c r="K2489" i="27"/>
  <c r="K2497" i="27"/>
  <c r="K2505" i="27"/>
  <c r="K2494" i="27"/>
  <c r="K2491" i="27"/>
  <c r="K2500" i="27"/>
  <c r="K2340" i="27"/>
  <c r="K2308" i="27"/>
  <c r="K2339" i="27"/>
  <c r="K2330" i="27"/>
  <c r="K2873" i="27"/>
  <c r="K2852" i="27"/>
  <c r="K2853" i="27"/>
  <c r="K2867" i="27"/>
  <c r="K550" i="27"/>
  <c r="K574" i="27"/>
  <c r="K560" i="27"/>
  <c r="K563" i="27"/>
  <c r="K92" i="27"/>
  <c r="K101" i="27"/>
  <c r="K102" i="27"/>
  <c r="K105" i="27"/>
  <c r="K103" i="27"/>
  <c r="K104" i="27"/>
  <c r="K85" i="27"/>
  <c r="K95" i="27"/>
  <c r="K109" i="27"/>
  <c r="K93" i="27"/>
  <c r="K107" i="27"/>
  <c r="K82" i="27"/>
  <c r="K80" i="27"/>
  <c r="K79" i="27"/>
  <c r="K84" i="27"/>
  <c r="K94" i="27"/>
  <c r="K100" i="27"/>
  <c r="K86" i="27"/>
  <c r="K91" i="27"/>
  <c r="K74" i="27"/>
  <c r="K88" i="27"/>
  <c r="K76" i="27"/>
  <c r="K96" i="27"/>
  <c r="K78" i="27"/>
  <c r="K98" i="27"/>
  <c r="K81" i="27"/>
  <c r="K90" i="27"/>
  <c r="K77" i="27"/>
  <c r="K108" i="27"/>
  <c r="K83" i="27"/>
  <c r="K99" i="27"/>
  <c r="K75" i="27"/>
  <c r="K87" i="27"/>
  <c r="K97" i="27"/>
  <c r="K89" i="27"/>
  <c r="K106" i="27"/>
  <c r="K191" i="27"/>
  <c r="K200" i="27"/>
  <c r="K183" i="27"/>
  <c r="K201" i="27"/>
  <c r="K217" i="27"/>
  <c r="K2680" i="27"/>
  <c r="K2675" i="27"/>
  <c r="K2695" i="27"/>
  <c r="K2959" i="27"/>
  <c r="K2987" i="27"/>
  <c r="K2969" i="27"/>
  <c r="K2974" i="27"/>
  <c r="K2956" i="27"/>
  <c r="K2386" i="27"/>
  <c r="K2398" i="27"/>
  <c r="K2400" i="27"/>
  <c r="K2396" i="27"/>
  <c r="K2404" i="27"/>
  <c r="K2395" i="27"/>
  <c r="K2393" i="27"/>
  <c r="K2402" i="27"/>
  <c r="K2384" i="27"/>
  <c r="K2406" i="27"/>
  <c r="K2412" i="27"/>
  <c r="K2401" i="27"/>
  <c r="K2394" i="27"/>
  <c r="K2382" i="27"/>
  <c r="K2410" i="27"/>
  <c r="K2408" i="27"/>
  <c r="K2399" i="27"/>
  <c r="K2413" i="27"/>
  <c r="K2409" i="27"/>
  <c r="K2378" i="27"/>
  <c r="K2387" i="27"/>
  <c r="K2411" i="27"/>
  <c r="K2403" i="27"/>
  <c r="K2390" i="27"/>
  <c r="K2397" i="27"/>
  <c r="K2407" i="27"/>
  <c r="K2379" i="27"/>
  <c r="K2383" i="27"/>
  <c r="K2392" i="27"/>
  <c r="K2391" i="27"/>
  <c r="K2380" i="27"/>
  <c r="K2388" i="27"/>
  <c r="K2389" i="27"/>
  <c r="K2381" i="27"/>
  <c r="K2385" i="27"/>
  <c r="K2405" i="27"/>
  <c r="K1928" i="27"/>
  <c r="K1938" i="27"/>
  <c r="K1932" i="27"/>
  <c r="K1919" i="27"/>
  <c r="K1930" i="27"/>
  <c r="K1810" i="27"/>
  <c r="K1803" i="27"/>
  <c r="K1809" i="27"/>
  <c r="K1832" i="27"/>
  <c r="K1807" i="27"/>
  <c r="K1830" i="27"/>
  <c r="K1817" i="27"/>
  <c r="K1826" i="27"/>
  <c r="K1823" i="27"/>
  <c r="K1824" i="27"/>
  <c r="K1836" i="27"/>
  <c r="K1804" i="27"/>
  <c r="K1828" i="27"/>
  <c r="K1819" i="27"/>
  <c r="K1806" i="27"/>
  <c r="K1813" i="27"/>
  <c r="K1837" i="27"/>
  <c r="K1816" i="27"/>
  <c r="K1814" i="27"/>
  <c r="K1827" i="27"/>
  <c r="K1835" i="27"/>
  <c r="K1815" i="27"/>
  <c r="K1825" i="27"/>
  <c r="K1805" i="27"/>
  <c r="K1808" i="27"/>
  <c r="K1802" i="27"/>
  <c r="K1822" i="27"/>
  <c r="K1818" i="27"/>
  <c r="K1829" i="27"/>
  <c r="K1811" i="27"/>
  <c r="K1812" i="27"/>
  <c r="K1820" i="27"/>
  <c r="K1834" i="27"/>
  <c r="K1831" i="27"/>
  <c r="K1833" i="27"/>
  <c r="K1821" i="27"/>
  <c r="K419" i="27"/>
  <c r="K425" i="27"/>
  <c r="K428" i="27"/>
  <c r="K406" i="27"/>
  <c r="K305" i="27"/>
  <c r="K302" i="27"/>
  <c r="K314" i="27"/>
  <c r="K298" i="27"/>
  <c r="K317" i="27"/>
  <c r="K917" i="27"/>
  <c r="K914" i="27"/>
  <c r="K926" i="27"/>
  <c r="K931" i="27"/>
  <c r="K937" i="27"/>
  <c r="K1111" i="27"/>
  <c r="K1093" i="27"/>
  <c r="K1113" i="27"/>
  <c r="K1096" i="27"/>
  <c r="K2745" i="27"/>
  <c r="K2746" i="27"/>
  <c r="K2772" i="27"/>
  <c r="K2765" i="27"/>
  <c r="K1429" i="27"/>
  <c r="K1431" i="27"/>
  <c r="K1417" i="27"/>
  <c r="K1438" i="27"/>
  <c r="K1419" i="27"/>
  <c r="K1954" i="27"/>
  <c r="K1975" i="27"/>
  <c r="K1953" i="27"/>
  <c r="K1948" i="27"/>
  <c r="K20" i="27"/>
  <c r="K16" i="27"/>
  <c r="K22" i="27"/>
  <c r="K31" i="27"/>
  <c r="K2017" i="27"/>
  <c r="K2015" i="27"/>
  <c r="K1988" i="27"/>
  <c r="K1984" i="27"/>
  <c r="K1995" i="27"/>
  <c r="K1999" i="27"/>
  <c r="K1982" i="27"/>
  <c r="K2013" i="27"/>
  <c r="K1994" i="27"/>
  <c r="K2002" i="27"/>
  <c r="K1986" i="27"/>
  <c r="K2003" i="27"/>
  <c r="K1989" i="27"/>
  <c r="K1997" i="27"/>
  <c r="K2014" i="27"/>
  <c r="K2009" i="27"/>
  <c r="K1987" i="27"/>
  <c r="K1990" i="27"/>
  <c r="K2008" i="27"/>
  <c r="K2012" i="27"/>
  <c r="K2011" i="27"/>
  <c r="K2001" i="27"/>
  <c r="K1998" i="27"/>
  <c r="K1992" i="27"/>
  <c r="K2007" i="27"/>
  <c r="K2004" i="27"/>
  <c r="K1985" i="27"/>
  <c r="K2010" i="27"/>
  <c r="K2005" i="27"/>
  <c r="K2016" i="27"/>
  <c r="K1993" i="27"/>
  <c r="K1991" i="27"/>
  <c r="K2006" i="27"/>
  <c r="K1983" i="27"/>
  <c r="K1996" i="27"/>
  <c r="K2000" i="27"/>
  <c r="K828" i="27"/>
  <c r="K818" i="27"/>
  <c r="K800" i="27"/>
  <c r="K822" i="27"/>
  <c r="K806" i="27"/>
  <c r="K1126" i="27"/>
  <c r="K1123" i="27"/>
  <c r="K1151" i="27"/>
  <c r="K1131" i="27"/>
  <c r="K1143" i="27"/>
  <c r="K1011" i="27"/>
  <c r="K1030" i="27"/>
  <c r="K1025" i="27"/>
  <c r="K1016" i="27"/>
  <c r="K1033" i="27"/>
  <c r="K985" i="27"/>
  <c r="K1007" i="27"/>
  <c r="K992" i="27"/>
  <c r="K975" i="27"/>
  <c r="K2055" i="27"/>
  <c r="K2063" i="27"/>
  <c r="K2054" i="27"/>
  <c r="K2073" i="27"/>
  <c r="K2074" i="27"/>
  <c r="K2543" i="27"/>
  <c r="K2537" i="27"/>
  <c r="K2544" i="27"/>
  <c r="K2546" i="27"/>
  <c r="K2536" i="27"/>
  <c r="K710" i="27"/>
  <c r="K690" i="27"/>
  <c r="K696" i="27"/>
  <c r="K688" i="27"/>
  <c r="K515" i="27"/>
  <c r="K532" i="27"/>
  <c r="K522" i="27"/>
  <c r="K527" i="27"/>
  <c r="K539" i="27"/>
  <c r="K536" i="27"/>
  <c r="K531" i="27"/>
  <c r="K518" i="27"/>
  <c r="K526" i="27"/>
  <c r="K541" i="27"/>
  <c r="K535" i="27"/>
  <c r="K534" i="27"/>
  <c r="K508" i="27"/>
  <c r="K533" i="27"/>
  <c r="K516" i="27"/>
  <c r="K538" i="27"/>
  <c r="K525" i="27"/>
  <c r="K537" i="27"/>
  <c r="K540" i="27"/>
  <c r="K507" i="27"/>
  <c r="K528" i="27"/>
  <c r="K517" i="27"/>
  <c r="K524" i="27"/>
  <c r="K523" i="27"/>
  <c r="K529" i="27"/>
  <c r="K520" i="27"/>
  <c r="K512" i="27"/>
  <c r="K509" i="27"/>
  <c r="K514" i="27"/>
  <c r="K510" i="27"/>
  <c r="K519" i="27"/>
  <c r="K511" i="27"/>
  <c r="K506" i="27"/>
  <c r="K513" i="27"/>
  <c r="K521" i="27"/>
  <c r="K530" i="27"/>
  <c r="K2664" i="27"/>
  <c r="K2643" i="27"/>
  <c r="K2657" i="27"/>
  <c r="K2634" i="27"/>
  <c r="K2661" i="27"/>
  <c r="K2992" i="27"/>
  <c r="K3000" i="27"/>
  <c r="K2998" i="27"/>
  <c r="K247" i="27"/>
  <c r="K242" i="27"/>
  <c r="K238" i="27"/>
  <c r="K226" i="27"/>
  <c r="K171" i="27"/>
  <c r="K155" i="27"/>
  <c r="K149" i="27"/>
  <c r="K148" i="27"/>
  <c r="K177" i="27"/>
  <c r="K2734" i="27"/>
  <c r="K2719" i="27"/>
  <c r="K2726" i="27"/>
  <c r="K2715" i="27"/>
  <c r="K2705" i="27"/>
  <c r="K1367" i="27"/>
  <c r="K1351" i="27"/>
  <c r="K1341" i="27"/>
  <c r="K1358" i="27"/>
  <c r="K1345" i="27"/>
  <c r="K461" i="27"/>
  <c r="K469" i="27"/>
  <c r="K440" i="27"/>
  <c r="K451" i="27"/>
  <c r="K1212" i="27"/>
  <c r="K1203" i="27"/>
  <c r="K1193" i="27"/>
  <c r="K1208" i="27"/>
  <c r="K2360" i="27"/>
  <c r="K2362" i="27"/>
  <c r="K2365" i="27"/>
  <c r="K2370" i="27"/>
  <c r="K2366" i="27"/>
  <c r="K854" i="27"/>
  <c r="K857" i="27"/>
  <c r="K833" i="27"/>
  <c r="K831" i="27"/>
  <c r="K351" i="27"/>
  <c r="K352" i="27"/>
  <c r="K331" i="27"/>
  <c r="K348" i="27"/>
  <c r="K350" i="27"/>
  <c r="K341" i="27"/>
  <c r="K353" i="27"/>
  <c r="K334" i="27"/>
  <c r="K343" i="27"/>
  <c r="K347" i="27"/>
  <c r="K354" i="27"/>
  <c r="K335" i="27"/>
  <c r="K360" i="27"/>
  <c r="K346" i="27"/>
  <c r="K329" i="27"/>
  <c r="K337" i="27"/>
  <c r="K345" i="27"/>
  <c r="K333" i="27"/>
  <c r="K340" i="27"/>
  <c r="K328" i="27"/>
  <c r="K339" i="27"/>
  <c r="K359" i="27"/>
  <c r="K338" i="27"/>
  <c r="K349" i="27"/>
  <c r="K327" i="27"/>
  <c r="K326" i="27"/>
  <c r="K355" i="27"/>
  <c r="K344" i="27"/>
  <c r="K330" i="27"/>
  <c r="K358" i="27"/>
  <c r="K357" i="27"/>
  <c r="K356" i="27"/>
  <c r="K332" i="27"/>
  <c r="K342" i="27"/>
  <c r="K361" i="27"/>
  <c r="K336" i="27"/>
  <c r="K722" i="27"/>
  <c r="K723" i="27"/>
  <c r="K742" i="27"/>
  <c r="K753" i="27"/>
  <c r="K743" i="27"/>
  <c r="K2169" i="27"/>
  <c r="K2171" i="27"/>
  <c r="K2182" i="27"/>
  <c r="K2163" i="27"/>
  <c r="K973" i="27"/>
  <c r="K951" i="27"/>
  <c r="K947" i="27"/>
  <c r="K942" i="27"/>
  <c r="K938" i="27"/>
  <c r="K1519" i="27"/>
  <c r="K2333" i="27"/>
  <c r="K2701" i="27"/>
  <c r="K2962" i="27"/>
  <c r="K420" i="27"/>
  <c r="K909" i="27"/>
  <c r="K1088" i="27"/>
  <c r="K2771" i="27"/>
  <c r="K1420" i="27"/>
  <c r="K798" i="27"/>
  <c r="K1147" i="27"/>
  <c r="K1010" i="27"/>
  <c r="K1531" i="27"/>
  <c r="K1544" i="27"/>
  <c r="K1627" i="27"/>
  <c r="K1648" i="27"/>
  <c r="K1640" i="27"/>
  <c r="K1639" i="27"/>
  <c r="K1636" i="27"/>
  <c r="K1630" i="27"/>
  <c r="K1647" i="27"/>
  <c r="K1649" i="27"/>
  <c r="K1644" i="27"/>
  <c r="K1625" i="27"/>
  <c r="K1623" i="27"/>
  <c r="K1641" i="27"/>
  <c r="K1654" i="27"/>
  <c r="K1646" i="27"/>
  <c r="K1631" i="27"/>
  <c r="K1624" i="27"/>
  <c r="K1622" i="27"/>
  <c r="K1656" i="27"/>
  <c r="K1628" i="27"/>
  <c r="K1643" i="27"/>
  <c r="K1626" i="27"/>
  <c r="K1651" i="27"/>
  <c r="K1653" i="27"/>
  <c r="K1633" i="27"/>
  <c r="K1637" i="27"/>
  <c r="K1655" i="27"/>
  <c r="K1657" i="27"/>
  <c r="K1652" i="27"/>
  <c r="K1632" i="27"/>
  <c r="K1650" i="27"/>
  <c r="K1645" i="27"/>
  <c r="K1635" i="27"/>
  <c r="K1629" i="27"/>
  <c r="K1634" i="27"/>
  <c r="K1638" i="27"/>
  <c r="K1642" i="27"/>
  <c r="K1538" i="27"/>
  <c r="K1543" i="27"/>
  <c r="K1540" i="27"/>
  <c r="K1518" i="27"/>
  <c r="K2341" i="27"/>
  <c r="K2310" i="27"/>
  <c r="K2328" i="27"/>
  <c r="K2334" i="27"/>
  <c r="K2856" i="27"/>
  <c r="K2869" i="27"/>
  <c r="K2863" i="27"/>
  <c r="K2880" i="27"/>
  <c r="K544" i="27"/>
  <c r="K570" i="27"/>
  <c r="K576" i="27"/>
  <c r="K552" i="27"/>
  <c r="K215" i="27"/>
  <c r="K214" i="27"/>
  <c r="K213" i="27"/>
  <c r="K204" i="27"/>
  <c r="K202" i="27"/>
  <c r="K1248" i="27"/>
  <c r="K1244" i="27"/>
  <c r="K1240" i="27"/>
  <c r="K1243" i="27"/>
  <c r="K1228" i="27"/>
  <c r="K1242" i="27"/>
  <c r="K1251" i="27"/>
  <c r="K1257" i="27"/>
  <c r="K1255" i="27"/>
  <c r="K1227" i="27"/>
  <c r="K1252" i="27"/>
  <c r="K1250" i="27"/>
  <c r="K1247" i="27"/>
  <c r="K1249" i="27"/>
  <c r="K1230" i="27"/>
  <c r="K1246" i="27"/>
  <c r="K1259" i="27"/>
  <c r="K1231" i="27"/>
  <c r="K1241" i="27"/>
  <c r="K1254" i="27"/>
  <c r="K1245" i="27"/>
  <c r="K1237" i="27"/>
  <c r="K1256" i="27"/>
  <c r="K1226" i="27"/>
  <c r="K1239" i="27"/>
  <c r="K1260" i="27"/>
  <c r="K1235" i="27"/>
  <c r="K1232" i="27"/>
  <c r="K1258" i="27"/>
  <c r="K1229" i="27"/>
  <c r="K1236" i="27"/>
  <c r="K1233" i="27"/>
  <c r="K1253" i="27"/>
  <c r="K1238" i="27"/>
  <c r="K1234" i="27"/>
  <c r="K1261" i="27"/>
  <c r="K1603" i="27"/>
  <c r="K1608" i="27"/>
  <c r="K1620" i="27"/>
  <c r="K1610" i="27"/>
  <c r="K1586" i="27"/>
  <c r="K1607" i="27"/>
  <c r="K1614" i="27"/>
  <c r="K1618" i="27"/>
  <c r="K1619" i="27"/>
  <c r="K1604" i="27"/>
  <c r="K1592" i="27"/>
  <c r="K1616" i="27"/>
  <c r="K1612" i="27"/>
  <c r="K1599" i="27"/>
  <c r="K1609" i="27"/>
  <c r="K1596" i="27"/>
  <c r="K1600" i="27"/>
  <c r="K1611" i="27"/>
  <c r="K1602" i="27"/>
  <c r="K1613" i="27"/>
  <c r="K1594" i="27"/>
  <c r="K1598" i="27"/>
  <c r="K1590" i="27"/>
  <c r="K1595" i="27"/>
  <c r="K1605" i="27"/>
  <c r="K1615" i="27"/>
  <c r="K1587" i="27"/>
  <c r="K1606" i="27"/>
  <c r="K1589" i="27"/>
  <c r="K1593" i="27"/>
  <c r="K1597" i="27"/>
  <c r="K1621" i="27"/>
  <c r="K1588" i="27"/>
  <c r="K1591" i="27"/>
  <c r="K1617" i="27"/>
  <c r="K1601" i="27"/>
  <c r="K2670" i="27"/>
  <c r="K2688" i="27"/>
  <c r="K2668" i="27"/>
  <c r="K2674" i="27"/>
  <c r="K2966" i="27"/>
  <c r="K2978" i="27"/>
  <c r="K2965" i="27"/>
  <c r="K2954" i="27"/>
  <c r="K2986" i="27"/>
  <c r="K1944" i="27"/>
  <c r="K1923" i="27"/>
  <c r="K1922" i="27"/>
  <c r="K1933" i="27"/>
  <c r="K1937" i="27"/>
  <c r="K433" i="27"/>
  <c r="K403" i="27"/>
  <c r="K431" i="27"/>
  <c r="K407" i="27"/>
  <c r="K321" i="27"/>
  <c r="K296" i="27"/>
  <c r="K292" i="27"/>
  <c r="K319" i="27"/>
  <c r="K2917" i="27"/>
  <c r="K2887" i="27"/>
  <c r="K2900" i="27"/>
  <c r="K2908" i="27"/>
  <c r="K2913" i="27"/>
  <c r="K2882" i="27"/>
  <c r="K2914" i="27"/>
  <c r="K2897" i="27"/>
  <c r="K2889" i="27"/>
  <c r="K2898" i="27"/>
  <c r="K2903" i="27"/>
  <c r="K2886" i="27"/>
  <c r="K2888" i="27"/>
  <c r="K2912" i="27"/>
  <c r="K2893" i="27"/>
  <c r="K2915" i="27"/>
  <c r="K2892" i="27"/>
  <c r="K2907" i="27"/>
  <c r="K2896" i="27"/>
  <c r="K2885" i="27"/>
  <c r="K2895" i="27"/>
  <c r="K2909" i="27"/>
  <c r="K2905" i="27"/>
  <c r="K2890" i="27"/>
  <c r="K2883" i="27"/>
  <c r="K2911" i="27"/>
  <c r="K2906" i="27"/>
  <c r="K2899" i="27"/>
  <c r="K2904" i="27"/>
  <c r="K2910" i="27"/>
  <c r="K2884" i="27"/>
  <c r="K2902" i="27"/>
  <c r="K2901" i="27"/>
  <c r="K2894" i="27"/>
  <c r="K2916" i="27"/>
  <c r="K2891" i="27"/>
  <c r="K918" i="27"/>
  <c r="K928" i="27"/>
  <c r="K911" i="27"/>
  <c r="K919" i="27"/>
  <c r="K1100" i="27"/>
  <c r="K1112" i="27"/>
  <c r="K1117" i="27"/>
  <c r="K1084" i="27"/>
  <c r="K2743" i="27"/>
  <c r="K2751" i="27"/>
  <c r="K2756" i="27"/>
  <c r="K2768" i="27"/>
  <c r="K1433" i="27"/>
  <c r="K1432" i="27"/>
  <c r="K1407" i="27"/>
  <c r="K1441" i="27"/>
  <c r="K1409" i="27"/>
  <c r="K1957" i="27"/>
  <c r="K1966" i="27"/>
  <c r="K1949" i="27"/>
  <c r="K1951" i="27"/>
  <c r="K15" i="27"/>
  <c r="K19" i="27"/>
  <c r="K36" i="27"/>
  <c r="K34" i="27"/>
  <c r="K24" i="27"/>
  <c r="K825" i="27"/>
  <c r="K827" i="27"/>
  <c r="K796" i="27"/>
  <c r="K812" i="27"/>
  <c r="K808" i="27"/>
  <c r="K1141" i="27"/>
  <c r="K1135" i="27"/>
  <c r="K1133" i="27"/>
  <c r="K1124" i="27"/>
  <c r="K1145" i="27"/>
  <c r="K1017" i="27"/>
  <c r="K1039" i="27"/>
  <c r="K1022" i="27"/>
  <c r="K1015" i="27"/>
  <c r="K1045" i="27"/>
  <c r="K977" i="27"/>
  <c r="K983" i="27"/>
  <c r="K980" i="27"/>
  <c r="K990" i="27"/>
  <c r="K1167" i="27"/>
  <c r="K1159" i="27"/>
  <c r="K1162" i="27"/>
  <c r="K1165" i="27"/>
  <c r="K1166" i="27"/>
  <c r="K1170" i="27"/>
  <c r="K1163" i="27"/>
  <c r="K1181" i="27"/>
  <c r="K1168" i="27"/>
  <c r="K1164" i="27"/>
  <c r="K1184" i="27"/>
  <c r="K1175" i="27"/>
  <c r="K1178" i="27"/>
  <c r="K1183" i="27"/>
  <c r="K1173" i="27"/>
  <c r="K1155" i="27"/>
  <c r="K1187" i="27"/>
  <c r="K1176" i="27"/>
  <c r="K1158" i="27"/>
  <c r="K1179" i="27"/>
  <c r="K1160" i="27"/>
  <c r="K1177" i="27"/>
  <c r="K1189" i="27"/>
  <c r="K1171" i="27"/>
  <c r="K1174" i="27"/>
  <c r="K1186" i="27"/>
  <c r="K1161" i="27"/>
  <c r="K1156" i="27"/>
  <c r="K1154" i="27"/>
  <c r="K1182" i="27"/>
  <c r="K1188" i="27"/>
  <c r="K1157" i="27"/>
  <c r="K1180" i="27"/>
  <c r="K1185" i="27"/>
  <c r="K1172" i="27"/>
  <c r="K1169" i="27"/>
  <c r="K2079" i="27"/>
  <c r="K2088" i="27"/>
  <c r="K2056" i="27"/>
  <c r="K2060" i="27"/>
  <c r="K2085" i="27"/>
  <c r="K2421" i="27"/>
  <c r="K2435" i="27"/>
  <c r="K2431" i="27"/>
  <c r="K2438" i="27"/>
  <c r="K2430" i="27"/>
  <c r="K2426" i="27"/>
  <c r="K2445" i="27"/>
  <c r="K2434" i="27"/>
  <c r="K2443" i="27"/>
  <c r="K2428" i="27"/>
  <c r="K2444" i="27"/>
  <c r="K2422" i="27"/>
  <c r="K2419" i="27"/>
  <c r="K2446" i="27"/>
  <c r="K2440" i="27"/>
  <c r="K2420" i="27"/>
  <c r="K2432" i="27"/>
  <c r="K2424" i="27"/>
  <c r="K2427" i="27"/>
  <c r="K2437" i="27"/>
  <c r="K2414" i="27"/>
  <c r="K2448" i="27"/>
  <c r="K2447" i="27"/>
  <c r="K2418" i="27"/>
  <c r="K2449" i="27"/>
  <c r="K2441" i="27"/>
  <c r="K2416" i="27"/>
  <c r="K2415" i="27"/>
  <c r="K2433" i="27"/>
  <c r="K2417" i="27"/>
  <c r="K2429" i="27"/>
  <c r="K2442" i="27"/>
  <c r="K2423" i="27"/>
  <c r="K2439" i="27"/>
  <c r="K2425" i="27"/>
  <c r="K2436" i="27"/>
  <c r="K2555" i="27"/>
  <c r="K2549" i="27"/>
  <c r="K2551" i="27"/>
  <c r="K2528" i="27"/>
  <c r="K2532" i="27"/>
  <c r="K717" i="27"/>
  <c r="K698" i="27"/>
  <c r="K704" i="27"/>
  <c r="K2605" i="27"/>
  <c r="K2622" i="27"/>
  <c r="K2599" i="27"/>
  <c r="K2595" i="27"/>
  <c r="K2616" i="27"/>
  <c r="K2621" i="27"/>
  <c r="K2612" i="27"/>
  <c r="K2615" i="27"/>
  <c r="K2610" i="27"/>
  <c r="K2601" i="27"/>
  <c r="K2609" i="27"/>
  <c r="K2608" i="27"/>
  <c r="K2607" i="27"/>
  <c r="K2597" i="27"/>
  <c r="K2604" i="27"/>
  <c r="K2598" i="27"/>
  <c r="K2620" i="27"/>
  <c r="K2628" i="27"/>
  <c r="K2617" i="27"/>
  <c r="K2600" i="27"/>
  <c r="K2596" i="27"/>
  <c r="K2623" i="27"/>
  <c r="K2606" i="27"/>
  <c r="K2614" i="27"/>
  <c r="K2629" i="27"/>
  <c r="K2603" i="27"/>
  <c r="K2625" i="27"/>
  <c r="K2618" i="27"/>
  <c r="K2602" i="27"/>
  <c r="K2626" i="27"/>
  <c r="K2624" i="27"/>
  <c r="K2594" i="27"/>
  <c r="K2611" i="27"/>
  <c r="K2627" i="27"/>
  <c r="K2613" i="27"/>
  <c r="K2619" i="27"/>
  <c r="K2805" i="27"/>
  <c r="K2806" i="27"/>
  <c r="K2786" i="27"/>
  <c r="K2808" i="27"/>
  <c r="K2795" i="27"/>
  <c r="K2798" i="27"/>
  <c r="K2784" i="27"/>
  <c r="K2796" i="27"/>
  <c r="K2807" i="27"/>
  <c r="K2804" i="27"/>
  <c r="K2785" i="27"/>
  <c r="K2793" i="27"/>
  <c r="K2788" i="27"/>
  <c r="K2783" i="27"/>
  <c r="K2787" i="27"/>
  <c r="K2799" i="27"/>
  <c r="K2792" i="27"/>
  <c r="K2797" i="27"/>
  <c r="K2790" i="27"/>
  <c r="K2781" i="27"/>
  <c r="K2780" i="27"/>
  <c r="K2801" i="27"/>
  <c r="K2775" i="27"/>
  <c r="K2778" i="27"/>
  <c r="K2789" i="27"/>
  <c r="K2779" i="27"/>
  <c r="K2777" i="27"/>
  <c r="K2803" i="27"/>
  <c r="K2782" i="27"/>
  <c r="K2791" i="27"/>
  <c r="K2794" i="27"/>
  <c r="K2800" i="27"/>
  <c r="K2802" i="27"/>
  <c r="K2774" i="27"/>
  <c r="K2776" i="27"/>
  <c r="K2809" i="27"/>
  <c r="K2588" i="27"/>
  <c r="K2568" i="27"/>
  <c r="K2593" i="27"/>
  <c r="K2579" i="27"/>
  <c r="K2566" i="27"/>
  <c r="K2592" i="27"/>
  <c r="K2583" i="27"/>
  <c r="K2572" i="27"/>
  <c r="K2569" i="27"/>
  <c r="K2580" i="27"/>
  <c r="K2561" i="27"/>
  <c r="K2576" i="27"/>
  <c r="K2573" i="27"/>
  <c r="K2564" i="27"/>
  <c r="K2562" i="27"/>
  <c r="K2575" i="27"/>
  <c r="K2559" i="27"/>
  <c r="K2581" i="27"/>
  <c r="K2591" i="27"/>
  <c r="K2584" i="27"/>
  <c r="K2577" i="27"/>
  <c r="K2590" i="27"/>
  <c r="K2565" i="27"/>
  <c r="K2582" i="27"/>
  <c r="K2586" i="27"/>
  <c r="K2587" i="27"/>
  <c r="K2563" i="27"/>
  <c r="K2570" i="27"/>
  <c r="K2560" i="27"/>
  <c r="K2558" i="27"/>
  <c r="K2585" i="27"/>
  <c r="K2574" i="27"/>
  <c r="K2571" i="27"/>
  <c r="K2578" i="27"/>
  <c r="K2567" i="27"/>
  <c r="K2589" i="27"/>
  <c r="K2659" i="27"/>
  <c r="K2633" i="27"/>
  <c r="K2649" i="27"/>
  <c r="K2650" i="27"/>
  <c r="K2648" i="27"/>
  <c r="K2991" i="27"/>
  <c r="K3007" i="27"/>
  <c r="K3003" i="27"/>
  <c r="K232" i="27"/>
  <c r="K223" i="27"/>
  <c r="K251" i="27"/>
  <c r="K237" i="27"/>
  <c r="K179" i="27"/>
  <c r="K156" i="27"/>
  <c r="K152" i="27"/>
  <c r="K180" i="27"/>
  <c r="K160" i="27"/>
  <c r="K2723" i="27"/>
  <c r="K2716" i="27"/>
  <c r="K2722" i="27"/>
  <c r="K2729" i="27"/>
  <c r="K2737" i="27"/>
  <c r="K1361" i="27"/>
  <c r="K1365" i="27"/>
  <c r="K1338" i="27"/>
  <c r="K1366" i="27"/>
  <c r="K449" i="27"/>
  <c r="K452" i="27"/>
  <c r="K446" i="27"/>
  <c r="K439" i="27"/>
  <c r="K468" i="27"/>
  <c r="K1199" i="27"/>
  <c r="K1197" i="27"/>
  <c r="K1221" i="27"/>
  <c r="K1192" i="27"/>
  <c r="K2364" i="27"/>
  <c r="K2368" i="27"/>
  <c r="K2356" i="27"/>
  <c r="K2354" i="27"/>
  <c r="K2371" i="27"/>
  <c r="K839" i="27"/>
  <c r="K863" i="27"/>
  <c r="K840" i="27"/>
  <c r="K832" i="27"/>
  <c r="K736" i="27"/>
  <c r="K734" i="27"/>
  <c r="K754" i="27"/>
  <c r="K731" i="27"/>
  <c r="K749" i="27"/>
  <c r="K2190" i="27"/>
  <c r="K2196" i="27"/>
  <c r="K2184" i="27"/>
  <c r="K2177" i="27"/>
  <c r="K950" i="27"/>
  <c r="K944" i="27"/>
  <c r="K966" i="27"/>
  <c r="K956" i="27"/>
  <c r="K948" i="27"/>
  <c r="K2326" i="27"/>
  <c r="K2666" i="27"/>
  <c r="K409" i="27"/>
  <c r="K2740" i="27"/>
  <c r="K1040" i="27"/>
  <c r="K1534" i="27"/>
  <c r="K1526" i="27"/>
  <c r="K1521" i="27"/>
  <c r="K1515" i="27"/>
  <c r="K2329" i="27"/>
  <c r="K2335" i="27"/>
  <c r="K2316" i="27"/>
  <c r="K2881" i="27"/>
  <c r="K2875" i="27"/>
  <c r="K2878" i="27"/>
  <c r="K2870" i="27"/>
  <c r="K549" i="27"/>
  <c r="K559" i="27"/>
  <c r="K551" i="27"/>
  <c r="K1378" i="27"/>
  <c r="K1372" i="27"/>
  <c r="K1373" i="27"/>
  <c r="K1383" i="27"/>
  <c r="K1370" i="27"/>
  <c r="K1374" i="27"/>
  <c r="K1395" i="27"/>
  <c r="K1381" i="27"/>
  <c r="K1398" i="27"/>
  <c r="K1385" i="27"/>
  <c r="K1397" i="27"/>
  <c r="K1380" i="27"/>
  <c r="K1382" i="27"/>
  <c r="K1400" i="27"/>
  <c r="K1379" i="27"/>
  <c r="K1401" i="27"/>
  <c r="K1371" i="27"/>
  <c r="K1393" i="27"/>
  <c r="K1387" i="27"/>
  <c r="K1376" i="27"/>
  <c r="K1390" i="27"/>
  <c r="K1375" i="27"/>
  <c r="K1399" i="27"/>
  <c r="K1389" i="27"/>
  <c r="K1377" i="27"/>
  <c r="K1403" i="27"/>
  <c r="K1388" i="27"/>
  <c r="K1394" i="27"/>
  <c r="K1405" i="27"/>
  <c r="K1404" i="27"/>
  <c r="K1392" i="27"/>
  <c r="K1384" i="27"/>
  <c r="K1386" i="27"/>
  <c r="K1402" i="27"/>
  <c r="K1396" i="27"/>
  <c r="K1391" i="27"/>
  <c r="K661" i="27"/>
  <c r="K660" i="27"/>
  <c r="K683" i="27"/>
  <c r="K672" i="27"/>
  <c r="K680" i="27"/>
  <c r="K665" i="27"/>
  <c r="K659" i="27"/>
  <c r="K673" i="27"/>
  <c r="K685" i="27"/>
  <c r="K677" i="27"/>
  <c r="K671" i="27"/>
  <c r="K655" i="27"/>
  <c r="K670" i="27"/>
  <c r="K681" i="27"/>
  <c r="K657" i="27"/>
  <c r="K676" i="27"/>
  <c r="K682" i="27"/>
  <c r="K662" i="27"/>
  <c r="K666" i="27"/>
  <c r="K679" i="27"/>
  <c r="K668" i="27"/>
  <c r="K675" i="27"/>
  <c r="K653" i="27"/>
  <c r="K669" i="27"/>
  <c r="K678" i="27"/>
  <c r="K650" i="27"/>
  <c r="K684" i="27"/>
  <c r="K651" i="27"/>
  <c r="K654" i="27"/>
  <c r="K667" i="27"/>
  <c r="K664" i="27"/>
  <c r="K656" i="27"/>
  <c r="K674" i="27"/>
  <c r="K652" i="27"/>
  <c r="K658" i="27"/>
  <c r="K663" i="27"/>
  <c r="K210" i="27"/>
  <c r="K198" i="27"/>
  <c r="K216" i="27"/>
  <c r="K208" i="27"/>
  <c r="K196" i="27"/>
  <c r="K2673" i="27"/>
  <c r="K2700" i="27"/>
  <c r="K2676" i="27"/>
  <c r="K2693" i="27"/>
  <c r="K2970" i="27"/>
  <c r="K2989" i="27"/>
  <c r="K2983" i="27"/>
  <c r="K2967" i="27"/>
  <c r="K2975" i="27"/>
  <c r="K1925" i="27"/>
  <c r="K1913" i="27"/>
  <c r="K1926" i="27"/>
  <c r="K1934" i="27"/>
  <c r="K415" i="27"/>
  <c r="K421" i="27"/>
  <c r="K398" i="27"/>
  <c r="K414" i="27"/>
  <c r="K315" i="27"/>
  <c r="K307" i="27"/>
  <c r="K291" i="27"/>
  <c r="K313" i="27"/>
  <c r="K922" i="27"/>
  <c r="K932" i="27"/>
  <c r="K933" i="27"/>
  <c r="K936" i="27"/>
  <c r="K1104" i="27"/>
  <c r="K1083" i="27"/>
  <c r="K1094" i="27"/>
  <c r="K1101" i="27"/>
  <c r="K2766" i="27"/>
  <c r="K2752" i="27"/>
  <c r="K2755" i="27"/>
  <c r="K2757" i="27"/>
  <c r="K367" i="27"/>
  <c r="K391" i="27"/>
  <c r="K382" i="27"/>
  <c r="K369" i="27"/>
  <c r="K396" i="27"/>
  <c r="K387" i="27"/>
  <c r="K385" i="27"/>
  <c r="K378" i="27"/>
  <c r="K393" i="27"/>
  <c r="K383" i="27"/>
  <c r="K394" i="27"/>
  <c r="K380" i="27"/>
  <c r="K362" i="27"/>
  <c r="K390" i="27"/>
  <c r="K371" i="27"/>
  <c r="K363" i="27"/>
  <c r="K372" i="27"/>
  <c r="K389" i="27"/>
  <c r="K365" i="27"/>
  <c r="K373" i="27"/>
  <c r="K397" i="27"/>
  <c r="K386" i="27"/>
  <c r="K368" i="27"/>
  <c r="K381" i="27"/>
  <c r="K370" i="27"/>
  <c r="K388" i="27"/>
  <c r="K376" i="27"/>
  <c r="K384" i="27"/>
  <c r="K377" i="27"/>
  <c r="K395" i="27"/>
  <c r="K364" i="27"/>
  <c r="K375" i="27"/>
  <c r="K379" i="27"/>
  <c r="K374" i="27"/>
  <c r="K366" i="27"/>
  <c r="K392" i="27"/>
  <c r="K1427" i="27"/>
  <c r="K1416" i="27"/>
  <c r="K1430" i="27"/>
  <c r="K1412" i="27"/>
  <c r="K1425" i="27"/>
  <c r="K1971" i="27"/>
  <c r="K1977" i="27"/>
  <c r="K1979" i="27"/>
  <c r="K1964" i="27"/>
  <c r="K6" i="27"/>
  <c r="K17" i="27"/>
  <c r="K4" i="27"/>
  <c r="K9" i="27"/>
  <c r="K801" i="27"/>
  <c r="K799" i="27"/>
  <c r="K795" i="27"/>
  <c r="K804" i="27"/>
  <c r="K826" i="27"/>
  <c r="K1119" i="27"/>
  <c r="K1138" i="27"/>
  <c r="K1125" i="27"/>
  <c r="K1118" i="27"/>
  <c r="K1134" i="27"/>
  <c r="K1021" i="27"/>
  <c r="K1032" i="27"/>
  <c r="K1038" i="27"/>
  <c r="K1028" i="27"/>
  <c r="K989" i="27"/>
  <c r="K978" i="27"/>
  <c r="K974" i="27"/>
  <c r="K1003" i="27"/>
  <c r="K2071" i="27"/>
  <c r="K2070" i="27"/>
  <c r="K2059" i="27"/>
  <c r="K2069" i="27"/>
  <c r="K2081" i="27"/>
  <c r="K2545" i="27"/>
  <c r="K2529" i="27"/>
  <c r="K2538" i="27"/>
  <c r="K2533" i="27"/>
  <c r="K2547" i="27"/>
  <c r="K706" i="27"/>
  <c r="K707" i="27"/>
  <c r="K712" i="27"/>
  <c r="K720" i="27"/>
  <c r="K721" i="27"/>
  <c r="K271" i="27"/>
  <c r="K263" i="27"/>
  <c r="K267" i="27"/>
  <c r="K277" i="27"/>
  <c r="K283" i="27"/>
  <c r="K286" i="27"/>
  <c r="K281" i="27"/>
  <c r="K255" i="27"/>
  <c r="K257" i="27"/>
  <c r="K262" i="27"/>
  <c r="K280" i="27"/>
  <c r="K276" i="27"/>
  <c r="K254" i="27"/>
  <c r="K265" i="27"/>
  <c r="K278" i="27"/>
  <c r="K273" i="27"/>
  <c r="K282" i="27"/>
  <c r="K259" i="27"/>
  <c r="K274" i="27"/>
  <c r="K256" i="27"/>
  <c r="K270" i="27"/>
  <c r="K266" i="27"/>
  <c r="K288" i="27"/>
  <c r="K268" i="27"/>
  <c r="K258" i="27"/>
  <c r="K284" i="27"/>
  <c r="K289" i="27"/>
  <c r="K279" i="27"/>
  <c r="K272" i="27"/>
  <c r="K269" i="27"/>
  <c r="K275" i="27"/>
  <c r="K260" i="27"/>
  <c r="K261" i="27"/>
  <c r="K287" i="27"/>
  <c r="K264" i="27"/>
  <c r="K285" i="27"/>
  <c r="K2654" i="27"/>
  <c r="K2658" i="27"/>
  <c r="K2632" i="27"/>
  <c r="K2663" i="27"/>
  <c r="K2645" i="27"/>
  <c r="K3004" i="27"/>
  <c r="K3008" i="27"/>
  <c r="K2235" i="27"/>
  <c r="K2260" i="27"/>
  <c r="K2255" i="27"/>
  <c r="K2238" i="27"/>
  <c r="K2254" i="27"/>
  <c r="K2269" i="27"/>
  <c r="K2248" i="27"/>
  <c r="K2250" i="27"/>
  <c r="K2268" i="27"/>
  <c r="K2258" i="27"/>
  <c r="K2253" i="27"/>
  <c r="K2257" i="27"/>
  <c r="K2262" i="27"/>
  <c r="K2263" i="27"/>
  <c r="K2239" i="27"/>
  <c r="K2246" i="27"/>
  <c r="K2264" i="27"/>
  <c r="K2256" i="27"/>
  <c r="K2236" i="27"/>
  <c r="K2261" i="27"/>
  <c r="K2266" i="27"/>
  <c r="K2267" i="27"/>
  <c r="K2243" i="27"/>
  <c r="K2234" i="27"/>
  <c r="K2259" i="27"/>
  <c r="K2252" i="27"/>
  <c r="K2244" i="27"/>
  <c r="K2265" i="27"/>
  <c r="K2241" i="27"/>
  <c r="K2242" i="27"/>
  <c r="K2240" i="27"/>
  <c r="K2245" i="27"/>
  <c r="K2249" i="27"/>
  <c r="K2237" i="27"/>
  <c r="K2247" i="27"/>
  <c r="K2251" i="27"/>
  <c r="K227" i="27"/>
  <c r="K230" i="27"/>
  <c r="K229" i="27"/>
  <c r="K244" i="27"/>
  <c r="K1558" i="27"/>
  <c r="K1572" i="27"/>
  <c r="K1582" i="27"/>
  <c r="K1575" i="27"/>
  <c r="K1567" i="27"/>
  <c r="K1559" i="27"/>
  <c r="K1554" i="27"/>
  <c r="K1568" i="27"/>
  <c r="K1579" i="27"/>
  <c r="K1551" i="27"/>
  <c r="K1564" i="27"/>
  <c r="K1556" i="27"/>
  <c r="K1550" i="27"/>
  <c r="K1583" i="27"/>
  <c r="K1560" i="27"/>
  <c r="K1552" i="27"/>
  <c r="K1570" i="27"/>
  <c r="K1566" i="27"/>
  <c r="K1580" i="27"/>
  <c r="K1584" i="27"/>
  <c r="K1569" i="27"/>
  <c r="K1562" i="27"/>
  <c r="K1581" i="27"/>
  <c r="K1573" i="27"/>
  <c r="K1585" i="27"/>
  <c r="K1561" i="27"/>
  <c r="K1563" i="27"/>
  <c r="K1553" i="27"/>
  <c r="K1576" i="27"/>
  <c r="K1574" i="27"/>
  <c r="K1555" i="27"/>
  <c r="K1578" i="27"/>
  <c r="K1565" i="27"/>
  <c r="K1577" i="27"/>
  <c r="K1557" i="27"/>
  <c r="K1571" i="27"/>
  <c r="K165" i="27"/>
  <c r="K157" i="27"/>
  <c r="K166" i="27"/>
  <c r="K146" i="27"/>
  <c r="K2730" i="27"/>
  <c r="K2731" i="27"/>
  <c r="K2718" i="27"/>
  <c r="K2732" i="27"/>
  <c r="K1348" i="27"/>
  <c r="K1335" i="27"/>
  <c r="K1347" i="27"/>
  <c r="K1344" i="27"/>
  <c r="K436" i="27"/>
  <c r="K463" i="27"/>
  <c r="K464" i="27"/>
  <c r="K459" i="27"/>
  <c r="K454" i="27"/>
  <c r="K1204" i="27"/>
  <c r="K1217" i="27"/>
  <c r="K1215" i="27"/>
  <c r="K1225" i="27"/>
  <c r="K2373" i="27"/>
  <c r="K2367" i="27"/>
  <c r="K2377" i="27"/>
  <c r="K2352" i="27"/>
  <c r="K2342" i="27"/>
  <c r="K859" i="27"/>
  <c r="K850" i="27"/>
  <c r="K865" i="27"/>
  <c r="K848" i="27"/>
  <c r="K864" i="27"/>
  <c r="K746" i="27"/>
  <c r="K752" i="27"/>
  <c r="K744" i="27"/>
  <c r="K738" i="27"/>
  <c r="K2174" i="27"/>
  <c r="K2166" i="27"/>
  <c r="K2175" i="27"/>
  <c r="K2194" i="27"/>
  <c r="K2197" i="27"/>
  <c r="K946" i="27"/>
  <c r="K960" i="27"/>
  <c r="K943" i="27"/>
  <c r="K962" i="27"/>
  <c r="K941" i="27"/>
  <c r="K1406" i="27"/>
  <c r="K1426" i="27"/>
  <c r="K1434" i="27"/>
  <c r="K1410" i="27"/>
  <c r="K1973" i="27"/>
  <c r="K1963" i="27"/>
  <c r="K1980" i="27"/>
  <c r="K1960" i="27"/>
  <c r="K1962" i="27"/>
  <c r="K25" i="27"/>
  <c r="K5" i="27"/>
  <c r="K10" i="27"/>
  <c r="K18" i="27"/>
  <c r="K27" i="27"/>
  <c r="K2224" i="27"/>
  <c r="K2219" i="27"/>
  <c r="K2198" i="27"/>
  <c r="K2207" i="27"/>
  <c r="K2206" i="27"/>
  <c r="K2216" i="27"/>
  <c r="K2218" i="27"/>
  <c r="K2229" i="27"/>
  <c r="K2211" i="27"/>
  <c r="K2230" i="27"/>
  <c r="K2232" i="27"/>
  <c r="K2228" i="27"/>
  <c r="K2220" i="27"/>
  <c r="K2200" i="27"/>
  <c r="K2223" i="27"/>
  <c r="K2209" i="27"/>
  <c r="K2213" i="27"/>
  <c r="K2226" i="27"/>
  <c r="K2204" i="27"/>
  <c r="K2222" i="27"/>
  <c r="K2227" i="27"/>
  <c r="K2214" i="27"/>
  <c r="K2233" i="27"/>
  <c r="K2210" i="27"/>
  <c r="K2215" i="27"/>
  <c r="K2221" i="27"/>
  <c r="K2225" i="27"/>
  <c r="K2212" i="27"/>
  <c r="K2202" i="27"/>
  <c r="K2217" i="27"/>
  <c r="K2199" i="27"/>
  <c r="K2201" i="27"/>
  <c r="K2203" i="27"/>
  <c r="K2231" i="27"/>
  <c r="K2208" i="27"/>
  <c r="K2205" i="27"/>
  <c r="K823" i="27"/>
  <c r="K805" i="27"/>
  <c r="K810" i="27"/>
  <c r="K803" i="27"/>
  <c r="K1153" i="27"/>
  <c r="K1152" i="27"/>
  <c r="K1132" i="27"/>
  <c r="K1121" i="27"/>
  <c r="K1020" i="27"/>
  <c r="K1012" i="27"/>
  <c r="K1027" i="27"/>
  <c r="K1031" i="27"/>
  <c r="K1024" i="27"/>
  <c r="K1008" i="27"/>
  <c r="K981" i="27"/>
  <c r="K1009" i="27"/>
  <c r="K1002" i="27"/>
  <c r="K2842" i="27"/>
  <c r="K2826" i="27"/>
  <c r="K2841" i="27"/>
  <c r="K2843" i="27"/>
  <c r="K2817" i="27"/>
  <c r="K2812" i="27"/>
  <c r="K2831" i="27"/>
  <c r="K2822" i="27"/>
  <c r="K2823" i="27"/>
  <c r="K2835" i="27"/>
  <c r="K2838" i="27"/>
  <c r="K2830" i="27"/>
  <c r="K2816" i="27"/>
  <c r="K2832" i="27"/>
  <c r="K2837" i="27"/>
  <c r="K2844" i="27"/>
  <c r="K2840" i="27"/>
  <c r="K2836" i="27"/>
  <c r="K2839" i="27"/>
  <c r="K2828" i="27"/>
  <c r="K2827" i="27"/>
  <c r="K2810" i="27"/>
  <c r="K2825" i="27"/>
  <c r="K2833" i="27"/>
  <c r="K2814" i="27"/>
  <c r="K2821" i="27"/>
  <c r="K2820" i="27"/>
  <c r="K2811" i="27"/>
  <c r="K2813" i="27"/>
  <c r="K2824" i="27"/>
  <c r="K2815" i="27"/>
  <c r="K2834" i="27"/>
  <c r="K2818" i="27"/>
  <c r="K2819" i="27"/>
  <c r="K2845" i="27"/>
  <c r="K2829" i="27"/>
  <c r="K2058" i="27"/>
  <c r="K2084" i="27"/>
  <c r="K2083" i="27"/>
  <c r="K2061" i="27"/>
  <c r="K2075" i="27"/>
  <c r="K2556" i="27"/>
  <c r="K2550" i="27"/>
  <c r="K2554" i="27"/>
  <c r="K2553" i="27"/>
  <c r="K2534" i="27"/>
  <c r="K718" i="27"/>
  <c r="K693" i="27"/>
  <c r="K692" i="27"/>
  <c r="K708" i="27"/>
  <c r="K686" i="27"/>
  <c r="K2635" i="27"/>
  <c r="K2665" i="27"/>
  <c r="K2637" i="27"/>
  <c r="K2647" i="27"/>
  <c r="K2641" i="27"/>
  <c r="K3002" i="27"/>
  <c r="K3009" i="27"/>
  <c r="K246" i="27"/>
  <c r="K239" i="27"/>
  <c r="K249" i="27"/>
  <c r="K218" i="27"/>
  <c r="K153" i="27"/>
  <c r="K154" i="27"/>
  <c r="K150" i="27"/>
  <c r="K167" i="27"/>
  <c r="K2728" i="27"/>
  <c r="K2727" i="27"/>
  <c r="K2711" i="27"/>
  <c r="K2733" i="27"/>
  <c r="K1340" i="27"/>
  <c r="K1356" i="27"/>
  <c r="K1354" i="27"/>
  <c r="K1369" i="27"/>
  <c r="K447" i="27"/>
  <c r="K466" i="27"/>
  <c r="K441" i="27"/>
  <c r="K455" i="27"/>
  <c r="K434" i="27"/>
  <c r="K1223" i="27"/>
  <c r="K1206" i="27"/>
  <c r="K1211" i="27"/>
  <c r="K1224" i="27"/>
  <c r="K2372" i="27"/>
  <c r="K2374" i="27"/>
  <c r="K2348" i="27"/>
  <c r="K2345" i="27"/>
  <c r="K142" i="27"/>
  <c r="K143" i="27"/>
  <c r="K135" i="27"/>
  <c r="K127" i="27"/>
  <c r="K124" i="27"/>
  <c r="K113" i="27"/>
  <c r="K136" i="27"/>
  <c r="K112" i="27"/>
  <c r="K140" i="27"/>
  <c r="K138" i="27"/>
  <c r="K128" i="27"/>
  <c r="K130" i="27"/>
  <c r="K125" i="27"/>
  <c r="K133" i="27"/>
  <c r="K132" i="27"/>
  <c r="K116" i="27"/>
  <c r="K115" i="27"/>
  <c r="K117" i="27"/>
  <c r="K120" i="27"/>
  <c r="K139" i="27"/>
  <c r="K137" i="27"/>
  <c r="K122" i="27"/>
  <c r="K134" i="27"/>
  <c r="K118" i="27"/>
  <c r="K114" i="27"/>
  <c r="K123" i="27"/>
  <c r="K131" i="27"/>
  <c r="K145" i="27"/>
  <c r="K126" i="27"/>
  <c r="K111" i="27"/>
  <c r="K121" i="27"/>
  <c r="K110" i="27"/>
  <c r="K141" i="27"/>
  <c r="K129" i="27"/>
  <c r="K119" i="27"/>
  <c r="K144" i="27"/>
  <c r="K836" i="27"/>
  <c r="K861" i="27"/>
  <c r="K830" i="27"/>
  <c r="K838" i="27"/>
  <c r="K855" i="27"/>
  <c r="K737" i="27"/>
  <c r="K724" i="27"/>
  <c r="K756" i="27"/>
  <c r="K747" i="27"/>
  <c r="K2187" i="27"/>
  <c r="K2172" i="27"/>
  <c r="K2180" i="27"/>
  <c r="K2183" i="27"/>
  <c r="K2189" i="27"/>
  <c r="K2104" i="27"/>
  <c r="K2123" i="27"/>
  <c r="K2091" i="27"/>
  <c r="K2100" i="27"/>
  <c r="K2115" i="27"/>
  <c r="K2111" i="27"/>
  <c r="K2125" i="27"/>
  <c r="K2110" i="27"/>
  <c r="K2116" i="27"/>
  <c r="K2118" i="27"/>
  <c r="K2094" i="27"/>
  <c r="K2099" i="27"/>
  <c r="K2109" i="27"/>
  <c r="K2114" i="27"/>
  <c r="K2101" i="27"/>
  <c r="K2120" i="27"/>
  <c r="K2108" i="27"/>
  <c r="K2103" i="27"/>
  <c r="K2106" i="27"/>
  <c r="K2117" i="27"/>
  <c r="K2107" i="27"/>
  <c r="K2121" i="27"/>
  <c r="K2095" i="27"/>
  <c r="K2092" i="27"/>
  <c r="K2112" i="27"/>
  <c r="K2105" i="27"/>
  <c r="K2097" i="27"/>
  <c r="K2090" i="27"/>
  <c r="K2119" i="27"/>
  <c r="K2096" i="27"/>
  <c r="K2122" i="27"/>
  <c r="K2093" i="27"/>
  <c r="K2102" i="27"/>
  <c r="K2113" i="27"/>
  <c r="K2098" i="27"/>
  <c r="K2124" i="27"/>
  <c r="K967" i="27"/>
  <c r="K959" i="27"/>
  <c r="K954" i="27"/>
  <c r="K968" i="27"/>
  <c r="K2685" i="27"/>
  <c r="K2699" i="27"/>
  <c r="K2977" i="27"/>
  <c r="K400" i="27"/>
  <c r="K410" i="27"/>
  <c r="K920" i="27"/>
  <c r="K908" i="27"/>
  <c r="K1099" i="27"/>
  <c r="K1098" i="27"/>
  <c r="K1103" i="27"/>
  <c r="K1089" i="27"/>
  <c r="K2759" i="27"/>
  <c r="K2748" i="27"/>
  <c r="K1541" i="27"/>
  <c r="K1545" i="27"/>
  <c r="K1517" i="27"/>
  <c r="K1530" i="27"/>
  <c r="K2332" i="27"/>
  <c r="K2331" i="27"/>
  <c r="K2336" i="27"/>
  <c r="K2324" i="27"/>
  <c r="K2306" i="27"/>
  <c r="K2858" i="27"/>
  <c r="K2854" i="27"/>
  <c r="K2862" i="27"/>
  <c r="K2866" i="27"/>
  <c r="K2864" i="27"/>
  <c r="K564" i="27"/>
  <c r="K566" i="27"/>
  <c r="K567" i="27"/>
  <c r="K556" i="27"/>
  <c r="K555" i="27"/>
  <c r="K193" i="27"/>
  <c r="K184" i="27"/>
  <c r="K209" i="27"/>
  <c r="K212" i="27"/>
  <c r="K2669" i="27"/>
  <c r="K2672" i="27"/>
  <c r="K2694" i="27"/>
  <c r="K2689" i="27"/>
  <c r="K2698" i="27"/>
  <c r="K2955" i="27"/>
  <c r="K2988" i="27"/>
  <c r="K2982" i="27"/>
  <c r="K2976" i="27"/>
  <c r="K1935" i="27"/>
  <c r="K1920" i="27"/>
  <c r="K1916" i="27"/>
  <c r="K1940" i="27"/>
  <c r="K404" i="27"/>
  <c r="K401" i="27"/>
  <c r="K402" i="27"/>
  <c r="K412" i="27"/>
  <c r="K417" i="27"/>
  <c r="K318" i="27"/>
  <c r="K323" i="27"/>
  <c r="K295" i="27"/>
  <c r="K320" i="27"/>
  <c r="K929" i="27"/>
  <c r="K925" i="27"/>
  <c r="K930" i="27"/>
  <c r="K927" i="27"/>
  <c r="K1102" i="27"/>
  <c r="K1090" i="27"/>
  <c r="K1095" i="27"/>
  <c r="K1110" i="27"/>
  <c r="K1091" i="27"/>
  <c r="K2749" i="27"/>
  <c r="K2769" i="27"/>
  <c r="K2764" i="27"/>
  <c r="K2742" i="27"/>
  <c r="K2753" i="27"/>
  <c r="K1062" i="27"/>
  <c r="K1056" i="27"/>
  <c r="K1077" i="27"/>
  <c r="K1066" i="27"/>
  <c r="K1058" i="27"/>
  <c r="K1072" i="27"/>
  <c r="K1069" i="27"/>
  <c r="K1074" i="27"/>
  <c r="K1080" i="27"/>
  <c r="K1076" i="27"/>
  <c r="K1063" i="27"/>
  <c r="K1068" i="27"/>
  <c r="K1055" i="27"/>
  <c r="K1052" i="27"/>
  <c r="K1050" i="27"/>
  <c r="K1064" i="27"/>
  <c r="K1047" i="27"/>
  <c r="K1053" i="27"/>
  <c r="K1057" i="27"/>
  <c r="K1046" i="27"/>
  <c r="K1051" i="27"/>
  <c r="K1071" i="27"/>
  <c r="K1061" i="27"/>
  <c r="K1054" i="27"/>
  <c r="K1067" i="27"/>
  <c r="K1073" i="27"/>
  <c r="K1081" i="27"/>
  <c r="K1079" i="27"/>
  <c r="K1049" i="27"/>
  <c r="K1059" i="27"/>
  <c r="K1075" i="27"/>
  <c r="K1078" i="27"/>
  <c r="K1060" i="27"/>
  <c r="K1048" i="27"/>
  <c r="K1065" i="27"/>
  <c r="K1070" i="27"/>
  <c r="K1428" i="27"/>
  <c r="K1436" i="27"/>
  <c r="K1437" i="27"/>
  <c r="K1422" i="27"/>
  <c r="K1955" i="27"/>
  <c r="K1950" i="27"/>
  <c r="K1958" i="27"/>
  <c r="K1952" i="27"/>
  <c r="K1978" i="27"/>
  <c r="K12" i="27"/>
  <c r="K37" i="27"/>
  <c r="K8" i="27"/>
  <c r="K23" i="27"/>
  <c r="K1282" i="27"/>
  <c r="K1288" i="27"/>
  <c r="K1263" i="27"/>
  <c r="K1295" i="27"/>
  <c r="K1292" i="27"/>
  <c r="K1278" i="27"/>
  <c r="K1294" i="27"/>
  <c r="K1270" i="27"/>
  <c r="K1262" i="27"/>
  <c r="K1265" i="27"/>
  <c r="K1284" i="27"/>
  <c r="K1287" i="27"/>
  <c r="K1279" i="27"/>
  <c r="K1264" i="27"/>
  <c r="K1280" i="27"/>
  <c r="K1286" i="27"/>
  <c r="K1268" i="27"/>
  <c r="K1274" i="27"/>
  <c r="K1271" i="27"/>
  <c r="K1275" i="27"/>
  <c r="K1293" i="27"/>
  <c r="K1296" i="27"/>
  <c r="K1285" i="27"/>
  <c r="K1291" i="27"/>
  <c r="K1277" i="27"/>
  <c r="K1266" i="27"/>
  <c r="K1267" i="27"/>
  <c r="K1269" i="27"/>
  <c r="K1276" i="27"/>
  <c r="K1272" i="27"/>
  <c r="K1281" i="27"/>
  <c r="K1283" i="27"/>
  <c r="K1290" i="27"/>
  <c r="K1297" i="27"/>
  <c r="K1273" i="27"/>
  <c r="K1289" i="27"/>
  <c r="K797" i="27"/>
  <c r="K802" i="27"/>
  <c r="K794" i="27"/>
  <c r="K811" i="27"/>
  <c r="K1128" i="27"/>
  <c r="K1120" i="27"/>
  <c r="K1142" i="27"/>
  <c r="K1122" i="27"/>
  <c r="K1037" i="27"/>
  <c r="K1044" i="27"/>
  <c r="K1043" i="27"/>
  <c r="K1035" i="27"/>
  <c r="K1001" i="27"/>
  <c r="K996" i="27"/>
  <c r="K999" i="27"/>
  <c r="K982" i="27"/>
  <c r="K1000" i="27"/>
  <c r="K1509" i="27"/>
  <c r="K1487" i="27"/>
  <c r="K1492" i="27"/>
  <c r="K1486" i="27"/>
  <c r="K1478" i="27"/>
  <c r="K1480" i="27"/>
  <c r="K1507" i="27"/>
  <c r="K1496" i="27"/>
  <c r="K1481" i="27"/>
  <c r="K1479" i="27"/>
  <c r="K1483" i="27"/>
  <c r="K1482" i="27"/>
  <c r="K1499" i="27"/>
  <c r="K1510" i="27"/>
  <c r="K1506" i="27"/>
  <c r="K1508" i="27"/>
  <c r="K1493" i="27"/>
  <c r="K1505" i="27"/>
  <c r="K1512" i="27"/>
  <c r="K1503" i="27"/>
  <c r="K1485" i="27"/>
  <c r="K1500" i="27"/>
  <c r="K1497" i="27"/>
  <c r="K1498" i="27"/>
  <c r="K1502" i="27"/>
  <c r="K1490" i="27"/>
  <c r="K1494" i="27"/>
  <c r="K1504" i="27"/>
  <c r="K1491" i="27"/>
  <c r="K1489" i="27"/>
  <c r="K1513" i="27"/>
  <c r="K1501" i="27"/>
  <c r="K1488" i="27"/>
  <c r="K1484" i="27"/>
  <c r="K1511" i="27"/>
  <c r="K1495" i="27"/>
  <c r="K2078" i="27"/>
  <c r="K2080" i="27"/>
  <c r="K2062" i="27"/>
  <c r="K2076" i="27"/>
  <c r="K2522" i="27"/>
  <c r="K2526" i="27"/>
  <c r="K2542" i="27"/>
  <c r="K2523" i="27"/>
  <c r="K687" i="27"/>
  <c r="K716" i="27"/>
  <c r="K702" i="27"/>
  <c r="K700" i="27"/>
  <c r="K694" i="27"/>
  <c r="K891" i="27"/>
  <c r="K896" i="27"/>
  <c r="K883" i="27"/>
  <c r="K890" i="27"/>
  <c r="K878" i="27"/>
  <c r="K875" i="27"/>
  <c r="K880" i="27"/>
  <c r="K889" i="27"/>
  <c r="K884" i="27"/>
  <c r="K868" i="27"/>
  <c r="K898" i="27"/>
  <c r="K887" i="27"/>
  <c r="K895" i="27"/>
  <c r="K874" i="27"/>
  <c r="K893" i="27"/>
  <c r="K901" i="27"/>
  <c r="K872" i="27"/>
  <c r="K869" i="27"/>
  <c r="K876" i="27"/>
  <c r="K873" i="27"/>
  <c r="K900" i="27"/>
  <c r="K886" i="27"/>
  <c r="K885" i="27"/>
  <c r="K871" i="27"/>
  <c r="K888" i="27"/>
  <c r="K894" i="27"/>
  <c r="K870" i="27"/>
  <c r="K877" i="27"/>
  <c r="K879" i="27"/>
  <c r="K866" i="27"/>
  <c r="K899" i="27"/>
  <c r="K867" i="27"/>
  <c r="K892" i="27"/>
  <c r="K881" i="27"/>
  <c r="K882" i="27"/>
  <c r="K897" i="27"/>
  <c r="K2130" i="27"/>
  <c r="K2161" i="27"/>
  <c r="K2131" i="27"/>
  <c r="K2149" i="27"/>
  <c r="K2157" i="27"/>
  <c r="K2128" i="27"/>
  <c r="K2152" i="27"/>
  <c r="K2141" i="27"/>
  <c r="K2155" i="27"/>
  <c r="K2127" i="27"/>
  <c r="K2136" i="27"/>
  <c r="K2151" i="27"/>
  <c r="K2134" i="27"/>
  <c r="K2145" i="27"/>
  <c r="K2160" i="27"/>
  <c r="K2132" i="27"/>
  <c r="K2153" i="27"/>
  <c r="K2154" i="27"/>
  <c r="K2143" i="27"/>
  <c r="K2137" i="27"/>
  <c r="K2156" i="27"/>
  <c r="K2144" i="27"/>
  <c r="K2148" i="27"/>
  <c r="K2158" i="27"/>
  <c r="K2135" i="27"/>
  <c r="K2133" i="27"/>
  <c r="K2139" i="27"/>
  <c r="K2150" i="27"/>
  <c r="K2126" i="27"/>
  <c r="K2138" i="27"/>
  <c r="K2129" i="27"/>
  <c r="K2147" i="27"/>
  <c r="K2142" i="27"/>
  <c r="K2140" i="27"/>
  <c r="K2146" i="27"/>
  <c r="K2159" i="27"/>
  <c r="K2660" i="27"/>
  <c r="K2642" i="27"/>
  <c r="K2656" i="27"/>
  <c r="K2651" i="27"/>
  <c r="K3001" i="27"/>
  <c r="K3005" i="27"/>
  <c r="K243" i="27"/>
  <c r="K231" i="27"/>
  <c r="K222" i="27"/>
  <c r="K228" i="27"/>
  <c r="K224" i="27"/>
  <c r="K161" i="27"/>
  <c r="K175" i="27"/>
  <c r="K163" i="27"/>
  <c r="K159" i="27"/>
  <c r="K2709" i="27"/>
  <c r="K2712" i="27"/>
  <c r="K2707" i="27"/>
  <c r="K2714" i="27"/>
  <c r="K1350" i="27"/>
  <c r="K1362" i="27"/>
  <c r="K1364" i="27"/>
  <c r="K1357" i="27"/>
  <c r="K444" i="27"/>
  <c r="K453" i="27"/>
  <c r="K442" i="27"/>
  <c r="K445" i="27"/>
  <c r="K456" i="27"/>
  <c r="K1194" i="27"/>
  <c r="K1200" i="27"/>
  <c r="K1218" i="27"/>
  <c r="K1198" i="27"/>
  <c r="K1219" i="27"/>
  <c r="K2361" i="27"/>
  <c r="K2344" i="27"/>
  <c r="K2347" i="27"/>
  <c r="K2355" i="27"/>
  <c r="K862" i="27"/>
  <c r="K853" i="27"/>
  <c r="K843" i="27"/>
  <c r="K851" i="27"/>
  <c r="K834" i="27"/>
  <c r="K740" i="27"/>
  <c r="K733" i="27"/>
  <c r="K757" i="27"/>
  <c r="K727" i="27"/>
  <c r="K2162" i="27"/>
  <c r="K2176" i="27"/>
  <c r="K2191" i="27"/>
  <c r="K2188" i="27"/>
  <c r="K2173" i="27"/>
  <c r="K940" i="27"/>
  <c r="K972" i="27"/>
  <c r="K970" i="27"/>
  <c r="K969" i="27"/>
  <c r="K2684" i="27"/>
  <c r="K2971" i="27"/>
  <c r="K2981" i="27"/>
  <c r="K2961" i="27"/>
  <c r="K2957" i="27"/>
  <c r="K2936" i="27"/>
  <c r="K2918" i="27"/>
  <c r="K2927" i="27"/>
  <c r="K2952" i="27"/>
  <c r="K2935" i="27"/>
  <c r="K2931" i="27"/>
  <c r="K2940" i="27"/>
  <c r="K2921" i="27"/>
  <c r="K2941" i="27"/>
  <c r="K2923" i="27"/>
  <c r="K2944" i="27"/>
  <c r="K2948" i="27"/>
  <c r="K2943" i="27"/>
  <c r="K2946" i="27"/>
  <c r="K2930" i="27"/>
  <c r="K2919" i="27"/>
  <c r="K2942" i="27"/>
  <c r="K2920" i="27"/>
  <c r="K2951" i="27"/>
  <c r="K2928" i="27"/>
  <c r="K2953" i="27"/>
  <c r="K2925" i="27"/>
  <c r="K2924" i="27"/>
  <c r="K2939" i="27"/>
  <c r="K2933" i="27"/>
  <c r="K2949" i="27"/>
  <c r="K2950" i="27"/>
  <c r="K2945" i="27"/>
  <c r="K2932" i="27"/>
  <c r="K2926" i="27"/>
  <c r="K2937" i="27"/>
  <c r="K2938" i="27"/>
  <c r="K2929" i="27"/>
  <c r="K2947" i="27"/>
  <c r="K2922" i="27"/>
  <c r="K2934" i="27"/>
  <c r="K430" i="27"/>
  <c r="K432" i="27"/>
  <c r="K935" i="27"/>
  <c r="K2738" i="27"/>
  <c r="K1328" i="27"/>
  <c r="K1325" i="27"/>
  <c r="K1320" i="27"/>
  <c r="K1324" i="27"/>
  <c r="K1308" i="27"/>
  <c r="K1327" i="27"/>
  <c r="K1313" i="27"/>
  <c r="K1333" i="27"/>
  <c r="K1300" i="27"/>
  <c r="K1322" i="27"/>
  <c r="K1319" i="27"/>
  <c r="K1302" i="27"/>
  <c r="K1298" i="27"/>
  <c r="K1305" i="27"/>
  <c r="K1312" i="27"/>
  <c r="K1331" i="27"/>
  <c r="K1309" i="27"/>
  <c r="K1332" i="27"/>
  <c r="K1316" i="27"/>
  <c r="K1306" i="27"/>
  <c r="K1307" i="27"/>
  <c r="K1304" i="27"/>
  <c r="K1303" i="27"/>
  <c r="K1299" i="27"/>
  <c r="K1321" i="27"/>
  <c r="K1318" i="27"/>
  <c r="K1330" i="27"/>
  <c r="K1315" i="27"/>
  <c r="K1317" i="27"/>
  <c r="K1310" i="27"/>
  <c r="K1323" i="27"/>
  <c r="K1329" i="27"/>
  <c r="K1326" i="27"/>
  <c r="K1301" i="27"/>
  <c r="K1311" i="27"/>
  <c r="K1314" i="27"/>
  <c r="K1547" i="27"/>
  <c r="K1536" i="27"/>
  <c r="K1522" i="27"/>
  <c r="K1524" i="27"/>
  <c r="K2313" i="27"/>
  <c r="K2321" i="27"/>
  <c r="K2317" i="27"/>
  <c r="K2338" i="27"/>
  <c r="K2861" i="27"/>
  <c r="K2847" i="27"/>
  <c r="K2846" i="27"/>
  <c r="K2876" i="27"/>
  <c r="K547" i="27"/>
  <c r="K546" i="27"/>
  <c r="K569" i="27"/>
  <c r="K542" i="27"/>
  <c r="K189" i="27"/>
  <c r="K205" i="27"/>
  <c r="K188" i="27"/>
  <c r="K2679" i="27"/>
  <c r="K2696" i="27"/>
  <c r="K2691" i="27"/>
  <c r="K2972" i="27"/>
  <c r="K2980" i="27"/>
  <c r="K2973" i="27"/>
  <c r="K1758" i="27"/>
  <c r="K1734" i="27"/>
  <c r="K1765" i="27"/>
  <c r="K1745" i="27"/>
  <c r="K1750" i="27"/>
  <c r="K1748" i="27"/>
  <c r="K1746" i="27"/>
  <c r="K1736" i="27"/>
  <c r="K1740" i="27"/>
  <c r="K1753" i="27"/>
  <c r="K1763" i="27"/>
  <c r="K1732" i="27"/>
  <c r="K1761" i="27"/>
  <c r="K1733" i="27"/>
  <c r="K1752" i="27"/>
  <c r="K1762" i="27"/>
  <c r="K1739" i="27"/>
  <c r="K1737" i="27"/>
  <c r="K1742" i="27"/>
  <c r="K1738" i="27"/>
  <c r="K1730" i="27"/>
  <c r="K1759" i="27"/>
  <c r="K1747" i="27"/>
  <c r="K1749" i="27"/>
  <c r="K1764" i="27"/>
  <c r="K1741" i="27"/>
  <c r="K1756" i="27"/>
  <c r="K1755" i="27"/>
  <c r="K1754" i="27"/>
  <c r="K1743" i="27"/>
  <c r="K1731" i="27"/>
  <c r="K1757" i="27"/>
  <c r="K1744" i="27"/>
  <c r="K1735" i="27"/>
  <c r="K1751" i="27"/>
  <c r="K1760" i="27"/>
  <c r="K1911" i="27"/>
  <c r="K1939" i="27"/>
  <c r="K1929" i="27"/>
  <c r="K2283" i="27"/>
  <c r="K2294" i="27"/>
  <c r="K2275" i="27"/>
  <c r="K2290" i="27"/>
  <c r="K2270" i="27"/>
  <c r="K2286" i="27"/>
  <c r="K2291" i="27"/>
  <c r="K2295" i="27"/>
  <c r="K2276" i="27"/>
  <c r="K2285" i="27"/>
  <c r="K2303" i="27"/>
  <c r="K2300" i="27"/>
  <c r="K2273" i="27"/>
  <c r="K2287" i="27"/>
  <c r="K2304" i="27"/>
  <c r="K2301" i="27"/>
  <c r="K2298" i="27"/>
  <c r="K2280" i="27"/>
  <c r="K2277" i="27"/>
  <c r="K2297" i="27"/>
  <c r="K2296" i="27"/>
  <c r="K2302" i="27"/>
  <c r="K2299" i="27"/>
  <c r="K2282" i="27"/>
  <c r="K2288" i="27"/>
  <c r="K2305" i="27"/>
  <c r="K2293" i="27"/>
  <c r="K2284" i="27"/>
  <c r="K2292" i="27"/>
  <c r="K2279" i="27"/>
  <c r="K2278" i="27"/>
  <c r="K2274" i="27"/>
  <c r="K2281" i="27"/>
  <c r="K2271" i="27"/>
  <c r="K2289" i="27"/>
  <c r="K2272" i="27"/>
  <c r="K424" i="27"/>
  <c r="K416" i="27"/>
  <c r="K418" i="27"/>
  <c r="K423" i="27"/>
  <c r="K300" i="27"/>
  <c r="K294" i="27"/>
  <c r="K312" i="27"/>
  <c r="K324" i="27"/>
  <c r="K904" i="27"/>
  <c r="K902" i="27"/>
  <c r="K921" i="27"/>
  <c r="K907" i="27"/>
  <c r="K1092" i="27"/>
  <c r="K1097" i="27"/>
  <c r="K1087" i="27"/>
  <c r="K1105" i="27"/>
  <c r="K2754" i="27"/>
  <c r="K2761" i="27"/>
  <c r="K2747" i="27"/>
  <c r="K2739" i="27"/>
  <c r="K1411" i="27"/>
  <c r="K1440" i="27"/>
  <c r="K1408" i="27"/>
  <c r="K1981" i="27"/>
  <c r="K1970" i="27"/>
  <c r="K1959" i="27"/>
  <c r="K1965" i="27"/>
  <c r="K32" i="27"/>
  <c r="K13" i="27"/>
  <c r="K35" i="27"/>
  <c r="K487" i="27"/>
  <c r="K491" i="27"/>
  <c r="K499" i="27"/>
  <c r="K494" i="27"/>
  <c r="K502" i="27"/>
  <c r="K488" i="27"/>
  <c r="K473" i="27"/>
  <c r="K501" i="27"/>
  <c r="K471" i="27"/>
  <c r="K504" i="27"/>
  <c r="K476" i="27"/>
  <c r="K495" i="27"/>
  <c r="K479" i="27"/>
  <c r="K474" i="27"/>
  <c r="K482" i="27"/>
  <c r="K475" i="27"/>
  <c r="K503" i="27"/>
  <c r="K478" i="27"/>
  <c r="K483" i="27"/>
  <c r="K477" i="27"/>
  <c r="K498" i="27"/>
  <c r="K480" i="27"/>
  <c r="K481" i="27"/>
  <c r="K500" i="27"/>
  <c r="K505" i="27"/>
  <c r="K490" i="27"/>
  <c r="K493" i="27"/>
  <c r="K496" i="27"/>
  <c r="K484" i="27"/>
  <c r="K470" i="27"/>
  <c r="K489" i="27"/>
  <c r="K492" i="27"/>
  <c r="K472" i="27"/>
  <c r="K485" i="27"/>
  <c r="K497" i="27"/>
  <c r="K486" i="27"/>
  <c r="K1781" i="27"/>
  <c r="K1788" i="27"/>
  <c r="K1766" i="27"/>
  <c r="K1797" i="27"/>
  <c r="K1790" i="27"/>
  <c r="K1784" i="27"/>
  <c r="K1791" i="27"/>
  <c r="K1798" i="27"/>
  <c r="K1787" i="27"/>
  <c r="K1767" i="27"/>
  <c r="K1795" i="27"/>
  <c r="K1775" i="27"/>
  <c r="K1771" i="27"/>
  <c r="K1777" i="27"/>
  <c r="K1778" i="27"/>
  <c r="K1772" i="27"/>
  <c r="K1796" i="27"/>
  <c r="K1800" i="27"/>
  <c r="K1785" i="27"/>
  <c r="K1779" i="27"/>
  <c r="K1786" i="27"/>
  <c r="K1793" i="27"/>
  <c r="K1773" i="27"/>
  <c r="K1780" i="27"/>
  <c r="K1792" i="27"/>
  <c r="K1770" i="27"/>
  <c r="K1789" i="27"/>
  <c r="K1769" i="27"/>
  <c r="K1776" i="27"/>
  <c r="K1783" i="27"/>
  <c r="K1782" i="27"/>
  <c r="K1801" i="27"/>
  <c r="K1768" i="27"/>
  <c r="K1799" i="27"/>
  <c r="K1794" i="27"/>
  <c r="K1774" i="27"/>
  <c r="K809" i="27"/>
  <c r="K820" i="27"/>
  <c r="K807" i="27"/>
  <c r="K1146" i="27"/>
  <c r="K1137" i="27"/>
  <c r="K1144" i="27"/>
  <c r="K1014" i="27"/>
  <c r="K1013" i="27"/>
  <c r="K1034" i="27"/>
  <c r="K991" i="27"/>
  <c r="K993" i="27"/>
  <c r="K988" i="27"/>
  <c r="K976" i="27"/>
  <c r="K2077" i="27"/>
  <c r="K2072" i="27"/>
  <c r="K2082" i="27"/>
  <c r="K2552" i="27"/>
  <c r="K2541" i="27"/>
  <c r="K2524" i="27"/>
  <c r="K713" i="27"/>
  <c r="K691" i="27"/>
  <c r="K705" i="27"/>
  <c r="K689" i="27"/>
  <c r="K2640" i="27"/>
  <c r="K2655" i="27"/>
  <c r="K2653" i="27"/>
  <c r="K2999" i="27"/>
  <c r="K219" i="27"/>
  <c r="K245" i="27"/>
  <c r="K248" i="27"/>
  <c r="K241" i="27"/>
  <c r="K172" i="27"/>
  <c r="K169" i="27"/>
  <c r="K181" i="27"/>
  <c r="K2710" i="27"/>
  <c r="K2713" i="27"/>
  <c r="K2703" i="27"/>
  <c r="K1720" i="27"/>
  <c r="K1728" i="27"/>
  <c r="K1696" i="27"/>
  <c r="K1700" i="27"/>
  <c r="K1721" i="27"/>
  <c r="K1729" i="27"/>
  <c r="K1727" i="27"/>
  <c r="K1706" i="27"/>
  <c r="K1708" i="27"/>
  <c r="K1703" i="27"/>
  <c r="K1704" i="27"/>
  <c r="K1705" i="27"/>
  <c r="K1725" i="27"/>
  <c r="K1695" i="27"/>
  <c r="K1724" i="27"/>
  <c r="K1719" i="27"/>
  <c r="K1726" i="27"/>
  <c r="K1694" i="27"/>
  <c r="K1711" i="27"/>
  <c r="K1713" i="27"/>
  <c r="K1699" i="27"/>
  <c r="K1722" i="27"/>
  <c r="K1723" i="27"/>
  <c r="K1717" i="27"/>
  <c r="K1712" i="27"/>
  <c r="K1710" i="27"/>
  <c r="K1714" i="27"/>
  <c r="K1707" i="27"/>
  <c r="K1702" i="27"/>
  <c r="K1718" i="27"/>
  <c r="K1715" i="27"/>
  <c r="K1701" i="27"/>
  <c r="K1698" i="27"/>
  <c r="K1716" i="27"/>
  <c r="K1709" i="27"/>
  <c r="K1697" i="27"/>
  <c r="K1368" i="27"/>
  <c r="K1359" i="27"/>
  <c r="K1353" i="27"/>
  <c r="K1337" i="27"/>
  <c r="K460" i="27"/>
  <c r="K443" i="27"/>
  <c r="K448" i="27"/>
  <c r="K1216" i="27"/>
  <c r="K1202" i="27"/>
  <c r="K1201" i="27"/>
  <c r="K1205" i="27"/>
  <c r="K2376" i="27"/>
  <c r="K2359" i="27"/>
  <c r="K2363" i="27"/>
  <c r="K852" i="27"/>
  <c r="K844" i="27"/>
  <c r="K835" i="27"/>
  <c r="K846" i="27"/>
  <c r="K748" i="27"/>
  <c r="K729" i="27"/>
  <c r="K745" i="27"/>
  <c r="K2181" i="27"/>
  <c r="K2179" i="27"/>
  <c r="K2178" i="27"/>
  <c r="K2186" i="27"/>
  <c r="K957" i="27"/>
  <c r="K945" i="27"/>
  <c r="K964" i="27"/>
</calcChain>
</file>

<file path=xl/sharedStrings.xml><?xml version="1.0" encoding="utf-8"?>
<sst xmlns="http://schemas.openxmlformats.org/spreadsheetml/2006/main" count="402" uniqueCount="185">
  <si>
    <t>備考</t>
    <rPh sb="0" eb="2">
      <t>ビコウ</t>
    </rPh>
    <phoneticPr fontId="1"/>
  </si>
  <si>
    <t>×</t>
  </si>
  <si>
    <t>△</t>
  </si>
  <si>
    <t>○</t>
  </si>
  <si>
    <t>日付</t>
    <rPh sb="0" eb="2">
      <t>ヒヅケ</t>
    </rPh>
    <phoneticPr fontId="1"/>
  </si>
  <si>
    <t>変換用</t>
    <rPh sb="0" eb="3">
      <t>ヘンカンヨウ</t>
    </rPh>
    <phoneticPr fontId="1"/>
  </si>
  <si>
    <t>変換後</t>
    <rPh sb="0" eb="3">
      <t>ヘンカンゴ</t>
    </rPh>
    <phoneticPr fontId="1"/>
  </si>
  <si>
    <t>カテゴリ</t>
    <phoneticPr fontId="1"/>
  </si>
  <si>
    <t>日付</t>
    <rPh sb="0" eb="2">
      <t>ヒヅケ</t>
    </rPh>
    <phoneticPr fontId="1"/>
  </si>
  <si>
    <t>時間帯</t>
    <rPh sb="0" eb="3">
      <t>ジカンタイ</t>
    </rPh>
    <phoneticPr fontId="1"/>
  </si>
  <si>
    <t>項目</t>
    <rPh sb="0" eb="2">
      <t>コウモク</t>
    </rPh>
    <phoneticPr fontId="1"/>
  </si>
  <si>
    <t>値</t>
    <rPh sb="0" eb="1">
      <t>アタイ</t>
    </rPh>
    <phoneticPr fontId="1"/>
  </si>
  <si>
    <t>文字列型値</t>
    <rPh sb="0" eb="4">
      <t>モジレツガタ</t>
    </rPh>
    <rPh sb="4" eb="5">
      <t>アタイ</t>
    </rPh>
    <phoneticPr fontId="1"/>
  </si>
  <si>
    <t>数値型値</t>
    <rPh sb="0" eb="3">
      <t>スウチガタ</t>
    </rPh>
    <rPh sb="3" eb="4">
      <t>アタイ</t>
    </rPh>
    <phoneticPr fontId="1"/>
  </si>
  <si>
    <t>気候</t>
    <rPh sb="0" eb="2">
      <t>キコウ</t>
    </rPh>
    <phoneticPr fontId="1"/>
  </si>
  <si>
    <t>〇</t>
    <phoneticPr fontId="1"/>
  </si>
  <si>
    <t>服薬</t>
    <rPh sb="0" eb="2">
      <t>フクヤク</t>
    </rPh>
    <phoneticPr fontId="1"/>
  </si>
  <si>
    <t>タイプ</t>
    <phoneticPr fontId="1"/>
  </si>
  <si>
    <t>タイプ説明</t>
    <rPh sb="3" eb="5">
      <t>セツメイ</t>
    </rPh>
    <phoneticPr fontId="1"/>
  </si>
  <si>
    <t>スコア</t>
    <phoneticPr fontId="1"/>
  </si>
  <si>
    <t>天気</t>
    <rPh sb="0" eb="2">
      <t>テンキ</t>
    </rPh>
    <phoneticPr fontId="1"/>
  </si>
  <si>
    <t>気温</t>
    <rPh sb="0" eb="2">
      <t>キオン</t>
    </rPh>
    <phoneticPr fontId="1"/>
  </si>
  <si>
    <t>リカバリー</t>
  </si>
  <si>
    <t>その日の標準化スコア</t>
    <rPh sb="2" eb="3">
      <t>ヒ</t>
    </rPh>
    <rPh sb="4" eb="7">
      <t>ヒョウジュンカ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</si>
  <si>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</si>
  <si>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5"/>
  </si>
  <si>
    <t>曜日</t>
    <rPh sb="0" eb="2">
      <t>ヨウビ</t>
    </rPh>
    <phoneticPr fontId="5"/>
  </si>
  <si>
    <t>時間帯</t>
    <rPh sb="0" eb="2">
      <t>ジカン</t>
    </rPh>
    <rPh sb="2" eb="3">
      <t>オビ</t>
    </rPh>
    <phoneticPr fontId="5"/>
  </si>
  <si>
    <t>基礎指標</t>
    <rPh sb="0" eb="4">
      <t>キソシヒョウ</t>
    </rPh>
    <phoneticPr fontId="5"/>
  </si>
  <si>
    <t>良好サイン</t>
    <rPh sb="0" eb="2">
      <t>リョウコウ</t>
    </rPh>
    <phoneticPr fontId="2"/>
  </si>
  <si>
    <t>注意サイン</t>
    <rPh sb="0" eb="2">
      <t>チュウイ</t>
    </rPh>
    <phoneticPr fontId="2"/>
  </si>
  <si>
    <t>悪化サイン</t>
    <rPh sb="0" eb="2">
      <t>アッカ</t>
    </rPh>
    <phoneticPr fontId="2"/>
  </si>
  <si>
    <t>服薬</t>
    <rPh sb="0" eb="2">
      <t>フクヤク</t>
    </rPh>
    <phoneticPr fontId="5"/>
  </si>
  <si>
    <t>備考</t>
    <rPh sb="0" eb="2">
      <t>ビコウ</t>
    </rPh>
    <phoneticPr fontId="5"/>
  </si>
  <si>
    <t>✕</t>
  </si>
  <si>
    <t>良好サイン</t>
    <rPh sb="0" eb="2">
      <t>リョウコウ</t>
    </rPh>
    <phoneticPr fontId="4"/>
  </si>
  <si>
    <t>注意サイン</t>
    <rPh sb="0" eb="2">
      <t>チュウイ</t>
    </rPh>
    <phoneticPr fontId="4"/>
  </si>
  <si>
    <t>悪化サイン</t>
    <rPh sb="0" eb="2">
      <t>アッカ</t>
    </rPh>
    <phoneticPr fontId="4"/>
  </si>
  <si>
    <t>基礎指標</t>
    <rPh sb="0" eb="4">
      <t>キソシヒョウ</t>
    </rPh>
    <phoneticPr fontId="4"/>
  </si>
  <si>
    <t>曜日</t>
    <phoneticPr fontId="1"/>
  </si>
  <si>
    <t>時間帯</t>
    <phoneticPr fontId="1"/>
  </si>
  <si>
    <t>参照キー</t>
    <rPh sb="0" eb="2">
      <t>サンショウ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</si>
  <si>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</si>
  <si>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</si>
  <si>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個数</t>
    <rPh sb="0" eb="2">
      <t>コスウ</t>
    </rPh>
    <phoneticPr fontId="1"/>
  </si>
  <si>
    <t>カテゴリNo.</t>
    <phoneticPr fontId="1"/>
  </si>
  <si>
    <t>小計</t>
    <rPh sb="0" eb="2">
      <t>ショウケイ</t>
    </rPh>
    <phoneticPr fontId="1"/>
  </si>
  <si>
    <t>項目No</t>
    <rPh sb="0" eb="2">
      <t>コウモク</t>
    </rPh>
    <phoneticPr fontId="1"/>
  </si>
  <si>
    <t>整理用</t>
    <rPh sb="0" eb="3">
      <t>セイリヨウ</t>
    </rPh>
    <phoneticPr fontId="1"/>
  </si>
  <si>
    <t>整理用2</t>
    <rPh sb="0" eb="3">
      <t>セイリヨウ</t>
    </rPh>
    <phoneticPr fontId="1"/>
  </si>
  <si>
    <t>日付</t>
  </si>
  <si>
    <t>文字列</t>
  </si>
  <si>
    <t>数値</t>
  </si>
  <si>
    <t>気候</t>
  </si>
  <si>
    <t>基礎指標</t>
  </si>
  <si>
    <t>良好サイン</t>
  </si>
  <si>
    <t>注意サイン</t>
  </si>
  <si>
    <t>悪化サイン</t>
  </si>
  <si>
    <t>服薬</t>
  </si>
  <si>
    <t>備考</t>
  </si>
  <si>
    <t>曜日</t>
  </si>
  <si>
    <t>時間帯</t>
  </si>
  <si>
    <t>天気</t>
  </si>
  <si>
    <t>気温</t>
  </si>
  <si>
    <t>睡眠</t>
  </si>
  <si>
    <t>食事</t>
  </si>
  <si>
    <t>ストレス</t>
  </si>
  <si>
    <t>イライラ</t>
  </si>
  <si>
    <t>散歩</t>
  </si>
  <si>
    <t>ストレッチ</t>
  </si>
  <si>
    <t>コメント</t>
  </si>
  <si>
    <t>1日</t>
  </si>
  <si>
    <t>火</t>
  </si>
  <si>
    <t>朝</t>
  </si>
  <si>
    <t>昼</t>
  </si>
  <si>
    <t>夜</t>
  </si>
  <si>
    <t>2日</t>
  </si>
  <si>
    <t>水</t>
  </si>
  <si>
    <t>3日</t>
  </si>
  <si>
    <t>木</t>
  </si>
  <si>
    <t>4日</t>
  </si>
  <si>
    <t>金</t>
  </si>
  <si>
    <t>5日</t>
  </si>
  <si>
    <t>土</t>
  </si>
  <si>
    <t>6日</t>
  </si>
  <si>
    <t>日</t>
  </si>
  <si>
    <t>7日</t>
  </si>
  <si>
    <t>月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</si>
  <si>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</si>
  <si>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</si>
  <si>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</si>
  <si>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</si>
  <si>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</si>
  <si>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</si>
  <si>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</si>
  <si>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</si>
  <si>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</si>
  <si>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</si>
  <si>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</si>
  <si>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</si>
  <si>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</si>
  <si>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</si>
  <si>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</si>
  <si>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</si>
  <si>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</si>
  <si>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</si>
  <si>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</si>
  <si>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</si>
  <si>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</si>
  <si>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</si>
  <si>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</si>
  <si>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良好・注意・悪化サインとリカバリー項目を個別に設定してください。その他の項目は、特に変更がなければデフォルトのままご使用ください。</t>
  </si>
  <si>
    <t/>
  </si>
  <si>
    <t>プラス思考</t>
  </si>
  <si>
    <t>元気</t>
  </si>
  <si>
    <t>やる気あり</t>
  </si>
  <si>
    <t>心に余裕</t>
  </si>
  <si>
    <t>イキイキ</t>
  </si>
  <si>
    <t>活動的</t>
  </si>
  <si>
    <t>ため息が増加</t>
  </si>
  <si>
    <t>もやもや</t>
  </si>
  <si>
    <t>だるい</t>
  </si>
  <si>
    <t>ぼーっとする</t>
  </si>
  <si>
    <t>協調性が低下</t>
  </si>
  <si>
    <t>憂鬱</t>
  </si>
  <si>
    <t>やる気が無い</t>
  </si>
  <si>
    <t>物忘れ</t>
  </si>
  <si>
    <t>恐怖心</t>
  </si>
  <si>
    <t>外出不可</t>
  </si>
  <si>
    <t>思考不能</t>
  </si>
  <si>
    <t>人間不信</t>
  </si>
  <si>
    <t>破壊衝動</t>
  </si>
  <si>
    <t>仮眠</t>
  </si>
  <si>
    <t>音楽</t>
  </si>
  <si>
    <t>頓服</t>
  </si>
  <si>
    <t>31日</t>
  </si>
  <si>
    <t>項目設定用シート</t>
    <rPh sb="0" eb="4">
      <t>コウモクセッテイ</t>
    </rPh>
    <rPh sb="4" eb="5">
      <t>ヨウ</t>
    </rPh>
    <phoneticPr fontId="3"/>
  </si>
  <si>
    <t>全ての項目設定が完了したら、「設定の更新」ボタンを押してください。</t>
    <rPh sb="0" eb="1">
      <t>スベ</t>
    </rPh>
    <rPh sb="3" eb="7">
      <t>コウモクセッテイ</t>
    </rPh>
    <rPh sb="8" eb="10">
      <t>カンリョウ</t>
    </rPh>
    <rPh sb="15" eb="17">
      <t>セッテイ</t>
    </rPh>
    <rPh sb="18" eb="20">
      <t>コウシン</t>
    </rPh>
    <rPh sb="25" eb="26">
      <t>オ</t>
    </rPh>
    <phoneticPr fontId="3"/>
  </si>
  <si>
    <t>項目</t>
    <rPh sb="0" eb="2">
      <t>コウモク</t>
    </rPh>
    <phoneticPr fontId="3"/>
  </si>
  <si>
    <t>点数</t>
    <rPh sb="0" eb="2">
      <t>テンスウ</t>
    </rPh>
    <phoneticPr fontId="3"/>
  </si>
  <si>
    <t>スコア換算</t>
    <rPh sb="3" eb="5">
      <t>カンサン</t>
    </rPh>
    <phoneticPr fontId="3"/>
  </si>
  <si>
    <t>良好サイン</t>
    <rPh sb="0" eb="2">
      <t>リョウコウ</t>
    </rPh>
    <phoneticPr fontId="3"/>
  </si>
  <si>
    <t>プラス思考</t>
    <rPh sb="3" eb="5">
      <t>シコウ</t>
    </rPh>
    <phoneticPr fontId="1"/>
  </si>
  <si>
    <t>注意サイン</t>
    <rPh sb="0" eb="2">
      <t>チュウイ</t>
    </rPh>
    <phoneticPr fontId="3"/>
  </si>
  <si>
    <t>ため息が増加</t>
    <rPh sb="2" eb="3">
      <t>イキ</t>
    </rPh>
    <rPh sb="4" eb="6">
      <t>ゾウカ</t>
    </rPh>
    <phoneticPr fontId="3"/>
  </si>
  <si>
    <t>悪化サイン</t>
    <rPh sb="0" eb="2">
      <t>アッカ</t>
    </rPh>
    <phoneticPr fontId="3"/>
  </si>
  <si>
    <t>元気</t>
    <rPh sb="0" eb="2">
      <t>ゲンキ</t>
    </rPh>
    <phoneticPr fontId="1"/>
  </si>
  <si>
    <t>恐怖心</t>
    <rPh sb="0" eb="3">
      <t>キョウフシン</t>
    </rPh>
    <phoneticPr fontId="3"/>
  </si>
  <si>
    <t>仮眠</t>
    <rPh sb="0" eb="2">
      <t>カミン</t>
    </rPh>
    <phoneticPr fontId="1"/>
  </si>
  <si>
    <t>やる気あり</t>
    <rPh sb="2" eb="3">
      <t>キ</t>
    </rPh>
    <phoneticPr fontId="1"/>
  </si>
  <si>
    <t>外出不可</t>
    <rPh sb="0" eb="4">
      <t>ガイシュツフカ</t>
    </rPh>
    <phoneticPr fontId="3"/>
  </si>
  <si>
    <t>音楽</t>
    <rPh sb="0" eb="2">
      <t>オンガク</t>
    </rPh>
    <phoneticPr fontId="3"/>
  </si>
  <si>
    <t>心に余裕</t>
    <rPh sb="0" eb="1">
      <t>ココロ</t>
    </rPh>
    <rPh sb="2" eb="4">
      <t>ヨユウ</t>
    </rPh>
    <phoneticPr fontId="1"/>
  </si>
  <si>
    <t>思考不能</t>
    <rPh sb="0" eb="4">
      <t>シコウフノウ</t>
    </rPh>
    <phoneticPr fontId="3"/>
  </si>
  <si>
    <t>頓服</t>
    <rPh sb="0" eb="2">
      <t>トンプク</t>
    </rPh>
    <phoneticPr fontId="1"/>
  </si>
  <si>
    <t>協調性が低下</t>
    <rPh sb="0" eb="3">
      <t>キョウチョウセイ</t>
    </rPh>
    <rPh sb="4" eb="6">
      <t>テイカ</t>
    </rPh>
    <phoneticPr fontId="3"/>
  </si>
  <si>
    <t>人間不信</t>
    <rPh sb="0" eb="4">
      <t>ニンゲンフシン</t>
    </rPh>
    <phoneticPr fontId="3"/>
  </si>
  <si>
    <t>散歩</t>
    <rPh sb="0" eb="2">
      <t>サンポ</t>
    </rPh>
    <phoneticPr fontId="3"/>
  </si>
  <si>
    <t>活動的</t>
    <rPh sb="0" eb="3">
      <t>カツドウテキ</t>
    </rPh>
    <phoneticPr fontId="1"/>
  </si>
  <si>
    <t>憂鬱</t>
    <rPh sb="0" eb="2">
      <t>ユウウツ</t>
    </rPh>
    <phoneticPr fontId="3"/>
  </si>
  <si>
    <t>破壊衝動</t>
    <rPh sb="0" eb="4">
      <t>ハカイショウドウ</t>
    </rPh>
    <phoneticPr fontId="3"/>
  </si>
  <si>
    <t>やる気が無い</t>
    <rPh sb="2" eb="3">
      <t>キ</t>
    </rPh>
    <rPh sb="4" eb="5">
      <t>ナ</t>
    </rPh>
    <phoneticPr fontId="3"/>
  </si>
  <si>
    <t>物忘れ</t>
    <rPh sb="0" eb="2">
      <t>モノワス</t>
    </rPh>
    <phoneticPr fontId="3"/>
  </si>
  <si>
    <t>項目名</t>
    <rPh sb="0" eb="3">
      <t>コウモクメイ</t>
    </rPh>
    <phoneticPr fontId="3"/>
  </si>
  <si>
    <t>時間帯</t>
    <rPh sb="0" eb="3">
      <t>ジカンタイ</t>
    </rPh>
    <phoneticPr fontId="3"/>
  </si>
  <si>
    <t>朝</t>
    <rPh sb="0" eb="1">
      <t>アサ</t>
    </rPh>
    <phoneticPr fontId="3"/>
  </si>
  <si>
    <t>天気</t>
    <rPh sb="0" eb="2">
      <t>テンキ</t>
    </rPh>
    <phoneticPr fontId="3"/>
  </si>
  <si>
    <t>晴</t>
    <rPh sb="0" eb="1">
      <t>ハレ</t>
    </rPh>
    <phoneticPr fontId="3"/>
  </si>
  <si>
    <t>気温</t>
    <rPh sb="0" eb="2">
      <t>キオン</t>
    </rPh>
    <phoneticPr fontId="3"/>
  </si>
  <si>
    <t>暑い</t>
    <rPh sb="0" eb="1">
      <t>アツ</t>
    </rPh>
    <phoneticPr fontId="3"/>
  </si>
  <si>
    <t>基礎指標</t>
    <rPh sb="0" eb="4">
      <t>キソシヒョウ</t>
    </rPh>
    <phoneticPr fontId="3"/>
  </si>
  <si>
    <t>睡眠</t>
    <rPh sb="0" eb="2">
      <t>スイミン</t>
    </rPh>
    <phoneticPr fontId="3"/>
  </si>
  <si>
    <t>服薬</t>
    <rPh sb="0" eb="2">
      <t>フクヤク</t>
    </rPh>
    <phoneticPr fontId="3"/>
  </si>
  <si>
    <t>備考</t>
    <rPh sb="0" eb="2">
      <t>ビコウ</t>
    </rPh>
    <phoneticPr fontId="3"/>
  </si>
  <si>
    <t>昼</t>
    <rPh sb="0" eb="1">
      <t>ヒル</t>
    </rPh>
    <phoneticPr fontId="3"/>
  </si>
  <si>
    <t>曇</t>
    <rPh sb="0" eb="1">
      <t>クモリ</t>
    </rPh>
    <phoneticPr fontId="3"/>
  </si>
  <si>
    <t>快適</t>
    <rPh sb="0" eb="2">
      <t>カイテキ</t>
    </rPh>
    <phoneticPr fontId="3"/>
  </si>
  <si>
    <t>食事</t>
    <rPh sb="0" eb="2">
      <t>ショクジ</t>
    </rPh>
    <phoneticPr fontId="3"/>
  </si>
  <si>
    <t>夜</t>
    <rPh sb="0" eb="1">
      <t>ヨル</t>
    </rPh>
    <phoneticPr fontId="3"/>
  </si>
  <si>
    <t>雨</t>
    <rPh sb="0" eb="1">
      <t>アメ</t>
    </rPh>
    <phoneticPr fontId="3"/>
  </si>
  <si>
    <t>寒い</t>
    <rPh sb="0" eb="1">
      <t>サム</t>
    </rPh>
    <phoneticPr fontId="3"/>
  </si>
  <si>
    <t>01月</t>
  </si>
  <si>
    <t>202601</t>
  </si>
  <si>
    <t>いつもの薬</t>
  </si>
  <si>
    <t>いつもの薬</t>
    <rPh sb="4" eb="5">
      <t>クスリ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</si>
</sst>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.00_);[Red]\(0.00\)"/>
    <numFmt numFmtId="178" formatCode="#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0" fillId="0" borderId="0" xfId="0" applyNumberFormat="1">
      <alignment vertical="center"/>
    </xf>
    <xf numFmtId="0" fontId="0" fillId="2" borderId="1" xfId="0" applyFill="1" applyBorder="1">
      <alignment vertical="center"/>
    </xf>
    <xf numFmtId="14" fontId="3" fillId="0" borderId="0" xfId="0" applyNumberFormat="1" applyFont="1" applyAlignment="1">
      <alignment vertical="center" wrapText="1"/>
    </xf>
    <xf numFmtId="14" fontId="3" fillId="0" borderId="0" xfId="0" applyNumberFormat="1" applyFont="1" applyAlignment="1">
      <alignment horizontal="right" vertical="center" wrapText="1"/>
    </xf>
    <xf numFmtId="0" fontId="2" fillId="0" borderId="0" xfId="1" applyFont="1" applyAlignment="1">
      <alignment horizontal="right" vertical="center"/>
    </xf>
    <xf numFmtId="176" fontId="3" fillId="0" borderId="0" xfId="1" applyNumberFormat="1" applyFont="1">
      <alignment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>
      <alignment vertical="center"/>
    </xf>
    <xf numFmtId="14" fontId="3" fillId="0" borderId="0" xfId="1" applyNumberFormat="1" applyFont="1" applyAlignment="1">
      <alignment horizontal="right" vertical="center"/>
    </xf>
    <xf numFmtId="14" fontId="3" fillId="0" borderId="0" xfId="1" applyNumberFormat="1" applyFont="1">
      <alignment vertical="center"/>
    </xf>
    <xf numFmtId="0" fontId="3" fillId="0" borderId="0" xfId="1" applyFont="1" applyAlignment="1">
      <alignment horizontal="right" vertical="center"/>
    </xf>
    <xf numFmtId="177" fontId="0" fillId="0" borderId="0" xfId="0" applyNumberFormat="1">
      <alignment vertical="center"/>
    </xf>
    <xf numFmtId="14" fontId="2" fillId="0" borderId="0" xfId="0" applyNumberFormat="1" applyFont="1" applyAlignment="1">
      <alignment horizontal="right" vertical="center" wrapText="1"/>
    </xf>
    <xf numFmtId="178" fontId="4" fillId="0" borderId="0" xfId="0" applyNumberFormat="1" applyFont="1" applyAlignment="1">
      <alignment vertical="center" wrapText="1"/>
    </xf>
    <xf numFmtId="178" fontId="2" fillId="0" borderId="0" xfId="0" applyNumberFormat="1" applyFont="1" applyAlignment="1">
      <alignment horizontal="right" vertical="center"/>
    </xf>
    <xf numFmtId="14" fontId="0" fillId="2" borderId="0" xfId="0" applyNumberFormat="1" applyFill="1">
      <alignment vertical="center"/>
    </xf>
    <xf numFmtId="14" fontId="0" fillId="2" borderId="1" xfId="0" applyNumberFormat="1" applyFill="1" applyBorder="1">
      <alignment vertical="center"/>
    </xf>
    <xf numFmtId="0" fontId="0" fillId="0" borderId="1" xfId="0" applyBorder="1">
      <alignment vertical="center"/>
    </xf>
  </cellXfs>
  <cellStyles count="2">
    <cellStyle name="標準" xfId="0" builtinId="0"/>
    <cellStyle name="標準 2" xfId="1" xr:uid="{62870BC1-4091-46B3-94DD-41436320A285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56C3D-CE4E-4D59-BD3E-F0BF1FDBAD56}">
  <dimension ref="A2:AD22"/>
  <sheetViews>
    <sheetView workbookViewId="0">
      <selection sqref="A1:AD25"/>
    </sheetView>
  </sheetViews>
  <sheetFormatPr defaultRowHeight="13.2" x14ac:dyDescent="0.2"/>
  <sheetData>
    <row r="2" spans="1:30" x14ac:dyDescent="0.2">
      <c r="A2" t="s">
        <v>136</v>
      </c>
      <c r="F2" t="s">
        <v>111</v>
      </c>
    </row>
    <row r="3" spans="1:30" x14ac:dyDescent="0.2">
      <c r="F3" t="s">
        <v>137</v>
      </c>
    </row>
    <row r="4" spans="1:30" x14ac:dyDescent="0.2">
      <c r="AD4" t="s">
        <v>182</v>
      </c>
    </row>
    <row r="7" spans="1:30" x14ac:dyDescent="0.2">
      <c r="B7" t="s">
        <v>138</v>
      </c>
      <c r="F7" t="s">
        <v>139</v>
      </c>
      <c r="G7" t="s">
        <v>140</v>
      </c>
      <c r="K7" t="s">
        <v>138</v>
      </c>
      <c r="O7" t="s">
        <v>139</v>
      </c>
      <c r="P7" t="s">
        <v>140</v>
      </c>
      <c r="T7" t="s">
        <v>138</v>
      </c>
      <c r="X7" t="s">
        <v>139</v>
      </c>
      <c r="AA7" t="s">
        <v>138</v>
      </c>
    </row>
    <row r="8" spans="1:30" x14ac:dyDescent="0.2">
      <c r="A8" t="s">
        <v>141</v>
      </c>
      <c r="B8" t="s">
        <v>142</v>
      </c>
      <c r="F8">
        <v>1</v>
      </c>
      <c r="G8">
        <v>5.7142857142857144</v>
      </c>
      <c r="J8" t="s">
        <v>143</v>
      </c>
      <c r="K8" t="s">
        <v>144</v>
      </c>
      <c r="O8">
        <v>1</v>
      </c>
      <c r="P8">
        <v>-6.666666666666667</v>
      </c>
      <c r="S8" t="s">
        <v>145</v>
      </c>
      <c r="T8" t="s">
        <v>67</v>
      </c>
      <c r="X8">
        <v>1</v>
      </c>
      <c r="Z8" t="s">
        <v>22</v>
      </c>
      <c r="AA8" t="s">
        <v>69</v>
      </c>
    </row>
    <row r="9" spans="1:30" x14ac:dyDescent="0.2">
      <c r="B9" t="s">
        <v>146</v>
      </c>
      <c r="F9">
        <v>1</v>
      </c>
      <c r="G9">
        <v>5.7142857142857144</v>
      </c>
      <c r="K9" t="s">
        <v>120</v>
      </c>
      <c r="O9">
        <v>1</v>
      </c>
      <c r="P9">
        <v>-6.666666666666667</v>
      </c>
      <c r="T9" t="s">
        <v>147</v>
      </c>
      <c r="X9">
        <v>1</v>
      </c>
      <c r="AA9" t="s">
        <v>148</v>
      </c>
    </row>
    <row r="10" spans="1:30" x14ac:dyDescent="0.2">
      <c r="B10" t="s">
        <v>149</v>
      </c>
      <c r="F10">
        <v>1</v>
      </c>
      <c r="G10">
        <v>5.7142857142857144</v>
      </c>
      <c r="K10" t="s">
        <v>121</v>
      </c>
      <c r="O10">
        <v>1</v>
      </c>
      <c r="P10">
        <v>-6.666666666666667</v>
      </c>
      <c r="T10" t="s">
        <v>150</v>
      </c>
      <c r="X10">
        <v>1</v>
      </c>
      <c r="AA10" t="s">
        <v>151</v>
      </c>
    </row>
    <row r="11" spans="1:30" x14ac:dyDescent="0.2">
      <c r="B11" t="s">
        <v>152</v>
      </c>
      <c r="F11">
        <v>1</v>
      </c>
      <c r="G11">
        <v>5.7142857142857144</v>
      </c>
      <c r="K11" t="s">
        <v>122</v>
      </c>
      <c r="O11">
        <v>1</v>
      </c>
      <c r="P11">
        <v>-6.666666666666667</v>
      </c>
      <c r="T11" t="s">
        <v>153</v>
      </c>
      <c r="X11">
        <v>2</v>
      </c>
      <c r="AA11" t="s">
        <v>154</v>
      </c>
    </row>
    <row r="12" spans="1:30" x14ac:dyDescent="0.2">
      <c r="B12" t="s">
        <v>117</v>
      </c>
      <c r="F12">
        <v>1</v>
      </c>
      <c r="G12">
        <v>5.7142857142857144</v>
      </c>
      <c r="K12" t="s">
        <v>155</v>
      </c>
      <c r="O12">
        <v>2</v>
      </c>
      <c r="P12">
        <v>-13.333333333333334</v>
      </c>
      <c r="T12" t="s">
        <v>156</v>
      </c>
      <c r="X12">
        <v>1</v>
      </c>
      <c r="AA12" t="s">
        <v>157</v>
      </c>
    </row>
    <row r="13" spans="1:30" x14ac:dyDescent="0.2">
      <c r="B13" t="s">
        <v>158</v>
      </c>
      <c r="F13">
        <v>2</v>
      </c>
      <c r="G13">
        <v>11.428571428571429</v>
      </c>
      <c r="K13" t="s">
        <v>159</v>
      </c>
      <c r="O13">
        <v>1</v>
      </c>
      <c r="P13">
        <v>-6.666666666666667</v>
      </c>
      <c r="T13" t="s">
        <v>160</v>
      </c>
      <c r="X13">
        <v>2</v>
      </c>
    </row>
    <row r="14" spans="1:30" x14ac:dyDescent="0.2">
      <c r="G14" t="s">
        <v>112</v>
      </c>
      <c r="K14" t="s">
        <v>161</v>
      </c>
      <c r="O14">
        <v>1</v>
      </c>
      <c r="P14">
        <v>-6.666666666666667</v>
      </c>
    </row>
    <row r="15" spans="1:30" x14ac:dyDescent="0.2">
      <c r="G15" t="s">
        <v>112</v>
      </c>
      <c r="K15" t="s">
        <v>162</v>
      </c>
      <c r="O15">
        <v>1</v>
      </c>
      <c r="P15">
        <v>-6.666666666666667</v>
      </c>
    </row>
    <row r="16" spans="1:30" x14ac:dyDescent="0.2">
      <c r="G16" t="s">
        <v>112</v>
      </c>
      <c r="P16" t="s">
        <v>112</v>
      </c>
    </row>
    <row r="17" spans="1:27" x14ac:dyDescent="0.2">
      <c r="G17" t="s">
        <v>112</v>
      </c>
      <c r="P17" t="s">
        <v>112</v>
      </c>
    </row>
    <row r="19" spans="1:27" x14ac:dyDescent="0.2">
      <c r="B19" t="s">
        <v>163</v>
      </c>
      <c r="G19" t="s">
        <v>163</v>
      </c>
      <c r="L19" t="s">
        <v>163</v>
      </c>
      <c r="Q19" t="s">
        <v>163</v>
      </c>
      <c r="V19" t="s">
        <v>163</v>
      </c>
      <c r="AA19" t="s">
        <v>163</v>
      </c>
    </row>
    <row r="20" spans="1:27" x14ac:dyDescent="0.2">
      <c r="A20" t="s">
        <v>164</v>
      </c>
      <c r="B20" t="s">
        <v>165</v>
      </c>
      <c r="F20" t="s">
        <v>166</v>
      </c>
      <c r="G20" t="s">
        <v>167</v>
      </c>
      <c r="K20" t="s">
        <v>168</v>
      </c>
      <c r="L20" t="s">
        <v>169</v>
      </c>
      <c r="P20" t="s">
        <v>170</v>
      </c>
      <c r="Q20" t="s">
        <v>171</v>
      </c>
      <c r="U20" t="s">
        <v>172</v>
      </c>
      <c r="V20" t="s">
        <v>184</v>
      </c>
      <c r="Z20" t="s">
        <v>173</v>
      </c>
      <c r="AA20" t="s">
        <v>70</v>
      </c>
    </row>
    <row r="21" spans="1:27" x14ac:dyDescent="0.2">
      <c r="B21" t="s">
        <v>174</v>
      </c>
      <c r="G21" t="s">
        <v>175</v>
      </c>
      <c r="L21" t="s">
        <v>176</v>
      </c>
      <c r="Q21" t="s">
        <v>177</v>
      </c>
    </row>
    <row r="22" spans="1:27" x14ac:dyDescent="0.2">
      <c r="B22" t="s">
        <v>178</v>
      </c>
      <c r="G22" t="s">
        <v>179</v>
      </c>
      <c r="L22" t="s">
        <v>180</v>
      </c>
      <c r="Q22" t="s">
        <v>66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E1C37-EEA6-457D-BE66-8518811F33AC}">
  <sheetPr codeName="Sheet2"/>
  <dimension ref="A1:X62"/>
  <sheetViews>
    <sheetView workbookViewId="0">
      <selection activeCell="L17" sqref="L17"/>
    </sheetView>
  </sheetViews>
  <sheetFormatPr defaultColWidth="8.88671875" defaultRowHeight="13.2" x14ac:dyDescent="0.2"/>
  <cols>
    <col min="1" max="3" width="8.88671875" style="3"/>
    <col min="4" max="4" width="9.5546875" style="3" bestFit="1" customWidth="1"/>
    <col min="5" max="5" width="10.5546875" style="3" bestFit="1" customWidth="1"/>
    <col min="6" max="7" width="8.88671875" style="3"/>
    <col min="8" max="8" width="11.109375" style="3" bestFit="1" customWidth="1"/>
    <col min="9" max="13" width="8.88671875" style="3"/>
    <col min="14" max="14" width="7.88671875" style="3" bestFit="1" customWidth="1"/>
    <col min="15" max="15" width="11.109375" style="3" bestFit="1" customWidth="1"/>
    <col min="16" max="16" width="13.88671875" style="3" bestFit="1" customWidth="1"/>
    <col min="17" max="17" width="13.88671875" style="3" customWidth="1"/>
    <col min="18" max="16384" width="8.88671875" style="3"/>
  </cols>
  <sheetData>
    <row r="1" spans="1:24" x14ac:dyDescent="0.2">
      <c r="A1" s="9" t="s">
        <v>5</v>
      </c>
      <c r="B1" s="9" t="s">
        <v>6</v>
      </c>
      <c r="D1" s="9" t="s">
        <v>42</v>
      </c>
      <c r="E1" s="9" t="s">
        <v>43</v>
      </c>
      <c r="G1" s="9" t="s">
        <v>45</v>
      </c>
      <c r="H1" s="9" t="s">
        <v>7</v>
      </c>
      <c r="I1" s="9" t="s">
        <v>44</v>
      </c>
      <c r="J1" s="9" t="s">
        <v>46</v>
      </c>
      <c r="K1" s="9" t="s">
        <v>17</v>
      </c>
      <c r="L1" s="9" t="s">
        <v>18</v>
      </c>
      <c r="N1" s="9" t="s">
        <v>47</v>
      </c>
      <c r="O1" s="9" t="s">
        <v>7</v>
      </c>
      <c r="P1" s="9" t="s">
        <v>10</v>
      </c>
      <c r="Q1" s="9" t="s">
        <v>19</v>
      </c>
      <c r="T1" s="9" t="s">
        <v>48</v>
      </c>
      <c r="U1" s="9" t="s">
        <v>49</v>
      </c>
      <c r="V1" s="9" t="s">
        <v>7</v>
      </c>
      <c r="W1" s="9" t="s">
        <v>10</v>
      </c>
      <c r="X1" s="9" t="s">
        <v>19</v>
      </c>
    </row>
    <row r="2" spans="1:24" ht="13.35" customHeight="1" x14ac:dyDescent="0.2">
      <c r="A2" s="9" t="s">
        <v>1</v>
      </c>
      <c r="B2" s="9">
        <v>-1</v>
      </c>
      <c r="D2" s="25">
        <f>DATE(LEFT(設定!AD4,4),MID(設定!AD4,5,2),1)</f>
        <v>46023</v>
      </c>
      <c r="E2" s="25">
        <f>EOMONTH(D2,0)</f>
        <v>46053</v>
      </c>
      <c r="G2" s="9">
        <v>1</v>
      </c>
      <c r="H2" s="9" t="s">
        <v>25</v>
      </c>
      <c r="I2" s="9">
        <v>1</v>
      </c>
      <c r="J2" s="9">
        <f>SUM($I$2:I2)</f>
        <v>1</v>
      </c>
      <c r="K2" s="9">
        <v>0</v>
      </c>
      <c r="L2" s="9" t="s">
        <v>50</v>
      </c>
      <c r="N2" s="9">
        <v>1</v>
      </c>
      <c r="O2" s="9" t="str">
        <f t="shared" ref="O2:O33" si="0">IFERROR(VLOOKUP(N2,$U$1:$V$62,2,0),"")</f>
        <v>日付</v>
      </c>
      <c r="P2" s="9" t="str">
        <f t="shared" ref="P2:P33" si="1">IFERROR(VLOOKUP(N2,$T$1:$W$62,4,0),"")</f>
        <v>日付</v>
      </c>
      <c r="Q2" s="9">
        <f t="shared" ref="Q2:Q33" si="2">IFERROR(VLOOKUP(N2,$T$1:$X$62,5,0),"")</f>
        <v>0</v>
      </c>
      <c r="T2" s="9">
        <v>1</v>
      </c>
      <c r="U2" s="9">
        <f>T2</f>
        <v>1</v>
      </c>
      <c r="V2" s="9" t="s">
        <v>4</v>
      </c>
      <c r="W2" s="9" t="s">
        <v>4</v>
      </c>
      <c r="X2" s="9"/>
    </row>
    <row r="3" spans="1:24" x14ac:dyDescent="0.2">
      <c r="A3" s="9" t="s">
        <v>34</v>
      </c>
      <c r="B3" s="9">
        <v>-1</v>
      </c>
      <c r="D3" s="24"/>
      <c r="G3" s="9">
        <v>2</v>
      </c>
      <c r="H3" s="9" t="s">
        <v>26</v>
      </c>
      <c r="I3" s="9">
        <v>1</v>
      </c>
      <c r="J3" s="9">
        <f>SUM($I$2:I3)</f>
        <v>2</v>
      </c>
      <c r="K3" s="9">
        <v>0</v>
      </c>
      <c r="L3" s="9" t="s">
        <v>50</v>
      </c>
      <c r="N3" s="9">
        <f>N2+1</f>
        <v>2</v>
      </c>
      <c r="O3" s="9" t="str">
        <f t="shared" si="0"/>
        <v>曜日</v>
      </c>
      <c r="P3" s="9" t="str">
        <f t="shared" si="1"/>
        <v>曜日</v>
      </c>
      <c r="Q3" s="9">
        <f t="shared" si="2"/>
        <v>0</v>
      </c>
      <c r="T3" s="9">
        <f>IF(W3=0,"",MAX(T2:T$2)+1)</f>
        <v>2</v>
      </c>
      <c r="U3" s="9">
        <f>IF(T3&lt;&gt;"",T3,U2)</f>
        <v>2</v>
      </c>
      <c r="V3" s="9" t="s">
        <v>24</v>
      </c>
      <c r="W3" s="9" t="s">
        <v>24</v>
      </c>
      <c r="X3" s="9"/>
    </row>
    <row r="4" spans="1:24" x14ac:dyDescent="0.2">
      <c r="A4" s="9" t="s">
        <v>2</v>
      </c>
      <c r="B4" s="9">
        <v>0</v>
      </c>
      <c r="D4" s="24"/>
      <c r="G4" s="9">
        <v>3</v>
      </c>
      <c r="H4" s="9" t="s">
        <v>14</v>
      </c>
      <c r="I4" s="9">
        <v>2</v>
      </c>
      <c r="J4" s="9">
        <f>SUM($I$2:I4)</f>
        <v>4</v>
      </c>
      <c r="K4" s="9">
        <v>0</v>
      </c>
      <c r="L4" s="9" t="s">
        <v>51</v>
      </c>
      <c r="N4" s="9">
        <f t="shared" ref="N4:N50" si="3">N3+1</f>
        <v>3</v>
      </c>
      <c r="O4" s="9" t="str">
        <f t="shared" si="0"/>
        <v>時間帯</v>
      </c>
      <c r="P4" s="9" t="str">
        <f t="shared" si="1"/>
        <v>時間帯</v>
      </c>
      <c r="Q4" s="9">
        <f t="shared" si="2"/>
        <v>0</v>
      </c>
      <c r="T4" s="9">
        <f>IF(W4=0,"",MAX(T$2:T3)+1)</f>
        <v>3</v>
      </c>
      <c r="U4" s="9">
        <f t="shared" ref="U4:U62" si="4">IF(T4&lt;&gt;"",T4,U3)</f>
        <v>3</v>
      </c>
      <c r="V4" s="9" t="s">
        <v>9</v>
      </c>
      <c r="W4" s="9" t="s">
        <v>9</v>
      </c>
      <c r="X4" s="9"/>
    </row>
    <row r="5" spans="1:24" x14ac:dyDescent="0.2">
      <c r="A5" s="9" t="s">
        <v>3</v>
      </c>
      <c r="B5" s="9">
        <v>1</v>
      </c>
      <c r="G5" s="9">
        <v>4</v>
      </c>
      <c r="H5" s="9" t="s">
        <v>27</v>
      </c>
      <c r="I5" s="9">
        <v>1</v>
      </c>
      <c r="J5" s="9">
        <f>SUM($I$2:I5)</f>
        <v>5</v>
      </c>
      <c r="K5" s="9">
        <v>0</v>
      </c>
      <c r="L5" s="9" t="s">
        <v>51</v>
      </c>
      <c r="N5" s="9">
        <f t="shared" si="3"/>
        <v>4</v>
      </c>
      <c r="O5" s="9" t="str">
        <f t="shared" si="0"/>
        <v>気候</v>
      </c>
      <c r="P5" s="9" t="str">
        <f t="shared" si="1"/>
        <v>天気</v>
      </c>
      <c r="Q5" s="9">
        <f t="shared" si="2"/>
        <v>0</v>
      </c>
      <c r="T5" s="9">
        <f>IF(W5=0,"",MAX(T$2:T4)+1)</f>
        <v>4</v>
      </c>
      <c r="U5" s="9">
        <f t="shared" si="4"/>
        <v>4</v>
      </c>
      <c r="V5" s="9" t="s">
        <v>14</v>
      </c>
      <c r="W5" s="9" t="s">
        <v>20</v>
      </c>
      <c r="X5" s="9"/>
    </row>
    <row r="6" spans="1:24" x14ac:dyDescent="0.2">
      <c r="A6" s="9" t="s">
        <v>15</v>
      </c>
      <c r="B6" s="9">
        <v>1</v>
      </c>
      <c r="G6" s="9">
        <v>5</v>
      </c>
      <c r="H6" s="9" t="s">
        <v>28</v>
      </c>
      <c r="I6" s="9">
        <f>COUNTA(設定!Q20:Q24)</f>
        <v>3</v>
      </c>
      <c r="J6" s="9">
        <f>SUM($I$2:I6)</f>
        <v>8</v>
      </c>
      <c r="K6" s="9">
        <v>1</v>
      </c>
      <c r="L6" s="9" t="s">
        <v>52</v>
      </c>
      <c r="N6" s="9">
        <f t="shared" si="3"/>
        <v>5</v>
      </c>
      <c r="O6" s="9" t="str">
        <f t="shared" si="0"/>
        <v>気候</v>
      </c>
      <c r="P6" s="9" t="str">
        <f t="shared" si="1"/>
        <v>気温</v>
      </c>
      <c r="Q6" s="9">
        <f t="shared" si="2"/>
        <v>0</v>
      </c>
      <c r="T6" s="9">
        <f>IF(W6=0,"",MAX(T$2:T5)+1)</f>
        <v>5</v>
      </c>
      <c r="U6" s="9">
        <f t="shared" si="4"/>
        <v>5</v>
      </c>
      <c r="V6" s="9" t="s">
        <v>14</v>
      </c>
      <c r="W6" s="9" t="s">
        <v>21</v>
      </c>
      <c r="X6" s="9"/>
    </row>
    <row r="7" spans="1:24" x14ac:dyDescent="0.2">
      <c r="G7" s="9">
        <v>6</v>
      </c>
      <c r="H7" s="9" t="s">
        <v>29</v>
      </c>
      <c r="I7" s="9">
        <f>COUNTA(設定!B8:B17)</f>
        <v>6</v>
      </c>
      <c r="J7" s="9">
        <f>SUM($I$2:I7)</f>
        <v>14</v>
      </c>
      <c r="K7" s="9">
        <v>1</v>
      </c>
      <c r="L7" s="9" t="s">
        <v>52</v>
      </c>
      <c r="N7" s="9">
        <f t="shared" si="3"/>
        <v>6</v>
      </c>
      <c r="O7" s="9" t="str">
        <f t="shared" si="0"/>
        <v>基礎指標</v>
      </c>
      <c r="P7" s="9" t="str">
        <f t="shared" si="1"/>
        <v>睡眠</v>
      </c>
      <c r="Q7" s="9">
        <f t="shared" si="2"/>
        <v>0</v>
      </c>
      <c r="T7" s="9">
        <f>IF(W7=0,"",MAX(T$2:T6)+1)</f>
        <v>6</v>
      </c>
      <c r="U7" s="9">
        <f t="shared" si="4"/>
        <v>6</v>
      </c>
      <c r="V7" s="26" t="s">
        <v>38</v>
      </c>
      <c r="W7" s="26" t="str">
        <f>設定!Q20</f>
        <v>睡眠</v>
      </c>
      <c r="X7" s="9"/>
    </row>
    <row r="8" spans="1:24" x14ac:dyDescent="0.2">
      <c r="G8" s="9">
        <v>7</v>
      </c>
      <c r="H8" s="9" t="s">
        <v>30</v>
      </c>
      <c r="I8" s="9">
        <f>COUNTA(設定!K8:K18)</f>
        <v>8</v>
      </c>
      <c r="J8" s="9">
        <f>SUM($I$2:I8)</f>
        <v>22</v>
      </c>
      <c r="K8" s="9">
        <v>1</v>
      </c>
      <c r="L8" s="9" t="s">
        <v>52</v>
      </c>
      <c r="N8" s="9">
        <f t="shared" si="3"/>
        <v>7</v>
      </c>
      <c r="O8" s="9" t="str">
        <f t="shared" si="0"/>
        <v>基礎指標</v>
      </c>
      <c r="P8" s="9" t="str">
        <f t="shared" si="1"/>
        <v>食事</v>
      </c>
      <c r="Q8" s="9">
        <f t="shared" si="2"/>
        <v>0</v>
      </c>
      <c r="T8" s="9">
        <f>IF(W8=0,"",MAX(T$2:T7)+1)</f>
        <v>7</v>
      </c>
      <c r="U8" s="9">
        <f t="shared" si="4"/>
        <v>7</v>
      </c>
      <c r="V8" s="26" t="s">
        <v>38</v>
      </c>
      <c r="W8" s="26" t="str">
        <f>設定!Q21</f>
        <v>食事</v>
      </c>
      <c r="X8" s="9"/>
    </row>
    <row r="9" spans="1:24" x14ac:dyDescent="0.2">
      <c r="G9" s="9">
        <v>8</v>
      </c>
      <c r="H9" s="9" t="s">
        <v>31</v>
      </c>
      <c r="I9" s="9">
        <f>COUNTA(設定!T8:T17)</f>
        <v>6</v>
      </c>
      <c r="J9" s="9">
        <f>SUM($I$2:I9)</f>
        <v>28</v>
      </c>
      <c r="K9" s="9">
        <v>1</v>
      </c>
      <c r="L9" s="9" t="s">
        <v>52</v>
      </c>
      <c r="N9" s="9">
        <f t="shared" si="3"/>
        <v>8</v>
      </c>
      <c r="O9" s="9" t="str">
        <f t="shared" si="0"/>
        <v>基礎指標</v>
      </c>
      <c r="P9" s="9" t="str">
        <f t="shared" si="1"/>
        <v>ストレス</v>
      </c>
      <c r="Q9" s="9">
        <f t="shared" si="2"/>
        <v>0</v>
      </c>
      <c r="T9" s="9">
        <f>IF(W9=0,"",MAX(T$2:T8)+1)</f>
        <v>8</v>
      </c>
      <c r="U9" s="9">
        <f t="shared" si="4"/>
        <v>8</v>
      </c>
      <c r="V9" s="26" t="s">
        <v>38</v>
      </c>
      <c r="W9" s="26" t="str">
        <f>設定!Q22</f>
        <v>ストレス</v>
      </c>
      <c r="X9" s="9"/>
    </row>
    <row r="10" spans="1:24" x14ac:dyDescent="0.2">
      <c r="G10" s="9">
        <v>9</v>
      </c>
      <c r="H10" s="9" t="s">
        <v>22</v>
      </c>
      <c r="I10" s="9">
        <f>COUNTA(設定!AA8:AA18)</f>
        <v>5</v>
      </c>
      <c r="J10" s="9">
        <f>SUM($I$2:I10)</f>
        <v>33</v>
      </c>
      <c r="K10" s="9">
        <v>1</v>
      </c>
      <c r="L10" s="9" t="s">
        <v>52</v>
      </c>
      <c r="N10" s="9">
        <f t="shared" si="3"/>
        <v>9</v>
      </c>
      <c r="O10" s="9" t="str">
        <f t="shared" si="0"/>
        <v>良好サイン</v>
      </c>
      <c r="P10" s="9" t="str">
        <f t="shared" si="1"/>
        <v>プラス思考</v>
      </c>
      <c r="Q10" s="9">
        <f t="shared" si="2"/>
        <v>5.7142857142857144</v>
      </c>
      <c r="T10" s="9" t="str">
        <f>IF(W10=0,"",MAX(T$2:T9)+1)</f>
        <v/>
      </c>
      <c r="U10" s="9">
        <f t="shared" si="4"/>
        <v>8</v>
      </c>
      <c r="V10" s="26" t="s">
        <v>38</v>
      </c>
      <c r="W10" s="26">
        <f>設定!Q23</f>
        <v>0</v>
      </c>
      <c r="X10" s="9"/>
    </row>
    <row r="11" spans="1:24" x14ac:dyDescent="0.2">
      <c r="G11" s="9">
        <v>10</v>
      </c>
      <c r="H11" s="9" t="s">
        <v>32</v>
      </c>
      <c r="I11" s="9">
        <f>COUNTA(設定!V20:V24)</f>
        <v>1</v>
      </c>
      <c r="J11" s="9">
        <f>SUM($I$2:I11)</f>
        <v>34</v>
      </c>
      <c r="K11" s="9">
        <v>1</v>
      </c>
      <c r="L11" s="9" t="s">
        <v>52</v>
      </c>
      <c r="N11" s="9">
        <f t="shared" si="3"/>
        <v>10</v>
      </c>
      <c r="O11" s="9" t="str">
        <f t="shared" si="0"/>
        <v>良好サイン</v>
      </c>
      <c r="P11" s="9" t="str">
        <f t="shared" si="1"/>
        <v>元気</v>
      </c>
      <c r="Q11" s="9">
        <f t="shared" si="2"/>
        <v>5.7142857142857144</v>
      </c>
      <c r="T11" s="9" t="str">
        <f>IF(W11=0,"",MAX(T$2:T10)+1)</f>
        <v/>
      </c>
      <c r="U11" s="9">
        <f t="shared" si="4"/>
        <v>8</v>
      </c>
      <c r="V11" s="26" t="s">
        <v>38</v>
      </c>
      <c r="W11" s="26">
        <f>設定!Q24</f>
        <v>0</v>
      </c>
      <c r="X11" s="9"/>
    </row>
    <row r="12" spans="1:24" x14ac:dyDescent="0.2">
      <c r="G12" s="9">
        <v>11</v>
      </c>
      <c r="H12" s="9" t="s">
        <v>33</v>
      </c>
      <c r="I12" s="9">
        <f>COUNTA(設定!AA20:AA24)</f>
        <v>1</v>
      </c>
      <c r="J12" s="9">
        <f>SUM($I$2:I12)</f>
        <v>35</v>
      </c>
      <c r="K12" s="9">
        <v>0</v>
      </c>
      <c r="L12" s="9" t="s">
        <v>51</v>
      </c>
      <c r="N12" s="9">
        <f t="shared" si="3"/>
        <v>11</v>
      </c>
      <c r="O12" s="9" t="str">
        <f t="shared" si="0"/>
        <v>良好サイン</v>
      </c>
      <c r="P12" s="9" t="str">
        <f t="shared" si="1"/>
        <v>やる気あり</v>
      </c>
      <c r="Q12" s="9">
        <f t="shared" si="2"/>
        <v>5.7142857142857144</v>
      </c>
      <c r="T12" s="9">
        <f>IF(W12=0,"",MAX(T$2:T11)+1)</f>
        <v>9</v>
      </c>
      <c r="U12" s="9">
        <f t="shared" si="4"/>
        <v>9</v>
      </c>
      <c r="V12" s="26" t="s">
        <v>35</v>
      </c>
      <c r="W12" s="26" t="str">
        <f>設定!B8</f>
        <v>プラス思考</v>
      </c>
      <c r="X12" s="9">
        <f>VLOOKUP(W12,設定!$B$8:$G$17,6,0)</f>
        <v>5.7142857142857144</v>
      </c>
    </row>
    <row r="13" spans="1:24" x14ac:dyDescent="0.2">
      <c r="N13" s="9">
        <f t="shared" si="3"/>
        <v>12</v>
      </c>
      <c r="O13" s="9" t="str">
        <f t="shared" si="0"/>
        <v>良好サイン</v>
      </c>
      <c r="P13" s="9" t="str">
        <f t="shared" si="1"/>
        <v>心に余裕</v>
      </c>
      <c r="Q13" s="9">
        <f t="shared" si="2"/>
        <v>5.7142857142857144</v>
      </c>
      <c r="T13" s="9">
        <f>IF(W13=0,"",MAX(T$2:T12)+1)</f>
        <v>10</v>
      </c>
      <c r="U13" s="9">
        <f t="shared" si="4"/>
        <v>10</v>
      </c>
      <c r="V13" s="26" t="s">
        <v>35</v>
      </c>
      <c r="W13" s="26" t="str">
        <f>設定!B9</f>
        <v>元気</v>
      </c>
      <c r="X13" s="9">
        <f>VLOOKUP(W13,設定!$B$8:$G$17,6,0)</f>
        <v>5.7142857142857144</v>
      </c>
    </row>
    <row r="14" spans="1:24" x14ac:dyDescent="0.2">
      <c r="N14" s="9">
        <f t="shared" si="3"/>
        <v>13</v>
      </c>
      <c r="O14" s="9" t="str">
        <f t="shared" si="0"/>
        <v>良好サイン</v>
      </c>
      <c r="P14" s="9" t="str">
        <f t="shared" si="1"/>
        <v>イキイキ</v>
      </c>
      <c r="Q14" s="9">
        <f t="shared" si="2"/>
        <v>5.7142857142857144</v>
      </c>
      <c r="T14" s="9">
        <f>IF(W14=0,"",MAX(T$2:T13)+1)</f>
        <v>11</v>
      </c>
      <c r="U14" s="9">
        <f t="shared" si="4"/>
        <v>11</v>
      </c>
      <c r="V14" s="26" t="s">
        <v>35</v>
      </c>
      <c r="W14" s="26" t="str">
        <f>設定!B10</f>
        <v>やる気あり</v>
      </c>
      <c r="X14" s="9">
        <f>VLOOKUP(W14,設定!$B$8:$G$17,6,0)</f>
        <v>5.7142857142857144</v>
      </c>
    </row>
    <row r="15" spans="1:24" x14ac:dyDescent="0.2">
      <c r="N15" s="9">
        <f t="shared" si="3"/>
        <v>14</v>
      </c>
      <c r="O15" s="9" t="str">
        <f t="shared" si="0"/>
        <v>良好サイン</v>
      </c>
      <c r="P15" s="9" t="str">
        <f t="shared" si="1"/>
        <v>活動的</v>
      </c>
      <c r="Q15" s="9">
        <f t="shared" si="2"/>
        <v>11.428571428571429</v>
      </c>
      <c r="T15" s="9">
        <f>IF(W15=0,"",MAX(T$2:T14)+1)</f>
        <v>12</v>
      </c>
      <c r="U15" s="9">
        <f t="shared" si="4"/>
        <v>12</v>
      </c>
      <c r="V15" s="26" t="s">
        <v>35</v>
      </c>
      <c r="W15" s="26" t="str">
        <f>設定!B11</f>
        <v>心に余裕</v>
      </c>
      <c r="X15" s="9">
        <f>VLOOKUP(W15,設定!$B$8:$G$17,6,0)</f>
        <v>5.7142857142857144</v>
      </c>
    </row>
    <row r="16" spans="1:24" ht="13.35" customHeight="1" x14ac:dyDescent="0.2">
      <c r="N16" s="9">
        <f t="shared" si="3"/>
        <v>15</v>
      </c>
      <c r="O16" s="9" t="str">
        <f t="shared" si="0"/>
        <v>注意サイン</v>
      </c>
      <c r="P16" s="9" t="str">
        <f t="shared" si="1"/>
        <v>ため息が増加</v>
      </c>
      <c r="Q16" s="9">
        <f t="shared" si="2"/>
        <v>-6.666666666666667</v>
      </c>
      <c r="T16" s="9">
        <f>IF(W16=0,"",MAX(T$2:T15)+1)</f>
        <v>13</v>
      </c>
      <c r="U16" s="9">
        <f t="shared" si="4"/>
        <v>13</v>
      </c>
      <c r="V16" s="26" t="s">
        <v>35</v>
      </c>
      <c r="W16" s="26" t="str">
        <f>設定!B12</f>
        <v>イキイキ</v>
      </c>
      <c r="X16" s="9">
        <f>VLOOKUP(W16,設定!$B$8:$G$17,6,0)</f>
        <v>5.7142857142857144</v>
      </c>
    </row>
    <row r="17" spans="1:24" x14ac:dyDescent="0.2">
      <c r="A17" s="16"/>
      <c r="N17" s="9">
        <f t="shared" si="3"/>
        <v>16</v>
      </c>
      <c r="O17" s="9" t="str">
        <f t="shared" si="0"/>
        <v>注意サイン</v>
      </c>
      <c r="P17" s="9" t="str">
        <f t="shared" si="1"/>
        <v>もやもや</v>
      </c>
      <c r="Q17" s="9">
        <f t="shared" si="2"/>
        <v>-6.666666666666667</v>
      </c>
      <c r="T17" s="9">
        <f>IF(W17=0,"",MAX(T$2:T16)+1)</f>
        <v>14</v>
      </c>
      <c r="U17" s="9">
        <f t="shared" si="4"/>
        <v>14</v>
      </c>
      <c r="V17" s="26" t="s">
        <v>35</v>
      </c>
      <c r="W17" s="26" t="str">
        <f>設定!B13</f>
        <v>活動的</v>
      </c>
      <c r="X17" s="9">
        <f>VLOOKUP(W17,設定!$B$8:$G$17,6,0)</f>
        <v>11.428571428571429</v>
      </c>
    </row>
    <row r="18" spans="1:24" x14ac:dyDescent="0.2">
      <c r="N18" s="9">
        <f t="shared" si="3"/>
        <v>17</v>
      </c>
      <c r="O18" s="9" t="str">
        <f t="shared" si="0"/>
        <v>注意サイン</v>
      </c>
      <c r="P18" s="9" t="str">
        <f t="shared" si="1"/>
        <v>だるい</v>
      </c>
      <c r="Q18" s="9">
        <f t="shared" si="2"/>
        <v>-6.666666666666667</v>
      </c>
      <c r="T18" s="9" t="str">
        <f>IF(W18=0,"",MAX(T$2:T17)+1)</f>
        <v/>
      </c>
      <c r="U18" s="9">
        <f t="shared" si="4"/>
        <v>14</v>
      </c>
      <c r="V18" s="26" t="s">
        <v>35</v>
      </c>
      <c r="W18" s="26">
        <f>設定!B14</f>
        <v>0</v>
      </c>
      <c r="X18" s="9" t="e">
        <f>VLOOKUP(W18,設定!$B$8:$G$17,6,0)</f>
        <v>#N/A</v>
      </c>
    </row>
    <row r="19" spans="1:24" x14ac:dyDescent="0.2">
      <c r="N19" s="9">
        <f t="shared" si="3"/>
        <v>18</v>
      </c>
      <c r="O19" s="9" t="str">
        <f t="shared" si="0"/>
        <v>注意サイン</v>
      </c>
      <c r="P19" s="9" t="str">
        <f t="shared" si="1"/>
        <v>ぼーっとする</v>
      </c>
      <c r="Q19" s="9">
        <f t="shared" si="2"/>
        <v>-6.666666666666667</v>
      </c>
      <c r="T19" s="9" t="str">
        <f>IF(W19=0,"",MAX(T$2:T18)+1)</f>
        <v/>
      </c>
      <c r="U19" s="9">
        <f t="shared" si="4"/>
        <v>14</v>
      </c>
      <c r="V19" s="26" t="s">
        <v>35</v>
      </c>
      <c r="W19" s="26">
        <f>設定!B15</f>
        <v>0</v>
      </c>
      <c r="X19" s="9" t="e">
        <f>VLOOKUP(W19,設定!$B$8:$G$17,6,0)</f>
        <v>#N/A</v>
      </c>
    </row>
    <row r="20" spans="1:24" x14ac:dyDescent="0.2">
      <c r="N20" s="9">
        <f t="shared" si="3"/>
        <v>19</v>
      </c>
      <c r="O20" s="9" t="str">
        <f t="shared" si="0"/>
        <v>注意サイン</v>
      </c>
      <c r="P20" s="9" t="str">
        <f t="shared" si="1"/>
        <v>協調性が低下</v>
      </c>
      <c r="Q20" s="9">
        <f t="shared" si="2"/>
        <v>-13.333333333333334</v>
      </c>
      <c r="T20" s="9" t="str">
        <f>IF(W20=0,"",MAX(T$2:T19)+1)</f>
        <v/>
      </c>
      <c r="U20" s="9">
        <f t="shared" si="4"/>
        <v>14</v>
      </c>
      <c r="V20" s="26" t="s">
        <v>35</v>
      </c>
      <c r="W20" s="26">
        <f>設定!B16</f>
        <v>0</v>
      </c>
      <c r="X20" s="9" t="e">
        <f>VLOOKUP(W20,設定!$B$8:$G$17,6,0)</f>
        <v>#N/A</v>
      </c>
    </row>
    <row r="21" spans="1:24" x14ac:dyDescent="0.2">
      <c r="N21" s="9">
        <f t="shared" si="3"/>
        <v>20</v>
      </c>
      <c r="O21" s="9" t="str">
        <f t="shared" si="0"/>
        <v>注意サイン</v>
      </c>
      <c r="P21" s="9" t="str">
        <f t="shared" si="1"/>
        <v>憂鬱</v>
      </c>
      <c r="Q21" s="9">
        <f t="shared" si="2"/>
        <v>-6.666666666666667</v>
      </c>
      <c r="T21" s="9" t="str">
        <f>IF(W21=0,"",MAX(T$2:T20)+1)</f>
        <v/>
      </c>
      <c r="U21" s="9">
        <f t="shared" si="4"/>
        <v>14</v>
      </c>
      <c r="V21" s="26" t="s">
        <v>35</v>
      </c>
      <c r="W21" s="26">
        <f>設定!B17</f>
        <v>0</v>
      </c>
      <c r="X21" s="9" t="e">
        <f>VLOOKUP(W21,設定!$B$8:$G$17,6,0)</f>
        <v>#N/A</v>
      </c>
    </row>
    <row r="22" spans="1:24" x14ac:dyDescent="0.2">
      <c r="N22" s="9">
        <f t="shared" si="3"/>
        <v>21</v>
      </c>
      <c r="O22" s="9" t="str">
        <f t="shared" si="0"/>
        <v>注意サイン</v>
      </c>
      <c r="P22" s="9" t="str">
        <f t="shared" si="1"/>
        <v>やる気が無い</v>
      </c>
      <c r="Q22" s="9">
        <f t="shared" si="2"/>
        <v>-6.666666666666667</v>
      </c>
      <c r="T22" s="9">
        <f>IF(W22=0,"",MAX(T$2:T21)+1)</f>
        <v>15</v>
      </c>
      <c r="U22" s="9">
        <f t="shared" si="4"/>
        <v>15</v>
      </c>
      <c r="V22" s="26" t="s">
        <v>36</v>
      </c>
      <c r="W22" s="26" t="str">
        <f>設定!K8</f>
        <v>ため息が増加</v>
      </c>
      <c r="X22" s="9">
        <f>VLOOKUP(W22,設定!$K$8:$Q$17,6,0)</f>
        <v>-6.666666666666667</v>
      </c>
    </row>
    <row r="23" spans="1:24" x14ac:dyDescent="0.2">
      <c r="N23" s="9">
        <f t="shared" si="3"/>
        <v>22</v>
      </c>
      <c r="O23" s="9" t="str">
        <f t="shared" si="0"/>
        <v>注意サイン</v>
      </c>
      <c r="P23" s="9" t="str">
        <f t="shared" si="1"/>
        <v>物忘れ</v>
      </c>
      <c r="Q23" s="9">
        <f t="shared" si="2"/>
        <v>-6.666666666666667</v>
      </c>
      <c r="T23" s="9">
        <f>IF(W23=0,"",MAX(T$2:T22)+1)</f>
        <v>16</v>
      </c>
      <c r="U23" s="9">
        <f t="shared" si="4"/>
        <v>16</v>
      </c>
      <c r="V23" s="26" t="s">
        <v>36</v>
      </c>
      <c r="W23" s="26" t="str">
        <f>設定!K9</f>
        <v>もやもや</v>
      </c>
      <c r="X23" s="9">
        <f>VLOOKUP(W23,設定!$K$8:$Q$17,6,0)</f>
        <v>-6.666666666666667</v>
      </c>
    </row>
    <row r="24" spans="1:24" ht="13.35" customHeight="1" x14ac:dyDescent="0.2">
      <c r="N24" s="9">
        <f t="shared" si="3"/>
        <v>23</v>
      </c>
      <c r="O24" s="9" t="str">
        <f t="shared" si="0"/>
        <v>悪化サイン</v>
      </c>
      <c r="P24" s="9" t="str">
        <f t="shared" si="1"/>
        <v>イライラ</v>
      </c>
      <c r="Q24" s="9">
        <f t="shared" si="2"/>
        <v>0</v>
      </c>
      <c r="T24" s="9">
        <f>IF(W24=0,"",MAX(T$2:T23)+1)</f>
        <v>17</v>
      </c>
      <c r="U24" s="9">
        <f t="shared" si="4"/>
        <v>17</v>
      </c>
      <c r="V24" s="26" t="s">
        <v>36</v>
      </c>
      <c r="W24" s="26" t="str">
        <f>設定!K10</f>
        <v>だるい</v>
      </c>
      <c r="X24" s="9">
        <f>VLOOKUP(W24,設定!$K$8:$Q$17,6,0)</f>
        <v>-6.666666666666667</v>
      </c>
    </row>
    <row r="25" spans="1:24" x14ac:dyDescent="0.2">
      <c r="N25" s="9">
        <f t="shared" si="3"/>
        <v>24</v>
      </c>
      <c r="O25" s="9" t="str">
        <f t="shared" si="0"/>
        <v>悪化サイン</v>
      </c>
      <c r="P25" s="9" t="str">
        <f t="shared" si="1"/>
        <v>恐怖心</v>
      </c>
      <c r="Q25" s="9">
        <f t="shared" si="2"/>
        <v>0</v>
      </c>
      <c r="T25" s="9">
        <f>IF(W25=0,"",MAX(T$2:T24)+1)</f>
        <v>18</v>
      </c>
      <c r="U25" s="9">
        <f t="shared" si="4"/>
        <v>18</v>
      </c>
      <c r="V25" s="26" t="s">
        <v>36</v>
      </c>
      <c r="W25" s="26" t="str">
        <f>設定!K11</f>
        <v>ぼーっとする</v>
      </c>
      <c r="X25" s="9">
        <f>VLOOKUP(W25,設定!$K$8:$Q$17,6,0)</f>
        <v>-6.666666666666667</v>
      </c>
    </row>
    <row r="26" spans="1:24" x14ac:dyDescent="0.2">
      <c r="N26" s="9">
        <f t="shared" si="3"/>
        <v>25</v>
      </c>
      <c r="O26" s="9" t="str">
        <f t="shared" si="0"/>
        <v>悪化サイン</v>
      </c>
      <c r="P26" s="9" t="str">
        <f t="shared" si="1"/>
        <v>外出不可</v>
      </c>
      <c r="Q26" s="9">
        <f t="shared" si="2"/>
        <v>0</v>
      </c>
      <c r="T26" s="9">
        <f>IF(W26=0,"",MAX(T$2:T25)+1)</f>
        <v>19</v>
      </c>
      <c r="U26" s="9">
        <f t="shared" si="4"/>
        <v>19</v>
      </c>
      <c r="V26" s="26" t="s">
        <v>36</v>
      </c>
      <c r="W26" s="26" t="str">
        <f>設定!K12</f>
        <v>協調性が低下</v>
      </c>
      <c r="X26" s="9">
        <f>VLOOKUP(W26,設定!$K$8:$Q$17,6,0)</f>
        <v>-13.333333333333334</v>
      </c>
    </row>
    <row r="27" spans="1:24" x14ac:dyDescent="0.2">
      <c r="N27" s="9">
        <f t="shared" si="3"/>
        <v>26</v>
      </c>
      <c r="O27" s="9" t="str">
        <f t="shared" si="0"/>
        <v>悪化サイン</v>
      </c>
      <c r="P27" s="9" t="str">
        <f t="shared" si="1"/>
        <v>思考不能</v>
      </c>
      <c r="Q27" s="9">
        <f t="shared" si="2"/>
        <v>0</v>
      </c>
      <c r="T27" s="9">
        <f>IF(W27=0,"",MAX(T$2:T26)+1)</f>
        <v>20</v>
      </c>
      <c r="U27" s="9">
        <f t="shared" si="4"/>
        <v>20</v>
      </c>
      <c r="V27" s="26" t="s">
        <v>36</v>
      </c>
      <c r="W27" s="26" t="str">
        <f>設定!K13</f>
        <v>憂鬱</v>
      </c>
      <c r="X27" s="9">
        <f>VLOOKUP(W27,設定!$K$8:$Q$17,6,0)</f>
        <v>-6.666666666666667</v>
      </c>
    </row>
    <row r="28" spans="1:24" x14ac:dyDescent="0.2">
      <c r="N28" s="9">
        <f t="shared" si="3"/>
        <v>27</v>
      </c>
      <c r="O28" s="9" t="str">
        <f t="shared" si="0"/>
        <v>悪化サイン</v>
      </c>
      <c r="P28" s="9" t="str">
        <f t="shared" si="1"/>
        <v>人間不信</v>
      </c>
      <c r="Q28" s="9">
        <f t="shared" si="2"/>
        <v>0</v>
      </c>
      <c r="T28" s="9">
        <f>IF(W28=0,"",MAX(T$2:T27)+1)</f>
        <v>21</v>
      </c>
      <c r="U28" s="9">
        <f t="shared" si="4"/>
        <v>21</v>
      </c>
      <c r="V28" s="26" t="s">
        <v>36</v>
      </c>
      <c r="W28" s="26" t="str">
        <f>設定!K14</f>
        <v>やる気が無い</v>
      </c>
      <c r="X28" s="9">
        <f>VLOOKUP(W28,設定!$K$8:$Q$17,6,0)</f>
        <v>-6.666666666666667</v>
      </c>
    </row>
    <row r="29" spans="1:24" x14ac:dyDescent="0.2">
      <c r="N29" s="9">
        <f t="shared" si="3"/>
        <v>28</v>
      </c>
      <c r="O29" s="9" t="str">
        <f t="shared" si="0"/>
        <v>悪化サイン</v>
      </c>
      <c r="P29" s="9" t="str">
        <f t="shared" si="1"/>
        <v>破壊衝動</v>
      </c>
      <c r="Q29" s="9">
        <f t="shared" si="2"/>
        <v>0</v>
      </c>
      <c r="T29" s="9">
        <f>IF(W29=0,"",MAX(T$2:T28)+1)</f>
        <v>22</v>
      </c>
      <c r="U29" s="9">
        <f t="shared" si="4"/>
        <v>22</v>
      </c>
      <c r="V29" s="26" t="s">
        <v>36</v>
      </c>
      <c r="W29" s="26" t="str">
        <f>設定!K15</f>
        <v>物忘れ</v>
      </c>
      <c r="X29" s="9">
        <f>VLOOKUP(W29,設定!$K$8:$Q$17,6,0)</f>
        <v>-6.666666666666667</v>
      </c>
    </row>
    <row r="30" spans="1:24" x14ac:dyDescent="0.2">
      <c r="N30" s="9">
        <f t="shared" si="3"/>
        <v>29</v>
      </c>
      <c r="O30" s="9" t="str">
        <f t="shared" si="0"/>
        <v>リカバリー</v>
      </c>
      <c r="P30" s="9" t="str">
        <f t="shared" si="1"/>
        <v>ストレッチ</v>
      </c>
      <c r="Q30" s="9">
        <f t="shared" si="2"/>
        <v>0</v>
      </c>
      <c r="T30" s="9" t="str">
        <f>IF(W30=0,"",MAX(T$2:T29)+1)</f>
        <v/>
      </c>
      <c r="U30" s="9">
        <f t="shared" si="4"/>
        <v>22</v>
      </c>
      <c r="V30" s="26" t="s">
        <v>36</v>
      </c>
      <c r="W30" s="26">
        <f>設定!K16</f>
        <v>0</v>
      </c>
      <c r="X30" s="9" t="e">
        <f>VLOOKUP(W30,設定!$K$8:$Q$17,6,0)</f>
        <v>#N/A</v>
      </c>
    </row>
    <row r="31" spans="1:24" x14ac:dyDescent="0.2">
      <c r="N31" s="9">
        <f t="shared" si="3"/>
        <v>30</v>
      </c>
      <c r="O31" s="9" t="str">
        <f t="shared" si="0"/>
        <v>リカバリー</v>
      </c>
      <c r="P31" s="9" t="str">
        <f t="shared" si="1"/>
        <v>仮眠</v>
      </c>
      <c r="Q31" s="9">
        <f t="shared" si="2"/>
        <v>0</v>
      </c>
      <c r="T31" s="9" t="str">
        <f>IF(W31=0,"",MAX(T$2:T30)+1)</f>
        <v/>
      </c>
      <c r="U31" s="9">
        <f t="shared" si="4"/>
        <v>22</v>
      </c>
      <c r="V31" s="26" t="s">
        <v>36</v>
      </c>
      <c r="W31" s="26">
        <f>設定!K17</f>
        <v>0</v>
      </c>
      <c r="X31" s="9" t="e">
        <f>VLOOKUP(W31,設定!$K$8:$Q$17,6,0)</f>
        <v>#N/A</v>
      </c>
    </row>
    <row r="32" spans="1:24" x14ac:dyDescent="0.2">
      <c r="N32" s="9">
        <f t="shared" si="3"/>
        <v>31</v>
      </c>
      <c r="O32" s="9" t="str">
        <f t="shared" si="0"/>
        <v>リカバリー</v>
      </c>
      <c r="P32" s="9" t="str">
        <f t="shared" si="1"/>
        <v>音楽</v>
      </c>
      <c r="Q32" s="9">
        <f t="shared" si="2"/>
        <v>0</v>
      </c>
      <c r="T32" s="9">
        <f>IF(W32=0,"",MAX(T$2:T31)+1)</f>
        <v>23</v>
      </c>
      <c r="U32" s="9">
        <f t="shared" si="4"/>
        <v>23</v>
      </c>
      <c r="V32" s="26" t="s">
        <v>37</v>
      </c>
      <c r="W32" s="26" t="str">
        <f>設定!T8</f>
        <v>イライラ</v>
      </c>
      <c r="X32" s="9">
        <f>VLOOKUP(W32,設定!$T$8:$Y$17,6,0)</f>
        <v>0</v>
      </c>
    </row>
    <row r="33" spans="14:24" x14ac:dyDescent="0.2">
      <c r="N33" s="9">
        <f t="shared" si="3"/>
        <v>32</v>
      </c>
      <c r="O33" s="9" t="str">
        <f t="shared" si="0"/>
        <v>リカバリー</v>
      </c>
      <c r="P33" s="9" t="str">
        <f t="shared" si="1"/>
        <v>頓服</v>
      </c>
      <c r="Q33" s="9">
        <f t="shared" si="2"/>
        <v>0</v>
      </c>
      <c r="T33" s="9">
        <f>IF(W33=0,"",MAX(T$2:T32)+1)</f>
        <v>24</v>
      </c>
      <c r="U33" s="9">
        <f t="shared" si="4"/>
        <v>24</v>
      </c>
      <c r="V33" s="26" t="s">
        <v>37</v>
      </c>
      <c r="W33" s="26" t="str">
        <f>設定!T9</f>
        <v>恐怖心</v>
      </c>
      <c r="X33" s="9">
        <f>VLOOKUP(W33,設定!$T$8:$Y$17,6,0)</f>
        <v>0</v>
      </c>
    </row>
    <row r="34" spans="14:24" x14ac:dyDescent="0.2">
      <c r="N34" s="9">
        <f t="shared" si="3"/>
        <v>33</v>
      </c>
      <c r="O34" s="9" t="str">
        <f t="shared" ref="O34:O50" si="5">IFERROR(VLOOKUP(N34,$U$1:$V$62,2,0),"")</f>
        <v>リカバリー</v>
      </c>
      <c r="P34" s="9" t="str">
        <f t="shared" ref="P34:P50" si="6">IFERROR(VLOOKUP(N34,$T$1:$W$62,4,0),"")</f>
        <v>散歩</v>
      </c>
      <c r="Q34" s="9">
        <f t="shared" ref="Q34:Q50" si="7">IFERROR(VLOOKUP(N34,$T$1:$X$62,5,0),"")</f>
        <v>0</v>
      </c>
      <c r="T34" s="9">
        <f>IF(W34=0,"",MAX(T$2:T33)+1)</f>
        <v>25</v>
      </c>
      <c r="U34" s="9">
        <f t="shared" si="4"/>
        <v>25</v>
      </c>
      <c r="V34" s="26" t="s">
        <v>37</v>
      </c>
      <c r="W34" s="26" t="str">
        <f>設定!T10</f>
        <v>外出不可</v>
      </c>
      <c r="X34" s="9">
        <f>VLOOKUP(W34,設定!$T$8:$Y$17,6,0)</f>
        <v>0</v>
      </c>
    </row>
    <row r="35" spans="14:24" x14ac:dyDescent="0.2">
      <c r="N35" s="9">
        <f t="shared" si="3"/>
        <v>34</v>
      </c>
      <c r="O35" s="9" t="str">
        <f t="shared" si="5"/>
        <v>服薬</v>
      </c>
      <c r="P35" s="9" t="str">
        <f t="shared" si="6"/>
        <v>いつもの薬</v>
      </c>
      <c r="Q35" s="9">
        <f t="shared" si="7"/>
        <v>0</v>
      </c>
      <c r="T35" s="9">
        <f>IF(W35=0,"",MAX(T$2:T34)+1)</f>
        <v>26</v>
      </c>
      <c r="U35" s="9">
        <f t="shared" si="4"/>
        <v>26</v>
      </c>
      <c r="V35" s="26" t="s">
        <v>37</v>
      </c>
      <c r="W35" s="26" t="str">
        <f>設定!T11</f>
        <v>思考不能</v>
      </c>
      <c r="X35" s="9">
        <f>VLOOKUP(W35,設定!$T$8:$Y$17,6,0)</f>
        <v>0</v>
      </c>
    </row>
    <row r="36" spans="14:24" x14ac:dyDescent="0.2">
      <c r="N36" s="9">
        <f t="shared" si="3"/>
        <v>35</v>
      </c>
      <c r="O36" s="9" t="str">
        <f t="shared" si="5"/>
        <v>備考</v>
      </c>
      <c r="P36" s="9" t="str">
        <f t="shared" si="6"/>
        <v>コメント</v>
      </c>
      <c r="Q36" s="9">
        <f t="shared" si="7"/>
        <v>0</v>
      </c>
      <c r="T36" s="9">
        <f>IF(W36=0,"",MAX(T$2:T35)+1)</f>
        <v>27</v>
      </c>
      <c r="U36" s="9">
        <f t="shared" si="4"/>
        <v>27</v>
      </c>
      <c r="V36" s="26" t="s">
        <v>37</v>
      </c>
      <c r="W36" s="26" t="str">
        <f>設定!T12</f>
        <v>人間不信</v>
      </c>
      <c r="X36" s="9">
        <f>VLOOKUP(W36,設定!$T$8:$Y$17,6,0)</f>
        <v>0</v>
      </c>
    </row>
    <row r="37" spans="14:24" x14ac:dyDescent="0.2">
      <c r="N37" s="9">
        <f t="shared" si="3"/>
        <v>36</v>
      </c>
      <c r="O37" s="9" t="str">
        <f t="shared" si="5"/>
        <v/>
      </c>
      <c r="P37" s="9" t="str">
        <f t="shared" si="6"/>
        <v/>
      </c>
      <c r="Q37" s="9" t="str">
        <f t="shared" si="7"/>
        <v/>
      </c>
      <c r="T37" s="9">
        <f>IF(W37=0,"",MAX(T$2:T36)+1)</f>
        <v>28</v>
      </c>
      <c r="U37" s="9">
        <f t="shared" si="4"/>
        <v>28</v>
      </c>
      <c r="V37" s="26" t="s">
        <v>37</v>
      </c>
      <c r="W37" s="26" t="str">
        <f>設定!T13</f>
        <v>破壊衝動</v>
      </c>
      <c r="X37" s="9">
        <f>VLOOKUP(W37,設定!$T$8:$Y$17,6,0)</f>
        <v>0</v>
      </c>
    </row>
    <row r="38" spans="14:24" x14ac:dyDescent="0.2">
      <c r="N38" s="9">
        <f t="shared" si="3"/>
        <v>37</v>
      </c>
      <c r="O38" s="9" t="str">
        <f t="shared" si="5"/>
        <v/>
      </c>
      <c r="P38" s="9" t="str">
        <f t="shared" si="6"/>
        <v/>
      </c>
      <c r="Q38" s="9" t="str">
        <f t="shared" si="7"/>
        <v/>
      </c>
      <c r="T38" s="9" t="str">
        <f>IF(W38=0,"",MAX(T$2:T37)+1)</f>
        <v/>
      </c>
      <c r="U38" s="9">
        <f t="shared" si="4"/>
        <v>28</v>
      </c>
      <c r="V38" s="26" t="s">
        <v>37</v>
      </c>
      <c r="W38" s="26">
        <f>設定!T14</f>
        <v>0</v>
      </c>
      <c r="X38" s="9" t="e">
        <f>VLOOKUP(W38,設定!$T$8:$Y$17,6,0)</f>
        <v>#N/A</v>
      </c>
    </row>
    <row r="39" spans="14:24" x14ac:dyDescent="0.2">
      <c r="N39" s="9">
        <f t="shared" si="3"/>
        <v>38</v>
      </c>
      <c r="O39" s="9" t="str">
        <f t="shared" si="5"/>
        <v/>
      </c>
      <c r="P39" s="9" t="str">
        <f t="shared" si="6"/>
        <v/>
      </c>
      <c r="Q39" s="9" t="str">
        <f t="shared" si="7"/>
        <v/>
      </c>
      <c r="T39" s="9" t="str">
        <f>IF(W39=0,"",MAX(T$2:T38)+1)</f>
        <v/>
      </c>
      <c r="U39" s="9">
        <f t="shared" si="4"/>
        <v>28</v>
      </c>
      <c r="V39" s="26" t="s">
        <v>37</v>
      </c>
      <c r="W39" s="26">
        <f>設定!T15</f>
        <v>0</v>
      </c>
      <c r="X39" s="9" t="e">
        <f>VLOOKUP(W39,設定!$T$8:$Y$17,6,0)</f>
        <v>#N/A</v>
      </c>
    </row>
    <row r="40" spans="14:24" x14ac:dyDescent="0.2">
      <c r="N40" s="9">
        <f t="shared" si="3"/>
        <v>39</v>
      </c>
      <c r="O40" s="9" t="str">
        <f t="shared" si="5"/>
        <v/>
      </c>
      <c r="P40" s="9" t="str">
        <f t="shared" si="6"/>
        <v/>
      </c>
      <c r="Q40" s="9" t="str">
        <f t="shared" si="7"/>
        <v/>
      </c>
      <c r="T40" s="9" t="str">
        <f>IF(W40=0,"",MAX(T$2:T39)+1)</f>
        <v/>
      </c>
      <c r="U40" s="9">
        <f t="shared" si="4"/>
        <v>28</v>
      </c>
      <c r="V40" s="26" t="s">
        <v>37</v>
      </c>
      <c r="W40" s="26">
        <f>設定!T16</f>
        <v>0</v>
      </c>
      <c r="X40" s="9" t="e">
        <f>VLOOKUP(W40,設定!$T$8:$Y$17,6,0)</f>
        <v>#N/A</v>
      </c>
    </row>
    <row r="41" spans="14:24" x14ac:dyDescent="0.2">
      <c r="N41" s="9">
        <f t="shared" si="3"/>
        <v>40</v>
      </c>
      <c r="O41" s="9" t="str">
        <f t="shared" si="5"/>
        <v/>
      </c>
      <c r="P41" s="9" t="str">
        <f t="shared" si="6"/>
        <v/>
      </c>
      <c r="Q41" s="9" t="str">
        <f t="shared" si="7"/>
        <v/>
      </c>
      <c r="T41" s="9" t="str">
        <f>IF(W41=0,"",MAX(T$2:T40)+1)</f>
        <v/>
      </c>
      <c r="U41" s="9">
        <f t="shared" si="4"/>
        <v>28</v>
      </c>
      <c r="V41" s="26" t="s">
        <v>37</v>
      </c>
      <c r="W41" s="26">
        <f>設定!T17</f>
        <v>0</v>
      </c>
      <c r="X41" s="9" t="e">
        <f>VLOOKUP(W41,設定!$T$8:$Y$17,6,0)</f>
        <v>#N/A</v>
      </c>
    </row>
    <row r="42" spans="14:24" x14ac:dyDescent="0.2">
      <c r="N42" s="9">
        <f t="shared" si="3"/>
        <v>41</v>
      </c>
      <c r="O42" s="9" t="str">
        <f t="shared" si="5"/>
        <v/>
      </c>
      <c r="P42" s="9" t="str">
        <f t="shared" si="6"/>
        <v/>
      </c>
      <c r="Q42" s="9" t="str">
        <f t="shared" si="7"/>
        <v/>
      </c>
      <c r="T42" s="9">
        <f>IF(W42=0,"",MAX(T$2:T41)+1)</f>
        <v>29</v>
      </c>
      <c r="U42" s="9">
        <f t="shared" si="4"/>
        <v>29</v>
      </c>
      <c r="V42" s="26" t="s">
        <v>22</v>
      </c>
      <c r="W42" s="26" t="str">
        <f>設定!AA8</f>
        <v>ストレッチ</v>
      </c>
      <c r="X42" s="9"/>
    </row>
    <row r="43" spans="14:24" x14ac:dyDescent="0.2">
      <c r="N43" s="9">
        <f t="shared" si="3"/>
        <v>42</v>
      </c>
      <c r="O43" s="9" t="str">
        <f t="shared" si="5"/>
        <v/>
      </c>
      <c r="P43" s="9" t="str">
        <f t="shared" si="6"/>
        <v/>
      </c>
      <c r="Q43" s="9" t="str">
        <f t="shared" si="7"/>
        <v/>
      </c>
      <c r="T43" s="9">
        <f>IF(W43=0,"",MAX(T$2:T42)+1)</f>
        <v>30</v>
      </c>
      <c r="U43" s="9">
        <f t="shared" si="4"/>
        <v>30</v>
      </c>
      <c r="V43" s="26" t="s">
        <v>22</v>
      </c>
      <c r="W43" s="26" t="str">
        <f>設定!AA9</f>
        <v>仮眠</v>
      </c>
      <c r="X43" s="9"/>
    </row>
    <row r="44" spans="14:24" x14ac:dyDescent="0.2">
      <c r="N44" s="9">
        <f t="shared" si="3"/>
        <v>43</v>
      </c>
      <c r="O44" s="9" t="str">
        <f t="shared" si="5"/>
        <v/>
      </c>
      <c r="P44" s="9" t="str">
        <f t="shared" si="6"/>
        <v/>
      </c>
      <c r="Q44" s="9" t="str">
        <f t="shared" si="7"/>
        <v/>
      </c>
      <c r="T44" s="9">
        <f>IF(W44=0,"",MAX(T$2:T43)+1)</f>
        <v>31</v>
      </c>
      <c r="U44" s="9">
        <f t="shared" si="4"/>
        <v>31</v>
      </c>
      <c r="V44" s="26" t="s">
        <v>22</v>
      </c>
      <c r="W44" s="26" t="str">
        <f>設定!AA10</f>
        <v>音楽</v>
      </c>
      <c r="X44" s="9"/>
    </row>
    <row r="45" spans="14:24" x14ac:dyDescent="0.2">
      <c r="N45" s="9">
        <f t="shared" si="3"/>
        <v>44</v>
      </c>
      <c r="O45" s="9" t="str">
        <f t="shared" si="5"/>
        <v/>
      </c>
      <c r="P45" s="9" t="str">
        <f t="shared" si="6"/>
        <v/>
      </c>
      <c r="Q45" s="9" t="str">
        <f t="shared" si="7"/>
        <v/>
      </c>
      <c r="T45" s="9">
        <f>IF(W45=0,"",MAX(T$2:T44)+1)</f>
        <v>32</v>
      </c>
      <c r="U45" s="9">
        <f t="shared" si="4"/>
        <v>32</v>
      </c>
      <c r="V45" s="26" t="s">
        <v>22</v>
      </c>
      <c r="W45" s="26" t="str">
        <f>設定!AA11</f>
        <v>頓服</v>
      </c>
      <c r="X45" s="9"/>
    </row>
    <row r="46" spans="14:24" x14ac:dyDescent="0.2">
      <c r="N46" s="9">
        <f t="shared" si="3"/>
        <v>45</v>
      </c>
      <c r="O46" s="9" t="str">
        <f t="shared" si="5"/>
        <v/>
      </c>
      <c r="P46" s="9" t="str">
        <f t="shared" si="6"/>
        <v/>
      </c>
      <c r="Q46" s="9" t="str">
        <f t="shared" si="7"/>
        <v/>
      </c>
      <c r="T46" s="9">
        <f>IF(W46=0,"",MAX(T$2:T45)+1)</f>
        <v>33</v>
      </c>
      <c r="U46" s="9">
        <f t="shared" si="4"/>
        <v>33</v>
      </c>
      <c r="V46" s="26" t="s">
        <v>22</v>
      </c>
      <c r="W46" s="26" t="str">
        <f>設定!AA12</f>
        <v>散歩</v>
      </c>
      <c r="X46" s="9"/>
    </row>
    <row r="47" spans="14:24" x14ac:dyDescent="0.2">
      <c r="N47" s="9">
        <f t="shared" si="3"/>
        <v>46</v>
      </c>
      <c r="O47" s="9" t="str">
        <f t="shared" si="5"/>
        <v/>
      </c>
      <c r="P47" s="9" t="str">
        <f t="shared" si="6"/>
        <v/>
      </c>
      <c r="Q47" s="9" t="str">
        <f t="shared" si="7"/>
        <v/>
      </c>
      <c r="T47" s="9" t="str">
        <f>IF(W47=0,"",MAX(T$2:T46)+1)</f>
        <v/>
      </c>
      <c r="U47" s="9">
        <f t="shared" si="4"/>
        <v>33</v>
      </c>
      <c r="V47" s="26" t="s">
        <v>22</v>
      </c>
      <c r="W47" s="26">
        <f>設定!AA13</f>
        <v>0</v>
      </c>
      <c r="X47" s="9"/>
    </row>
    <row r="48" spans="14:24" x14ac:dyDescent="0.2">
      <c r="N48" s="9">
        <f t="shared" si="3"/>
        <v>47</v>
      </c>
      <c r="O48" s="9" t="str">
        <f t="shared" si="5"/>
        <v/>
      </c>
      <c r="P48" s="9" t="str">
        <f t="shared" si="6"/>
        <v/>
      </c>
      <c r="Q48" s="9" t="str">
        <f t="shared" si="7"/>
        <v/>
      </c>
      <c r="T48" s="9" t="str">
        <f>IF(W48=0,"",MAX(T$2:T47)+1)</f>
        <v/>
      </c>
      <c r="U48" s="9">
        <f t="shared" si="4"/>
        <v>33</v>
      </c>
      <c r="V48" s="26" t="s">
        <v>22</v>
      </c>
      <c r="W48" s="26">
        <f>設定!AA14</f>
        <v>0</v>
      </c>
      <c r="X48" s="9"/>
    </row>
    <row r="49" spans="14:24" x14ac:dyDescent="0.2">
      <c r="N49" s="9">
        <f t="shared" si="3"/>
        <v>48</v>
      </c>
      <c r="O49" s="9" t="str">
        <f t="shared" si="5"/>
        <v/>
      </c>
      <c r="P49" s="9" t="str">
        <f t="shared" si="6"/>
        <v/>
      </c>
      <c r="Q49" s="9" t="str">
        <f t="shared" si="7"/>
        <v/>
      </c>
      <c r="T49" s="9" t="str">
        <f>IF(W49=0,"",MAX(T$2:T48)+1)</f>
        <v/>
      </c>
      <c r="U49" s="9">
        <f t="shared" si="4"/>
        <v>33</v>
      </c>
      <c r="V49" s="26" t="s">
        <v>22</v>
      </c>
      <c r="W49" s="26">
        <f>設定!AA15</f>
        <v>0</v>
      </c>
      <c r="X49" s="9"/>
    </row>
    <row r="50" spans="14:24" x14ac:dyDescent="0.2">
      <c r="N50" s="9">
        <f t="shared" si="3"/>
        <v>49</v>
      </c>
      <c r="O50" s="9" t="str">
        <f t="shared" si="5"/>
        <v/>
      </c>
      <c r="P50" s="9" t="str">
        <f t="shared" si="6"/>
        <v/>
      </c>
      <c r="Q50" s="9" t="str">
        <f t="shared" si="7"/>
        <v/>
      </c>
      <c r="T50" s="9" t="str">
        <f>IF(W50=0,"",MAX(T$2:T49)+1)</f>
        <v/>
      </c>
      <c r="U50" s="9">
        <f t="shared" si="4"/>
        <v>33</v>
      </c>
      <c r="V50" s="26" t="s">
        <v>22</v>
      </c>
      <c r="W50" s="26">
        <f>設定!AA16</f>
        <v>0</v>
      </c>
      <c r="X50" s="9"/>
    </row>
    <row r="51" spans="14:24" x14ac:dyDescent="0.2">
      <c r="T51" s="9" t="str">
        <f>IF(W51=0,"",MAX(T$2:T50)+1)</f>
        <v/>
      </c>
      <c r="U51" s="9">
        <f t="shared" si="4"/>
        <v>33</v>
      </c>
      <c r="V51" s="26" t="s">
        <v>22</v>
      </c>
      <c r="W51" s="26">
        <f>設定!AA17</f>
        <v>0</v>
      </c>
      <c r="X51" s="9"/>
    </row>
    <row r="52" spans="14:24" x14ac:dyDescent="0.2">
      <c r="T52" s="9">
        <f>IF(W52=0,"",MAX(T$2:T51)+1)</f>
        <v>34</v>
      </c>
      <c r="U52" s="9">
        <f t="shared" si="4"/>
        <v>34</v>
      </c>
      <c r="V52" s="9" t="s">
        <v>16</v>
      </c>
      <c r="W52" s="9" t="str">
        <f>設定!V20</f>
        <v>いつもの薬</v>
      </c>
      <c r="X52" s="9"/>
    </row>
    <row r="53" spans="14:24" x14ac:dyDescent="0.2">
      <c r="T53" s="9" t="str">
        <f>IF(W53=0,"",MAX(T$2:T52)+1)</f>
        <v/>
      </c>
      <c r="U53" s="9">
        <f t="shared" si="4"/>
        <v>34</v>
      </c>
      <c r="V53" s="9" t="s">
        <v>16</v>
      </c>
      <c r="W53" s="9">
        <f>設定!V21</f>
        <v>0</v>
      </c>
      <c r="X53" s="9"/>
    </row>
    <row r="54" spans="14:24" x14ac:dyDescent="0.2">
      <c r="T54" s="9" t="str">
        <f>IF(W54=0,"",MAX(T$2:T53)+1)</f>
        <v/>
      </c>
      <c r="U54" s="9">
        <f t="shared" si="4"/>
        <v>34</v>
      </c>
      <c r="V54" s="9" t="s">
        <v>16</v>
      </c>
      <c r="W54" s="9">
        <f>設定!V22</f>
        <v>0</v>
      </c>
      <c r="X54" s="9"/>
    </row>
    <row r="55" spans="14:24" x14ac:dyDescent="0.2">
      <c r="T55" s="9" t="str">
        <f>IF(W55=0,"",MAX(T$2:T54)+1)</f>
        <v/>
      </c>
      <c r="U55" s="9">
        <f t="shared" si="4"/>
        <v>34</v>
      </c>
      <c r="V55" s="9" t="s">
        <v>16</v>
      </c>
      <c r="W55" s="9">
        <f>設定!V23</f>
        <v>0</v>
      </c>
      <c r="X55" s="9"/>
    </row>
    <row r="56" spans="14:24" x14ac:dyDescent="0.2">
      <c r="T56" s="9" t="str">
        <f>IF(W56=0,"",MAX(T$2:T55)+1)</f>
        <v/>
      </c>
      <c r="U56" s="9">
        <f t="shared" si="4"/>
        <v>34</v>
      </c>
      <c r="V56" s="9" t="s">
        <v>16</v>
      </c>
      <c r="W56" s="9">
        <f>設定!V24</f>
        <v>0</v>
      </c>
      <c r="X56" s="9"/>
    </row>
    <row r="57" spans="14:24" x14ac:dyDescent="0.2">
      <c r="T57" s="9">
        <f>IF(W57=0,"",MAX(T$2:T56)+1)</f>
        <v>35</v>
      </c>
      <c r="U57" s="9">
        <f t="shared" si="4"/>
        <v>35</v>
      </c>
      <c r="V57" s="9" t="s">
        <v>0</v>
      </c>
      <c r="W57" s="9" t="str">
        <f>設定!AA20</f>
        <v>コメント</v>
      </c>
      <c r="X57" s="9"/>
    </row>
    <row r="58" spans="14:24" x14ac:dyDescent="0.2">
      <c r="T58" s="9" t="str">
        <f>IF(W58=0,"",MAX(T$2:T57)+1)</f>
        <v/>
      </c>
      <c r="U58" s="9">
        <f t="shared" si="4"/>
        <v>35</v>
      </c>
      <c r="V58" s="9" t="s">
        <v>0</v>
      </c>
      <c r="W58" s="9">
        <f>設定!AA21</f>
        <v>0</v>
      </c>
      <c r="X58" s="9"/>
    </row>
    <row r="59" spans="14:24" x14ac:dyDescent="0.2">
      <c r="T59" s="9" t="str">
        <f>IF(W59=0,"",MAX(T$2:T58)+1)</f>
        <v/>
      </c>
      <c r="U59" s="9">
        <f t="shared" si="4"/>
        <v>35</v>
      </c>
      <c r="V59" s="9" t="s">
        <v>0</v>
      </c>
      <c r="W59" s="9">
        <f>設定!AA22</f>
        <v>0</v>
      </c>
      <c r="X59" s="9"/>
    </row>
    <row r="60" spans="14:24" x14ac:dyDescent="0.2">
      <c r="T60" s="9" t="str">
        <f>IF(W60=0,"",MAX(T$2:T59)+1)</f>
        <v/>
      </c>
      <c r="U60" s="9">
        <f t="shared" si="4"/>
        <v>35</v>
      </c>
      <c r="V60" s="9" t="s">
        <v>0</v>
      </c>
      <c r="W60" s="9">
        <f>設定!AA23</f>
        <v>0</v>
      </c>
      <c r="X60" s="9"/>
    </row>
    <row r="61" spans="14:24" x14ac:dyDescent="0.2">
      <c r="T61" s="9" t="str">
        <f>IF(W61=0,"",MAX(T$2:T60)+1)</f>
        <v/>
      </c>
      <c r="U61" s="9">
        <f t="shared" si="4"/>
        <v>35</v>
      </c>
      <c r="V61" s="9" t="s">
        <v>0</v>
      </c>
      <c r="W61" s="9">
        <f>設定!AA24</f>
        <v>0</v>
      </c>
      <c r="X61" s="9"/>
    </row>
    <row r="62" spans="14:24" x14ac:dyDescent="0.2">
      <c r="T62" s="9" t="str">
        <f>IF(W62=0,"",MAX(T$2:T61)+1)</f>
        <v/>
      </c>
      <c r="U62" s="9">
        <f t="shared" si="4"/>
        <v>35</v>
      </c>
      <c r="V62" s="9" t="s">
        <v>0</v>
      </c>
      <c r="W62" s="9">
        <f>設定!AA25</f>
        <v>0</v>
      </c>
      <c r="X62" s="9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F926C-9AC8-418E-A04D-466AC0E05C4D}">
  <sheetPr codeName="Sheet3">
    <pageSetUpPr fitToPage="1"/>
  </sheetPr>
  <dimension ref="A1:AS145"/>
  <sheetViews>
    <sheetView zoomScaleNormal="100" workbookViewId="0">
      <pane xSplit="2" ySplit="2" topLeftCell="L3" activePane="bottomRight" state="frozen"/>
      <selection pane="topRight" activeCell="C1" sqref="C1"/>
      <selection pane="bottomLeft" activeCell="A4" sqref="A4"/>
      <selection pane="bottomRight" activeCell="N65" sqref="N65"/>
    </sheetView>
  </sheetViews>
  <sheetFormatPr defaultColWidth="9" defaultRowHeight="12" x14ac:dyDescent="0.2"/>
  <cols>
    <col min="1" max="1" width="10.33203125" style="7" customWidth="1"/>
    <col min="2" max="36" width="7.33203125" style="6" customWidth="1"/>
    <col min="37" max="37" width="4.44140625" style="4" customWidth="1"/>
    <col min="38" max="38" width="4.109375" style="4" customWidth="1"/>
    <col min="39" max="16384" width="9" style="4"/>
  </cols>
  <sheetData>
    <row r="1" spans="1:45" ht="13.5" customHeight="1" x14ac:dyDescent="0.2">
      <c r="A1" s="12"/>
      <c r="B1" s="12"/>
      <c r="C1" s="12"/>
      <c r="D1" s="12" t="s">
        <v>53</v>
      </c>
      <c r="E1" s="12"/>
      <c r="F1" s="12" t="s">
        <v>54</v>
      </c>
      <c r="G1" s="12"/>
      <c r="H1" s="12"/>
      <c r="I1" s="12" t="s">
        <v>55</v>
      </c>
      <c r="J1" s="12"/>
      <c r="K1" s="12"/>
      <c r="L1" s="12"/>
      <c r="M1" s="12"/>
      <c r="N1" s="12"/>
      <c r="O1" s="12" t="s">
        <v>56</v>
      </c>
      <c r="P1" s="12"/>
      <c r="Q1" s="12"/>
      <c r="R1" s="12"/>
      <c r="S1" s="12"/>
      <c r="T1" s="12"/>
      <c r="U1" s="12"/>
      <c r="V1" s="12"/>
      <c r="W1" s="12" t="s">
        <v>57</v>
      </c>
      <c r="X1" s="12"/>
      <c r="Y1" s="12"/>
      <c r="Z1" s="12"/>
      <c r="AA1" s="12"/>
      <c r="AB1" s="12"/>
      <c r="AC1" s="12" t="s">
        <v>22</v>
      </c>
      <c r="AD1" s="12"/>
      <c r="AE1" s="12"/>
      <c r="AF1" s="12"/>
      <c r="AG1" s="12"/>
      <c r="AH1" s="12" t="s">
        <v>58</v>
      </c>
      <c r="AI1" s="12" t="s">
        <v>59</v>
      </c>
      <c r="AJ1" s="12"/>
      <c r="AK1" s="12"/>
      <c r="AL1" s="12"/>
      <c r="AM1" s="12"/>
      <c r="AN1" s="12"/>
      <c r="AO1" s="12"/>
      <c r="AP1" s="12"/>
      <c r="AQ1" s="12"/>
      <c r="AR1" s="12"/>
      <c r="AS1" s="12"/>
    </row>
    <row r="2" spans="1:45" s="5" customFormat="1" ht="52.5" customHeight="1" x14ac:dyDescent="0.2">
      <c r="A2" s="12" t="s">
        <v>181</v>
      </c>
      <c r="B2" s="12" t="s">
        <v>60</v>
      </c>
      <c r="C2" s="12" t="s">
        <v>61</v>
      </c>
      <c r="D2" s="12" t="s">
        <v>62</v>
      </c>
      <c r="E2" s="12" t="s">
        <v>63</v>
      </c>
      <c r="F2" s="12" t="s">
        <v>64</v>
      </c>
      <c r="G2" s="12" t="s">
        <v>65</v>
      </c>
      <c r="H2" s="12" t="s">
        <v>66</v>
      </c>
      <c r="I2" s="12" t="s">
        <v>113</v>
      </c>
      <c r="J2" s="12" t="s">
        <v>114</v>
      </c>
      <c r="K2" s="12" t="s">
        <v>115</v>
      </c>
      <c r="L2" s="12" t="s">
        <v>116</v>
      </c>
      <c r="M2" s="12" t="s">
        <v>117</v>
      </c>
      <c r="N2" s="12" t="s">
        <v>118</v>
      </c>
      <c r="O2" s="12" t="s">
        <v>119</v>
      </c>
      <c r="P2" s="12" t="s">
        <v>120</v>
      </c>
      <c r="Q2" s="12" t="s">
        <v>121</v>
      </c>
      <c r="R2" s="12" t="s">
        <v>122</v>
      </c>
      <c r="S2" s="12" t="s">
        <v>123</v>
      </c>
      <c r="T2" s="12" t="s">
        <v>124</v>
      </c>
      <c r="U2" s="12" t="s">
        <v>125</v>
      </c>
      <c r="V2" s="12" t="s">
        <v>126</v>
      </c>
      <c r="W2" s="12" t="s">
        <v>67</v>
      </c>
      <c r="X2" s="12" t="s">
        <v>127</v>
      </c>
      <c r="Y2" s="12" t="s">
        <v>128</v>
      </c>
      <c r="Z2" s="12" t="s">
        <v>129</v>
      </c>
      <c r="AA2" s="12" t="s">
        <v>130</v>
      </c>
      <c r="AB2" s="12" t="s">
        <v>131</v>
      </c>
      <c r="AC2" s="12" t="s">
        <v>69</v>
      </c>
      <c r="AD2" s="12" t="s">
        <v>132</v>
      </c>
      <c r="AE2" s="12" t="s">
        <v>133</v>
      </c>
      <c r="AF2" s="12" t="s">
        <v>134</v>
      </c>
      <c r="AG2" s="12" t="s">
        <v>68</v>
      </c>
      <c r="AH2" s="12" t="s">
        <v>183</v>
      </c>
      <c r="AI2" s="12" t="s">
        <v>70</v>
      </c>
      <c r="AJ2" s="12"/>
      <c r="AK2" s="12"/>
      <c r="AL2" s="12"/>
      <c r="AM2" s="12"/>
      <c r="AN2" s="12"/>
      <c r="AO2" s="12"/>
      <c r="AP2" s="12"/>
      <c r="AQ2" s="12"/>
      <c r="AR2" s="12"/>
      <c r="AS2" s="12"/>
    </row>
    <row r="3" spans="1:45" x14ac:dyDescent="0.2">
      <c r="A3" s="13" t="s">
        <v>71</v>
      </c>
      <c r="B3" s="14" t="s">
        <v>79</v>
      </c>
      <c r="C3" s="15" t="s">
        <v>73</v>
      </c>
      <c r="D3" s="15"/>
      <c r="E3" s="15"/>
      <c r="F3" s="16" t="s">
        <v>3</v>
      </c>
      <c r="G3" s="16"/>
      <c r="H3" s="16"/>
      <c r="I3" s="15" t="s">
        <v>3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6"/>
      <c r="AK3" s="16"/>
      <c r="AL3" s="16"/>
      <c r="AM3" s="16"/>
      <c r="AN3" s="16"/>
      <c r="AO3" s="16"/>
      <c r="AP3" s="16"/>
      <c r="AQ3" s="16"/>
      <c r="AR3" s="16"/>
      <c r="AS3" s="16"/>
    </row>
    <row r="4" spans="1:45" x14ac:dyDescent="0.2">
      <c r="A4" s="13"/>
      <c r="B4" s="15"/>
      <c r="C4" s="15" t="s">
        <v>74</v>
      </c>
      <c r="D4" s="15"/>
      <c r="E4" s="15"/>
      <c r="F4" s="16"/>
      <c r="G4" s="16"/>
      <c r="H4" s="16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6"/>
      <c r="AK4" s="16"/>
      <c r="AL4" s="16"/>
      <c r="AM4" s="16"/>
      <c r="AN4" s="16"/>
      <c r="AO4" s="16"/>
      <c r="AP4" s="16"/>
      <c r="AQ4" s="16"/>
      <c r="AR4" s="16"/>
      <c r="AS4" s="16"/>
    </row>
    <row r="5" spans="1:45" x14ac:dyDescent="0.2">
      <c r="A5" s="13"/>
      <c r="B5" s="15"/>
      <c r="C5" s="15" t="s">
        <v>75</v>
      </c>
      <c r="D5" s="15"/>
      <c r="E5" s="15"/>
      <c r="F5" s="16"/>
      <c r="G5" s="16"/>
      <c r="H5" s="16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6"/>
      <c r="AK5" s="16"/>
      <c r="AL5" s="16"/>
      <c r="AM5" s="16"/>
      <c r="AN5" s="16"/>
      <c r="AO5" s="16"/>
      <c r="AP5" s="16"/>
      <c r="AQ5" s="16"/>
      <c r="AR5" s="16"/>
      <c r="AS5" s="16"/>
    </row>
    <row r="6" spans="1:45" x14ac:dyDescent="0.2">
      <c r="A6" s="13" t="s">
        <v>76</v>
      </c>
      <c r="B6" s="15" t="s">
        <v>81</v>
      </c>
      <c r="C6" s="15" t="s">
        <v>73</v>
      </c>
      <c r="D6" s="15"/>
      <c r="E6" s="15"/>
      <c r="F6" s="16"/>
      <c r="G6" s="16"/>
      <c r="H6" s="16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6"/>
      <c r="AK6" s="16"/>
      <c r="AL6" s="16"/>
      <c r="AM6" s="16"/>
      <c r="AN6" s="16"/>
      <c r="AO6" s="16"/>
      <c r="AP6" s="16"/>
      <c r="AQ6" s="16"/>
      <c r="AR6" s="16"/>
      <c r="AS6" s="16"/>
    </row>
    <row r="7" spans="1:45" x14ac:dyDescent="0.2">
      <c r="A7" s="13"/>
      <c r="B7" s="15"/>
      <c r="C7" s="14" t="s">
        <v>74</v>
      </c>
      <c r="D7" s="14"/>
      <c r="E7" s="15"/>
      <c r="F7" s="16"/>
      <c r="G7" s="16"/>
      <c r="H7" s="16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6"/>
      <c r="AK7" s="16"/>
      <c r="AL7" s="16"/>
      <c r="AM7" s="16"/>
      <c r="AN7" s="16"/>
      <c r="AO7" s="16"/>
      <c r="AP7" s="16"/>
      <c r="AQ7" s="16"/>
      <c r="AR7" s="16"/>
      <c r="AS7" s="16"/>
    </row>
    <row r="8" spans="1:45" x14ac:dyDescent="0.2">
      <c r="A8" s="13"/>
      <c r="B8" s="15"/>
      <c r="C8" s="15" t="s">
        <v>75</v>
      </c>
      <c r="D8" s="15"/>
      <c r="E8" s="15"/>
      <c r="F8" s="16"/>
      <c r="G8" s="16"/>
      <c r="H8" s="16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6"/>
      <c r="AK8" s="16"/>
      <c r="AL8" s="16"/>
      <c r="AM8" s="16"/>
      <c r="AN8" s="16"/>
      <c r="AO8" s="16"/>
      <c r="AP8" s="16"/>
      <c r="AQ8" s="16"/>
      <c r="AR8" s="16"/>
      <c r="AS8" s="16"/>
    </row>
    <row r="9" spans="1:45" x14ac:dyDescent="0.2">
      <c r="A9" s="13" t="s">
        <v>78</v>
      </c>
      <c r="B9" s="14" t="s">
        <v>83</v>
      </c>
      <c r="C9" s="15" t="s">
        <v>73</v>
      </c>
      <c r="D9" s="15"/>
      <c r="E9" s="15"/>
      <c r="F9" s="16"/>
      <c r="G9" s="16"/>
      <c r="H9" s="16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6"/>
      <c r="AK9" s="16"/>
      <c r="AL9" s="16"/>
      <c r="AM9" s="16"/>
      <c r="AN9" s="16"/>
      <c r="AO9" s="16"/>
      <c r="AP9" s="16"/>
      <c r="AQ9" s="16"/>
      <c r="AR9" s="16"/>
      <c r="AS9" s="16"/>
    </row>
    <row r="10" spans="1:45" x14ac:dyDescent="0.2">
      <c r="A10" s="13"/>
      <c r="B10" s="15"/>
      <c r="C10" s="14" t="s">
        <v>74</v>
      </c>
      <c r="D10" s="14"/>
      <c r="E10" s="15"/>
      <c r="F10" s="16"/>
      <c r="G10" s="16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6"/>
      <c r="AK10" s="16"/>
      <c r="AL10" s="16"/>
      <c r="AM10" s="16"/>
      <c r="AN10" s="16"/>
      <c r="AO10" s="16"/>
      <c r="AP10" s="16"/>
      <c r="AQ10" s="16"/>
      <c r="AR10" s="16"/>
      <c r="AS10" s="16"/>
    </row>
    <row r="11" spans="1:45" x14ac:dyDescent="0.2">
      <c r="A11" s="13"/>
      <c r="B11" s="15"/>
      <c r="C11" s="15" t="s">
        <v>75</v>
      </c>
      <c r="D11" s="15"/>
      <c r="E11" s="15"/>
      <c r="F11" s="16"/>
      <c r="G11" s="16"/>
      <c r="H11" s="16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6"/>
      <c r="AK11" s="16"/>
      <c r="AL11" s="16"/>
      <c r="AM11" s="16"/>
      <c r="AN11" s="16"/>
      <c r="AO11" s="16"/>
      <c r="AP11" s="16"/>
      <c r="AQ11" s="16"/>
      <c r="AR11" s="16"/>
      <c r="AS11" s="16"/>
    </row>
    <row r="12" spans="1:45" x14ac:dyDescent="0.2">
      <c r="A12" s="13" t="s">
        <v>80</v>
      </c>
      <c r="B12" s="14" t="s">
        <v>85</v>
      </c>
      <c r="C12" s="15" t="s">
        <v>73</v>
      </c>
      <c r="D12" s="15"/>
      <c r="E12" s="15"/>
      <c r="F12" s="16"/>
      <c r="G12" s="16"/>
      <c r="H12" s="16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6"/>
      <c r="AK12" s="16"/>
      <c r="AL12" s="16"/>
      <c r="AM12" s="16"/>
      <c r="AN12" s="16"/>
      <c r="AO12" s="16"/>
      <c r="AP12" s="16"/>
      <c r="AQ12" s="16"/>
      <c r="AR12" s="16"/>
      <c r="AS12" s="16"/>
    </row>
    <row r="13" spans="1:45" x14ac:dyDescent="0.2">
      <c r="A13" s="13"/>
      <c r="B13" s="15"/>
      <c r="C13" s="14" t="s">
        <v>74</v>
      </c>
      <c r="D13" s="14"/>
      <c r="E13" s="15"/>
      <c r="F13" s="16"/>
      <c r="G13" s="16"/>
      <c r="H13" s="16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6"/>
      <c r="AK13" s="16"/>
      <c r="AL13" s="16"/>
      <c r="AM13" s="16"/>
      <c r="AN13" s="16"/>
      <c r="AO13" s="16"/>
      <c r="AP13" s="16"/>
      <c r="AQ13" s="16"/>
      <c r="AR13" s="16"/>
      <c r="AS13" s="16"/>
    </row>
    <row r="14" spans="1:45" x14ac:dyDescent="0.2">
      <c r="A14" s="13"/>
      <c r="B14" s="15"/>
      <c r="C14" s="15" t="s">
        <v>75</v>
      </c>
      <c r="D14" s="15"/>
      <c r="E14" s="15"/>
      <c r="F14" s="16"/>
      <c r="G14" s="16"/>
      <c r="H14" s="16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6"/>
      <c r="AK14" s="16"/>
      <c r="AL14" s="16"/>
      <c r="AM14" s="16"/>
      <c r="AN14" s="16"/>
      <c r="AO14" s="16"/>
      <c r="AP14" s="16"/>
      <c r="AQ14" s="16"/>
      <c r="AR14" s="16"/>
      <c r="AS14" s="16"/>
    </row>
    <row r="15" spans="1:45" x14ac:dyDescent="0.2">
      <c r="A15" s="13" t="s">
        <v>82</v>
      </c>
      <c r="B15" s="14" t="s">
        <v>87</v>
      </c>
      <c r="C15" s="15" t="s">
        <v>73</v>
      </c>
      <c r="D15" s="15"/>
      <c r="E15" s="15"/>
      <c r="F15" s="16"/>
      <c r="G15" s="16"/>
      <c r="H15" s="16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6"/>
      <c r="AK15" s="16"/>
      <c r="AL15" s="16"/>
      <c r="AM15" s="16"/>
      <c r="AN15" s="16"/>
      <c r="AO15" s="16"/>
      <c r="AP15" s="16"/>
      <c r="AQ15" s="16"/>
      <c r="AR15" s="16"/>
      <c r="AS15" s="16"/>
    </row>
    <row r="16" spans="1:45" x14ac:dyDescent="0.2">
      <c r="A16" s="13"/>
      <c r="B16" s="15"/>
      <c r="C16" s="14" t="s">
        <v>74</v>
      </c>
      <c r="D16" s="14"/>
      <c r="E16" s="15"/>
      <c r="F16" s="16"/>
      <c r="G16" s="16"/>
      <c r="H16" s="16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6"/>
      <c r="AK16" s="16"/>
      <c r="AL16" s="16"/>
      <c r="AM16" s="16"/>
      <c r="AN16" s="16"/>
      <c r="AO16" s="16"/>
      <c r="AP16" s="16"/>
      <c r="AQ16" s="16"/>
      <c r="AR16" s="16"/>
      <c r="AS16" s="16"/>
    </row>
    <row r="17" spans="1:45" x14ac:dyDescent="0.2">
      <c r="A17" s="13"/>
      <c r="B17" s="15"/>
      <c r="C17" s="15" t="s">
        <v>75</v>
      </c>
      <c r="D17" s="15"/>
      <c r="E17" s="15"/>
      <c r="F17" s="16"/>
      <c r="G17" s="16"/>
      <c r="H17" s="16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6"/>
      <c r="AK17" s="16"/>
      <c r="AL17" s="16"/>
      <c r="AM17" s="16"/>
      <c r="AN17" s="16"/>
      <c r="AO17" s="16"/>
      <c r="AP17" s="16"/>
      <c r="AQ17" s="16"/>
      <c r="AR17" s="16"/>
      <c r="AS17" s="16"/>
    </row>
    <row r="18" spans="1:45" x14ac:dyDescent="0.2">
      <c r="A18" s="13" t="s">
        <v>84</v>
      </c>
      <c r="B18" s="14" t="s">
        <v>72</v>
      </c>
      <c r="C18" s="15" t="s">
        <v>73</v>
      </c>
      <c r="D18" s="15"/>
      <c r="E18" s="15"/>
      <c r="F18" s="16"/>
      <c r="G18" s="16"/>
      <c r="H18" s="16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6"/>
      <c r="AK18" s="16"/>
      <c r="AL18" s="16"/>
      <c r="AM18" s="16"/>
      <c r="AN18" s="16"/>
      <c r="AO18" s="16"/>
      <c r="AP18" s="16"/>
      <c r="AQ18" s="16"/>
      <c r="AR18" s="16"/>
      <c r="AS18" s="16"/>
    </row>
    <row r="19" spans="1:45" x14ac:dyDescent="0.2">
      <c r="A19" s="13"/>
      <c r="B19" s="15"/>
      <c r="C19" s="14" t="s">
        <v>74</v>
      </c>
      <c r="D19" s="14"/>
      <c r="E19" s="15"/>
      <c r="F19" s="16"/>
      <c r="G19" s="16"/>
      <c r="H19" s="16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6"/>
      <c r="AK19" s="16"/>
      <c r="AL19" s="16"/>
      <c r="AM19" s="16"/>
      <c r="AN19" s="16"/>
      <c r="AO19" s="16"/>
      <c r="AP19" s="16"/>
      <c r="AQ19" s="16"/>
      <c r="AR19" s="16"/>
      <c r="AS19" s="16"/>
    </row>
    <row r="20" spans="1:45" x14ac:dyDescent="0.2">
      <c r="A20" s="13"/>
      <c r="B20" s="15"/>
      <c r="C20" s="15" t="s">
        <v>75</v>
      </c>
      <c r="D20" s="15"/>
      <c r="E20" s="15"/>
      <c r="F20" s="16"/>
      <c r="G20" s="16"/>
      <c r="H20" s="16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6"/>
      <c r="AK20" s="16"/>
      <c r="AL20" s="16"/>
      <c r="AM20" s="16"/>
      <c r="AN20" s="16"/>
      <c r="AO20" s="16"/>
      <c r="AP20" s="16"/>
      <c r="AQ20" s="16"/>
      <c r="AR20" s="16"/>
      <c r="AS20" s="16"/>
    </row>
    <row r="21" spans="1:45" x14ac:dyDescent="0.2">
      <c r="A21" s="13" t="s">
        <v>86</v>
      </c>
      <c r="B21" s="14" t="s">
        <v>77</v>
      </c>
      <c r="C21" s="15" t="s">
        <v>73</v>
      </c>
      <c r="D21" s="15"/>
      <c r="E21" s="15"/>
      <c r="F21" s="16"/>
      <c r="G21" s="16"/>
      <c r="H21" s="16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6"/>
      <c r="AK21" s="16"/>
      <c r="AL21" s="16"/>
      <c r="AM21" s="16"/>
      <c r="AN21" s="16"/>
      <c r="AO21" s="16"/>
      <c r="AP21" s="16"/>
      <c r="AQ21" s="16"/>
      <c r="AR21" s="16"/>
      <c r="AS21" s="16"/>
    </row>
    <row r="22" spans="1:45" x14ac:dyDescent="0.2">
      <c r="A22" s="13"/>
      <c r="B22" s="15"/>
      <c r="C22" s="15" t="s">
        <v>74</v>
      </c>
      <c r="D22" s="15"/>
      <c r="E22" s="15"/>
      <c r="F22" s="16"/>
      <c r="G22" s="16"/>
      <c r="H22" s="16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6"/>
      <c r="AK22" s="16"/>
      <c r="AL22" s="16"/>
      <c r="AM22" s="16"/>
      <c r="AN22" s="16"/>
      <c r="AO22" s="16"/>
      <c r="AP22" s="16"/>
      <c r="AQ22" s="16"/>
      <c r="AR22" s="16"/>
      <c r="AS22" s="16"/>
    </row>
    <row r="23" spans="1:45" x14ac:dyDescent="0.2">
      <c r="A23" s="13"/>
      <c r="B23" s="15"/>
      <c r="C23" s="15" t="s">
        <v>75</v>
      </c>
      <c r="D23" s="15"/>
      <c r="E23" s="15"/>
      <c r="F23" s="16"/>
      <c r="G23" s="16"/>
      <c r="H23" s="16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6"/>
      <c r="AK23" s="16"/>
      <c r="AL23" s="16"/>
      <c r="AM23" s="16"/>
      <c r="AN23" s="16"/>
      <c r="AO23" s="16"/>
      <c r="AP23" s="16"/>
      <c r="AQ23" s="16"/>
      <c r="AR23" s="16"/>
      <c r="AS23" s="16"/>
    </row>
    <row r="24" spans="1:45" x14ac:dyDescent="0.2">
      <c r="A24" s="13" t="s">
        <v>88</v>
      </c>
      <c r="B24" s="15" t="s">
        <v>79</v>
      </c>
      <c r="C24" s="15" t="s">
        <v>73</v>
      </c>
      <c r="D24" s="15"/>
      <c r="E24" s="15"/>
      <c r="F24" s="16"/>
      <c r="G24" s="16"/>
      <c r="H24" s="16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6"/>
      <c r="AK24" s="16"/>
      <c r="AL24" s="16"/>
      <c r="AM24" s="16"/>
      <c r="AN24" s="16"/>
      <c r="AO24" s="16"/>
      <c r="AP24" s="16"/>
      <c r="AQ24" s="16"/>
      <c r="AR24" s="16"/>
      <c r="AS24" s="16"/>
    </row>
    <row r="25" spans="1:45" x14ac:dyDescent="0.2">
      <c r="A25" s="13"/>
      <c r="B25" s="15"/>
      <c r="C25" s="14" t="s">
        <v>74</v>
      </c>
      <c r="D25" s="14"/>
      <c r="E25" s="15"/>
      <c r="F25" s="16"/>
      <c r="G25" s="16"/>
      <c r="H25" s="16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6"/>
      <c r="AK25" s="16"/>
      <c r="AL25" s="16"/>
      <c r="AM25" s="16"/>
      <c r="AN25" s="16"/>
      <c r="AO25" s="16"/>
      <c r="AP25" s="16"/>
      <c r="AQ25" s="16"/>
      <c r="AR25" s="16"/>
      <c r="AS25" s="16"/>
    </row>
    <row r="26" spans="1:45" x14ac:dyDescent="0.2">
      <c r="A26" s="13"/>
      <c r="B26" s="15"/>
      <c r="C26" s="15" t="s">
        <v>75</v>
      </c>
      <c r="D26" s="15"/>
      <c r="E26" s="15"/>
      <c r="F26" s="16"/>
      <c r="G26" s="16"/>
      <c r="H26" s="16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6"/>
      <c r="AK26" s="16"/>
      <c r="AL26" s="16"/>
      <c r="AM26" s="16"/>
      <c r="AN26" s="16"/>
      <c r="AO26" s="16"/>
      <c r="AP26" s="16"/>
      <c r="AQ26" s="16"/>
      <c r="AR26" s="16"/>
      <c r="AS26" s="16"/>
    </row>
    <row r="27" spans="1:45" x14ac:dyDescent="0.2">
      <c r="A27" s="13" t="s">
        <v>89</v>
      </c>
      <c r="B27" s="14" t="s">
        <v>81</v>
      </c>
      <c r="C27" s="15" t="s">
        <v>73</v>
      </c>
      <c r="D27" s="15"/>
      <c r="E27" s="15"/>
      <c r="F27" s="16"/>
      <c r="G27" s="16"/>
      <c r="H27" s="16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6"/>
      <c r="AK27" s="16"/>
      <c r="AL27" s="16"/>
      <c r="AM27" s="16"/>
      <c r="AN27" s="16"/>
      <c r="AO27" s="16"/>
      <c r="AP27" s="16"/>
      <c r="AQ27" s="16"/>
      <c r="AR27" s="16"/>
      <c r="AS27" s="16"/>
    </row>
    <row r="28" spans="1:45" x14ac:dyDescent="0.2">
      <c r="A28" s="13"/>
      <c r="B28" s="15"/>
      <c r="C28" s="14" t="s">
        <v>74</v>
      </c>
      <c r="D28" s="14"/>
      <c r="E28" s="15"/>
      <c r="F28" s="16"/>
      <c r="G28" s="16"/>
      <c r="H28" s="16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6"/>
      <c r="AK28" s="16"/>
      <c r="AL28" s="16"/>
      <c r="AM28" s="16"/>
      <c r="AN28" s="16"/>
      <c r="AO28" s="16"/>
      <c r="AP28" s="16"/>
      <c r="AQ28" s="16"/>
      <c r="AR28" s="16"/>
      <c r="AS28" s="16"/>
    </row>
    <row r="29" spans="1:45" x14ac:dyDescent="0.2">
      <c r="A29" s="13"/>
      <c r="B29" s="15"/>
      <c r="C29" s="15" t="s">
        <v>75</v>
      </c>
      <c r="D29" s="15"/>
      <c r="E29" s="15"/>
      <c r="F29" s="16"/>
      <c r="G29" s="16"/>
      <c r="H29" s="16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6"/>
      <c r="AK29" s="16"/>
      <c r="AL29" s="16"/>
      <c r="AM29" s="16"/>
      <c r="AN29" s="16"/>
      <c r="AO29" s="16"/>
      <c r="AP29" s="16"/>
      <c r="AQ29" s="16"/>
      <c r="AR29" s="16"/>
      <c r="AS29" s="16"/>
    </row>
    <row r="30" spans="1:45" x14ac:dyDescent="0.2">
      <c r="A30" s="13" t="s">
        <v>90</v>
      </c>
      <c r="B30" s="14" t="s">
        <v>83</v>
      </c>
      <c r="C30" s="15" t="s">
        <v>73</v>
      </c>
      <c r="D30" s="15"/>
      <c r="E30" s="15"/>
      <c r="F30" s="16"/>
      <c r="G30" s="16"/>
      <c r="H30" s="16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6"/>
      <c r="AK30" s="16"/>
      <c r="AL30" s="16"/>
      <c r="AM30" s="16"/>
      <c r="AN30" s="16"/>
      <c r="AO30" s="16"/>
      <c r="AP30" s="16"/>
      <c r="AQ30" s="16"/>
      <c r="AR30" s="16"/>
      <c r="AS30" s="16"/>
    </row>
    <row r="31" spans="1:45" x14ac:dyDescent="0.2">
      <c r="A31" s="13"/>
      <c r="B31" s="15"/>
      <c r="C31" s="14" t="s">
        <v>74</v>
      </c>
      <c r="D31" s="14"/>
      <c r="E31" s="15"/>
      <c r="F31" s="16"/>
      <c r="G31" s="16"/>
      <c r="H31" s="16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6"/>
      <c r="AK31" s="16"/>
      <c r="AL31" s="16"/>
      <c r="AM31" s="16"/>
      <c r="AN31" s="16"/>
      <c r="AO31" s="16"/>
      <c r="AP31" s="16"/>
      <c r="AQ31" s="16"/>
      <c r="AR31" s="16"/>
      <c r="AS31" s="16"/>
    </row>
    <row r="32" spans="1:45" x14ac:dyDescent="0.2">
      <c r="A32" s="13"/>
      <c r="B32" s="15"/>
      <c r="C32" s="15" t="s">
        <v>75</v>
      </c>
      <c r="D32" s="15"/>
      <c r="E32" s="15"/>
      <c r="F32" s="16"/>
      <c r="G32" s="16"/>
      <c r="H32" s="1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6"/>
      <c r="AK32" s="16"/>
      <c r="AL32" s="16"/>
      <c r="AM32" s="16"/>
      <c r="AN32" s="16"/>
      <c r="AO32" s="16"/>
      <c r="AP32" s="16"/>
      <c r="AQ32" s="16"/>
      <c r="AR32" s="16"/>
      <c r="AS32" s="16"/>
    </row>
    <row r="33" spans="1:45" x14ac:dyDescent="0.2">
      <c r="A33" s="13" t="s">
        <v>91</v>
      </c>
      <c r="B33" s="14" t="s">
        <v>85</v>
      </c>
      <c r="C33" s="15" t="s">
        <v>73</v>
      </c>
      <c r="D33" s="15"/>
      <c r="E33" s="15"/>
      <c r="F33" s="16"/>
      <c r="G33" s="16"/>
      <c r="H33" s="16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6"/>
      <c r="AK33" s="16"/>
      <c r="AL33" s="16"/>
      <c r="AM33" s="16"/>
      <c r="AN33" s="16"/>
      <c r="AO33" s="16"/>
      <c r="AP33" s="16"/>
      <c r="AQ33" s="16"/>
      <c r="AR33" s="16"/>
      <c r="AS33" s="16"/>
    </row>
    <row r="34" spans="1:45" x14ac:dyDescent="0.2">
      <c r="A34" s="13"/>
      <c r="B34" s="15"/>
      <c r="C34" s="14" t="s">
        <v>74</v>
      </c>
      <c r="D34" s="14"/>
      <c r="E34" s="15"/>
      <c r="F34" s="16"/>
      <c r="G34" s="16"/>
      <c r="H34" s="16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6"/>
      <c r="AK34" s="16"/>
      <c r="AL34" s="16"/>
      <c r="AM34" s="16"/>
      <c r="AN34" s="16"/>
      <c r="AO34" s="16"/>
      <c r="AP34" s="16"/>
      <c r="AQ34" s="16"/>
      <c r="AR34" s="16"/>
      <c r="AS34" s="16"/>
    </row>
    <row r="35" spans="1:45" x14ac:dyDescent="0.2">
      <c r="A35" s="13"/>
      <c r="B35" s="15"/>
      <c r="C35" s="15" t="s">
        <v>75</v>
      </c>
      <c r="D35" s="15"/>
      <c r="E35" s="15"/>
      <c r="F35" s="16"/>
      <c r="G35" s="16"/>
      <c r="H35" s="16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6"/>
      <c r="AK35" s="16"/>
      <c r="AL35" s="16"/>
      <c r="AM35" s="16"/>
      <c r="AN35" s="16"/>
      <c r="AO35" s="16"/>
      <c r="AP35" s="16"/>
      <c r="AQ35" s="16"/>
      <c r="AR35" s="16"/>
      <c r="AS35" s="16"/>
    </row>
    <row r="36" spans="1:45" x14ac:dyDescent="0.2">
      <c r="A36" s="13" t="s">
        <v>92</v>
      </c>
      <c r="B36" s="14" t="s">
        <v>87</v>
      </c>
      <c r="C36" s="15" t="s">
        <v>73</v>
      </c>
      <c r="D36" s="15"/>
      <c r="E36" s="15"/>
      <c r="F36" s="16"/>
      <c r="G36" s="16"/>
      <c r="H36" s="16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6"/>
      <c r="AK36" s="16"/>
      <c r="AL36" s="16"/>
      <c r="AM36" s="16"/>
      <c r="AN36" s="16"/>
      <c r="AO36" s="16"/>
      <c r="AP36" s="16"/>
      <c r="AQ36" s="16"/>
      <c r="AR36" s="16"/>
      <c r="AS36" s="16"/>
    </row>
    <row r="37" spans="1:45" x14ac:dyDescent="0.2">
      <c r="A37" s="13"/>
      <c r="B37" s="15"/>
      <c r="C37" s="14" t="s">
        <v>74</v>
      </c>
      <c r="D37" s="14"/>
      <c r="E37" s="15"/>
      <c r="F37" s="16"/>
      <c r="G37" s="16"/>
      <c r="H37" s="16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6"/>
      <c r="AK37" s="16"/>
      <c r="AL37" s="16"/>
      <c r="AM37" s="16"/>
      <c r="AN37" s="16"/>
      <c r="AO37" s="16"/>
      <c r="AP37" s="16"/>
      <c r="AQ37" s="16"/>
      <c r="AR37" s="16"/>
      <c r="AS37" s="16"/>
    </row>
    <row r="38" spans="1:45" x14ac:dyDescent="0.2">
      <c r="A38" s="13"/>
      <c r="B38" s="15"/>
      <c r="C38" s="14" t="s">
        <v>75</v>
      </c>
      <c r="D38" s="14"/>
      <c r="E38" s="15"/>
      <c r="F38" s="16"/>
      <c r="G38" s="16"/>
      <c r="H38" s="16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6"/>
      <c r="AK38" s="16"/>
      <c r="AL38" s="16"/>
      <c r="AM38" s="16"/>
      <c r="AN38" s="16"/>
      <c r="AO38" s="16"/>
      <c r="AP38" s="16"/>
      <c r="AQ38" s="16"/>
      <c r="AR38" s="16"/>
      <c r="AS38" s="16"/>
    </row>
    <row r="39" spans="1:45" x14ac:dyDescent="0.2">
      <c r="A39" s="13" t="s">
        <v>93</v>
      </c>
      <c r="B39" s="14" t="s">
        <v>72</v>
      </c>
      <c r="C39" s="15" t="s">
        <v>73</v>
      </c>
      <c r="D39" s="15"/>
      <c r="E39" s="15"/>
      <c r="F39" s="16"/>
      <c r="G39" s="16"/>
      <c r="H39" s="16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6"/>
      <c r="AK39" s="16"/>
      <c r="AL39" s="16"/>
      <c r="AM39" s="16"/>
      <c r="AN39" s="16"/>
      <c r="AO39" s="16"/>
      <c r="AP39" s="16"/>
      <c r="AQ39" s="16"/>
      <c r="AR39" s="16"/>
      <c r="AS39" s="16"/>
    </row>
    <row r="40" spans="1:45" x14ac:dyDescent="0.2">
      <c r="A40" s="13"/>
      <c r="B40" s="15"/>
      <c r="C40" s="14" t="s">
        <v>74</v>
      </c>
      <c r="D40" s="14"/>
      <c r="E40" s="15"/>
      <c r="F40" s="16"/>
      <c r="G40" s="16"/>
      <c r="H40" s="16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6"/>
      <c r="AK40" s="16"/>
      <c r="AL40" s="16"/>
      <c r="AM40" s="16"/>
      <c r="AN40" s="16"/>
      <c r="AO40" s="16"/>
      <c r="AP40" s="16"/>
      <c r="AQ40" s="16"/>
      <c r="AR40" s="16"/>
      <c r="AS40" s="16"/>
    </row>
    <row r="41" spans="1:45" x14ac:dyDescent="0.2">
      <c r="A41" s="13"/>
      <c r="B41" s="15"/>
      <c r="C41" s="15" t="s">
        <v>75</v>
      </c>
      <c r="D41" s="15"/>
      <c r="E41" s="15"/>
      <c r="F41" s="16"/>
      <c r="G41" s="16"/>
      <c r="H41" s="16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6"/>
      <c r="AK41" s="16"/>
      <c r="AL41" s="16"/>
      <c r="AM41" s="16"/>
      <c r="AN41" s="16"/>
      <c r="AO41" s="16"/>
      <c r="AP41" s="16"/>
      <c r="AQ41" s="16"/>
      <c r="AR41" s="16"/>
      <c r="AS41" s="16"/>
    </row>
    <row r="42" spans="1:45" x14ac:dyDescent="0.2">
      <c r="A42" s="13" t="s">
        <v>94</v>
      </c>
      <c r="B42" s="15" t="s">
        <v>77</v>
      </c>
      <c r="C42" s="15" t="s">
        <v>73</v>
      </c>
      <c r="D42" s="15"/>
      <c r="E42" s="15"/>
      <c r="F42" s="16"/>
      <c r="G42" s="16"/>
      <c r="H42" s="16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6"/>
      <c r="AK42" s="16"/>
      <c r="AL42" s="16"/>
      <c r="AM42" s="16"/>
      <c r="AN42" s="16"/>
      <c r="AO42" s="16"/>
      <c r="AP42" s="16"/>
      <c r="AQ42" s="16"/>
      <c r="AR42" s="16"/>
      <c r="AS42" s="16"/>
    </row>
    <row r="43" spans="1:45" x14ac:dyDescent="0.2">
      <c r="A43" s="13"/>
      <c r="B43" s="15"/>
      <c r="C43" s="14" t="s">
        <v>74</v>
      </c>
      <c r="D43" s="14"/>
      <c r="E43" s="15"/>
      <c r="F43" s="16"/>
      <c r="G43" s="16"/>
      <c r="H43" s="16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6"/>
      <c r="AK43" s="16"/>
      <c r="AL43" s="16"/>
      <c r="AM43" s="16"/>
      <c r="AN43" s="16"/>
      <c r="AO43" s="16"/>
      <c r="AP43" s="16"/>
      <c r="AQ43" s="16"/>
      <c r="AR43" s="16"/>
      <c r="AS43" s="16"/>
    </row>
    <row r="44" spans="1:45" x14ac:dyDescent="0.2">
      <c r="A44" s="13"/>
      <c r="B44" s="15"/>
      <c r="C44" s="15" t="s">
        <v>75</v>
      </c>
      <c r="D44" s="15"/>
      <c r="E44" s="15"/>
      <c r="F44" s="16"/>
      <c r="G44" s="16"/>
      <c r="H44" s="16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6"/>
      <c r="AK44" s="16"/>
      <c r="AL44" s="16"/>
      <c r="AM44" s="16"/>
      <c r="AN44" s="16"/>
      <c r="AO44" s="16"/>
      <c r="AP44" s="16"/>
      <c r="AQ44" s="16"/>
      <c r="AR44" s="16"/>
      <c r="AS44" s="16"/>
    </row>
    <row r="45" spans="1:45" x14ac:dyDescent="0.2">
      <c r="A45" s="13" t="s">
        <v>95</v>
      </c>
      <c r="B45" s="14" t="s">
        <v>79</v>
      </c>
      <c r="C45" s="15" t="s">
        <v>73</v>
      </c>
      <c r="D45" s="15"/>
      <c r="E45" s="15"/>
      <c r="F45" s="16"/>
      <c r="G45" s="16"/>
      <c r="H45" s="16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6"/>
      <c r="AK45" s="16"/>
      <c r="AL45" s="16"/>
      <c r="AM45" s="16"/>
      <c r="AN45" s="16"/>
      <c r="AO45" s="16"/>
      <c r="AP45" s="16"/>
      <c r="AQ45" s="16"/>
      <c r="AR45" s="16"/>
      <c r="AS45" s="16"/>
    </row>
    <row r="46" spans="1:45" x14ac:dyDescent="0.2">
      <c r="A46" s="13"/>
      <c r="B46" s="15"/>
      <c r="C46" s="15" t="s">
        <v>74</v>
      </c>
      <c r="D46" s="15"/>
      <c r="E46" s="15"/>
      <c r="F46" s="16"/>
      <c r="G46" s="16"/>
      <c r="H46" s="16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6"/>
      <c r="AK46" s="16"/>
      <c r="AL46" s="16"/>
      <c r="AM46" s="16"/>
      <c r="AN46" s="16"/>
      <c r="AO46" s="16"/>
      <c r="AP46" s="16"/>
      <c r="AQ46" s="16"/>
      <c r="AR46" s="16"/>
      <c r="AS46" s="16"/>
    </row>
    <row r="47" spans="1:45" x14ac:dyDescent="0.2">
      <c r="A47" s="13"/>
      <c r="B47" s="15"/>
      <c r="C47" s="15" t="s">
        <v>75</v>
      </c>
      <c r="D47" s="15"/>
      <c r="E47" s="15"/>
      <c r="F47" s="16"/>
      <c r="G47" s="16"/>
      <c r="H47" s="16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6"/>
      <c r="AK47" s="16"/>
      <c r="AL47" s="16"/>
      <c r="AM47" s="16"/>
      <c r="AN47" s="16"/>
      <c r="AO47" s="16"/>
      <c r="AP47" s="16"/>
      <c r="AQ47" s="16"/>
      <c r="AR47" s="16"/>
      <c r="AS47" s="16"/>
    </row>
    <row r="48" spans="1:45" x14ac:dyDescent="0.2">
      <c r="A48" s="13" t="s">
        <v>96</v>
      </c>
      <c r="B48" s="14" t="s">
        <v>81</v>
      </c>
      <c r="C48" s="15" t="s">
        <v>73</v>
      </c>
      <c r="D48" s="15"/>
      <c r="E48" s="15"/>
      <c r="F48" s="16"/>
      <c r="G48" s="16"/>
      <c r="H48" s="16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6"/>
      <c r="AK48" s="16"/>
      <c r="AL48" s="16"/>
      <c r="AM48" s="16"/>
      <c r="AN48" s="16"/>
      <c r="AO48" s="16"/>
      <c r="AP48" s="16"/>
      <c r="AQ48" s="16"/>
      <c r="AR48" s="16"/>
      <c r="AS48" s="16"/>
    </row>
    <row r="49" spans="1:45" x14ac:dyDescent="0.2">
      <c r="A49" s="13"/>
      <c r="B49" s="15"/>
      <c r="C49" s="15" t="s">
        <v>74</v>
      </c>
      <c r="D49" s="15"/>
      <c r="E49" s="15"/>
      <c r="F49" s="16"/>
      <c r="G49" s="16"/>
      <c r="H49" s="16"/>
      <c r="I49" s="15"/>
      <c r="J49" s="15"/>
      <c r="K49" s="15"/>
      <c r="L49" s="16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6"/>
      <c r="AK49" s="16"/>
      <c r="AL49" s="16"/>
      <c r="AM49" s="16"/>
      <c r="AN49" s="16"/>
      <c r="AO49" s="16"/>
      <c r="AP49" s="16"/>
      <c r="AQ49" s="16"/>
      <c r="AR49" s="16"/>
      <c r="AS49" s="16"/>
    </row>
    <row r="50" spans="1:45" x14ac:dyDescent="0.2">
      <c r="A50" s="13"/>
      <c r="B50" s="15"/>
      <c r="C50" s="15" t="s">
        <v>75</v>
      </c>
      <c r="D50" s="15"/>
      <c r="E50" s="15"/>
      <c r="F50" s="16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6"/>
      <c r="AK50" s="16"/>
      <c r="AL50" s="16"/>
      <c r="AM50" s="16"/>
      <c r="AN50" s="16"/>
      <c r="AO50" s="16"/>
      <c r="AP50" s="16"/>
      <c r="AQ50" s="16"/>
      <c r="AR50" s="16"/>
      <c r="AS50" s="16"/>
    </row>
    <row r="51" spans="1:45" x14ac:dyDescent="0.2">
      <c r="A51" s="13" t="s">
        <v>97</v>
      </c>
      <c r="B51" s="14" t="s">
        <v>83</v>
      </c>
      <c r="C51" s="15" t="s">
        <v>73</v>
      </c>
      <c r="D51" s="15"/>
      <c r="E51" s="15"/>
      <c r="F51" s="16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6"/>
      <c r="AK51" s="16"/>
      <c r="AL51" s="16"/>
      <c r="AM51" s="16"/>
      <c r="AN51" s="16"/>
      <c r="AO51" s="16"/>
      <c r="AP51" s="16"/>
      <c r="AQ51" s="16"/>
      <c r="AR51" s="16"/>
      <c r="AS51" s="16"/>
    </row>
    <row r="52" spans="1:45" x14ac:dyDescent="0.2">
      <c r="A52" s="13"/>
      <c r="B52" s="15"/>
      <c r="C52" s="15" t="s">
        <v>74</v>
      </c>
      <c r="D52" s="15"/>
      <c r="E52" s="15"/>
      <c r="F52" s="16"/>
      <c r="G52" s="16"/>
      <c r="H52" s="16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6"/>
      <c r="AK52" s="16"/>
      <c r="AL52" s="16"/>
      <c r="AM52" s="16"/>
      <c r="AN52" s="16"/>
      <c r="AO52" s="16"/>
      <c r="AP52" s="16"/>
      <c r="AQ52" s="16"/>
      <c r="AR52" s="16"/>
      <c r="AS52" s="16"/>
    </row>
    <row r="53" spans="1:45" x14ac:dyDescent="0.2">
      <c r="A53" s="13"/>
      <c r="B53" s="15"/>
      <c r="C53" s="15" t="s">
        <v>75</v>
      </c>
      <c r="D53" s="15"/>
      <c r="E53" s="15"/>
      <c r="F53" s="16"/>
      <c r="G53" s="16"/>
      <c r="H53" s="16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6"/>
      <c r="AK53" s="16"/>
      <c r="AL53" s="16"/>
      <c r="AM53" s="16"/>
      <c r="AN53" s="16"/>
      <c r="AO53" s="16"/>
      <c r="AP53" s="16"/>
      <c r="AQ53" s="16"/>
      <c r="AR53" s="16"/>
      <c r="AS53" s="16"/>
    </row>
    <row r="54" spans="1:45" x14ac:dyDescent="0.2">
      <c r="A54" s="13" t="s">
        <v>98</v>
      </c>
      <c r="B54" s="14" t="s">
        <v>85</v>
      </c>
      <c r="C54" s="14" t="s">
        <v>73</v>
      </c>
      <c r="D54" s="14"/>
      <c r="E54" s="15"/>
      <c r="F54" s="16"/>
      <c r="G54" s="16"/>
      <c r="H54" s="16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6"/>
      <c r="AK54" s="16"/>
      <c r="AL54" s="16"/>
      <c r="AM54" s="16"/>
      <c r="AN54" s="16"/>
      <c r="AO54" s="16"/>
      <c r="AP54" s="16"/>
      <c r="AQ54" s="16"/>
      <c r="AR54" s="16"/>
      <c r="AS54" s="16"/>
    </row>
    <row r="55" spans="1:45" x14ac:dyDescent="0.2">
      <c r="A55" s="13"/>
      <c r="B55" s="15"/>
      <c r="C55" s="15" t="s">
        <v>74</v>
      </c>
      <c r="D55" s="15"/>
      <c r="E55" s="15"/>
      <c r="F55" s="16"/>
      <c r="G55" s="16"/>
      <c r="H55" s="16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6"/>
      <c r="AK55" s="16"/>
      <c r="AL55" s="16"/>
      <c r="AM55" s="16"/>
      <c r="AN55" s="16"/>
      <c r="AO55" s="16"/>
      <c r="AP55" s="16"/>
      <c r="AQ55" s="16"/>
      <c r="AR55" s="16"/>
      <c r="AS55" s="16"/>
    </row>
    <row r="56" spans="1:45" x14ac:dyDescent="0.2">
      <c r="A56" s="13"/>
      <c r="B56" s="15"/>
      <c r="C56" s="15" t="s">
        <v>75</v>
      </c>
      <c r="D56" s="15"/>
      <c r="E56" s="15"/>
      <c r="F56" s="16"/>
      <c r="G56" s="16"/>
      <c r="H56" s="16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6"/>
      <c r="AK56" s="16"/>
      <c r="AL56" s="16"/>
      <c r="AM56" s="16"/>
      <c r="AN56" s="16"/>
      <c r="AO56" s="16"/>
      <c r="AP56" s="16"/>
      <c r="AQ56" s="16"/>
      <c r="AR56" s="16"/>
      <c r="AS56" s="16"/>
    </row>
    <row r="57" spans="1:45" x14ac:dyDescent="0.2">
      <c r="A57" s="13" t="s">
        <v>99</v>
      </c>
      <c r="B57" s="14" t="s">
        <v>87</v>
      </c>
      <c r="C57" s="14" t="s">
        <v>73</v>
      </c>
      <c r="D57" s="14"/>
      <c r="E57" s="15"/>
      <c r="F57" s="16"/>
      <c r="G57" s="16"/>
      <c r="H57" s="16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6"/>
      <c r="AK57" s="16"/>
      <c r="AL57" s="16"/>
      <c r="AM57" s="16"/>
      <c r="AN57" s="16"/>
      <c r="AO57" s="16"/>
      <c r="AP57" s="16"/>
      <c r="AQ57" s="16"/>
      <c r="AR57" s="16"/>
      <c r="AS57" s="16"/>
    </row>
    <row r="58" spans="1:45" x14ac:dyDescent="0.2">
      <c r="A58" s="13"/>
      <c r="B58" s="15"/>
      <c r="C58" s="15" t="s">
        <v>74</v>
      </c>
      <c r="D58" s="15"/>
      <c r="E58" s="15"/>
      <c r="F58" s="16"/>
      <c r="G58" s="16"/>
      <c r="H58" s="16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6"/>
      <c r="AK58" s="16"/>
      <c r="AL58" s="16"/>
      <c r="AM58" s="16"/>
      <c r="AN58" s="16"/>
      <c r="AO58" s="16"/>
      <c r="AP58" s="16"/>
      <c r="AQ58" s="16"/>
      <c r="AR58" s="16"/>
      <c r="AS58" s="16"/>
    </row>
    <row r="59" spans="1:45" x14ac:dyDescent="0.2">
      <c r="A59" s="13"/>
      <c r="B59" s="15"/>
      <c r="C59" s="15" t="s">
        <v>75</v>
      </c>
      <c r="D59" s="15"/>
      <c r="E59" s="15"/>
      <c r="F59" s="16"/>
      <c r="G59" s="16"/>
      <c r="H59" s="16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6"/>
      <c r="AK59" s="16"/>
      <c r="AL59" s="16"/>
      <c r="AM59" s="16"/>
      <c r="AN59" s="16"/>
      <c r="AO59" s="16"/>
      <c r="AP59" s="16"/>
      <c r="AQ59" s="16"/>
      <c r="AR59" s="16"/>
      <c r="AS59" s="16"/>
    </row>
    <row r="60" spans="1:45" x14ac:dyDescent="0.2">
      <c r="A60" s="13" t="s">
        <v>100</v>
      </c>
      <c r="B60" s="15" t="s">
        <v>72</v>
      </c>
      <c r="C60" s="14" t="s">
        <v>73</v>
      </c>
      <c r="D60" s="14"/>
      <c r="E60" s="15"/>
      <c r="F60" s="16"/>
      <c r="G60" s="16"/>
      <c r="H60" s="16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6"/>
      <c r="AK60" s="16"/>
      <c r="AL60" s="16"/>
      <c r="AM60" s="16"/>
      <c r="AN60" s="16"/>
      <c r="AO60" s="16"/>
      <c r="AP60" s="16"/>
      <c r="AQ60" s="16"/>
      <c r="AR60" s="16"/>
      <c r="AS60" s="16"/>
    </row>
    <row r="61" spans="1:45" x14ac:dyDescent="0.2">
      <c r="A61" s="13"/>
      <c r="B61" s="15"/>
      <c r="C61" s="15" t="s">
        <v>74</v>
      </c>
      <c r="D61" s="15"/>
      <c r="E61" s="15"/>
      <c r="F61" s="16"/>
      <c r="G61" s="16"/>
      <c r="H61" s="16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6"/>
      <c r="AK61" s="16"/>
      <c r="AL61" s="16"/>
      <c r="AM61" s="16"/>
      <c r="AN61" s="16"/>
      <c r="AO61" s="16"/>
      <c r="AP61" s="16"/>
      <c r="AQ61" s="16"/>
      <c r="AR61" s="16"/>
      <c r="AS61" s="16"/>
    </row>
    <row r="62" spans="1:45" x14ac:dyDescent="0.2">
      <c r="A62" s="13"/>
      <c r="B62" s="15"/>
      <c r="C62" s="15" t="s">
        <v>75</v>
      </c>
      <c r="D62" s="15"/>
      <c r="E62" s="15"/>
      <c r="F62" s="16"/>
      <c r="G62" s="16"/>
      <c r="H62" s="16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6"/>
      <c r="AK62" s="16"/>
      <c r="AL62" s="16"/>
      <c r="AM62" s="16"/>
      <c r="AN62" s="16"/>
      <c r="AO62" s="16"/>
      <c r="AP62" s="16"/>
      <c r="AQ62" s="16"/>
      <c r="AR62" s="16"/>
      <c r="AS62" s="16"/>
    </row>
    <row r="63" spans="1:45" x14ac:dyDescent="0.2">
      <c r="A63" s="13" t="s">
        <v>101</v>
      </c>
      <c r="B63" s="14" t="s">
        <v>77</v>
      </c>
      <c r="C63" s="14" t="s">
        <v>73</v>
      </c>
      <c r="D63" s="14"/>
      <c r="E63" s="15"/>
      <c r="F63" s="16"/>
      <c r="G63" s="16"/>
      <c r="H63" s="16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6"/>
      <c r="AK63" s="16"/>
      <c r="AL63" s="16"/>
      <c r="AM63" s="16"/>
      <c r="AN63" s="16"/>
      <c r="AO63" s="16"/>
      <c r="AP63" s="16"/>
      <c r="AQ63" s="16"/>
      <c r="AR63" s="16"/>
      <c r="AS63" s="16"/>
    </row>
    <row r="64" spans="1:45" x14ac:dyDescent="0.2">
      <c r="A64" s="13"/>
      <c r="B64" s="15"/>
      <c r="C64" s="15" t="s">
        <v>74</v>
      </c>
      <c r="D64" s="15"/>
      <c r="E64" s="15"/>
      <c r="F64" s="16"/>
      <c r="G64" s="16"/>
      <c r="H64" s="16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6"/>
      <c r="AK64" s="16"/>
      <c r="AL64" s="16"/>
      <c r="AM64" s="16"/>
      <c r="AN64" s="16"/>
      <c r="AO64" s="16"/>
      <c r="AP64" s="16"/>
      <c r="AQ64" s="16"/>
      <c r="AR64" s="16"/>
      <c r="AS64" s="16"/>
    </row>
    <row r="65" spans="1:45" x14ac:dyDescent="0.2">
      <c r="A65" s="13"/>
      <c r="B65" s="15"/>
      <c r="C65" s="15" t="s">
        <v>75</v>
      </c>
      <c r="D65" s="15"/>
      <c r="E65" s="15"/>
      <c r="F65" s="16"/>
      <c r="G65" s="16"/>
      <c r="H65" s="16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6"/>
      <c r="AK65" s="16"/>
      <c r="AL65" s="16"/>
      <c r="AM65" s="16"/>
      <c r="AN65" s="16"/>
      <c r="AO65" s="16"/>
      <c r="AP65" s="16"/>
      <c r="AQ65" s="16"/>
      <c r="AR65" s="16"/>
      <c r="AS65" s="16"/>
    </row>
    <row r="66" spans="1:45" x14ac:dyDescent="0.2">
      <c r="A66" s="13" t="s">
        <v>102</v>
      </c>
      <c r="B66" s="14" t="s">
        <v>79</v>
      </c>
      <c r="C66" s="14" t="s">
        <v>73</v>
      </c>
      <c r="D66" s="14"/>
      <c r="E66" s="15"/>
      <c r="F66" s="16"/>
      <c r="G66" s="16"/>
      <c r="H66" s="16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6"/>
      <c r="AK66" s="16"/>
      <c r="AL66" s="16"/>
      <c r="AM66" s="16"/>
      <c r="AN66" s="16"/>
      <c r="AO66" s="16"/>
      <c r="AP66" s="16"/>
      <c r="AQ66" s="16"/>
      <c r="AR66" s="16"/>
      <c r="AS66" s="16"/>
    </row>
    <row r="67" spans="1:45" x14ac:dyDescent="0.2">
      <c r="A67" s="13"/>
      <c r="B67" s="15"/>
      <c r="C67" s="15" t="s">
        <v>74</v>
      </c>
      <c r="D67" s="15"/>
      <c r="E67" s="15"/>
      <c r="F67" s="16"/>
      <c r="G67" s="16"/>
      <c r="H67" s="16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6"/>
      <c r="AK67" s="16"/>
      <c r="AL67" s="16"/>
      <c r="AM67" s="16"/>
      <c r="AN67" s="16"/>
      <c r="AO67" s="16"/>
      <c r="AP67" s="16"/>
      <c r="AQ67" s="16"/>
      <c r="AR67" s="16"/>
      <c r="AS67" s="16"/>
    </row>
    <row r="68" spans="1:45" x14ac:dyDescent="0.2">
      <c r="A68" s="13"/>
      <c r="B68" s="15"/>
      <c r="C68" s="15" t="s">
        <v>75</v>
      </c>
      <c r="D68" s="15"/>
      <c r="E68" s="15"/>
      <c r="F68" s="16"/>
      <c r="G68" s="16"/>
      <c r="H68" s="16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6"/>
      <c r="AK68" s="16"/>
      <c r="AL68" s="16"/>
      <c r="AM68" s="16"/>
      <c r="AN68" s="16"/>
      <c r="AO68" s="16"/>
      <c r="AP68" s="16"/>
      <c r="AQ68" s="16"/>
      <c r="AR68" s="16"/>
      <c r="AS68" s="16"/>
    </row>
    <row r="69" spans="1:45" x14ac:dyDescent="0.2">
      <c r="A69" s="13" t="s">
        <v>103</v>
      </c>
      <c r="B69" s="14" t="s">
        <v>81</v>
      </c>
      <c r="C69" s="15" t="s">
        <v>73</v>
      </c>
      <c r="D69" s="15"/>
      <c r="E69" s="15"/>
      <c r="F69" s="16"/>
      <c r="G69" s="16"/>
      <c r="H69" s="16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6"/>
      <c r="AK69" s="16"/>
      <c r="AL69" s="16"/>
      <c r="AM69" s="16"/>
      <c r="AN69" s="16"/>
      <c r="AO69" s="16"/>
      <c r="AP69" s="16"/>
      <c r="AQ69" s="16"/>
      <c r="AR69" s="16"/>
      <c r="AS69" s="16"/>
    </row>
    <row r="70" spans="1:45" x14ac:dyDescent="0.2">
      <c r="A70" s="13"/>
      <c r="B70" s="15"/>
      <c r="C70" s="15" t="s">
        <v>74</v>
      </c>
      <c r="D70" s="15"/>
      <c r="E70" s="15"/>
      <c r="F70" s="16"/>
      <c r="G70" s="16"/>
      <c r="H70" s="16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6"/>
      <c r="AK70" s="16"/>
      <c r="AL70" s="16"/>
      <c r="AM70" s="16"/>
      <c r="AN70" s="16"/>
      <c r="AO70" s="16"/>
      <c r="AP70" s="16"/>
      <c r="AQ70" s="16"/>
      <c r="AR70" s="16"/>
      <c r="AS70" s="16"/>
    </row>
    <row r="71" spans="1:45" x14ac:dyDescent="0.2">
      <c r="A71" s="13"/>
      <c r="B71" s="15"/>
      <c r="C71" s="15" t="s">
        <v>75</v>
      </c>
      <c r="D71" s="15"/>
      <c r="E71" s="15"/>
      <c r="F71" s="16"/>
      <c r="G71" s="16"/>
      <c r="H71" s="16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6"/>
      <c r="AK71" s="16"/>
      <c r="AL71" s="16"/>
      <c r="AM71" s="16"/>
      <c r="AN71" s="16"/>
      <c r="AO71" s="16"/>
      <c r="AP71" s="16"/>
      <c r="AQ71" s="16"/>
      <c r="AR71" s="16"/>
      <c r="AS71" s="16"/>
    </row>
    <row r="72" spans="1:45" x14ac:dyDescent="0.2">
      <c r="A72" s="13" t="s">
        <v>104</v>
      </c>
      <c r="B72" s="14" t="s">
        <v>83</v>
      </c>
      <c r="C72" s="14" t="s">
        <v>73</v>
      </c>
      <c r="D72" s="14"/>
      <c r="E72" s="15"/>
      <c r="F72" s="16"/>
      <c r="G72" s="16"/>
      <c r="H72" s="16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6"/>
      <c r="AK72" s="16"/>
      <c r="AL72" s="16"/>
      <c r="AM72" s="16"/>
      <c r="AN72" s="16"/>
      <c r="AO72" s="16"/>
      <c r="AP72" s="16"/>
      <c r="AQ72" s="16"/>
      <c r="AR72" s="16"/>
      <c r="AS72" s="16"/>
    </row>
    <row r="73" spans="1:45" x14ac:dyDescent="0.2">
      <c r="A73" s="13"/>
      <c r="B73" s="15"/>
      <c r="C73" s="15" t="s">
        <v>74</v>
      </c>
      <c r="D73" s="15"/>
      <c r="E73" s="15"/>
      <c r="F73" s="16"/>
      <c r="G73" s="16"/>
      <c r="H73" s="16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6"/>
      <c r="AK73" s="16"/>
      <c r="AL73" s="16"/>
      <c r="AM73" s="16"/>
      <c r="AN73" s="16"/>
      <c r="AO73" s="16"/>
      <c r="AP73" s="16"/>
      <c r="AQ73" s="16"/>
      <c r="AR73" s="16"/>
      <c r="AS73" s="16"/>
    </row>
    <row r="74" spans="1:45" x14ac:dyDescent="0.2">
      <c r="A74" s="13"/>
      <c r="B74" s="15"/>
      <c r="C74" s="15" t="s">
        <v>75</v>
      </c>
      <c r="D74" s="15"/>
      <c r="E74" s="15"/>
      <c r="F74" s="16"/>
      <c r="G74" s="16"/>
      <c r="H74" s="16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6"/>
      <c r="AK74" s="16"/>
      <c r="AL74" s="16"/>
      <c r="AM74" s="16"/>
      <c r="AN74" s="16"/>
      <c r="AO74" s="16"/>
      <c r="AP74" s="16"/>
      <c r="AQ74" s="16"/>
      <c r="AR74" s="16"/>
      <c r="AS74" s="16"/>
    </row>
    <row r="75" spans="1:45" x14ac:dyDescent="0.2">
      <c r="A75" s="13" t="s">
        <v>105</v>
      </c>
      <c r="B75" s="14" t="s">
        <v>85</v>
      </c>
      <c r="C75" s="14" t="s">
        <v>73</v>
      </c>
      <c r="D75" s="14"/>
      <c r="E75" s="15"/>
      <c r="F75" s="16"/>
      <c r="G75" s="16"/>
      <c r="H75" s="16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6"/>
      <c r="AK75" s="16"/>
      <c r="AL75" s="16"/>
      <c r="AM75" s="16"/>
      <c r="AN75" s="16"/>
      <c r="AO75" s="16"/>
      <c r="AP75" s="16"/>
      <c r="AQ75" s="16"/>
      <c r="AR75" s="16"/>
      <c r="AS75" s="16"/>
    </row>
    <row r="76" spans="1:45" x14ac:dyDescent="0.2">
      <c r="A76" s="13"/>
      <c r="B76" s="15"/>
      <c r="C76" s="15" t="s">
        <v>74</v>
      </c>
      <c r="D76" s="15"/>
      <c r="E76" s="15"/>
      <c r="F76" s="16"/>
      <c r="G76" s="16"/>
      <c r="H76" s="16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6"/>
      <c r="AK76" s="16"/>
      <c r="AL76" s="16"/>
      <c r="AM76" s="16"/>
      <c r="AN76" s="16"/>
      <c r="AO76" s="16"/>
      <c r="AP76" s="16"/>
      <c r="AQ76" s="16"/>
      <c r="AR76" s="16"/>
      <c r="AS76" s="16"/>
    </row>
    <row r="77" spans="1:45" x14ac:dyDescent="0.2">
      <c r="A77" s="13"/>
      <c r="B77" s="15"/>
      <c r="C77" s="15" t="s">
        <v>75</v>
      </c>
      <c r="D77" s="15"/>
      <c r="E77" s="15"/>
      <c r="F77" s="16"/>
      <c r="G77" s="16"/>
      <c r="H77" s="16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6"/>
      <c r="AK77" s="16"/>
      <c r="AL77" s="16"/>
      <c r="AM77" s="16"/>
      <c r="AN77" s="16"/>
      <c r="AO77" s="16"/>
      <c r="AP77" s="16"/>
      <c r="AQ77" s="16"/>
      <c r="AR77" s="16"/>
      <c r="AS77" s="16"/>
    </row>
    <row r="78" spans="1:45" x14ac:dyDescent="0.2">
      <c r="A78" s="13" t="s">
        <v>106</v>
      </c>
      <c r="B78" s="15" t="s">
        <v>87</v>
      </c>
      <c r="C78" s="14" t="s">
        <v>73</v>
      </c>
      <c r="D78" s="14"/>
      <c r="E78" s="15"/>
      <c r="F78" s="16"/>
      <c r="G78" s="16"/>
      <c r="H78" s="16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6"/>
      <c r="AK78" s="16"/>
      <c r="AL78" s="16"/>
      <c r="AM78" s="16"/>
      <c r="AN78" s="16"/>
      <c r="AO78" s="16"/>
      <c r="AP78" s="16"/>
      <c r="AQ78" s="16"/>
      <c r="AR78" s="16"/>
      <c r="AS78" s="16"/>
    </row>
    <row r="79" spans="1:45" x14ac:dyDescent="0.2">
      <c r="A79" s="13"/>
      <c r="B79" s="15"/>
      <c r="C79" s="15" t="s">
        <v>74</v>
      </c>
      <c r="D79" s="15"/>
      <c r="E79" s="15"/>
      <c r="F79" s="16"/>
      <c r="G79" s="16"/>
      <c r="H79" s="16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6"/>
      <c r="AK79" s="16"/>
      <c r="AL79" s="16"/>
      <c r="AM79" s="16"/>
      <c r="AN79" s="16"/>
      <c r="AO79" s="16"/>
      <c r="AP79" s="16"/>
      <c r="AQ79" s="16"/>
      <c r="AR79" s="16"/>
      <c r="AS79" s="16"/>
    </row>
    <row r="80" spans="1:45" x14ac:dyDescent="0.2">
      <c r="A80" s="13"/>
      <c r="B80" s="15"/>
      <c r="C80" s="15" t="s">
        <v>75</v>
      </c>
      <c r="D80" s="15"/>
      <c r="E80" s="15"/>
      <c r="F80" s="16"/>
      <c r="G80" s="16"/>
      <c r="H80" s="16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6"/>
      <c r="AK80" s="16"/>
      <c r="AL80" s="16"/>
      <c r="AM80" s="16"/>
      <c r="AN80" s="16"/>
      <c r="AO80" s="16"/>
      <c r="AP80" s="16"/>
      <c r="AQ80" s="16"/>
      <c r="AR80" s="16"/>
      <c r="AS80" s="16"/>
    </row>
    <row r="81" spans="1:45" x14ac:dyDescent="0.2">
      <c r="A81" s="13" t="s">
        <v>107</v>
      </c>
      <c r="B81" s="14" t="s">
        <v>72</v>
      </c>
      <c r="C81" s="14" t="s">
        <v>73</v>
      </c>
      <c r="D81" s="14"/>
      <c r="E81" s="15"/>
      <c r="F81" s="16"/>
      <c r="G81" s="16"/>
      <c r="H81" s="16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6"/>
      <c r="AK81" s="16"/>
      <c r="AL81" s="16"/>
      <c r="AM81" s="16"/>
      <c r="AN81" s="16"/>
      <c r="AO81" s="16"/>
      <c r="AP81" s="16"/>
      <c r="AQ81" s="16"/>
      <c r="AR81" s="16"/>
      <c r="AS81" s="16"/>
    </row>
    <row r="82" spans="1:45" x14ac:dyDescent="0.2">
      <c r="A82" s="13"/>
      <c r="B82" s="15"/>
      <c r="C82" s="15" t="s">
        <v>74</v>
      </c>
      <c r="D82" s="15"/>
      <c r="E82" s="15"/>
      <c r="F82" s="16"/>
      <c r="G82" s="16"/>
      <c r="H82" s="16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6"/>
      <c r="AK82" s="16"/>
      <c r="AL82" s="16"/>
      <c r="AM82" s="16"/>
      <c r="AN82" s="16"/>
      <c r="AO82" s="16"/>
      <c r="AP82" s="16"/>
      <c r="AQ82" s="16"/>
      <c r="AR82" s="16"/>
      <c r="AS82" s="16"/>
    </row>
    <row r="83" spans="1:45" x14ac:dyDescent="0.2">
      <c r="A83" s="13"/>
      <c r="B83" s="15"/>
      <c r="C83" s="15" t="s">
        <v>75</v>
      </c>
      <c r="D83" s="15"/>
      <c r="E83" s="15"/>
      <c r="F83" s="16"/>
      <c r="G83" s="16"/>
      <c r="H83" s="16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6"/>
      <c r="AK83" s="16"/>
      <c r="AL83" s="16"/>
      <c r="AM83" s="16"/>
      <c r="AN83" s="16"/>
      <c r="AO83" s="16"/>
      <c r="AP83" s="16"/>
      <c r="AQ83" s="16"/>
      <c r="AR83" s="16"/>
      <c r="AS83" s="16"/>
    </row>
    <row r="84" spans="1:45" x14ac:dyDescent="0.2">
      <c r="A84" s="13" t="s">
        <v>108</v>
      </c>
      <c r="B84" s="14" t="s">
        <v>77</v>
      </c>
      <c r="C84" s="14" t="s">
        <v>73</v>
      </c>
      <c r="D84" s="14"/>
      <c r="E84" s="15"/>
      <c r="F84" s="16"/>
      <c r="G84" s="16"/>
      <c r="H84" s="16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6"/>
      <c r="AK84" s="16"/>
      <c r="AL84" s="16"/>
      <c r="AM84" s="16"/>
      <c r="AN84" s="16"/>
      <c r="AO84" s="16"/>
      <c r="AP84" s="16"/>
      <c r="AQ84" s="16"/>
      <c r="AR84" s="16"/>
      <c r="AS84" s="16"/>
    </row>
    <row r="85" spans="1:45" x14ac:dyDescent="0.2">
      <c r="A85" s="13"/>
      <c r="B85" s="15"/>
      <c r="C85" s="14" t="s">
        <v>74</v>
      </c>
      <c r="D85" s="14"/>
      <c r="E85" s="15"/>
      <c r="F85" s="16"/>
      <c r="G85" s="16"/>
      <c r="H85" s="16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6"/>
      <c r="AK85" s="16"/>
      <c r="AL85" s="16"/>
      <c r="AM85" s="16"/>
      <c r="AN85" s="16"/>
      <c r="AO85" s="16"/>
      <c r="AP85" s="16"/>
      <c r="AQ85" s="16"/>
      <c r="AR85" s="16"/>
      <c r="AS85" s="16"/>
    </row>
    <row r="86" spans="1:45" x14ac:dyDescent="0.2">
      <c r="A86" s="13"/>
      <c r="B86" s="15"/>
      <c r="C86" s="15" t="s">
        <v>75</v>
      </c>
      <c r="D86" s="15"/>
      <c r="E86" s="15"/>
      <c r="F86" s="16"/>
      <c r="G86" s="16"/>
      <c r="H86" s="16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6"/>
      <c r="AK86" s="16"/>
      <c r="AL86" s="16"/>
      <c r="AM86" s="16"/>
      <c r="AN86" s="16"/>
      <c r="AO86" s="16"/>
      <c r="AP86" s="16"/>
      <c r="AQ86" s="16"/>
      <c r="AR86" s="16"/>
      <c r="AS86" s="16"/>
    </row>
    <row r="87" spans="1:45" x14ac:dyDescent="0.2">
      <c r="A87" s="13" t="s">
        <v>109</v>
      </c>
      <c r="B87" s="14" t="s">
        <v>79</v>
      </c>
      <c r="C87" s="14" t="s">
        <v>73</v>
      </c>
      <c r="D87" s="14"/>
      <c r="E87" s="15"/>
      <c r="F87" s="16"/>
      <c r="G87" s="16"/>
      <c r="H87" s="16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6"/>
      <c r="AK87" s="16"/>
      <c r="AL87" s="16"/>
      <c r="AM87" s="16"/>
      <c r="AN87" s="16"/>
      <c r="AO87" s="16"/>
      <c r="AP87" s="16"/>
      <c r="AQ87" s="16"/>
      <c r="AR87" s="16"/>
      <c r="AS87" s="16"/>
    </row>
    <row r="88" spans="1:45" x14ac:dyDescent="0.2">
      <c r="A88" s="13"/>
      <c r="B88" s="15"/>
      <c r="C88" s="15" t="s">
        <v>74</v>
      </c>
      <c r="D88" s="15"/>
      <c r="E88" s="15"/>
      <c r="F88" s="16"/>
      <c r="G88" s="16"/>
      <c r="H88" s="16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6"/>
      <c r="AK88" s="16"/>
      <c r="AL88" s="16"/>
      <c r="AM88" s="16"/>
      <c r="AN88" s="16"/>
      <c r="AO88" s="16"/>
      <c r="AP88" s="16"/>
      <c r="AQ88" s="16"/>
      <c r="AR88" s="16"/>
      <c r="AS88" s="16"/>
    </row>
    <row r="89" spans="1:45" x14ac:dyDescent="0.2">
      <c r="A89" s="13"/>
      <c r="B89" s="15"/>
      <c r="C89" s="15" t="s">
        <v>75</v>
      </c>
      <c r="D89" s="15"/>
      <c r="E89" s="15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6"/>
      <c r="AK89" s="16"/>
      <c r="AL89" s="16"/>
      <c r="AM89" s="16"/>
      <c r="AN89" s="16"/>
      <c r="AO89" s="16"/>
      <c r="AP89" s="16"/>
      <c r="AQ89" s="16"/>
      <c r="AR89" s="16"/>
      <c r="AS89" s="16"/>
    </row>
    <row r="90" spans="1:45" x14ac:dyDescent="0.2">
      <c r="A90" s="13" t="s">
        <v>110</v>
      </c>
      <c r="B90" s="14" t="s">
        <v>81</v>
      </c>
      <c r="C90" s="14" t="s">
        <v>73</v>
      </c>
      <c r="D90" s="14"/>
      <c r="E90" s="15"/>
      <c r="F90" s="16"/>
      <c r="G90" s="16"/>
      <c r="H90" s="16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6"/>
      <c r="AK90" s="16"/>
      <c r="AL90" s="16"/>
      <c r="AM90" s="16"/>
      <c r="AN90" s="16"/>
      <c r="AO90" s="16"/>
      <c r="AP90" s="16"/>
      <c r="AQ90" s="16"/>
      <c r="AR90" s="16"/>
      <c r="AS90" s="16"/>
    </row>
    <row r="91" spans="1:45" x14ac:dyDescent="0.2">
      <c r="A91" s="13"/>
      <c r="B91" s="15"/>
      <c r="C91" s="15" t="s">
        <v>74</v>
      </c>
      <c r="D91" s="15"/>
      <c r="E91" s="15"/>
      <c r="F91" s="16"/>
      <c r="G91" s="16"/>
      <c r="H91" s="16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6"/>
      <c r="AK91" s="16"/>
      <c r="AL91" s="16"/>
      <c r="AM91" s="16"/>
      <c r="AN91" s="16"/>
      <c r="AO91" s="16"/>
      <c r="AP91" s="16"/>
      <c r="AQ91" s="16"/>
      <c r="AR91" s="16"/>
      <c r="AS91" s="16"/>
    </row>
    <row r="92" spans="1:45" x14ac:dyDescent="0.2">
      <c r="A92" s="13"/>
      <c r="B92" s="15"/>
      <c r="C92" s="15" t="s">
        <v>75</v>
      </c>
      <c r="D92" s="15"/>
      <c r="E92" s="15"/>
      <c r="F92" s="16"/>
      <c r="G92" s="16"/>
      <c r="H92" s="16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6"/>
      <c r="AK92" s="16"/>
      <c r="AL92" s="16"/>
      <c r="AM92" s="16"/>
      <c r="AN92" s="16"/>
      <c r="AO92" s="16"/>
      <c r="AP92" s="16"/>
      <c r="AQ92" s="16"/>
      <c r="AR92" s="16"/>
      <c r="AS92" s="16"/>
    </row>
    <row r="93" spans="1:45" x14ac:dyDescent="0.2">
      <c r="A93" s="13" t="s">
        <v>135</v>
      </c>
      <c r="B93" s="14" t="s">
        <v>83</v>
      </c>
      <c r="C93" s="14" t="s">
        <v>73</v>
      </c>
      <c r="D93" s="14"/>
      <c r="E93" s="15"/>
      <c r="F93" s="16"/>
      <c r="G93" s="16"/>
      <c r="H93" s="16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6"/>
      <c r="AK93" s="16"/>
      <c r="AL93" s="16"/>
      <c r="AM93" s="16"/>
      <c r="AN93" s="16"/>
      <c r="AO93" s="16"/>
      <c r="AP93" s="16"/>
      <c r="AQ93" s="16"/>
      <c r="AR93" s="16"/>
      <c r="AS93" s="16"/>
    </row>
    <row r="94" spans="1:45" x14ac:dyDescent="0.2">
      <c r="A94" s="13"/>
      <c r="B94" s="15"/>
      <c r="C94" s="15" t="s">
        <v>74</v>
      </c>
      <c r="D94" s="15"/>
      <c r="E94" s="15"/>
      <c r="F94" s="16"/>
      <c r="G94" s="16"/>
      <c r="H94" s="16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6"/>
      <c r="AK94" s="16"/>
      <c r="AL94" s="16"/>
      <c r="AM94" s="16"/>
      <c r="AN94" s="16"/>
      <c r="AO94" s="16"/>
      <c r="AP94" s="16"/>
      <c r="AQ94" s="16"/>
      <c r="AR94" s="16"/>
      <c r="AS94" s="16"/>
    </row>
    <row r="95" spans="1:45" x14ac:dyDescent="0.2">
      <c r="A95" s="13"/>
      <c r="B95" s="15"/>
      <c r="C95" s="15" t="s">
        <v>75</v>
      </c>
      <c r="D95" s="15"/>
      <c r="E95" s="15"/>
      <c r="F95" s="16"/>
      <c r="G95" s="16"/>
      <c r="H95" s="16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6"/>
      <c r="AK95" s="16"/>
      <c r="AL95" s="16"/>
      <c r="AM95" s="16"/>
      <c r="AN95" s="16"/>
      <c r="AO95" s="16"/>
      <c r="AP95" s="16"/>
      <c r="AQ95" s="16"/>
      <c r="AR95" s="16"/>
      <c r="AS95" s="16"/>
    </row>
    <row r="96" spans="1:45" x14ac:dyDescent="0.2">
      <c r="A96" s="13"/>
      <c r="B96" s="15"/>
      <c r="C96" s="14"/>
      <c r="D96" s="14"/>
      <c r="E96" s="15"/>
      <c r="F96" s="16"/>
      <c r="G96" s="16"/>
      <c r="H96" s="16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6"/>
      <c r="AK96" s="16"/>
      <c r="AL96" s="16"/>
      <c r="AM96" s="16"/>
      <c r="AN96" s="16"/>
      <c r="AO96" s="16"/>
      <c r="AP96" s="16"/>
      <c r="AQ96" s="16"/>
      <c r="AR96" s="16"/>
      <c r="AS96" s="16"/>
    </row>
    <row r="97" spans="1:45" x14ac:dyDescent="0.2">
      <c r="A97" s="13"/>
      <c r="B97" s="15"/>
      <c r="C97" s="15"/>
      <c r="D97" s="15"/>
      <c r="E97" s="15"/>
      <c r="F97" s="16"/>
      <c r="G97" s="16"/>
      <c r="H97" s="16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6"/>
      <c r="AK97" s="16"/>
      <c r="AL97" s="16"/>
      <c r="AM97" s="16"/>
      <c r="AN97" s="16"/>
      <c r="AO97" s="16"/>
      <c r="AP97" s="16"/>
      <c r="AQ97" s="16"/>
      <c r="AR97" s="16"/>
      <c r="AS97" s="16"/>
    </row>
    <row r="98" spans="1:45" x14ac:dyDescent="0.2">
      <c r="A98" s="13"/>
      <c r="B98" s="15"/>
      <c r="C98" s="15"/>
      <c r="D98" s="15"/>
      <c r="E98" s="15"/>
      <c r="F98" s="16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6"/>
      <c r="AK98" s="16"/>
      <c r="AL98" s="16"/>
      <c r="AM98" s="16"/>
      <c r="AN98" s="16"/>
      <c r="AO98" s="16"/>
      <c r="AP98" s="16"/>
      <c r="AQ98" s="16"/>
      <c r="AR98" s="16"/>
      <c r="AS98" s="16"/>
    </row>
    <row r="99" spans="1:45" x14ac:dyDescent="0.2">
      <c r="A99" s="13"/>
      <c r="B99" s="16"/>
      <c r="C99" s="14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6"/>
      <c r="AK99" s="16"/>
      <c r="AL99" s="16"/>
      <c r="AM99" s="16"/>
      <c r="AN99" s="16"/>
      <c r="AO99" s="16"/>
      <c r="AP99" s="16"/>
      <c r="AQ99" s="16"/>
      <c r="AR99" s="16"/>
      <c r="AS99" s="16"/>
    </row>
    <row r="100" spans="1:45" x14ac:dyDescent="0.2">
      <c r="A100" s="17"/>
      <c r="B100" s="16"/>
      <c r="C100" s="15"/>
      <c r="D100" s="15"/>
      <c r="E100" s="15"/>
      <c r="F100" s="15"/>
      <c r="G100" s="15"/>
      <c r="H100" s="15"/>
      <c r="I100" s="16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6"/>
      <c r="AL100" s="16"/>
      <c r="AM100" s="16"/>
      <c r="AN100" s="16"/>
      <c r="AO100" s="16"/>
      <c r="AP100" s="16"/>
      <c r="AQ100" s="16"/>
      <c r="AR100" s="16"/>
      <c r="AS100" s="16"/>
    </row>
    <row r="101" spans="1:45" x14ac:dyDescent="0.2">
      <c r="A101" s="17"/>
      <c r="B101" s="15"/>
      <c r="C101" s="15"/>
      <c r="D101" s="15"/>
      <c r="E101" s="15"/>
      <c r="F101" s="15"/>
      <c r="G101" s="15"/>
      <c r="H101" s="15"/>
      <c r="I101" s="16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6"/>
      <c r="AL101" s="16"/>
      <c r="AM101" s="16"/>
      <c r="AN101" s="16"/>
      <c r="AO101" s="16"/>
      <c r="AP101" s="16"/>
      <c r="AQ101" s="16"/>
      <c r="AR101" s="16"/>
      <c r="AS101" s="16"/>
    </row>
    <row r="102" spans="1:45" x14ac:dyDescent="0.2">
      <c r="A102" s="17"/>
      <c r="B102" s="16"/>
      <c r="C102" s="14"/>
      <c r="D102" s="15"/>
      <c r="E102" s="15"/>
      <c r="F102" s="16"/>
      <c r="G102" s="16"/>
      <c r="H102" s="15"/>
      <c r="I102" s="16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6"/>
      <c r="AL102" s="16"/>
      <c r="AM102" s="16"/>
      <c r="AN102" s="16"/>
      <c r="AO102" s="16"/>
      <c r="AP102" s="16"/>
      <c r="AQ102" s="16"/>
      <c r="AR102" s="16"/>
      <c r="AS102" s="16"/>
    </row>
    <row r="103" spans="1:45" x14ac:dyDescent="0.2">
      <c r="A103" s="17"/>
      <c r="B103" s="16"/>
      <c r="C103" s="15"/>
      <c r="D103" s="15"/>
      <c r="E103" s="15"/>
      <c r="F103" s="15"/>
      <c r="G103" s="16"/>
      <c r="H103" s="16"/>
      <c r="I103" s="16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6"/>
      <c r="AL103" s="16"/>
      <c r="AM103" s="16"/>
      <c r="AN103" s="16"/>
      <c r="AO103" s="16"/>
      <c r="AP103" s="16"/>
      <c r="AQ103" s="16"/>
      <c r="AR103" s="16"/>
      <c r="AS103" s="16"/>
    </row>
    <row r="104" spans="1:45" x14ac:dyDescent="0.2">
      <c r="A104" s="17"/>
      <c r="B104" s="16"/>
      <c r="C104" s="15"/>
      <c r="D104" s="15"/>
      <c r="E104" s="15"/>
      <c r="F104" s="15"/>
      <c r="G104" s="16"/>
      <c r="H104" s="16"/>
      <c r="I104" s="16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6"/>
      <c r="AL104" s="16"/>
      <c r="AM104" s="16"/>
      <c r="AN104" s="16"/>
      <c r="AO104" s="16"/>
      <c r="AP104" s="16"/>
      <c r="AQ104" s="16"/>
      <c r="AR104" s="16"/>
      <c r="AS104" s="16"/>
    </row>
    <row r="105" spans="1:45" x14ac:dyDescent="0.2">
      <c r="A105" s="17"/>
      <c r="B105" s="16"/>
      <c r="C105" s="14"/>
      <c r="D105" s="15"/>
      <c r="E105" s="15"/>
      <c r="F105" s="15"/>
      <c r="G105" s="16"/>
      <c r="H105" s="16"/>
      <c r="I105" s="16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6"/>
      <c r="AL105" s="16"/>
      <c r="AM105" s="16"/>
      <c r="AN105" s="16"/>
      <c r="AO105" s="16"/>
      <c r="AP105" s="16"/>
      <c r="AQ105" s="16"/>
      <c r="AR105" s="16"/>
      <c r="AS105" s="16"/>
    </row>
    <row r="106" spans="1:45" x14ac:dyDescent="0.2">
      <c r="A106" s="17"/>
      <c r="B106" s="16"/>
      <c r="C106" s="15"/>
      <c r="D106" s="15"/>
      <c r="E106" s="15"/>
      <c r="F106" s="15"/>
      <c r="G106" s="16"/>
      <c r="H106" s="16"/>
      <c r="I106" s="16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6"/>
      <c r="AL106" s="16"/>
      <c r="AM106" s="16"/>
      <c r="AN106" s="16"/>
      <c r="AO106" s="16"/>
      <c r="AP106" s="16"/>
      <c r="AQ106" s="16"/>
      <c r="AR106" s="16"/>
      <c r="AS106" s="16"/>
    </row>
    <row r="107" spans="1:45" x14ac:dyDescent="0.2">
      <c r="A107" s="17"/>
      <c r="B107" s="16"/>
      <c r="C107" s="15"/>
      <c r="D107" s="15"/>
      <c r="E107" s="15"/>
      <c r="F107" s="15"/>
      <c r="G107" s="16"/>
      <c r="H107" s="16"/>
      <c r="I107" s="16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6"/>
      <c r="AL107" s="16"/>
      <c r="AM107" s="16"/>
      <c r="AN107" s="16"/>
      <c r="AO107" s="16"/>
      <c r="AP107" s="16"/>
      <c r="AQ107" s="16"/>
      <c r="AR107" s="16"/>
      <c r="AS107" s="16"/>
    </row>
    <row r="108" spans="1:45" x14ac:dyDescent="0.2">
      <c r="A108" s="17"/>
      <c r="B108" s="16"/>
      <c r="C108" s="14"/>
      <c r="D108" s="15"/>
      <c r="E108" s="15"/>
      <c r="F108" s="15"/>
      <c r="G108" s="16"/>
      <c r="H108" s="16"/>
      <c r="I108" s="16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6"/>
      <c r="AL108" s="16"/>
      <c r="AM108" s="16"/>
      <c r="AN108" s="16"/>
      <c r="AO108" s="16"/>
      <c r="AP108" s="16"/>
      <c r="AQ108" s="16"/>
      <c r="AR108" s="16"/>
      <c r="AS108" s="16"/>
    </row>
    <row r="109" spans="1:45" x14ac:dyDescent="0.2">
      <c r="A109" s="17"/>
      <c r="B109" s="16"/>
      <c r="C109" s="15"/>
      <c r="D109" s="15"/>
      <c r="E109" s="15"/>
      <c r="F109" s="15"/>
      <c r="G109" s="16"/>
      <c r="H109" s="16"/>
      <c r="I109" s="16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6"/>
      <c r="AL109" s="16"/>
      <c r="AM109" s="16"/>
      <c r="AN109" s="16"/>
      <c r="AO109" s="16"/>
      <c r="AP109" s="16"/>
      <c r="AQ109" s="16"/>
      <c r="AR109" s="16"/>
      <c r="AS109" s="16"/>
    </row>
    <row r="110" spans="1:45" x14ac:dyDescent="0.2">
      <c r="A110" s="17"/>
      <c r="B110" s="16"/>
      <c r="C110" s="15"/>
      <c r="D110" s="15"/>
      <c r="E110" s="15"/>
      <c r="F110" s="15"/>
      <c r="G110" s="16"/>
      <c r="H110" s="16"/>
      <c r="I110" s="16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6"/>
      <c r="AL110" s="16"/>
      <c r="AM110" s="16"/>
      <c r="AN110" s="16"/>
      <c r="AO110" s="16"/>
      <c r="AP110" s="16"/>
      <c r="AQ110" s="16"/>
      <c r="AR110" s="16"/>
      <c r="AS110" s="16"/>
    </row>
    <row r="111" spans="1:45" x14ac:dyDescent="0.2">
      <c r="A111" s="17"/>
      <c r="B111" s="16"/>
      <c r="C111" s="15"/>
      <c r="D111" s="15"/>
      <c r="E111" s="15"/>
      <c r="F111" s="15"/>
      <c r="G111" s="16"/>
      <c r="H111" s="16"/>
      <c r="I111" s="16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6"/>
      <c r="AL111" s="16"/>
      <c r="AM111" s="16"/>
      <c r="AN111" s="16"/>
      <c r="AO111" s="16"/>
      <c r="AP111" s="16"/>
      <c r="AQ111" s="16"/>
      <c r="AR111" s="16"/>
      <c r="AS111" s="16"/>
    </row>
    <row r="112" spans="1:45" s="6" customFormat="1" x14ac:dyDescent="0.2">
      <c r="A112" s="17"/>
      <c r="B112" s="16"/>
      <c r="C112" s="15"/>
      <c r="D112" s="15"/>
      <c r="E112" s="15"/>
      <c r="F112" s="15"/>
      <c r="G112" s="16"/>
      <c r="H112" s="16"/>
      <c r="I112" s="16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6"/>
      <c r="AL112" s="16"/>
      <c r="AM112" s="15"/>
      <c r="AN112" s="15"/>
      <c r="AO112" s="15"/>
      <c r="AP112" s="15"/>
      <c r="AQ112" s="15"/>
      <c r="AR112" s="15"/>
      <c r="AS112" s="15"/>
    </row>
    <row r="113" spans="1:45" s="6" customFormat="1" x14ac:dyDescent="0.2">
      <c r="A113" s="17"/>
      <c r="B113" s="16"/>
      <c r="C113" s="15"/>
      <c r="D113" s="15"/>
      <c r="E113" s="15"/>
      <c r="F113" s="15"/>
      <c r="G113" s="16"/>
      <c r="H113" s="16"/>
      <c r="I113" s="16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6"/>
      <c r="AL113" s="16"/>
      <c r="AM113" s="15"/>
      <c r="AN113" s="15"/>
      <c r="AO113" s="15"/>
      <c r="AP113" s="15"/>
      <c r="AQ113" s="15"/>
      <c r="AR113" s="15"/>
      <c r="AS113" s="15"/>
    </row>
    <row r="114" spans="1:45" s="6" customFormat="1" x14ac:dyDescent="0.2">
      <c r="A114" s="17"/>
      <c r="B114" s="16"/>
      <c r="C114" s="15"/>
      <c r="D114" s="15"/>
      <c r="E114" s="15"/>
      <c r="F114" s="15"/>
      <c r="G114" s="16"/>
      <c r="H114" s="16"/>
      <c r="I114" s="16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6"/>
      <c r="AL114" s="16"/>
      <c r="AM114" s="15"/>
      <c r="AN114" s="15"/>
      <c r="AO114" s="15"/>
      <c r="AP114" s="15"/>
      <c r="AQ114" s="15"/>
      <c r="AR114" s="15"/>
      <c r="AS114" s="15"/>
    </row>
    <row r="115" spans="1:45" s="6" customFormat="1" x14ac:dyDescent="0.2">
      <c r="A115" s="17"/>
      <c r="B115" s="16"/>
      <c r="C115" s="15"/>
      <c r="D115" s="15"/>
      <c r="E115" s="15"/>
      <c r="F115" s="15"/>
      <c r="G115" s="16"/>
      <c r="H115" s="16"/>
      <c r="I115" s="16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6"/>
      <c r="AL115" s="16"/>
      <c r="AM115" s="15"/>
      <c r="AN115" s="15"/>
      <c r="AO115" s="15"/>
      <c r="AP115" s="15"/>
      <c r="AQ115" s="15"/>
      <c r="AR115" s="15"/>
      <c r="AS115" s="15"/>
    </row>
    <row r="116" spans="1:45" s="6" customFormat="1" x14ac:dyDescent="0.2">
      <c r="A116" s="17"/>
      <c r="B116" s="16"/>
      <c r="C116" s="15"/>
      <c r="D116" s="15"/>
      <c r="E116" s="15"/>
      <c r="F116" s="15"/>
      <c r="G116" s="16"/>
      <c r="H116" s="16"/>
      <c r="I116" s="16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6"/>
      <c r="AL116" s="16"/>
      <c r="AM116" s="15"/>
      <c r="AN116" s="15"/>
      <c r="AO116" s="15"/>
      <c r="AP116" s="15"/>
      <c r="AQ116" s="15"/>
      <c r="AR116" s="15"/>
      <c r="AS116" s="15"/>
    </row>
    <row r="117" spans="1:45" s="6" customFormat="1" x14ac:dyDescent="0.2">
      <c r="A117" s="18"/>
      <c r="B117" s="15"/>
      <c r="C117" s="15"/>
      <c r="D117" s="15"/>
      <c r="E117" s="15"/>
      <c r="F117" s="15"/>
      <c r="G117" s="16"/>
      <c r="H117" s="16"/>
      <c r="I117" s="16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6"/>
      <c r="AL117" s="16"/>
      <c r="AM117" s="15"/>
      <c r="AN117" s="15"/>
      <c r="AO117" s="15"/>
      <c r="AP117" s="15"/>
      <c r="AQ117" s="15"/>
      <c r="AR117" s="15"/>
      <c r="AS117" s="15"/>
    </row>
    <row r="118" spans="1:45" s="6" customFormat="1" x14ac:dyDescent="0.2">
      <c r="A118" s="18"/>
      <c r="B118" s="15"/>
      <c r="C118" s="15"/>
      <c r="D118" s="15"/>
      <c r="E118" s="15"/>
      <c r="F118" s="15"/>
      <c r="G118" s="16"/>
      <c r="H118" s="16"/>
      <c r="I118" s="16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6"/>
      <c r="AL118" s="16"/>
      <c r="AM118" s="15"/>
      <c r="AN118" s="15"/>
      <c r="AO118" s="15"/>
      <c r="AP118" s="15"/>
      <c r="AQ118" s="15"/>
      <c r="AR118" s="15"/>
      <c r="AS118" s="15"/>
    </row>
    <row r="119" spans="1:45" s="6" customFormat="1" x14ac:dyDescent="0.2">
      <c r="A119" s="18"/>
      <c r="B119" s="15"/>
      <c r="C119" s="15"/>
      <c r="D119" s="15"/>
      <c r="E119" s="15"/>
      <c r="F119" s="15"/>
      <c r="G119" s="16"/>
      <c r="H119" s="16"/>
      <c r="I119" s="16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6"/>
      <c r="AL119" s="16"/>
      <c r="AM119" s="15"/>
      <c r="AN119" s="15"/>
      <c r="AO119" s="15"/>
      <c r="AP119" s="15"/>
      <c r="AQ119" s="15"/>
      <c r="AR119" s="15"/>
      <c r="AS119" s="15"/>
    </row>
    <row r="120" spans="1:45" s="6" customFormat="1" x14ac:dyDescent="0.2">
      <c r="A120" s="19"/>
      <c r="B120" s="16"/>
      <c r="C120" s="15"/>
      <c r="D120" s="15"/>
      <c r="E120" s="15"/>
      <c r="F120" s="15"/>
      <c r="G120" s="16"/>
      <c r="H120" s="16"/>
      <c r="I120" s="16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6"/>
      <c r="AL120" s="16"/>
      <c r="AM120" s="15"/>
      <c r="AN120" s="15"/>
      <c r="AO120" s="15"/>
      <c r="AP120" s="15"/>
      <c r="AQ120" s="15"/>
      <c r="AR120" s="15"/>
      <c r="AS120" s="15"/>
    </row>
    <row r="121" spans="1:45" s="6" customFormat="1" x14ac:dyDescent="0.2">
      <c r="A121" s="19"/>
      <c r="B121" s="16"/>
      <c r="C121" s="15"/>
      <c r="D121" s="15"/>
      <c r="E121" s="15"/>
      <c r="F121" s="15"/>
      <c r="G121" s="16"/>
      <c r="H121" s="16"/>
      <c r="I121" s="16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6"/>
      <c r="AL121" s="16"/>
      <c r="AM121" s="15"/>
      <c r="AN121" s="15"/>
      <c r="AO121" s="15"/>
      <c r="AP121" s="15"/>
      <c r="AQ121" s="15"/>
      <c r="AR121" s="15"/>
      <c r="AS121" s="15"/>
    </row>
    <row r="122" spans="1:45" s="6" customFormat="1" x14ac:dyDescent="0.2">
      <c r="A122" s="19"/>
      <c r="B122" s="16"/>
      <c r="C122" s="15"/>
      <c r="D122" s="15"/>
      <c r="E122" s="15"/>
      <c r="F122" s="15"/>
      <c r="G122" s="16"/>
      <c r="H122" s="16"/>
      <c r="I122" s="16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6"/>
      <c r="AL122" s="16"/>
      <c r="AM122" s="15"/>
      <c r="AN122" s="15"/>
      <c r="AO122" s="15"/>
      <c r="AP122" s="15"/>
      <c r="AQ122" s="15"/>
      <c r="AR122" s="15"/>
      <c r="AS122" s="15"/>
    </row>
    <row r="123" spans="1:45" s="6" customFormat="1" x14ac:dyDescent="0.2">
      <c r="A123" s="19"/>
      <c r="B123" s="16"/>
      <c r="C123" s="15"/>
      <c r="D123" s="15"/>
      <c r="E123" s="15"/>
      <c r="F123" s="15"/>
      <c r="G123" s="16"/>
      <c r="H123" s="16"/>
      <c r="I123" s="16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6"/>
      <c r="AL123" s="16"/>
      <c r="AM123" s="15"/>
      <c r="AN123" s="15"/>
      <c r="AO123" s="15"/>
      <c r="AP123" s="15"/>
      <c r="AQ123" s="15"/>
      <c r="AR123" s="15"/>
      <c r="AS123" s="15"/>
    </row>
    <row r="124" spans="1:45" s="6" customFormat="1" x14ac:dyDescent="0.2">
      <c r="A124" s="19"/>
      <c r="B124" s="16"/>
      <c r="C124" s="15"/>
      <c r="D124" s="15"/>
      <c r="E124" s="15"/>
      <c r="F124" s="15"/>
      <c r="G124" s="16"/>
      <c r="H124" s="16"/>
      <c r="I124" s="16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6"/>
      <c r="AL124" s="16"/>
      <c r="AM124" s="15"/>
      <c r="AN124" s="15"/>
      <c r="AO124" s="15"/>
      <c r="AP124" s="15"/>
      <c r="AQ124" s="15"/>
      <c r="AR124" s="15"/>
      <c r="AS124" s="15"/>
    </row>
    <row r="125" spans="1:45" s="6" customFormat="1" x14ac:dyDescent="0.2">
      <c r="A125" s="19"/>
      <c r="B125" s="16"/>
      <c r="C125" s="15"/>
      <c r="D125" s="15"/>
      <c r="E125" s="15"/>
      <c r="F125" s="15"/>
      <c r="G125" s="16"/>
      <c r="H125" s="16"/>
      <c r="I125" s="16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6"/>
      <c r="AL125" s="16"/>
      <c r="AM125" s="15"/>
      <c r="AN125" s="15"/>
      <c r="AO125" s="15"/>
      <c r="AP125" s="15"/>
      <c r="AQ125" s="15"/>
      <c r="AR125" s="15"/>
      <c r="AS125" s="15"/>
    </row>
    <row r="126" spans="1:45" s="6" customFormat="1" x14ac:dyDescent="0.2">
      <c r="A126" s="19"/>
      <c r="B126" s="16"/>
      <c r="C126" s="15"/>
      <c r="D126" s="15"/>
      <c r="E126" s="15"/>
      <c r="F126" s="15"/>
      <c r="G126" s="16"/>
      <c r="H126" s="16"/>
      <c r="I126" s="16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6"/>
      <c r="AL126" s="16"/>
      <c r="AM126" s="15"/>
      <c r="AN126" s="15"/>
      <c r="AO126" s="15"/>
      <c r="AP126" s="15"/>
      <c r="AQ126" s="15"/>
      <c r="AR126" s="15"/>
      <c r="AS126" s="15"/>
    </row>
    <row r="127" spans="1:45" s="6" customFormat="1" x14ac:dyDescent="0.2">
      <c r="A127" s="19"/>
      <c r="B127" s="16"/>
      <c r="C127" s="15"/>
      <c r="D127" s="15"/>
      <c r="E127" s="15"/>
      <c r="F127" s="15"/>
      <c r="G127" s="16"/>
      <c r="H127" s="16"/>
      <c r="I127" s="16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6"/>
      <c r="AL127" s="16"/>
      <c r="AM127" s="15"/>
      <c r="AN127" s="15"/>
      <c r="AO127" s="15"/>
      <c r="AP127" s="15"/>
      <c r="AQ127" s="15"/>
      <c r="AR127" s="15"/>
      <c r="AS127" s="15"/>
    </row>
    <row r="128" spans="1:45" s="6" customFormat="1" x14ac:dyDescent="0.2">
      <c r="A128" s="19"/>
      <c r="B128" s="16"/>
      <c r="C128" s="15"/>
      <c r="D128" s="15"/>
      <c r="E128" s="15"/>
      <c r="F128" s="15"/>
      <c r="G128" s="16"/>
      <c r="H128" s="16"/>
      <c r="I128" s="16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6"/>
      <c r="AL128" s="16"/>
      <c r="AM128" s="15"/>
      <c r="AN128" s="15"/>
      <c r="AO128" s="15"/>
      <c r="AP128" s="15"/>
      <c r="AQ128" s="15"/>
      <c r="AR128" s="15"/>
      <c r="AS128" s="15"/>
    </row>
    <row r="129" spans="1:45" x14ac:dyDescent="0.2">
      <c r="A129" s="19"/>
      <c r="B129" s="15"/>
      <c r="C129" s="15"/>
      <c r="D129" s="15"/>
      <c r="E129" s="15"/>
      <c r="F129" s="15"/>
      <c r="G129" s="16"/>
      <c r="H129" s="16"/>
      <c r="I129" s="16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</row>
    <row r="130" spans="1:45" x14ac:dyDescent="0.2">
      <c r="A130" s="19"/>
      <c r="B130" s="15"/>
      <c r="C130" s="15"/>
      <c r="D130" s="15"/>
      <c r="E130" s="15"/>
      <c r="F130" s="15"/>
      <c r="G130" s="16"/>
      <c r="H130" s="16"/>
      <c r="I130" s="16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</row>
    <row r="131" spans="1:45" x14ac:dyDescent="0.2">
      <c r="A131" s="19"/>
      <c r="B131" s="15"/>
      <c r="C131" s="15"/>
      <c r="D131" s="15"/>
      <c r="E131" s="15"/>
      <c r="F131" s="15"/>
      <c r="G131" s="16"/>
      <c r="H131" s="16"/>
      <c r="I131" s="16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</row>
    <row r="132" spans="1:45" x14ac:dyDescent="0.2">
      <c r="A132" s="19"/>
      <c r="B132" s="15"/>
      <c r="C132" s="15"/>
      <c r="D132" s="15"/>
      <c r="E132" s="15"/>
      <c r="F132" s="15"/>
      <c r="G132" s="16"/>
      <c r="H132" s="16"/>
      <c r="I132" s="16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</row>
    <row r="133" spans="1:45" x14ac:dyDescent="0.2">
      <c r="A133" s="19"/>
      <c r="B133" s="15"/>
      <c r="C133" s="15"/>
      <c r="D133" s="15"/>
      <c r="E133" s="15"/>
      <c r="F133" s="15"/>
      <c r="G133" s="16"/>
      <c r="H133" s="16"/>
      <c r="I133" s="16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</row>
    <row r="134" spans="1:45" x14ac:dyDescent="0.2">
      <c r="A134" s="19"/>
      <c r="B134" s="15"/>
      <c r="C134" s="15"/>
      <c r="D134" s="15"/>
      <c r="E134" s="15"/>
      <c r="F134" s="15"/>
      <c r="G134" s="16"/>
      <c r="H134" s="16"/>
      <c r="I134" s="16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</row>
    <row r="135" spans="1:45" x14ac:dyDescent="0.2">
      <c r="A135" s="19"/>
      <c r="B135" s="15"/>
      <c r="C135" s="15"/>
      <c r="D135" s="15"/>
      <c r="E135" s="15"/>
      <c r="F135" s="15"/>
      <c r="G135" s="16"/>
      <c r="H135" s="16"/>
      <c r="I135" s="16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</row>
    <row r="136" spans="1:45" x14ac:dyDescent="0.2">
      <c r="A136" s="19"/>
      <c r="B136" s="15"/>
      <c r="C136" s="15"/>
      <c r="D136" s="15"/>
      <c r="E136" s="15"/>
      <c r="F136" s="15"/>
      <c r="G136" s="16"/>
      <c r="H136" s="16"/>
      <c r="I136" s="16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</row>
    <row r="137" spans="1:45" x14ac:dyDescent="0.2">
      <c r="A137" s="19"/>
      <c r="B137" s="15"/>
      <c r="C137" s="15"/>
      <c r="D137" s="15"/>
      <c r="E137" s="15"/>
      <c r="F137" s="15"/>
      <c r="G137" s="16"/>
      <c r="H137" s="16"/>
      <c r="I137" s="16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</row>
    <row r="138" spans="1:45" x14ac:dyDescent="0.2">
      <c r="A138" s="19"/>
      <c r="B138" s="15"/>
      <c r="C138" s="15"/>
      <c r="D138" s="15"/>
      <c r="E138" s="15"/>
      <c r="F138" s="15"/>
      <c r="G138" s="16"/>
      <c r="H138" s="16"/>
      <c r="I138" s="16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</row>
    <row r="139" spans="1:45" x14ac:dyDescent="0.2">
      <c r="A139" s="19"/>
      <c r="B139" s="15"/>
      <c r="C139" s="15"/>
      <c r="D139" s="15"/>
      <c r="E139" s="15"/>
      <c r="F139" s="15"/>
      <c r="G139" s="16"/>
      <c r="H139" s="16"/>
      <c r="I139" s="1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</row>
    <row r="140" spans="1:45" x14ac:dyDescent="0.2">
      <c r="A140" s="19"/>
      <c r="B140" s="15"/>
      <c r="C140" s="15"/>
      <c r="D140" s="15"/>
      <c r="E140" s="15"/>
      <c r="F140" s="15"/>
      <c r="G140" s="16"/>
      <c r="H140" s="16"/>
      <c r="I140" s="16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</row>
    <row r="141" spans="1:45" x14ac:dyDescent="0.2">
      <c r="A141" s="19"/>
      <c r="B141" s="15"/>
      <c r="C141" s="15"/>
      <c r="D141" s="15"/>
      <c r="E141" s="15"/>
      <c r="F141" s="15"/>
      <c r="G141" s="16"/>
      <c r="H141" s="16"/>
      <c r="I141" s="16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</row>
    <row r="142" spans="1:45" x14ac:dyDescent="0.2">
      <c r="A142" s="19"/>
      <c r="B142" s="15"/>
      <c r="C142" s="15"/>
      <c r="D142" s="15"/>
      <c r="E142" s="15"/>
      <c r="F142" s="15"/>
      <c r="G142" s="16"/>
      <c r="H142" s="16"/>
      <c r="I142" s="16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</row>
    <row r="143" spans="1:45" x14ac:dyDescent="0.2">
      <c r="A143" s="19"/>
      <c r="B143" s="15"/>
      <c r="C143" s="15"/>
      <c r="D143" s="15"/>
      <c r="E143" s="15"/>
      <c r="F143" s="15"/>
      <c r="G143" s="16"/>
      <c r="H143" s="16"/>
      <c r="I143" s="16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</row>
    <row r="144" spans="1:45" x14ac:dyDescent="0.2">
      <c r="A144" s="19"/>
      <c r="B144" s="15"/>
      <c r="C144" s="15"/>
      <c r="D144" s="15"/>
      <c r="E144" s="15"/>
      <c r="F144" s="15"/>
      <c r="G144" s="16"/>
      <c r="H144" s="16"/>
      <c r="I144" s="16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</row>
    <row r="145" spans="1:45" x14ac:dyDescent="0.2">
      <c r="A145" s="19"/>
      <c r="B145" s="15"/>
      <c r="C145" s="15"/>
      <c r="D145" s="15"/>
      <c r="E145" s="15"/>
      <c r="F145" s="15"/>
      <c r="G145" s="16"/>
      <c r="H145" s="16"/>
      <c r="I145" s="16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</row>
  </sheetData>
  <phoneticPr fontId="1"/>
  <pageMargins left="0.19685039370078741" right="0" top="0.39370078740157483" bottom="0" header="0.31496062992125984" footer="0.31496062992125984"/>
  <pageSetup paperSize="9"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19D45-0D50-4297-BDE3-FA7A4EC9889B}">
  <sheetPr codeName="Sheet4"/>
  <dimension ref="A1:AZ149"/>
  <sheetViews>
    <sheetView workbookViewId="0">
      <pane ySplit="2" topLeftCell="A3" activePane="bottomLeft" state="frozen"/>
      <selection pane="bottomLeft" activeCell="L9" sqref="L9"/>
    </sheetView>
  </sheetViews>
  <sheetFormatPr defaultColWidth="9" defaultRowHeight="12" x14ac:dyDescent="0.2"/>
  <cols>
    <col min="1" max="1" width="9" style="1"/>
    <col min="2" max="2" width="10.44140625" style="11" bestFit="1" customWidth="1"/>
    <col min="3" max="36" width="7.88671875" style="2" customWidth="1"/>
    <col min="37" max="37" width="7.88671875" style="1" customWidth="1"/>
    <col min="38" max="38" width="4.109375" style="1" customWidth="1"/>
    <col min="39" max="16384" width="9" style="1"/>
  </cols>
  <sheetData>
    <row r="1" spans="1:52" ht="48" customHeight="1" x14ac:dyDescent="0.2">
      <c r="B1" s="21" t="s">
        <v>4</v>
      </c>
      <c r="C1" s="21" t="s">
        <v>39</v>
      </c>
      <c r="D1" s="21" t="s">
        <v>40</v>
      </c>
      <c r="E1" s="21" t="str">
        <f>IF(E2=0,"",IF(入力用!D1&lt;&gt;"",入力用!D1,D1))</f>
        <v>気候</v>
      </c>
      <c r="F1" s="21" t="str">
        <f>IF(F2=0,"",IF(入力用!E1&lt;&gt;"",入力用!E1,E1))</f>
        <v>気候</v>
      </c>
      <c r="G1" s="21" t="str">
        <f>IF(G2=0,"",IF(入力用!F1&lt;&gt;"",入力用!F1,F1))</f>
        <v>基礎指標</v>
      </c>
      <c r="H1" s="21" t="str">
        <f>IF(H2=0,"",IF(入力用!G1&lt;&gt;"",入力用!G1,G1))</f>
        <v>基礎指標</v>
      </c>
      <c r="I1" s="21" t="str">
        <f>IF(I2=0,"",IF(入力用!H1&lt;&gt;"",入力用!H1,H1))</f>
        <v>基礎指標</v>
      </c>
      <c r="J1" s="21" t="str">
        <f>IF(J2=0,"",IF(入力用!I1&lt;&gt;"",入力用!I1,I1))</f>
        <v>良好サイン</v>
      </c>
      <c r="K1" s="21" t="str">
        <f>IF(K2=0,"",IF(入力用!J1&lt;&gt;"",入力用!J1,J1))</f>
        <v>良好サイン</v>
      </c>
      <c r="L1" s="21" t="str">
        <f>IF(L2=0,"",IF(入力用!K1&lt;&gt;"",入力用!K1,K1))</f>
        <v>良好サイン</v>
      </c>
      <c r="M1" s="21" t="str">
        <f>IF(M2=0,"",IF(入力用!L1&lt;&gt;"",入力用!L1,L1))</f>
        <v>良好サイン</v>
      </c>
      <c r="N1" s="21" t="str">
        <f>IF(N2=0,"",IF(入力用!M1&lt;&gt;"",入力用!M1,M1))</f>
        <v>良好サイン</v>
      </c>
      <c r="O1" s="21" t="str">
        <f>IF(O2=0,"",IF(入力用!N1&lt;&gt;"",入力用!N1,N1))</f>
        <v>良好サイン</v>
      </c>
      <c r="P1" s="21" t="str">
        <f>IF(P2=0,"",IF(入力用!O1&lt;&gt;"",入力用!O1,O1))</f>
        <v>注意サイン</v>
      </c>
      <c r="Q1" s="21" t="str">
        <f>IF(Q2=0,"",IF(入力用!P1&lt;&gt;"",入力用!P1,P1))</f>
        <v>注意サイン</v>
      </c>
      <c r="R1" s="21" t="str">
        <f>IF(R2=0,"",IF(入力用!Q1&lt;&gt;"",入力用!Q1,Q1))</f>
        <v>注意サイン</v>
      </c>
      <c r="S1" s="21" t="str">
        <f>IF(S2=0,"",IF(入力用!R1&lt;&gt;"",入力用!R1,R1))</f>
        <v>注意サイン</v>
      </c>
      <c r="T1" s="21" t="str">
        <f>IF(T2=0,"",IF(入力用!S1&lt;&gt;"",入力用!S1,S1))</f>
        <v>注意サイン</v>
      </c>
      <c r="U1" s="21" t="str">
        <f>IF(U2=0,"",IF(入力用!T1&lt;&gt;"",入力用!T1,T1))</f>
        <v>注意サイン</v>
      </c>
      <c r="V1" s="21" t="str">
        <f>IF(V2=0,"",IF(入力用!U1&lt;&gt;"",入力用!U1,U1))</f>
        <v>注意サイン</v>
      </c>
      <c r="W1" s="21" t="str">
        <f>IF(W2=0,"",IF(入力用!V1&lt;&gt;"",入力用!V1,V1))</f>
        <v>注意サイン</v>
      </c>
      <c r="X1" s="21" t="str">
        <f>IF(X2=0,"",IF(入力用!W1&lt;&gt;"",入力用!W1,W1))</f>
        <v>悪化サイン</v>
      </c>
      <c r="Y1" s="21" t="str">
        <f>IF(Y2=0,"",IF(入力用!X1&lt;&gt;"",入力用!X1,X1))</f>
        <v>悪化サイン</v>
      </c>
      <c r="Z1" s="21" t="str">
        <f>IF(Z2=0,"",IF(入力用!Y1&lt;&gt;"",入力用!Y1,Y1))</f>
        <v>悪化サイン</v>
      </c>
      <c r="AA1" s="21" t="str">
        <f>IF(AA2=0,"",IF(入力用!Z1&lt;&gt;"",入力用!Z1,Z1))</f>
        <v>悪化サイン</v>
      </c>
      <c r="AB1" s="21" t="str">
        <f>IF(AB2=0,"",IF(入力用!AA1&lt;&gt;"",入力用!AA1,AA1))</f>
        <v>悪化サイン</v>
      </c>
      <c r="AC1" s="21" t="str">
        <f>IF(AC2=0,"",IF(入力用!AB1&lt;&gt;"",入力用!AB1,AB1))</f>
        <v>悪化サイン</v>
      </c>
      <c r="AD1" s="21" t="str">
        <f>IF(AD2=0,"",IF(入力用!AC1&lt;&gt;"",入力用!AC1,AC1))</f>
        <v>リカバリー</v>
      </c>
      <c r="AE1" s="21" t="str">
        <f>IF(AE2=0,"",IF(入力用!AD1&lt;&gt;"",入力用!AD1,AD1))</f>
        <v>リカバリー</v>
      </c>
      <c r="AF1" s="21" t="str">
        <f>IF(AF2=0,"",IF(入力用!AE1&lt;&gt;"",入力用!AE1,AE1))</f>
        <v>リカバリー</v>
      </c>
      <c r="AG1" s="21" t="str">
        <f>IF(AG2=0,"",IF(入力用!AF1&lt;&gt;"",入力用!AF1,AF1))</f>
        <v>リカバリー</v>
      </c>
      <c r="AH1" s="21" t="str">
        <f>IF(AH2=0,"",IF(入力用!AG1&lt;&gt;"",入力用!AG1,AG1))</f>
        <v>リカバリー</v>
      </c>
      <c r="AI1" s="21" t="str">
        <f>IF(AI2=0,"",IF(入力用!AH1&lt;&gt;"",入力用!AH1,AH1))</f>
        <v>服薬</v>
      </c>
      <c r="AJ1" s="21" t="str">
        <f>IF(AJ2=0,"",IF(入力用!AI1&lt;&gt;"",入力用!AI1,AI1))</f>
        <v>備考</v>
      </c>
      <c r="AK1" s="21" t="str">
        <f>IF(AK2=0,"",IF(入力用!AJ1&lt;&gt;"",入力用!AJ1,AJ1))</f>
        <v/>
      </c>
      <c r="AL1" s="21" t="str">
        <f>IF(AL2=0,"",IF(入力用!AK1&lt;&gt;"",入力用!AK1,AK1))</f>
        <v/>
      </c>
      <c r="AM1" s="21" t="str">
        <f>IF(AM2=0,"",IF(入力用!AL1&lt;&gt;"",入力用!AL1,AL1))</f>
        <v/>
      </c>
      <c r="AN1" s="21" t="str">
        <f>IF(AN2=0,"",IF(入力用!AM1&lt;&gt;"",入力用!AM1,AM1))</f>
        <v/>
      </c>
      <c r="AO1" s="21" t="str">
        <f>IF(AO2=0,"",IF(入力用!AN1&lt;&gt;"",入力用!AN1,AN1))</f>
        <v/>
      </c>
      <c r="AP1" s="21" t="str">
        <f>IF(AP2=0,"",IF(入力用!AO1&lt;&gt;"",入力用!AO1,AO1))</f>
        <v/>
      </c>
      <c r="AQ1" s="21" t="str">
        <f>IF(AQ2=0,"",IF(入力用!AP1&lt;&gt;"",入力用!AP1,AP1))</f>
        <v/>
      </c>
      <c r="AR1" s="21" t="str">
        <f>IF(AR2=0,"",IF(入力用!AQ1&lt;&gt;"",入力用!AQ1,AQ1))</f>
        <v/>
      </c>
      <c r="AS1" s="21" t="str">
        <f>IF(AS2=0,"",IF(入力用!AR1&lt;&gt;"",入力用!AR1,AR1))</f>
        <v/>
      </c>
      <c r="AT1" s="21" t="str">
        <f>IF(AT2=0,"",IF(入力用!AS1&lt;&gt;"",入力用!AS1,AS1))</f>
        <v/>
      </c>
      <c r="AU1" s="21" t="str">
        <f>IF(AU2=0,"",IF(入力用!AT1&lt;&gt;"",入力用!AT1,AT1))</f>
        <v/>
      </c>
      <c r="AV1" s="21" t="str">
        <f>IF(AV2=0,"",IF(入力用!AU1&lt;&gt;"",入力用!AU1,AU1))</f>
        <v/>
      </c>
      <c r="AW1" s="21" t="str">
        <f>IF(AW2=0,"",IF(入力用!AV1&lt;&gt;"",入力用!AV1,AV1))</f>
        <v/>
      </c>
      <c r="AX1" s="21" t="str">
        <f>IF(AX2=0,"",IF(入力用!AW1&lt;&gt;"",入力用!AW1,AW1))</f>
        <v/>
      </c>
      <c r="AY1" s="21" t="str">
        <f>IF(AY2=0,"",IF(入力用!AX1&lt;&gt;"",入力用!AX1,AX1))</f>
        <v/>
      </c>
      <c r="AZ1" s="21" t="str">
        <f>IF(AZ2=0,"",IF(入力用!AY1&lt;&gt;"",入力用!AY1,AY1))</f>
        <v/>
      </c>
    </row>
    <row r="2" spans="1:52" s="22" customFormat="1" ht="52.5" customHeight="1" x14ac:dyDescent="0.2">
      <c r="A2" s="22" t="s">
        <v>41</v>
      </c>
      <c r="B2" s="23" t="s">
        <v>4</v>
      </c>
      <c r="C2" s="23" t="str">
        <f>入力用!B2</f>
        <v>曜日</v>
      </c>
      <c r="D2" s="23" t="str">
        <f>入力用!C2</f>
        <v>時間帯</v>
      </c>
      <c r="E2" s="23" t="str">
        <f>入力用!D2</f>
        <v>天気</v>
      </c>
      <c r="F2" s="23" t="str">
        <f>入力用!E2</f>
        <v>気温</v>
      </c>
      <c r="G2" s="23" t="str">
        <f>入力用!F2</f>
        <v>睡眠</v>
      </c>
      <c r="H2" s="23" t="str">
        <f>入力用!G2</f>
        <v>食事</v>
      </c>
      <c r="I2" s="23" t="str">
        <f>入力用!H2</f>
        <v>ストレス</v>
      </c>
      <c r="J2" s="23" t="str">
        <f>入力用!I2</f>
        <v>プラス思考</v>
      </c>
      <c r="K2" s="23" t="str">
        <f>入力用!J2</f>
        <v>元気</v>
      </c>
      <c r="L2" s="23" t="str">
        <f>入力用!K2</f>
        <v>やる気あり</v>
      </c>
      <c r="M2" s="23" t="str">
        <f>入力用!L2</f>
        <v>心に余裕</v>
      </c>
      <c r="N2" s="23" t="str">
        <f>入力用!M2</f>
        <v>イキイキ</v>
      </c>
      <c r="O2" s="23" t="str">
        <f>入力用!N2</f>
        <v>活動的</v>
      </c>
      <c r="P2" s="23" t="str">
        <f>入力用!O2</f>
        <v>ため息が増加</v>
      </c>
      <c r="Q2" s="23" t="str">
        <f>入力用!P2</f>
        <v>もやもや</v>
      </c>
      <c r="R2" s="23" t="str">
        <f>入力用!Q2</f>
        <v>だるい</v>
      </c>
      <c r="S2" s="23" t="str">
        <f>入力用!R2</f>
        <v>ぼーっとする</v>
      </c>
      <c r="T2" s="23" t="str">
        <f>入力用!S2</f>
        <v>協調性が低下</v>
      </c>
      <c r="U2" s="23" t="str">
        <f>入力用!T2</f>
        <v>憂鬱</v>
      </c>
      <c r="V2" s="23" t="str">
        <f>入力用!U2</f>
        <v>やる気が無い</v>
      </c>
      <c r="W2" s="23" t="str">
        <f>入力用!V2</f>
        <v>物忘れ</v>
      </c>
      <c r="X2" s="23" t="str">
        <f>入力用!W2</f>
        <v>イライラ</v>
      </c>
      <c r="Y2" s="23" t="str">
        <f>入力用!X2</f>
        <v>恐怖心</v>
      </c>
      <c r="Z2" s="23" t="str">
        <f>入力用!Y2</f>
        <v>外出不可</v>
      </c>
      <c r="AA2" s="23" t="str">
        <f>入力用!Z2</f>
        <v>思考不能</v>
      </c>
      <c r="AB2" s="23" t="str">
        <f>入力用!AA2</f>
        <v>人間不信</v>
      </c>
      <c r="AC2" s="23" t="str">
        <f>入力用!AB2</f>
        <v>破壊衝動</v>
      </c>
      <c r="AD2" s="23" t="str">
        <f>入力用!AC2</f>
        <v>ストレッチ</v>
      </c>
      <c r="AE2" s="23" t="str">
        <f>入力用!AD2</f>
        <v>仮眠</v>
      </c>
      <c r="AF2" s="23" t="str">
        <f>入力用!AE2</f>
        <v>音楽</v>
      </c>
      <c r="AG2" s="23" t="str">
        <f>入力用!AF2</f>
        <v>頓服</v>
      </c>
      <c r="AH2" s="23" t="str">
        <f>入力用!AG2</f>
        <v>散歩</v>
      </c>
      <c r="AI2" s="23" t="str">
        <f>入力用!AH2</f>
        <v>いつもの薬</v>
      </c>
      <c r="AJ2" s="23" t="str">
        <f>入力用!AI2</f>
        <v>コメント</v>
      </c>
      <c r="AK2" s="23">
        <f>入力用!AJ2</f>
        <v>0</v>
      </c>
      <c r="AL2" s="23">
        <f>入力用!AK2</f>
        <v>0</v>
      </c>
      <c r="AM2" s="23">
        <f>入力用!AL2</f>
        <v>0</v>
      </c>
      <c r="AN2" s="23">
        <f>入力用!AM2</f>
        <v>0</v>
      </c>
      <c r="AO2" s="23">
        <f>入力用!AN2</f>
        <v>0</v>
      </c>
      <c r="AP2" s="23">
        <f>入力用!AO2</f>
        <v>0</v>
      </c>
      <c r="AQ2" s="23">
        <f>入力用!AP2</f>
        <v>0</v>
      </c>
      <c r="AR2" s="23">
        <f>入力用!AQ2</f>
        <v>0</v>
      </c>
    </row>
    <row r="3" spans="1:52" x14ac:dyDescent="0.2">
      <c r="A3" s="1" t="str">
        <f>B3&amp;D3</f>
        <v>46023朝</v>
      </c>
      <c r="B3" s="10">
        <f>IF(
D3="","",
IF(入力用!A3="",B2,DATE(LEFT(設定!$AD$4,4),MID(設定!$AD$4,5,2),MID(入力用!A3,1,FIND("日",入力用!A3)-1)))
)</f>
        <v>46023</v>
      </c>
      <c r="C3" s="10" t="str">
        <f>IF(
D3="","",
IF(入力用!B3="",C2,入力用!B3)
)</f>
        <v>木</v>
      </c>
      <c r="D3" s="1" t="str">
        <f>_xlfn.SWITCH(VLOOKUP(D$1,参照用!$H$2:$K$20,4,0),
0,IF(ISBLANK(入力用!C3),"",入力用!C3),
1,IFERROR(VLOOKUP(入力用!C3,参照用!$A$1:$B$11,2,0),"")
)</f>
        <v>朝</v>
      </c>
      <c r="E3" s="1" t="str">
        <f>_xlfn.SWITCH(VLOOKUP(E$1,参照用!$H$2:$K$20,4,0),
0,IF(ISBLANK(入力用!D3),"",入力用!D3),
1,IFERROR(VLOOKUP(入力用!D3,参照用!$A$1:$B$11,2,0),"")
)</f>
        <v/>
      </c>
      <c r="F3" s="1" t="str">
        <f>_xlfn.SWITCH(VLOOKUP(F$1,参照用!$H$2:$K$20,4,0),
0,IF(ISBLANK(入力用!E3),"",入力用!E3),
1,IFERROR(VLOOKUP(入力用!E3,参照用!$A$1:$B$11,2,0),"")
)</f>
        <v/>
      </c>
      <c r="G3" s="1">
        <f>IFERROR(
_xlfn.SWITCH(
VLOOKUP(G$1,参照用!$H$2:$K$20,4,0),
0,IF(ISBLANK(入力用!F3),"",入力用!F3),
1,IF(ISBLANK(入力用!F3),0,VLOOKUP(入力用!F3,参照用!$A$1:$B$11,2,0))
),
"")</f>
        <v>1</v>
      </c>
      <c r="H3" s="1">
        <f>IFERROR(
_xlfn.SWITCH(
VLOOKUP(H$1,参照用!$H$2:$K$20,4,0),
0,IF(ISBLANK(入力用!G3),"",入力用!G3),
1,IF(ISBLANK(入力用!G3),0,VLOOKUP(入力用!G3,参照用!$A$1:$B$11,2,0))
),
"")</f>
        <v>0</v>
      </c>
      <c r="I3" s="1">
        <f>IFERROR(
_xlfn.SWITCH(
VLOOKUP(I$1,参照用!$H$2:$K$20,4,0),
0,IF(ISBLANK(入力用!H3),"",入力用!H3),
1,IF(ISBLANK(入力用!H3),0,VLOOKUP(入力用!H3,参照用!$A$1:$B$11,2,0))
),
"")</f>
        <v>0</v>
      </c>
      <c r="J3" s="1">
        <f>IFERROR(
_xlfn.SWITCH(
VLOOKUP(J$1,参照用!$H$2:$K$20,4,0),
0,IF(入力用!I3="","",入力用!I3),
1,IF(入力用!I3="",0,VLOOKUP(入力用!I3,参照用!$A$1:$B$11,2,0))
),
"")</f>
        <v>1</v>
      </c>
      <c r="K3" s="1">
        <f>IFERROR(
_xlfn.SWITCH(
VLOOKUP(K$1,参照用!$H$2:$K$20,4,0),
0,IF(入力用!J3="","",入力用!J3),
1,IF(入力用!J3="",0,VLOOKUP(入力用!J3,参照用!$A$1:$B$11,2,0))
),
"")</f>
        <v>0</v>
      </c>
      <c r="L3" s="1">
        <f>IFERROR(
_xlfn.SWITCH(
VLOOKUP(L$1,参照用!$H$2:$K$20,4,0),
0,IF(入力用!K3="","",入力用!K3),
1,IF(入力用!K3="",0,VLOOKUP(入力用!K3,参照用!$A$1:$B$11,2,0))
),
"")</f>
        <v>0</v>
      </c>
      <c r="M3" s="1">
        <f>IFERROR(
_xlfn.SWITCH(
VLOOKUP(M$1,参照用!$H$2:$K$20,4,0),
0,IF(入力用!L3="","",入力用!L3),
1,IF(入力用!L3="",0,VLOOKUP(入力用!L3,参照用!$A$1:$B$11,2,0))
),
"")</f>
        <v>0</v>
      </c>
      <c r="N3" s="1">
        <f>IFERROR(
_xlfn.SWITCH(
VLOOKUP(N$1,参照用!$H$2:$K$20,4,0),
0,IF(入力用!M3="","",入力用!M3),
1,IF(入力用!M3="",0,VLOOKUP(入力用!M3,参照用!$A$1:$B$11,2,0))
),
"")</f>
        <v>0</v>
      </c>
      <c r="O3" s="1">
        <f>IFERROR(
_xlfn.SWITCH(
VLOOKUP(O$1,参照用!$H$2:$K$20,4,0),
0,IF(入力用!N3="","",入力用!N3),
1,IF(入力用!N3="",0,VLOOKUP(入力用!N3,参照用!$A$1:$B$11,2,0))
),
"")</f>
        <v>0</v>
      </c>
      <c r="P3" s="1">
        <f>IFERROR(
_xlfn.SWITCH(
VLOOKUP(P$1,参照用!$H$2:$K$20,4,0),
0,IF(入力用!O3="","",入力用!O3),
1,IF(入力用!O3="",0,VLOOKUP(入力用!O3,参照用!$A$1:$B$11,2,0))
),
"")</f>
        <v>0</v>
      </c>
      <c r="Q3" s="1">
        <f>IFERROR(
_xlfn.SWITCH(
VLOOKUP(Q$1,参照用!$H$2:$K$20,4,0),
0,IF(入力用!P3="","",入力用!P3),
1,IF(入力用!P3="",0,VLOOKUP(入力用!P3,参照用!$A$1:$B$11,2,0))
),
"")</f>
        <v>0</v>
      </c>
      <c r="R3" s="1">
        <f>IFERROR(
_xlfn.SWITCH(
VLOOKUP(R$1,参照用!$H$2:$K$20,4,0),
0,IF(入力用!Q3="","",入力用!Q3),
1,IF(入力用!Q3="",0,VLOOKUP(入力用!Q3,参照用!$A$1:$B$11,2,0))
),
"")</f>
        <v>0</v>
      </c>
      <c r="S3" s="1">
        <f>IFERROR(
_xlfn.SWITCH(
VLOOKUP(S$1,参照用!$H$2:$K$20,4,0),
0,IF(入力用!R3="","",入力用!R3),
1,IF(入力用!R3="",0,VLOOKUP(入力用!R3,参照用!$A$1:$B$11,2,0))
),
"")</f>
        <v>0</v>
      </c>
      <c r="T3" s="1">
        <f>IFERROR(
_xlfn.SWITCH(
VLOOKUP(T$1,参照用!$H$2:$K$20,4,0),
0,IF(入力用!S3="","",入力用!S3),
1,IF(入力用!S3="",0,VLOOKUP(入力用!S3,参照用!$A$1:$B$11,2,0))
),
"")</f>
        <v>0</v>
      </c>
      <c r="U3" s="1">
        <f>IFERROR(
_xlfn.SWITCH(
VLOOKUP(U$1,参照用!$H$2:$K$20,4,0),
0,IF(入力用!T3="","",入力用!T3),
1,IF(入力用!T3="",0,VLOOKUP(入力用!T3,参照用!$A$1:$B$11,2,0))
),
"")</f>
        <v>0</v>
      </c>
      <c r="V3" s="1">
        <f>IFERROR(
_xlfn.SWITCH(
VLOOKUP(V$1,参照用!$H$2:$K$20,4,0),
0,IF(入力用!U3="","",入力用!U3),
1,IF(入力用!U3="",0,VLOOKUP(入力用!U3,参照用!$A$1:$B$11,2,0))
),
"")</f>
        <v>0</v>
      </c>
      <c r="W3" s="1">
        <f>IFERROR(
_xlfn.SWITCH(
VLOOKUP(W$1,参照用!$H$2:$K$20,4,0),
0,IF(入力用!V3="","",入力用!V3),
1,IF(入力用!V3="",0,VLOOKUP(入力用!V3,参照用!$A$1:$B$11,2,0))
),
"")</f>
        <v>0</v>
      </c>
      <c r="X3" s="1">
        <f>IFERROR(
_xlfn.SWITCH(
VLOOKUP(X$1,参照用!$H$2:$K$20,4,0),
0,IF(入力用!W3="","",入力用!W3),
1,IF(入力用!W3="",0,VLOOKUP(入力用!W3,参照用!$A$1:$B$11,2,0))
),
"")</f>
        <v>0</v>
      </c>
      <c r="Y3" s="1">
        <f>IFERROR(
_xlfn.SWITCH(
VLOOKUP(Y$1,参照用!$H$2:$K$20,4,0),
0,IF(入力用!X3="","",入力用!X3),
1,IF(入力用!X3="",0,VLOOKUP(入力用!X3,参照用!$A$1:$B$11,2,0))
),
"")</f>
        <v>0</v>
      </c>
      <c r="Z3" s="1">
        <f>IFERROR(
_xlfn.SWITCH(
VLOOKUP(Z$1,参照用!$H$2:$K$20,4,0),
0,IF(入力用!Y3="","",入力用!Y3),
1,IF(入力用!Y3="",0,VLOOKUP(入力用!Y3,参照用!$A$1:$B$11,2,0))
),
"")</f>
        <v>0</v>
      </c>
      <c r="AA3" s="1">
        <f>IFERROR(
_xlfn.SWITCH(
VLOOKUP(AA$1,参照用!$H$2:$K$20,4,0),
0,IF(入力用!Z3="","",入力用!Z3),
1,IF(入力用!Z3="",0,VLOOKUP(入力用!Z3,参照用!$A$1:$B$11,2,0))
),
"")</f>
        <v>0</v>
      </c>
      <c r="AB3" s="1">
        <f>IFERROR(
_xlfn.SWITCH(
VLOOKUP(AB$1,参照用!$H$2:$K$20,4,0),
0,IF(入力用!AA3="","",入力用!AA3),
1,IF(入力用!AA3="",0,VLOOKUP(入力用!AA3,参照用!$A$1:$B$11,2,0))
),
"")</f>
        <v>0</v>
      </c>
      <c r="AC3" s="1">
        <f>IFERROR(
_xlfn.SWITCH(
VLOOKUP(AC$1,参照用!$H$2:$K$20,4,0),
0,IF(入力用!AB3="","",入力用!AB3),
1,IF(入力用!AB3="",0,VLOOKUP(入力用!AB3,参照用!$A$1:$B$11,2,0))
),
"")</f>
        <v>0</v>
      </c>
      <c r="AD3" s="1">
        <f>IFERROR(
_xlfn.SWITCH(
VLOOKUP(AD$1,参照用!$H$2:$K$20,4,0),
0,IF(入力用!AC3="","",入力用!AC3),
1,IF(入力用!AC3="",0,VLOOKUP(入力用!AC3,参照用!$A$1:$B$11,2,0))
),
"")</f>
        <v>0</v>
      </c>
      <c r="AE3" s="1">
        <f>IFERROR(
_xlfn.SWITCH(
VLOOKUP(AE$1,参照用!$H$2:$K$20,4,0),
0,IF(入力用!AD3="","",入力用!AD3),
1,IF(入力用!AD3="",0,VLOOKUP(入力用!AD3,参照用!$A$1:$B$11,2,0))
),
"")</f>
        <v>0</v>
      </c>
      <c r="AF3" s="1">
        <f>IFERROR(
_xlfn.SWITCH(
VLOOKUP(AF$1,参照用!$H$2:$K$20,4,0),
0,IF(入力用!AE3="","",入力用!AE3),
1,IF(入力用!AE3="",0,VLOOKUP(入力用!AE3,参照用!$A$1:$B$11,2,0))
),
"")</f>
        <v>0</v>
      </c>
      <c r="AG3" s="1">
        <f>IFERROR(
_xlfn.SWITCH(
VLOOKUP(AG$1,参照用!$H$2:$K$20,4,0),
0,IF(入力用!AF3="","",入力用!AF3),
1,IF(入力用!AF3="",0,VLOOKUP(入力用!AF3,参照用!$A$1:$B$11,2,0))
),
"")</f>
        <v>0</v>
      </c>
      <c r="AH3" s="1">
        <f>IFERROR(
_xlfn.SWITCH(
VLOOKUP(AH$1,参照用!$H$2:$K$20,4,0),
0,IF(入力用!AG3="","",入力用!AG3),
1,IF(入力用!AG3="",0,VLOOKUP(入力用!AG3,参照用!$A$1:$B$11,2,0))
),
"")</f>
        <v>0</v>
      </c>
      <c r="AI3" s="1">
        <f>IFERROR(
_xlfn.SWITCH(
VLOOKUP(AI$1,参照用!$H$2:$K$20,4,0),
0,IF(入力用!AH3="","",入力用!AH3),
1,IF(入力用!AH3="",0,VLOOKUP(入力用!AH3,参照用!$A$1:$B$11,2,0))
),
"")</f>
        <v>0</v>
      </c>
      <c r="AJ3" s="1" t="str">
        <f>IFERROR(
_xlfn.SWITCH(
VLOOKUP(AJ$1,参照用!$H$2:$K$20,4,0),
0,IF(入力用!AI3="","",入力用!AI3),
1,IF(入力用!AI3="",0,VLOOKUP(入力用!AI3,参照用!$A$1:$B$11,2,0))
),
"")</f>
        <v/>
      </c>
      <c r="AK3" s="1" t="str">
        <f>IFERROR(
_xlfn.SWITCH(
VLOOKUP(AK$1,参照用!$H$2:$K$20,4,0),
0,IF(入力用!AJ3="","",入力用!AJ3),
1,IF(入力用!AJ3="",0,VLOOKUP(入力用!AJ3,参照用!$A$1:$B$11,2,0))
),
"")</f>
        <v/>
      </c>
      <c r="AL3" s="1" t="str">
        <f>IFERROR(
_xlfn.SWITCH(
VLOOKUP(AL$1,参照用!$H$2:$K$20,4,0),
0,IF(入力用!AK3="","",入力用!AK3),
1,IF(入力用!AK3="",0,VLOOKUP(入力用!AK3,参照用!$A$1:$B$11,2,0))
),
"")</f>
        <v/>
      </c>
    </row>
    <row r="4" spans="1:52" x14ac:dyDescent="0.2">
      <c r="A4" s="1" t="str">
        <f t="shared" ref="A4:A67" si="0">B4&amp;D4</f>
        <v>46023昼</v>
      </c>
      <c r="B4" s="10">
        <f>IF(
D4="","",
IF(入力用!A4="",B3,DATE(LEFT(設定!$AD$4,4),MID(設定!$AD$4,5,2),MID(入力用!A4,1,FIND("日",入力用!A4)-1)))
)</f>
        <v>46023</v>
      </c>
      <c r="C4" s="10" t="str">
        <f>IF(
D4="","",
IF(入力用!B4="",C3,入力用!B4)
)</f>
        <v>木</v>
      </c>
      <c r="D4" s="1" t="str">
        <f>_xlfn.SWITCH(VLOOKUP(D$1,参照用!$H$2:$K$20,4,0),
0,IF(ISBLANK(入力用!C4),"",入力用!C4),
1,IFERROR(VLOOKUP(入力用!C4,参照用!$A$1:$B$11,2,0),"")
)</f>
        <v>昼</v>
      </c>
      <c r="E4" s="1" t="str">
        <f>_xlfn.SWITCH(VLOOKUP(E$1,参照用!$H$2:$K$20,4,0),
0,IF(ISBLANK(入力用!D4),"",入力用!D4),
1,IFERROR(VLOOKUP(入力用!D4,参照用!$A$1:$B$11,2,0),"")
)</f>
        <v/>
      </c>
      <c r="F4" s="1" t="str">
        <f>_xlfn.SWITCH(VLOOKUP(F$1,参照用!$H$2:$K$20,4,0),
0,IF(ISBLANK(入力用!E4),"",入力用!E4),
1,IFERROR(VLOOKUP(入力用!E4,参照用!$A$1:$B$11,2,0),"")
)</f>
        <v/>
      </c>
      <c r="G4" s="1">
        <f>IFERROR(
_xlfn.SWITCH(
VLOOKUP(G$1,参照用!$H$2:$K$20,4,0),
0,IF(ISBLANK(入力用!F4),"",入力用!F4),
1,IF(ISBLANK(入力用!F4),0,VLOOKUP(入力用!F4,参照用!$A$1:$B$11,2,0))
),
"")</f>
        <v>0</v>
      </c>
      <c r="H4" s="1">
        <f>IFERROR(
_xlfn.SWITCH(
VLOOKUP(H$1,参照用!$H$2:$K$20,4,0),
0,IF(ISBLANK(入力用!G4),"",入力用!G4),
1,IF(ISBLANK(入力用!G4),0,VLOOKUP(入力用!G4,参照用!$A$1:$B$11,2,0))
),
"")</f>
        <v>0</v>
      </c>
      <c r="I4" s="1">
        <f>IFERROR(
_xlfn.SWITCH(
VLOOKUP(I$1,参照用!$H$2:$K$20,4,0),
0,IF(ISBLANK(入力用!H4),"",入力用!H4),
1,IF(ISBLANK(入力用!H4),0,VLOOKUP(入力用!H4,参照用!$A$1:$B$11,2,0))
),
"")</f>
        <v>0</v>
      </c>
      <c r="J4" s="1">
        <f>IFERROR(
_xlfn.SWITCH(
VLOOKUP(J$1,参照用!$H$2:$K$20,4,0),
0,IF(入力用!I4="","",入力用!I4),
1,IF(入力用!I4="",0,VLOOKUP(入力用!I4,参照用!$A$1:$B$11,2,0))
),
"")</f>
        <v>0</v>
      </c>
      <c r="K4" s="1">
        <f>IFERROR(
_xlfn.SWITCH(
VLOOKUP(K$1,参照用!$H$2:$K$20,4,0),
0,IF(入力用!J4="","",入力用!J4),
1,IF(入力用!J4="",0,VLOOKUP(入力用!J4,参照用!$A$1:$B$11,2,0))
),
"")</f>
        <v>0</v>
      </c>
      <c r="L4" s="1">
        <f>IFERROR(
_xlfn.SWITCH(
VLOOKUP(L$1,参照用!$H$2:$K$20,4,0),
0,IF(入力用!K4="","",入力用!K4),
1,IF(入力用!K4="",0,VLOOKUP(入力用!K4,参照用!$A$1:$B$11,2,0))
),
"")</f>
        <v>0</v>
      </c>
      <c r="M4" s="1">
        <f>IFERROR(
_xlfn.SWITCH(
VLOOKUP(M$1,参照用!$H$2:$K$20,4,0),
0,IF(入力用!L4="","",入力用!L4),
1,IF(入力用!L4="",0,VLOOKUP(入力用!L4,参照用!$A$1:$B$11,2,0))
),
"")</f>
        <v>0</v>
      </c>
      <c r="N4" s="1">
        <f>IFERROR(
_xlfn.SWITCH(
VLOOKUP(N$1,参照用!$H$2:$K$20,4,0),
0,IF(入力用!M4="","",入力用!M4),
1,IF(入力用!M4="",0,VLOOKUP(入力用!M4,参照用!$A$1:$B$11,2,0))
),
"")</f>
        <v>0</v>
      </c>
      <c r="O4" s="1">
        <f>IFERROR(
_xlfn.SWITCH(
VLOOKUP(O$1,参照用!$H$2:$K$20,4,0),
0,IF(入力用!N4="","",入力用!N4),
1,IF(入力用!N4="",0,VLOOKUP(入力用!N4,参照用!$A$1:$B$11,2,0))
),
"")</f>
        <v>0</v>
      </c>
      <c r="P4" s="1">
        <f>IFERROR(
_xlfn.SWITCH(
VLOOKUP(P$1,参照用!$H$2:$K$20,4,0),
0,IF(入力用!O4="","",入力用!O4),
1,IF(入力用!O4="",0,VLOOKUP(入力用!O4,参照用!$A$1:$B$11,2,0))
),
"")</f>
        <v>0</v>
      </c>
      <c r="Q4" s="1">
        <f>IFERROR(
_xlfn.SWITCH(
VLOOKUP(Q$1,参照用!$H$2:$K$20,4,0),
0,IF(入力用!P4="","",入力用!P4),
1,IF(入力用!P4="",0,VLOOKUP(入力用!P4,参照用!$A$1:$B$11,2,0))
),
"")</f>
        <v>0</v>
      </c>
      <c r="R4" s="1">
        <f>IFERROR(
_xlfn.SWITCH(
VLOOKUP(R$1,参照用!$H$2:$K$20,4,0),
0,IF(入力用!Q4="","",入力用!Q4),
1,IF(入力用!Q4="",0,VLOOKUP(入力用!Q4,参照用!$A$1:$B$11,2,0))
),
"")</f>
        <v>0</v>
      </c>
      <c r="S4" s="1">
        <f>IFERROR(
_xlfn.SWITCH(
VLOOKUP(S$1,参照用!$H$2:$K$20,4,0),
0,IF(入力用!R4="","",入力用!R4),
1,IF(入力用!R4="",0,VLOOKUP(入力用!R4,参照用!$A$1:$B$11,2,0))
),
"")</f>
        <v>0</v>
      </c>
      <c r="T4" s="1">
        <f>IFERROR(
_xlfn.SWITCH(
VLOOKUP(T$1,参照用!$H$2:$K$20,4,0),
0,IF(入力用!S4="","",入力用!S4),
1,IF(入力用!S4="",0,VLOOKUP(入力用!S4,参照用!$A$1:$B$11,2,0))
),
"")</f>
        <v>0</v>
      </c>
      <c r="U4" s="1">
        <f>IFERROR(
_xlfn.SWITCH(
VLOOKUP(U$1,参照用!$H$2:$K$20,4,0),
0,IF(入力用!T4="","",入力用!T4),
1,IF(入力用!T4="",0,VLOOKUP(入力用!T4,参照用!$A$1:$B$11,2,0))
),
"")</f>
        <v>0</v>
      </c>
      <c r="V4" s="1">
        <f>IFERROR(
_xlfn.SWITCH(
VLOOKUP(V$1,参照用!$H$2:$K$20,4,0),
0,IF(入力用!U4="","",入力用!U4),
1,IF(入力用!U4="",0,VLOOKUP(入力用!U4,参照用!$A$1:$B$11,2,0))
),
"")</f>
        <v>0</v>
      </c>
      <c r="W4" s="1">
        <f>IFERROR(
_xlfn.SWITCH(
VLOOKUP(W$1,参照用!$H$2:$K$20,4,0),
0,IF(入力用!V4="","",入力用!V4),
1,IF(入力用!V4="",0,VLOOKUP(入力用!V4,参照用!$A$1:$B$11,2,0))
),
"")</f>
        <v>0</v>
      </c>
      <c r="X4" s="1">
        <f>IFERROR(
_xlfn.SWITCH(
VLOOKUP(X$1,参照用!$H$2:$K$20,4,0),
0,IF(入力用!W4="","",入力用!W4),
1,IF(入力用!W4="",0,VLOOKUP(入力用!W4,参照用!$A$1:$B$11,2,0))
),
"")</f>
        <v>0</v>
      </c>
      <c r="Y4" s="1">
        <f>IFERROR(
_xlfn.SWITCH(
VLOOKUP(Y$1,参照用!$H$2:$K$20,4,0),
0,IF(入力用!X4="","",入力用!X4),
1,IF(入力用!X4="",0,VLOOKUP(入力用!X4,参照用!$A$1:$B$11,2,0))
),
"")</f>
        <v>0</v>
      </c>
      <c r="Z4" s="1">
        <f>IFERROR(
_xlfn.SWITCH(
VLOOKUP(Z$1,参照用!$H$2:$K$20,4,0),
0,IF(入力用!Y4="","",入力用!Y4),
1,IF(入力用!Y4="",0,VLOOKUP(入力用!Y4,参照用!$A$1:$B$11,2,0))
),
"")</f>
        <v>0</v>
      </c>
      <c r="AA4" s="1">
        <f>IFERROR(
_xlfn.SWITCH(
VLOOKUP(AA$1,参照用!$H$2:$K$20,4,0),
0,IF(入力用!Z4="","",入力用!Z4),
1,IF(入力用!Z4="",0,VLOOKUP(入力用!Z4,参照用!$A$1:$B$11,2,0))
),
"")</f>
        <v>0</v>
      </c>
      <c r="AB4" s="1">
        <f>IFERROR(
_xlfn.SWITCH(
VLOOKUP(AB$1,参照用!$H$2:$K$20,4,0),
0,IF(入力用!AA4="","",入力用!AA4),
1,IF(入力用!AA4="",0,VLOOKUP(入力用!AA4,参照用!$A$1:$B$11,2,0))
),
"")</f>
        <v>0</v>
      </c>
      <c r="AC4" s="1">
        <f>IFERROR(
_xlfn.SWITCH(
VLOOKUP(AC$1,参照用!$H$2:$K$20,4,0),
0,IF(入力用!AB4="","",入力用!AB4),
1,IF(入力用!AB4="",0,VLOOKUP(入力用!AB4,参照用!$A$1:$B$11,2,0))
),
"")</f>
        <v>0</v>
      </c>
      <c r="AD4" s="1">
        <f>IFERROR(
_xlfn.SWITCH(
VLOOKUP(AD$1,参照用!$H$2:$K$20,4,0),
0,IF(入力用!AC4="","",入力用!AC4),
1,IF(入力用!AC4="",0,VLOOKUP(入力用!AC4,参照用!$A$1:$B$11,2,0))
),
"")</f>
        <v>0</v>
      </c>
      <c r="AE4" s="1">
        <f>IFERROR(
_xlfn.SWITCH(
VLOOKUP(AE$1,参照用!$H$2:$K$20,4,0),
0,IF(入力用!AD4="","",入力用!AD4),
1,IF(入力用!AD4="",0,VLOOKUP(入力用!AD4,参照用!$A$1:$B$11,2,0))
),
"")</f>
        <v>0</v>
      </c>
      <c r="AF4" s="1">
        <f>IFERROR(
_xlfn.SWITCH(
VLOOKUP(AF$1,参照用!$H$2:$K$20,4,0),
0,IF(入力用!AE4="","",入力用!AE4),
1,IF(入力用!AE4="",0,VLOOKUP(入力用!AE4,参照用!$A$1:$B$11,2,0))
),
"")</f>
        <v>0</v>
      </c>
      <c r="AG4" s="1">
        <f>IFERROR(
_xlfn.SWITCH(
VLOOKUP(AG$1,参照用!$H$2:$K$20,4,0),
0,IF(入力用!AF4="","",入力用!AF4),
1,IF(入力用!AF4="",0,VLOOKUP(入力用!AF4,参照用!$A$1:$B$11,2,0))
),
"")</f>
        <v>0</v>
      </c>
      <c r="AH4" s="1">
        <f>IFERROR(
_xlfn.SWITCH(
VLOOKUP(AH$1,参照用!$H$2:$K$20,4,0),
0,IF(入力用!AG4="","",入力用!AG4),
1,IF(入力用!AG4="",0,VLOOKUP(入力用!AG4,参照用!$A$1:$B$11,2,0))
),
"")</f>
        <v>0</v>
      </c>
      <c r="AI4" s="1">
        <f>IFERROR(
_xlfn.SWITCH(
VLOOKUP(AI$1,参照用!$H$2:$K$20,4,0),
0,IF(入力用!AH4="","",入力用!AH4),
1,IF(入力用!AH4="",0,VLOOKUP(入力用!AH4,参照用!$A$1:$B$11,2,0))
),
"")</f>
        <v>0</v>
      </c>
      <c r="AJ4" s="1" t="str">
        <f>IFERROR(
_xlfn.SWITCH(
VLOOKUP(AJ$1,参照用!$H$2:$K$20,4,0),
0,IF(入力用!AI4="","",入力用!AI4),
1,IF(入力用!AI4="",0,VLOOKUP(入力用!AI4,参照用!$A$1:$B$11,2,0))
),
"")</f>
        <v/>
      </c>
      <c r="AK4" s="1" t="str">
        <f>IFERROR(
_xlfn.SWITCH(
VLOOKUP(AK$1,参照用!$H$2:$K$20,4,0),
0,IF(入力用!AJ4="","",入力用!AJ4),
1,IF(入力用!AJ4="",0,VLOOKUP(入力用!AJ4,参照用!$A$1:$B$11,2,0))
),
"")</f>
        <v/>
      </c>
      <c r="AL4" s="1" t="str">
        <f>IFERROR(
_xlfn.SWITCH(
VLOOKUP(AL$1,参照用!$H$2:$K$20,4,0),
0,IF(入力用!AK4="","",入力用!AK4),
1,IF(入力用!AK4="",0,VLOOKUP(入力用!AK4,参照用!$A$1:$B$11,2,0))
),
"")</f>
        <v/>
      </c>
      <c r="AM4" s="1" t="str">
        <f>IFERROR(
_xlfn.SWITCH(
VLOOKUP(AM$1,参照用!$H$2:$K$20,4,0),
0,IF(入力用!AL4="","",入力用!AL4),
1,IF(入力用!AL4="",0,VLOOKUP(入力用!AL4,参照用!$A$1:$B$11,2,0))
),
"")</f>
        <v/>
      </c>
    </row>
    <row r="5" spans="1:52" x14ac:dyDescent="0.2">
      <c r="A5" s="1" t="str">
        <f t="shared" si="0"/>
        <v>46023夜</v>
      </c>
      <c r="B5" s="10">
        <f>IF(
D5="","",
IF(入力用!A5="",B4,DATE(LEFT(設定!$AD$4,4),MID(設定!$AD$4,5,2),MID(入力用!A5,1,FIND("日",入力用!A5)-1)))
)</f>
        <v>46023</v>
      </c>
      <c r="C5" s="10" t="str">
        <f>IF(
D5="","",
IF(入力用!B5="",C4,入力用!B5)
)</f>
        <v>木</v>
      </c>
      <c r="D5" s="1" t="str">
        <f>_xlfn.SWITCH(VLOOKUP(D$1,参照用!$H$2:$K$20,4,0),
0,IF(ISBLANK(入力用!C5),"",入力用!C5),
1,IFERROR(VLOOKUP(入力用!C5,参照用!$A$1:$B$11,2,0),"")
)</f>
        <v>夜</v>
      </c>
      <c r="E5" s="1" t="str">
        <f>_xlfn.SWITCH(VLOOKUP(E$1,参照用!$H$2:$K$20,4,0),
0,IF(ISBLANK(入力用!D5),"",入力用!D5),
1,IFERROR(VLOOKUP(入力用!D5,参照用!$A$1:$B$11,2,0),"")
)</f>
        <v/>
      </c>
      <c r="F5" s="1" t="str">
        <f>_xlfn.SWITCH(VLOOKUP(F$1,参照用!$H$2:$K$20,4,0),
0,IF(ISBLANK(入力用!E5),"",入力用!E5),
1,IFERROR(VLOOKUP(入力用!E5,参照用!$A$1:$B$11,2,0),"")
)</f>
        <v/>
      </c>
      <c r="G5" s="1">
        <f>IFERROR(
_xlfn.SWITCH(
VLOOKUP(G$1,参照用!$H$2:$K$20,4,0),
0,IF(ISBLANK(入力用!F5),"",入力用!F5),
1,IF(ISBLANK(入力用!F5),0,VLOOKUP(入力用!F5,参照用!$A$1:$B$11,2,0))
),
"")</f>
        <v>0</v>
      </c>
      <c r="H5" s="1">
        <f>IFERROR(
_xlfn.SWITCH(
VLOOKUP(H$1,参照用!$H$2:$K$20,4,0),
0,IF(ISBLANK(入力用!G5),"",入力用!G5),
1,IF(ISBLANK(入力用!G5),0,VLOOKUP(入力用!G5,参照用!$A$1:$B$11,2,0))
),
"")</f>
        <v>0</v>
      </c>
      <c r="I5" s="1">
        <f>IFERROR(
_xlfn.SWITCH(
VLOOKUP(I$1,参照用!$H$2:$K$20,4,0),
0,IF(ISBLANK(入力用!H5),"",入力用!H5),
1,IF(ISBLANK(入力用!H5),0,VLOOKUP(入力用!H5,参照用!$A$1:$B$11,2,0))
),
"")</f>
        <v>0</v>
      </c>
      <c r="J5" s="1">
        <f>IFERROR(
_xlfn.SWITCH(
VLOOKUP(J$1,参照用!$H$2:$K$20,4,0),
0,IF(入力用!I5="","",入力用!I5),
1,IF(入力用!I5="",0,VLOOKUP(入力用!I5,参照用!$A$1:$B$11,2,0))
),
"")</f>
        <v>0</v>
      </c>
      <c r="K5" s="1">
        <f>IFERROR(
_xlfn.SWITCH(
VLOOKUP(K$1,参照用!$H$2:$K$20,4,0),
0,IF(入力用!J5="","",入力用!J5),
1,IF(入力用!J5="",0,VLOOKUP(入力用!J5,参照用!$A$1:$B$11,2,0))
),
"")</f>
        <v>0</v>
      </c>
      <c r="L5" s="1">
        <f>IFERROR(
_xlfn.SWITCH(
VLOOKUP(L$1,参照用!$H$2:$K$20,4,0),
0,IF(入力用!K5="","",入力用!K5),
1,IF(入力用!K5="",0,VLOOKUP(入力用!K5,参照用!$A$1:$B$11,2,0))
),
"")</f>
        <v>0</v>
      </c>
      <c r="M5" s="1">
        <f>IFERROR(
_xlfn.SWITCH(
VLOOKUP(M$1,参照用!$H$2:$K$20,4,0),
0,IF(入力用!L5="","",入力用!L5),
1,IF(入力用!L5="",0,VLOOKUP(入力用!L5,参照用!$A$1:$B$11,2,0))
),
"")</f>
        <v>0</v>
      </c>
      <c r="N5" s="1">
        <f>IFERROR(
_xlfn.SWITCH(
VLOOKUP(N$1,参照用!$H$2:$K$20,4,0),
0,IF(入力用!M5="","",入力用!M5),
1,IF(入力用!M5="",0,VLOOKUP(入力用!M5,参照用!$A$1:$B$11,2,0))
),
"")</f>
        <v>0</v>
      </c>
      <c r="O5" s="1">
        <f>IFERROR(
_xlfn.SWITCH(
VLOOKUP(O$1,参照用!$H$2:$K$20,4,0),
0,IF(入力用!N5="","",入力用!N5),
1,IF(入力用!N5="",0,VLOOKUP(入力用!N5,参照用!$A$1:$B$11,2,0))
),
"")</f>
        <v>0</v>
      </c>
      <c r="P5" s="1">
        <f>IFERROR(
_xlfn.SWITCH(
VLOOKUP(P$1,参照用!$H$2:$K$20,4,0),
0,IF(入力用!O5="","",入力用!O5),
1,IF(入力用!O5="",0,VLOOKUP(入力用!O5,参照用!$A$1:$B$11,2,0))
),
"")</f>
        <v>0</v>
      </c>
      <c r="Q5" s="1">
        <f>IFERROR(
_xlfn.SWITCH(
VLOOKUP(Q$1,参照用!$H$2:$K$20,4,0),
0,IF(入力用!P5="","",入力用!P5),
1,IF(入力用!P5="",0,VLOOKUP(入力用!P5,参照用!$A$1:$B$11,2,0))
),
"")</f>
        <v>0</v>
      </c>
      <c r="R5" s="1">
        <f>IFERROR(
_xlfn.SWITCH(
VLOOKUP(R$1,参照用!$H$2:$K$20,4,0),
0,IF(入力用!Q5="","",入力用!Q5),
1,IF(入力用!Q5="",0,VLOOKUP(入力用!Q5,参照用!$A$1:$B$11,2,0))
),
"")</f>
        <v>0</v>
      </c>
      <c r="S5" s="1">
        <f>IFERROR(
_xlfn.SWITCH(
VLOOKUP(S$1,参照用!$H$2:$K$20,4,0),
0,IF(入力用!R5="","",入力用!R5),
1,IF(入力用!R5="",0,VLOOKUP(入力用!R5,参照用!$A$1:$B$11,2,0))
),
"")</f>
        <v>0</v>
      </c>
      <c r="T5" s="1">
        <f>IFERROR(
_xlfn.SWITCH(
VLOOKUP(T$1,参照用!$H$2:$K$20,4,0),
0,IF(入力用!S5="","",入力用!S5),
1,IF(入力用!S5="",0,VLOOKUP(入力用!S5,参照用!$A$1:$B$11,2,0))
),
"")</f>
        <v>0</v>
      </c>
      <c r="U5" s="1">
        <f>IFERROR(
_xlfn.SWITCH(
VLOOKUP(U$1,参照用!$H$2:$K$20,4,0),
0,IF(入力用!T5="","",入力用!T5),
1,IF(入力用!T5="",0,VLOOKUP(入力用!T5,参照用!$A$1:$B$11,2,0))
),
"")</f>
        <v>0</v>
      </c>
      <c r="V5" s="1">
        <f>IFERROR(
_xlfn.SWITCH(
VLOOKUP(V$1,参照用!$H$2:$K$20,4,0),
0,IF(入力用!U5="","",入力用!U5),
1,IF(入力用!U5="",0,VLOOKUP(入力用!U5,参照用!$A$1:$B$11,2,0))
),
"")</f>
        <v>0</v>
      </c>
      <c r="W5" s="1">
        <f>IFERROR(
_xlfn.SWITCH(
VLOOKUP(W$1,参照用!$H$2:$K$20,4,0),
0,IF(入力用!V5="","",入力用!V5),
1,IF(入力用!V5="",0,VLOOKUP(入力用!V5,参照用!$A$1:$B$11,2,0))
),
"")</f>
        <v>0</v>
      </c>
      <c r="X5" s="1">
        <f>IFERROR(
_xlfn.SWITCH(
VLOOKUP(X$1,参照用!$H$2:$K$20,4,0),
0,IF(入力用!W5="","",入力用!W5),
1,IF(入力用!W5="",0,VLOOKUP(入力用!W5,参照用!$A$1:$B$11,2,0))
),
"")</f>
        <v>0</v>
      </c>
      <c r="Y5" s="1">
        <f>IFERROR(
_xlfn.SWITCH(
VLOOKUP(Y$1,参照用!$H$2:$K$20,4,0),
0,IF(入力用!X5="","",入力用!X5),
1,IF(入力用!X5="",0,VLOOKUP(入力用!X5,参照用!$A$1:$B$11,2,0))
),
"")</f>
        <v>0</v>
      </c>
      <c r="Z5" s="1">
        <f>IFERROR(
_xlfn.SWITCH(
VLOOKUP(Z$1,参照用!$H$2:$K$20,4,0),
0,IF(入力用!Y5="","",入力用!Y5),
1,IF(入力用!Y5="",0,VLOOKUP(入力用!Y5,参照用!$A$1:$B$11,2,0))
),
"")</f>
        <v>0</v>
      </c>
      <c r="AA5" s="1">
        <f>IFERROR(
_xlfn.SWITCH(
VLOOKUP(AA$1,参照用!$H$2:$K$20,4,0),
0,IF(入力用!Z5="","",入力用!Z5),
1,IF(入力用!Z5="",0,VLOOKUP(入力用!Z5,参照用!$A$1:$B$11,2,0))
),
"")</f>
        <v>0</v>
      </c>
      <c r="AB5" s="1">
        <f>IFERROR(
_xlfn.SWITCH(
VLOOKUP(AB$1,参照用!$H$2:$K$20,4,0),
0,IF(入力用!AA5="","",入力用!AA5),
1,IF(入力用!AA5="",0,VLOOKUP(入力用!AA5,参照用!$A$1:$B$11,2,0))
),
"")</f>
        <v>0</v>
      </c>
      <c r="AC5" s="1">
        <f>IFERROR(
_xlfn.SWITCH(
VLOOKUP(AC$1,参照用!$H$2:$K$20,4,0),
0,IF(入力用!AB5="","",入力用!AB5),
1,IF(入力用!AB5="",0,VLOOKUP(入力用!AB5,参照用!$A$1:$B$11,2,0))
),
"")</f>
        <v>0</v>
      </c>
      <c r="AD5" s="1">
        <f>IFERROR(
_xlfn.SWITCH(
VLOOKUP(AD$1,参照用!$H$2:$K$20,4,0),
0,IF(入力用!AC5="","",入力用!AC5),
1,IF(入力用!AC5="",0,VLOOKUP(入力用!AC5,参照用!$A$1:$B$11,2,0))
),
"")</f>
        <v>0</v>
      </c>
      <c r="AE5" s="1">
        <f>IFERROR(
_xlfn.SWITCH(
VLOOKUP(AE$1,参照用!$H$2:$K$20,4,0),
0,IF(入力用!AD5="","",入力用!AD5),
1,IF(入力用!AD5="",0,VLOOKUP(入力用!AD5,参照用!$A$1:$B$11,2,0))
),
"")</f>
        <v>0</v>
      </c>
      <c r="AF5" s="1">
        <f>IFERROR(
_xlfn.SWITCH(
VLOOKUP(AF$1,参照用!$H$2:$K$20,4,0),
0,IF(入力用!AE5="","",入力用!AE5),
1,IF(入力用!AE5="",0,VLOOKUP(入力用!AE5,参照用!$A$1:$B$11,2,0))
),
"")</f>
        <v>0</v>
      </c>
      <c r="AG5" s="1">
        <f>IFERROR(
_xlfn.SWITCH(
VLOOKUP(AG$1,参照用!$H$2:$K$20,4,0),
0,IF(入力用!AF5="","",入力用!AF5),
1,IF(入力用!AF5="",0,VLOOKUP(入力用!AF5,参照用!$A$1:$B$11,2,0))
),
"")</f>
        <v>0</v>
      </c>
      <c r="AH5" s="1">
        <f>IFERROR(
_xlfn.SWITCH(
VLOOKUP(AH$1,参照用!$H$2:$K$20,4,0),
0,IF(入力用!AG5="","",入力用!AG5),
1,IF(入力用!AG5="",0,VLOOKUP(入力用!AG5,参照用!$A$1:$B$11,2,0))
),
"")</f>
        <v>0</v>
      </c>
      <c r="AI5" s="1">
        <f>IFERROR(
_xlfn.SWITCH(
VLOOKUP(AI$1,参照用!$H$2:$K$20,4,0),
0,IF(入力用!AH5="","",入力用!AH5),
1,IF(入力用!AH5="",0,VLOOKUP(入力用!AH5,参照用!$A$1:$B$11,2,0))
),
"")</f>
        <v>0</v>
      </c>
      <c r="AJ5" s="1" t="str">
        <f>IFERROR(
_xlfn.SWITCH(
VLOOKUP(AJ$1,参照用!$H$2:$K$20,4,0),
0,IF(入力用!AI5="","",入力用!AI5),
1,IF(入力用!AI5="",0,VLOOKUP(入力用!AI5,参照用!$A$1:$B$11,2,0))
),
"")</f>
        <v/>
      </c>
      <c r="AK5" s="1" t="str">
        <f>IFERROR(
_xlfn.SWITCH(
VLOOKUP(AK$1,参照用!$H$2:$K$20,4,0),
0,IF(入力用!AJ5="","",入力用!AJ5),
1,IF(入力用!AJ5="",0,VLOOKUP(入力用!AJ5,参照用!$A$1:$B$11,2,0))
),
"")</f>
        <v/>
      </c>
      <c r="AL5" s="1" t="str">
        <f>IFERROR(
_xlfn.SWITCH(
VLOOKUP(AL$1,参照用!$H$2:$K$20,4,0),
0,IF(入力用!AK5="","",入力用!AK5),
1,IF(入力用!AK5="",0,VLOOKUP(入力用!AK5,参照用!$A$1:$B$11,2,0))
),
"")</f>
        <v/>
      </c>
      <c r="AM5" s="1" t="str">
        <f>IFERROR(
_xlfn.SWITCH(
VLOOKUP(AM$1,参照用!$H$2:$K$20,4,0),
0,IF(入力用!AL5="","",入力用!AL5),
1,IF(入力用!AL5="",0,VLOOKUP(入力用!AL5,参照用!$A$1:$B$11,2,0))
),
"")</f>
        <v/>
      </c>
    </row>
    <row r="6" spans="1:52" x14ac:dyDescent="0.2">
      <c r="A6" s="1" t="str">
        <f t="shared" si="0"/>
        <v>46024朝</v>
      </c>
      <c r="B6" s="10">
        <f>IF(
D6="","",
IF(入力用!A6="",B5,DATE(LEFT(設定!$AD$4,4),MID(設定!$AD$4,5,2),MID(入力用!A6,1,FIND("日",入力用!A6)-1)))
)</f>
        <v>46024</v>
      </c>
      <c r="C6" s="10" t="str">
        <f>IF(
D6="","",
IF(入力用!B6="",C5,入力用!B6)
)</f>
        <v>金</v>
      </c>
      <c r="D6" s="1" t="str">
        <f>_xlfn.SWITCH(VLOOKUP(D$1,参照用!$H$2:$K$20,4,0),
0,IF(ISBLANK(入力用!C6),"",入力用!C6),
1,IFERROR(VLOOKUP(入力用!C6,参照用!$A$1:$B$11,2,0),"")
)</f>
        <v>朝</v>
      </c>
      <c r="E6" s="1" t="str">
        <f>_xlfn.SWITCH(VLOOKUP(E$1,参照用!$H$2:$K$20,4,0),
0,IF(ISBLANK(入力用!D6),"",入力用!D6),
1,IFERROR(VLOOKUP(入力用!D6,参照用!$A$1:$B$11,2,0),"")
)</f>
        <v/>
      </c>
      <c r="F6" s="1" t="str">
        <f>_xlfn.SWITCH(VLOOKUP(F$1,参照用!$H$2:$K$20,4,0),
0,IF(ISBLANK(入力用!E6),"",入力用!E6),
1,IFERROR(VLOOKUP(入力用!E6,参照用!$A$1:$B$11,2,0),"")
)</f>
        <v/>
      </c>
      <c r="G6" s="1">
        <f>IFERROR(
_xlfn.SWITCH(
VLOOKUP(G$1,参照用!$H$2:$K$20,4,0),
0,IF(ISBLANK(入力用!F6),"",入力用!F6),
1,IF(ISBLANK(入力用!F6),0,VLOOKUP(入力用!F6,参照用!$A$1:$B$11,2,0))
),
"")</f>
        <v>0</v>
      </c>
      <c r="H6" s="1">
        <f>IFERROR(
_xlfn.SWITCH(
VLOOKUP(H$1,参照用!$H$2:$K$20,4,0),
0,IF(ISBLANK(入力用!G6),"",入力用!G6),
1,IF(ISBLANK(入力用!G6),0,VLOOKUP(入力用!G6,参照用!$A$1:$B$11,2,0))
),
"")</f>
        <v>0</v>
      </c>
      <c r="I6" s="1">
        <f>IFERROR(
_xlfn.SWITCH(
VLOOKUP(I$1,参照用!$H$2:$K$20,4,0),
0,IF(ISBLANK(入力用!H6),"",入力用!H6),
1,IF(ISBLANK(入力用!H6),0,VLOOKUP(入力用!H6,参照用!$A$1:$B$11,2,0))
),
"")</f>
        <v>0</v>
      </c>
      <c r="J6" s="1">
        <f>IFERROR(
_xlfn.SWITCH(
VLOOKUP(J$1,参照用!$H$2:$K$20,4,0),
0,IF(入力用!I6="","",入力用!I6),
1,IF(入力用!I6="",0,VLOOKUP(入力用!I6,参照用!$A$1:$B$11,2,0))
),
"")</f>
        <v>0</v>
      </c>
      <c r="K6" s="1">
        <f>IFERROR(
_xlfn.SWITCH(
VLOOKUP(K$1,参照用!$H$2:$K$20,4,0),
0,IF(入力用!J6="","",入力用!J6),
1,IF(入力用!J6="",0,VLOOKUP(入力用!J6,参照用!$A$1:$B$11,2,0))
),
"")</f>
        <v>0</v>
      </c>
      <c r="L6" s="1">
        <f>IFERROR(
_xlfn.SWITCH(
VLOOKUP(L$1,参照用!$H$2:$K$20,4,0),
0,IF(入力用!K6="","",入力用!K6),
1,IF(入力用!K6="",0,VLOOKUP(入力用!K6,参照用!$A$1:$B$11,2,0))
),
"")</f>
        <v>0</v>
      </c>
      <c r="M6" s="1">
        <f>IFERROR(
_xlfn.SWITCH(
VLOOKUP(M$1,参照用!$H$2:$K$20,4,0),
0,IF(入力用!L6="","",入力用!L6),
1,IF(入力用!L6="",0,VLOOKUP(入力用!L6,参照用!$A$1:$B$11,2,0))
),
"")</f>
        <v>0</v>
      </c>
      <c r="N6" s="1">
        <f>IFERROR(
_xlfn.SWITCH(
VLOOKUP(N$1,参照用!$H$2:$K$20,4,0),
0,IF(入力用!M6="","",入力用!M6),
1,IF(入力用!M6="",0,VLOOKUP(入力用!M6,参照用!$A$1:$B$11,2,0))
),
"")</f>
        <v>0</v>
      </c>
      <c r="O6" s="1">
        <f>IFERROR(
_xlfn.SWITCH(
VLOOKUP(O$1,参照用!$H$2:$K$20,4,0),
0,IF(入力用!N6="","",入力用!N6),
1,IF(入力用!N6="",0,VLOOKUP(入力用!N6,参照用!$A$1:$B$11,2,0))
),
"")</f>
        <v>0</v>
      </c>
      <c r="P6" s="1">
        <f>IFERROR(
_xlfn.SWITCH(
VLOOKUP(P$1,参照用!$H$2:$K$20,4,0),
0,IF(入力用!O6="","",入力用!O6),
1,IF(入力用!O6="",0,VLOOKUP(入力用!O6,参照用!$A$1:$B$11,2,0))
),
"")</f>
        <v>0</v>
      </c>
      <c r="Q6" s="1">
        <f>IFERROR(
_xlfn.SWITCH(
VLOOKUP(Q$1,参照用!$H$2:$K$20,4,0),
0,IF(入力用!P6="","",入力用!P6),
1,IF(入力用!P6="",0,VLOOKUP(入力用!P6,参照用!$A$1:$B$11,2,0))
),
"")</f>
        <v>0</v>
      </c>
      <c r="R6" s="1">
        <f>IFERROR(
_xlfn.SWITCH(
VLOOKUP(R$1,参照用!$H$2:$K$20,4,0),
0,IF(入力用!Q6="","",入力用!Q6),
1,IF(入力用!Q6="",0,VLOOKUP(入力用!Q6,参照用!$A$1:$B$11,2,0))
),
"")</f>
        <v>0</v>
      </c>
      <c r="S6" s="1">
        <f>IFERROR(
_xlfn.SWITCH(
VLOOKUP(S$1,参照用!$H$2:$K$20,4,0),
0,IF(入力用!R6="","",入力用!R6),
1,IF(入力用!R6="",0,VLOOKUP(入力用!R6,参照用!$A$1:$B$11,2,0))
),
"")</f>
        <v>0</v>
      </c>
      <c r="T6" s="1">
        <f>IFERROR(
_xlfn.SWITCH(
VLOOKUP(T$1,参照用!$H$2:$K$20,4,0),
0,IF(入力用!S6="","",入力用!S6),
1,IF(入力用!S6="",0,VLOOKUP(入力用!S6,参照用!$A$1:$B$11,2,0))
),
"")</f>
        <v>0</v>
      </c>
      <c r="U6" s="1">
        <f>IFERROR(
_xlfn.SWITCH(
VLOOKUP(U$1,参照用!$H$2:$K$20,4,0),
0,IF(入力用!T6="","",入力用!T6),
1,IF(入力用!T6="",0,VLOOKUP(入力用!T6,参照用!$A$1:$B$11,2,0))
),
"")</f>
        <v>0</v>
      </c>
      <c r="V6" s="1">
        <f>IFERROR(
_xlfn.SWITCH(
VLOOKUP(V$1,参照用!$H$2:$K$20,4,0),
0,IF(入力用!U6="","",入力用!U6),
1,IF(入力用!U6="",0,VLOOKUP(入力用!U6,参照用!$A$1:$B$11,2,0))
),
"")</f>
        <v>0</v>
      </c>
      <c r="W6" s="1">
        <f>IFERROR(
_xlfn.SWITCH(
VLOOKUP(W$1,参照用!$H$2:$K$20,4,0),
0,IF(入力用!V6="","",入力用!V6),
1,IF(入力用!V6="",0,VLOOKUP(入力用!V6,参照用!$A$1:$B$11,2,0))
),
"")</f>
        <v>0</v>
      </c>
      <c r="X6" s="1">
        <f>IFERROR(
_xlfn.SWITCH(
VLOOKUP(X$1,参照用!$H$2:$K$20,4,0),
0,IF(入力用!W6="","",入力用!W6),
1,IF(入力用!W6="",0,VLOOKUP(入力用!W6,参照用!$A$1:$B$11,2,0))
),
"")</f>
        <v>0</v>
      </c>
      <c r="Y6" s="1">
        <f>IFERROR(
_xlfn.SWITCH(
VLOOKUP(Y$1,参照用!$H$2:$K$20,4,0),
0,IF(入力用!X6="","",入力用!X6),
1,IF(入力用!X6="",0,VLOOKUP(入力用!X6,参照用!$A$1:$B$11,2,0))
),
"")</f>
        <v>0</v>
      </c>
      <c r="Z6" s="1">
        <f>IFERROR(
_xlfn.SWITCH(
VLOOKUP(Z$1,参照用!$H$2:$K$20,4,0),
0,IF(入力用!Y6="","",入力用!Y6),
1,IF(入力用!Y6="",0,VLOOKUP(入力用!Y6,参照用!$A$1:$B$11,2,0))
),
"")</f>
        <v>0</v>
      </c>
      <c r="AA6" s="1">
        <f>IFERROR(
_xlfn.SWITCH(
VLOOKUP(AA$1,参照用!$H$2:$K$20,4,0),
0,IF(入力用!Z6="","",入力用!Z6),
1,IF(入力用!Z6="",0,VLOOKUP(入力用!Z6,参照用!$A$1:$B$11,2,0))
),
"")</f>
        <v>0</v>
      </c>
      <c r="AB6" s="1">
        <f>IFERROR(
_xlfn.SWITCH(
VLOOKUP(AB$1,参照用!$H$2:$K$20,4,0),
0,IF(入力用!AA6="","",入力用!AA6),
1,IF(入力用!AA6="",0,VLOOKUP(入力用!AA6,参照用!$A$1:$B$11,2,0))
),
"")</f>
        <v>0</v>
      </c>
      <c r="AC6" s="1">
        <f>IFERROR(
_xlfn.SWITCH(
VLOOKUP(AC$1,参照用!$H$2:$K$20,4,0),
0,IF(入力用!AB6="","",入力用!AB6),
1,IF(入力用!AB6="",0,VLOOKUP(入力用!AB6,参照用!$A$1:$B$11,2,0))
),
"")</f>
        <v>0</v>
      </c>
      <c r="AD6" s="1">
        <f>IFERROR(
_xlfn.SWITCH(
VLOOKUP(AD$1,参照用!$H$2:$K$20,4,0),
0,IF(入力用!AC6="","",入力用!AC6),
1,IF(入力用!AC6="",0,VLOOKUP(入力用!AC6,参照用!$A$1:$B$11,2,0))
),
"")</f>
        <v>0</v>
      </c>
      <c r="AE6" s="1">
        <f>IFERROR(
_xlfn.SWITCH(
VLOOKUP(AE$1,参照用!$H$2:$K$20,4,0),
0,IF(入力用!AD6="","",入力用!AD6),
1,IF(入力用!AD6="",0,VLOOKUP(入力用!AD6,参照用!$A$1:$B$11,2,0))
),
"")</f>
        <v>0</v>
      </c>
      <c r="AF6" s="1">
        <f>IFERROR(
_xlfn.SWITCH(
VLOOKUP(AF$1,参照用!$H$2:$K$20,4,0),
0,IF(入力用!AE6="","",入力用!AE6),
1,IF(入力用!AE6="",0,VLOOKUP(入力用!AE6,参照用!$A$1:$B$11,2,0))
),
"")</f>
        <v>0</v>
      </c>
      <c r="AG6" s="1">
        <f>IFERROR(
_xlfn.SWITCH(
VLOOKUP(AG$1,参照用!$H$2:$K$20,4,0),
0,IF(入力用!AF6="","",入力用!AF6),
1,IF(入力用!AF6="",0,VLOOKUP(入力用!AF6,参照用!$A$1:$B$11,2,0))
),
"")</f>
        <v>0</v>
      </c>
      <c r="AH6" s="1">
        <f>IFERROR(
_xlfn.SWITCH(
VLOOKUP(AH$1,参照用!$H$2:$K$20,4,0),
0,IF(入力用!AG6="","",入力用!AG6),
1,IF(入力用!AG6="",0,VLOOKUP(入力用!AG6,参照用!$A$1:$B$11,2,0))
),
"")</f>
        <v>0</v>
      </c>
      <c r="AI6" s="1">
        <f>IFERROR(
_xlfn.SWITCH(
VLOOKUP(AI$1,参照用!$H$2:$K$20,4,0),
0,IF(入力用!AH6="","",入力用!AH6),
1,IF(入力用!AH6="",0,VLOOKUP(入力用!AH6,参照用!$A$1:$B$11,2,0))
),
"")</f>
        <v>0</v>
      </c>
      <c r="AJ6" s="1" t="str">
        <f>IFERROR(
_xlfn.SWITCH(
VLOOKUP(AJ$1,参照用!$H$2:$K$20,4,0),
0,IF(入力用!AI6="","",入力用!AI6),
1,IF(入力用!AI6="",0,VLOOKUP(入力用!AI6,参照用!$A$1:$B$11,2,0))
),
"")</f>
        <v/>
      </c>
      <c r="AK6" s="1" t="str">
        <f>IFERROR(
_xlfn.SWITCH(
VLOOKUP(AK$1,参照用!$H$2:$K$20,4,0),
0,IF(入力用!AJ6="","",入力用!AJ6),
1,IF(入力用!AJ6="",0,VLOOKUP(入力用!AJ6,参照用!$A$1:$B$11,2,0))
),
"")</f>
        <v/>
      </c>
      <c r="AL6" s="1" t="str">
        <f>IFERROR(
_xlfn.SWITCH(
VLOOKUP(AL$1,参照用!$H$2:$K$20,4,0),
0,IF(入力用!AK6="","",入力用!AK6),
1,IF(入力用!AK6="",0,VLOOKUP(入力用!AK6,参照用!$A$1:$B$11,2,0))
),
"")</f>
        <v/>
      </c>
      <c r="AM6" s="1" t="str">
        <f>IFERROR(
_xlfn.SWITCH(
VLOOKUP(AM$1,参照用!$H$2:$K$20,4,0),
0,IF(入力用!AL6="","",入力用!AL6),
1,IF(入力用!AL6="",0,VLOOKUP(入力用!AL6,参照用!$A$1:$B$11,2,0))
),
"")</f>
        <v/>
      </c>
    </row>
    <row r="7" spans="1:52" x14ac:dyDescent="0.2">
      <c r="A7" s="1" t="str">
        <f t="shared" si="0"/>
        <v>46024昼</v>
      </c>
      <c r="B7" s="10">
        <f>IF(
D7="","",
IF(入力用!A7="",B6,DATE(LEFT(設定!$AD$4,4),MID(設定!$AD$4,5,2),MID(入力用!A7,1,FIND("日",入力用!A7)-1)))
)</f>
        <v>46024</v>
      </c>
      <c r="C7" s="10" t="str">
        <f>IF(
D7="","",
IF(入力用!B7="",C6,入力用!B7)
)</f>
        <v>金</v>
      </c>
      <c r="D7" s="1" t="str">
        <f>_xlfn.SWITCH(VLOOKUP(D$1,参照用!$H$2:$K$20,4,0),
0,IF(ISBLANK(入力用!C7),"",入力用!C7),
1,IFERROR(VLOOKUP(入力用!C7,参照用!$A$1:$B$11,2,0),"")
)</f>
        <v>昼</v>
      </c>
      <c r="E7" s="1" t="str">
        <f>_xlfn.SWITCH(VLOOKUP(E$1,参照用!$H$2:$K$20,4,0),
0,IF(ISBLANK(入力用!D7),"",入力用!D7),
1,IFERROR(VLOOKUP(入力用!D7,参照用!$A$1:$B$11,2,0),"")
)</f>
        <v/>
      </c>
      <c r="F7" s="1" t="str">
        <f>_xlfn.SWITCH(VLOOKUP(F$1,参照用!$H$2:$K$20,4,0),
0,IF(ISBLANK(入力用!E7),"",入力用!E7),
1,IFERROR(VLOOKUP(入力用!E7,参照用!$A$1:$B$11,2,0),"")
)</f>
        <v/>
      </c>
      <c r="G7" s="1">
        <f>IFERROR(
_xlfn.SWITCH(
VLOOKUP(G$1,参照用!$H$2:$K$20,4,0),
0,IF(ISBLANK(入力用!F7),"",入力用!F7),
1,IF(ISBLANK(入力用!F7),0,VLOOKUP(入力用!F7,参照用!$A$1:$B$11,2,0))
),
"")</f>
        <v>0</v>
      </c>
      <c r="H7" s="1">
        <f>IFERROR(
_xlfn.SWITCH(
VLOOKUP(H$1,参照用!$H$2:$K$20,4,0),
0,IF(ISBLANK(入力用!G7),"",入力用!G7),
1,IF(ISBLANK(入力用!G7),0,VLOOKUP(入力用!G7,参照用!$A$1:$B$11,2,0))
),
"")</f>
        <v>0</v>
      </c>
      <c r="I7" s="1">
        <f>IFERROR(
_xlfn.SWITCH(
VLOOKUP(I$1,参照用!$H$2:$K$20,4,0),
0,IF(ISBLANK(入力用!H7),"",入力用!H7),
1,IF(ISBLANK(入力用!H7),0,VLOOKUP(入力用!H7,参照用!$A$1:$B$11,2,0))
),
"")</f>
        <v>0</v>
      </c>
      <c r="J7" s="1">
        <f>IFERROR(
_xlfn.SWITCH(
VLOOKUP(J$1,参照用!$H$2:$K$20,4,0),
0,IF(入力用!I7="","",入力用!I7),
1,IF(入力用!I7="",0,VLOOKUP(入力用!I7,参照用!$A$1:$B$11,2,0))
),
"")</f>
        <v>0</v>
      </c>
      <c r="K7" s="1">
        <f>IFERROR(
_xlfn.SWITCH(
VLOOKUP(K$1,参照用!$H$2:$K$20,4,0),
0,IF(入力用!J7="","",入力用!J7),
1,IF(入力用!J7="",0,VLOOKUP(入力用!J7,参照用!$A$1:$B$11,2,0))
),
"")</f>
        <v>0</v>
      </c>
      <c r="L7" s="1">
        <f>IFERROR(
_xlfn.SWITCH(
VLOOKUP(L$1,参照用!$H$2:$K$20,4,0),
0,IF(入力用!K7="","",入力用!K7),
1,IF(入力用!K7="",0,VLOOKUP(入力用!K7,参照用!$A$1:$B$11,2,0))
),
"")</f>
        <v>0</v>
      </c>
      <c r="M7" s="1">
        <f>IFERROR(
_xlfn.SWITCH(
VLOOKUP(M$1,参照用!$H$2:$K$20,4,0),
0,IF(入力用!L7="","",入力用!L7),
1,IF(入力用!L7="",0,VLOOKUP(入力用!L7,参照用!$A$1:$B$11,2,0))
),
"")</f>
        <v>0</v>
      </c>
      <c r="N7" s="1">
        <f>IFERROR(
_xlfn.SWITCH(
VLOOKUP(N$1,参照用!$H$2:$K$20,4,0),
0,IF(入力用!M7="","",入力用!M7),
1,IF(入力用!M7="",0,VLOOKUP(入力用!M7,参照用!$A$1:$B$11,2,0))
),
"")</f>
        <v>0</v>
      </c>
      <c r="O7" s="1">
        <f>IFERROR(
_xlfn.SWITCH(
VLOOKUP(O$1,参照用!$H$2:$K$20,4,0),
0,IF(入力用!N7="","",入力用!N7),
1,IF(入力用!N7="",0,VLOOKUP(入力用!N7,参照用!$A$1:$B$11,2,0))
),
"")</f>
        <v>0</v>
      </c>
      <c r="P7" s="1">
        <f>IFERROR(
_xlfn.SWITCH(
VLOOKUP(P$1,参照用!$H$2:$K$20,4,0),
0,IF(入力用!O7="","",入力用!O7),
1,IF(入力用!O7="",0,VLOOKUP(入力用!O7,参照用!$A$1:$B$11,2,0))
),
"")</f>
        <v>0</v>
      </c>
      <c r="Q7" s="1">
        <f>IFERROR(
_xlfn.SWITCH(
VLOOKUP(Q$1,参照用!$H$2:$K$20,4,0),
0,IF(入力用!P7="","",入力用!P7),
1,IF(入力用!P7="",0,VLOOKUP(入力用!P7,参照用!$A$1:$B$11,2,0))
),
"")</f>
        <v>0</v>
      </c>
      <c r="R7" s="1">
        <f>IFERROR(
_xlfn.SWITCH(
VLOOKUP(R$1,参照用!$H$2:$K$20,4,0),
0,IF(入力用!Q7="","",入力用!Q7),
1,IF(入力用!Q7="",0,VLOOKUP(入力用!Q7,参照用!$A$1:$B$11,2,0))
),
"")</f>
        <v>0</v>
      </c>
      <c r="S7" s="1">
        <f>IFERROR(
_xlfn.SWITCH(
VLOOKUP(S$1,参照用!$H$2:$K$20,4,0),
0,IF(入力用!R7="","",入力用!R7),
1,IF(入力用!R7="",0,VLOOKUP(入力用!R7,参照用!$A$1:$B$11,2,0))
),
"")</f>
        <v>0</v>
      </c>
      <c r="T7" s="1">
        <f>IFERROR(
_xlfn.SWITCH(
VLOOKUP(T$1,参照用!$H$2:$K$20,4,0),
0,IF(入力用!S7="","",入力用!S7),
1,IF(入力用!S7="",0,VLOOKUP(入力用!S7,参照用!$A$1:$B$11,2,0))
),
"")</f>
        <v>0</v>
      </c>
      <c r="U7" s="1">
        <f>IFERROR(
_xlfn.SWITCH(
VLOOKUP(U$1,参照用!$H$2:$K$20,4,0),
0,IF(入力用!T7="","",入力用!T7),
1,IF(入力用!T7="",0,VLOOKUP(入力用!T7,参照用!$A$1:$B$11,2,0))
),
"")</f>
        <v>0</v>
      </c>
      <c r="V7" s="1">
        <f>IFERROR(
_xlfn.SWITCH(
VLOOKUP(V$1,参照用!$H$2:$K$20,4,0),
0,IF(入力用!U7="","",入力用!U7),
1,IF(入力用!U7="",0,VLOOKUP(入力用!U7,参照用!$A$1:$B$11,2,0))
),
"")</f>
        <v>0</v>
      </c>
      <c r="W7" s="1">
        <f>IFERROR(
_xlfn.SWITCH(
VLOOKUP(W$1,参照用!$H$2:$K$20,4,0),
0,IF(入力用!V7="","",入力用!V7),
1,IF(入力用!V7="",0,VLOOKUP(入力用!V7,参照用!$A$1:$B$11,2,0))
),
"")</f>
        <v>0</v>
      </c>
      <c r="X7" s="1">
        <f>IFERROR(
_xlfn.SWITCH(
VLOOKUP(X$1,参照用!$H$2:$K$20,4,0),
0,IF(入力用!W7="","",入力用!W7),
1,IF(入力用!W7="",0,VLOOKUP(入力用!W7,参照用!$A$1:$B$11,2,0))
),
"")</f>
        <v>0</v>
      </c>
      <c r="Y7" s="1">
        <f>IFERROR(
_xlfn.SWITCH(
VLOOKUP(Y$1,参照用!$H$2:$K$20,4,0),
0,IF(入力用!X7="","",入力用!X7),
1,IF(入力用!X7="",0,VLOOKUP(入力用!X7,参照用!$A$1:$B$11,2,0))
),
"")</f>
        <v>0</v>
      </c>
      <c r="Z7" s="1">
        <f>IFERROR(
_xlfn.SWITCH(
VLOOKUP(Z$1,参照用!$H$2:$K$20,4,0),
0,IF(入力用!Y7="","",入力用!Y7),
1,IF(入力用!Y7="",0,VLOOKUP(入力用!Y7,参照用!$A$1:$B$11,2,0))
),
"")</f>
        <v>0</v>
      </c>
      <c r="AA7" s="1">
        <f>IFERROR(
_xlfn.SWITCH(
VLOOKUP(AA$1,参照用!$H$2:$K$20,4,0),
0,IF(入力用!Z7="","",入力用!Z7),
1,IF(入力用!Z7="",0,VLOOKUP(入力用!Z7,参照用!$A$1:$B$11,2,0))
),
"")</f>
        <v>0</v>
      </c>
      <c r="AB7" s="1">
        <f>IFERROR(
_xlfn.SWITCH(
VLOOKUP(AB$1,参照用!$H$2:$K$20,4,0),
0,IF(入力用!AA7="","",入力用!AA7),
1,IF(入力用!AA7="",0,VLOOKUP(入力用!AA7,参照用!$A$1:$B$11,2,0))
),
"")</f>
        <v>0</v>
      </c>
      <c r="AC7" s="1">
        <f>IFERROR(
_xlfn.SWITCH(
VLOOKUP(AC$1,参照用!$H$2:$K$20,4,0),
0,IF(入力用!AB7="","",入力用!AB7),
1,IF(入力用!AB7="",0,VLOOKUP(入力用!AB7,参照用!$A$1:$B$11,2,0))
),
"")</f>
        <v>0</v>
      </c>
      <c r="AD7" s="1">
        <f>IFERROR(
_xlfn.SWITCH(
VLOOKUP(AD$1,参照用!$H$2:$K$20,4,0),
0,IF(入力用!AC7="","",入力用!AC7),
1,IF(入力用!AC7="",0,VLOOKUP(入力用!AC7,参照用!$A$1:$B$11,2,0))
),
"")</f>
        <v>0</v>
      </c>
      <c r="AE7" s="1">
        <f>IFERROR(
_xlfn.SWITCH(
VLOOKUP(AE$1,参照用!$H$2:$K$20,4,0),
0,IF(入力用!AD7="","",入力用!AD7),
1,IF(入力用!AD7="",0,VLOOKUP(入力用!AD7,参照用!$A$1:$B$11,2,0))
),
"")</f>
        <v>0</v>
      </c>
      <c r="AF7" s="1">
        <f>IFERROR(
_xlfn.SWITCH(
VLOOKUP(AF$1,参照用!$H$2:$K$20,4,0),
0,IF(入力用!AE7="","",入力用!AE7),
1,IF(入力用!AE7="",0,VLOOKUP(入力用!AE7,参照用!$A$1:$B$11,2,0))
),
"")</f>
        <v>0</v>
      </c>
      <c r="AG7" s="1">
        <f>IFERROR(
_xlfn.SWITCH(
VLOOKUP(AG$1,参照用!$H$2:$K$20,4,0),
0,IF(入力用!AF7="","",入力用!AF7),
1,IF(入力用!AF7="",0,VLOOKUP(入力用!AF7,参照用!$A$1:$B$11,2,0))
),
"")</f>
        <v>0</v>
      </c>
      <c r="AH7" s="1">
        <f>IFERROR(
_xlfn.SWITCH(
VLOOKUP(AH$1,参照用!$H$2:$K$20,4,0),
0,IF(入力用!AG7="","",入力用!AG7),
1,IF(入力用!AG7="",0,VLOOKUP(入力用!AG7,参照用!$A$1:$B$11,2,0))
),
"")</f>
        <v>0</v>
      </c>
      <c r="AI7" s="1">
        <f>IFERROR(
_xlfn.SWITCH(
VLOOKUP(AI$1,参照用!$H$2:$K$20,4,0),
0,IF(入力用!AH7="","",入力用!AH7),
1,IF(入力用!AH7="",0,VLOOKUP(入力用!AH7,参照用!$A$1:$B$11,2,0))
),
"")</f>
        <v>0</v>
      </c>
      <c r="AJ7" s="1" t="str">
        <f>IFERROR(
_xlfn.SWITCH(
VLOOKUP(AJ$1,参照用!$H$2:$K$20,4,0),
0,IF(入力用!AI7="","",入力用!AI7),
1,IF(入力用!AI7="",0,VLOOKUP(入力用!AI7,参照用!$A$1:$B$11,2,0))
),
"")</f>
        <v/>
      </c>
      <c r="AK7" s="1" t="str">
        <f>IFERROR(
_xlfn.SWITCH(
VLOOKUP(AK$1,参照用!$H$2:$K$20,4,0),
0,IF(入力用!AJ7="","",入力用!AJ7),
1,IF(入力用!AJ7="",0,VLOOKUP(入力用!AJ7,参照用!$A$1:$B$11,2,0))
),
"")</f>
        <v/>
      </c>
      <c r="AL7" s="1" t="str">
        <f>IFERROR(
_xlfn.SWITCH(
VLOOKUP(AL$1,参照用!$H$2:$K$20,4,0),
0,IF(入力用!AK7="","",入力用!AK7),
1,IF(入力用!AK7="",0,VLOOKUP(入力用!AK7,参照用!$A$1:$B$11,2,0))
),
"")</f>
        <v/>
      </c>
      <c r="AM7" s="1" t="str">
        <f>IFERROR(
_xlfn.SWITCH(
VLOOKUP(AM$1,参照用!$H$2:$K$20,4,0),
0,IF(入力用!AL7="","",入力用!AL7),
1,IF(入力用!AL7="",0,VLOOKUP(入力用!AL7,参照用!$A$1:$B$11,2,0))
),
"")</f>
        <v/>
      </c>
    </row>
    <row r="8" spans="1:52" x14ac:dyDescent="0.2">
      <c r="A8" s="1" t="str">
        <f t="shared" si="0"/>
        <v>46024夜</v>
      </c>
      <c r="B8" s="10">
        <f>IF(
D8="","",
IF(入力用!A8="",B7,DATE(LEFT(設定!$AD$4,4),MID(設定!$AD$4,5,2),MID(入力用!A8,1,FIND("日",入力用!A8)-1)))
)</f>
        <v>46024</v>
      </c>
      <c r="C8" s="10" t="str">
        <f>IF(
D8="","",
IF(入力用!B8="",C7,入力用!B8)
)</f>
        <v>金</v>
      </c>
      <c r="D8" s="1" t="str">
        <f>_xlfn.SWITCH(VLOOKUP(D$1,参照用!$H$2:$K$20,4,0),
0,IF(ISBLANK(入力用!C8),"",入力用!C8),
1,IFERROR(VLOOKUP(入力用!C8,参照用!$A$1:$B$11,2,0),"")
)</f>
        <v>夜</v>
      </c>
      <c r="E8" s="1" t="str">
        <f>_xlfn.SWITCH(VLOOKUP(E$1,参照用!$H$2:$K$20,4,0),
0,IF(ISBLANK(入力用!D8),"",入力用!D8),
1,IFERROR(VLOOKUP(入力用!D8,参照用!$A$1:$B$11,2,0),"")
)</f>
        <v/>
      </c>
      <c r="F8" s="1" t="str">
        <f>_xlfn.SWITCH(VLOOKUP(F$1,参照用!$H$2:$K$20,4,0),
0,IF(ISBLANK(入力用!E8),"",入力用!E8),
1,IFERROR(VLOOKUP(入力用!E8,参照用!$A$1:$B$11,2,0),"")
)</f>
        <v/>
      </c>
      <c r="G8" s="1">
        <f>IFERROR(
_xlfn.SWITCH(
VLOOKUP(G$1,参照用!$H$2:$K$20,4,0),
0,IF(ISBLANK(入力用!F8),"",入力用!F8),
1,IF(ISBLANK(入力用!F8),0,VLOOKUP(入力用!F8,参照用!$A$1:$B$11,2,0))
),
"")</f>
        <v>0</v>
      </c>
      <c r="H8" s="1">
        <f>IFERROR(
_xlfn.SWITCH(
VLOOKUP(H$1,参照用!$H$2:$K$20,4,0),
0,IF(ISBLANK(入力用!G8),"",入力用!G8),
1,IF(ISBLANK(入力用!G8),0,VLOOKUP(入力用!G8,参照用!$A$1:$B$11,2,0))
),
"")</f>
        <v>0</v>
      </c>
      <c r="I8" s="1">
        <f>IFERROR(
_xlfn.SWITCH(
VLOOKUP(I$1,参照用!$H$2:$K$20,4,0),
0,IF(ISBLANK(入力用!H8),"",入力用!H8),
1,IF(ISBLANK(入力用!H8),0,VLOOKUP(入力用!H8,参照用!$A$1:$B$11,2,0))
),
"")</f>
        <v>0</v>
      </c>
      <c r="J8" s="1">
        <f>IFERROR(
_xlfn.SWITCH(
VLOOKUP(J$1,参照用!$H$2:$K$20,4,0),
0,IF(入力用!I8="","",入力用!I8),
1,IF(入力用!I8="",0,VLOOKUP(入力用!I8,参照用!$A$1:$B$11,2,0))
),
"")</f>
        <v>0</v>
      </c>
      <c r="K8" s="1">
        <f>IFERROR(
_xlfn.SWITCH(
VLOOKUP(K$1,参照用!$H$2:$K$20,4,0),
0,IF(入力用!J8="","",入力用!J8),
1,IF(入力用!J8="",0,VLOOKUP(入力用!J8,参照用!$A$1:$B$11,2,0))
),
"")</f>
        <v>0</v>
      </c>
      <c r="L8" s="1">
        <f>IFERROR(
_xlfn.SWITCH(
VLOOKUP(L$1,参照用!$H$2:$K$20,4,0),
0,IF(入力用!K8="","",入力用!K8),
1,IF(入力用!K8="",0,VLOOKUP(入力用!K8,参照用!$A$1:$B$11,2,0))
),
"")</f>
        <v>0</v>
      </c>
      <c r="M8" s="1">
        <f>IFERROR(
_xlfn.SWITCH(
VLOOKUP(M$1,参照用!$H$2:$K$20,4,0),
0,IF(入力用!L8="","",入力用!L8),
1,IF(入力用!L8="",0,VLOOKUP(入力用!L8,参照用!$A$1:$B$11,2,0))
),
"")</f>
        <v>0</v>
      </c>
      <c r="N8" s="1">
        <f>IFERROR(
_xlfn.SWITCH(
VLOOKUP(N$1,参照用!$H$2:$K$20,4,0),
0,IF(入力用!M8="","",入力用!M8),
1,IF(入力用!M8="",0,VLOOKUP(入力用!M8,参照用!$A$1:$B$11,2,0))
),
"")</f>
        <v>0</v>
      </c>
      <c r="O8" s="1">
        <f>IFERROR(
_xlfn.SWITCH(
VLOOKUP(O$1,参照用!$H$2:$K$20,4,0),
0,IF(入力用!N8="","",入力用!N8),
1,IF(入力用!N8="",0,VLOOKUP(入力用!N8,参照用!$A$1:$B$11,2,0))
),
"")</f>
        <v>0</v>
      </c>
      <c r="P8" s="1">
        <f>IFERROR(
_xlfn.SWITCH(
VLOOKUP(P$1,参照用!$H$2:$K$20,4,0),
0,IF(入力用!O8="","",入力用!O8),
1,IF(入力用!O8="",0,VLOOKUP(入力用!O8,参照用!$A$1:$B$11,2,0))
),
"")</f>
        <v>0</v>
      </c>
      <c r="Q8" s="1">
        <f>IFERROR(
_xlfn.SWITCH(
VLOOKUP(Q$1,参照用!$H$2:$K$20,4,0),
0,IF(入力用!P8="","",入力用!P8),
1,IF(入力用!P8="",0,VLOOKUP(入力用!P8,参照用!$A$1:$B$11,2,0))
),
"")</f>
        <v>0</v>
      </c>
      <c r="R8" s="1">
        <f>IFERROR(
_xlfn.SWITCH(
VLOOKUP(R$1,参照用!$H$2:$K$20,4,0),
0,IF(入力用!Q8="","",入力用!Q8),
1,IF(入力用!Q8="",0,VLOOKUP(入力用!Q8,参照用!$A$1:$B$11,2,0))
),
"")</f>
        <v>0</v>
      </c>
      <c r="S8" s="1">
        <f>IFERROR(
_xlfn.SWITCH(
VLOOKUP(S$1,参照用!$H$2:$K$20,4,0),
0,IF(入力用!R8="","",入力用!R8),
1,IF(入力用!R8="",0,VLOOKUP(入力用!R8,参照用!$A$1:$B$11,2,0))
),
"")</f>
        <v>0</v>
      </c>
      <c r="T8" s="1">
        <f>IFERROR(
_xlfn.SWITCH(
VLOOKUP(T$1,参照用!$H$2:$K$20,4,0),
0,IF(入力用!S8="","",入力用!S8),
1,IF(入力用!S8="",0,VLOOKUP(入力用!S8,参照用!$A$1:$B$11,2,0))
),
"")</f>
        <v>0</v>
      </c>
      <c r="U8" s="1">
        <f>IFERROR(
_xlfn.SWITCH(
VLOOKUP(U$1,参照用!$H$2:$K$20,4,0),
0,IF(入力用!T8="","",入力用!T8),
1,IF(入力用!T8="",0,VLOOKUP(入力用!T8,参照用!$A$1:$B$11,2,0))
),
"")</f>
        <v>0</v>
      </c>
      <c r="V8" s="1">
        <f>IFERROR(
_xlfn.SWITCH(
VLOOKUP(V$1,参照用!$H$2:$K$20,4,0),
0,IF(入力用!U8="","",入力用!U8),
1,IF(入力用!U8="",0,VLOOKUP(入力用!U8,参照用!$A$1:$B$11,2,0))
),
"")</f>
        <v>0</v>
      </c>
      <c r="W8" s="1">
        <f>IFERROR(
_xlfn.SWITCH(
VLOOKUP(W$1,参照用!$H$2:$K$20,4,0),
0,IF(入力用!V8="","",入力用!V8),
1,IF(入力用!V8="",0,VLOOKUP(入力用!V8,参照用!$A$1:$B$11,2,0))
),
"")</f>
        <v>0</v>
      </c>
      <c r="X8" s="1">
        <f>IFERROR(
_xlfn.SWITCH(
VLOOKUP(X$1,参照用!$H$2:$K$20,4,0),
0,IF(入力用!W8="","",入力用!W8),
1,IF(入力用!W8="",0,VLOOKUP(入力用!W8,参照用!$A$1:$B$11,2,0))
),
"")</f>
        <v>0</v>
      </c>
      <c r="Y8" s="1">
        <f>IFERROR(
_xlfn.SWITCH(
VLOOKUP(Y$1,参照用!$H$2:$K$20,4,0),
0,IF(入力用!X8="","",入力用!X8),
1,IF(入力用!X8="",0,VLOOKUP(入力用!X8,参照用!$A$1:$B$11,2,0))
),
"")</f>
        <v>0</v>
      </c>
      <c r="Z8" s="1">
        <f>IFERROR(
_xlfn.SWITCH(
VLOOKUP(Z$1,参照用!$H$2:$K$20,4,0),
0,IF(入力用!Y8="","",入力用!Y8),
1,IF(入力用!Y8="",0,VLOOKUP(入力用!Y8,参照用!$A$1:$B$11,2,0))
),
"")</f>
        <v>0</v>
      </c>
      <c r="AA8" s="1">
        <f>IFERROR(
_xlfn.SWITCH(
VLOOKUP(AA$1,参照用!$H$2:$K$20,4,0),
0,IF(入力用!Z8="","",入力用!Z8),
1,IF(入力用!Z8="",0,VLOOKUP(入力用!Z8,参照用!$A$1:$B$11,2,0))
),
"")</f>
        <v>0</v>
      </c>
      <c r="AB8" s="1">
        <f>IFERROR(
_xlfn.SWITCH(
VLOOKUP(AB$1,参照用!$H$2:$K$20,4,0),
0,IF(入力用!AA8="","",入力用!AA8),
1,IF(入力用!AA8="",0,VLOOKUP(入力用!AA8,参照用!$A$1:$B$11,2,0))
),
"")</f>
        <v>0</v>
      </c>
      <c r="AC8" s="1">
        <f>IFERROR(
_xlfn.SWITCH(
VLOOKUP(AC$1,参照用!$H$2:$K$20,4,0),
0,IF(入力用!AB8="","",入力用!AB8),
1,IF(入力用!AB8="",0,VLOOKUP(入力用!AB8,参照用!$A$1:$B$11,2,0))
),
"")</f>
        <v>0</v>
      </c>
      <c r="AD8" s="1">
        <f>IFERROR(
_xlfn.SWITCH(
VLOOKUP(AD$1,参照用!$H$2:$K$20,4,0),
0,IF(入力用!AC8="","",入力用!AC8),
1,IF(入力用!AC8="",0,VLOOKUP(入力用!AC8,参照用!$A$1:$B$11,2,0))
),
"")</f>
        <v>0</v>
      </c>
      <c r="AE8" s="1">
        <f>IFERROR(
_xlfn.SWITCH(
VLOOKUP(AE$1,参照用!$H$2:$K$20,4,0),
0,IF(入力用!AD8="","",入力用!AD8),
1,IF(入力用!AD8="",0,VLOOKUP(入力用!AD8,参照用!$A$1:$B$11,2,0))
),
"")</f>
        <v>0</v>
      </c>
      <c r="AF8" s="1">
        <f>IFERROR(
_xlfn.SWITCH(
VLOOKUP(AF$1,参照用!$H$2:$K$20,4,0),
0,IF(入力用!AE8="","",入力用!AE8),
1,IF(入力用!AE8="",0,VLOOKUP(入力用!AE8,参照用!$A$1:$B$11,2,0))
),
"")</f>
        <v>0</v>
      </c>
      <c r="AG8" s="1">
        <f>IFERROR(
_xlfn.SWITCH(
VLOOKUP(AG$1,参照用!$H$2:$K$20,4,0),
0,IF(入力用!AF8="","",入力用!AF8),
1,IF(入力用!AF8="",0,VLOOKUP(入力用!AF8,参照用!$A$1:$B$11,2,0))
),
"")</f>
        <v>0</v>
      </c>
      <c r="AH8" s="1">
        <f>IFERROR(
_xlfn.SWITCH(
VLOOKUP(AH$1,参照用!$H$2:$K$20,4,0),
0,IF(入力用!AG8="","",入力用!AG8),
1,IF(入力用!AG8="",0,VLOOKUP(入力用!AG8,参照用!$A$1:$B$11,2,0))
),
"")</f>
        <v>0</v>
      </c>
      <c r="AI8" s="1">
        <f>IFERROR(
_xlfn.SWITCH(
VLOOKUP(AI$1,参照用!$H$2:$K$20,4,0),
0,IF(入力用!AH8="","",入力用!AH8),
1,IF(入力用!AH8="",0,VLOOKUP(入力用!AH8,参照用!$A$1:$B$11,2,0))
),
"")</f>
        <v>0</v>
      </c>
      <c r="AJ8" s="1" t="str">
        <f>IFERROR(
_xlfn.SWITCH(
VLOOKUP(AJ$1,参照用!$H$2:$K$20,4,0),
0,IF(入力用!AI8="","",入力用!AI8),
1,IF(入力用!AI8="",0,VLOOKUP(入力用!AI8,参照用!$A$1:$B$11,2,0))
),
"")</f>
        <v/>
      </c>
      <c r="AK8" s="1" t="str">
        <f>IFERROR(
_xlfn.SWITCH(
VLOOKUP(AK$1,参照用!$H$2:$K$20,4,0),
0,IF(入力用!AJ8="","",入力用!AJ8),
1,IF(入力用!AJ8="",0,VLOOKUP(入力用!AJ8,参照用!$A$1:$B$11,2,0))
),
"")</f>
        <v/>
      </c>
      <c r="AL8" s="1" t="str">
        <f>IFERROR(
_xlfn.SWITCH(
VLOOKUP(AL$1,参照用!$H$2:$K$20,4,0),
0,IF(入力用!AK8="","",入力用!AK8),
1,IF(入力用!AK8="",0,VLOOKUP(入力用!AK8,参照用!$A$1:$B$11,2,0))
),
"")</f>
        <v/>
      </c>
      <c r="AM8" s="1" t="str">
        <f>IFERROR(
_xlfn.SWITCH(
VLOOKUP(AM$1,参照用!$H$2:$K$20,4,0),
0,IF(入力用!AL8="","",入力用!AL8),
1,IF(入力用!AL8="",0,VLOOKUP(入力用!AL8,参照用!$A$1:$B$11,2,0))
),
"")</f>
        <v/>
      </c>
    </row>
    <row r="9" spans="1:52" x14ac:dyDescent="0.2">
      <c r="A9" s="1" t="str">
        <f t="shared" si="0"/>
        <v>46025朝</v>
      </c>
      <c r="B9" s="10">
        <f>IF(
D9="","",
IF(入力用!A9="",B8,DATE(LEFT(設定!$AD$4,4),MID(設定!$AD$4,5,2),MID(入力用!A9,1,FIND("日",入力用!A9)-1)))
)</f>
        <v>46025</v>
      </c>
      <c r="C9" s="10" t="str">
        <f>IF(
D9="","",
IF(入力用!B9="",C8,入力用!B9)
)</f>
        <v>土</v>
      </c>
      <c r="D9" s="1" t="str">
        <f>_xlfn.SWITCH(VLOOKUP(D$1,参照用!$H$2:$K$20,4,0),
0,IF(ISBLANK(入力用!C9),"",入力用!C9),
1,IFERROR(VLOOKUP(入力用!C9,参照用!$A$1:$B$11,2,0),"")
)</f>
        <v>朝</v>
      </c>
      <c r="E9" s="1" t="str">
        <f>_xlfn.SWITCH(VLOOKUP(E$1,参照用!$H$2:$K$20,4,0),
0,IF(ISBLANK(入力用!D9),"",入力用!D9),
1,IFERROR(VLOOKUP(入力用!D9,参照用!$A$1:$B$11,2,0),"")
)</f>
        <v/>
      </c>
      <c r="F9" s="1" t="str">
        <f>_xlfn.SWITCH(VLOOKUP(F$1,参照用!$H$2:$K$20,4,0),
0,IF(ISBLANK(入力用!E9),"",入力用!E9),
1,IFERROR(VLOOKUP(入力用!E9,参照用!$A$1:$B$11,2,0),"")
)</f>
        <v/>
      </c>
      <c r="G9" s="1">
        <f>IFERROR(
_xlfn.SWITCH(
VLOOKUP(G$1,参照用!$H$2:$K$20,4,0),
0,IF(ISBLANK(入力用!F9),"",入力用!F9),
1,IF(ISBLANK(入力用!F9),0,VLOOKUP(入力用!F9,参照用!$A$1:$B$11,2,0))
),
"")</f>
        <v>0</v>
      </c>
      <c r="H9" s="1">
        <f>IFERROR(
_xlfn.SWITCH(
VLOOKUP(H$1,参照用!$H$2:$K$20,4,0),
0,IF(ISBLANK(入力用!G9),"",入力用!G9),
1,IF(ISBLANK(入力用!G9),0,VLOOKUP(入力用!G9,参照用!$A$1:$B$11,2,0))
),
"")</f>
        <v>0</v>
      </c>
      <c r="I9" s="1">
        <f>IFERROR(
_xlfn.SWITCH(
VLOOKUP(I$1,参照用!$H$2:$K$20,4,0),
0,IF(ISBLANK(入力用!H9),"",入力用!H9),
1,IF(ISBLANK(入力用!H9),0,VLOOKUP(入力用!H9,参照用!$A$1:$B$11,2,0))
),
"")</f>
        <v>0</v>
      </c>
      <c r="J9" s="1">
        <f>IFERROR(
_xlfn.SWITCH(
VLOOKUP(J$1,参照用!$H$2:$K$20,4,0),
0,IF(入力用!I9="","",入力用!I9),
1,IF(入力用!I9="",0,VLOOKUP(入力用!I9,参照用!$A$1:$B$11,2,0))
),
"")</f>
        <v>0</v>
      </c>
      <c r="K9" s="1">
        <f>IFERROR(
_xlfn.SWITCH(
VLOOKUP(K$1,参照用!$H$2:$K$20,4,0),
0,IF(入力用!J9="","",入力用!J9),
1,IF(入力用!J9="",0,VLOOKUP(入力用!J9,参照用!$A$1:$B$11,2,0))
),
"")</f>
        <v>0</v>
      </c>
      <c r="L9" s="1">
        <f>IFERROR(
_xlfn.SWITCH(
VLOOKUP(L$1,参照用!$H$2:$K$20,4,0),
0,IF(入力用!K9="","",入力用!K9),
1,IF(入力用!K9="",0,VLOOKUP(入力用!K9,参照用!$A$1:$B$11,2,0))
),
"")</f>
        <v>0</v>
      </c>
      <c r="M9" s="1">
        <f>IFERROR(
_xlfn.SWITCH(
VLOOKUP(M$1,参照用!$H$2:$K$20,4,0),
0,IF(入力用!L9="","",入力用!L9),
1,IF(入力用!L9="",0,VLOOKUP(入力用!L9,参照用!$A$1:$B$11,2,0))
),
"")</f>
        <v>0</v>
      </c>
      <c r="N9" s="1">
        <f>IFERROR(
_xlfn.SWITCH(
VLOOKUP(N$1,参照用!$H$2:$K$20,4,0),
0,IF(入力用!M9="","",入力用!M9),
1,IF(入力用!M9="",0,VLOOKUP(入力用!M9,参照用!$A$1:$B$11,2,0))
),
"")</f>
        <v>0</v>
      </c>
      <c r="O9" s="1">
        <f>IFERROR(
_xlfn.SWITCH(
VLOOKUP(O$1,参照用!$H$2:$K$20,4,0),
0,IF(入力用!N9="","",入力用!N9),
1,IF(入力用!N9="",0,VLOOKUP(入力用!N9,参照用!$A$1:$B$11,2,0))
),
"")</f>
        <v>0</v>
      </c>
      <c r="P9" s="1">
        <f>IFERROR(
_xlfn.SWITCH(
VLOOKUP(P$1,参照用!$H$2:$K$20,4,0),
0,IF(入力用!O9="","",入力用!O9),
1,IF(入力用!O9="",0,VLOOKUP(入力用!O9,参照用!$A$1:$B$11,2,0))
),
"")</f>
        <v>0</v>
      </c>
      <c r="Q9" s="1">
        <f>IFERROR(
_xlfn.SWITCH(
VLOOKUP(Q$1,参照用!$H$2:$K$20,4,0),
0,IF(入力用!P9="","",入力用!P9),
1,IF(入力用!P9="",0,VLOOKUP(入力用!P9,参照用!$A$1:$B$11,2,0))
),
"")</f>
        <v>0</v>
      </c>
      <c r="R9" s="1">
        <f>IFERROR(
_xlfn.SWITCH(
VLOOKUP(R$1,参照用!$H$2:$K$20,4,0),
0,IF(入力用!Q9="","",入力用!Q9),
1,IF(入力用!Q9="",0,VLOOKUP(入力用!Q9,参照用!$A$1:$B$11,2,0))
),
"")</f>
        <v>0</v>
      </c>
      <c r="S9" s="1">
        <f>IFERROR(
_xlfn.SWITCH(
VLOOKUP(S$1,参照用!$H$2:$K$20,4,0),
0,IF(入力用!R9="","",入力用!R9),
1,IF(入力用!R9="",0,VLOOKUP(入力用!R9,参照用!$A$1:$B$11,2,0))
),
"")</f>
        <v>0</v>
      </c>
      <c r="T9" s="1">
        <f>IFERROR(
_xlfn.SWITCH(
VLOOKUP(T$1,参照用!$H$2:$K$20,4,0),
0,IF(入力用!S9="","",入力用!S9),
1,IF(入力用!S9="",0,VLOOKUP(入力用!S9,参照用!$A$1:$B$11,2,0))
),
"")</f>
        <v>0</v>
      </c>
      <c r="U9" s="1">
        <f>IFERROR(
_xlfn.SWITCH(
VLOOKUP(U$1,参照用!$H$2:$K$20,4,0),
0,IF(入力用!T9="","",入力用!T9),
1,IF(入力用!T9="",0,VLOOKUP(入力用!T9,参照用!$A$1:$B$11,2,0))
),
"")</f>
        <v>0</v>
      </c>
      <c r="V9" s="1">
        <f>IFERROR(
_xlfn.SWITCH(
VLOOKUP(V$1,参照用!$H$2:$K$20,4,0),
0,IF(入力用!U9="","",入力用!U9),
1,IF(入力用!U9="",0,VLOOKUP(入力用!U9,参照用!$A$1:$B$11,2,0))
),
"")</f>
        <v>0</v>
      </c>
      <c r="W9" s="1">
        <f>IFERROR(
_xlfn.SWITCH(
VLOOKUP(W$1,参照用!$H$2:$K$20,4,0),
0,IF(入力用!V9="","",入力用!V9),
1,IF(入力用!V9="",0,VLOOKUP(入力用!V9,参照用!$A$1:$B$11,2,0))
),
"")</f>
        <v>0</v>
      </c>
      <c r="X9" s="1">
        <f>IFERROR(
_xlfn.SWITCH(
VLOOKUP(X$1,参照用!$H$2:$K$20,4,0),
0,IF(入力用!W9="","",入力用!W9),
1,IF(入力用!W9="",0,VLOOKUP(入力用!W9,参照用!$A$1:$B$11,2,0))
),
"")</f>
        <v>0</v>
      </c>
      <c r="Y9" s="1">
        <f>IFERROR(
_xlfn.SWITCH(
VLOOKUP(Y$1,参照用!$H$2:$K$20,4,0),
0,IF(入力用!X9="","",入力用!X9),
1,IF(入力用!X9="",0,VLOOKUP(入力用!X9,参照用!$A$1:$B$11,2,0))
),
"")</f>
        <v>0</v>
      </c>
      <c r="Z9" s="1">
        <f>IFERROR(
_xlfn.SWITCH(
VLOOKUP(Z$1,参照用!$H$2:$K$20,4,0),
0,IF(入力用!Y9="","",入力用!Y9),
1,IF(入力用!Y9="",0,VLOOKUP(入力用!Y9,参照用!$A$1:$B$11,2,0))
),
"")</f>
        <v>0</v>
      </c>
      <c r="AA9" s="1">
        <f>IFERROR(
_xlfn.SWITCH(
VLOOKUP(AA$1,参照用!$H$2:$K$20,4,0),
0,IF(入力用!Z9="","",入力用!Z9),
1,IF(入力用!Z9="",0,VLOOKUP(入力用!Z9,参照用!$A$1:$B$11,2,0))
),
"")</f>
        <v>0</v>
      </c>
      <c r="AB9" s="1">
        <f>IFERROR(
_xlfn.SWITCH(
VLOOKUP(AB$1,参照用!$H$2:$K$20,4,0),
0,IF(入力用!AA9="","",入力用!AA9),
1,IF(入力用!AA9="",0,VLOOKUP(入力用!AA9,参照用!$A$1:$B$11,2,0))
),
"")</f>
        <v>0</v>
      </c>
      <c r="AC9" s="1">
        <f>IFERROR(
_xlfn.SWITCH(
VLOOKUP(AC$1,参照用!$H$2:$K$20,4,0),
0,IF(入力用!AB9="","",入力用!AB9),
1,IF(入力用!AB9="",0,VLOOKUP(入力用!AB9,参照用!$A$1:$B$11,2,0))
),
"")</f>
        <v>0</v>
      </c>
      <c r="AD9" s="1">
        <f>IFERROR(
_xlfn.SWITCH(
VLOOKUP(AD$1,参照用!$H$2:$K$20,4,0),
0,IF(入力用!AC9="","",入力用!AC9),
1,IF(入力用!AC9="",0,VLOOKUP(入力用!AC9,参照用!$A$1:$B$11,2,0))
),
"")</f>
        <v>0</v>
      </c>
      <c r="AE9" s="1">
        <f>IFERROR(
_xlfn.SWITCH(
VLOOKUP(AE$1,参照用!$H$2:$K$20,4,0),
0,IF(入力用!AD9="","",入力用!AD9),
1,IF(入力用!AD9="",0,VLOOKUP(入力用!AD9,参照用!$A$1:$B$11,2,0))
),
"")</f>
        <v>0</v>
      </c>
      <c r="AF9" s="1">
        <f>IFERROR(
_xlfn.SWITCH(
VLOOKUP(AF$1,参照用!$H$2:$K$20,4,0),
0,IF(入力用!AE9="","",入力用!AE9),
1,IF(入力用!AE9="",0,VLOOKUP(入力用!AE9,参照用!$A$1:$B$11,2,0))
),
"")</f>
        <v>0</v>
      </c>
      <c r="AG9" s="1">
        <f>IFERROR(
_xlfn.SWITCH(
VLOOKUP(AG$1,参照用!$H$2:$K$20,4,0),
0,IF(入力用!AF9="","",入力用!AF9),
1,IF(入力用!AF9="",0,VLOOKUP(入力用!AF9,参照用!$A$1:$B$11,2,0))
),
"")</f>
        <v>0</v>
      </c>
      <c r="AH9" s="1">
        <f>IFERROR(
_xlfn.SWITCH(
VLOOKUP(AH$1,参照用!$H$2:$K$20,4,0),
0,IF(入力用!AG9="","",入力用!AG9),
1,IF(入力用!AG9="",0,VLOOKUP(入力用!AG9,参照用!$A$1:$B$11,2,0))
),
"")</f>
        <v>0</v>
      </c>
      <c r="AI9" s="1">
        <f>IFERROR(
_xlfn.SWITCH(
VLOOKUP(AI$1,参照用!$H$2:$K$20,4,0),
0,IF(入力用!AH9="","",入力用!AH9),
1,IF(入力用!AH9="",0,VLOOKUP(入力用!AH9,参照用!$A$1:$B$11,2,0))
),
"")</f>
        <v>0</v>
      </c>
      <c r="AJ9" s="1" t="str">
        <f>IFERROR(
_xlfn.SWITCH(
VLOOKUP(AJ$1,参照用!$H$2:$K$20,4,0),
0,IF(入力用!AI9="","",入力用!AI9),
1,IF(入力用!AI9="",0,VLOOKUP(入力用!AI9,参照用!$A$1:$B$11,2,0))
),
"")</f>
        <v/>
      </c>
      <c r="AK9" s="1" t="str">
        <f>IFERROR(
_xlfn.SWITCH(
VLOOKUP(AK$1,参照用!$H$2:$K$20,4,0),
0,IF(入力用!AJ9="","",入力用!AJ9),
1,IF(入力用!AJ9="",0,VLOOKUP(入力用!AJ9,参照用!$A$1:$B$11,2,0))
),
"")</f>
        <v/>
      </c>
      <c r="AL9" s="1" t="str">
        <f>IFERROR(
_xlfn.SWITCH(
VLOOKUP(AL$1,参照用!$H$2:$K$20,4,0),
0,IF(入力用!AK9="","",入力用!AK9),
1,IF(入力用!AK9="",0,VLOOKUP(入力用!AK9,参照用!$A$1:$B$11,2,0))
),
"")</f>
        <v/>
      </c>
      <c r="AM9" s="1" t="str">
        <f>IFERROR(
_xlfn.SWITCH(
VLOOKUP(AM$1,参照用!$H$2:$K$20,4,0),
0,IF(入力用!AL9="","",入力用!AL9),
1,IF(入力用!AL9="",0,VLOOKUP(入力用!AL9,参照用!$A$1:$B$11,2,0))
),
"")</f>
        <v/>
      </c>
    </row>
    <row r="10" spans="1:52" x14ac:dyDescent="0.2">
      <c r="A10" s="1" t="str">
        <f t="shared" si="0"/>
        <v>46025昼</v>
      </c>
      <c r="B10" s="10">
        <f>IF(
D10="","",
IF(入力用!A10="",B9,DATE(LEFT(設定!$AD$4,4),MID(設定!$AD$4,5,2),MID(入力用!A10,1,FIND("日",入力用!A10)-1)))
)</f>
        <v>46025</v>
      </c>
      <c r="C10" s="10" t="str">
        <f>IF(
D10="","",
IF(入力用!B10="",C9,入力用!B10)
)</f>
        <v>土</v>
      </c>
      <c r="D10" s="1" t="str">
        <f>_xlfn.SWITCH(VLOOKUP(D$1,参照用!$H$2:$K$20,4,0),
0,IF(ISBLANK(入力用!C10),"",入力用!C10),
1,IFERROR(VLOOKUP(入力用!C10,参照用!$A$1:$B$11,2,0),"")
)</f>
        <v>昼</v>
      </c>
      <c r="E10" s="1" t="str">
        <f>_xlfn.SWITCH(VLOOKUP(E$1,参照用!$H$2:$K$20,4,0),
0,IF(ISBLANK(入力用!D10),"",入力用!D10),
1,IFERROR(VLOOKUP(入力用!D10,参照用!$A$1:$B$11,2,0),"")
)</f>
        <v/>
      </c>
      <c r="F10" s="1" t="str">
        <f>_xlfn.SWITCH(VLOOKUP(F$1,参照用!$H$2:$K$20,4,0),
0,IF(ISBLANK(入力用!E10),"",入力用!E10),
1,IFERROR(VLOOKUP(入力用!E10,参照用!$A$1:$B$11,2,0),"")
)</f>
        <v/>
      </c>
      <c r="G10" s="1">
        <f>IFERROR(
_xlfn.SWITCH(
VLOOKUP(G$1,参照用!$H$2:$K$20,4,0),
0,IF(ISBLANK(入力用!F10),"",入力用!F10),
1,IF(ISBLANK(入力用!F10),0,VLOOKUP(入力用!F10,参照用!$A$1:$B$11,2,0))
),
"")</f>
        <v>0</v>
      </c>
      <c r="H10" s="1">
        <f>IFERROR(
_xlfn.SWITCH(
VLOOKUP(H$1,参照用!$H$2:$K$20,4,0),
0,IF(ISBLANK(入力用!G10),"",入力用!G10),
1,IF(ISBLANK(入力用!G10),0,VLOOKUP(入力用!G10,参照用!$A$1:$B$11,2,0))
),
"")</f>
        <v>0</v>
      </c>
      <c r="I10" s="1">
        <f>IFERROR(
_xlfn.SWITCH(
VLOOKUP(I$1,参照用!$H$2:$K$20,4,0),
0,IF(ISBLANK(入力用!H10),"",入力用!H10),
1,IF(ISBLANK(入力用!H10),0,VLOOKUP(入力用!H10,参照用!$A$1:$B$11,2,0))
),
"")</f>
        <v>0</v>
      </c>
      <c r="J10" s="1">
        <f>IFERROR(
_xlfn.SWITCH(
VLOOKUP(J$1,参照用!$H$2:$K$20,4,0),
0,IF(入力用!I10="","",入力用!I10),
1,IF(入力用!I10="",0,VLOOKUP(入力用!I10,参照用!$A$1:$B$11,2,0))
),
"")</f>
        <v>0</v>
      </c>
      <c r="K10" s="1">
        <f>IFERROR(
_xlfn.SWITCH(
VLOOKUP(K$1,参照用!$H$2:$K$20,4,0),
0,IF(入力用!J10="","",入力用!J10),
1,IF(入力用!J10="",0,VLOOKUP(入力用!J10,参照用!$A$1:$B$11,2,0))
),
"")</f>
        <v>0</v>
      </c>
      <c r="L10" s="1">
        <f>IFERROR(
_xlfn.SWITCH(
VLOOKUP(L$1,参照用!$H$2:$K$20,4,0),
0,IF(入力用!K10="","",入力用!K10),
1,IF(入力用!K10="",0,VLOOKUP(入力用!K10,参照用!$A$1:$B$11,2,0))
),
"")</f>
        <v>0</v>
      </c>
      <c r="M10" s="1">
        <f>IFERROR(
_xlfn.SWITCH(
VLOOKUP(M$1,参照用!$H$2:$K$20,4,0),
0,IF(入力用!L10="","",入力用!L10),
1,IF(入力用!L10="",0,VLOOKUP(入力用!L10,参照用!$A$1:$B$11,2,0))
),
"")</f>
        <v>0</v>
      </c>
      <c r="N10" s="1">
        <f>IFERROR(
_xlfn.SWITCH(
VLOOKUP(N$1,参照用!$H$2:$K$20,4,0),
0,IF(入力用!M10="","",入力用!M10),
1,IF(入力用!M10="",0,VLOOKUP(入力用!M10,参照用!$A$1:$B$11,2,0))
),
"")</f>
        <v>0</v>
      </c>
      <c r="O10" s="1">
        <f>IFERROR(
_xlfn.SWITCH(
VLOOKUP(O$1,参照用!$H$2:$K$20,4,0),
0,IF(入力用!N10="","",入力用!N10),
1,IF(入力用!N10="",0,VLOOKUP(入力用!N10,参照用!$A$1:$B$11,2,0))
),
"")</f>
        <v>0</v>
      </c>
      <c r="P10" s="1">
        <f>IFERROR(
_xlfn.SWITCH(
VLOOKUP(P$1,参照用!$H$2:$K$20,4,0),
0,IF(入力用!O10="","",入力用!O10),
1,IF(入力用!O10="",0,VLOOKUP(入力用!O10,参照用!$A$1:$B$11,2,0))
),
"")</f>
        <v>0</v>
      </c>
      <c r="Q10" s="1">
        <f>IFERROR(
_xlfn.SWITCH(
VLOOKUP(Q$1,参照用!$H$2:$K$20,4,0),
0,IF(入力用!P10="","",入力用!P10),
1,IF(入力用!P10="",0,VLOOKUP(入力用!P10,参照用!$A$1:$B$11,2,0))
),
"")</f>
        <v>0</v>
      </c>
      <c r="R10" s="1">
        <f>IFERROR(
_xlfn.SWITCH(
VLOOKUP(R$1,参照用!$H$2:$K$20,4,0),
0,IF(入力用!Q10="","",入力用!Q10),
1,IF(入力用!Q10="",0,VLOOKUP(入力用!Q10,参照用!$A$1:$B$11,2,0))
),
"")</f>
        <v>0</v>
      </c>
      <c r="S10" s="1">
        <f>IFERROR(
_xlfn.SWITCH(
VLOOKUP(S$1,参照用!$H$2:$K$20,4,0),
0,IF(入力用!R10="","",入力用!R10),
1,IF(入力用!R10="",0,VLOOKUP(入力用!R10,参照用!$A$1:$B$11,2,0))
),
"")</f>
        <v>0</v>
      </c>
      <c r="T10" s="1">
        <f>IFERROR(
_xlfn.SWITCH(
VLOOKUP(T$1,参照用!$H$2:$K$20,4,0),
0,IF(入力用!S10="","",入力用!S10),
1,IF(入力用!S10="",0,VLOOKUP(入力用!S10,参照用!$A$1:$B$11,2,0))
),
"")</f>
        <v>0</v>
      </c>
      <c r="U10" s="1">
        <f>IFERROR(
_xlfn.SWITCH(
VLOOKUP(U$1,参照用!$H$2:$K$20,4,0),
0,IF(入力用!T10="","",入力用!T10),
1,IF(入力用!T10="",0,VLOOKUP(入力用!T10,参照用!$A$1:$B$11,2,0))
),
"")</f>
        <v>0</v>
      </c>
      <c r="V10" s="1">
        <f>IFERROR(
_xlfn.SWITCH(
VLOOKUP(V$1,参照用!$H$2:$K$20,4,0),
0,IF(入力用!U10="","",入力用!U10),
1,IF(入力用!U10="",0,VLOOKUP(入力用!U10,参照用!$A$1:$B$11,2,0))
),
"")</f>
        <v>0</v>
      </c>
      <c r="W10" s="1">
        <f>IFERROR(
_xlfn.SWITCH(
VLOOKUP(W$1,参照用!$H$2:$K$20,4,0),
0,IF(入力用!V10="","",入力用!V10),
1,IF(入力用!V10="",0,VLOOKUP(入力用!V10,参照用!$A$1:$B$11,2,0))
),
"")</f>
        <v>0</v>
      </c>
      <c r="X10" s="1">
        <f>IFERROR(
_xlfn.SWITCH(
VLOOKUP(X$1,参照用!$H$2:$K$20,4,0),
0,IF(入力用!W10="","",入力用!W10),
1,IF(入力用!W10="",0,VLOOKUP(入力用!W10,参照用!$A$1:$B$11,2,0))
),
"")</f>
        <v>0</v>
      </c>
      <c r="Y10" s="1">
        <f>IFERROR(
_xlfn.SWITCH(
VLOOKUP(Y$1,参照用!$H$2:$K$20,4,0),
0,IF(入力用!X10="","",入力用!X10),
1,IF(入力用!X10="",0,VLOOKUP(入力用!X10,参照用!$A$1:$B$11,2,0))
),
"")</f>
        <v>0</v>
      </c>
      <c r="Z10" s="1">
        <f>IFERROR(
_xlfn.SWITCH(
VLOOKUP(Z$1,参照用!$H$2:$K$20,4,0),
0,IF(入力用!Y10="","",入力用!Y10),
1,IF(入力用!Y10="",0,VLOOKUP(入力用!Y10,参照用!$A$1:$B$11,2,0))
),
"")</f>
        <v>0</v>
      </c>
      <c r="AA10" s="1">
        <f>IFERROR(
_xlfn.SWITCH(
VLOOKUP(AA$1,参照用!$H$2:$K$20,4,0),
0,IF(入力用!Z10="","",入力用!Z10),
1,IF(入力用!Z10="",0,VLOOKUP(入力用!Z10,参照用!$A$1:$B$11,2,0))
),
"")</f>
        <v>0</v>
      </c>
      <c r="AB10" s="1">
        <f>IFERROR(
_xlfn.SWITCH(
VLOOKUP(AB$1,参照用!$H$2:$K$20,4,0),
0,IF(入力用!AA10="","",入力用!AA10),
1,IF(入力用!AA10="",0,VLOOKUP(入力用!AA10,参照用!$A$1:$B$11,2,0))
),
"")</f>
        <v>0</v>
      </c>
      <c r="AC10" s="1">
        <f>IFERROR(
_xlfn.SWITCH(
VLOOKUP(AC$1,参照用!$H$2:$K$20,4,0),
0,IF(入力用!AB10="","",入力用!AB10),
1,IF(入力用!AB10="",0,VLOOKUP(入力用!AB10,参照用!$A$1:$B$11,2,0))
),
"")</f>
        <v>0</v>
      </c>
      <c r="AD10" s="1">
        <f>IFERROR(
_xlfn.SWITCH(
VLOOKUP(AD$1,参照用!$H$2:$K$20,4,0),
0,IF(入力用!AC10="","",入力用!AC10),
1,IF(入力用!AC10="",0,VLOOKUP(入力用!AC10,参照用!$A$1:$B$11,2,0))
),
"")</f>
        <v>0</v>
      </c>
      <c r="AE10" s="1">
        <f>IFERROR(
_xlfn.SWITCH(
VLOOKUP(AE$1,参照用!$H$2:$K$20,4,0),
0,IF(入力用!AD10="","",入力用!AD10),
1,IF(入力用!AD10="",0,VLOOKUP(入力用!AD10,参照用!$A$1:$B$11,2,0))
),
"")</f>
        <v>0</v>
      </c>
      <c r="AF10" s="1">
        <f>IFERROR(
_xlfn.SWITCH(
VLOOKUP(AF$1,参照用!$H$2:$K$20,4,0),
0,IF(入力用!AE10="","",入力用!AE10),
1,IF(入力用!AE10="",0,VLOOKUP(入力用!AE10,参照用!$A$1:$B$11,2,0))
),
"")</f>
        <v>0</v>
      </c>
      <c r="AG10" s="1">
        <f>IFERROR(
_xlfn.SWITCH(
VLOOKUP(AG$1,参照用!$H$2:$K$20,4,0),
0,IF(入力用!AF10="","",入力用!AF10),
1,IF(入力用!AF10="",0,VLOOKUP(入力用!AF10,参照用!$A$1:$B$11,2,0))
),
"")</f>
        <v>0</v>
      </c>
      <c r="AH10" s="1">
        <f>IFERROR(
_xlfn.SWITCH(
VLOOKUP(AH$1,参照用!$H$2:$K$20,4,0),
0,IF(入力用!AG10="","",入力用!AG10),
1,IF(入力用!AG10="",0,VLOOKUP(入力用!AG10,参照用!$A$1:$B$11,2,0))
),
"")</f>
        <v>0</v>
      </c>
      <c r="AI10" s="1">
        <f>IFERROR(
_xlfn.SWITCH(
VLOOKUP(AI$1,参照用!$H$2:$K$20,4,0),
0,IF(入力用!AH10="","",入力用!AH10),
1,IF(入力用!AH10="",0,VLOOKUP(入力用!AH10,参照用!$A$1:$B$11,2,0))
),
"")</f>
        <v>0</v>
      </c>
      <c r="AJ10" s="1" t="str">
        <f>IFERROR(
_xlfn.SWITCH(
VLOOKUP(AJ$1,参照用!$H$2:$K$20,4,0),
0,IF(入力用!AI10="","",入力用!AI10),
1,IF(入力用!AI10="",0,VLOOKUP(入力用!AI10,参照用!$A$1:$B$11,2,0))
),
"")</f>
        <v/>
      </c>
      <c r="AK10" s="1" t="str">
        <f>IFERROR(
_xlfn.SWITCH(
VLOOKUP(AK$1,参照用!$H$2:$K$20,4,0),
0,IF(入力用!AJ10="","",入力用!AJ10),
1,IF(入力用!AJ10="",0,VLOOKUP(入力用!AJ10,参照用!$A$1:$B$11,2,0))
),
"")</f>
        <v/>
      </c>
      <c r="AL10" s="1" t="str">
        <f>IFERROR(
_xlfn.SWITCH(
VLOOKUP(AL$1,参照用!$H$2:$K$20,4,0),
0,IF(入力用!AK10="","",入力用!AK10),
1,IF(入力用!AK10="",0,VLOOKUP(入力用!AK10,参照用!$A$1:$B$11,2,0))
),
"")</f>
        <v/>
      </c>
      <c r="AM10" s="1" t="str">
        <f>IFERROR(
_xlfn.SWITCH(
VLOOKUP(AM$1,参照用!$H$2:$K$20,4,0),
0,IF(入力用!AL10="","",入力用!AL10),
1,IF(入力用!AL10="",0,VLOOKUP(入力用!AL10,参照用!$A$1:$B$11,2,0))
),
"")</f>
        <v/>
      </c>
    </row>
    <row r="11" spans="1:52" x14ac:dyDescent="0.2">
      <c r="A11" s="1" t="str">
        <f t="shared" si="0"/>
        <v>46025夜</v>
      </c>
      <c r="B11" s="10">
        <f>IF(
D11="","",
IF(入力用!A11="",B10,DATE(LEFT(設定!$AD$4,4),MID(設定!$AD$4,5,2),MID(入力用!A11,1,FIND("日",入力用!A11)-1)))
)</f>
        <v>46025</v>
      </c>
      <c r="C11" s="10" t="str">
        <f>IF(
D11="","",
IF(入力用!B11="",C10,入力用!B11)
)</f>
        <v>土</v>
      </c>
      <c r="D11" s="1" t="str">
        <f>_xlfn.SWITCH(VLOOKUP(D$1,参照用!$H$2:$K$20,4,0),
0,IF(ISBLANK(入力用!C11),"",入力用!C11),
1,IFERROR(VLOOKUP(入力用!C11,参照用!$A$1:$B$11,2,0),"")
)</f>
        <v>夜</v>
      </c>
      <c r="E11" s="1" t="str">
        <f>_xlfn.SWITCH(VLOOKUP(E$1,参照用!$H$2:$K$20,4,0),
0,IF(ISBLANK(入力用!D11),"",入力用!D11),
1,IFERROR(VLOOKUP(入力用!D11,参照用!$A$1:$B$11,2,0),"")
)</f>
        <v/>
      </c>
      <c r="F11" s="1" t="str">
        <f>_xlfn.SWITCH(VLOOKUP(F$1,参照用!$H$2:$K$20,4,0),
0,IF(ISBLANK(入力用!E11),"",入力用!E11),
1,IFERROR(VLOOKUP(入力用!E11,参照用!$A$1:$B$11,2,0),"")
)</f>
        <v/>
      </c>
      <c r="G11" s="1">
        <f>IFERROR(
_xlfn.SWITCH(
VLOOKUP(G$1,参照用!$H$2:$K$20,4,0),
0,IF(ISBLANK(入力用!F11),"",入力用!F11),
1,IF(ISBLANK(入力用!F11),0,VLOOKUP(入力用!F11,参照用!$A$1:$B$11,2,0))
),
"")</f>
        <v>0</v>
      </c>
      <c r="H11" s="1">
        <f>IFERROR(
_xlfn.SWITCH(
VLOOKUP(H$1,参照用!$H$2:$K$20,4,0),
0,IF(ISBLANK(入力用!G11),"",入力用!G11),
1,IF(ISBLANK(入力用!G11),0,VLOOKUP(入力用!G11,参照用!$A$1:$B$11,2,0))
),
"")</f>
        <v>0</v>
      </c>
      <c r="I11" s="1">
        <f>IFERROR(
_xlfn.SWITCH(
VLOOKUP(I$1,参照用!$H$2:$K$20,4,0),
0,IF(ISBLANK(入力用!H11),"",入力用!H11),
1,IF(ISBLANK(入力用!H11),0,VLOOKUP(入力用!H11,参照用!$A$1:$B$11,2,0))
),
"")</f>
        <v>0</v>
      </c>
      <c r="J11" s="1">
        <f>IFERROR(
_xlfn.SWITCH(
VLOOKUP(J$1,参照用!$H$2:$K$20,4,0),
0,IF(入力用!I11="","",入力用!I11),
1,IF(入力用!I11="",0,VLOOKUP(入力用!I11,参照用!$A$1:$B$11,2,0))
),
"")</f>
        <v>0</v>
      </c>
      <c r="K11" s="1">
        <f>IFERROR(
_xlfn.SWITCH(
VLOOKUP(K$1,参照用!$H$2:$K$20,4,0),
0,IF(入力用!J11="","",入力用!J11),
1,IF(入力用!J11="",0,VLOOKUP(入力用!J11,参照用!$A$1:$B$11,2,0))
),
"")</f>
        <v>0</v>
      </c>
      <c r="L11" s="1">
        <f>IFERROR(
_xlfn.SWITCH(
VLOOKUP(L$1,参照用!$H$2:$K$20,4,0),
0,IF(入力用!K11="","",入力用!K11),
1,IF(入力用!K11="",0,VLOOKUP(入力用!K11,参照用!$A$1:$B$11,2,0))
),
"")</f>
        <v>0</v>
      </c>
      <c r="M11" s="1">
        <f>IFERROR(
_xlfn.SWITCH(
VLOOKUP(M$1,参照用!$H$2:$K$20,4,0),
0,IF(入力用!L11="","",入力用!L11),
1,IF(入力用!L11="",0,VLOOKUP(入力用!L11,参照用!$A$1:$B$11,2,0))
),
"")</f>
        <v>0</v>
      </c>
      <c r="N11" s="1">
        <f>IFERROR(
_xlfn.SWITCH(
VLOOKUP(N$1,参照用!$H$2:$K$20,4,0),
0,IF(入力用!M11="","",入力用!M11),
1,IF(入力用!M11="",0,VLOOKUP(入力用!M11,参照用!$A$1:$B$11,2,0))
),
"")</f>
        <v>0</v>
      </c>
      <c r="O11" s="1">
        <f>IFERROR(
_xlfn.SWITCH(
VLOOKUP(O$1,参照用!$H$2:$K$20,4,0),
0,IF(入力用!N11="","",入力用!N11),
1,IF(入力用!N11="",0,VLOOKUP(入力用!N11,参照用!$A$1:$B$11,2,0))
),
"")</f>
        <v>0</v>
      </c>
      <c r="P11" s="1">
        <f>IFERROR(
_xlfn.SWITCH(
VLOOKUP(P$1,参照用!$H$2:$K$20,4,0),
0,IF(入力用!O11="","",入力用!O11),
1,IF(入力用!O11="",0,VLOOKUP(入力用!O11,参照用!$A$1:$B$11,2,0))
),
"")</f>
        <v>0</v>
      </c>
      <c r="Q11" s="1">
        <f>IFERROR(
_xlfn.SWITCH(
VLOOKUP(Q$1,参照用!$H$2:$K$20,4,0),
0,IF(入力用!P11="","",入力用!P11),
1,IF(入力用!P11="",0,VLOOKUP(入力用!P11,参照用!$A$1:$B$11,2,0))
),
"")</f>
        <v>0</v>
      </c>
      <c r="R11" s="1">
        <f>IFERROR(
_xlfn.SWITCH(
VLOOKUP(R$1,参照用!$H$2:$K$20,4,0),
0,IF(入力用!Q11="","",入力用!Q11),
1,IF(入力用!Q11="",0,VLOOKUP(入力用!Q11,参照用!$A$1:$B$11,2,0))
),
"")</f>
        <v>0</v>
      </c>
      <c r="S11" s="1">
        <f>IFERROR(
_xlfn.SWITCH(
VLOOKUP(S$1,参照用!$H$2:$K$20,4,0),
0,IF(入力用!R11="","",入力用!R11),
1,IF(入力用!R11="",0,VLOOKUP(入力用!R11,参照用!$A$1:$B$11,2,0))
),
"")</f>
        <v>0</v>
      </c>
      <c r="T11" s="1">
        <f>IFERROR(
_xlfn.SWITCH(
VLOOKUP(T$1,参照用!$H$2:$K$20,4,0),
0,IF(入力用!S11="","",入力用!S11),
1,IF(入力用!S11="",0,VLOOKUP(入力用!S11,参照用!$A$1:$B$11,2,0))
),
"")</f>
        <v>0</v>
      </c>
      <c r="U11" s="1">
        <f>IFERROR(
_xlfn.SWITCH(
VLOOKUP(U$1,参照用!$H$2:$K$20,4,0),
0,IF(入力用!T11="","",入力用!T11),
1,IF(入力用!T11="",0,VLOOKUP(入力用!T11,参照用!$A$1:$B$11,2,0))
),
"")</f>
        <v>0</v>
      </c>
      <c r="V11" s="1">
        <f>IFERROR(
_xlfn.SWITCH(
VLOOKUP(V$1,参照用!$H$2:$K$20,4,0),
0,IF(入力用!U11="","",入力用!U11),
1,IF(入力用!U11="",0,VLOOKUP(入力用!U11,参照用!$A$1:$B$11,2,0))
),
"")</f>
        <v>0</v>
      </c>
      <c r="W11" s="1">
        <f>IFERROR(
_xlfn.SWITCH(
VLOOKUP(W$1,参照用!$H$2:$K$20,4,0),
0,IF(入力用!V11="","",入力用!V11),
1,IF(入力用!V11="",0,VLOOKUP(入力用!V11,参照用!$A$1:$B$11,2,0))
),
"")</f>
        <v>0</v>
      </c>
      <c r="X11" s="1">
        <f>IFERROR(
_xlfn.SWITCH(
VLOOKUP(X$1,参照用!$H$2:$K$20,4,0),
0,IF(入力用!W11="","",入力用!W11),
1,IF(入力用!W11="",0,VLOOKUP(入力用!W11,参照用!$A$1:$B$11,2,0))
),
"")</f>
        <v>0</v>
      </c>
      <c r="Y11" s="1">
        <f>IFERROR(
_xlfn.SWITCH(
VLOOKUP(Y$1,参照用!$H$2:$K$20,4,0),
0,IF(入力用!X11="","",入力用!X11),
1,IF(入力用!X11="",0,VLOOKUP(入力用!X11,参照用!$A$1:$B$11,2,0))
),
"")</f>
        <v>0</v>
      </c>
      <c r="Z11" s="1">
        <f>IFERROR(
_xlfn.SWITCH(
VLOOKUP(Z$1,参照用!$H$2:$K$20,4,0),
0,IF(入力用!Y11="","",入力用!Y11),
1,IF(入力用!Y11="",0,VLOOKUP(入力用!Y11,参照用!$A$1:$B$11,2,0))
),
"")</f>
        <v>0</v>
      </c>
      <c r="AA11" s="1">
        <f>IFERROR(
_xlfn.SWITCH(
VLOOKUP(AA$1,参照用!$H$2:$K$20,4,0),
0,IF(入力用!Z11="","",入力用!Z11),
1,IF(入力用!Z11="",0,VLOOKUP(入力用!Z11,参照用!$A$1:$B$11,2,0))
),
"")</f>
        <v>0</v>
      </c>
      <c r="AB11" s="1">
        <f>IFERROR(
_xlfn.SWITCH(
VLOOKUP(AB$1,参照用!$H$2:$K$20,4,0),
0,IF(入力用!AA11="","",入力用!AA11),
1,IF(入力用!AA11="",0,VLOOKUP(入力用!AA11,参照用!$A$1:$B$11,2,0))
),
"")</f>
        <v>0</v>
      </c>
      <c r="AC11" s="1">
        <f>IFERROR(
_xlfn.SWITCH(
VLOOKUP(AC$1,参照用!$H$2:$K$20,4,0),
0,IF(入力用!AB11="","",入力用!AB11),
1,IF(入力用!AB11="",0,VLOOKUP(入力用!AB11,参照用!$A$1:$B$11,2,0))
),
"")</f>
        <v>0</v>
      </c>
      <c r="AD11" s="1">
        <f>IFERROR(
_xlfn.SWITCH(
VLOOKUP(AD$1,参照用!$H$2:$K$20,4,0),
0,IF(入力用!AC11="","",入力用!AC11),
1,IF(入力用!AC11="",0,VLOOKUP(入力用!AC11,参照用!$A$1:$B$11,2,0))
),
"")</f>
        <v>0</v>
      </c>
      <c r="AE11" s="1">
        <f>IFERROR(
_xlfn.SWITCH(
VLOOKUP(AE$1,参照用!$H$2:$K$20,4,0),
0,IF(入力用!AD11="","",入力用!AD11),
1,IF(入力用!AD11="",0,VLOOKUP(入力用!AD11,参照用!$A$1:$B$11,2,0))
),
"")</f>
        <v>0</v>
      </c>
      <c r="AF11" s="1">
        <f>IFERROR(
_xlfn.SWITCH(
VLOOKUP(AF$1,参照用!$H$2:$K$20,4,0),
0,IF(入力用!AE11="","",入力用!AE11),
1,IF(入力用!AE11="",0,VLOOKUP(入力用!AE11,参照用!$A$1:$B$11,2,0))
),
"")</f>
        <v>0</v>
      </c>
      <c r="AG11" s="1">
        <f>IFERROR(
_xlfn.SWITCH(
VLOOKUP(AG$1,参照用!$H$2:$K$20,4,0),
0,IF(入力用!AF11="","",入力用!AF11),
1,IF(入力用!AF11="",0,VLOOKUP(入力用!AF11,参照用!$A$1:$B$11,2,0))
),
"")</f>
        <v>0</v>
      </c>
      <c r="AH11" s="1">
        <f>IFERROR(
_xlfn.SWITCH(
VLOOKUP(AH$1,参照用!$H$2:$K$20,4,0),
0,IF(入力用!AG11="","",入力用!AG11),
1,IF(入力用!AG11="",0,VLOOKUP(入力用!AG11,参照用!$A$1:$B$11,2,0))
),
"")</f>
        <v>0</v>
      </c>
      <c r="AI11" s="1">
        <f>IFERROR(
_xlfn.SWITCH(
VLOOKUP(AI$1,参照用!$H$2:$K$20,4,0),
0,IF(入力用!AH11="","",入力用!AH11),
1,IF(入力用!AH11="",0,VLOOKUP(入力用!AH11,参照用!$A$1:$B$11,2,0))
),
"")</f>
        <v>0</v>
      </c>
      <c r="AJ11" s="1" t="str">
        <f>IFERROR(
_xlfn.SWITCH(
VLOOKUP(AJ$1,参照用!$H$2:$K$20,4,0),
0,IF(入力用!AI11="","",入力用!AI11),
1,IF(入力用!AI11="",0,VLOOKUP(入力用!AI11,参照用!$A$1:$B$11,2,0))
),
"")</f>
        <v/>
      </c>
      <c r="AK11" s="1" t="str">
        <f>IFERROR(
_xlfn.SWITCH(
VLOOKUP(AK$1,参照用!$H$2:$K$20,4,0),
0,IF(入力用!AJ11="","",入力用!AJ11),
1,IF(入力用!AJ11="",0,VLOOKUP(入力用!AJ11,参照用!$A$1:$B$11,2,0))
),
"")</f>
        <v/>
      </c>
      <c r="AL11" s="1" t="str">
        <f>IFERROR(
_xlfn.SWITCH(
VLOOKUP(AL$1,参照用!$H$2:$K$20,4,0),
0,IF(入力用!AK11="","",入力用!AK11),
1,IF(入力用!AK11="",0,VLOOKUP(入力用!AK11,参照用!$A$1:$B$11,2,0))
),
"")</f>
        <v/>
      </c>
      <c r="AM11" s="1" t="str">
        <f>IFERROR(
_xlfn.SWITCH(
VLOOKUP(AM$1,参照用!$H$2:$K$20,4,0),
0,IF(入力用!AL11="","",入力用!AL11),
1,IF(入力用!AL11="",0,VLOOKUP(入力用!AL11,参照用!$A$1:$B$11,2,0))
),
"")</f>
        <v/>
      </c>
    </row>
    <row r="12" spans="1:52" x14ac:dyDescent="0.2">
      <c r="A12" s="1" t="str">
        <f t="shared" si="0"/>
        <v>46026朝</v>
      </c>
      <c r="B12" s="10">
        <f>IF(
D12="","",
IF(入力用!A12="",B11,DATE(LEFT(設定!$AD$4,4),MID(設定!$AD$4,5,2),MID(入力用!A12,1,FIND("日",入力用!A12)-1)))
)</f>
        <v>46026</v>
      </c>
      <c r="C12" s="10" t="str">
        <f>IF(
D12="","",
IF(入力用!B12="",C11,入力用!B12)
)</f>
        <v>日</v>
      </c>
      <c r="D12" s="1" t="str">
        <f>_xlfn.SWITCH(VLOOKUP(D$1,参照用!$H$2:$K$20,4,0),
0,IF(ISBLANK(入力用!C12),"",入力用!C12),
1,IFERROR(VLOOKUP(入力用!C12,参照用!$A$1:$B$11,2,0),"")
)</f>
        <v>朝</v>
      </c>
      <c r="E12" s="1" t="str">
        <f>_xlfn.SWITCH(VLOOKUP(E$1,参照用!$H$2:$K$20,4,0),
0,IF(ISBLANK(入力用!D12),"",入力用!D12),
1,IFERROR(VLOOKUP(入力用!D12,参照用!$A$1:$B$11,2,0),"")
)</f>
        <v/>
      </c>
      <c r="F12" s="1" t="str">
        <f>_xlfn.SWITCH(VLOOKUP(F$1,参照用!$H$2:$K$20,4,0),
0,IF(ISBLANK(入力用!E12),"",入力用!E12),
1,IFERROR(VLOOKUP(入力用!E12,参照用!$A$1:$B$11,2,0),"")
)</f>
        <v/>
      </c>
      <c r="G12" s="1">
        <f>IFERROR(
_xlfn.SWITCH(
VLOOKUP(G$1,参照用!$H$2:$K$20,4,0),
0,IF(ISBLANK(入力用!F12),"",入力用!F12),
1,IF(ISBLANK(入力用!F12),0,VLOOKUP(入力用!F12,参照用!$A$1:$B$11,2,0))
),
"")</f>
        <v>0</v>
      </c>
      <c r="H12" s="1">
        <f>IFERROR(
_xlfn.SWITCH(
VLOOKUP(H$1,参照用!$H$2:$K$20,4,0),
0,IF(ISBLANK(入力用!G12),"",入力用!G12),
1,IF(ISBLANK(入力用!G12),0,VLOOKUP(入力用!G12,参照用!$A$1:$B$11,2,0))
),
"")</f>
        <v>0</v>
      </c>
      <c r="I12" s="1">
        <f>IFERROR(
_xlfn.SWITCH(
VLOOKUP(I$1,参照用!$H$2:$K$20,4,0),
0,IF(ISBLANK(入力用!H12),"",入力用!H12),
1,IF(ISBLANK(入力用!H12),0,VLOOKUP(入力用!H12,参照用!$A$1:$B$11,2,0))
),
"")</f>
        <v>0</v>
      </c>
      <c r="J12" s="1">
        <f>IFERROR(
_xlfn.SWITCH(
VLOOKUP(J$1,参照用!$H$2:$K$20,4,0),
0,IF(入力用!I12="","",入力用!I12),
1,IF(入力用!I12="",0,VLOOKUP(入力用!I12,参照用!$A$1:$B$11,2,0))
),
"")</f>
        <v>0</v>
      </c>
      <c r="K12" s="1">
        <f>IFERROR(
_xlfn.SWITCH(
VLOOKUP(K$1,参照用!$H$2:$K$20,4,0),
0,IF(入力用!J12="","",入力用!J12),
1,IF(入力用!J12="",0,VLOOKUP(入力用!J12,参照用!$A$1:$B$11,2,0))
),
"")</f>
        <v>0</v>
      </c>
      <c r="L12" s="1">
        <f>IFERROR(
_xlfn.SWITCH(
VLOOKUP(L$1,参照用!$H$2:$K$20,4,0),
0,IF(入力用!K12="","",入力用!K12),
1,IF(入力用!K12="",0,VLOOKUP(入力用!K12,参照用!$A$1:$B$11,2,0))
),
"")</f>
        <v>0</v>
      </c>
      <c r="M12" s="1">
        <f>IFERROR(
_xlfn.SWITCH(
VLOOKUP(M$1,参照用!$H$2:$K$20,4,0),
0,IF(入力用!L12="","",入力用!L12),
1,IF(入力用!L12="",0,VLOOKUP(入力用!L12,参照用!$A$1:$B$11,2,0))
),
"")</f>
        <v>0</v>
      </c>
      <c r="N12" s="1">
        <f>IFERROR(
_xlfn.SWITCH(
VLOOKUP(N$1,参照用!$H$2:$K$20,4,0),
0,IF(入力用!M12="","",入力用!M12),
1,IF(入力用!M12="",0,VLOOKUP(入力用!M12,参照用!$A$1:$B$11,2,0))
),
"")</f>
        <v>0</v>
      </c>
      <c r="O12" s="1">
        <f>IFERROR(
_xlfn.SWITCH(
VLOOKUP(O$1,参照用!$H$2:$K$20,4,0),
0,IF(入力用!N12="","",入力用!N12),
1,IF(入力用!N12="",0,VLOOKUP(入力用!N12,参照用!$A$1:$B$11,2,0))
),
"")</f>
        <v>0</v>
      </c>
      <c r="P12" s="1">
        <f>IFERROR(
_xlfn.SWITCH(
VLOOKUP(P$1,参照用!$H$2:$K$20,4,0),
0,IF(入力用!O12="","",入力用!O12),
1,IF(入力用!O12="",0,VLOOKUP(入力用!O12,参照用!$A$1:$B$11,2,0))
),
"")</f>
        <v>0</v>
      </c>
      <c r="Q12" s="1">
        <f>IFERROR(
_xlfn.SWITCH(
VLOOKUP(Q$1,参照用!$H$2:$K$20,4,0),
0,IF(入力用!P12="","",入力用!P12),
1,IF(入力用!P12="",0,VLOOKUP(入力用!P12,参照用!$A$1:$B$11,2,0))
),
"")</f>
        <v>0</v>
      </c>
      <c r="R12" s="1">
        <f>IFERROR(
_xlfn.SWITCH(
VLOOKUP(R$1,参照用!$H$2:$K$20,4,0),
0,IF(入力用!Q12="","",入力用!Q12),
1,IF(入力用!Q12="",0,VLOOKUP(入力用!Q12,参照用!$A$1:$B$11,2,0))
),
"")</f>
        <v>0</v>
      </c>
      <c r="S12" s="1">
        <f>IFERROR(
_xlfn.SWITCH(
VLOOKUP(S$1,参照用!$H$2:$K$20,4,0),
0,IF(入力用!R12="","",入力用!R12),
1,IF(入力用!R12="",0,VLOOKUP(入力用!R12,参照用!$A$1:$B$11,2,0))
),
"")</f>
        <v>0</v>
      </c>
      <c r="T12" s="1">
        <f>IFERROR(
_xlfn.SWITCH(
VLOOKUP(T$1,参照用!$H$2:$K$20,4,0),
0,IF(入力用!S12="","",入力用!S12),
1,IF(入力用!S12="",0,VLOOKUP(入力用!S12,参照用!$A$1:$B$11,2,0))
),
"")</f>
        <v>0</v>
      </c>
      <c r="U12" s="1">
        <f>IFERROR(
_xlfn.SWITCH(
VLOOKUP(U$1,参照用!$H$2:$K$20,4,0),
0,IF(入力用!T12="","",入力用!T12),
1,IF(入力用!T12="",0,VLOOKUP(入力用!T12,参照用!$A$1:$B$11,2,0))
),
"")</f>
        <v>0</v>
      </c>
      <c r="V12" s="1">
        <f>IFERROR(
_xlfn.SWITCH(
VLOOKUP(V$1,参照用!$H$2:$K$20,4,0),
0,IF(入力用!U12="","",入力用!U12),
1,IF(入力用!U12="",0,VLOOKUP(入力用!U12,参照用!$A$1:$B$11,2,0))
),
"")</f>
        <v>0</v>
      </c>
      <c r="W12" s="1">
        <f>IFERROR(
_xlfn.SWITCH(
VLOOKUP(W$1,参照用!$H$2:$K$20,4,0),
0,IF(入力用!V12="","",入力用!V12),
1,IF(入力用!V12="",0,VLOOKUP(入力用!V12,参照用!$A$1:$B$11,2,0))
),
"")</f>
        <v>0</v>
      </c>
      <c r="X12" s="1">
        <f>IFERROR(
_xlfn.SWITCH(
VLOOKUP(X$1,参照用!$H$2:$K$20,4,0),
0,IF(入力用!W12="","",入力用!W12),
1,IF(入力用!W12="",0,VLOOKUP(入力用!W12,参照用!$A$1:$B$11,2,0))
),
"")</f>
        <v>0</v>
      </c>
      <c r="Y12" s="1">
        <f>IFERROR(
_xlfn.SWITCH(
VLOOKUP(Y$1,参照用!$H$2:$K$20,4,0),
0,IF(入力用!X12="","",入力用!X12),
1,IF(入力用!X12="",0,VLOOKUP(入力用!X12,参照用!$A$1:$B$11,2,0))
),
"")</f>
        <v>0</v>
      </c>
      <c r="Z12" s="1">
        <f>IFERROR(
_xlfn.SWITCH(
VLOOKUP(Z$1,参照用!$H$2:$K$20,4,0),
0,IF(入力用!Y12="","",入力用!Y12),
1,IF(入力用!Y12="",0,VLOOKUP(入力用!Y12,参照用!$A$1:$B$11,2,0))
),
"")</f>
        <v>0</v>
      </c>
      <c r="AA12" s="1">
        <f>IFERROR(
_xlfn.SWITCH(
VLOOKUP(AA$1,参照用!$H$2:$K$20,4,0),
0,IF(入力用!Z12="","",入力用!Z12),
1,IF(入力用!Z12="",0,VLOOKUP(入力用!Z12,参照用!$A$1:$B$11,2,0))
),
"")</f>
        <v>0</v>
      </c>
      <c r="AB12" s="1">
        <f>IFERROR(
_xlfn.SWITCH(
VLOOKUP(AB$1,参照用!$H$2:$K$20,4,0),
0,IF(入力用!AA12="","",入力用!AA12),
1,IF(入力用!AA12="",0,VLOOKUP(入力用!AA12,参照用!$A$1:$B$11,2,0))
),
"")</f>
        <v>0</v>
      </c>
      <c r="AC12" s="1">
        <f>IFERROR(
_xlfn.SWITCH(
VLOOKUP(AC$1,参照用!$H$2:$K$20,4,0),
0,IF(入力用!AB12="","",入力用!AB12),
1,IF(入力用!AB12="",0,VLOOKUP(入力用!AB12,参照用!$A$1:$B$11,2,0))
),
"")</f>
        <v>0</v>
      </c>
      <c r="AD12" s="1">
        <f>IFERROR(
_xlfn.SWITCH(
VLOOKUP(AD$1,参照用!$H$2:$K$20,4,0),
0,IF(入力用!AC12="","",入力用!AC12),
1,IF(入力用!AC12="",0,VLOOKUP(入力用!AC12,参照用!$A$1:$B$11,2,0))
),
"")</f>
        <v>0</v>
      </c>
      <c r="AE12" s="1">
        <f>IFERROR(
_xlfn.SWITCH(
VLOOKUP(AE$1,参照用!$H$2:$K$20,4,0),
0,IF(入力用!AD12="","",入力用!AD12),
1,IF(入力用!AD12="",0,VLOOKUP(入力用!AD12,参照用!$A$1:$B$11,2,0))
),
"")</f>
        <v>0</v>
      </c>
      <c r="AF12" s="1">
        <f>IFERROR(
_xlfn.SWITCH(
VLOOKUP(AF$1,参照用!$H$2:$K$20,4,0),
0,IF(入力用!AE12="","",入力用!AE12),
1,IF(入力用!AE12="",0,VLOOKUP(入力用!AE12,参照用!$A$1:$B$11,2,0))
),
"")</f>
        <v>0</v>
      </c>
      <c r="AG12" s="1">
        <f>IFERROR(
_xlfn.SWITCH(
VLOOKUP(AG$1,参照用!$H$2:$K$20,4,0),
0,IF(入力用!AF12="","",入力用!AF12),
1,IF(入力用!AF12="",0,VLOOKUP(入力用!AF12,参照用!$A$1:$B$11,2,0))
),
"")</f>
        <v>0</v>
      </c>
      <c r="AH12" s="1">
        <f>IFERROR(
_xlfn.SWITCH(
VLOOKUP(AH$1,参照用!$H$2:$K$20,4,0),
0,IF(入力用!AG12="","",入力用!AG12),
1,IF(入力用!AG12="",0,VLOOKUP(入力用!AG12,参照用!$A$1:$B$11,2,0))
),
"")</f>
        <v>0</v>
      </c>
      <c r="AI12" s="1">
        <f>IFERROR(
_xlfn.SWITCH(
VLOOKUP(AI$1,参照用!$H$2:$K$20,4,0),
0,IF(入力用!AH12="","",入力用!AH12),
1,IF(入力用!AH12="",0,VLOOKUP(入力用!AH12,参照用!$A$1:$B$11,2,0))
),
"")</f>
        <v>0</v>
      </c>
      <c r="AJ12" s="1" t="str">
        <f>IFERROR(
_xlfn.SWITCH(
VLOOKUP(AJ$1,参照用!$H$2:$K$20,4,0),
0,IF(入力用!AI12="","",入力用!AI12),
1,IF(入力用!AI12="",0,VLOOKUP(入力用!AI12,参照用!$A$1:$B$11,2,0))
),
"")</f>
        <v/>
      </c>
      <c r="AK12" s="1" t="str">
        <f>IFERROR(
_xlfn.SWITCH(
VLOOKUP(AK$1,参照用!$H$2:$K$20,4,0),
0,IF(入力用!AJ12="","",入力用!AJ12),
1,IF(入力用!AJ12="",0,VLOOKUP(入力用!AJ12,参照用!$A$1:$B$11,2,0))
),
"")</f>
        <v/>
      </c>
      <c r="AL12" s="1" t="str">
        <f>IFERROR(
_xlfn.SWITCH(
VLOOKUP(AL$1,参照用!$H$2:$K$20,4,0),
0,IF(入力用!AK12="","",入力用!AK12),
1,IF(入力用!AK12="",0,VLOOKUP(入力用!AK12,参照用!$A$1:$B$11,2,0))
),
"")</f>
        <v/>
      </c>
      <c r="AM12" s="1" t="str">
        <f>IFERROR(
_xlfn.SWITCH(
VLOOKUP(AM$1,参照用!$H$2:$K$20,4,0),
0,IF(入力用!AL12="","",入力用!AL12),
1,IF(入力用!AL12="",0,VLOOKUP(入力用!AL12,参照用!$A$1:$B$11,2,0))
),
"")</f>
        <v/>
      </c>
    </row>
    <row r="13" spans="1:52" x14ac:dyDescent="0.2">
      <c r="A13" s="1" t="str">
        <f t="shared" si="0"/>
        <v>46026昼</v>
      </c>
      <c r="B13" s="10">
        <f>IF(
D13="","",
IF(入力用!A13="",B12,DATE(LEFT(設定!$AD$4,4),MID(設定!$AD$4,5,2),MID(入力用!A13,1,FIND("日",入力用!A13)-1)))
)</f>
        <v>46026</v>
      </c>
      <c r="C13" s="10" t="str">
        <f>IF(
D13="","",
IF(入力用!B13="",C12,入力用!B13)
)</f>
        <v>日</v>
      </c>
      <c r="D13" s="1" t="str">
        <f>_xlfn.SWITCH(VLOOKUP(D$1,参照用!$H$2:$K$20,4,0),
0,IF(ISBLANK(入力用!C13),"",入力用!C13),
1,IFERROR(VLOOKUP(入力用!C13,参照用!$A$1:$B$11,2,0),"")
)</f>
        <v>昼</v>
      </c>
      <c r="E13" s="1" t="str">
        <f>_xlfn.SWITCH(VLOOKUP(E$1,参照用!$H$2:$K$20,4,0),
0,IF(ISBLANK(入力用!D13),"",入力用!D13),
1,IFERROR(VLOOKUP(入力用!D13,参照用!$A$1:$B$11,2,0),"")
)</f>
        <v/>
      </c>
      <c r="F13" s="1" t="str">
        <f>_xlfn.SWITCH(VLOOKUP(F$1,参照用!$H$2:$K$20,4,0),
0,IF(ISBLANK(入力用!E13),"",入力用!E13),
1,IFERROR(VLOOKUP(入力用!E13,参照用!$A$1:$B$11,2,0),"")
)</f>
        <v/>
      </c>
      <c r="G13" s="1">
        <f>IFERROR(
_xlfn.SWITCH(
VLOOKUP(G$1,参照用!$H$2:$K$20,4,0),
0,IF(ISBLANK(入力用!F13),"",入力用!F13),
1,IF(ISBLANK(入力用!F13),0,VLOOKUP(入力用!F13,参照用!$A$1:$B$11,2,0))
),
"")</f>
        <v>0</v>
      </c>
      <c r="H13" s="1">
        <f>IFERROR(
_xlfn.SWITCH(
VLOOKUP(H$1,参照用!$H$2:$K$20,4,0),
0,IF(ISBLANK(入力用!G13),"",入力用!G13),
1,IF(ISBLANK(入力用!G13),0,VLOOKUP(入力用!G13,参照用!$A$1:$B$11,2,0))
),
"")</f>
        <v>0</v>
      </c>
      <c r="I13" s="1">
        <f>IFERROR(
_xlfn.SWITCH(
VLOOKUP(I$1,参照用!$H$2:$K$20,4,0),
0,IF(ISBLANK(入力用!H13),"",入力用!H13),
1,IF(ISBLANK(入力用!H13),0,VLOOKUP(入力用!H13,参照用!$A$1:$B$11,2,0))
),
"")</f>
        <v>0</v>
      </c>
      <c r="J13" s="1">
        <f>IFERROR(
_xlfn.SWITCH(
VLOOKUP(J$1,参照用!$H$2:$K$20,4,0),
0,IF(入力用!I13="","",入力用!I13),
1,IF(入力用!I13="",0,VLOOKUP(入力用!I13,参照用!$A$1:$B$11,2,0))
),
"")</f>
        <v>0</v>
      </c>
      <c r="K13" s="1">
        <f>IFERROR(
_xlfn.SWITCH(
VLOOKUP(K$1,参照用!$H$2:$K$20,4,0),
0,IF(入力用!J13="","",入力用!J13),
1,IF(入力用!J13="",0,VLOOKUP(入力用!J13,参照用!$A$1:$B$11,2,0))
),
"")</f>
        <v>0</v>
      </c>
      <c r="L13" s="1">
        <f>IFERROR(
_xlfn.SWITCH(
VLOOKUP(L$1,参照用!$H$2:$K$20,4,0),
0,IF(入力用!K13="","",入力用!K13),
1,IF(入力用!K13="",0,VLOOKUP(入力用!K13,参照用!$A$1:$B$11,2,0))
),
"")</f>
        <v>0</v>
      </c>
      <c r="M13" s="1">
        <f>IFERROR(
_xlfn.SWITCH(
VLOOKUP(M$1,参照用!$H$2:$K$20,4,0),
0,IF(入力用!L13="","",入力用!L13),
1,IF(入力用!L13="",0,VLOOKUP(入力用!L13,参照用!$A$1:$B$11,2,0))
),
"")</f>
        <v>0</v>
      </c>
      <c r="N13" s="1">
        <f>IFERROR(
_xlfn.SWITCH(
VLOOKUP(N$1,参照用!$H$2:$K$20,4,0),
0,IF(入力用!M13="","",入力用!M13),
1,IF(入力用!M13="",0,VLOOKUP(入力用!M13,参照用!$A$1:$B$11,2,0))
),
"")</f>
        <v>0</v>
      </c>
      <c r="O13" s="1">
        <f>IFERROR(
_xlfn.SWITCH(
VLOOKUP(O$1,参照用!$H$2:$K$20,4,0),
0,IF(入力用!N13="","",入力用!N13),
1,IF(入力用!N13="",0,VLOOKUP(入力用!N13,参照用!$A$1:$B$11,2,0))
),
"")</f>
        <v>0</v>
      </c>
      <c r="P13" s="1">
        <f>IFERROR(
_xlfn.SWITCH(
VLOOKUP(P$1,参照用!$H$2:$K$20,4,0),
0,IF(入力用!O13="","",入力用!O13),
1,IF(入力用!O13="",0,VLOOKUP(入力用!O13,参照用!$A$1:$B$11,2,0))
),
"")</f>
        <v>0</v>
      </c>
      <c r="Q13" s="1">
        <f>IFERROR(
_xlfn.SWITCH(
VLOOKUP(Q$1,参照用!$H$2:$K$20,4,0),
0,IF(入力用!P13="","",入力用!P13),
1,IF(入力用!P13="",0,VLOOKUP(入力用!P13,参照用!$A$1:$B$11,2,0))
),
"")</f>
        <v>0</v>
      </c>
      <c r="R13" s="1">
        <f>IFERROR(
_xlfn.SWITCH(
VLOOKUP(R$1,参照用!$H$2:$K$20,4,0),
0,IF(入力用!Q13="","",入力用!Q13),
1,IF(入力用!Q13="",0,VLOOKUP(入力用!Q13,参照用!$A$1:$B$11,2,0))
),
"")</f>
        <v>0</v>
      </c>
      <c r="S13" s="1">
        <f>IFERROR(
_xlfn.SWITCH(
VLOOKUP(S$1,参照用!$H$2:$K$20,4,0),
0,IF(入力用!R13="","",入力用!R13),
1,IF(入力用!R13="",0,VLOOKUP(入力用!R13,参照用!$A$1:$B$11,2,0))
),
"")</f>
        <v>0</v>
      </c>
      <c r="T13" s="1">
        <f>IFERROR(
_xlfn.SWITCH(
VLOOKUP(T$1,参照用!$H$2:$K$20,4,0),
0,IF(入力用!S13="","",入力用!S13),
1,IF(入力用!S13="",0,VLOOKUP(入力用!S13,参照用!$A$1:$B$11,2,0))
),
"")</f>
        <v>0</v>
      </c>
      <c r="U13" s="1">
        <f>IFERROR(
_xlfn.SWITCH(
VLOOKUP(U$1,参照用!$H$2:$K$20,4,0),
0,IF(入力用!T13="","",入力用!T13),
1,IF(入力用!T13="",0,VLOOKUP(入力用!T13,参照用!$A$1:$B$11,2,0))
),
"")</f>
        <v>0</v>
      </c>
      <c r="V13" s="1">
        <f>IFERROR(
_xlfn.SWITCH(
VLOOKUP(V$1,参照用!$H$2:$K$20,4,0),
0,IF(入力用!U13="","",入力用!U13),
1,IF(入力用!U13="",0,VLOOKUP(入力用!U13,参照用!$A$1:$B$11,2,0))
),
"")</f>
        <v>0</v>
      </c>
      <c r="W13" s="1">
        <f>IFERROR(
_xlfn.SWITCH(
VLOOKUP(W$1,参照用!$H$2:$K$20,4,0),
0,IF(入力用!V13="","",入力用!V13),
1,IF(入力用!V13="",0,VLOOKUP(入力用!V13,参照用!$A$1:$B$11,2,0))
),
"")</f>
        <v>0</v>
      </c>
      <c r="X13" s="1">
        <f>IFERROR(
_xlfn.SWITCH(
VLOOKUP(X$1,参照用!$H$2:$K$20,4,0),
0,IF(入力用!W13="","",入力用!W13),
1,IF(入力用!W13="",0,VLOOKUP(入力用!W13,参照用!$A$1:$B$11,2,0))
),
"")</f>
        <v>0</v>
      </c>
      <c r="Y13" s="1">
        <f>IFERROR(
_xlfn.SWITCH(
VLOOKUP(Y$1,参照用!$H$2:$K$20,4,0),
0,IF(入力用!X13="","",入力用!X13),
1,IF(入力用!X13="",0,VLOOKUP(入力用!X13,参照用!$A$1:$B$11,2,0))
),
"")</f>
        <v>0</v>
      </c>
      <c r="Z13" s="1">
        <f>IFERROR(
_xlfn.SWITCH(
VLOOKUP(Z$1,参照用!$H$2:$K$20,4,0),
0,IF(入力用!Y13="","",入力用!Y13),
1,IF(入力用!Y13="",0,VLOOKUP(入力用!Y13,参照用!$A$1:$B$11,2,0))
),
"")</f>
        <v>0</v>
      </c>
      <c r="AA13" s="1">
        <f>IFERROR(
_xlfn.SWITCH(
VLOOKUP(AA$1,参照用!$H$2:$K$20,4,0),
0,IF(入力用!Z13="","",入力用!Z13),
1,IF(入力用!Z13="",0,VLOOKUP(入力用!Z13,参照用!$A$1:$B$11,2,0))
),
"")</f>
        <v>0</v>
      </c>
      <c r="AB13" s="1">
        <f>IFERROR(
_xlfn.SWITCH(
VLOOKUP(AB$1,参照用!$H$2:$K$20,4,0),
0,IF(入力用!AA13="","",入力用!AA13),
1,IF(入力用!AA13="",0,VLOOKUP(入力用!AA13,参照用!$A$1:$B$11,2,0))
),
"")</f>
        <v>0</v>
      </c>
      <c r="AC13" s="1">
        <f>IFERROR(
_xlfn.SWITCH(
VLOOKUP(AC$1,参照用!$H$2:$K$20,4,0),
0,IF(入力用!AB13="","",入力用!AB13),
1,IF(入力用!AB13="",0,VLOOKUP(入力用!AB13,参照用!$A$1:$B$11,2,0))
),
"")</f>
        <v>0</v>
      </c>
      <c r="AD13" s="1">
        <f>IFERROR(
_xlfn.SWITCH(
VLOOKUP(AD$1,参照用!$H$2:$K$20,4,0),
0,IF(入力用!AC13="","",入力用!AC13),
1,IF(入力用!AC13="",0,VLOOKUP(入力用!AC13,参照用!$A$1:$B$11,2,0))
),
"")</f>
        <v>0</v>
      </c>
      <c r="AE13" s="1">
        <f>IFERROR(
_xlfn.SWITCH(
VLOOKUP(AE$1,参照用!$H$2:$K$20,4,0),
0,IF(入力用!AD13="","",入力用!AD13),
1,IF(入力用!AD13="",0,VLOOKUP(入力用!AD13,参照用!$A$1:$B$11,2,0))
),
"")</f>
        <v>0</v>
      </c>
      <c r="AF13" s="1">
        <f>IFERROR(
_xlfn.SWITCH(
VLOOKUP(AF$1,参照用!$H$2:$K$20,4,0),
0,IF(入力用!AE13="","",入力用!AE13),
1,IF(入力用!AE13="",0,VLOOKUP(入力用!AE13,参照用!$A$1:$B$11,2,0))
),
"")</f>
        <v>0</v>
      </c>
      <c r="AG13" s="1">
        <f>IFERROR(
_xlfn.SWITCH(
VLOOKUP(AG$1,参照用!$H$2:$K$20,4,0),
0,IF(入力用!AF13="","",入力用!AF13),
1,IF(入力用!AF13="",0,VLOOKUP(入力用!AF13,参照用!$A$1:$B$11,2,0))
),
"")</f>
        <v>0</v>
      </c>
      <c r="AH13" s="1">
        <f>IFERROR(
_xlfn.SWITCH(
VLOOKUP(AH$1,参照用!$H$2:$K$20,4,0),
0,IF(入力用!AG13="","",入力用!AG13),
1,IF(入力用!AG13="",0,VLOOKUP(入力用!AG13,参照用!$A$1:$B$11,2,0))
),
"")</f>
        <v>0</v>
      </c>
      <c r="AI13" s="1">
        <f>IFERROR(
_xlfn.SWITCH(
VLOOKUP(AI$1,参照用!$H$2:$K$20,4,0),
0,IF(入力用!AH13="","",入力用!AH13),
1,IF(入力用!AH13="",0,VLOOKUP(入力用!AH13,参照用!$A$1:$B$11,2,0))
),
"")</f>
        <v>0</v>
      </c>
      <c r="AJ13" s="1" t="str">
        <f>IFERROR(
_xlfn.SWITCH(
VLOOKUP(AJ$1,参照用!$H$2:$K$20,4,0),
0,IF(入力用!AI13="","",入力用!AI13),
1,IF(入力用!AI13="",0,VLOOKUP(入力用!AI13,参照用!$A$1:$B$11,2,0))
),
"")</f>
        <v/>
      </c>
      <c r="AK13" s="1" t="str">
        <f>IFERROR(
_xlfn.SWITCH(
VLOOKUP(AK$1,参照用!$H$2:$K$20,4,0),
0,IF(入力用!AJ13="","",入力用!AJ13),
1,IF(入力用!AJ13="",0,VLOOKUP(入力用!AJ13,参照用!$A$1:$B$11,2,0))
),
"")</f>
        <v/>
      </c>
      <c r="AL13" s="1" t="str">
        <f>IFERROR(
_xlfn.SWITCH(
VLOOKUP(AL$1,参照用!$H$2:$K$20,4,0),
0,IF(入力用!AK13="","",入力用!AK13),
1,IF(入力用!AK13="",0,VLOOKUP(入力用!AK13,参照用!$A$1:$B$11,2,0))
),
"")</f>
        <v/>
      </c>
      <c r="AM13" s="1" t="str">
        <f>IFERROR(
_xlfn.SWITCH(
VLOOKUP(AM$1,参照用!$H$2:$K$20,4,0),
0,IF(入力用!AL13="","",入力用!AL13),
1,IF(入力用!AL13="",0,VLOOKUP(入力用!AL13,参照用!$A$1:$B$11,2,0))
),
"")</f>
        <v/>
      </c>
    </row>
    <row r="14" spans="1:52" x14ac:dyDescent="0.2">
      <c r="A14" s="1" t="str">
        <f t="shared" si="0"/>
        <v>46026夜</v>
      </c>
      <c r="B14" s="10">
        <f>IF(
D14="","",
IF(入力用!A14="",B13,DATE(LEFT(設定!$AD$4,4),MID(設定!$AD$4,5,2),MID(入力用!A14,1,FIND("日",入力用!A14)-1)))
)</f>
        <v>46026</v>
      </c>
      <c r="C14" s="10" t="str">
        <f>IF(
D14="","",
IF(入力用!B14="",C13,入力用!B14)
)</f>
        <v>日</v>
      </c>
      <c r="D14" s="1" t="str">
        <f>_xlfn.SWITCH(VLOOKUP(D$1,参照用!$H$2:$K$20,4,0),
0,IF(ISBLANK(入力用!C14),"",入力用!C14),
1,IFERROR(VLOOKUP(入力用!C14,参照用!$A$1:$B$11,2,0),"")
)</f>
        <v>夜</v>
      </c>
      <c r="E14" s="1" t="str">
        <f>_xlfn.SWITCH(VLOOKUP(E$1,参照用!$H$2:$K$20,4,0),
0,IF(ISBLANK(入力用!D14),"",入力用!D14),
1,IFERROR(VLOOKUP(入力用!D14,参照用!$A$1:$B$11,2,0),"")
)</f>
        <v/>
      </c>
      <c r="F14" s="1" t="str">
        <f>_xlfn.SWITCH(VLOOKUP(F$1,参照用!$H$2:$K$20,4,0),
0,IF(ISBLANK(入力用!E14),"",入力用!E14),
1,IFERROR(VLOOKUP(入力用!E14,参照用!$A$1:$B$11,2,0),"")
)</f>
        <v/>
      </c>
      <c r="G14" s="1">
        <f>IFERROR(
_xlfn.SWITCH(
VLOOKUP(G$1,参照用!$H$2:$K$20,4,0),
0,IF(ISBLANK(入力用!F14),"",入力用!F14),
1,IF(ISBLANK(入力用!F14),0,VLOOKUP(入力用!F14,参照用!$A$1:$B$11,2,0))
),
"")</f>
        <v>0</v>
      </c>
      <c r="H14" s="1">
        <f>IFERROR(
_xlfn.SWITCH(
VLOOKUP(H$1,参照用!$H$2:$K$20,4,0),
0,IF(ISBLANK(入力用!G14),"",入力用!G14),
1,IF(ISBLANK(入力用!G14),0,VLOOKUP(入力用!G14,参照用!$A$1:$B$11,2,0))
),
"")</f>
        <v>0</v>
      </c>
      <c r="I14" s="1">
        <f>IFERROR(
_xlfn.SWITCH(
VLOOKUP(I$1,参照用!$H$2:$K$20,4,0),
0,IF(ISBLANK(入力用!H14),"",入力用!H14),
1,IF(ISBLANK(入力用!H14),0,VLOOKUP(入力用!H14,参照用!$A$1:$B$11,2,0))
),
"")</f>
        <v>0</v>
      </c>
      <c r="J14" s="1">
        <f>IFERROR(
_xlfn.SWITCH(
VLOOKUP(J$1,参照用!$H$2:$K$20,4,0),
0,IF(入力用!I14="","",入力用!I14),
1,IF(入力用!I14="",0,VLOOKUP(入力用!I14,参照用!$A$1:$B$11,2,0))
),
"")</f>
        <v>0</v>
      </c>
      <c r="K14" s="1">
        <f>IFERROR(
_xlfn.SWITCH(
VLOOKUP(K$1,参照用!$H$2:$K$20,4,0),
0,IF(入力用!J14="","",入力用!J14),
1,IF(入力用!J14="",0,VLOOKUP(入力用!J14,参照用!$A$1:$B$11,2,0))
),
"")</f>
        <v>0</v>
      </c>
      <c r="L14" s="1">
        <f>IFERROR(
_xlfn.SWITCH(
VLOOKUP(L$1,参照用!$H$2:$K$20,4,0),
0,IF(入力用!K14="","",入力用!K14),
1,IF(入力用!K14="",0,VLOOKUP(入力用!K14,参照用!$A$1:$B$11,2,0))
),
"")</f>
        <v>0</v>
      </c>
      <c r="M14" s="1">
        <f>IFERROR(
_xlfn.SWITCH(
VLOOKUP(M$1,参照用!$H$2:$K$20,4,0),
0,IF(入力用!L14="","",入力用!L14),
1,IF(入力用!L14="",0,VLOOKUP(入力用!L14,参照用!$A$1:$B$11,2,0))
),
"")</f>
        <v>0</v>
      </c>
      <c r="N14" s="1">
        <f>IFERROR(
_xlfn.SWITCH(
VLOOKUP(N$1,参照用!$H$2:$K$20,4,0),
0,IF(入力用!M14="","",入力用!M14),
1,IF(入力用!M14="",0,VLOOKUP(入力用!M14,参照用!$A$1:$B$11,2,0))
),
"")</f>
        <v>0</v>
      </c>
      <c r="O14" s="1">
        <f>IFERROR(
_xlfn.SWITCH(
VLOOKUP(O$1,参照用!$H$2:$K$20,4,0),
0,IF(入力用!N14="","",入力用!N14),
1,IF(入力用!N14="",0,VLOOKUP(入力用!N14,参照用!$A$1:$B$11,2,0))
),
"")</f>
        <v>0</v>
      </c>
      <c r="P14" s="1">
        <f>IFERROR(
_xlfn.SWITCH(
VLOOKUP(P$1,参照用!$H$2:$K$20,4,0),
0,IF(入力用!O14="","",入力用!O14),
1,IF(入力用!O14="",0,VLOOKUP(入力用!O14,参照用!$A$1:$B$11,2,0))
),
"")</f>
        <v>0</v>
      </c>
      <c r="Q14" s="1">
        <f>IFERROR(
_xlfn.SWITCH(
VLOOKUP(Q$1,参照用!$H$2:$K$20,4,0),
0,IF(入力用!P14="","",入力用!P14),
1,IF(入力用!P14="",0,VLOOKUP(入力用!P14,参照用!$A$1:$B$11,2,0))
),
"")</f>
        <v>0</v>
      </c>
      <c r="R14" s="1">
        <f>IFERROR(
_xlfn.SWITCH(
VLOOKUP(R$1,参照用!$H$2:$K$20,4,0),
0,IF(入力用!Q14="","",入力用!Q14),
1,IF(入力用!Q14="",0,VLOOKUP(入力用!Q14,参照用!$A$1:$B$11,2,0))
),
"")</f>
        <v>0</v>
      </c>
      <c r="S14" s="1">
        <f>IFERROR(
_xlfn.SWITCH(
VLOOKUP(S$1,参照用!$H$2:$K$20,4,0),
0,IF(入力用!R14="","",入力用!R14),
1,IF(入力用!R14="",0,VLOOKUP(入力用!R14,参照用!$A$1:$B$11,2,0))
),
"")</f>
        <v>0</v>
      </c>
      <c r="T14" s="1">
        <f>IFERROR(
_xlfn.SWITCH(
VLOOKUP(T$1,参照用!$H$2:$K$20,4,0),
0,IF(入力用!S14="","",入力用!S14),
1,IF(入力用!S14="",0,VLOOKUP(入力用!S14,参照用!$A$1:$B$11,2,0))
),
"")</f>
        <v>0</v>
      </c>
      <c r="U14" s="1">
        <f>IFERROR(
_xlfn.SWITCH(
VLOOKUP(U$1,参照用!$H$2:$K$20,4,0),
0,IF(入力用!T14="","",入力用!T14),
1,IF(入力用!T14="",0,VLOOKUP(入力用!T14,参照用!$A$1:$B$11,2,0))
),
"")</f>
        <v>0</v>
      </c>
      <c r="V14" s="1">
        <f>IFERROR(
_xlfn.SWITCH(
VLOOKUP(V$1,参照用!$H$2:$K$20,4,0),
0,IF(入力用!U14="","",入力用!U14),
1,IF(入力用!U14="",0,VLOOKUP(入力用!U14,参照用!$A$1:$B$11,2,0))
),
"")</f>
        <v>0</v>
      </c>
      <c r="W14" s="1">
        <f>IFERROR(
_xlfn.SWITCH(
VLOOKUP(W$1,参照用!$H$2:$K$20,4,0),
0,IF(入力用!V14="","",入力用!V14),
1,IF(入力用!V14="",0,VLOOKUP(入力用!V14,参照用!$A$1:$B$11,2,0))
),
"")</f>
        <v>0</v>
      </c>
      <c r="X14" s="1">
        <f>IFERROR(
_xlfn.SWITCH(
VLOOKUP(X$1,参照用!$H$2:$K$20,4,0),
0,IF(入力用!W14="","",入力用!W14),
1,IF(入力用!W14="",0,VLOOKUP(入力用!W14,参照用!$A$1:$B$11,2,0))
),
"")</f>
        <v>0</v>
      </c>
      <c r="Y14" s="1">
        <f>IFERROR(
_xlfn.SWITCH(
VLOOKUP(Y$1,参照用!$H$2:$K$20,4,0),
0,IF(入力用!X14="","",入力用!X14),
1,IF(入力用!X14="",0,VLOOKUP(入力用!X14,参照用!$A$1:$B$11,2,0))
),
"")</f>
        <v>0</v>
      </c>
      <c r="Z14" s="1">
        <f>IFERROR(
_xlfn.SWITCH(
VLOOKUP(Z$1,参照用!$H$2:$K$20,4,0),
0,IF(入力用!Y14="","",入力用!Y14),
1,IF(入力用!Y14="",0,VLOOKUP(入力用!Y14,参照用!$A$1:$B$11,2,0))
),
"")</f>
        <v>0</v>
      </c>
      <c r="AA14" s="1">
        <f>IFERROR(
_xlfn.SWITCH(
VLOOKUP(AA$1,参照用!$H$2:$K$20,4,0),
0,IF(入力用!Z14="","",入力用!Z14),
1,IF(入力用!Z14="",0,VLOOKUP(入力用!Z14,参照用!$A$1:$B$11,2,0))
),
"")</f>
        <v>0</v>
      </c>
      <c r="AB14" s="1">
        <f>IFERROR(
_xlfn.SWITCH(
VLOOKUP(AB$1,参照用!$H$2:$K$20,4,0),
0,IF(入力用!AA14="","",入力用!AA14),
1,IF(入力用!AA14="",0,VLOOKUP(入力用!AA14,参照用!$A$1:$B$11,2,0))
),
"")</f>
        <v>0</v>
      </c>
      <c r="AC14" s="1">
        <f>IFERROR(
_xlfn.SWITCH(
VLOOKUP(AC$1,参照用!$H$2:$K$20,4,0),
0,IF(入力用!AB14="","",入力用!AB14),
1,IF(入力用!AB14="",0,VLOOKUP(入力用!AB14,参照用!$A$1:$B$11,2,0))
),
"")</f>
        <v>0</v>
      </c>
      <c r="AD14" s="1">
        <f>IFERROR(
_xlfn.SWITCH(
VLOOKUP(AD$1,参照用!$H$2:$K$20,4,0),
0,IF(入力用!AC14="","",入力用!AC14),
1,IF(入力用!AC14="",0,VLOOKUP(入力用!AC14,参照用!$A$1:$B$11,2,0))
),
"")</f>
        <v>0</v>
      </c>
      <c r="AE14" s="1">
        <f>IFERROR(
_xlfn.SWITCH(
VLOOKUP(AE$1,参照用!$H$2:$K$20,4,0),
0,IF(入力用!AD14="","",入力用!AD14),
1,IF(入力用!AD14="",0,VLOOKUP(入力用!AD14,参照用!$A$1:$B$11,2,0))
),
"")</f>
        <v>0</v>
      </c>
      <c r="AF14" s="1">
        <f>IFERROR(
_xlfn.SWITCH(
VLOOKUP(AF$1,参照用!$H$2:$K$20,4,0),
0,IF(入力用!AE14="","",入力用!AE14),
1,IF(入力用!AE14="",0,VLOOKUP(入力用!AE14,参照用!$A$1:$B$11,2,0))
),
"")</f>
        <v>0</v>
      </c>
      <c r="AG14" s="1">
        <f>IFERROR(
_xlfn.SWITCH(
VLOOKUP(AG$1,参照用!$H$2:$K$20,4,0),
0,IF(入力用!AF14="","",入力用!AF14),
1,IF(入力用!AF14="",0,VLOOKUP(入力用!AF14,参照用!$A$1:$B$11,2,0))
),
"")</f>
        <v>0</v>
      </c>
      <c r="AH14" s="1">
        <f>IFERROR(
_xlfn.SWITCH(
VLOOKUP(AH$1,参照用!$H$2:$K$20,4,0),
0,IF(入力用!AG14="","",入力用!AG14),
1,IF(入力用!AG14="",0,VLOOKUP(入力用!AG14,参照用!$A$1:$B$11,2,0))
),
"")</f>
        <v>0</v>
      </c>
      <c r="AI14" s="1">
        <f>IFERROR(
_xlfn.SWITCH(
VLOOKUP(AI$1,参照用!$H$2:$K$20,4,0),
0,IF(入力用!AH14="","",入力用!AH14),
1,IF(入力用!AH14="",0,VLOOKUP(入力用!AH14,参照用!$A$1:$B$11,2,0))
),
"")</f>
        <v>0</v>
      </c>
      <c r="AJ14" s="1" t="str">
        <f>IFERROR(
_xlfn.SWITCH(
VLOOKUP(AJ$1,参照用!$H$2:$K$20,4,0),
0,IF(入力用!AI14="","",入力用!AI14),
1,IF(入力用!AI14="",0,VLOOKUP(入力用!AI14,参照用!$A$1:$B$11,2,0))
),
"")</f>
        <v/>
      </c>
      <c r="AK14" s="1" t="str">
        <f>IFERROR(
_xlfn.SWITCH(
VLOOKUP(AK$1,参照用!$H$2:$K$20,4,0),
0,IF(入力用!AJ14="","",入力用!AJ14),
1,IF(入力用!AJ14="",0,VLOOKUP(入力用!AJ14,参照用!$A$1:$B$11,2,0))
),
"")</f>
        <v/>
      </c>
      <c r="AL14" s="1" t="str">
        <f>IFERROR(
_xlfn.SWITCH(
VLOOKUP(AL$1,参照用!$H$2:$K$20,4,0),
0,IF(入力用!AK14="","",入力用!AK14),
1,IF(入力用!AK14="",0,VLOOKUP(入力用!AK14,参照用!$A$1:$B$11,2,0))
),
"")</f>
        <v/>
      </c>
      <c r="AM14" s="1" t="str">
        <f>IFERROR(
_xlfn.SWITCH(
VLOOKUP(AM$1,参照用!$H$2:$K$20,4,0),
0,IF(入力用!AL14="","",入力用!AL14),
1,IF(入力用!AL14="",0,VLOOKUP(入力用!AL14,参照用!$A$1:$B$11,2,0))
),
"")</f>
        <v/>
      </c>
    </row>
    <row r="15" spans="1:52" x14ac:dyDescent="0.2">
      <c r="A15" s="1" t="str">
        <f t="shared" si="0"/>
        <v>46027朝</v>
      </c>
      <c r="B15" s="10">
        <f>IF(
D15="","",
IF(入力用!A15="",B14,DATE(LEFT(設定!$AD$4,4),MID(設定!$AD$4,5,2),MID(入力用!A15,1,FIND("日",入力用!A15)-1)))
)</f>
        <v>46027</v>
      </c>
      <c r="C15" s="10" t="str">
        <f>IF(
D15="","",
IF(入力用!B15="",C14,入力用!B15)
)</f>
        <v>月</v>
      </c>
      <c r="D15" s="1" t="str">
        <f>_xlfn.SWITCH(VLOOKUP(D$1,参照用!$H$2:$K$20,4,0),
0,IF(ISBLANK(入力用!C15),"",入力用!C15),
1,IFERROR(VLOOKUP(入力用!C15,参照用!$A$1:$B$11,2,0),"")
)</f>
        <v>朝</v>
      </c>
      <c r="E15" s="1" t="str">
        <f>_xlfn.SWITCH(VLOOKUP(E$1,参照用!$H$2:$K$20,4,0),
0,IF(ISBLANK(入力用!D15),"",入力用!D15),
1,IFERROR(VLOOKUP(入力用!D15,参照用!$A$1:$B$11,2,0),"")
)</f>
        <v/>
      </c>
      <c r="F15" s="1" t="str">
        <f>_xlfn.SWITCH(VLOOKUP(F$1,参照用!$H$2:$K$20,4,0),
0,IF(ISBLANK(入力用!E15),"",入力用!E15),
1,IFERROR(VLOOKUP(入力用!E15,参照用!$A$1:$B$11,2,0),"")
)</f>
        <v/>
      </c>
      <c r="G15" s="1">
        <f>IFERROR(
_xlfn.SWITCH(
VLOOKUP(G$1,参照用!$H$2:$K$20,4,0),
0,IF(ISBLANK(入力用!F15),"",入力用!F15),
1,IF(ISBLANK(入力用!F15),0,VLOOKUP(入力用!F15,参照用!$A$1:$B$11,2,0))
),
"")</f>
        <v>0</v>
      </c>
      <c r="H15" s="1">
        <f>IFERROR(
_xlfn.SWITCH(
VLOOKUP(H$1,参照用!$H$2:$K$20,4,0),
0,IF(ISBLANK(入力用!G15),"",入力用!G15),
1,IF(ISBLANK(入力用!G15),0,VLOOKUP(入力用!G15,参照用!$A$1:$B$11,2,0))
),
"")</f>
        <v>0</v>
      </c>
      <c r="I15" s="1">
        <f>IFERROR(
_xlfn.SWITCH(
VLOOKUP(I$1,参照用!$H$2:$K$20,4,0),
0,IF(ISBLANK(入力用!H15),"",入力用!H15),
1,IF(ISBLANK(入力用!H15),0,VLOOKUP(入力用!H15,参照用!$A$1:$B$11,2,0))
),
"")</f>
        <v>0</v>
      </c>
      <c r="J15" s="1">
        <f>IFERROR(
_xlfn.SWITCH(
VLOOKUP(J$1,参照用!$H$2:$K$20,4,0),
0,IF(入力用!I15="","",入力用!I15),
1,IF(入力用!I15="",0,VLOOKUP(入力用!I15,参照用!$A$1:$B$11,2,0))
),
"")</f>
        <v>0</v>
      </c>
      <c r="K15" s="1">
        <f>IFERROR(
_xlfn.SWITCH(
VLOOKUP(K$1,参照用!$H$2:$K$20,4,0),
0,IF(入力用!J15="","",入力用!J15),
1,IF(入力用!J15="",0,VLOOKUP(入力用!J15,参照用!$A$1:$B$11,2,0))
),
"")</f>
        <v>0</v>
      </c>
      <c r="L15" s="1">
        <f>IFERROR(
_xlfn.SWITCH(
VLOOKUP(L$1,参照用!$H$2:$K$20,4,0),
0,IF(入力用!K15="","",入力用!K15),
1,IF(入力用!K15="",0,VLOOKUP(入力用!K15,参照用!$A$1:$B$11,2,0))
),
"")</f>
        <v>0</v>
      </c>
      <c r="M15" s="1">
        <f>IFERROR(
_xlfn.SWITCH(
VLOOKUP(M$1,参照用!$H$2:$K$20,4,0),
0,IF(入力用!L15="","",入力用!L15),
1,IF(入力用!L15="",0,VLOOKUP(入力用!L15,参照用!$A$1:$B$11,2,0))
),
"")</f>
        <v>0</v>
      </c>
      <c r="N15" s="1">
        <f>IFERROR(
_xlfn.SWITCH(
VLOOKUP(N$1,参照用!$H$2:$K$20,4,0),
0,IF(入力用!M15="","",入力用!M15),
1,IF(入力用!M15="",0,VLOOKUP(入力用!M15,参照用!$A$1:$B$11,2,0))
),
"")</f>
        <v>0</v>
      </c>
      <c r="O15" s="1">
        <f>IFERROR(
_xlfn.SWITCH(
VLOOKUP(O$1,参照用!$H$2:$K$20,4,0),
0,IF(入力用!N15="","",入力用!N15),
1,IF(入力用!N15="",0,VLOOKUP(入力用!N15,参照用!$A$1:$B$11,2,0))
),
"")</f>
        <v>0</v>
      </c>
      <c r="P15" s="1">
        <f>IFERROR(
_xlfn.SWITCH(
VLOOKUP(P$1,参照用!$H$2:$K$20,4,0),
0,IF(入力用!O15="","",入力用!O15),
1,IF(入力用!O15="",0,VLOOKUP(入力用!O15,参照用!$A$1:$B$11,2,0))
),
"")</f>
        <v>0</v>
      </c>
      <c r="Q15" s="1">
        <f>IFERROR(
_xlfn.SWITCH(
VLOOKUP(Q$1,参照用!$H$2:$K$20,4,0),
0,IF(入力用!P15="","",入力用!P15),
1,IF(入力用!P15="",0,VLOOKUP(入力用!P15,参照用!$A$1:$B$11,2,0))
),
"")</f>
        <v>0</v>
      </c>
      <c r="R15" s="1">
        <f>IFERROR(
_xlfn.SWITCH(
VLOOKUP(R$1,参照用!$H$2:$K$20,4,0),
0,IF(入力用!Q15="","",入力用!Q15),
1,IF(入力用!Q15="",0,VLOOKUP(入力用!Q15,参照用!$A$1:$B$11,2,0))
),
"")</f>
        <v>0</v>
      </c>
      <c r="S15" s="1">
        <f>IFERROR(
_xlfn.SWITCH(
VLOOKUP(S$1,参照用!$H$2:$K$20,4,0),
0,IF(入力用!R15="","",入力用!R15),
1,IF(入力用!R15="",0,VLOOKUP(入力用!R15,参照用!$A$1:$B$11,2,0))
),
"")</f>
        <v>0</v>
      </c>
      <c r="T15" s="1">
        <f>IFERROR(
_xlfn.SWITCH(
VLOOKUP(T$1,参照用!$H$2:$K$20,4,0),
0,IF(入力用!S15="","",入力用!S15),
1,IF(入力用!S15="",0,VLOOKUP(入力用!S15,参照用!$A$1:$B$11,2,0))
),
"")</f>
        <v>0</v>
      </c>
      <c r="U15" s="1">
        <f>IFERROR(
_xlfn.SWITCH(
VLOOKUP(U$1,参照用!$H$2:$K$20,4,0),
0,IF(入力用!T15="","",入力用!T15),
1,IF(入力用!T15="",0,VLOOKUP(入力用!T15,参照用!$A$1:$B$11,2,0))
),
"")</f>
        <v>0</v>
      </c>
      <c r="V15" s="1">
        <f>IFERROR(
_xlfn.SWITCH(
VLOOKUP(V$1,参照用!$H$2:$K$20,4,0),
0,IF(入力用!U15="","",入力用!U15),
1,IF(入力用!U15="",0,VLOOKUP(入力用!U15,参照用!$A$1:$B$11,2,0))
),
"")</f>
        <v>0</v>
      </c>
      <c r="W15" s="1">
        <f>IFERROR(
_xlfn.SWITCH(
VLOOKUP(W$1,参照用!$H$2:$K$20,4,0),
0,IF(入力用!V15="","",入力用!V15),
1,IF(入力用!V15="",0,VLOOKUP(入力用!V15,参照用!$A$1:$B$11,2,0))
),
"")</f>
        <v>0</v>
      </c>
      <c r="X15" s="1">
        <f>IFERROR(
_xlfn.SWITCH(
VLOOKUP(X$1,参照用!$H$2:$K$20,4,0),
0,IF(入力用!W15="","",入力用!W15),
1,IF(入力用!W15="",0,VLOOKUP(入力用!W15,参照用!$A$1:$B$11,2,0))
),
"")</f>
        <v>0</v>
      </c>
      <c r="Y15" s="1">
        <f>IFERROR(
_xlfn.SWITCH(
VLOOKUP(Y$1,参照用!$H$2:$K$20,4,0),
0,IF(入力用!X15="","",入力用!X15),
1,IF(入力用!X15="",0,VLOOKUP(入力用!X15,参照用!$A$1:$B$11,2,0))
),
"")</f>
        <v>0</v>
      </c>
      <c r="Z15" s="1">
        <f>IFERROR(
_xlfn.SWITCH(
VLOOKUP(Z$1,参照用!$H$2:$K$20,4,0),
0,IF(入力用!Y15="","",入力用!Y15),
1,IF(入力用!Y15="",0,VLOOKUP(入力用!Y15,参照用!$A$1:$B$11,2,0))
),
"")</f>
        <v>0</v>
      </c>
      <c r="AA15" s="1">
        <f>IFERROR(
_xlfn.SWITCH(
VLOOKUP(AA$1,参照用!$H$2:$K$20,4,0),
0,IF(入力用!Z15="","",入力用!Z15),
1,IF(入力用!Z15="",0,VLOOKUP(入力用!Z15,参照用!$A$1:$B$11,2,0))
),
"")</f>
        <v>0</v>
      </c>
      <c r="AB15" s="1">
        <f>IFERROR(
_xlfn.SWITCH(
VLOOKUP(AB$1,参照用!$H$2:$K$20,4,0),
0,IF(入力用!AA15="","",入力用!AA15),
1,IF(入力用!AA15="",0,VLOOKUP(入力用!AA15,参照用!$A$1:$B$11,2,0))
),
"")</f>
        <v>0</v>
      </c>
      <c r="AC15" s="1">
        <f>IFERROR(
_xlfn.SWITCH(
VLOOKUP(AC$1,参照用!$H$2:$K$20,4,0),
0,IF(入力用!AB15="","",入力用!AB15),
1,IF(入力用!AB15="",0,VLOOKUP(入力用!AB15,参照用!$A$1:$B$11,2,0))
),
"")</f>
        <v>0</v>
      </c>
      <c r="AD15" s="1">
        <f>IFERROR(
_xlfn.SWITCH(
VLOOKUP(AD$1,参照用!$H$2:$K$20,4,0),
0,IF(入力用!AC15="","",入力用!AC15),
1,IF(入力用!AC15="",0,VLOOKUP(入力用!AC15,参照用!$A$1:$B$11,2,0))
),
"")</f>
        <v>0</v>
      </c>
      <c r="AE15" s="1">
        <f>IFERROR(
_xlfn.SWITCH(
VLOOKUP(AE$1,参照用!$H$2:$K$20,4,0),
0,IF(入力用!AD15="","",入力用!AD15),
1,IF(入力用!AD15="",0,VLOOKUP(入力用!AD15,参照用!$A$1:$B$11,2,0))
),
"")</f>
        <v>0</v>
      </c>
      <c r="AF15" s="1">
        <f>IFERROR(
_xlfn.SWITCH(
VLOOKUP(AF$1,参照用!$H$2:$K$20,4,0),
0,IF(入力用!AE15="","",入力用!AE15),
1,IF(入力用!AE15="",0,VLOOKUP(入力用!AE15,参照用!$A$1:$B$11,2,0))
),
"")</f>
        <v>0</v>
      </c>
      <c r="AG15" s="1">
        <f>IFERROR(
_xlfn.SWITCH(
VLOOKUP(AG$1,参照用!$H$2:$K$20,4,0),
0,IF(入力用!AF15="","",入力用!AF15),
1,IF(入力用!AF15="",0,VLOOKUP(入力用!AF15,参照用!$A$1:$B$11,2,0))
),
"")</f>
        <v>0</v>
      </c>
      <c r="AH15" s="1">
        <f>IFERROR(
_xlfn.SWITCH(
VLOOKUP(AH$1,参照用!$H$2:$K$20,4,0),
0,IF(入力用!AG15="","",入力用!AG15),
1,IF(入力用!AG15="",0,VLOOKUP(入力用!AG15,参照用!$A$1:$B$11,2,0))
),
"")</f>
        <v>0</v>
      </c>
      <c r="AI15" s="1">
        <f>IFERROR(
_xlfn.SWITCH(
VLOOKUP(AI$1,参照用!$H$2:$K$20,4,0),
0,IF(入力用!AH15="","",入力用!AH15),
1,IF(入力用!AH15="",0,VLOOKUP(入力用!AH15,参照用!$A$1:$B$11,2,0))
),
"")</f>
        <v>0</v>
      </c>
      <c r="AJ15" s="1" t="str">
        <f>IFERROR(
_xlfn.SWITCH(
VLOOKUP(AJ$1,参照用!$H$2:$K$20,4,0),
0,IF(入力用!AI15="","",入力用!AI15),
1,IF(入力用!AI15="",0,VLOOKUP(入力用!AI15,参照用!$A$1:$B$11,2,0))
),
"")</f>
        <v/>
      </c>
      <c r="AK15" s="1" t="str">
        <f>IFERROR(
_xlfn.SWITCH(
VLOOKUP(AK$1,参照用!$H$2:$K$20,4,0),
0,IF(入力用!AJ15="","",入力用!AJ15),
1,IF(入力用!AJ15="",0,VLOOKUP(入力用!AJ15,参照用!$A$1:$B$11,2,0))
),
"")</f>
        <v/>
      </c>
      <c r="AL15" s="1" t="str">
        <f>IFERROR(
_xlfn.SWITCH(
VLOOKUP(AL$1,参照用!$H$2:$K$20,4,0),
0,IF(入力用!AK15="","",入力用!AK15),
1,IF(入力用!AK15="",0,VLOOKUP(入力用!AK15,参照用!$A$1:$B$11,2,0))
),
"")</f>
        <v/>
      </c>
      <c r="AM15" s="1" t="str">
        <f>IFERROR(
_xlfn.SWITCH(
VLOOKUP(AM$1,参照用!$H$2:$K$20,4,0),
0,IF(入力用!AL15="","",入力用!AL15),
1,IF(入力用!AL15="",0,VLOOKUP(入力用!AL15,参照用!$A$1:$B$11,2,0))
),
"")</f>
        <v/>
      </c>
    </row>
    <row r="16" spans="1:52" x14ac:dyDescent="0.2">
      <c r="A16" s="1" t="str">
        <f t="shared" si="0"/>
        <v>46027昼</v>
      </c>
      <c r="B16" s="10">
        <f>IF(
D16="","",
IF(入力用!A16="",B15,DATE(LEFT(設定!$AD$4,4),MID(設定!$AD$4,5,2),MID(入力用!A16,1,FIND("日",入力用!A16)-1)))
)</f>
        <v>46027</v>
      </c>
      <c r="C16" s="10" t="str">
        <f>IF(
D16="","",
IF(入力用!B16="",C15,入力用!B16)
)</f>
        <v>月</v>
      </c>
      <c r="D16" s="1" t="str">
        <f>_xlfn.SWITCH(VLOOKUP(D$1,参照用!$H$2:$K$20,4,0),
0,IF(ISBLANK(入力用!C16),"",入力用!C16),
1,IFERROR(VLOOKUP(入力用!C16,参照用!$A$1:$B$11,2,0),"")
)</f>
        <v>昼</v>
      </c>
      <c r="E16" s="1" t="str">
        <f>_xlfn.SWITCH(VLOOKUP(E$1,参照用!$H$2:$K$20,4,0),
0,IF(ISBLANK(入力用!D16),"",入力用!D16),
1,IFERROR(VLOOKUP(入力用!D16,参照用!$A$1:$B$11,2,0),"")
)</f>
        <v/>
      </c>
      <c r="F16" s="1" t="str">
        <f>_xlfn.SWITCH(VLOOKUP(F$1,参照用!$H$2:$K$20,4,0),
0,IF(ISBLANK(入力用!E16),"",入力用!E16),
1,IFERROR(VLOOKUP(入力用!E16,参照用!$A$1:$B$11,2,0),"")
)</f>
        <v/>
      </c>
      <c r="G16" s="1">
        <f>IFERROR(
_xlfn.SWITCH(
VLOOKUP(G$1,参照用!$H$2:$K$20,4,0),
0,IF(ISBLANK(入力用!F16),"",入力用!F16),
1,IF(ISBLANK(入力用!F16),0,VLOOKUP(入力用!F16,参照用!$A$1:$B$11,2,0))
),
"")</f>
        <v>0</v>
      </c>
      <c r="H16" s="1">
        <f>IFERROR(
_xlfn.SWITCH(
VLOOKUP(H$1,参照用!$H$2:$K$20,4,0),
0,IF(ISBLANK(入力用!G16),"",入力用!G16),
1,IF(ISBLANK(入力用!G16),0,VLOOKUP(入力用!G16,参照用!$A$1:$B$11,2,0))
),
"")</f>
        <v>0</v>
      </c>
      <c r="I16" s="1">
        <f>IFERROR(
_xlfn.SWITCH(
VLOOKUP(I$1,参照用!$H$2:$K$20,4,0),
0,IF(ISBLANK(入力用!H16),"",入力用!H16),
1,IF(ISBLANK(入力用!H16),0,VLOOKUP(入力用!H16,参照用!$A$1:$B$11,2,0))
),
"")</f>
        <v>0</v>
      </c>
      <c r="J16" s="1">
        <f>IFERROR(
_xlfn.SWITCH(
VLOOKUP(J$1,参照用!$H$2:$K$20,4,0),
0,IF(入力用!I16="","",入力用!I16),
1,IF(入力用!I16="",0,VLOOKUP(入力用!I16,参照用!$A$1:$B$11,2,0))
),
"")</f>
        <v>0</v>
      </c>
      <c r="K16" s="1">
        <f>IFERROR(
_xlfn.SWITCH(
VLOOKUP(K$1,参照用!$H$2:$K$20,4,0),
0,IF(入力用!J16="","",入力用!J16),
1,IF(入力用!J16="",0,VLOOKUP(入力用!J16,参照用!$A$1:$B$11,2,0))
),
"")</f>
        <v>0</v>
      </c>
      <c r="L16" s="1">
        <f>IFERROR(
_xlfn.SWITCH(
VLOOKUP(L$1,参照用!$H$2:$K$20,4,0),
0,IF(入力用!K16="","",入力用!K16),
1,IF(入力用!K16="",0,VLOOKUP(入力用!K16,参照用!$A$1:$B$11,2,0))
),
"")</f>
        <v>0</v>
      </c>
      <c r="M16" s="1">
        <f>IFERROR(
_xlfn.SWITCH(
VLOOKUP(M$1,参照用!$H$2:$K$20,4,0),
0,IF(入力用!L16="","",入力用!L16),
1,IF(入力用!L16="",0,VLOOKUP(入力用!L16,参照用!$A$1:$B$11,2,0))
),
"")</f>
        <v>0</v>
      </c>
      <c r="N16" s="1">
        <f>IFERROR(
_xlfn.SWITCH(
VLOOKUP(N$1,参照用!$H$2:$K$20,4,0),
0,IF(入力用!M16="","",入力用!M16),
1,IF(入力用!M16="",0,VLOOKUP(入力用!M16,参照用!$A$1:$B$11,2,0))
),
"")</f>
        <v>0</v>
      </c>
      <c r="O16" s="1">
        <f>IFERROR(
_xlfn.SWITCH(
VLOOKUP(O$1,参照用!$H$2:$K$20,4,0),
0,IF(入力用!N16="","",入力用!N16),
1,IF(入力用!N16="",0,VLOOKUP(入力用!N16,参照用!$A$1:$B$11,2,0))
),
"")</f>
        <v>0</v>
      </c>
      <c r="P16" s="1">
        <f>IFERROR(
_xlfn.SWITCH(
VLOOKUP(P$1,参照用!$H$2:$K$20,4,0),
0,IF(入力用!O16="","",入力用!O16),
1,IF(入力用!O16="",0,VLOOKUP(入力用!O16,参照用!$A$1:$B$11,2,0))
),
"")</f>
        <v>0</v>
      </c>
      <c r="Q16" s="1">
        <f>IFERROR(
_xlfn.SWITCH(
VLOOKUP(Q$1,参照用!$H$2:$K$20,4,0),
0,IF(入力用!P16="","",入力用!P16),
1,IF(入力用!P16="",0,VLOOKUP(入力用!P16,参照用!$A$1:$B$11,2,0))
),
"")</f>
        <v>0</v>
      </c>
      <c r="R16" s="1">
        <f>IFERROR(
_xlfn.SWITCH(
VLOOKUP(R$1,参照用!$H$2:$K$20,4,0),
0,IF(入力用!Q16="","",入力用!Q16),
1,IF(入力用!Q16="",0,VLOOKUP(入力用!Q16,参照用!$A$1:$B$11,2,0))
),
"")</f>
        <v>0</v>
      </c>
      <c r="S16" s="1">
        <f>IFERROR(
_xlfn.SWITCH(
VLOOKUP(S$1,参照用!$H$2:$K$20,4,0),
0,IF(入力用!R16="","",入力用!R16),
1,IF(入力用!R16="",0,VLOOKUP(入力用!R16,参照用!$A$1:$B$11,2,0))
),
"")</f>
        <v>0</v>
      </c>
      <c r="T16" s="1">
        <f>IFERROR(
_xlfn.SWITCH(
VLOOKUP(T$1,参照用!$H$2:$K$20,4,0),
0,IF(入力用!S16="","",入力用!S16),
1,IF(入力用!S16="",0,VLOOKUP(入力用!S16,参照用!$A$1:$B$11,2,0))
),
"")</f>
        <v>0</v>
      </c>
      <c r="U16" s="1">
        <f>IFERROR(
_xlfn.SWITCH(
VLOOKUP(U$1,参照用!$H$2:$K$20,4,0),
0,IF(入力用!T16="","",入力用!T16),
1,IF(入力用!T16="",0,VLOOKUP(入力用!T16,参照用!$A$1:$B$11,2,0))
),
"")</f>
        <v>0</v>
      </c>
      <c r="V16" s="1">
        <f>IFERROR(
_xlfn.SWITCH(
VLOOKUP(V$1,参照用!$H$2:$K$20,4,0),
0,IF(入力用!U16="","",入力用!U16),
1,IF(入力用!U16="",0,VLOOKUP(入力用!U16,参照用!$A$1:$B$11,2,0))
),
"")</f>
        <v>0</v>
      </c>
      <c r="W16" s="1">
        <f>IFERROR(
_xlfn.SWITCH(
VLOOKUP(W$1,参照用!$H$2:$K$20,4,0),
0,IF(入力用!V16="","",入力用!V16),
1,IF(入力用!V16="",0,VLOOKUP(入力用!V16,参照用!$A$1:$B$11,2,0))
),
"")</f>
        <v>0</v>
      </c>
      <c r="X16" s="1">
        <f>IFERROR(
_xlfn.SWITCH(
VLOOKUP(X$1,参照用!$H$2:$K$20,4,0),
0,IF(入力用!W16="","",入力用!W16),
1,IF(入力用!W16="",0,VLOOKUP(入力用!W16,参照用!$A$1:$B$11,2,0))
),
"")</f>
        <v>0</v>
      </c>
      <c r="Y16" s="1">
        <f>IFERROR(
_xlfn.SWITCH(
VLOOKUP(Y$1,参照用!$H$2:$K$20,4,0),
0,IF(入力用!X16="","",入力用!X16),
1,IF(入力用!X16="",0,VLOOKUP(入力用!X16,参照用!$A$1:$B$11,2,0))
),
"")</f>
        <v>0</v>
      </c>
      <c r="Z16" s="1">
        <f>IFERROR(
_xlfn.SWITCH(
VLOOKUP(Z$1,参照用!$H$2:$K$20,4,0),
0,IF(入力用!Y16="","",入力用!Y16),
1,IF(入力用!Y16="",0,VLOOKUP(入力用!Y16,参照用!$A$1:$B$11,2,0))
),
"")</f>
        <v>0</v>
      </c>
      <c r="AA16" s="1">
        <f>IFERROR(
_xlfn.SWITCH(
VLOOKUP(AA$1,参照用!$H$2:$K$20,4,0),
0,IF(入力用!Z16="","",入力用!Z16),
1,IF(入力用!Z16="",0,VLOOKUP(入力用!Z16,参照用!$A$1:$B$11,2,0))
),
"")</f>
        <v>0</v>
      </c>
      <c r="AB16" s="1">
        <f>IFERROR(
_xlfn.SWITCH(
VLOOKUP(AB$1,参照用!$H$2:$K$20,4,0),
0,IF(入力用!AA16="","",入力用!AA16),
1,IF(入力用!AA16="",0,VLOOKUP(入力用!AA16,参照用!$A$1:$B$11,2,0))
),
"")</f>
        <v>0</v>
      </c>
      <c r="AC16" s="1">
        <f>IFERROR(
_xlfn.SWITCH(
VLOOKUP(AC$1,参照用!$H$2:$K$20,4,0),
0,IF(入力用!AB16="","",入力用!AB16),
1,IF(入力用!AB16="",0,VLOOKUP(入力用!AB16,参照用!$A$1:$B$11,2,0))
),
"")</f>
        <v>0</v>
      </c>
      <c r="AD16" s="1">
        <f>IFERROR(
_xlfn.SWITCH(
VLOOKUP(AD$1,参照用!$H$2:$K$20,4,0),
0,IF(入力用!AC16="","",入力用!AC16),
1,IF(入力用!AC16="",0,VLOOKUP(入力用!AC16,参照用!$A$1:$B$11,2,0))
),
"")</f>
        <v>0</v>
      </c>
      <c r="AE16" s="1">
        <f>IFERROR(
_xlfn.SWITCH(
VLOOKUP(AE$1,参照用!$H$2:$K$20,4,0),
0,IF(入力用!AD16="","",入力用!AD16),
1,IF(入力用!AD16="",0,VLOOKUP(入力用!AD16,参照用!$A$1:$B$11,2,0))
),
"")</f>
        <v>0</v>
      </c>
      <c r="AF16" s="1">
        <f>IFERROR(
_xlfn.SWITCH(
VLOOKUP(AF$1,参照用!$H$2:$K$20,4,0),
0,IF(入力用!AE16="","",入力用!AE16),
1,IF(入力用!AE16="",0,VLOOKUP(入力用!AE16,参照用!$A$1:$B$11,2,0))
),
"")</f>
        <v>0</v>
      </c>
      <c r="AG16" s="1">
        <f>IFERROR(
_xlfn.SWITCH(
VLOOKUP(AG$1,参照用!$H$2:$K$20,4,0),
0,IF(入力用!AF16="","",入力用!AF16),
1,IF(入力用!AF16="",0,VLOOKUP(入力用!AF16,参照用!$A$1:$B$11,2,0))
),
"")</f>
        <v>0</v>
      </c>
      <c r="AH16" s="1">
        <f>IFERROR(
_xlfn.SWITCH(
VLOOKUP(AH$1,参照用!$H$2:$K$20,4,0),
0,IF(入力用!AG16="","",入力用!AG16),
1,IF(入力用!AG16="",0,VLOOKUP(入力用!AG16,参照用!$A$1:$B$11,2,0))
),
"")</f>
        <v>0</v>
      </c>
      <c r="AI16" s="1">
        <f>IFERROR(
_xlfn.SWITCH(
VLOOKUP(AI$1,参照用!$H$2:$K$20,4,0),
0,IF(入力用!AH16="","",入力用!AH16),
1,IF(入力用!AH16="",0,VLOOKUP(入力用!AH16,参照用!$A$1:$B$11,2,0))
),
"")</f>
        <v>0</v>
      </c>
      <c r="AJ16" s="1" t="str">
        <f>IFERROR(
_xlfn.SWITCH(
VLOOKUP(AJ$1,参照用!$H$2:$K$20,4,0),
0,IF(入力用!AI16="","",入力用!AI16),
1,IF(入力用!AI16="",0,VLOOKUP(入力用!AI16,参照用!$A$1:$B$11,2,0))
),
"")</f>
        <v/>
      </c>
      <c r="AK16" s="1" t="str">
        <f>IFERROR(
_xlfn.SWITCH(
VLOOKUP(AK$1,参照用!$H$2:$K$20,4,0),
0,IF(入力用!AJ16="","",入力用!AJ16),
1,IF(入力用!AJ16="",0,VLOOKUP(入力用!AJ16,参照用!$A$1:$B$11,2,0))
),
"")</f>
        <v/>
      </c>
      <c r="AL16" s="1" t="str">
        <f>IFERROR(
_xlfn.SWITCH(
VLOOKUP(AL$1,参照用!$H$2:$K$20,4,0),
0,IF(入力用!AK16="","",入力用!AK16),
1,IF(入力用!AK16="",0,VLOOKUP(入力用!AK16,参照用!$A$1:$B$11,2,0))
),
"")</f>
        <v/>
      </c>
      <c r="AM16" s="1" t="str">
        <f>IFERROR(
_xlfn.SWITCH(
VLOOKUP(AM$1,参照用!$H$2:$K$20,4,0),
0,IF(入力用!AL16="","",入力用!AL16),
1,IF(入力用!AL16="",0,VLOOKUP(入力用!AL16,参照用!$A$1:$B$11,2,0))
),
"")</f>
        <v/>
      </c>
    </row>
    <row r="17" spans="1:39" x14ac:dyDescent="0.2">
      <c r="A17" s="1" t="str">
        <f t="shared" si="0"/>
        <v>46027夜</v>
      </c>
      <c r="B17" s="10">
        <f>IF(
D17="","",
IF(入力用!A17="",B16,DATE(LEFT(設定!$AD$4,4),MID(設定!$AD$4,5,2),MID(入力用!A17,1,FIND("日",入力用!A17)-1)))
)</f>
        <v>46027</v>
      </c>
      <c r="C17" s="10" t="str">
        <f>IF(
D17="","",
IF(入力用!B17="",C16,入力用!B17)
)</f>
        <v>月</v>
      </c>
      <c r="D17" s="1" t="str">
        <f>_xlfn.SWITCH(VLOOKUP(D$1,参照用!$H$2:$K$20,4,0),
0,IF(ISBLANK(入力用!C17),"",入力用!C17),
1,IFERROR(VLOOKUP(入力用!C17,参照用!$A$1:$B$11,2,0),"")
)</f>
        <v>夜</v>
      </c>
      <c r="E17" s="1" t="str">
        <f>_xlfn.SWITCH(VLOOKUP(E$1,参照用!$H$2:$K$20,4,0),
0,IF(ISBLANK(入力用!D17),"",入力用!D17),
1,IFERROR(VLOOKUP(入力用!D17,参照用!$A$1:$B$11,2,0),"")
)</f>
        <v/>
      </c>
      <c r="F17" s="1" t="str">
        <f>_xlfn.SWITCH(VLOOKUP(F$1,参照用!$H$2:$K$20,4,0),
0,IF(ISBLANK(入力用!E17),"",入力用!E17),
1,IFERROR(VLOOKUP(入力用!E17,参照用!$A$1:$B$11,2,0),"")
)</f>
        <v/>
      </c>
      <c r="G17" s="1">
        <f>IFERROR(
_xlfn.SWITCH(
VLOOKUP(G$1,参照用!$H$2:$K$20,4,0),
0,IF(ISBLANK(入力用!F17),"",入力用!F17),
1,IF(ISBLANK(入力用!F17),0,VLOOKUP(入力用!F17,参照用!$A$1:$B$11,2,0))
),
"")</f>
        <v>0</v>
      </c>
      <c r="H17" s="1">
        <f>IFERROR(
_xlfn.SWITCH(
VLOOKUP(H$1,参照用!$H$2:$K$20,4,0),
0,IF(ISBLANK(入力用!G17),"",入力用!G17),
1,IF(ISBLANK(入力用!G17),0,VLOOKUP(入力用!G17,参照用!$A$1:$B$11,2,0))
),
"")</f>
        <v>0</v>
      </c>
      <c r="I17" s="1">
        <f>IFERROR(
_xlfn.SWITCH(
VLOOKUP(I$1,参照用!$H$2:$K$20,4,0),
0,IF(ISBLANK(入力用!H17),"",入力用!H17),
1,IF(ISBLANK(入力用!H17),0,VLOOKUP(入力用!H17,参照用!$A$1:$B$11,2,0))
),
"")</f>
        <v>0</v>
      </c>
      <c r="J17" s="1">
        <f>IFERROR(
_xlfn.SWITCH(
VLOOKUP(J$1,参照用!$H$2:$K$20,4,0),
0,IF(入力用!I17="","",入力用!I17),
1,IF(入力用!I17="",0,VLOOKUP(入力用!I17,参照用!$A$1:$B$11,2,0))
),
"")</f>
        <v>0</v>
      </c>
      <c r="K17" s="1">
        <f>IFERROR(
_xlfn.SWITCH(
VLOOKUP(K$1,参照用!$H$2:$K$20,4,0),
0,IF(入力用!J17="","",入力用!J17),
1,IF(入力用!J17="",0,VLOOKUP(入力用!J17,参照用!$A$1:$B$11,2,0))
),
"")</f>
        <v>0</v>
      </c>
      <c r="L17" s="1">
        <f>IFERROR(
_xlfn.SWITCH(
VLOOKUP(L$1,参照用!$H$2:$K$20,4,0),
0,IF(入力用!K17="","",入力用!K17),
1,IF(入力用!K17="",0,VLOOKUP(入力用!K17,参照用!$A$1:$B$11,2,0))
),
"")</f>
        <v>0</v>
      </c>
      <c r="M17" s="1">
        <f>IFERROR(
_xlfn.SWITCH(
VLOOKUP(M$1,参照用!$H$2:$K$20,4,0),
0,IF(入力用!L17="","",入力用!L17),
1,IF(入力用!L17="",0,VLOOKUP(入力用!L17,参照用!$A$1:$B$11,2,0))
),
"")</f>
        <v>0</v>
      </c>
      <c r="N17" s="1">
        <f>IFERROR(
_xlfn.SWITCH(
VLOOKUP(N$1,参照用!$H$2:$K$20,4,0),
0,IF(入力用!M17="","",入力用!M17),
1,IF(入力用!M17="",0,VLOOKUP(入力用!M17,参照用!$A$1:$B$11,2,0))
),
"")</f>
        <v>0</v>
      </c>
      <c r="O17" s="1">
        <f>IFERROR(
_xlfn.SWITCH(
VLOOKUP(O$1,参照用!$H$2:$K$20,4,0),
0,IF(入力用!N17="","",入力用!N17),
1,IF(入力用!N17="",0,VLOOKUP(入力用!N17,参照用!$A$1:$B$11,2,0))
),
"")</f>
        <v>0</v>
      </c>
      <c r="P17" s="1">
        <f>IFERROR(
_xlfn.SWITCH(
VLOOKUP(P$1,参照用!$H$2:$K$20,4,0),
0,IF(入力用!O17="","",入力用!O17),
1,IF(入力用!O17="",0,VLOOKUP(入力用!O17,参照用!$A$1:$B$11,2,0))
),
"")</f>
        <v>0</v>
      </c>
      <c r="Q17" s="1">
        <f>IFERROR(
_xlfn.SWITCH(
VLOOKUP(Q$1,参照用!$H$2:$K$20,4,0),
0,IF(入力用!P17="","",入力用!P17),
1,IF(入力用!P17="",0,VLOOKUP(入力用!P17,参照用!$A$1:$B$11,2,0))
),
"")</f>
        <v>0</v>
      </c>
      <c r="R17" s="1">
        <f>IFERROR(
_xlfn.SWITCH(
VLOOKUP(R$1,参照用!$H$2:$K$20,4,0),
0,IF(入力用!Q17="","",入力用!Q17),
1,IF(入力用!Q17="",0,VLOOKUP(入力用!Q17,参照用!$A$1:$B$11,2,0))
),
"")</f>
        <v>0</v>
      </c>
      <c r="S17" s="1">
        <f>IFERROR(
_xlfn.SWITCH(
VLOOKUP(S$1,参照用!$H$2:$K$20,4,0),
0,IF(入力用!R17="","",入力用!R17),
1,IF(入力用!R17="",0,VLOOKUP(入力用!R17,参照用!$A$1:$B$11,2,0))
),
"")</f>
        <v>0</v>
      </c>
      <c r="T17" s="1">
        <f>IFERROR(
_xlfn.SWITCH(
VLOOKUP(T$1,参照用!$H$2:$K$20,4,0),
0,IF(入力用!S17="","",入力用!S17),
1,IF(入力用!S17="",0,VLOOKUP(入力用!S17,参照用!$A$1:$B$11,2,0))
),
"")</f>
        <v>0</v>
      </c>
      <c r="U17" s="1">
        <f>IFERROR(
_xlfn.SWITCH(
VLOOKUP(U$1,参照用!$H$2:$K$20,4,0),
0,IF(入力用!T17="","",入力用!T17),
1,IF(入力用!T17="",0,VLOOKUP(入力用!T17,参照用!$A$1:$B$11,2,0))
),
"")</f>
        <v>0</v>
      </c>
      <c r="V17" s="1">
        <f>IFERROR(
_xlfn.SWITCH(
VLOOKUP(V$1,参照用!$H$2:$K$20,4,0),
0,IF(入力用!U17="","",入力用!U17),
1,IF(入力用!U17="",0,VLOOKUP(入力用!U17,参照用!$A$1:$B$11,2,0))
),
"")</f>
        <v>0</v>
      </c>
      <c r="W17" s="1">
        <f>IFERROR(
_xlfn.SWITCH(
VLOOKUP(W$1,参照用!$H$2:$K$20,4,0),
0,IF(入力用!V17="","",入力用!V17),
1,IF(入力用!V17="",0,VLOOKUP(入力用!V17,参照用!$A$1:$B$11,2,0))
),
"")</f>
        <v>0</v>
      </c>
      <c r="X17" s="1">
        <f>IFERROR(
_xlfn.SWITCH(
VLOOKUP(X$1,参照用!$H$2:$K$20,4,0),
0,IF(入力用!W17="","",入力用!W17),
1,IF(入力用!W17="",0,VLOOKUP(入力用!W17,参照用!$A$1:$B$11,2,0))
),
"")</f>
        <v>0</v>
      </c>
      <c r="Y17" s="1">
        <f>IFERROR(
_xlfn.SWITCH(
VLOOKUP(Y$1,参照用!$H$2:$K$20,4,0),
0,IF(入力用!X17="","",入力用!X17),
1,IF(入力用!X17="",0,VLOOKUP(入力用!X17,参照用!$A$1:$B$11,2,0))
),
"")</f>
        <v>0</v>
      </c>
      <c r="Z17" s="1">
        <f>IFERROR(
_xlfn.SWITCH(
VLOOKUP(Z$1,参照用!$H$2:$K$20,4,0),
0,IF(入力用!Y17="","",入力用!Y17),
1,IF(入力用!Y17="",0,VLOOKUP(入力用!Y17,参照用!$A$1:$B$11,2,0))
),
"")</f>
        <v>0</v>
      </c>
      <c r="AA17" s="1">
        <f>IFERROR(
_xlfn.SWITCH(
VLOOKUP(AA$1,参照用!$H$2:$K$20,4,0),
0,IF(入力用!Z17="","",入力用!Z17),
1,IF(入力用!Z17="",0,VLOOKUP(入力用!Z17,参照用!$A$1:$B$11,2,0))
),
"")</f>
        <v>0</v>
      </c>
      <c r="AB17" s="1">
        <f>IFERROR(
_xlfn.SWITCH(
VLOOKUP(AB$1,参照用!$H$2:$K$20,4,0),
0,IF(入力用!AA17="","",入力用!AA17),
1,IF(入力用!AA17="",0,VLOOKUP(入力用!AA17,参照用!$A$1:$B$11,2,0))
),
"")</f>
        <v>0</v>
      </c>
      <c r="AC17" s="1">
        <f>IFERROR(
_xlfn.SWITCH(
VLOOKUP(AC$1,参照用!$H$2:$K$20,4,0),
0,IF(入力用!AB17="","",入力用!AB17),
1,IF(入力用!AB17="",0,VLOOKUP(入力用!AB17,参照用!$A$1:$B$11,2,0))
),
"")</f>
        <v>0</v>
      </c>
      <c r="AD17" s="1">
        <f>IFERROR(
_xlfn.SWITCH(
VLOOKUP(AD$1,参照用!$H$2:$K$20,4,0),
0,IF(入力用!AC17="","",入力用!AC17),
1,IF(入力用!AC17="",0,VLOOKUP(入力用!AC17,参照用!$A$1:$B$11,2,0))
),
"")</f>
        <v>0</v>
      </c>
      <c r="AE17" s="1">
        <f>IFERROR(
_xlfn.SWITCH(
VLOOKUP(AE$1,参照用!$H$2:$K$20,4,0),
0,IF(入力用!AD17="","",入力用!AD17),
1,IF(入力用!AD17="",0,VLOOKUP(入力用!AD17,参照用!$A$1:$B$11,2,0))
),
"")</f>
        <v>0</v>
      </c>
      <c r="AF17" s="1">
        <f>IFERROR(
_xlfn.SWITCH(
VLOOKUP(AF$1,参照用!$H$2:$K$20,4,0),
0,IF(入力用!AE17="","",入力用!AE17),
1,IF(入力用!AE17="",0,VLOOKUP(入力用!AE17,参照用!$A$1:$B$11,2,0))
),
"")</f>
        <v>0</v>
      </c>
      <c r="AG17" s="1">
        <f>IFERROR(
_xlfn.SWITCH(
VLOOKUP(AG$1,参照用!$H$2:$K$20,4,0),
0,IF(入力用!AF17="","",入力用!AF17),
1,IF(入力用!AF17="",0,VLOOKUP(入力用!AF17,参照用!$A$1:$B$11,2,0))
),
"")</f>
        <v>0</v>
      </c>
      <c r="AH17" s="1">
        <f>IFERROR(
_xlfn.SWITCH(
VLOOKUP(AH$1,参照用!$H$2:$K$20,4,0),
0,IF(入力用!AG17="","",入力用!AG17),
1,IF(入力用!AG17="",0,VLOOKUP(入力用!AG17,参照用!$A$1:$B$11,2,0))
),
"")</f>
        <v>0</v>
      </c>
      <c r="AI17" s="1">
        <f>IFERROR(
_xlfn.SWITCH(
VLOOKUP(AI$1,参照用!$H$2:$K$20,4,0),
0,IF(入力用!AH17="","",入力用!AH17),
1,IF(入力用!AH17="",0,VLOOKUP(入力用!AH17,参照用!$A$1:$B$11,2,0))
),
"")</f>
        <v>0</v>
      </c>
      <c r="AJ17" s="1" t="str">
        <f>IFERROR(
_xlfn.SWITCH(
VLOOKUP(AJ$1,参照用!$H$2:$K$20,4,0),
0,IF(入力用!AI17="","",入力用!AI17),
1,IF(入力用!AI17="",0,VLOOKUP(入力用!AI17,参照用!$A$1:$B$11,2,0))
),
"")</f>
        <v/>
      </c>
      <c r="AK17" s="1" t="str">
        <f>IFERROR(
_xlfn.SWITCH(
VLOOKUP(AK$1,参照用!$H$2:$K$20,4,0),
0,IF(入力用!AJ17="","",入力用!AJ17),
1,IF(入力用!AJ17="",0,VLOOKUP(入力用!AJ17,参照用!$A$1:$B$11,2,0))
),
"")</f>
        <v/>
      </c>
      <c r="AL17" s="1" t="str">
        <f>IFERROR(
_xlfn.SWITCH(
VLOOKUP(AL$1,参照用!$H$2:$K$20,4,0),
0,IF(入力用!AK17="","",入力用!AK17),
1,IF(入力用!AK17="",0,VLOOKUP(入力用!AK17,参照用!$A$1:$B$11,2,0))
),
"")</f>
        <v/>
      </c>
      <c r="AM17" s="1" t="str">
        <f>IFERROR(
_xlfn.SWITCH(
VLOOKUP(AM$1,参照用!$H$2:$K$20,4,0),
0,IF(入力用!AL17="","",入力用!AL17),
1,IF(入力用!AL17="",0,VLOOKUP(入力用!AL17,参照用!$A$1:$B$11,2,0))
),
"")</f>
        <v/>
      </c>
    </row>
    <row r="18" spans="1:39" x14ac:dyDescent="0.2">
      <c r="A18" s="1" t="str">
        <f t="shared" si="0"/>
        <v>46028朝</v>
      </c>
      <c r="B18" s="10">
        <f>IF(
D18="","",
IF(入力用!A18="",B17,DATE(LEFT(設定!$AD$4,4),MID(設定!$AD$4,5,2),MID(入力用!A18,1,FIND("日",入力用!A18)-1)))
)</f>
        <v>46028</v>
      </c>
      <c r="C18" s="10" t="str">
        <f>IF(
D18="","",
IF(入力用!B18="",C17,入力用!B18)
)</f>
        <v>火</v>
      </c>
      <c r="D18" s="1" t="str">
        <f>_xlfn.SWITCH(VLOOKUP(D$1,参照用!$H$2:$K$20,4,0),
0,IF(ISBLANK(入力用!C18),"",入力用!C18),
1,IFERROR(VLOOKUP(入力用!C18,参照用!$A$1:$B$11,2,0),"")
)</f>
        <v>朝</v>
      </c>
      <c r="E18" s="1" t="str">
        <f>_xlfn.SWITCH(VLOOKUP(E$1,参照用!$H$2:$K$20,4,0),
0,IF(ISBLANK(入力用!D18),"",入力用!D18),
1,IFERROR(VLOOKUP(入力用!D18,参照用!$A$1:$B$11,2,0),"")
)</f>
        <v/>
      </c>
      <c r="F18" s="1" t="str">
        <f>_xlfn.SWITCH(VLOOKUP(F$1,参照用!$H$2:$K$20,4,0),
0,IF(ISBLANK(入力用!E18),"",入力用!E18),
1,IFERROR(VLOOKUP(入力用!E18,参照用!$A$1:$B$11,2,0),"")
)</f>
        <v/>
      </c>
      <c r="G18" s="1">
        <f>IFERROR(
_xlfn.SWITCH(
VLOOKUP(G$1,参照用!$H$2:$K$20,4,0),
0,IF(ISBLANK(入力用!F18),"",入力用!F18),
1,IF(ISBLANK(入力用!F18),0,VLOOKUP(入力用!F18,参照用!$A$1:$B$11,2,0))
),
"")</f>
        <v>0</v>
      </c>
      <c r="H18" s="1">
        <f>IFERROR(
_xlfn.SWITCH(
VLOOKUP(H$1,参照用!$H$2:$K$20,4,0),
0,IF(ISBLANK(入力用!G18),"",入力用!G18),
1,IF(ISBLANK(入力用!G18),0,VLOOKUP(入力用!G18,参照用!$A$1:$B$11,2,0))
),
"")</f>
        <v>0</v>
      </c>
      <c r="I18" s="1">
        <f>IFERROR(
_xlfn.SWITCH(
VLOOKUP(I$1,参照用!$H$2:$K$20,4,0),
0,IF(ISBLANK(入力用!H18),"",入力用!H18),
1,IF(ISBLANK(入力用!H18),0,VLOOKUP(入力用!H18,参照用!$A$1:$B$11,2,0))
),
"")</f>
        <v>0</v>
      </c>
      <c r="J18" s="1">
        <f>IFERROR(
_xlfn.SWITCH(
VLOOKUP(J$1,参照用!$H$2:$K$20,4,0),
0,IF(入力用!I18="","",入力用!I18),
1,IF(入力用!I18="",0,VLOOKUP(入力用!I18,参照用!$A$1:$B$11,2,0))
),
"")</f>
        <v>0</v>
      </c>
      <c r="K18" s="1">
        <f>IFERROR(
_xlfn.SWITCH(
VLOOKUP(K$1,参照用!$H$2:$K$20,4,0),
0,IF(入力用!J18="","",入力用!J18),
1,IF(入力用!J18="",0,VLOOKUP(入力用!J18,参照用!$A$1:$B$11,2,0))
),
"")</f>
        <v>0</v>
      </c>
      <c r="L18" s="1">
        <f>IFERROR(
_xlfn.SWITCH(
VLOOKUP(L$1,参照用!$H$2:$K$20,4,0),
0,IF(入力用!K18="","",入力用!K18),
1,IF(入力用!K18="",0,VLOOKUP(入力用!K18,参照用!$A$1:$B$11,2,0))
),
"")</f>
        <v>0</v>
      </c>
      <c r="M18" s="1">
        <f>IFERROR(
_xlfn.SWITCH(
VLOOKUP(M$1,参照用!$H$2:$K$20,4,0),
0,IF(入力用!L18="","",入力用!L18),
1,IF(入力用!L18="",0,VLOOKUP(入力用!L18,参照用!$A$1:$B$11,2,0))
),
"")</f>
        <v>0</v>
      </c>
      <c r="N18" s="1">
        <f>IFERROR(
_xlfn.SWITCH(
VLOOKUP(N$1,参照用!$H$2:$K$20,4,0),
0,IF(入力用!M18="","",入力用!M18),
1,IF(入力用!M18="",0,VLOOKUP(入力用!M18,参照用!$A$1:$B$11,2,0))
),
"")</f>
        <v>0</v>
      </c>
      <c r="O18" s="1">
        <f>IFERROR(
_xlfn.SWITCH(
VLOOKUP(O$1,参照用!$H$2:$K$20,4,0),
0,IF(入力用!N18="","",入力用!N18),
1,IF(入力用!N18="",0,VLOOKUP(入力用!N18,参照用!$A$1:$B$11,2,0))
),
"")</f>
        <v>0</v>
      </c>
      <c r="P18" s="1">
        <f>IFERROR(
_xlfn.SWITCH(
VLOOKUP(P$1,参照用!$H$2:$K$20,4,0),
0,IF(入力用!O18="","",入力用!O18),
1,IF(入力用!O18="",0,VLOOKUP(入力用!O18,参照用!$A$1:$B$11,2,0))
),
"")</f>
        <v>0</v>
      </c>
      <c r="Q18" s="1">
        <f>IFERROR(
_xlfn.SWITCH(
VLOOKUP(Q$1,参照用!$H$2:$K$20,4,0),
0,IF(入力用!P18="","",入力用!P18),
1,IF(入力用!P18="",0,VLOOKUP(入力用!P18,参照用!$A$1:$B$11,2,0))
),
"")</f>
        <v>0</v>
      </c>
      <c r="R18" s="1">
        <f>IFERROR(
_xlfn.SWITCH(
VLOOKUP(R$1,参照用!$H$2:$K$20,4,0),
0,IF(入力用!Q18="","",入力用!Q18),
1,IF(入力用!Q18="",0,VLOOKUP(入力用!Q18,参照用!$A$1:$B$11,2,0))
),
"")</f>
        <v>0</v>
      </c>
      <c r="S18" s="1">
        <f>IFERROR(
_xlfn.SWITCH(
VLOOKUP(S$1,参照用!$H$2:$K$20,4,0),
0,IF(入力用!R18="","",入力用!R18),
1,IF(入力用!R18="",0,VLOOKUP(入力用!R18,参照用!$A$1:$B$11,2,0))
),
"")</f>
        <v>0</v>
      </c>
      <c r="T18" s="1">
        <f>IFERROR(
_xlfn.SWITCH(
VLOOKUP(T$1,参照用!$H$2:$K$20,4,0),
0,IF(入力用!S18="","",入力用!S18),
1,IF(入力用!S18="",0,VLOOKUP(入力用!S18,参照用!$A$1:$B$11,2,0))
),
"")</f>
        <v>0</v>
      </c>
      <c r="U18" s="1">
        <f>IFERROR(
_xlfn.SWITCH(
VLOOKUP(U$1,参照用!$H$2:$K$20,4,0),
0,IF(入力用!T18="","",入力用!T18),
1,IF(入力用!T18="",0,VLOOKUP(入力用!T18,参照用!$A$1:$B$11,2,0))
),
"")</f>
        <v>0</v>
      </c>
      <c r="V18" s="1">
        <f>IFERROR(
_xlfn.SWITCH(
VLOOKUP(V$1,参照用!$H$2:$K$20,4,0),
0,IF(入力用!U18="","",入力用!U18),
1,IF(入力用!U18="",0,VLOOKUP(入力用!U18,参照用!$A$1:$B$11,2,0))
),
"")</f>
        <v>0</v>
      </c>
      <c r="W18" s="1">
        <f>IFERROR(
_xlfn.SWITCH(
VLOOKUP(W$1,参照用!$H$2:$K$20,4,0),
0,IF(入力用!V18="","",入力用!V18),
1,IF(入力用!V18="",0,VLOOKUP(入力用!V18,参照用!$A$1:$B$11,2,0))
),
"")</f>
        <v>0</v>
      </c>
      <c r="X18" s="1">
        <f>IFERROR(
_xlfn.SWITCH(
VLOOKUP(X$1,参照用!$H$2:$K$20,4,0),
0,IF(入力用!W18="","",入力用!W18),
1,IF(入力用!W18="",0,VLOOKUP(入力用!W18,参照用!$A$1:$B$11,2,0))
),
"")</f>
        <v>0</v>
      </c>
      <c r="Y18" s="1">
        <f>IFERROR(
_xlfn.SWITCH(
VLOOKUP(Y$1,参照用!$H$2:$K$20,4,0),
0,IF(入力用!X18="","",入力用!X18),
1,IF(入力用!X18="",0,VLOOKUP(入力用!X18,参照用!$A$1:$B$11,2,0))
),
"")</f>
        <v>0</v>
      </c>
      <c r="Z18" s="1">
        <f>IFERROR(
_xlfn.SWITCH(
VLOOKUP(Z$1,参照用!$H$2:$K$20,4,0),
0,IF(入力用!Y18="","",入力用!Y18),
1,IF(入力用!Y18="",0,VLOOKUP(入力用!Y18,参照用!$A$1:$B$11,2,0))
),
"")</f>
        <v>0</v>
      </c>
      <c r="AA18" s="1">
        <f>IFERROR(
_xlfn.SWITCH(
VLOOKUP(AA$1,参照用!$H$2:$K$20,4,0),
0,IF(入力用!Z18="","",入力用!Z18),
1,IF(入力用!Z18="",0,VLOOKUP(入力用!Z18,参照用!$A$1:$B$11,2,0))
),
"")</f>
        <v>0</v>
      </c>
      <c r="AB18" s="1">
        <f>IFERROR(
_xlfn.SWITCH(
VLOOKUP(AB$1,参照用!$H$2:$K$20,4,0),
0,IF(入力用!AA18="","",入力用!AA18),
1,IF(入力用!AA18="",0,VLOOKUP(入力用!AA18,参照用!$A$1:$B$11,2,0))
),
"")</f>
        <v>0</v>
      </c>
      <c r="AC18" s="1">
        <f>IFERROR(
_xlfn.SWITCH(
VLOOKUP(AC$1,参照用!$H$2:$K$20,4,0),
0,IF(入力用!AB18="","",入力用!AB18),
1,IF(入力用!AB18="",0,VLOOKUP(入力用!AB18,参照用!$A$1:$B$11,2,0))
),
"")</f>
        <v>0</v>
      </c>
      <c r="AD18" s="1">
        <f>IFERROR(
_xlfn.SWITCH(
VLOOKUP(AD$1,参照用!$H$2:$K$20,4,0),
0,IF(入力用!AC18="","",入力用!AC18),
1,IF(入力用!AC18="",0,VLOOKUP(入力用!AC18,参照用!$A$1:$B$11,2,0))
),
"")</f>
        <v>0</v>
      </c>
      <c r="AE18" s="1">
        <f>IFERROR(
_xlfn.SWITCH(
VLOOKUP(AE$1,参照用!$H$2:$K$20,4,0),
0,IF(入力用!AD18="","",入力用!AD18),
1,IF(入力用!AD18="",0,VLOOKUP(入力用!AD18,参照用!$A$1:$B$11,2,0))
),
"")</f>
        <v>0</v>
      </c>
      <c r="AF18" s="1">
        <f>IFERROR(
_xlfn.SWITCH(
VLOOKUP(AF$1,参照用!$H$2:$K$20,4,0),
0,IF(入力用!AE18="","",入力用!AE18),
1,IF(入力用!AE18="",0,VLOOKUP(入力用!AE18,参照用!$A$1:$B$11,2,0))
),
"")</f>
        <v>0</v>
      </c>
      <c r="AG18" s="1">
        <f>IFERROR(
_xlfn.SWITCH(
VLOOKUP(AG$1,参照用!$H$2:$K$20,4,0),
0,IF(入力用!AF18="","",入力用!AF18),
1,IF(入力用!AF18="",0,VLOOKUP(入力用!AF18,参照用!$A$1:$B$11,2,0))
),
"")</f>
        <v>0</v>
      </c>
      <c r="AH18" s="1">
        <f>IFERROR(
_xlfn.SWITCH(
VLOOKUP(AH$1,参照用!$H$2:$K$20,4,0),
0,IF(入力用!AG18="","",入力用!AG18),
1,IF(入力用!AG18="",0,VLOOKUP(入力用!AG18,参照用!$A$1:$B$11,2,0))
),
"")</f>
        <v>0</v>
      </c>
      <c r="AI18" s="1">
        <f>IFERROR(
_xlfn.SWITCH(
VLOOKUP(AI$1,参照用!$H$2:$K$20,4,0),
0,IF(入力用!AH18="","",入力用!AH18),
1,IF(入力用!AH18="",0,VLOOKUP(入力用!AH18,参照用!$A$1:$B$11,2,0))
),
"")</f>
        <v>0</v>
      </c>
      <c r="AJ18" s="1" t="str">
        <f>IFERROR(
_xlfn.SWITCH(
VLOOKUP(AJ$1,参照用!$H$2:$K$20,4,0),
0,IF(入力用!AI18="","",入力用!AI18),
1,IF(入力用!AI18="",0,VLOOKUP(入力用!AI18,参照用!$A$1:$B$11,2,0))
),
"")</f>
        <v/>
      </c>
      <c r="AK18" s="1" t="str">
        <f>IFERROR(
_xlfn.SWITCH(
VLOOKUP(AK$1,参照用!$H$2:$K$20,4,0),
0,IF(入力用!AJ18="","",入力用!AJ18),
1,IF(入力用!AJ18="",0,VLOOKUP(入力用!AJ18,参照用!$A$1:$B$11,2,0))
),
"")</f>
        <v/>
      </c>
      <c r="AL18" s="1" t="str">
        <f>IFERROR(
_xlfn.SWITCH(
VLOOKUP(AL$1,参照用!$H$2:$K$20,4,0),
0,IF(入力用!AK18="","",入力用!AK18),
1,IF(入力用!AK18="",0,VLOOKUP(入力用!AK18,参照用!$A$1:$B$11,2,0))
),
"")</f>
        <v/>
      </c>
      <c r="AM18" s="1" t="str">
        <f>IFERROR(
_xlfn.SWITCH(
VLOOKUP(AM$1,参照用!$H$2:$K$20,4,0),
0,IF(入力用!AL18="","",入力用!AL18),
1,IF(入力用!AL18="",0,VLOOKUP(入力用!AL18,参照用!$A$1:$B$11,2,0))
),
"")</f>
        <v/>
      </c>
    </row>
    <row r="19" spans="1:39" x14ac:dyDescent="0.2">
      <c r="A19" s="1" t="str">
        <f t="shared" si="0"/>
        <v>46028昼</v>
      </c>
      <c r="B19" s="10">
        <f>IF(
D19="","",
IF(入力用!A19="",B18,DATE(LEFT(設定!$AD$4,4),MID(設定!$AD$4,5,2),MID(入力用!A19,1,FIND("日",入力用!A19)-1)))
)</f>
        <v>46028</v>
      </c>
      <c r="C19" s="10" t="str">
        <f>IF(
D19="","",
IF(入力用!B19="",C18,入力用!B19)
)</f>
        <v>火</v>
      </c>
      <c r="D19" s="1" t="str">
        <f>_xlfn.SWITCH(VLOOKUP(D$1,参照用!$H$2:$K$20,4,0),
0,IF(ISBLANK(入力用!C19),"",入力用!C19),
1,IFERROR(VLOOKUP(入力用!C19,参照用!$A$1:$B$11,2,0),"")
)</f>
        <v>昼</v>
      </c>
      <c r="E19" s="1" t="str">
        <f>_xlfn.SWITCH(VLOOKUP(E$1,参照用!$H$2:$K$20,4,0),
0,IF(ISBLANK(入力用!D19),"",入力用!D19),
1,IFERROR(VLOOKUP(入力用!D19,参照用!$A$1:$B$11,2,0),"")
)</f>
        <v/>
      </c>
      <c r="F19" s="1" t="str">
        <f>_xlfn.SWITCH(VLOOKUP(F$1,参照用!$H$2:$K$20,4,0),
0,IF(ISBLANK(入力用!E19),"",入力用!E19),
1,IFERROR(VLOOKUP(入力用!E19,参照用!$A$1:$B$11,2,0),"")
)</f>
        <v/>
      </c>
      <c r="G19" s="1">
        <f>IFERROR(
_xlfn.SWITCH(
VLOOKUP(G$1,参照用!$H$2:$K$20,4,0),
0,IF(ISBLANK(入力用!F19),"",入力用!F19),
1,IF(ISBLANK(入力用!F19),0,VLOOKUP(入力用!F19,参照用!$A$1:$B$11,2,0))
),
"")</f>
        <v>0</v>
      </c>
      <c r="H19" s="1">
        <f>IFERROR(
_xlfn.SWITCH(
VLOOKUP(H$1,参照用!$H$2:$K$20,4,0),
0,IF(ISBLANK(入力用!G19),"",入力用!G19),
1,IF(ISBLANK(入力用!G19),0,VLOOKUP(入力用!G19,参照用!$A$1:$B$11,2,0))
),
"")</f>
        <v>0</v>
      </c>
      <c r="I19" s="1">
        <f>IFERROR(
_xlfn.SWITCH(
VLOOKUP(I$1,参照用!$H$2:$K$20,4,0),
0,IF(ISBLANK(入力用!H19),"",入力用!H19),
1,IF(ISBLANK(入力用!H19),0,VLOOKUP(入力用!H19,参照用!$A$1:$B$11,2,0))
),
"")</f>
        <v>0</v>
      </c>
      <c r="J19" s="1">
        <f>IFERROR(
_xlfn.SWITCH(
VLOOKUP(J$1,参照用!$H$2:$K$20,4,0),
0,IF(入力用!I19="","",入力用!I19),
1,IF(入力用!I19="",0,VLOOKUP(入力用!I19,参照用!$A$1:$B$11,2,0))
),
"")</f>
        <v>0</v>
      </c>
      <c r="K19" s="1">
        <f>IFERROR(
_xlfn.SWITCH(
VLOOKUP(K$1,参照用!$H$2:$K$20,4,0),
0,IF(入力用!J19="","",入力用!J19),
1,IF(入力用!J19="",0,VLOOKUP(入力用!J19,参照用!$A$1:$B$11,2,0))
),
"")</f>
        <v>0</v>
      </c>
      <c r="L19" s="1">
        <f>IFERROR(
_xlfn.SWITCH(
VLOOKUP(L$1,参照用!$H$2:$K$20,4,0),
0,IF(入力用!K19="","",入力用!K19),
1,IF(入力用!K19="",0,VLOOKUP(入力用!K19,参照用!$A$1:$B$11,2,0))
),
"")</f>
        <v>0</v>
      </c>
      <c r="M19" s="1">
        <f>IFERROR(
_xlfn.SWITCH(
VLOOKUP(M$1,参照用!$H$2:$K$20,4,0),
0,IF(入力用!L19="","",入力用!L19),
1,IF(入力用!L19="",0,VLOOKUP(入力用!L19,参照用!$A$1:$B$11,2,0))
),
"")</f>
        <v>0</v>
      </c>
      <c r="N19" s="1">
        <f>IFERROR(
_xlfn.SWITCH(
VLOOKUP(N$1,参照用!$H$2:$K$20,4,0),
0,IF(入力用!M19="","",入力用!M19),
1,IF(入力用!M19="",0,VLOOKUP(入力用!M19,参照用!$A$1:$B$11,2,0))
),
"")</f>
        <v>0</v>
      </c>
      <c r="O19" s="1">
        <f>IFERROR(
_xlfn.SWITCH(
VLOOKUP(O$1,参照用!$H$2:$K$20,4,0),
0,IF(入力用!N19="","",入力用!N19),
1,IF(入力用!N19="",0,VLOOKUP(入力用!N19,参照用!$A$1:$B$11,2,0))
),
"")</f>
        <v>0</v>
      </c>
      <c r="P19" s="1">
        <f>IFERROR(
_xlfn.SWITCH(
VLOOKUP(P$1,参照用!$H$2:$K$20,4,0),
0,IF(入力用!O19="","",入力用!O19),
1,IF(入力用!O19="",0,VLOOKUP(入力用!O19,参照用!$A$1:$B$11,2,0))
),
"")</f>
        <v>0</v>
      </c>
      <c r="Q19" s="1">
        <f>IFERROR(
_xlfn.SWITCH(
VLOOKUP(Q$1,参照用!$H$2:$K$20,4,0),
0,IF(入力用!P19="","",入力用!P19),
1,IF(入力用!P19="",0,VLOOKUP(入力用!P19,参照用!$A$1:$B$11,2,0))
),
"")</f>
        <v>0</v>
      </c>
      <c r="R19" s="1">
        <f>IFERROR(
_xlfn.SWITCH(
VLOOKUP(R$1,参照用!$H$2:$K$20,4,0),
0,IF(入力用!Q19="","",入力用!Q19),
1,IF(入力用!Q19="",0,VLOOKUP(入力用!Q19,参照用!$A$1:$B$11,2,0))
),
"")</f>
        <v>0</v>
      </c>
      <c r="S19" s="1">
        <f>IFERROR(
_xlfn.SWITCH(
VLOOKUP(S$1,参照用!$H$2:$K$20,4,0),
0,IF(入力用!R19="","",入力用!R19),
1,IF(入力用!R19="",0,VLOOKUP(入力用!R19,参照用!$A$1:$B$11,2,0))
),
"")</f>
        <v>0</v>
      </c>
      <c r="T19" s="1">
        <f>IFERROR(
_xlfn.SWITCH(
VLOOKUP(T$1,参照用!$H$2:$K$20,4,0),
0,IF(入力用!S19="","",入力用!S19),
1,IF(入力用!S19="",0,VLOOKUP(入力用!S19,参照用!$A$1:$B$11,2,0))
),
"")</f>
        <v>0</v>
      </c>
      <c r="U19" s="1">
        <f>IFERROR(
_xlfn.SWITCH(
VLOOKUP(U$1,参照用!$H$2:$K$20,4,0),
0,IF(入力用!T19="","",入力用!T19),
1,IF(入力用!T19="",0,VLOOKUP(入力用!T19,参照用!$A$1:$B$11,2,0))
),
"")</f>
        <v>0</v>
      </c>
      <c r="V19" s="1">
        <f>IFERROR(
_xlfn.SWITCH(
VLOOKUP(V$1,参照用!$H$2:$K$20,4,0),
0,IF(入力用!U19="","",入力用!U19),
1,IF(入力用!U19="",0,VLOOKUP(入力用!U19,参照用!$A$1:$B$11,2,0))
),
"")</f>
        <v>0</v>
      </c>
      <c r="W19" s="1">
        <f>IFERROR(
_xlfn.SWITCH(
VLOOKUP(W$1,参照用!$H$2:$K$20,4,0),
0,IF(入力用!V19="","",入力用!V19),
1,IF(入力用!V19="",0,VLOOKUP(入力用!V19,参照用!$A$1:$B$11,2,0))
),
"")</f>
        <v>0</v>
      </c>
      <c r="X19" s="1">
        <f>IFERROR(
_xlfn.SWITCH(
VLOOKUP(X$1,参照用!$H$2:$K$20,4,0),
0,IF(入力用!W19="","",入力用!W19),
1,IF(入力用!W19="",0,VLOOKUP(入力用!W19,参照用!$A$1:$B$11,2,0))
),
"")</f>
        <v>0</v>
      </c>
      <c r="Y19" s="1">
        <f>IFERROR(
_xlfn.SWITCH(
VLOOKUP(Y$1,参照用!$H$2:$K$20,4,0),
0,IF(入力用!X19="","",入力用!X19),
1,IF(入力用!X19="",0,VLOOKUP(入力用!X19,参照用!$A$1:$B$11,2,0))
),
"")</f>
        <v>0</v>
      </c>
      <c r="Z19" s="1">
        <f>IFERROR(
_xlfn.SWITCH(
VLOOKUP(Z$1,参照用!$H$2:$K$20,4,0),
0,IF(入力用!Y19="","",入力用!Y19),
1,IF(入力用!Y19="",0,VLOOKUP(入力用!Y19,参照用!$A$1:$B$11,2,0))
),
"")</f>
        <v>0</v>
      </c>
      <c r="AA19" s="1">
        <f>IFERROR(
_xlfn.SWITCH(
VLOOKUP(AA$1,参照用!$H$2:$K$20,4,0),
0,IF(入力用!Z19="","",入力用!Z19),
1,IF(入力用!Z19="",0,VLOOKUP(入力用!Z19,参照用!$A$1:$B$11,2,0))
),
"")</f>
        <v>0</v>
      </c>
      <c r="AB19" s="1">
        <f>IFERROR(
_xlfn.SWITCH(
VLOOKUP(AB$1,参照用!$H$2:$K$20,4,0),
0,IF(入力用!AA19="","",入力用!AA19),
1,IF(入力用!AA19="",0,VLOOKUP(入力用!AA19,参照用!$A$1:$B$11,2,0))
),
"")</f>
        <v>0</v>
      </c>
      <c r="AC19" s="1">
        <f>IFERROR(
_xlfn.SWITCH(
VLOOKUP(AC$1,参照用!$H$2:$K$20,4,0),
0,IF(入力用!AB19="","",入力用!AB19),
1,IF(入力用!AB19="",0,VLOOKUP(入力用!AB19,参照用!$A$1:$B$11,2,0))
),
"")</f>
        <v>0</v>
      </c>
      <c r="AD19" s="1">
        <f>IFERROR(
_xlfn.SWITCH(
VLOOKUP(AD$1,参照用!$H$2:$K$20,4,0),
0,IF(入力用!AC19="","",入力用!AC19),
1,IF(入力用!AC19="",0,VLOOKUP(入力用!AC19,参照用!$A$1:$B$11,2,0))
),
"")</f>
        <v>0</v>
      </c>
      <c r="AE19" s="1">
        <f>IFERROR(
_xlfn.SWITCH(
VLOOKUP(AE$1,参照用!$H$2:$K$20,4,0),
0,IF(入力用!AD19="","",入力用!AD19),
1,IF(入力用!AD19="",0,VLOOKUP(入力用!AD19,参照用!$A$1:$B$11,2,0))
),
"")</f>
        <v>0</v>
      </c>
      <c r="AF19" s="1">
        <f>IFERROR(
_xlfn.SWITCH(
VLOOKUP(AF$1,参照用!$H$2:$K$20,4,0),
0,IF(入力用!AE19="","",入力用!AE19),
1,IF(入力用!AE19="",0,VLOOKUP(入力用!AE19,参照用!$A$1:$B$11,2,0))
),
"")</f>
        <v>0</v>
      </c>
      <c r="AG19" s="1">
        <f>IFERROR(
_xlfn.SWITCH(
VLOOKUP(AG$1,参照用!$H$2:$K$20,4,0),
0,IF(入力用!AF19="","",入力用!AF19),
1,IF(入力用!AF19="",0,VLOOKUP(入力用!AF19,参照用!$A$1:$B$11,2,0))
),
"")</f>
        <v>0</v>
      </c>
      <c r="AH19" s="1">
        <f>IFERROR(
_xlfn.SWITCH(
VLOOKUP(AH$1,参照用!$H$2:$K$20,4,0),
0,IF(入力用!AG19="","",入力用!AG19),
1,IF(入力用!AG19="",0,VLOOKUP(入力用!AG19,参照用!$A$1:$B$11,2,0))
),
"")</f>
        <v>0</v>
      </c>
      <c r="AI19" s="1">
        <f>IFERROR(
_xlfn.SWITCH(
VLOOKUP(AI$1,参照用!$H$2:$K$20,4,0),
0,IF(入力用!AH19="","",入力用!AH19),
1,IF(入力用!AH19="",0,VLOOKUP(入力用!AH19,参照用!$A$1:$B$11,2,0))
),
"")</f>
        <v>0</v>
      </c>
      <c r="AJ19" s="1" t="str">
        <f>IFERROR(
_xlfn.SWITCH(
VLOOKUP(AJ$1,参照用!$H$2:$K$20,4,0),
0,IF(入力用!AI19="","",入力用!AI19),
1,IF(入力用!AI19="",0,VLOOKUP(入力用!AI19,参照用!$A$1:$B$11,2,0))
),
"")</f>
        <v/>
      </c>
      <c r="AK19" s="1" t="str">
        <f>IFERROR(
_xlfn.SWITCH(
VLOOKUP(AK$1,参照用!$H$2:$K$20,4,0),
0,IF(入力用!AJ19="","",入力用!AJ19),
1,IF(入力用!AJ19="",0,VLOOKUP(入力用!AJ19,参照用!$A$1:$B$11,2,0))
),
"")</f>
        <v/>
      </c>
      <c r="AL19" s="1" t="str">
        <f>IFERROR(
_xlfn.SWITCH(
VLOOKUP(AL$1,参照用!$H$2:$K$20,4,0),
0,IF(入力用!AK19="","",入力用!AK19),
1,IF(入力用!AK19="",0,VLOOKUP(入力用!AK19,参照用!$A$1:$B$11,2,0))
),
"")</f>
        <v/>
      </c>
      <c r="AM19" s="1" t="str">
        <f>IFERROR(
_xlfn.SWITCH(
VLOOKUP(AM$1,参照用!$H$2:$K$20,4,0),
0,IF(入力用!AL19="","",入力用!AL19),
1,IF(入力用!AL19="",0,VLOOKUP(入力用!AL19,参照用!$A$1:$B$11,2,0))
),
"")</f>
        <v/>
      </c>
    </row>
    <row r="20" spans="1:39" x14ac:dyDescent="0.2">
      <c r="A20" s="1" t="str">
        <f t="shared" si="0"/>
        <v>46028夜</v>
      </c>
      <c r="B20" s="10">
        <f>IF(
D20="","",
IF(入力用!A20="",B19,DATE(LEFT(設定!$AD$4,4),MID(設定!$AD$4,5,2),MID(入力用!A20,1,FIND("日",入力用!A20)-1)))
)</f>
        <v>46028</v>
      </c>
      <c r="C20" s="10" t="str">
        <f>IF(
D20="","",
IF(入力用!B20="",C19,入力用!B20)
)</f>
        <v>火</v>
      </c>
      <c r="D20" s="1" t="str">
        <f>_xlfn.SWITCH(VLOOKUP(D$1,参照用!$H$2:$K$20,4,0),
0,IF(ISBLANK(入力用!C20),"",入力用!C20),
1,IFERROR(VLOOKUP(入力用!C20,参照用!$A$1:$B$11,2,0),"")
)</f>
        <v>夜</v>
      </c>
      <c r="E20" s="1" t="str">
        <f>_xlfn.SWITCH(VLOOKUP(E$1,参照用!$H$2:$K$20,4,0),
0,IF(ISBLANK(入力用!D20),"",入力用!D20),
1,IFERROR(VLOOKUP(入力用!D20,参照用!$A$1:$B$11,2,0),"")
)</f>
        <v/>
      </c>
      <c r="F20" s="1" t="str">
        <f>_xlfn.SWITCH(VLOOKUP(F$1,参照用!$H$2:$K$20,4,0),
0,IF(ISBLANK(入力用!E20),"",入力用!E20),
1,IFERROR(VLOOKUP(入力用!E20,参照用!$A$1:$B$11,2,0),"")
)</f>
        <v/>
      </c>
      <c r="G20" s="1">
        <f>IFERROR(
_xlfn.SWITCH(
VLOOKUP(G$1,参照用!$H$2:$K$20,4,0),
0,IF(ISBLANK(入力用!F20),"",入力用!F20),
1,IF(ISBLANK(入力用!F20),0,VLOOKUP(入力用!F20,参照用!$A$1:$B$11,2,0))
),
"")</f>
        <v>0</v>
      </c>
      <c r="H20" s="1">
        <f>IFERROR(
_xlfn.SWITCH(
VLOOKUP(H$1,参照用!$H$2:$K$20,4,0),
0,IF(ISBLANK(入力用!G20),"",入力用!G20),
1,IF(ISBLANK(入力用!G20),0,VLOOKUP(入力用!G20,参照用!$A$1:$B$11,2,0))
),
"")</f>
        <v>0</v>
      </c>
      <c r="I20" s="1">
        <f>IFERROR(
_xlfn.SWITCH(
VLOOKUP(I$1,参照用!$H$2:$K$20,4,0),
0,IF(ISBLANK(入力用!H20),"",入力用!H20),
1,IF(ISBLANK(入力用!H20),0,VLOOKUP(入力用!H20,参照用!$A$1:$B$11,2,0))
),
"")</f>
        <v>0</v>
      </c>
      <c r="J20" s="1">
        <f>IFERROR(
_xlfn.SWITCH(
VLOOKUP(J$1,参照用!$H$2:$K$20,4,0),
0,IF(入力用!I20="","",入力用!I20),
1,IF(入力用!I20="",0,VLOOKUP(入力用!I20,参照用!$A$1:$B$11,2,0))
),
"")</f>
        <v>0</v>
      </c>
      <c r="K20" s="1">
        <f>IFERROR(
_xlfn.SWITCH(
VLOOKUP(K$1,参照用!$H$2:$K$20,4,0),
0,IF(入力用!J20="","",入力用!J20),
1,IF(入力用!J20="",0,VLOOKUP(入力用!J20,参照用!$A$1:$B$11,2,0))
),
"")</f>
        <v>0</v>
      </c>
      <c r="L20" s="1">
        <f>IFERROR(
_xlfn.SWITCH(
VLOOKUP(L$1,参照用!$H$2:$K$20,4,0),
0,IF(入力用!K20="","",入力用!K20),
1,IF(入力用!K20="",0,VLOOKUP(入力用!K20,参照用!$A$1:$B$11,2,0))
),
"")</f>
        <v>0</v>
      </c>
      <c r="M20" s="1">
        <f>IFERROR(
_xlfn.SWITCH(
VLOOKUP(M$1,参照用!$H$2:$K$20,4,0),
0,IF(入力用!L20="","",入力用!L20),
1,IF(入力用!L20="",0,VLOOKUP(入力用!L20,参照用!$A$1:$B$11,2,0))
),
"")</f>
        <v>0</v>
      </c>
      <c r="N20" s="1">
        <f>IFERROR(
_xlfn.SWITCH(
VLOOKUP(N$1,参照用!$H$2:$K$20,4,0),
0,IF(入力用!M20="","",入力用!M20),
1,IF(入力用!M20="",0,VLOOKUP(入力用!M20,参照用!$A$1:$B$11,2,0))
),
"")</f>
        <v>0</v>
      </c>
      <c r="O20" s="1">
        <f>IFERROR(
_xlfn.SWITCH(
VLOOKUP(O$1,参照用!$H$2:$K$20,4,0),
0,IF(入力用!N20="","",入力用!N20),
1,IF(入力用!N20="",0,VLOOKUP(入力用!N20,参照用!$A$1:$B$11,2,0))
),
"")</f>
        <v>0</v>
      </c>
      <c r="P20" s="1">
        <f>IFERROR(
_xlfn.SWITCH(
VLOOKUP(P$1,参照用!$H$2:$K$20,4,0),
0,IF(入力用!O20="","",入力用!O20),
1,IF(入力用!O20="",0,VLOOKUP(入力用!O20,参照用!$A$1:$B$11,2,0))
),
"")</f>
        <v>0</v>
      </c>
      <c r="Q20" s="1">
        <f>IFERROR(
_xlfn.SWITCH(
VLOOKUP(Q$1,参照用!$H$2:$K$20,4,0),
0,IF(入力用!P20="","",入力用!P20),
1,IF(入力用!P20="",0,VLOOKUP(入力用!P20,参照用!$A$1:$B$11,2,0))
),
"")</f>
        <v>0</v>
      </c>
      <c r="R20" s="1">
        <f>IFERROR(
_xlfn.SWITCH(
VLOOKUP(R$1,参照用!$H$2:$K$20,4,0),
0,IF(入力用!Q20="","",入力用!Q20),
1,IF(入力用!Q20="",0,VLOOKUP(入力用!Q20,参照用!$A$1:$B$11,2,0))
),
"")</f>
        <v>0</v>
      </c>
      <c r="S20" s="1">
        <f>IFERROR(
_xlfn.SWITCH(
VLOOKUP(S$1,参照用!$H$2:$K$20,4,0),
0,IF(入力用!R20="","",入力用!R20),
1,IF(入力用!R20="",0,VLOOKUP(入力用!R20,参照用!$A$1:$B$11,2,0))
),
"")</f>
        <v>0</v>
      </c>
      <c r="T20" s="1">
        <f>IFERROR(
_xlfn.SWITCH(
VLOOKUP(T$1,参照用!$H$2:$K$20,4,0),
0,IF(入力用!S20="","",入力用!S20),
1,IF(入力用!S20="",0,VLOOKUP(入力用!S20,参照用!$A$1:$B$11,2,0))
),
"")</f>
        <v>0</v>
      </c>
      <c r="U20" s="1">
        <f>IFERROR(
_xlfn.SWITCH(
VLOOKUP(U$1,参照用!$H$2:$K$20,4,0),
0,IF(入力用!T20="","",入力用!T20),
1,IF(入力用!T20="",0,VLOOKUP(入力用!T20,参照用!$A$1:$B$11,2,0))
),
"")</f>
        <v>0</v>
      </c>
      <c r="V20" s="1">
        <f>IFERROR(
_xlfn.SWITCH(
VLOOKUP(V$1,参照用!$H$2:$K$20,4,0),
0,IF(入力用!U20="","",入力用!U20),
1,IF(入力用!U20="",0,VLOOKUP(入力用!U20,参照用!$A$1:$B$11,2,0))
),
"")</f>
        <v>0</v>
      </c>
      <c r="W20" s="1">
        <f>IFERROR(
_xlfn.SWITCH(
VLOOKUP(W$1,参照用!$H$2:$K$20,4,0),
0,IF(入力用!V20="","",入力用!V20),
1,IF(入力用!V20="",0,VLOOKUP(入力用!V20,参照用!$A$1:$B$11,2,0))
),
"")</f>
        <v>0</v>
      </c>
      <c r="X20" s="1">
        <f>IFERROR(
_xlfn.SWITCH(
VLOOKUP(X$1,参照用!$H$2:$K$20,4,0),
0,IF(入力用!W20="","",入力用!W20),
1,IF(入力用!W20="",0,VLOOKUP(入力用!W20,参照用!$A$1:$B$11,2,0))
),
"")</f>
        <v>0</v>
      </c>
      <c r="Y20" s="1">
        <f>IFERROR(
_xlfn.SWITCH(
VLOOKUP(Y$1,参照用!$H$2:$K$20,4,0),
0,IF(入力用!X20="","",入力用!X20),
1,IF(入力用!X20="",0,VLOOKUP(入力用!X20,参照用!$A$1:$B$11,2,0))
),
"")</f>
        <v>0</v>
      </c>
      <c r="Z20" s="1">
        <f>IFERROR(
_xlfn.SWITCH(
VLOOKUP(Z$1,参照用!$H$2:$K$20,4,0),
0,IF(入力用!Y20="","",入力用!Y20),
1,IF(入力用!Y20="",0,VLOOKUP(入力用!Y20,参照用!$A$1:$B$11,2,0))
),
"")</f>
        <v>0</v>
      </c>
      <c r="AA20" s="1">
        <f>IFERROR(
_xlfn.SWITCH(
VLOOKUP(AA$1,参照用!$H$2:$K$20,4,0),
0,IF(入力用!Z20="","",入力用!Z20),
1,IF(入力用!Z20="",0,VLOOKUP(入力用!Z20,参照用!$A$1:$B$11,2,0))
),
"")</f>
        <v>0</v>
      </c>
      <c r="AB20" s="1">
        <f>IFERROR(
_xlfn.SWITCH(
VLOOKUP(AB$1,参照用!$H$2:$K$20,4,0),
0,IF(入力用!AA20="","",入力用!AA20),
1,IF(入力用!AA20="",0,VLOOKUP(入力用!AA20,参照用!$A$1:$B$11,2,0))
),
"")</f>
        <v>0</v>
      </c>
      <c r="AC20" s="1">
        <f>IFERROR(
_xlfn.SWITCH(
VLOOKUP(AC$1,参照用!$H$2:$K$20,4,0),
0,IF(入力用!AB20="","",入力用!AB20),
1,IF(入力用!AB20="",0,VLOOKUP(入力用!AB20,参照用!$A$1:$B$11,2,0))
),
"")</f>
        <v>0</v>
      </c>
      <c r="AD20" s="1">
        <f>IFERROR(
_xlfn.SWITCH(
VLOOKUP(AD$1,参照用!$H$2:$K$20,4,0),
0,IF(入力用!AC20="","",入力用!AC20),
1,IF(入力用!AC20="",0,VLOOKUP(入力用!AC20,参照用!$A$1:$B$11,2,0))
),
"")</f>
        <v>0</v>
      </c>
      <c r="AE20" s="1">
        <f>IFERROR(
_xlfn.SWITCH(
VLOOKUP(AE$1,参照用!$H$2:$K$20,4,0),
0,IF(入力用!AD20="","",入力用!AD20),
1,IF(入力用!AD20="",0,VLOOKUP(入力用!AD20,参照用!$A$1:$B$11,2,0))
),
"")</f>
        <v>0</v>
      </c>
      <c r="AF20" s="1">
        <f>IFERROR(
_xlfn.SWITCH(
VLOOKUP(AF$1,参照用!$H$2:$K$20,4,0),
0,IF(入力用!AE20="","",入力用!AE20),
1,IF(入力用!AE20="",0,VLOOKUP(入力用!AE20,参照用!$A$1:$B$11,2,0))
),
"")</f>
        <v>0</v>
      </c>
      <c r="AG20" s="1">
        <f>IFERROR(
_xlfn.SWITCH(
VLOOKUP(AG$1,参照用!$H$2:$K$20,4,0),
0,IF(入力用!AF20="","",入力用!AF20),
1,IF(入力用!AF20="",0,VLOOKUP(入力用!AF20,参照用!$A$1:$B$11,2,0))
),
"")</f>
        <v>0</v>
      </c>
      <c r="AH20" s="1">
        <f>IFERROR(
_xlfn.SWITCH(
VLOOKUP(AH$1,参照用!$H$2:$K$20,4,0),
0,IF(入力用!AG20="","",入力用!AG20),
1,IF(入力用!AG20="",0,VLOOKUP(入力用!AG20,参照用!$A$1:$B$11,2,0))
),
"")</f>
        <v>0</v>
      </c>
      <c r="AI20" s="1">
        <f>IFERROR(
_xlfn.SWITCH(
VLOOKUP(AI$1,参照用!$H$2:$K$20,4,0),
0,IF(入力用!AH20="","",入力用!AH20),
1,IF(入力用!AH20="",0,VLOOKUP(入力用!AH20,参照用!$A$1:$B$11,2,0))
),
"")</f>
        <v>0</v>
      </c>
      <c r="AJ20" s="1" t="str">
        <f>IFERROR(
_xlfn.SWITCH(
VLOOKUP(AJ$1,参照用!$H$2:$K$20,4,0),
0,IF(入力用!AI20="","",入力用!AI20),
1,IF(入力用!AI20="",0,VLOOKUP(入力用!AI20,参照用!$A$1:$B$11,2,0))
),
"")</f>
        <v/>
      </c>
      <c r="AK20" s="1" t="str">
        <f>IFERROR(
_xlfn.SWITCH(
VLOOKUP(AK$1,参照用!$H$2:$K$20,4,0),
0,IF(入力用!AJ20="","",入力用!AJ20),
1,IF(入力用!AJ20="",0,VLOOKUP(入力用!AJ20,参照用!$A$1:$B$11,2,0))
),
"")</f>
        <v/>
      </c>
      <c r="AL20" s="1" t="str">
        <f>IFERROR(
_xlfn.SWITCH(
VLOOKUP(AL$1,参照用!$H$2:$K$20,4,0),
0,IF(入力用!AK20="","",入力用!AK20),
1,IF(入力用!AK20="",0,VLOOKUP(入力用!AK20,参照用!$A$1:$B$11,2,0))
),
"")</f>
        <v/>
      </c>
      <c r="AM20" s="1" t="str">
        <f>IFERROR(
_xlfn.SWITCH(
VLOOKUP(AM$1,参照用!$H$2:$K$20,4,0),
0,IF(入力用!AL20="","",入力用!AL20),
1,IF(入力用!AL20="",0,VLOOKUP(入力用!AL20,参照用!$A$1:$B$11,2,0))
),
"")</f>
        <v/>
      </c>
    </row>
    <row r="21" spans="1:39" x14ac:dyDescent="0.2">
      <c r="A21" s="1" t="str">
        <f t="shared" si="0"/>
        <v>46029朝</v>
      </c>
      <c r="B21" s="10">
        <f>IF(
D21="","",
IF(入力用!A21="",B20,DATE(LEFT(設定!$AD$4,4),MID(設定!$AD$4,5,2),MID(入力用!A21,1,FIND("日",入力用!A21)-1)))
)</f>
        <v>46029</v>
      </c>
      <c r="C21" s="10" t="str">
        <f>IF(
D21="","",
IF(入力用!B21="",C20,入力用!B21)
)</f>
        <v>水</v>
      </c>
      <c r="D21" s="1" t="str">
        <f>_xlfn.SWITCH(VLOOKUP(D$1,参照用!$H$2:$K$20,4,0),
0,IF(ISBLANK(入力用!C21),"",入力用!C21),
1,IFERROR(VLOOKUP(入力用!C21,参照用!$A$1:$B$11,2,0),"")
)</f>
        <v>朝</v>
      </c>
      <c r="E21" s="1" t="str">
        <f>_xlfn.SWITCH(VLOOKUP(E$1,参照用!$H$2:$K$20,4,0),
0,IF(ISBLANK(入力用!D21),"",入力用!D21),
1,IFERROR(VLOOKUP(入力用!D21,参照用!$A$1:$B$11,2,0),"")
)</f>
        <v/>
      </c>
      <c r="F21" s="1" t="str">
        <f>_xlfn.SWITCH(VLOOKUP(F$1,参照用!$H$2:$K$20,4,0),
0,IF(ISBLANK(入力用!E21),"",入力用!E21),
1,IFERROR(VLOOKUP(入力用!E21,参照用!$A$1:$B$11,2,0),"")
)</f>
        <v/>
      </c>
      <c r="G21" s="1">
        <f>IFERROR(
_xlfn.SWITCH(
VLOOKUP(G$1,参照用!$H$2:$K$20,4,0),
0,IF(ISBLANK(入力用!F21),"",入力用!F21),
1,IF(ISBLANK(入力用!F21),0,VLOOKUP(入力用!F21,参照用!$A$1:$B$11,2,0))
),
"")</f>
        <v>0</v>
      </c>
      <c r="H21" s="1">
        <f>IFERROR(
_xlfn.SWITCH(
VLOOKUP(H$1,参照用!$H$2:$K$20,4,0),
0,IF(ISBLANK(入力用!G21),"",入力用!G21),
1,IF(ISBLANK(入力用!G21),0,VLOOKUP(入力用!G21,参照用!$A$1:$B$11,2,0))
),
"")</f>
        <v>0</v>
      </c>
      <c r="I21" s="1">
        <f>IFERROR(
_xlfn.SWITCH(
VLOOKUP(I$1,参照用!$H$2:$K$20,4,0),
0,IF(ISBLANK(入力用!H21),"",入力用!H21),
1,IF(ISBLANK(入力用!H21),0,VLOOKUP(入力用!H21,参照用!$A$1:$B$11,2,0))
),
"")</f>
        <v>0</v>
      </c>
      <c r="J21" s="1">
        <f>IFERROR(
_xlfn.SWITCH(
VLOOKUP(J$1,参照用!$H$2:$K$20,4,0),
0,IF(入力用!I21="","",入力用!I21),
1,IF(入力用!I21="",0,VLOOKUP(入力用!I21,参照用!$A$1:$B$11,2,0))
),
"")</f>
        <v>0</v>
      </c>
      <c r="K21" s="1">
        <f>IFERROR(
_xlfn.SWITCH(
VLOOKUP(K$1,参照用!$H$2:$K$20,4,0),
0,IF(入力用!J21="","",入力用!J21),
1,IF(入力用!J21="",0,VLOOKUP(入力用!J21,参照用!$A$1:$B$11,2,0))
),
"")</f>
        <v>0</v>
      </c>
      <c r="L21" s="1">
        <f>IFERROR(
_xlfn.SWITCH(
VLOOKUP(L$1,参照用!$H$2:$K$20,4,0),
0,IF(入力用!K21="","",入力用!K21),
1,IF(入力用!K21="",0,VLOOKUP(入力用!K21,参照用!$A$1:$B$11,2,0))
),
"")</f>
        <v>0</v>
      </c>
      <c r="M21" s="1">
        <f>IFERROR(
_xlfn.SWITCH(
VLOOKUP(M$1,参照用!$H$2:$K$20,4,0),
0,IF(入力用!L21="","",入力用!L21),
1,IF(入力用!L21="",0,VLOOKUP(入力用!L21,参照用!$A$1:$B$11,2,0))
),
"")</f>
        <v>0</v>
      </c>
      <c r="N21" s="1">
        <f>IFERROR(
_xlfn.SWITCH(
VLOOKUP(N$1,参照用!$H$2:$K$20,4,0),
0,IF(入力用!M21="","",入力用!M21),
1,IF(入力用!M21="",0,VLOOKUP(入力用!M21,参照用!$A$1:$B$11,2,0))
),
"")</f>
        <v>0</v>
      </c>
      <c r="O21" s="1">
        <f>IFERROR(
_xlfn.SWITCH(
VLOOKUP(O$1,参照用!$H$2:$K$20,4,0),
0,IF(入力用!N21="","",入力用!N21),
1,IF(入力用!N21="",0,VLOOKUP(入力用!N21,参照用!$A$1:$B$11,2,0))
),
"")</f>
        <v>0</v>
      </c>
      <c r="P21" s="1">
        <f>IFERROR(
_xlfn.SWITCH(
VLOOKUP(P$1,参照用!$H$2:$K$20,4,0),
0,IF(入力用!O21="","",入力用!O21),
1,IF(入力用!O21="",0,VLOOKUP(入力用!O21,参照用!$A$1:$B$11,2,0))
),
"")</f>
        <v>0</v>
      </c>
      <c r="Q21" s="1">
        <f>IFERROR(
_xlfn.SWITCH(
VLOOKUP(Q$1,参照用!$H$2:$K$20,4,0),
0,IF(入力用!P21="","",入力用!P21),
1,IF(入力用!P21="",0,VLOOKUP(入力用!P21,参照用!$A$1:$B$11,2,0))
),
"")</f>
        <v>0</v>
      </c>
      <c r="R21" s="1">
        <f>IFERROR(
_xlfn.SWITCH(
VLOOKUP(R$1,参照用!$H$2:$K$20,4,0),
0,IF(入力用!Q21="","",入力用!Q21),
1,IF(入力用!Q21="",0,VLOOKUP(入力用!Q21,参照用!$A$1:$B$11,2,0))
),
"")</f>
        <v>0</v>
      </c>
      <c r="S21" s="1">
        <f>IFERROR(
_xlfn.SWITCH(
VLOOKUP(S$1,参照用!$H$2:$K$20,4,0),
0,IF(入力用!R21="","",入力用!R21),
1,IF(入力用!R21="",0,VLOOKUP(入力用!R21,参照用!$A$1:$B$11,2,0))
),
"")</f>
        <v>0</v>
      </c>
      <c r="T21" s="1">
        <f>IFERROR(
_xlfn.SWITCH(
VLOOKUP(T$1,参照用!$H$2:$K$20,4,0),
0,IF(入力用!S21="","",入力用!S21),
1,IF(入力用!S21="",0,VLOOKUP(入力用!S21,参照用!$A$1:$B$11,2,0))
),
"")</f>
        <v>0</v>
      </c>
      <c r="U21" s="1">
        <f>IFERROR(
_xlfn.SWITCH(
VLOOKUP(U$1,参照用!$H$2:$K$20,4,0),
0,IF(入力用!T21="","",入力用!T21),
1,IF(入力用!T21="",0,VLOOKUP(入力用!T21,参照用!$A$1:$B$11,2,0))
),
"")</f>
        <v>0</v>
      </c>
      <c r="V21" s="1">
        <f>IFERROR(
_xlfn.SWITCH(
VLOOKUP(V$1,参照用!$H$2:$K$20,4,0),
0,IF(入力用!U21="","",入力用!U21),
1,IF(入力用!U21="",0,VLOOKUP(入力用!U21,参照用!$A$1:$B$11,2,0))
),
"")</f>
        <v>0</v>
      </c>
      <c r="W21" s="1">
        <f>IFERROR(
_xlfn.SWITCH(
VLOOKUP(W$1,参照用!$H$2:$K$20,4,0),
0,IF(入力用!V21="","",入力用!V21),
1,IF(入力用!V21="",0,VLOOKUP(入力用!V21,参照用!$A$1:$B$11,2,0))
),
"")</f>
        <v>0</v>
      </c>
      <c r="X21" s="1">
        <f>IFERROR(
_xlfn.SWITCH(
VLOOKUP(X$1,参照用!$H$2:$K$20,4,0),
0,IF(入力用!W21="","",入力用!W21),
1,IF(入力用!W21="",0,VLOOKUP(入力用!W21,参照用!$A$1:$B$11,2,0))
),
"")</f>
        <v>0</v>
      </c>
      <c r="Y21" s="1">
        <f>IFERROR(
_xlfn.SWITCH(
VLOOKUP(Y$1,参照用!$H$2:$K$20,4,0),
0,IF(入力用!X21="","",入力用!X21),
1,IF(入力用!X21="",0,VLOOKUP(入力用!X21,参照用!$A$1:$B$11,2,0))
),
"")</f>
        <v>0</v>
      </c>
      <c r="Z21" s="1">
        <f>IFERROR(
_xlfn.SWITCH(
VLOOKUP(Z$1,参照用!$H$2:$K$20,4,0),
0,IF(入力用!Y21="","",入力用!Y21),
1,IF(入力用!Y21="",0,VLOOKUP(入力用!Y21,参照用!$A$1:$B$11,2,0))
),
"")</f>
        <v>0</v>
      </c>
      <c r="AA21" s="1">
        <f>IFERROR(
_xlfn.SWITCH(
VLOOKUP(AA$1,参照用!$H$2:$K$20,4,0),
0,IF(入力用!Z21="","",入力用!Z21),
1,IF(入力用!Z21="",0,VLOOKUP(入力用!Z21,参照用!$A$1:$B$11,2,0))
),
"")</f>
        <v>0</v>
      </c>
      <c r="AB21" s="1">
        <f>IFERROR(
_xlfn.SWITCH(
VLOOKUP(AB$1,参照用!$H$2:$K$20,4,0),
0,IF(入力用!AA21="","",入力用!AA21),
1,IF(入力用!AA21="",0,VLOOKUP(入力用!AA21,参照用!$A$1:$B$11,2,0))
),
"")</f>
        <v>0</v>
      </c>
      <c r="AC21" s="1">
        <f>IFERROR(
_xlfn.SWITCH(
VLOOKUP(AC$1,参照用!$H$2:$K$20,4,0),
0,IF(入力用!AB21="","",入力用!AB21),
1,IF(入力用!AB21="",0,VLOOKUP(入力用!AB21,参照用!$A$1:$B$11,2,0))
),
"")</f>
        <v>0</v>
      </c>
      <c r="AD21" s="1">
        <f>IFERROR(
_xlfn.SWITCH(
VLOOKUP(AD$1,参照用!$H$2:$K$20,4,0),
0,IF(入力用!AC21="","",入力用!AC21),
1,IF(入力用!AC21="",0,VLOOKUP(入力用!AC21,参照用!$A$1:$B$11,2,0))
),
"")</f>
        <v>0</v>
      </c>
      <c r="AE21" s="1">
        <f>IFERROR(
_xlfn.SWITCH(
VLOOKUP(AE$1,参照用!$H$2:$K$20,4,0),
0,IF(入力用!AD21="","",入力用!AD21),
1,IF(入力用!AD21="",0,VLOOKUP(入力用!AD21,参照用!$A$1:$B$11,2,0))
),
"")</f>
        <v>0</v>
      </c>
      <c r="AF21" s="1">
        <f>IFERROR(
_xlfn.SWITCH(
VLOOKUP(AF$1,参照用!$H$2:$K$20,4,0),
0,IF(入力用!AE21="","",入力用!AE21),
1,IF(入力用!AE21="",0,VLOOKUP(入力用!AE21,参照用!$A$1:$B$11,2,0))
),
"")</f>
        <v>0</v>
      </c>
      <c r="AG21" s="1">
        <f>IFERROR(
_xlfn.SWITCH(
VLOOKUP(AG$1,参照用!$H$2:$K$20,4,0),
0,IF(入力用!AF21="","",入力用!AF21),
1,IF(入力用!AF21="",0,VLOOKUP(入力用!AF21,参照用!$A$1:$B$11,2,0))
),
"")</f>
        <v>0</v>
      </c>
      <c r="AH21" s="1">
        <f>IFERROR(
_xlfn.SWITCH(
VLOOKUP(AH$1,参照用!$H$2:$K$20,4,0),
0,IF(入力用!AG21="","",入力用!AG21),
1,IF(入力用!AG21="",0,VLOOKUP(入力用!AG21,参照用!$A$1:$B$11,2,0))
),
"")</f>
        <v>0</v>
      </c>
      <c r="AI21" s="1">
        <f>IFERROR(
_xlfn.SWITCH(
VLOOKUP(AI$1,参照用!$H$2:$K$20,4,0),
0,IF(入力用!AH21="","",入力用!AH21),
1,IF(入力用!AH21="",0,VLOOKUP(入力用!AH21,参照用!$A$1:$B$11,2,0))
),
"")</f>
        <v>0</v>
      </c>
      <c r="AJ21" s="1" t="str">
        <f>IFERROR(
_xlfn.SWITCH(
VLOOKUP(AJ$1,参照用!$H$2:$K$20,4,0),
0,IF(入力用!AI21="","",入力用!AI21),
1,IF(入力用!AI21="",0,VLOOKUP(入力用!AI21,参照用!$A$1:$B$11,2,0))
),
"")</f>
        <v/>
      </c>
      <c r="AK21" s="1" t="str">
        <f>IFERROR(
_xlfn.SWITCH(
VLOOKUP(AK$1,参照用!$H$2:$K$20,4,0),
0,IF(入力用!AJ21="","",入力用!AJ21),
1,IF(入力用!AJ21="",0,VLOOKUP(入力用!AJ21,参照用!$A$1:$B$11,2,0))
),
"")</f>
        <v/>
      </c>
      <c r="AL21" s="1" t="str">
        <f>IFERROR(
_xlfn.SWITCH(
VLOOKUP(AL$1,参照用!$H$2:$K$20,4,0),
0,IF(入力用!AK21="","",入力用!AK21),
1,IF(入力用!AK21="",0,VLOOKUP(入力用!AK21,参照用!$A$1:$B$11,2,0))
),
"")</f>
        <v/>
      </c>
      <c r="AM21" s="1" t="str">
        <f>IFERROR(
_xlfn.SWITCH(
VLOOKUP(AM$1,参照用!$H$2:$K$20,4,0),
0,IF(入力用!AL21="","",入力用!AL21),
1,IF(入力用!AL21="",0,VLOOKUP(入力用!AL21,参照用!$A$1:$B$11,2,0))
),
"")</f>
        <v/>
      </c>
    </row>
    <row r="22" spans="1:39" x14ac:dyDescent="0.2">
      <c r="A22" s="1" t="str">
        <f t="shared" si="0"/>
        <v>46029昼</v>
      </c>
      <c r="B22" s="10">
        <f>IF(
D22="","",
IF(入力用!A22="",B21,DATE(LEFT(設定!$AD$4,4),MID(設定!$AD$4,5,2),MID(入力用!A22,1,FIND("日",入力用!A22)-1)))
)</f>
        <v>46029</v>
      </c>
      <c r="C22" s="10" t="str">
        <f>IF(
D22="","",
IF(入力用!B22="",C21,入力用!B22)
)</f>
        <v>水</v>
      </c>
      <c r="D22" s="1" t="str">
        <f>_xlfn.SWITCH(VLOOKUP(D$1,参照用!$H$2:$K$20,4,0),
0,IF(ISBLANK(入力用!C22),"",入力用!C22),
1,IFERROR(VLOOKUP(入力用!C22,参照用!$A$1:$B$11,2,0),"")
)</f>
        <v>昼</v>
      </c>
      <c r="E22" s="1" t="str">
        <f>_xlfn.SWITCH(VLOOKUP(E$1,参照用!$H$2:$K$20,4,0),
0,IF(ISBLANK(入力用!D22),"",入力用!D22),
1,IFERROR(VLOOKUP(入力用!D22,参照用!$A$1:$B$11,2,0),"")
)</f>
        <v/>
      </c>
      <c r="F22" s="1" t="str">
        <f>_xlfn.SWITCH(VLOOKUP(F$1,参照用!$H$2:$K$20,4,0),
0,IF(ISBLANK(入力用!E22),"",入力用!E22),
1,IFERROR(VLOOKUP(入力用!E22,参照用!$A$1:$B$11,2,0),"")
)</f>
        <v/>
      </c>
      <c r="G22" s="1">
        <f>IFERROR(
_xlfn.SWITCH(
VLOOKUP(G$1,参照用!$H$2:$K$20,4,0),
0,IF(ISBLANK(入力用!F22),"",入力用!F22),
1,IF(ISBLANK(入力用!F22),0,VLOOKUP(入力用!F22,参照用!$A$1:$B$11,2,0))
),
"")</f>
        <v>0</v>
      </c>
      <c r="H22" s="1">
        <f>IFERROR(
_xlfn.SWITCH(
VLOOKUP(H$1,参照用!$H$2:$K$20,4,0),
0,IF(ISBLANK(入力用!G22),"",入力用!G22),
1,IF(ISBLANK(入力用!G22),0,VLOOKUP(入力用!G22,参照用!$A$1:$B$11,2,0))
),
"")</f>
        <v>0</v>
      </c>
      <c r="I22" s="1">
        <f>IFERROR(
_xlfn.SWITCH(
VLOOKUP(I$1,参照用!$H$2:$K$20,4,0),
0,IF(ISBLANK(入力用!H22),"",入力用!H22),
1,IF(ISBLANK(入力用!H22),0,VLOOKUP(入力用!H22,参照用!$A$1:$B$11,2,0))
),
"")</f>
        <v>0</v>
      </c>
      <c r="J22" s="1">
        <f>IFERROR(
_xlfn.SWITCH(
VLOOKUP(J$1,参照用!$H$2:$K$20,4,0),
0,IF(入力用!I22="","",入力用!I22),
1,IF(入力用!I22="",0,VLOOKUP(入力用!I22,参照用!$A$1:$B$11,2,0))
),
"")</f>
        <v>0</v>
      </c>
      <c r="K22" s="1">
        <f>IFERROR(
_xlfn.SWITCH(
VLOOKUP(K$1,参照用!$H$2:$K$20,4,0),
0,IF(入力用!J22="","",入力用!J22),
1,IF(入力用!J22="",0,VLOOKUP(入力用!J22,参照用!$A$1:$B$11,2,0))
),
"")</f>
        <v>0</v>
      </c>
      <c r="L22" s="1">
        <f>IFERROR(
_xlfn.SWITCH(
VLOOKUP(L$1,参照用!$H$2:$K$20,4,0),
0,IF(入力用!K22="","",入力用!K22),
1,IF(入力用!K22="",0,VLOOKUP(入力用!K22,参照用!$A$1:$B$11,2,0))
),
"")</f>
        <v>0</v>
      </c>
      <c r="M22" s="1">
        <f>IFERROR(
_xlfn.SWITCH(
VLOOKUP(M$1,参照用!$H$2:$K$20,4,0),
0,IF(入力用!L22="","",入力用!L22),
1,IF(入力用!L22="",0,VLOOKUP(入力用!L22,参照用!$A$1:$B$11,2,0))
),
"")</f>
        <v>0</v>
      </c>
      <c r="N22" s="1">
        <f>IFERROR(
_xlfn.SWITCH(
VLOOKUP(N$1,参照用!$H$2:$K$20,4,0),
0,IF(入力用!M22="","",入力用!M22),
1,IF(入力用!M22="",0,VLOOKUP(入力用!M22,参照用!$A$1:$B$11,2,0))
),
"")</f>
        <v>0</v>
      </c>
      <c r="O22" s="1">
        <f>IFERROR(
_xlfn.SWITCH(
VLOOKUP(O$1,参照用!$H$2:$K$20,4,0),
0,IF(入力用!N22="","",入力用!N22),
1,IF(入力用!N22="",0,VLOOKUP(入力用!N22,参照用!$A$1:$B$11,2,0))
),
"")</f>
        <v>0</v>
      </c>
      <c r="P22" s="1">
        <f>IFERROR(
_xlfn.SWITCH(
VLOOKUP(P$1,参照用!$H$2:$K$20,4,0),
0,IF(入力用!O22="","",入力用!O22),
1,IF(入力用!O22="",0,VLOOKUP(入力用!O22,参照用!$A$1:$B$11,2,0))
),
"")</f>
        <v>0</v>
      </c>
      <c r="Q22" s="1">
        <f>IFERROR(
_xlfn.SWITCH(
VLOOKUP(Q$1,参照用!$H$2:$K$20,4,0),
0,IF(入力用!P22="","",入力用!P22),
1,IF(入力用!P22="",0,VLOOKUP(入力用!P22,参照用!$A$1:$B$11,2,0))
),
"")</f>
        <v>0</v>
      </c>
      <c r="R22" s="1">
        <f>IFERROR(
_xlfn.SWITCH(
VLOOKUP(R$1,参照用!$H$2:$K$20,4,0),
0,IF(入力用!Q22="","",入力用!Q22),
1,IF(入力用!Q22="",0,VLOOKUP(入力用!Q22,参照用!$A$1:$B$11,2,0))
),
"")</f>
        <v>0</v>
      </c>
      <c r="S22" s="1">
        <f>IFERROR(
_xlfn.SWITCH(
VLOOKUP(S$1,参照用!$H$2:$K$20,4,0),
0,IF(入力用!R22="","",入力用!R22),
1,IF(入力用!R22="",0,VLOOKUP(入力用!R22,参照用!$A$1:$B$11,2,0))
),
"")</f>
        <v>0</v>
      </c>
      <c r="T22" s="1">
        <f>IFERROR(
_xlfn.SWITCH(
VLOOKUP(T$1,参照用!$H$2:$K$20,4,0),
0,IF(入力用!S22="","",入力用!S22),
1,IF(入力用!S22="",0,VLOOKUP(入力用!S22,参照用!$A$1:$B$11,2,0))
),
"")</f>
        <v>0</v>
      </c>
      <c r="U22" s="1">
        <f>IFERROR(
_xlfn.SWITCH(
VLOOKUP(U$1,参照用!$H$2:$K$20,4,0),
0,IF(入力用!T22="","",入力用!T22),
1,IF(入力用!T22="",0,VLOOKUP(入力用!T22,参照用!$A$1:$B$11,2,0))
),
"")</f>
        <v>0</v>
      </c>
      <c r="V22" s="1">
        <f>IFERROR(
_xlfn.SWITCH(
VLOOKUP(V$1,参照用!$H$2:$K$20,4,0),
0,IF(入力用!U22="","",入力用!U22),
1,IF(入力用!U22="",0,VLOOKUP(入力用!U22,参照用!$A$1:$B$11,2,0))
),
"")</f>
        <v>0</v>
      </c>
      <c r="W22" s="1">
        <f>IFERROR(
_xlfn.SWITCH(
VLOOKUP(W$1,参照用!$H$2:$K$20,4,0),
0,IF(入力用!V22="","",入力用!V22),
1,IF(入力用!V22="",0,VLOOKUP(入力用!V22,参照用!$A$1:$B$11,2,0))
),
"")</f>
        <v>0</v>
      </c>
      <c r="X22" s="1">
        <f>IFERROR(
_xlfn.SWITCH(
VLOOKUP(X$1,参照用!$H$2:$K$20,4,0),
0,IF(入力用!W22="","",入力用!W22),
1,IF(入力用!W22="",0,VLOOKUP(入力用!W22,参照用!$A$1:$B$11,2,0))
),
"")</f>
        <v>0</v>
      </c>
      <c r="Y22" s="1">
        <f>IFERROR(
_xlfn.SWITCH(
VLOOKUP(Y$1,参照用!$H$2:$K$20,4,0),
0,IF(入力用!X22="","",入力用!X22),
1,IF(入力用!X22="",0,VLOOKUP(入力用!X22,参照用!$A$1:$B$11,2,0))
),
"")</f>
        <v>0</v>
      </c>
      <c r="Z22" s="1">
        <f>IFERROR(
_xlfn.SWITCH(
VLOOKUP(Z$1,参照用!$H$2:$K$20,4,0),
0,IF(入力用!Y22="","",入力用!Y22),
1,IF(入力用!Y22="",0,VLOOKUP(入力用!Y22,参照用!$A$1:$B$11,2,0))
),
"")</f>
        <v>0</v>
      </c>
      <c r="AA22" s="1">
        <f>IFERROR(
_xlfn.SWITCH(
VLOOKUP(AA$1,参照用!$H$2:$K$20,4,0),
0,IF(入力用!Z22="","",入力用!Z22),
1,IF(入力用!Z22="",0,VLOOKUP(入力用!Z22,参照用!$A$1:$B$11,2,0))
),
"")</f>
        <v>0</v>
      </c>
      <c r="AB22" s="1">
        <f>IFERROR(
_xlfn.SWITCH(
VLOOKUP(AB$1,参照用!$H$2:$K$20,4,0),
0,IF(入力用!AA22="","",入力用!AA22),
1,IF(入力用!AA22="",0,VLOOKUP(入力用!AA22,参照用!$A$1:$B$11,2,0))
),
"")</f>
        <v>0</v>
      </c>
      <c r="AC22" s="1">
        <f>IFERROR(
_xlfn.SWITCH(
VLOOKUP(AC$1,参照用!$H$2:$K$20,4,0),
0,IF(入力用!AB22="","",入力用!AB22),
1,IF(入力用!AB22="",0,VLOOKUP(入力用!AB22,参照用!$A$1:$B$11,2,0))
),
"")</f>
        <v>0</v>
      </c>
      <c r="AD22" s="1">
        <f>IFERROR(
_xlfn.SWITCH(
VLOOKUP(AD$1,参照用!$H$2:$K$20,4,0),
0,IF(入力用!AC22="","",入力用!AC22),
1,IF(入力用!AC22="",0,VLOOKUP(入力用!AC22,参照用!$A$1:$B$11,2,0))
),
"")</f>
        <v>0</v>
      </c>
      <c r="AE22" s="1">
        <f>IFERROR(
_xlfn.SWITCH(
VLOOKUP(AE$1,参照用!$H$2:$K$20,4,0),
0,IF(入力用!AD22="","",入力用!AD22),
1,IF(入力用!AD22="",0,VLOOKUP(入力用!AD22,参照用!$A$1:$B$11,2,0))
),
"")</f>
        <v>0</v>
      </c>
      <c r="AF22" s="1">
        <f>IFERROR(
_xlfn.SWITCH(
VLOOKUP(AF$1,参照用!$H$2:$K$20,4,0),
0,IF(入力用!AE22="","",入力用!AE22),
1,IF(入力用!AE22="",0,VLOOKUP(入力用!AE22,参照用!$A$1:$B$11,2,0))
),
"")</f>
        <v>0</v>
      </c>
      <c r="AG22" s="1">
        <f>IFERROR(
_xlfn.SWITCH(
VLOOKUP(AG$1,参照用!$H$2:$K$20,4,0),
0,IF(入力用!AF22="","",入力用!AF22),
1,IF(入力用!AF22="",0,VLOOKUP(入力用!AF22,参照用!$A$1:$B$11,2,0))
),
"")</f>
        <v>0</v>
      </c>
      <c r="AH22" s="1">
        <f>IFERROR(
_xlfn.SWITCH(
VLOOKUP(AH$1,参照用!$H$2:$K$20,4,0),
0,IF(入力用!AG22="","",入力用!AG22),
1,IF(入力用!AG22="",0,VLOOKUP(入力用!AG22,参照用!$A$1:$B$11,2,0))
),
"")</f>
        <v>0</v>
      </c>
      <c r="AI22" s="1">
        <f>IFERROR(
_xlfn.SWITCH(
VLOOKUP(AI$1,参照用!$H$2:$K$20,4,0),
0,IF(入力用!AH22="","",入力用!AH22),
1,IF(入力用!AH22="",0,VLOOKUP(入力用!AH22,参照用!$A$1:$B$11,2,0))
),
"")</f>
        <v>0</v>
      </c>
      <c r="AJ22" s="1" t="str">
        <f>IFERROR(
_xlfn.SWITCH(
VLOOKUP(AJ$1,参照用!$H$2:$K$20,4,0),
0,IF(入力用!AI22="","",入力用!AI22),
1,IF(入力用!AI22="",0,VLOOKUP(入力用!AI22,参照用!$A$1:$B$11,2,0))
),
"")</f>
        <v/>
      </c>
      <c r="AK22" s="1" t="str">
        <f>IFERROR(
_xlfn.SWITCH(
VLOOKUP(AK$1,参照用!$H$2:$K$20,4,0),
0,IF(入力用!AJ22="","",入力用!AJ22),
1,IF(入力用!AJ22="",0,VLOOKUP(入力用!AJ22,参照用!$A$1:$B$11,2,0))
),
"")</f>
        <v/>
      </c>
      <c r="AL22" s="1" t="str">
        <f>IFERROR(
_xlfn.SWITCH(
VLOOKUP(AL$1,参照用!$H$2:$K$20,4,0),
0,IF(入力用!AK22="","",入力用!AK22),
1,IF(入力用!AK22="",0,VLOOKUP(入力用!AK22,参照用!$A$1:$B$11,2,0))
),
"")</f>
        <v/>
      </c>
      <c r="AM22" s="1" t="str">
        <f>IFERROR(
_xlfn.SWITCH(
VLOOKUP(AM$1,参照用!$H$2:$K$20,4,0),
0,IF(入力用!AL22="","",入力用!AL22),
1,IF(入力用!AL22="",0,VLOOKUP(入力用!AL22,参照用!$A$1:$B$11,2,0))
),
"")</f>
        <v/>
      </c>
    </row>
    <row r="23" spans="1:39" x14ac:dyDescent="0.2">
      <c r="A23" s="1" t="str">
        <f t="shared" si="0"/>
        <v>46029夜</v>
      </c>
      <c r="B23" s="10">
        <f>IF(
D23="","",
IF(入力用!A23="",B22,DATE(LEFT(設定!$AD$4,4),MID(設定!$AD$4,5,2),MID(入力用!A23,1,FIND("日",入力用!A23)-1)))
)</f>
        <v>46029</v>
      </c>
      <c r="C23" s="10" t="str">
        <f>IF(
D23="","",
IF(入力用!B23="",C22,入力用!B23)
)</f>
        <v>水</v>
      </c>
      <c r="D23" s="1" t="str">
        <f>_xlfn.SWITCH(VLOOKUP(D$1,参照用!$H$2:$K$20,4,0),
0,IF(ISBLANK(入力用!C23),"",入力用!C23),
1,IFERROR(VLOOKUP(入力用!C23,参照用!$A$1:$B$11,2,0),"")
)</f>
        <v>夜</v>
      </c>
      <c r="E23" s="1" t="str">
        <f>_xlfn.SWITCH(VLOOKUP(E$1,参照用!$H$2:$K$20,4,0),
0,IF(ISBLANK(入力用!D23),"",入力用!D23),
1,IFERROR(VLOOKUP(入力用!D23,参照用!$A$1:$B$11,2,0),"")
)</f>
        <v/>
      </c>
      <c r="F23" s="1" t="str">
        <f>_xlfn.SWITCH(VLOOKUP(F$1,参照用!$H$2:$K$20,4,0),
0,IF(ISBLANK(入力用!E23),"",入力用!E23),
1,IFERROR(VLOOKUP(入力用!E23,参照用!$A$1:$B$11,2,0),"")
)</f>
        <v/>
      </c>
      <c r="G23" s="1">
        <f>IFERROR(
_xlfn.SWITCH(
VLOOKUP(G$1,参照用!$H$2:$K$20,4,0),
0,IF(ISBLANK(入力用!F23),"",入力用!F23),
1,IF(ISBLANK(入力用!F23),0,VLOOKUP(入力用!F23,参照用!$A$1:$B$11,2,0))
),
"")</f>
        <v>0</v>
      </c>
      <c r="H23" s="1">
        <f>IFERROR(
_xlfn.SWITCH(
VLOOKUP(H$1,参照用!$H$2:$K$20,4,0),
0,IF(ISBLANK(入力用!G23),"",入力用!G23),
1,IF(ISBLANK(入力用!G23),0,VLOOKUP(入力用!G23,参照用!$A$1:$B$11,2,0))
),
"")</f>
        <v>0</v>
      </c>
      <c r="I23" s="1">
        <f>IFERROR(
_xlfn.SWITCH(
VLOOKUP(I$1,参照用!$H$2:$K$20,4,0),
0,IF(ISBLANK(入力用!H23),"",入力用!H23),
1,IF(ISBLANK(入力用!H23),0,VLOOKUP(入力用!H23,参照用!$A$1:$B$11,2,0))
),
"")</f>
        <v>0</v>
      </c>
      <c r="J23" s="1">
        <f>IFERROR(
_xlfn.SWITCH(
VLOOKUP(J$1,参照用!$H$2:$K$20,4,0),
0,IF(入力用!I23="","",入力用!I23),
1,IF(入力用!I23="",0,VLOOKUP(入力用!I23,参照用!$A$1:$B$11,2,0))
),
"")</f>
        <v>0</v>
      </c>
      <c r="K23" s="1">
        <f>IFERROR(
_xlfn.SWITCH(
VLOOKUP(K$1,参照用!$H$2:$K$20,4,0),
0,IF(入力用!J23="","",入力用!J23),
1,IF(入力用!J23="",0,VLOOKUP(入力用!J23,参照用!$A$1:$B$11,2,0))
),
"")</f>
        <v>0</v>
      </c>
      <c r="L23" s="1">
        <f>IFERROR(
_xlfn.SWITCH(
VLOOKUP(L$1,参照用!$H$2:$K$20,4,0),
0,IF(入力用!K23="","",入力用!K23),
1,IF(入力用!K23="",0,VLOOKUP(入力用!K23,参照用!$A$1:$B$11,2,0))
),
"")</f>
        <v>0</v>
      </c>
      <c r="M23" s="1">
        <f>IFERROR(
_xlfn.SWITCH(
VLOOKUP(M$1,参照用!$H$2:$K$20,4,0),
0,IF(入力用!L23="","",入力用!L23),
1,IF(入力用!L23="",0,VLOOKUP(入力用!L23,参照用!$A$1:$B$11,2,0))
),
"")</f>
        <v>0</v>
      </c>
      <c r="N23" s="1">
        <f>IFERROR(
_xlfn.SWITCH(
VLOOKUP(N$1,参照用!$H$2:$K$20,4,0),
0,IF(入力用!M23="","",入力用!M23),
1,IF(入力用!M23="",0,VLOOKUP(入力用!M23,参照用!$A$1:$B$11,2,0))
),
"")</f>
        <v>0</v>
      </c>
      <c r="O23" s="1">
        <f>IFERROR(
_xlfn.SWITCH(
VLOOKUP(O$1,参照用!$H$2:$K$20,4,0),
0,IF(入力用!N23="","",入力用!N23),
1,IF(入力用!N23="",0,VLOOKUP(入力用!N23,参照用!$A$1:$B$11,2,0))
),
"")</f>
        <v>0</v>
      </c>
      <c r="P23" s="1">
        <f>IFERROR(
_xlfn.SWITCH(
VLOOKUP(P$1,参照用!$H$2:$K$20,4,0),
0,IF(入力用!O23="","",入力用!O23),
1,IF(入力用!O23="",0,VLOOKUP(入力用!O23,参照用!$A$1:$B$11,2,0))
),
"")</f>
        <v>0</v>
      </c>
      <c r="Q23" s="1">
        <f>IFERROR(
_xlfn.SWITCH(
VLOOKUP(Q$1,参照用!$H$2:$K$20,4,0),
0,IF(入力用!P23="","",入力用!P23),
1,IF(入力用!P23="",0,VLOOKUP(入力用!P23,参照用!$A$1:$B$11,2,0))
),
"")</f>
        <v>0</v>
      </c>
      <c r="R23" s="1">
        <f>IFERROR(
_xlfn.SWITCH(
VLOOKUP(R$1,参照用!$H$2:$K$20,4,0),
0,IF(入力用!Q23="","",入力用!Q23),
1,IF(入力用!Q23="",0,VLOOKUP(入力用!Q23,参照用!$A$1:$B$11,2,0))
),
"")</f>
        <v>0</v>
      </c>
      <c r="S23" s="1">
        <f>IFERROR(
_xlfn.SWITCH(
VLOOKUP(S$1,参照用!$H$2:$K$20,4,0),
0,IF(入力用!R23="","",入力用!R23),
1,IF(入力用!R23="",0,VLOOKUP(入力用!R23,参照用!$A$1:$B$11,2,0))
),
"")</f>
        <v>0</v>
      </c>
      <c r="T23" s="1">
        <f>IFERROR(
_xlfn.SWITCH(
VLOOKUP(T$1,参照用!$H$2:$K$20,4,0),
0,IF(入力用!S23="","",入力用!S23),
1,IF(入力用!S23="",0,VLOOKUP(入力用!S23,参照用!$A$1:$B$11,2,0))
),
"")</f>
        <v>0</v>
      </c>
      <c r="U23" s="1">
        <f>IFERROR(
_xlfn.SWITCH(
VLOOKUP(U$1,参照用!$H$2:$K$20,4,0),
0,IF(入力用!T23="","",入力用!T23),
1,IF(入力用!T23="",0,VLOOKUP(入力用!T23,参照用!$A$1:$B$11,2,0))
),
"")</f>
        <v>0</v>
      </c>
      <c r="V23" s="1">
        <f>IFERROR(
_xlfn.SWITCH(
VLOOKUP(V$1,参照用!$H$2:$K$20,4,0),
0,IF(入力用!U23="","",入力用!U23),
1,IF(入力用!U23="",0,VLOOKUP(入力用!U23,参照用!$A$1:$B$11,2,0))
),
"")</f>
        <v>0</v>
      </c>
      <c r="W23" s="1">
        <f>IFERROR(
_xlfn.SWITCH(
VLOOKUP(W$1,参照用!$H$2:$K$20,4,0),
0,IF(入力用!V23="","",入力用!V23),
1,IF(入力用!V23="",0,VLOOKUP(入力用!V23,参照用!$A$1:$B$11,2,0))
),
"")</f>
        <v>0</v>
      </c>
      <c r="X23" s="1">
        <f>IFERROR(
_xlfn.SWITCH(
VLOOKUP(X$1,参照用!$H$2:$K$20,4,0),
0,IF(入力用!W23="","",入力用!W23),
1,IF(入力用!W23="",0,VLOOKUP(入力用!W23,参照用!$A$1:$B$11,2,0))
),
"")</f>
        <v>0</v>
      </c>
      <c r="Y23" s="1">
        <f>IFERROR(
_xlfn.SWITCH(
VLOOKUP(Y$1,参照用!$H$2:$K$20,4,0),
0,IF(入力用!X23="","",入力用!X23),
1,IF(入力用!X23="",0,VLOOKUP(入力用!X23,参照用!$A$1:$B$11,2,0))
),
"")</f>
        <v>0</v>
      </c>
      <c r="Z23" s="1">
        <f>IFERROR(
_xlfn.SWITCH(
VLOOKUP(Z$1,参照用!$H$2:$K$20,4,0),
0,IF(入力用!Y23="","",入力用!Y23),
1,IF(入力用!Y23="",0,VLOOKUP(入力用!Y23,参照用!$A$1:$B$11,2,0))
),
"")</f>
        <v>0</v>
      </c>
      <c r="AA23" s="1">
        <f>IFERROR(
_xlfn.SWITCH(
VLOOKUP(AA$1,参照用!$H$2:$K$20,4,0),
0,IF(入力用!Z23="","",入力用!Z23),
1,IF(入力用!Z23="",0,VLOOKUP(入力用!Z23,参照用!$A$1:$B$11,2,0))
),
"")</f>
        <v>0</v>
      </c>
      <c r="AB23" s="1">
        <f>IFERROR(
_xlfn.SWITCH(
VLOOKUP(AB$1,参照用!$H$2:$K$20,4,0),
0,IF(入力用!AA23="","",入力用!AA23),
1,IF(入力用!AA23="",0,VLOOKUP(入力用!AA23,参照用!$A$1:$B$11,2,0))
),
"")</f>
        <v>0</v>
      </c>
      <c r="AC23" s="1">
        <f>IFERROR(
_xlfn.SWITCH(
VLOOKUP(AC$1,参照用!$H$2:$K$20,4,0),
0,IF(入力用!AB23="","",入力用!AB23),
1,IF(入力用!AB23="",0,VLOOKUP(入力用!AB23,参照用!$A$1:$B$11,2,0))
),
"")</f>
        <v>0</v>
      </c>
      <c r="AD23" s="1">
        <f>IFERROR(
_xlfn.SWITCH(
VLOOKUP(AD$1,参照用!$H$2:$K$20,4,0),
0,IF(入力用!AC23="","",入力用!AC23),
1,IF(入力用!AC23="",0,VLOOKUP(入力用!AC23,参照用!$A$1:$B$11,2,0))
),
"")</f>
        <v>0</v>
      </c>
      <c r="AE23" s="1">
        <f>IFERROR(
_xlfn.SWITCH(
VLOOKUP(AE$1,参照用!$H$2:$K$20,4,0),
0,IF(入力用!AD23="","",入力用!AD23),
1,IF(入力用!AD23="",0,VLOOKUP(入力用!AD23,参照用!$A$1:$B$11,2,0))
),
"")</f>
        <v>0</v>
      </c>
      <c r="AF23" s="1">
        <f>IFERROR(
_xlfn.SWITCH(
VLOOKUP(AF$1,参照用!$H$2:$K$20,4,0),
0,IF(入力用!AE23="","",入力用!AE23),
1,IF(入力用!AE23="",0,VLOOKUP(入力用!AE23,参照用!$A$1:$B$11,2,0))
),
"")</f>
        <v>0</v>
      </c>
      <c r="AG23" s="1">
        <f>IFERROR(
_xlfn.SWITCH(
VLOOKUP(AG$1,参照用!$H$2:$K$20,4,0),
0,IF(入力用!AF23="","",入力用!AF23),
1,IF(入力用!AF23="",0,VLOOKUP(入力用!AF23,参照用!$A$1:$B$11,2,0))
),
"")</f>
        <v>0</v>
      </c>
      <c r="AH23" s="1">
        <f>IFERROR(
_xlfn.SWITCH(
VLOOKUP(AH$1,参照用!$H$2:$K$20,4,0),
0,IF(入力用!AG23="","",入力用!AG23),
1,IF(入力用!AG23="",0,VLOOKUP(入力用!AG23,参照用!$A$1:$B$11,2,0))
),
"")</f>
        <v>0</v>
      </c>
      <c r="AI23" s="1">
        <f>IFERROR(
_xlfn.SWITCH(
VLOOKUP(AI$1,参照用!$H$2:$K$20,4,0),
0,IF(入力用!AH23="","",入力用!AH23),
1,IF(入力用!AH23="",0,VLOOKUP(入力用!AH23,参照用!$A$1:$B$11,2,0))
),
"")</f>
        <v>0</v>
      </c>
      <c r="AJ23" s="1" t="str">
        <f>IFERROR(
_xlfn.SWITCH(
VLOOKUP(AJ$1,参照用!$H$2:$K$20,4,0),
0,IF(入力用!AI23="","",入力用!AI23),
1,IF(入力用!AI23="",0,VLOOKUP(入力用!AI23,参照用!$A$1:$B$11,2,0))
),
"")</f>
        <v/>
      </c>
      <c r="AK23" s="1" t="str">
        <f>IFERROR(
_xlfn.SWITCH(
VLOOKUP(AK$1,参照用!$H$2:$K$20,4,0),
0,IF(入力用!AJ23="","",入力用!AJ23),
1,IF(入力用!AJ23="",0,VLOOKUP(入力用!AJ23,参照用!$A$1:$B$11,2,0))
),
"")</f>
        <v/>
      </c>
      <c r="AL23" s="1" t="str">
        <f>IFERROR(
_xlfn.SWITCH(
VLOOKUP(AL$1,参照用!$H$2:$K$20,4,0),
0,IF(入力用!AK23="","",入力用!AK23),
1,IF(入力用!AK23="",0,VLOOKUP(入力用!AK23,参照用!$A$1:$B$11,2,0))
),
"")</f>
        <v/>
      </c>
      <c r="AM23" s="1" t="str">
        <f>IFERROR(
_xlfn.SWITCH(
VLOOKUP(AM$1,参照用!$H$2:$K$20,4,0),
0,IF(入力用!AL23="","",入力用!AL23),
1,IF(入力用!AL23="",0,VLOOKUP(入力用!AL23,参照用!$A$1:$B$11,2,0))
),
"")</f>
        <v/>
      </c>
    </row>
    <row r="24" spans="1:39" x14ac:dyDescent="0.2">
      <c r="A24" s="1" t="str">
        <f t="shared" si="0"/>
        <v>46030朝</v>
      </c>
      <c r="B24" s="10">
        <f>IF(
D24="","",
IF(入力用!A24="",B23,DATE(LEFT(設定!$AD$4,4),MID(設定!$AD$4,5,2),MID(入力用!A24,1,FIND("日",入力用!A24)-1)))
)</f>
        <v>46030</v>
      </c>
      <c r="C24" s="10" t="str">
        <f>IF(
D24="","",
IF(入力用!B24="",C23,入力用!B24)
)</f>
        <v>木</v>
      </c>
      <c r="D24" s="1" t="str">
        <f>_xlfn.SWITCH(VLOOKUP(D$1,参照用!$H$2:$K$20,4,0),
0,IF(ISBLANK(入力用!C24),"",入力用!C24),
1,IFERROR(VLOOKUP(入力用!C24,参照用!$A$1:$B$11,2,0),"")
)</f>
        <v>朝</v>
      </c>
      <c r="E24" s="1" t="str">
        <f>_xlfn.SWITCH(VLOOKUP(E$1,参照用!$H$2:$K$20,4,0),
0,IF(ISBLANK(入力用!D24),"",入力用!D24),
1,IFERROR(VLOOKUP(入力用!D24,参照用!$A$1:$B$11,2,0),"")
)</f>
        <v/>
      </c>
      <c r="F24" s="1" t="str">
        <f>_xlfn.SWITCH(VLOOKUP(F$1,参照用!$H$2:$K$20,4,0),
0,IF(ISBLANK(入力用!E24),"",入力用!E24),
1,IFERROR(VLOOKUP(入力用!E24,参照用!$A$1:$B$11,2,0),"")
)</f>
        <v/>
      </c>
      <c r="G24" s="1">
        <f>IFERROR(
_xlfn.SWITCH(
VLOOKUP(G$1,参照用!$H$2:$K$20,4,0),
0,IF(ISBLANK(入力用!F24),"",入力用!F24),
1,IF(ISBLANK(入力用!F24),0,VLOOKUP(入力用!F24,参照用!$A$1:$B$11,2,0))
),
"")</f>
        <v>0</v>
      </c>
      <c r="H24" s="1">
        <f>IFERROR(
_xlfn.SWITCH(
VLOOKUP(H$1,参照用!$H$2:$K$20,4,0),
0,IF(ISBLANK(入力用!G24),"",入力用!G24),
1,IF(ISBLANK(入力用!G24),0,VLOOKUP(入力用!G24,参照用!$A$1:$B$11,2,0))
),
"")</f>
        <v>0</v>
      </c>
      <c r="I24" s="1">
        <f>IFERROR(
_xlfn.SWITCH(
VLOOKUP(I$1,参照用!$H$2:$K$20,4,0),
0,IF(ISBLANK(入力用!H24),"",入力用!H24),
1,IF(ISBLANK(入力用!H24),0,VLOOKUP(入力用!H24,参照用!$A$1:$B$11,2,0))
),
"")</f>
        <v>0</v>
      </c>
      <c r="J24" s="1">
        <f>IFERROR(
_xlfn.SWITCH(
VLOOKUP(J$1,参照用!$H$2:$K$20,4,0),
0,IF(入力用!I24="","",入力用!I24),
1,IF(入力用!I24="",0,VLOOKUP(入力用!I24,参照用!$A$1:$B$11,2,0))
),
"")</f>
        <v>0</v>
      </c>
      <c r="K24" s="1">
        <f>IFERROR(
_xlfn.SWITCH(
VLOOKUP(K$1,参照用!$H$2:$K$20,4,0),
0,IF(入力用!J24="","",入力用!J24),
1,IF(入力用!J24="",0,VLOOKUP(入力用!J24,参照用!$A$1:$B$11,2,0))
),
"")</f>
        <v>0</v>
      </c>
      <c r="L24" s="1">
        <f>IFERROR(
_xlfn.SWITCH(
VLOOKUP(L$1,参照用!$H$2:$K$20,4,0),
0,IF(入力用!K24="","",入力用!K24),
1,IF(入力用!K24="",0,VLOOKUP(入力用!K24,参照用!$A$1:$B$11,2,0))
),
"")</f>
        <v>0</v>
      </c>
      <c r="M24" s="1">
        <f>IFERROR(
_xlfn.SWITCH(
VLOOKUP(M$1,参照用!$H$2:$K$20,4,0),
0,IF(入力用!L24="","",入力用!L24),
1,IF(入力用!L24="",0,VLOOKUP(入力用!L24,参照用!$A$1:$B$11,2,0))
),
"")</f>
        <v>0</v>
      </c>
      <c r="N24" s="1">
        <f>IFERROR(
_xlfn.SWITCH(
VLOOKUP(N$1,参照用!$H$2:$K$20,4,0),
0,IF(入力用!M24="","",入力用!M24),
1,IF(入力用!M24="",0,VLOOKUP(入力用!M24,参照用!$A$1:$B$11,2,0))
),
"")</f>
        <v>0</v>
      </c>
      <c r="O24" s="1">
        <f>IFERROR(
_xlfn.SWITCH(
VLOOKUP(O$1,参照用!$H$2:$K$20,4,0),
0,IF(入力用!N24="","",入力用!N24),
1,IF(入力用!N24="",0,VLOOKUP(入力用!N24,参照用!$A$1:$B$11,2,0))
),
"")</f>
        <v>0</v>
      </c>
      <c r="P24" s="1">
        <f>IFERROR(
_xlfn.SWITCH(
VLOOKUP(P$1,参照用!$H$2:$K$20,4,0),
0,IF(入力用!O24="","",入力用!O24),
1,IF(入力用!O24="",0,VLOOKUP(入力用!O24,参照用!$A$1:$B$11,2,0))
),
"")</f>
        <v>0</v>
      </c>
      <c r="Q24" s="1">
        <f>IFERROR(
_xlfn.SWITCH(
VLOOKUP(Q$1,参照用!$H$2:$K$20,4,0),
0,IF(入力用!P24="","",入力用!P24),
1,IF(入力用!P24="",0,VLOOKUP(入力用!P24,参照用!$A$1:$B$11,2,0))
),
"")</f>
        <v>0</v>
      </c>
      <c r="R24" s="1">
        <f>IFERROR(
_xlfn.SWITCH(
VLOOKUP(R$1,参照用!$H$2:$K$20,4,0),
0,IF(入力用!Q24="","",入力用!Q24),
1,IF(入力用!Q24="",0,VLOOKUP(入力用!Q24,参照用!$A$1:$B$11,2,0))
),
"")</f>
        <v>0</v>
      </c>
      <c r="S24" s="1">
        <f>IFERROR(
_xlfn.SWITCH(
VLOOKUP(S$1,参照用!$H$2:$K$20,4,0),
0,IF(入力用!R24="","",入力用!R24),
1,IF(入力用!R24="",0,VLOOKUP(入力用!R24,参照用!$A$1:$B$11,2,0))
),
"")</f>
        <v>0</v>
      </c>
      <c r="T24" s="1">
        <f>IFERROR(
_xlfn.SWITCH(
VLOOKUP(T$1,参照用!$H$2:$K$20,4,0),
0,IF(入力用!S24="","",入力用!S24),
1,IF(入力用!S24="",0,VLOOKUP(入力用!S24,参照用!$A$1:$B$11,2,0))
),
"")</f>
        <v>0</v>
      </c>
      <c r="U24" s="1">
        <f>IFERROR(
_xlfn.SWITCH(
VLOOKUP(U$1,参照用!$H$2:$K$20,4,0),
0,IF(入力用!T24="","",入力用!T24),
1,IF(入力用!T24="",0,VLOOKUP(入力用!T24,参照用!$A$1:$B$11,2,0))
),
"")</f>
        <v>0</v>
      </c>
      <c r="V24" s="1">
        <f>IFERROR(
_xlfn.SWITCH(
VLOOKUP(V$1,参照用!$H$2:$K$20,4,0),
0,IF(入力用!U24="","",入力用!U24),
1,IF(入力用!U24="",0,VLOOKUP(入力用!U24,参照用!$A$1:$B$11,2,0))
),
"")</f>
        <v>0</v>
      </c>
      <c r="W24" s="1">
        <f>IFERROR(
_xlfn.SWITCH(
VLOOKUP(W$1,参照用!$H$2:$K$20,4,0),
0,IF(入力用!V24="","",入力用!V24),
1,IF(入力用!V24="",0,VLOOKUP(入力用!V24,参照用!$A$1:$B$11,2,0))
),
"")</f>
        <v>0</v>
      </c>
      <c r="X24" s="1">
        <f>IFERROR(
_xlfn.SWITCH(
VLOOKUP(X$1,参照用!$H$2:$K$20,4,0),
0,IF(入力用!W24="","",入力用!W24),
1,IF(入力用!W24="",0,VLOOKUP(入力用!W24,参照用!$A$1:$B$11,2,0))
),
"")</f>
        <v>0</v>
      </c>
      <c r="Y24" s="1">
        <f>IFERROR(
_xlfn.SWITCH(
VLOOKUP(Y$1,参照用!$H$2:$K$20,4,0),
0,IF(入力用!X24="","",入力用!X24),
1,IF(入力用!X24="",0,VLOOKUP(入力用!X24,参照用!$A$1:$B$11,2,0))
),
"")</f>
        <v>0</v>
      </c>
      <c r="Z24" s="1">
        <f>IFERROR(
_xlfn.SWITCH(
VLOOKUP(Z$1,参照用!$H$2:$K$20,4,0),
0,IF(入力用!Y24="","",入力用!Y24),
1,IF(入力用!Y24="",0,VLOOKUP(入力用!Y24,参照用!$A$1:$B$11,2,0))
),
"")</f>
        <v>0</v>
      </c>
      <c r="AA24" s="1">
        <f>IFERROR(
_xlfn.SWITCH(
VLOOKUP(AA$1,参照用!$H$2:$K$20,4,0),
0,IF(入力用!Z24="","",入力用!Z24),
1,IF(入力用!Z24="",0,VLOOKUP(入力用!Z24,参照用!$A$1:$B$11,2,0))
),
"")</f>
        <v>0</v>
      </c>
      <c r="AB24" s="1">
        <f>IFERROR(
_xlfn.SWITCH(
VLOOKUP(AB$1,参照用!$H$2:$K$20,4,0),
0,IF(入力用!AA24="","",入力用!AA24),
1,IF(入力用!AA24="",0,VLOOKUP(入力用!AA24,参照用!$A$1:$B$11,2,0))
),
"")</f>
        <v>0</v>
      </c>
      <c r="AC24" s="1">
        <f>IFERROR(
_xlfn.SWITCH(
VLOOKUP(AC$1,参照用!$H$2:$K$20,4,0),
0,IF(入力用!AB24="","",入力用!AB24),
1,IF(入力用!AB24="",0,VLOOKUP(入力用!AB24,参照用!$A$1:$B$11,2,0))
),
"")</f>
        <v>0</v>
      </c>
      <c r="AD24" s="1">
        <f>IFERROR(
_xlfn.SWITCH(
VLOOKUP(AD$1,参照用!$H$2:$K$20,4,0),
0,IF(入力用!AC24="","",入力用!AC24),
1,IF(入力用!AC24="",0,VLOOKUP(入力用!AC24,参照用!$A$1:$B$11,2,0))
),
"")</f>
        <v>0</v>
      </c>
      <c r="AE24" s="1">
        <f>IFERROR(
_xlfn.SWITCH(
VLOOKUP(AE$1,参照用!$H$2:$K$20,4,0),
0,IF(入力用!AD24="","",入力用!AD24),
1,IF(入力用!AD24="",0,VLOOKUP(入力用!AD24,参照用!$A$1:$B$11,2,0))
),
"")</f>
        <v>0</v>
      </c>
      <c r="AF24" s="1">
        <f>IFERROR(
_xlfn.SWITCH(
VLOOKUP(AF$1,参照用!$H$2:$K$20,4,0),
0,IF(入力用!AE24="","",入力用!AE24),
1,IF(入力用!AE24="",0,VLOOKUP(入力用!AE24,参照用!$A$1:$B$11,2,0))
),
"")</f>
        <v>0</v>
      </c>
      <c r="AG24" s="1">
        <f>IFERROR(
_xlfn.SWITCH(
VLOOKUP(AG$1,参照用!$H$2:$K$20,4,0),
0,IF(入力用!AF24="","",入力用!AF24),
1,IF(入力用!AF24="",0,VLOOKUP(入力用!AF24,参照用!$A$1:$B$11,2,0))
),
"")</f>
        <v>0</v>
      </c>
      <c r="AH24" s="1">
        <f>IFERROR(
_xlfn.SWITCH(
VLOOKUP(AH$1,参照用!$H$2:$K$20,4,0),
0,IF(入力用!AG24="","",入力用!AG24),
1,IF(入力用!AG24="",0,VLOOKUP(入力用!AG24,参照用!$A$1:$B$11,2,0))
),
"")</f>
        <v>0</v>
      </c>
      <c r="AI24" s="1">
        <f>IFERROR(
_xlfn.SWITCH(
VLOOKUP(AI$1,参照用!$H$2:$K$20,4,0),
0,IF(入力用!AH24="","",入力用!AH24),
1,IF(入力用!AH24="",0,VLOOKUP(入力用!AH24,参照用!$A$1:$B$11,2,0))
),
"")</f>
        <v>0</v>
      </c>
      <c r="AJ24" s="1" t="str">
        <f>IFERROR(
_xlfn.SWITCH(
VLOOKUP(AJ$1,参照用!$H$2:$K$20,4,0),
0,IF(入力用!AI24="","",入力用!AI24),
1,IF(入力用!AI24="",0,VLOOKUP(入力用!AI24,参照用!$A$1:$B$11,2,0))
),
"")</f>
        <v/>
      </c>
      <c r="AK24" s="1" t="str">
        <f>IFERROR(
_xlfn.SWITCH(
VLOOKUP(AK$1,参照用!$H$2:$K$20,4,0),
0,IF(入力用!AJ24="","",入力用!AJ24),
1,IF(入力用!AJ24="",0,VLOOKUP(入力用!AJ24,参照用!$A$1:$B$11,2,0))
),
"")</f>
        <v/>
      </c>
      <c r="AL24" s="1" t="str">
        <f>IFERROR(
_xlfn.SWITCH(
VLOOKUP(AL$1,参照用!$H$2:$K$20,4,0),
0,IF(入力用!AK24="","",入力用!AK24),
1,IF(入力用!AK24="",0,VLOOKUP(入力用!AK24,参照用!$A$1:$B$11,2,0))
),
"")</f>
        <v/>
      </c>
      <c r="AM24" s="1" t="str">
        <f>IFERROR(
_xlfn.SWITCH(
VLOOKUP(AM$1,参照用!$H$2:$K$20,4,0),
0,IF(入力用!AL24="","",入力用!AL24),
1,IF(入力用!AL24="",0,VLOOKUP(入力用!AL24,参照用!$A$1:$B$11,2,0))
),
"")</f>
        <v/>
      </c>
    </row>
    <row r="25" spans="1:39" x14ac:dyDescent="0.2">
      <c r="A25" s="1" t="str">
        <f t="shared" si="0"/>
        <v>46030昼</v>
      </c>
      <c r="B25" s="10">
        <f>IF(
D25="","",
IF(入力用!A25="",B24,DATE(LEFT(設定!$AD$4,4),MID(設定!$AD$4,5,2),MID(入力用!A25,1,FIND("日",入力用!A25)-1)))
)</f>
        <v>46030</v>
      </c>
      <c r="C25" s="10" t="str">
        <f>IF(
D25="","",
IF(入力用!B25="",C24,入力用!B25)
)</f>
        <v>木</v>
      </c>
      <c r="D25" s="1" t="str">
        <f>_xlfn.SWITCH(VLOOKUP(D$1,参照用!$H$2:$K$20,4,0),
0,IF(ISBLANK(入力用!C25),"",入力用!C25),
1,IFERROR(VLOOKUP(入力用!C25,参照用!$A$1:$B$11,2,0),"")
)</f>
        <v>昼</v>
      </c>
      <c r="E25" s="1" t="str">
        <f>_xlfn.SWITCH(VLOOKUP(E$1,参照用!$H$2:$K$20,4,0),
0,IF(ISBLANK(入力用!D25),"",入力用!D25),
1,IFERROR(VLOOKUP(入力用!D25,参照用!$A$1:$B$11,2,0),"")
)</f>
        <v/>
      </c>
      <c r="F25" s="1" t="str">
        <f>_xlfn.SWITCH(VLOOKUP(F$1,参照用!$H$2:$K$20,4,0),
0,IF(ISBLANK(入力用!E25),"",入力用!E25),
1,IFERROR(VLOOKUP(入力用!E25,参照用!$A$1:$B$11,2,0),"")
)</f>
        <v/>
      </c>
      <c r="G25" s="1">
        <f>IFERROR(
_xlfn.SWITCH(
VLOOKUP(G$1,参照用!$H$2:$K$20,4,0),
0,IF(ISBLANK(入力用!F25),"",入力用!F25),
1,IF(ISBLANK(入力用!F25),0,VLOOKUP(入力用!F25,参照用!$A$1:$B$11,2,0))
),
"")</f>
        <v>0</v>
      </c>
      <c r="H25" s="1">
        <f>IFERROR(
_xlfn.SWITCH(
VLOOKUP(H$1,参照用!$H$2:$K$20,4,0),
0,IF(ISBLANK(入力用!G25),"",入力用!G25),
1,IF(ISBLANK(入力用!G25),0,VLOOKUP(入力用!G25,参照用!$A$1:$B$11,2,0))
),
"")</f>
        <v>0</v>
      </c>
      <c r="I25" s="1">
        <f>IFERROR(
_xlfn.SWITCH(
VLOOKUP(I$1,参照用!$H$2:$K$20,4,0),
0,IF(ISBLANK(入力用!H25),"",入力用!H25),
1,IF(ISBLANK(入力用!H25),0,VLOOKUP(入力用!H25,参照用!$A$1:$B$11,2,0))
),
"")</f>
        <v>0</v>
      </c>
      <c r="J25" s="1">
        <f>IFERROR(
_xlfn.SWITCH(
VLOOKUP(J$1,参照用!$H$2:$K$20,4,0),
0,IF(入力用!I25="","",入力用!I25),
1,IF(入力用!I25="",0,VLOOKUP(入力用!I25,参照用!$A$1:$B$11,2,0))
),
"")</f>
        <v>0</v>
      </c>
      <c r="K25" s="1">
        <f>IFERROR(
_xlfn.SWITCH(
VLOOKUP(K$1,参照用!$H$2:$K$20,4,0),
0,IF(入力用!J25="","",入力用!J25),
1,IF(入力用!J25="",0,VLOOKUP(入力用!J25,参照用!$A$1:$B$11,2,0))
),
"")</f>
        <v>0</v>
      </c>
      <c r="L25" s="1">
        <f>IFERROR(
_xlfn.SWITCH(
VLOOKUP(L$1,参照用!$H$2:$K$20,4,0),
0,IF(入力用!K25="","",入力用!K25),
1,IF(入力用!K25="",0,VLOOKUP(入力用!K25,参照用!$A$1:$B$11,2,0))
),
"")</f>
        <v>0</v>
      </c>
      <c r="M25" s="1">
        <f>IFERROR(
_xlfn.SWITCH(
VLOOKUP(M$1,参照用!$H$2:$K$20,4,0),
0,IF(入力用!L25="","",入力用!L25),
1,IF(入力用!L25="",0,VLOOKUP(入力用!L25,参照用!$A$1:$B$11,2,0))
),
"")</f>
        <v>0</v>
      </c>
      <c r="N25" s="1">
        <f>IFERROR(
_xlfn.SWITCH(
VLOOKUP(N$1,参照用!$H$2:$K$20,4,0),
0,IF(入力用!M25="","",入力用!M25),
1,IF(入力用!M25="",0,VLOOKUP(入力用!M25,参照用!$A$1:$B$11,2,0))
),
"")</f>
        <v>0</v>
      </c>
      <c r="O25" s="1">
        <f>IFERROR(
_xlfn.SWITCH(
VLOOKUP(O$1,参照用!$H$2:$K$20,4,0),
0,IF(入力用!N25="","",入力用!N25),
1,IF(入力用!N25="",0,VLOOKUP(入力用!N25,参照用!$A$1:$B$11,2,0))
),
"")</f>
        <v>0</v>
      </c>
      <c r="P25" s="1">
        <f>IFERROR(
_xlfn.SWITCH(
VLOOKUP(P$1,参照用!$H$2:$K$20,4,0),
0,IF(入力用!O25="","",入力用!O25),
1,IF(入力用!O25="",0,VLOOKUP(入力用!O25,参照用!$A$1:$B$11,2,0))
),
"")</f>
        <v>0</v>
      </c>
      <c r="Q25" s="1">
        <f>IFERROR(
_xlfn.SWITCH(
VLOOKUP(Q$1,参照用!$H$2:$K$20,4,0),
0,IF(入力用!P25="","",入力用!P25),
1,IF(入力用!P25="",0,VLOOKUP(入力用!P25,参照用!$A$1:$B$11,2,0))
),
"")</f>
        <v>0</v>
      </c>
      <c r="R25" s="1">
        <f>IFERROR(
_xlfn.SWITCH(
VLOOKUP(R$1,参照用!$H$2:$K$20,4,0),
0,IF(入力用!Q25="","",入力用!Q25),
1,IF(入力用!Q25="",0,VLOOKUP(入力用!Q25,参照用!$A$1:$B$11,2,0))
),
"")</f>
        <v>0</v>
      </c>
      <c r="S25" s="1">
        <f>IFERROR(
_xlfn.SWITCH(
VLOOKUP(S$1,参照用!$H$2:$K$20,4,0),
0,IF(入力用!R25="","",入力用!R25),
1,IF(入力用!R25="",0,VLOOKUP(入力用!R25,参照用!$A$1:$B$11,2,0))
),
"")</f>
        <v>0</v>
      </c>
      <c r="T25" s="1">
        <f>IFERROR(
_xlfn.SWITCH(
VLOOKUP(T$1,参照用!$H$2:$K$20,4,0),
0,IF(入力用!S25="","",入力用!S25),
1,IF(入力用!S25="",0,VLOOKUP(入力用!S25,参照用!$A$1:$B$11,2,0))
),
"")</f>
        <v>0</v>
      </c>
      <c r="U25" s="1">
        <f>IFERROR(
_xlfn.SWITCH(
VLOOKUP(U$1,参照用!$H$2:$K$20,4,0),
0,IF(入力用!T25="","",入力用!T25),
1,IF(入力用!T25="",0,VLOOKUP(入力用!T25,参照用!$A$1:$B$11,2,0))
),
"")</f>
        <v>0</v>
      </c>
      <c r="V25" s="1">
        <f>IFERROR(
_xlfn.SWITCH(
VLOOKUP(V$1,参照用!$H$2:$K$20,4,0),
0,IF(入力用!U25="","",入力用!U25),
1,IF(入力用!U25="",0,VLOOKUP(入力用!U25,参照用!$A$1:$B$11,2,0))
),
"")</f>
        <v>0</v>
      </c>
      <c r="W25" s="1">
        <f>IFERROR(
_xlfn.SWITCH(
VLOOKUP(W$1,参照用!$H$2:$K$20,4,0),
0,IF(入力用!V25="","",入力用!V25),
1,IF(入力用!V25="",0,VLOOKUP(入力用!V25,参照用!$A$1:$B$11,2,0))
),
"")</f>
        <v>0</v>
      </c>
      <c r="X25" s="1">
        <f>IFERROR(
_xlfn.SWITCH(
VLOOKUP(X$1,参照用!$H$2:$K$20,4,0),
0,IF(入力用!W25="","",入力用!W25),
1,IF(入力用!W25="",0,VLOOKUP(入力用!W25,参照用!$A$1:$B$11,2,0))
),
"")</f>
        <v>0</v>
      </c>
      <c r="Y25" s="1">
        <f>IFERROR(
_xlfn.SWITCH(
VLOOKUP(Y$1,参照用!$H$2:$K$20,4,0),
0,IF(入力用!X25="","",入力用!X25),
1,IF(入力用!X25="",0,VLOOKUP(入力用!X25,参照用!$A$1:$B$11,2,0))
),
"")</f>
        <v>0</v>
      </c>
      <c r="Z25" s="1">
        <f>IFERROR(
_xlfn.SWITCH(
VLOOKUP(Z$1,参照用!$H$2:$K$20,4,0),
0,IF(入力用!Y25="","",入力用!Y25),
1,IF(入力用!Y25="",0,VLOOKUP(入力用!Y25,参照用!$A$1:$B$11,2,0))
),
"")</f>
        <v>0</v>
      </c>
      <c r="AA25" s="1">
        <f>IFERROR(
_xlfn.SWITCH(
VLOOKUP(AA$1,参照用!$H$2:$K$20,4,0),
0,IF(入力用!Z25="","",入力用!Z25),
1,IF(入力用!Z25="",0,VLOOKUP(入力用!Z25,参照用!$A$1:$B$11,2,0))
),
"")</f>
        <v>0</v>
      </c>
      <c r="AB25" s="1">
        <f>IFERROR(
_xlfn.SWITCH(
VLOOKUP(AB$1,参照用!$H$2:$K$20,4,0),
0,IF(入力用!AA25="","",入力用!AA25),
1,IF(入力用!AA25="",0,VLOOKUP(入力用!AA25,参照用!$A$1:$B$11,2,0))
),
"")</f>
        <v>0</v>
      </c>
      <c r="AC25" s="1">
        <f>IFERROR(
_xlfn.SWITCH(
VLOOKUP(AC$1,参照用!$H$2:$K$20,4,0),
0,IF(入力用!AB25="","",入力用!AB25),
1,IF(入力用!AB25="",0,VLOOKUP(入力用!AB25,参照用!$A$1:$B$11,2,0))
),
"")</f>
        <v>0</v>
      </c>
      <c r="AD25" s="1">
        <f>IFERROR(
_xlfn.SWITCH(
VLOOKUP(AD$1,参照用!$H$2:$K$20,4,0),
0,IF(入力用!AC25="","",入力用!AC25),
1,IF(入力用!AC25="",0,VLOOKUP(入力用!AC25,参照用!$A$1:$B$11,2,0))
),
"")</f>
        <v>0</v>
      </c>
      <c r="AE25" s="1">
        <f>IFERROR(
_xlfn.SWITCH(
VLOOKUP(AE$1,参照用!$H$2:$K$20,4,0),
0,IF(入力用!AD25="","",入力用!AD25),
1,IF(入力用!AD25="",0,VLOOKUP(入力用!AD25,参照用!$A$1:$B$11,2,0))
),
"")</f>
        <v>0</v>
      </c>
      <c r="AF25" s="1">
        <f>IFERROR(
_xlfn.SWITCH(
VLOOKUP(AF$1,参照用!$H$2:$K$20,4,0),
0,IF(入力用!AE25="","",入力用!AE25),
1,IF(入力用!AE25="",0,VLOOKUP(入力用!AE25,参照用!$A$1:$B$11,2,0))
),
"")</f>
        <v>0</v>
      </c>
      <c r="AG25" s="1">
        <f>IFERROR(
_xlfn.SWITCH(
VLOOKUP(AG$1,参照用!$H$2:$K$20,4,0),
0,IF(入力用!AF25="","",入力用!AF25),
1,IF(入力用!AF25="",0,VLOOKUP(入力用!AF25,参照用!$A$1:$B$11,2,0))
),
"")</f>
        <v>0</v>
      </c>
      <c r="AH25" s="1">
        <f>IFERROR(
_xlfn.SWITCH(
VLOOKUP(AH$1,参照用!$H$2:$K$20,4,0),
0,IF(入力用!AG25="","",入力用!AG25),
1,IF(入力用!AG25="",0,VLOOKUP(入力用!AG25,参照用!$A$1:$B$11,2,0))
),
"")</f>
        <v>0</v>
      </c>
      <c r="AI25" s="1">
        <f>IFERROR(
_xlfn.SWITCH(
VLOOKUP(AI$1,参照用!$H$2:$K$20,4,0),
0,IF(入力用!AH25="","",入力用!AH25),
1,IF(入力用!AH25="",0,VLOOKUP(入力用!AH25,参照用!$A$1:$B$11,2,0))
),
"")</f>
        <v>0</v>
      </c>
      <c r="AJ25" s="1" t="str">
        <f>IFERROR(
_xlfn.SWITCH(
VLOOKUP(AJ$1,参照用!$H$2:$K$20,4,0),
0,IF(入力用!AI25="","",入力用!AI25),
1,IF(入力用!AI25="",0,VLOOKUP(入力用!AI25,参照用!$A$1:$B$11,2,0))
),
"")</f>
        <v/>
      </c>
      <c r="AK25" s="1" t="str">
        <f>IFERROR(
_xlfn.SWITCH(
VLOOKUP(AK$1,参照用!$H$2:$K$20,4,0),
0,IF(入力用!AJ25="","",入力用!AJ25),
1,IF(入力用!AJ25="",0,VLOOKUP(入力用!AJ25,参照用!$A$1:$B$11,2,0))
),
"")</f>
        <v/>
      </c>
      <c r="AL25" s="1" t="str">
        <f>IFERROR(
_xlfn.SWITCH(
VLOOKUP(AL$1,参照用!$H$2:$K$20,4,0),
0,IF(入力用!AK25="","",入力用!AK25),
1,IF(入力用!AK25="",0,VLOOKUP(入力用!AK25,参照用!$A$1:$B$11,2,0))
),
"")</f>
        <v/>
      </c>
      <c r="AM25" s="1" t="str">
        <f>IFERROR(
_xlfn.SWITCH(
VLOOKUP(AM$1,参照用!$H$2:$K$20,4,0),
0,IF(入力用!AL25="","",入力用!AL25),
1,IF(入力用!AL25="",0,VLOOKUP(入力用!AL25,参照用!$A$1:$B$11,2,0))
),
"")</f>
        <v/>
      </c>
    </row>
    <row r="26" spans="1:39" x14ac:dyDescent="0.2">
      <c r="A26" s="1" t="str">
        <f t="shared" si="0"/>
        <v>46030夜</v>
      </c>
      <c r="B26" s="10">
        <f>IF(
D26="","",
IF(入力用!A26="",B25,DATE(LEFT(設定!$AD$4,4),MID(設定!$AD$4,5,2),MID(入力用!A26,1,FIND("日",入力用!A26)-1)))
)</f>
        <v>46030</v>
      </c>
      <c r="C26" s="10" t="str">
        <f>IF(
D26="","",
IF(入力用!B26="",C25,入力用!B26)
)</f>
        <v>木</v>
      </c>
      <c r="D26" s="1" t="str">
        <f>_xlfn.SWITCH(VLOOKUP(D$1,参照用!$H$2:$K$20,4,0),
0,IF(ISBLANK(入力用!C26),"",入力用!C26),
1,IFERROR(VLOOKUP(入力用!C26,参照用!$A$1:$B$11,2,0),"")
)</f>
        <v>夜</v>
      </c>
      <c r="E26" s="1" t="str">
        <f>_xlfn.SWITCH(VLOOKUP(E$1,参照用!$H$2:$K$20,4,0),
0,IF(ISBLANK(入力用!D26),"",入力用!D26),
1,IFERROR(VLOOKUP(入力用!D26,参照用!$A$1:$B$11,2,0),"")
)</f>
        <v/>
      </c>
      <c r="F26" s="1" t="str">
        <f>_xlfn.SWITCH(VLOOKUP(F$1,参照用!$H$2:$K$20,4,0),
0,IF(ISBLANK(入力用!E26),"",入力用!E26),
1,IFERROR(VLOOKUP(入力用!E26,参照用!$A$1:$B$11,2,0),"")
)</f>
        <v/>
      </c>
      <c r="G26" s="1">
        <f>IFERROR(
_xlfn.SWITCH(
VLOOKUP(G$1,参照用!$H$2:$K$20,4,0),
0,IF(ISBLANK(入力用!F26),"",入力用!F26),
1,IF(ISBLANK(入力用!F26),0,VLOOKUP(入力用!F26,参照用!$A$1:$B$11,2,0))
),
"")</f>
        <v>0</v>
      </c>
      <c r="H26" s="1">
        <f>IFERROR(
_xlfn.SWITCH(
VLOOKUP(H$1,参照用!$H$2:$K$20,4,0),
0,IF(ISBLANK(入力用!G26),"",入力用!G26),
1,IF(ISBLANK(入力用!G26),0,VLOOKUP(入力用!G26,参照用!$A$1:$B$11,2,0))
),
"")</f>
        <v>0</v>
      </c>
      <c r="I26" s="1">
        <f>IFERROR(
_xlfn.SWITCH(
VLOOKUP(I$1,参照用!$H$2:$K$20,4,0),
0,IF(ISBLANK(入力用!H26),"",入力用!H26),
1,IF(ISBLANK(入力用!H26),0,VLOOKUP(入力用!H26,参照用!$A$1:$B$11,2,0))
),
"")</f>
        <v>0</v>
      </c>
      <c r="J26" s="1">
        <f>IFERROR(
_xlfn.SWITCH(
VLOOKUP(J$1,参照用!$H$2:$K$20,4,0),
0,IF(入力用!I26="","",入力用!I26),
1,IF(入力用!I26="",0,VLOOKUP(入力用!I26,参照用!$A$1:$B$11,2,0))
),
"")</f>
        <v>0</v>
      </c>
      <c r="K26" s="1">
        <f>IFERROR(
_xlfn.SWITCH(
VLOOKUP(K$1,参照用!$H$2:$K$20,4,0),
0,IF(入力用!J26="","",入力用!J26),
1,IF(入力用!J26="",0,VLOOKUP(入力用!J26,参照用!$A$1:$B$11,2,0))
),
"")</f>
        <v>0</v>
      </c>
      <c r="L26" s="1">
        <f>IFERROR(
_xlfn.SWITCH(
VLOOKUP(L$1,参照用!$H$2:$K$20,4,0),
0,IF(入力用!K26="","",入力用!K26),
1,IF(入力用!K26="",0,VLOOKUP(入力用!K26,参照用!$A$1:$B$11,2,0))
),
"")</f>
        <v>0</v>
      </c>
      <c r="M26" s="1">
        <f>IFERROR(
_xlfn.SWITCH(
VLOOKUP(M$1,参照用!$H$2:$K$20,4,0),
0,IF(入力用!L26="","",入力用!L26),
1,IF(入力用!L26="",0,VLOOKUP(入力用!L26,参照用!$A$1:$B$11,2,0))
),
"")</f>
        <v>0</v>
      </c>
      <c r="N26" s="1">
        <f>IFERROR(
_xlfn.SWITCH(
VLOOKUP(N$1,参照用!$H$2:$K$20,4,0),
0,IF(入力用!M26="","",入力用!M26),
1,IF(入力用!M26="",0,VLOOKUP(入力用!M26,参照用!$A$1:$B$11,2,0))
),
"")</f>
        <v>0</v>
      </c>
      <c r="O26" s="1">
        <f>IFERROR(
_xlfn.SWITCH(
VLOOKUP(O$1,参照用!$H$2:$K$20,4,0),
0,IF(入力用!N26="","",入力用!N26),
1,IF(入力用!N26="",0,VLOOKUP(入力用!N26,参照用!$A$1:$B$11,2,0))
),
"")</f>
        <v>0</v>
      </c>
      <c r="P26" s="1">
        <f>IFERROR(
_xlfn.SWITCH(
VLOOKUP(P$1,参照用!$H$2:$K$20,4,0),
0,IF(入力用!O26="","",入力用!O26),
1,IF(入力用!O26="",0,VLOOKUP(入力用!O26,参照用!$A$1:$B$11,2,0))
),
"")</f>
        <v>0</v>
      </c>
      <c r="Q26" s="1">
        <f>IFERROR(
_xlfn.SWITCH(
VLOOKUP(Q$1,参照用!$H$2:$K$20,4,0),
0,IF(入力用!P26="","",入力用!P26),
1,IF(入力用!P26="",0,VLOOKUP(入力用!P26,参照用!$A$1:$B$11,2,0))
),
"")</f>
        <v>0</v>
      </c>
      <c r="R26" s="1">
        <f>IFERROR(
_xlfn.SWITCH(
VLOOKUP(R$1,参照用!$H$2:$K$20,4,0),
0,IF(入力用!Q26="","",入力用!Q26),
1,IF(入力用!Q26="",0,VLOOKUP(入力用!Q26,参照用!$A$1:$B$11,2,0))
),
"")</f>
        <v>0</v>
      </c>
      <c r="S26" s="1">
        <f>IFERROR(
_xlfn.SWITCH(
VLOOKUP(S$1,参照用!$H$2:$K$20,4,0),
0,IF(入力用!R26="","",入力用!R26),
1,IF(入力用!R26="",0,VLOOKUP(入力用!R26,参照用!$A$1:$B$11,2,0))
),
"")</f>
        <v>0</v>
      </c>
      <c r="T26" s="1">
        <f>IFERROR(
_xlfn.SWITCH(
VLOOKUP(T$1,参照用!$H$2:$K$20,4,0),
0,IF(入力用!S26="","",入力用!S26),
1,IF(入力用!S26="",0,VLOOKUP(入力用!S26,参照用!$A$1:$B$11,2,0))
),
"")</f>
        <v>0</v>
      </c>
      <c r="U26" s="1">
        <f>IFERROR(
_xlfn.SWITCH(
VLOOKUP(U$1,参照用!$H$2:$K$20,4,0),
0,IF(入力用!T26="","",入力用!T26),
1,IF(入力用!T26="",0,VLOOKUP(入力用!T26,参照用!$A$1:$B$11,2,0))
),
"")</f>
        <v>0</v>
      </c>
      <c r="V26" s="1">
        <f>IFERROR(
_xlfn.SWITCH(
VLOOKUP(V$1,参照用!$H$2:$K$20,4,0),
0,IF(入力用!U26="","",入力用!U26),
1,IF(入力用!U26="",0,VLOOKUP(入力用!U26,参照用!$A$1:$B$11,2,0))
),
"")</f>
        <v>0</v>
      </c>
      <c r="W26" s="1">
        <f>IFERROR(
_xlfn.SWITCH(
VLOOKUP(W$1,参照用!$H$2:$K$20,4,0),
0,IF(入力用!V26="","",入力用!V26),
1,IF(入力用!V26="",0,VLOOKUP(入力用!V26,参照用!$A$1:$B$11,2,0))
),
"")</f>
        <v>0</v>
      </c>
      <c r="X26" s="1">
        <f>IFERROR(
_xlfn.SWITCH(
VLOOKUP(X$1,参照用!$H$2:$K$20,4,0),
0,IF(入力用!W26="","",入力用!W26),
1,IF(入力用!W26="",0,VLOOKUP(入力用!W26,参照用!$A$1:$B$11,2,0))
),
"")</f>
        <v>0</v>
      </c>
      <c r="Y26" s="1">
        <f>IFERROR(
_xlfn.SWITCH(
VLOOKUP(Y$1,参照用!$H$2:$K$20,4,0),
0,IF(入力用!X26="","",入力用!X26),
1,IF(入力用!X26="",0,VLOOKUP(入力用!X26,参照用!$A$1:$B$11,2,0))
),
"")</f>
        <v>0</v>
      </c>
      <c r="Z26" s="1">
        <f>IFERROR(
_xlfn.SWITCH(
VLOOKUP(Z$1,参照用!$H$2:$K$20,4,0),
0,IF(入力用!Y26="","",入力用!Y26),
1,IF(入力用!Y26="",0,VLOOKUP(入力用!Y26,参照用!$A$1:$B$11,2,0))
),
"")</f>
        <v>0</v>
      </c>
      <c r="AA26" s="1">
        <f>IFERROR(
_xlfn.SWITCH(
VLOOKUP(AA$1,参照用!$H$2:$K$20,4,0),
0,IF(入力用!Z26="","",入力用!Z26),
1,IF(入力用!Z26="",0,VLOOKUP(入力用!Z26,参照用!$A$1:$B$11,2,0))
),
"")</f>
        <v>0</v>
      </c>
      <c r="AB26" s="1">
        <f>IFERROR(
_xlfn.SWITCH(
VLOOKUP(AB$1,参照用!$H$2:$K$20,4,0),
0,IF(入力用!AA26="","",入力用!AA26),
1,IF(入力用!AA26="",0,VLOOKUP(入力用!AA26,参照用!$A$1:$B$11,2,0))
),
"")</f>
        <v>0</v>
      </c>
      <c r="AC26" s="1">
        <f>IFERROR(
_xlfn.SWITCH(
VLOOKUP(AC$1,参照用!$H$2:$K$20,4,0),
0,IF(入力用!AB26="","",入力用!AB26),
1,IF(入力用!AB26="",0,VLOOKUP(入力用!AB26,参照用!$A$1:$B$11,2,0))
),
"")</f>
        <v>0</v>
      </c>
      <c r="AD26" s="1">
        <f>IFERROR(
_xlfn.SWITCH(
VLOOKUP(AD$1,参照用!$H$2:$K$20,4,0),
0,IF(入力用!AC26="","",入力用!AC26),
1,IF(入力用!AC26="",0,VLOOKUP(入力用!AC26,参照用!$A$1:$B$11,2,0))
),
"")</f>
        <v>0</v>
      </c>
      <c r="AE26" s="1">
        <f>IFERROR(
_xlfn.SWITCH(
VLOOKUP(AE$1,参照用!$H$2:$K$20,4,0),
0,IF(入力用!AD26="","",入力用!AD26),
1,IF(入力用!AD26="",0,VLOOKUP(入力用!AD26,参照用!$A$1:$B$11,2,0))
),
"")</f>
        <v>0</v>
      </c>
      <c r="AF26" s="1">
        <f>IFERROR(
_xlfn.SWITCH(
VLOOKUP(AF$1,参照用!$H$2:$K$20,4,0),
0,IF(入力用!AE26="","",入力用!AE26),
1,IF(入力用!AE26="",0,VLOOKUP(入力用!AE26,参照用!$A$1:$B$11,2,0))
),
"")</f>
        <v>0</v>
      </c>
      <c r="AG26" s="1">
        <f>IFERROR(
_xlfn.SWITCH(
VLOOKUP(AG$1,参照用!$H$2:$K$20,4,0),
0,IF(入力用!AF26="","",入力用!AF26),
1,IF(入力用!AF26="",0,VLOOKUP(入力用!AF26,参照用!$A$1:$B$11,2,0))
),
"")</f>
        <v>0</v>
      </c>
      <c r="AH26" s="1">
        <f>IFERROR(
_xlfn.SWITCH(
VLOOKUP(AH$1,参照用!$H$2:$K$20,4,0),
0,IF(入力用!AG26="","",入力用!AG26),
1,IF(入力用!AG26="",0,VLOOKUP(入力用!AG26,参照用!$A$1:$B$11,2,0))
),
"")</f>
        <v>0</v>
      </c>
      <c r="AI26" s="1">
        <f>IFERROR(
_xlfn.SWITCH(
VLOOKUP(AI$1,参照用!$H$2:$K$20,4,0),
0,IF(入力用!AH26="","",入力用!AH26),
1,IF(入力用!AH26="",0,VLOOKUP(入力用!AH26,参照用!$A$1:$B$11,2,0))
),
"")</f>
        <v>0</v>
      </c>
      <c r="AJ26" s="1" t="str">
        <f>IFERROR(
_xlfn.SWITCH(
VLOOKUP(AJ$1,参照用!$H$2:$K$20,4,0),
0,IF(入力用!AI26="","",入力用!AI26),
1,IF(入力用!AI26="",0,VLOOKUP(入力用!AI26,参照用!$A$1:$B$11,2,0))
),
"")</f>
        <v/>
      </c>
      <c r="AK26" s="1" t="str">
        <f>IFERROR(
_xlfn.SWITCH(
VLOOKUP(AK$1,参照用!$H$2:$K$20,4,0),
0,IF(入力用!AJ26="","",入力用!AJ26),
1,IF(入力用!AJ26="",0,VLOOKUP(入力用!AJ26,参照用!$A$1:$B$11,2,0))
),
"")</f>
        <v/>
      </c>
      <c r="AL26" s="1" t="str">
        <f>IFERROR(
_xlfn.SWITCH(
VLOOKUP(AL$1,参照用!$H$2:$K$20,4,0),
0,IF(入力用!AK26="","",入力用!AK26),
1,IF(入力用!AK26="",0,VLOOKUP(入力用!AK26,参照用!$A$1:$B$11,2,0))
),
"")</f>
        <v/>
      </c>
      <c r="AM26" s="1" t="str">
        <f>IFERROR(
_xlfn.SWITCH(
VLOOKUP(AM$1,参照用!$H$2:$K$20,4,0),
0,IF(入力用!AL26="","",入力用!AL26),
1,IF(入力用!AL26="",0,VLOOKUP(入力用!AL26,参照用!$A$1:$B$11,2,0))
),
"")</f>
        <v/>
      </c>
    </row>
    <row r="27" spans="1:39" x14ac:dyDescent="0.2">
      <c r="A27" s="1" t="str">
        <f t="shared" si="0"/>
        <v>46031朝</v>
      </c>
      <c r="B27" s="10">
        <f>IF(
D27="","",
IF(入力用!A27="",B26,DATE(LEFT(設定!$AD$4,4),MID(設定!$AD$4,5,2),MID(入力用!A27,1,FIND("日",入力用!A27)-1)))
)</f>
        <v>46031</v>
      </c>
      <c r="C27" s="10" t="str">
        <f>IF(
D27="","",
IF(入力用!B27="",C26,入力用!B27)
)</f>
        <v>金</v>
      </c>
      <c r="D27" s="1" t="str">
        <f>_xlfn.SWITCH(VLOOKUP(D$1,参照用!$H$2:$K$20,4,0),
0,IF(ISBLANK(入力用!C27),"",入力用!C27),
1,IFERROR(VLOOKUP(入力用!C27,参照用!$A$1:$B$11,2,0),"")
)</f>
        <v>朝</v>
      </c>
      <c r="E27" s="1" t="str">
        <f>_xlfn.SWITCH(VLOOKUP(E$1,参照用!$H$2:$K$20,4,0),
0,IF(ISBLANK(入力用!D27),"",入力用!D27),
1,IFERROR(VLOOKUP(入力用!D27,参照用!$A$1:$B$11,2,0),"")
)</f>
        <v/>
      </c>
      <c r="F27" s="1" t="str">
        <f>_xlfn.SWITCH(VLOOKUP(F$1,参照用!$H$2:$K$20,4,0),
0,IF(ISBLANK(入力用!E27),"",入力用!E27),
1,IFERROR(VLOOKUP(入力用!E27,参照用!$A$1:$B$11,2,0),"")
)</f>
        <v/>
      </c>
      <c r="G27" s="1">
        <f>IFERROR(
_xlfn.SWITCH(
VLOOKUP(G$1,参照用!$H$2:$K$20,4,0),
0,IF(ISBLANK(入力用!F27),"",入力用!F27),
1,IF(ISBLANK(入力用!F27),0,VLOOKUP(入力用!F27,参照用!$A$1:$B$11,2,0))
),
"")</f>
        <v>0</v>
      </c>
      <c r="H27" s="1">
        <f>IFERROR(
_xlfn.SWITCH(
VLOOKUP(H$1,参照用!$H$2:$K$20,4,0),
0,IF(ISBLANK(入力用!G27),"",入力用!G27),
1,IF(ISBLANK(入力用!G27),0,VLOOKUP(入力用!G27,参照用!$A$1:$B$11,2,0))
),
"")</f>
        <v>0</v>
      </c>
      <c r="I27" s="1">
        <f>IFERROR(
_xlfn.SWITCH(
VLOOKUP(I$1,参照用!$H$2:$K$20,4,0),
0,IF(ISBLANK(入力用!H27),"",入力用!H27),
1,IF(ISBLANK(入力用!H27),0,VLOOKUP(入力用!H27,参照用!$A$1:$B$11,2,0))
),
"")</f>
        <v>0</v>
      </c>
      <c r="J27" s="1">
        <f>IFERROR(
_xlfn.SWITCH(
VLOOKUP(J$1,参照用!$H$2:$K$20,4,0),
0,IF(入力用!I27="","",入力用!I27),
1,IF(入力用!I27="",0,VLOOKUP(入力用!I27,参照用!$A$1:$B$11,2,0))
),
"")</f>
        <v>0</v>
      </c>
      <c r="K27" s="1">
        <f>IFERROR(
_xlfn.SWITCH(
VLOOKUP(K$1,参照用!$H$2:$K$20,4,0),
0,IF(入力用!J27="","",入力用!J27),
1,IF(入力用!J27="",0,VLOOKUP(入力用!J27,参照用!$A$1:$B$11,2,0))
),
"")</f>
        <v>0</v>
      </c>
      <c r="L27" s="1">
        <f>IFERROR(
_xlfn.SWITCH(
VLOOKUP(L$1,参照用!$H$2:$K$20,4,0),
0,IF(入力用!K27="","",入力用!K27),
1,IF(入力用!K27="",0,VLOOKUP(入力用!K27,参照用!$A$1:$B$11,2,0))
),
"")</f>
        <v>0</v>
      </c>
      <c r="M27" s="1">
        <f>IFERROR(
_xlfn.SWITCH(
VLOOKUP(M$1,参照用!$H$2:$K$20,4,0),
0,IF(入力用!L27="","",入力用!L27),
1,IF(入力用!L27="",0,VLOOKUP(入力用!L27,参照用!$A$1:$B$11,2,0))
),
"")</f>
        <v>0</v>
      </c>
      <c r="N27" s="1">
        <f>IFERROR(
_xlfn.SWITCH(
VLOOKUP(N$1,参照用!$H$2:$K$20,4,0),
0,IF(入力用!M27="","",入力用!M27),
1,IF(入力用!M27="",0,VLOOKUP(入力用!M27,参照用!$A$1:$B$11,2,0))
),
"")</f>
        <v>0</v>
      </c>
      <c r="O27" s="1">
        <f>IFERROR(
_xlfn.SWITCH(
VLOOKUP(O$1,参照用!$H$2:$K$20,4,0),
0,IF(入力用!N27="","",入力用!N27),
1,IF(入力用!N27="",0,VLOOKUP(入力用!N27,参照用!$A$1:$B$11,2,0))
),
"")</f>
        <v>0</v>
      </c>
      <c r="P27" s="1">
        <f>IFERROR(
_xlfn.SWITCH(
VLOOKUP(P$1,参照用!$H$2:$K$20,4,0),
0,IF(入力用!O27="","",入力用!O27),
1,IF(入力用!O27="",0,VLOOKUP(入力用!O27,参照用!$A$1:$B$11,2,0))
),
"")</f>
        <v>0</v>
      </c>
      <c r="Q27" s="1">
        <f>IFERROR(
_xlfn.SWITCH(
VLOOKUP(Q$1,参照用!$H$2:$K$20,4,0),
0,IF(入力用!P27="","",入力用!P27),
1,IF(入力用!P27="",0,VLOOKUP(入力用!P27,参照用!$A$1:$B$11,2,0))
),
"")</f>
        <v>0</v>
      </c>
      <c r="R27" s="1">
        <f>IFERROR(
_xlfn.SWITCH(
VLOOKUP(R$1,参照用!$H$2:$K$20,4,0),
0,IF(入力用!Q27="","",入力用!Q27),
1,IF(入力用!Q27="",0,VLOOKUP(入力用!Q27,参照用!$A$1:$B$11,2,0))
),
"")</f>
        <v>0</v>
      </c>
      <c r="S27" s="1">
        <f>IFERROR(
_xlfn.SWITCH(
VLOOKUP(S$1,参照用!$H$2:$K$20,4,0),
0,IF(入力用!R27="","",入力用!R27),
1,IF(入力用!R27="",0,VLOOKUP(入力用!R27,参照用!$A$1:$B$11,2,0))
),
"")</f>
        <v>0</v>
      </c>
      <c r="T27" s="1">
        <f>IFERROR(
_xlfn.SWITCH(
VLOOKUP(T$1,参照用!$H$2:$K$20,4,0),
0,IF(入力用!S27="","",入力用!S27),
1,IF(入力用!S27="",0,VLOOKUP(入力用!S27,参照用!$A$1:$B$11,2,0))
),
"")</f>
        <v>0</v>
      </c>
      <c r="U27" s="1">
        <f>IFERROR(
_xlfn.SWITCH(
VLOOKUP(U$1,参照用!$H$2:$K$20,4,0),
0,IF(入力用!T27="","",入力用!T27),
1,IF(入力用!T27="",0,VLOOKUP(入力用!T27,参照用!$A$1:$B$11,2,0))
),
"")</f>
        <v>0</v>
      </c>
      <c r="V27" s="1">
        <f>IFERROR(
_xlfn.SWITCH(
VLOOKUP(V$1,参照用!$H$2:$K$20,4,0),
0,IF(入力用!U27="","",入力用!U27),
1,IF(入力用!U27="",0,VLOOKUP(入力用!U27,参照用!$A$1:$B$11,2,0))
),
"")</f>
        <v>0</v>
      </c>
      <c r="W27" s="1">
        <f>IFERROR(
_xlfn.SWITCH(
VLOOKUP(W$1,参照用!$H$2:$K$20,4,0),
0,IF(入力用!V27="","",入力用!V27),
1,IF(入力用!V27="",0,VLOOKUP(入力用!V27,参照用!$A$1:$B$11,2,0))
),
"")</f>
        <v>0</v>
      </c>
      <c r="X27" s="1">
        <f>IFERROR(
_xlfn.SWITCH(
VLOOKUP(X$1,参照用!$H$2:$K$20,4,0),
0,IF(入力用!W27="","",入力用!W27),
1,IF(入力用!W27="",0,VLOOKUP(入力用!W27,参照用!$A$1:$B$11,2,0))
),
"")</f>
        <v>0</v>
      </c>
      <c r="Y27" s="1">
        <f>IFERROR(
_xlfn.SWITCH(
VLOOKUP(Y$1,参照用!$H$2:$K$20,4,0),
0,IF(入力用!X27="","",入力用!X27),
1,IF(入力用!X27="",0,VLOOKUP(入力用!X27,参照用!$A$1:$B$11,2,0))
),
"")</f>
        <v>0</v>
      </c>
      <c r="Z27" s="1">
        <f>IFERROR(
_xlfn.SWITCH(
VLOOKUP(Z$1,参照用!$H$2:$K$20,4,0),
0,IF(入力用!Y27="","",入力用!Y27),
1,IF(入力用!Y27="",0,VLOOKUP(入力用!Y27,参照用!$A$1:$B$11,2,0))
),
"")</f>
        <v>0</v>
      </c>
      <c r="AA27" s="1">
        <f>IFERROR(
_xlfn.SWITCH(
VLOOKUP(AA$1,参照用!$H$2:$K$20,4,0),
0,IF(入力用!Z27="","",入力用!Z27),
1,IF(入力用!Z27="",0,VLOOKUP(入力用!Z27,参照用!$A$1:$B$11,2,0))
),
"")</f>
        <v>0</v>
      </c>
      <c r="AB27" s="1">
        <f>IFERROR(
_xlfn.SWITCH(
VLOOKUP(AB$1,参照用!$H$2:$K$20,4,0),
0,IF(入力用!AA27="","",入力用!AA27),
1,IF(入力用!AA27="",0,VLOOKUP(入力用!AA27,参照用!$A$1:$B$11,2,0))
),
"")</f>
        <v>0</v>
      </c>
      <c r="AC27" s="1">
        <f>IFERROR(
_xlfn.SWITCH(
VLOOKUP(AC$1,参照用!$H$2:$K$20,4,0),
0,IF(入力用!AB27="","",入力用!AB27),
1,IF(入力用!AB27="",0,VLOOKUP(入力用!AB27,参照用!$A$1:$B$11,2,0))
),
"")</f>
        <v>0</v>
      </c>
      <c r="AD27" s="1">
        <f>IFERROR(
_xlfn.SWITCH(
VLOOKUP(AD$1,参照用!$H$2:$K$20,4,0),
0,IF(入力用!AC27="","",入力用!AC27),
1,IF(入力用!AC27="",0,VLOOKUP(入力用!AC27,参照用!$A$1:$B$11,2,0))
),
"")</f>
        <v>0</v>
      </c>
      <c r="AE27" s="1">
        <f>IFERROR(
_xlfn.SWITCH(
VLOOKUP(AE$1,参照用!$H$2:$K$20,4,0),
0,IF(入力用!AD27="","",入力用!AD27),
1,IF(入力用!AD27="",0,VLOOKUP(入力用!AD27,参照用!$A$1:$B$11,2,0))
),
"")</f>
        <v>0</v>
      </c>
      <c r="AF27" s="1">
        <f>IFERROR(
_xlfn.SWITCH(
VLOOKUP(AF$1,参照用!$H$2:$K$20,4,0),
0,IF(入力用!AE27="","",入力用!AE27),
1,IF(入力用!AE27="",0,VLOOKUP(入力用!AE27,参照用!$A$1:$B$11,2,0))
),
"")</f>
        <v>0</v>
      </c>
      <c r="AG27" s="1">
        <f>IFERROR(
_xlfn.SWITCH(
VLOOKUP(AG$1,参照用!$H$2:$K$20,4,0),
0,IF(入力用!AF27="","",入力用!AF27),
1,IF(入力用!AF27="",0,VLOOKUP(入力用!AF27,参照用!$A$1:$B$11,2,0))
),
"")</f>
        <v>0</v>
      </c>
      <c r="AH27" s="1">
        <f>IFERROR(
_xlfn.SWITCH(
VLOOKUP(AH$1,参照用!$H$2:$K$20,4,0),
0,IF(入力用!AG27="","",入力用!AG27),
1,IF(入力用!AG27="",0,VLOOKUP(入力用!AG27,参照用!$A$1:$B$11,2,0))
),
"")</f>
        <v>0</v>
      </c>
      <c r="AI27" s="1">
        <f>IFERROR(
_xlfn.SWITCH(
VLOOKUP(AI$1,参照用!$H$2:$K$20,4,0),
0,IF(入力用!AH27="","",入力用!AH27),
1,IF(入力用!AH27="",0,VLOOKUP(入力用!AH27,参照用!$A$1:$B$11,2,0))
),
"")</f>
        <v>0</v>
      </c>
      <c r="AJ27" s="1" t="str">
        <f>IFERROR(
_xlfn.SWITCH(
VLOOKUP(AJ$1,参照用!$H$2:$K$20,4,0),
0,IF(入力用!AI27="","",入力用!AI27),
1,IF(入力用!AI27="",0,VLOOKUP(入力用!AI27,参照用!$A$1:$B$11,2,0))
),
"")</f>
        <v/>
      </c>
      <c r="AK27" s="1" t="str">
        <f>IFERROR(
_xlfn.SWITCH(
VLOOKUP(AK$1,参照用!$H$2:$K$20,4,0),
0,IF(入力用!AJ27="","",入力用!AJ27),
1,IF(入力用!AJ27="",0,VLOOKUP(入力用!AJ27,参照用!$A$1:$B$11,2,0))
),
"")</f>
        <v/>
      </c>
      <c r="AL27" s="1" t="str">
        <f>IFERROR(
_xlfn.SWITCH(
VLOOKUP(AL$1,参照用!$H$2:$K$20,4,0),
0,IF(入力用!AK27="","",入力用!AK27),
1,IF(入力用!AK27="",0,VLOOKUP(入力用!AK27,参照用!$A$1:$B$11,2,0))
),
"")</f>
        <v/>
      </c>
      <c r="AM27" s="1" t="str">
        <f>IFERROR(
_xlfn.SWITCH(
VLOOKUP(AM$1,参照用!$H$2:$K$20,4,0),
0,IF(入力用!AL27="","",入力用!AL27),
1,IF(入力用!AL27="",0,VLOOKUP(入力用!AL27,参照用!$A$1:$B$11,2,0))
),
"")</f>
        <v/>
      </c>
    </row>
    <row r="28" spans="1:39" x14ac:dyDescent="0.2">
      <c r="A28" s="1" t="str">
        <f t="shared" si="0"/>
        <v>46031昼</v>
      </c>
      <c r="B28" s="10">
        <f>IF(
D28="","",
IF(入力用!A28="",B27,DATE(LEFT(設定!$AD$4,4),MID(設定!$AD$4,5,2),MID(入力用!A28,1,FIND("日",入力用!A28)-1)))
)</f>
        <v>46031</v>
      </c>
      <c r="C28" s="10" t="str">
        <f>IF(
D28="","",
IF(入力用!B28="",C27,入力用!B28)
)</f>
        <v>金</v>
      </c>
      <c r="D28" s="1" t="str">
        <f>_xlfn.SWITCH(VLOOKUP(D$1,参照用!$H$2:$K$20,4,0),
0,IF(ISBLANK(入力用!C28),"",入力用!C28),
1,IFERROR(VLOOKUP(入力用!C28,参照用!$A$1:$B$11,2,0),"")
)</f>
        <v>昼</v>
      </c>
      <c r="E28" s="1" t="str">
        <f>_xlfn.SWITCH(VLOOKUP(E$1,参照用!$H$2:$K$20,4,0),
0,IF(ISBLANK(入力用!D28),"",入力用!D28),
1,IFERROR(VLOOKUP(入力用!D28,参照用!$A$1:$B$11,2,0),"")
)</f>
        <v/>
      </c>
      <c r="F28" s="1" t="str">
        <f>_xlfn.SWITCH(VLOOKUP(F$1,参照用!$H$2:$K$20,4,0),
0,IF(ISBLANK(入力用!E28),"",入力用!E28),
1,IFERROR(VLOOKUP(入力用!E28,参照用!$A$1:$B$11,2,0),"")
)</f>
        <v/>
      </c>
      <c r="G28" s="1">
        <f>IFERROR(
_xlfn.SWITCH(
VLOOKUP(G$1,参照用!$H$2:$K$20,4,0),
0,IF(ISBLANK(入力用!F28),"",入力用!F28),
1,IF(ISBLANK(入力用!F28),0,VLOOKUP(入力用!F28,参照用!$A$1:$B$11,2,0))
),
"")</f>
        <v>0</v>
      </c>
      <c r="H28" s="1">
        <f>IFERROR(
_xlfn.SWITCH(
VLOOKUP(H$1,参照用!$H$2:$K$20,4,0),
0,IF(ISBLANK(入力用!G28),"",入力用!G28),
1,IF(ISBLANK(入力用!G28),0,VLOOKUP(入力用!G28,参照用!$A$1:$B$11,2,0))
),
"")</f>
        <v>0</v>
      </c>
      <c r="I28" s="1">
        <f>IFERROR(
_xlfn.SWITCH(
VLOOKUP(I$1,参照用!$H$2:$K$20,4,0),
0,IF(ISBLANK(入力用!H28),"",入力用!H28),
1,IF(ISBLANK(入力用!H28),0,VLOOKUP(入力用!H28,参照用!$A$1:$B$11,2,0))
),
"")</f>
        <v>0</v>
      </c>
      <c r="J28" s="1">
        <f>IFERROR(
_xlfn.SWITCH(
VLOOKUP(J$1,参照用!$H$2:$K$20,4,0),
0,IF(入力用!I28="","",入力用!I28),
1,IF(入力用!I28="",0,VLOOKUP(入力用!I28,参照用!$A$1:$B$11,2,0))
),
"")</f>
        <v>0</v>
      </c>
      <c r="K28" s="1">
        <f>IFERROR(
_xlfn.SWITCH(
VLOOKUP(K$1,参照用!$H$2:$K$20,4,0),
0,IF(入力用!J28="","",入力用!J28),
1,IF(入力用!J28="",0,VLOOKUP(入力用!J28,参照用!$A$1:$B$11,2,0))
),
"")</f>
        <v>0</v>
      </c>
      <c r="L28" s="1">
        <f>IFERROR(
_xlfn.SWITCH(
VLOOKUP(L$1,参照用!$H$2:$K$20,4,0),
0,IF(入力用!K28="","",入力用!K28),
1,IF(入力用!K28="",0,VLOOKUP(入力用!K28,参照用!$A$1:$B$11,2,0))
),
"")</f>
        <v>0</v>
      </c>
      <c r="M28" s="1">
        <f>IFERROR(
_xlfn.SWITCH(
VLOOKUP(M$1,参照用!$H$2:$K$20,4,0),
0,IF(入力用!L28="","",入力用!L28),
1,IF(入力用!L28="",0,VLOOKUP(入力用!L28,参照用!$A$1:$B$11,2,0))
),
"")</f>
        <v>0</v>
      </c>
      <c r="N28" s="1">
        <f>IFERROR(
_xlfn.SWITCH(
VLOOKUP(N$1,参照用!$H$2:$K$20,4,0),
0,IF(入力用!M28="","",入力用!M28),
1,IF(入力用!M28="",0,VLOOKUP(入力用!M28,参照用!$A$1:$B$11,2,0))
),
"")</f>
        <v>0</v>
      </c>
      <c r="O28" s="1">
        <f>IFERROR(
_xlfn.SWITCH(
VLOOKUP(O$1,参照用!$H$2:$K$20,4,0),
0,IF(入力用!N28="","",入力用!N28),
1,IF(入力用!N28="",0,VLOOKUP(入力用!N28,参照用!$A$1:$B$11,2,0))
),
"")</f>
        <v>0</v>
      </c>
      <c r="P28" s="1">
        <f>IFERROR(
_xlfn.SWITCH(
VLOOKUP(P$1,参照用!$H$2:$K$20,4,0),
0,IF(入力用!O28="","",入力用!O28),
1,IF(入力用!O28="",0,VLOOKUP(入力用!O28,参照用!$A$1:$B$11,2,0))
),
"")</f>
        <v>0</v>
      </c>
      <c r="Q28" s="1">
        <f>IFERROR(
_xlfn.SWITCH(
VLOOKUP(Q$1,参照用!$H$2:$K$20,4,0),
0,IF(入力用!P28="","",入力用!P28),
1,IF(入力用!P28="",0,VLOOKUP(入力用!P28,参照用!$A$1:$B$11,2,0))
),
"")</f>
        <v>0</v>
      </c>
      <c r="R28" s="1">
        <f>IFERROR(
_xlfn.SWITCH(
VLOOKUP(R$1,参照用!$H$2:$K$20,4,0),
0,IF(入力用!Q28="","",入力用!Q28),
1,IF(入力用!Q28="",0,VLOOKUP(入力用!Q28,参照用!$A$1:$B$11,2,0))
),
"")</f>
        <v>0</v>
      </c>
      <c r="S28" s="1">
        <f>IFERROR(
_xlfn.SWITCH(
VLOOKUP(S$1,参照用!$H$2:$K$20,4,0),
0,IF(入力用!R28="","",入力用!R28),
1,IF(入力用!R28="",0,VLOOKUP(入力用!R28,参照用!$A$1:$B$11,2,0))
),
"")</f>
        <v>0</v>
      </c>
      <c r="T28" s="1">
        <f>IFERROR(
_xlfn.SWITCH(
VLOOKUP(T$1,参照用!$H$2:$K$20,4,0),
0,IF(入力用!S28="","",入力用!S28),
1,IF(入力用!S28="",0,VLOOKUP(入力用!S28,参照用!$A$1:$B$11,2,0))
),
"")</f>
        <v>0</v>
      </c>
      <c r="U28" s="1">
        <f>IFERROR(
_xlfn.SWITCH(
VLOOKUP(U$1,参照用!$H$2:$K$20,4,0),
0,IF(入力用!T28="","",入力用!T28),
1,IF(入力用!T28="",0,VLOOKUP(入力用!T28,参照用!$A$1:$B$11,2,0))
),
"")</f>
        <v>0</v>
      </c>
      <c r="V28" s="1">
        <f>IFERROR(
_xlfn.SWITCH(
VLOOKUP(V$1,参照用!$H$2:$K$20,4,0),
0,IF(入力用!U28="","",入力用!U28),
1,IF(入力用!U28="",0,VLOOKUP(入力用!U28,参照用!$A$1:$B$11,2,0))
),
"")</f>
        <v>0</v>
      </c>
      <c r="W28" s="1">
        <f>IFERROR(
_xlfn.SWITCH(
VLOOKUP(W$1,参照用!$H$2:$K$20,4,0),
0,IF(入力用!V28="","",入力用!V28),
1,IF(入力用!V28="",0,VLOOKUP(入力用!V28,参照用!$A$1:$B$11,2,0))
),
"")</f>
        <v>0</v>
      </c>
      <c r="X28" s="1">
        <f>IFERROR(
_xlfn.SWITCH(
VLOOKUP(X$1,参照用!$H$2:$K$20,4,0),
0,IF(入力用!W28="","",入力用!W28),
1,IF(入力用!W28="",0,VLOOKUP(入力用!W28,参照用!$A$1:$B$11,2,0))
),
"")</f>
        <v>0</v>
      </c>
      <c r="Y28" s="1">
        <f>IFERROR(
_xlfn.SWITCH(
VLOOKUP(Y$1,参照用!$H$2:$K$20,4,0),
0,IF(入力用!X28="","",入力用!X28),
1,IF(入力用!X28="",0,VLOOKUP(入力用!X28,参照用!$A$1:$B$11,2,0))
),
"")</f>
        <v>0</v>
      </c>
      <c r="Z28" s="1">
        <f>IFERROR(
_xlfn.SWITCH(
VLOOKUP(Z$1,参照用!$H$2:$K$20,4,0),
0,IF(入力用!Y28="","",入力用!Y28),
1,IF(入力用!Y28="",0,VLOOKUP(入力用!Y28,参照用!$A$1:$B$11,2,0))
),
"")</f>
        <v>0</v>
      </c>
      <c r="AA28" s="1">
        <f>IFERROR(
_xlfn.SWITCH(
VLOOKUP(AA$1,参照用!$H$2:$K$20,4,0),
0,IF(入力用!Z28="","",入力用!Z28),
1,IF(入力用!Z28="",0,VLOOKUP(入力用!Z28,参照用!$A$1:$B$11,2,0))
),
"")</f>
        <v>0</v>
      </c>
      <c r="AB28" s="1">
        <f>IFERROR(
_xlfn.SWITCH(
VLOOKUP(AB$1,参照用!$H$2:$K$20,4,0),
0,IF(入力用!AA28="","",入力用!AA28),
1,IF(入力用!AA28="",0,VLOOKUP(入力用!AA28,参照用!$A$1:$B$11,2,0))
),
"")</f>
        <v>0</v>
      </c>
      <c r="AC28" s="1">
        <f>IFERROR(
_xlfn.SWITCH(
VLOOKUP(AC$1,参照用!$H$2:$K$20,4,0),
0,IF(入力用!AB28="","",入力用!AB28),
1,IF(入力用!AB28="",0,VLOOKUP(入力用!AB28,参照用!$A$1:$B$11,2,0))
),
"")</f>
        <v>0</v>
      </c>
      <c r="AD28" s="1">
        <f>IFERROR(
_xlfn.SWITCH(
VLOOKUP(AD$1,参照用!$H$2:$K$20,4,0),
0,IF(入力用!AC28="","",入力用!AC28),
1,IF(入力用!AC28="",0,VLOOKUP(入力用!AC28,参照用!$A$1:$B$11,2,0))
),
"")</f>
        <v>0</v>
      </c>
      <c r="AE28" s="1">
        <f>IFERROR(
_xlfn.SWITCH(
VLOOKUP(AE$1,参照用!$H$2:$K$20,4,0),
0,IF(入力用!AD28="","",入力用!AD28),
1,IF(入力用!AD28="",0,VLOOKUP(入力用!AD28,参照用!$A$1:$B$11,2,0))
),
"")</f>
        <v>0</v>
      </c>
      <c r="AF28" s="1">
        <f>IFERROR(
_xlfn.SWITCH(
VLOOKUP(AF$1,参照用!$H$2:$K$20,4,0),
0,IF(入力用!AE28="","",入力用!AE28),
1,IF(入力用!AE28="",0,VLOOKUP(入力用!AE28,参照用!$A$1:$B$11,2,0))
),
"")</f>
        <v>0</v>
      </c>
      <c r="AG28" s="1">
        <f>IFERROR(
_xlfn.SWITCH(
VLOOKUP(AG$1,参照用!$H$2:$K$20,4,0),
0,IF(入力用!AF28="","",入力用!AF28),
1,IF(入力用!AF28="",0,VLOOKUP(入力用!AF28,参照用!$A$1:$B$11,2,0))
),
"")</f>
        <v>0</v>
      </c>
      <c r="AH28" s="1">
        <f>IFERROR(
_xlfn.SWITCH(
VLOOKUP(AH$1,参照用!$H$2:$K$20,4,0),
0,IF(入力用!AG28="","",入力用!AG28),
1,IF(入力用!AG28="",0,VLOOKUP(入力用!AG28,参照用!$A$1:$B$11,2,0))
),
"")</f>
        <v>0</v>
      </c>
      <c r="AI28" s="1">
        <f>IFERROR(
_xlfn.SWITCH(
VLOOKUP(AI$1,参照用!$H$2:$K$20,4,0),
0,IF(入力用!AH28="","",入力用!AH28),
1,IF(入力用!AH28="",0,VLOOKUP(入力用!AH28,参照用!$A$1:$B$11,2,0))
),
"")</f>
        <v>0</v>
      </c>
      <c r="AJ28" s="1" t="str">
        <f>IFERROR(
_xlfn.SWITCH(
VLOOKUP(AJ$1,参照用!$H$2:$K$20,4,0),
0,IF(入力用!AI28="","",入力用!AI28),
1,IF(入力用!AI28="",0,VLOOKUP(入力用!AI28,参照用!$A$1:$B$11,2,0))
),
"")</f>
        <v/>
      </c>
      <c r="AK28" s="1" t="str">
        <f>IFERROR(
_xlfn.SWITCH(
VLOOKUP(AK$1,参照用!$H$2:$K$20,4,0),
0,IF(入力用!AJ28="","",入力用!AJ28),
1,IF(入力用!AJ28="",0,VLOOKUP(入力用!AJ28,参照用!$A$1:$B$11,2,0))
),
"")</f>
        <v/>
      </c>
      <c r="AL28" s="1" t="str">
        <f>IFERROR(
_xlfn.SWITCH(
VLOOKUP(AL$1,参照用!$H$2:$K$20,4,0),
0,IF(入力用!AK28="","",入力用!AK28),
1,IF(入力用!AK28="",0,VLOOKUP(入力用!AK28,参照用!$A$1:$B$11,2,0))
),
"")</f>
        <v/>
      </c>
      <c r="AM28" s="1" t="str">
        <f>IFERROR(
_xlfn.SWITCH(
VLOOKUP(AM$1,参照用!$H$2:$K$20,4,0),
0,IF(入力用!AL28="","",入力用!AL28),
1,IF(入力用!AL28="",0,VLOOKUP(入力用!AL28,参照用!$A$1:$B$11,2,0))
),
"")</f>
        <v/>
      </c>
    </row>
    <row r="29" spans="1:39" x14ac:dyDescent="0.2">
      <c r="A29" s="1" t="str">
        <f t="shared" si="0"/>
        <v>46031夜</v>
      </c>
      <c r="B29" s="10">
        <f>IF(
D29="","",
IF(入力用!A29="",B28,DATE(LEFT(設定!$AD$4,4),MID(設定!$AD$4,5,2),MID(入力用!A29,1,FIND("日",入力用!A29)-1)))
)</f>
        <v>46031</v>
      </c>
      <c r="C29" s="10" t="str">
        <f>IF(
D29="","",
IF(入力用!B29="",C28,入力用!B29)
)</f>
        <v>金</v>
      </c>
      <c r="D29" s="1" t="str">
        <f>_xlfn.SWITCH(VLOOKUP(D$1,参照用!$H$2:$K$20,4,0),
0,IF(ISBLANK(入力用!C29),"",入力用!C29),
1,IFERROR(VLOOKUP(入力用!C29,参照用!$A$1:$B$11,2,0),"")
)</f>
        <v>夜</v>
      </c>
      <c r="E29" s="1" t="str">
        <f>_xlfn.SWITCH(VLOOKUP(E$1,参照用!$H$2:$K$20,4,0),
0,IF(ISBLANK(入力用!D29),"",入力用!D29),
1,IFERROR(VLOOKUP(入力用!D29,参照用!$A$1:$B$11,2,0),"")
)</f>
        <v/>
      </c>
      <c r="F29" s="1" t="str">
        <f>_xlfn.SWITCH(VLOOKUP(F$1,参照用!$H$2:$K$20,4,0),
0,IF(ISBLANK(入力用!E29),"",入力用!E29),
1,IFERROR(VLOOKUP(入力用!E29,参照用!$A$1:$B$11,2,0),"")
)</f>
        <v/>
      </c>
      <c r="G29" s="1">
        <f>IFERROR(
_xlfn.SWITCH(
VLOOKUP(G$1,参照用!$H$2:$K$20,4,0),
0,IF(ISBLANK(入力用!F29),"",入力用!F29),
1,IF(ISBLANK(入力用!F29),0,VLOOKUP(入力用!F29,参照用!$A$1:$B$11,2,0))
),
"")</f>
        <v>0</v>
      </c>
      <c r="H29" s="1">
        <f>IFERROR(
_xlfn.SWITCH(
VLOOKUP(H$1,参照用!$H$2:$K$20,4,0),
0,IF(ISBLANK(入力用!G29),"",入力用!G29),
1,IF(ISBLANK(入力用!G29),0,VLOOKUP(入力用!G29,参照用!$A$1:$B$11,2,0))
),
"")</f>
        <v>0</v>
      </c>
      <c r="I29" s="1">
        <f>IFERROR(
_xlfn.SWITCH(
VLOOKUP(I$1,参照用!$H$2:$K$20,4,0),
0,IF(ISBLANK(入力用!H29),"",入力用!H29),
1,IF(ISBLANK(入力用!H29),0,VLOOKUP(入力用!H29,参照用!$A$1:$B$11,2,0))
),
"")</f>
        <v>0</v>
      </c>
      <c r="J29" s="1">
        <f>IFERROR(
_xlfn.SWITCH(
VLOOKUP(J$1,参照用!$H$2:$K$20,4,0),
0,IF(入力用!I29="","",入力用!I29),
1,IF(入力用!I29="",0,VLOOKUP(入力用!I29,参照用!$A$1:$B$11,2,0))
),
"")</f>
        <v>0</v>
      </c>
      <c r="K29" s="1">
        <f>IFERROR(
_xlfn.SWITCH(
VLOOKUP(K$1,参照用!$H$2:$K$20,4,0),
0,IF(入力用!J29="","",入力用!J29),
1,IF(入力用!J29="",0,VLOOKUP(入力用!J29,参照用!$A$1:$B$11,2,0))
),
"")</f>
        <v>0</v>
      </c>
      <c r="L29" s="1">
        <f>IFERROR(
_xlfn.SWITCH(
VLOOKUP(L$1,参照用!$H$2:$K$20,4,0),
0,IF(入力用!K29="","",入力用!K29),
1,IF(入力用!K29="",0,VLOOKUP(入力用!K29,参照用!$A$1:$B$11,2,0))
),
"")</f>
        <v>0</v>
      </c>
      <c r="M29" s="1">
        <f>IFERROR(
_xlfn.SWITCH(
VLOOKUP(M$1,参照用!$H$2:$K$20,4,0),
0,IF(入力用!L29="","",入力用!L29),
1,IF(入力用!L29="",0,VLOOKUP(入力用!L29,参照用!$A$1:$B$11,2,0))
),
"")</f>
        <v>0</v>
      </c>
      <c r="N29" s="1">
        <f>IFERROR(
_xlfn.SWITCH(
VLOOKUP(N$1,参照用!$H$2:$K$20,4,0),
0,IF(入力用!M29="","",入力用!M29),
1,IF(入力用!M29="",0,VLOOKUP(入力用!M29,参照用!$A$1:$B$11,2,0))
),
"")</f>
        <v>0</v>
      </c>
      <c r="O29" s="1">
        <f>IFERROR(
_xlfn.SWITCH(
VLOOKUP(O$1,参照用!$H$2:$K$20,4,0),
0,IF(入力用!N29="","",入力用!N29),
1,IF(入力用!N29="",0,VLOOKUP(入力用!N29,参照用!$A$1:$B$11,2,0))
),
"")</f>
        <v>0</v>
      </c>
      <c r="P29" s="1">
        <f>IFERROR(
_xlfn.SWITCH(
VLOOKUP(P$1,参照用!$H$2:$K$20,4,0),
0,IF(入力用!O29="","",入力用!O29),
1,IF(入力用!O29="",0,VLOOKUP(入力用!O29,参照用!$A$1:$B$11,2,0))
),
"")</f>
        <v>0</v>
      </c>
      <c r="Q29" s="1">
        <f>IFERROR(
_xlfn.SWITCH(
VLOOKUP(Q$1,参照用!$H$2:$K$20,4,0),
0,IF(入力用!P29="","",入力用!P29),
1,IF(入力用!P29="",0,VLOOKUP(入力用!P29,参照用!$A$1:$B$11,2,0))
),
"")</f>
        <v>0</v>
      </c>
      <c r="R29" s="1">
        <f>IFERROR(
_xlfn.SWITCH(
VLOOKUP(R$1,参照用!$H$2:$K$20,4,0),
0,IF(入力用!Q29="","",入力用!Q29),
1,IF(入力用!Q29="",0,VLOOKUP(入力用!Q29,参照用!$A$1:$B$11,2,0))
),
"")</f>
        <v>0</v>
      </c>
      <c r="S29" s="1">
        <f>IFERROR(
_xlfn.SWITCH(
VLOOKUP(S$1,参照用!$H$2:$K$20,4,0),
0,IF(入力用!R29="","",入力用!R29),
1,IF(入力用!R29="",0,VLOOKUP(入力用!R29,参照用!$A$1:$B$11,2,0))
),
"")</f>
        <v>0</v>
      </c>
      <c r="T29" s="1">
        <f>IFERROR(
_xlfn.SWITCH(
VLOOKUP(T$1,参照用!$H$2:$K$20,4,0),
0,IF(入力用!S29="","",入力用!S29),
1,IF(入力用!S29="",0,VLOOKUP(入力用!S29,参照用!$A$1:$B$11,2,0))
),
"")</f>
        <v>0</v>
      </c>
      <c r="U29" s="1">
        <f>IFERROR(
_xlfn.SWITCH(
VLOOKUP(U$1,参照用!$H$2:$K$20,4,0),
0,IF(入力用!T29="","",入力用!T29),
1,IF(入力用!T29="",0,VLOOKUP(入力用!T29,参照用!$A$1:$B$11,2,0))
),
"")</f>
        <v>0</v>
      </c>
      <c r="V29" s="1">
        <f>IFERROR(
_xlfn.SWITCH(
VLOOKUP(V$1,参照用!$H$2:$K$20,4,0),
0,IF(入力用!U29="","",入力用!U29),
1,IF(入力用!U29="",0,VLOOKUP(入力用!U29,参照用!$A$1:$B$11,2,0))
),
"")</f>
        <v>0</v>
      </c>
      <c r="W29" s="1">
        <f>IFERROR(
_xlfn.SWITCH(
VLOOKUP(W$1,参照用!$H$2:$K$20,4,0),
0,IF(入力用!V29="","",入力用!V29),
1,IF(入力用!V29="",0,VLOOKUP(入力用!V29,参照用!$A$1:$B$11,2,0))
),
"")</f>
        <v>0</v>
      </c>
      <c r="X29" s="1">
        <f>IFERROR(
_xlfn.SWITCH(
VLOOKUP(X$1,参照用!$H$2:$K$20,4,0),
0,IF(入力用!W29="","",入力用!W29),
1,IF(入力用!W29="",0,VLOOKUP(入力用!W29,参照用!$A$1:$B$11,2,0))
),
"")</f>
        <v>0</v>
      </c>
      <c r="Y29" s="1">
        <f>IFERROR(
_xlfn.SWITCH(
VLOOKUP(Y$1,参照用!$H$2:$K$20,4,0),
0,IF(入力用!X29="","",入力用!X29),
1,IF(入力用!X29="",0,VLOOKUP(入力用!X29,参照用!$A$1:$B$11,2,0))
),
"")</f>
        <v>0</v>
      </c>
      <c r="Z29" s="1">
        <f>IFERROR(
_xlfn.SWITCH(
VLOOKUP(Z$1,参照用!$H$2:$K$20,4,0),
0,IF(入力用!Y29="","",入力用!Y29),
1,IF(入力用!Y29="",0,VLOOKUP(入力用!Y29,参照用!$A$1:$B$11,2,0))
),
"")</f>
        <v>0</v>
      </c>
      <c r="AA29" s="1">
        <f>IFERROR(
_xlfn.SWITCH(
VLOOKUP(AA$1,参照用!$H$2:$K$20,4,0),
0,IF(入力用!Z29="","",入力用!Z29),
1,IF(入力用!Z29="",0,VLOOKUP(入力用!Z29,参照用!$A$1:$B$11,2,0))
),
"")</f>
        <v>0</v>
      </c>
      <c r="AB29" s="1">
        <f>IFERROR(
_xlfn.SWITCH(
VLOOKUP(AB$1,参照用!$H$2:$K$20,4,0),
0,IF(入力用!AA29="","",入力用!AA29),
1,IF(入力用!AA29="",0,VLOOKUP(入力用!AA29,参照用!$A$1:$B$11,2,0))
),
"")</f>
        <v>0</v>
      </c>
      <c r="AC29" s="1">
        <f>IFERROR(
_xlfn.SWITCH(
VLOOKUP(AC$1,参照用!$H$2:$K$20,4,0),
0,IF(入力用!AB29="","",入力用!AB29),
1,IF(入力用!AB29="",0,VLOOKUP(入力用!AB29,参照用!$A$1:$B$11,2,0))
),
"")</f>
        <v>0</v>
      </c>
      <c r="AD29" s="1">
        <f>IFERROR(
_xlfn.SWITCH(
VLOOKUP(AD$1,参照用!$H$2:$K$20,4,0),
0,IF(入力用!AC29="","",入力用!AC29),
1,IF(入力用!AC29="",0,VLOOKUP(入力用!AC29,参照用!$A$1:$B$11,2,0))
),
"")</f>
        <v>0</v>
      </c>
      <c r="AE29" s="1">
        <f>IFERROR(
_xlfn.SWITCH(
VLOOKUP(AE$1,参照用!$H$2:$K$20,4,0),
0,IF(入力用!AD29="","",入力用!AD29),
1,IF(入力用!AD29="",0,VLOOKUP(入力用!AD29,参照用!$A$1:$B$11,2,0))
),
"")</f>
        <v>0</v>
      </c>
      <c r="AF29" s="1">
        <f>IFERROR(
_xlfn.SWITCH(
VLOOKUP(AF$1,参照用!$H$2:$K$20,4,0),
0,IF(入力用!AE29="","",入力用!AE29),
1,IF(入力用!AE29="",0,VLOOKUP(入力用!AE29,参照用!$A$1:$B$11,2,0))
),
"")</f>
        <v>0</v>
      </c>
      <c r="AG29" s="1">
        <f>IFERROR(
_xlfn.SWITCH(
VLOOKUP(AG$1,参照用!$H$2:$K$20,4,0),
0,IF(入力用!AF29="","",入力用!AF29),
1,IF(入力用!AF29="",0,VLOOKUP(入力用!AF29,参照用!$A$1:$B$11,2,0))
),
"")</f>
        <v>0</v>
      </c>
      <c r="AH29" s="1">
        <f>IFERROR(
_xlfn.SWITCH(
VLOOKUP(AH$1,参照用!$H$2:$K$20,4,0),
0,IF(入力用!AG29="","",入力用!AG29),
1,IF(入力用!AG29="",0,VLOOKUP(入力用!AG29,参照用!$A$1:$B$11,2,0))
),
"")</f>
        <v>0</v>
      </c>
      <c r="AI29" s="1">
        <f>IFERROR(
_xlfn.SWITCH(
VLOOKUP(AI$1,参照用!$H$2:$K$20,4,0),
0,IF(入力用!AH29="","",入力用!AH29),
1,IF(入力用!AH29="",0,VLOOKUP(入力用!AH29,参照用!$A$1:$B$11,2,0))
),
"")</f>
        <v>0</v>
      </c>
      <c r="AJ29" s="1" t="str">
        <f>IFERROR(
_xlfn.SWITCH(
VLOOKUP(AJ$1,参照用!$H$2:$K$20,4,0),
0,IF(入力用!AI29="","",入力用!AI29),
1,IF(入力用!AI29="",0,VLOOKUP(入力用!AI29,参照用!$A$1:$B$11,2,0))
),
"")</f>
        <v/>
      </c>
      <c r="AK29" s="1" t="str">
        <f>IFERROR(
_xlfn.SWITCH(
VLOOKUP(AK$1,参照用!$H$2:$K$20,4,0),
0,IF(入力用!AJ29="","",入力用!AJ29),
1,IF(入力用!AJ29="",0,VLOOKUP(入力用!AJ29,参照用!$A$1:$B$11,2,0))
),
"")</f>
        <v/>
      </c>
      <c r="AL29" s="1" t="str">
        <f>IFERROR(
_xlfn.SWITCH(
VLOOKUP(AL$1,参照用!$H$2:$K$20,4,0),
0,IF(入力用!AK29="","",入力用!AK29),
1,IF(入力用!AK29="",0,VLOOKUP(入力用!AK29,参照用!$A$1:$B$11,2,0))
),
"")</f>
        <v/>
      </c>
      <c r="AM29" s="1" t="str">
        <f>IFERROR(
_xlfn.SWITCH(
VLOOKUP(AM$1,参照用!$H$2:$K$20,4,0),
0,IF(入力用!AL29="","",入力用!AL29),
1,IF(入力用!AL29="",0,VLOOKUP(入力用!AL29,参照用!$A$1:$B$11,2,0))
),
"")</f>
        <v/>
      </c>
    </row>
    <row r="30" spans="1:39" ht="12" customHeight="1" x14ac:dyDescent="0.2">
      <c r="A30" s="1" t="str">
        <f t="shared" si="0"/>
        <v>46032朝</v>
      </c>
      <c r="B30" s="10">
        <f>IF(
D30="","",
IF(入力用!A30="",B29,DATE(LEFT(設定!$AD$4,4),MID(設定!$AD$4,5,2),MID(入力用!A30,1,FIND("日",入力用!A30)-1)))
)</f>
        <v>46032</v>
      </c>
      <c r="C30" s="10" t="str">
        <f>IF(
D30="","",
IF(入力用!B30="",C29,入力用!B30)
)</f>
        <v>土</v>
      </c>
      <c r="D30" s="1" t="str">
        <f>_xlfn.SWITCH(VLOOKUP(D$1,参照用!$H$2:$K$20,4,0),
0,IF(ISBLANK(入力用!C30),"",入力用!C30),
1,IFERROR(VLOOKUP(入力用!C30,参照用!$A$1:$B$11,2,0),"")
)</f>
        <v>朝</v>
      </c>
      <c r="E30" s="1" t="str">
        <f>_xlfn.SWITCH(VLOOKUP(E$1,参照用!$H$2:$K$20,4,0),
0,IF(ISBLANK(入力用!D30),"",入力用!D30),
1,IFERROR(VLOOKUP(入力用!D30,参照用!$A$1:$B$11,2,0),"")
)</f>
        <v/>
      </c>
      <c r="F30" s="1" t="str">
        <f>_xlfn.SWITCH(VLOOKUP(F$1,参照用!$H$2:$K$20,4,0),
0,IF(ISBLANK(入力用!E30),"",入力用!E30),
1,IFERROR(VLOOKUP(入力用!E30,参照用!$A$1:$B$11,2,0),"")
)</f>
        <v/>
      </c>
      <c r="G30" s="1">
        <f>IFERROR(
_xlfn.SWITCH(
VLOOKUP(G$1,参照用!$H$2:$K$20,4,0),
0,IF(ISBLANK(入力用!F30),"",入力用!F30),
1,IF(ISBLANK(入力用!F30),0,VLOOKUP(入力用!F30,参照用!$A$1:$B$11,2,0))
),
"")</f>
        <v>0</v>
      </c>
      <c r="H30" s="1">
        <f>IFERROR(
_xlfn.SWITCH(
VLOOKUP(H$1,参照用!$H$2:$K$20,4,0),
0,IF(ISBLANK(入力用!G30),"",入力用!G30),
1,IF(ISBLANK(入力用!G30),0,VLOOKUP(入力用!G30,参照用!$A$1:$B$11,2,0))
),
"")</f>
        <v>0</v>
      </c>
      <c r="I30" s="1">
        <f>IFERROR(
_xlfn.SWITCH(
VLOOKUP(I$1,参照用!$H$2:$K$20,4,0),
0,IF(ISBLANK(入力用!H30),"",入力用!H30),
1,IF(ISBLANK(入力用!H30),0,VLOOKUP(入力用!H30,参照用!$A$1:$B$11,2,0))
),
"")</f>
        <v>0</v>
      </c>
      <c r="J30" s="1">
        <f>IFERROR(
_xlfn.SWITCH(
VLOOKUP(J$1,参照用!$H$2:$K$20,4,0),
0,IF(入力用!I30="","",入力用!I30),
1,IF(入力用!I30="",0,VLOOKUP(入力用!I30,参照用!$A$1:$B$11,2,0))
),
"")</f>
        <v>0</v>
      </c>
      <c r="K30" s="1">
        <f>IFERROR(
_xlfn.SWITCH(
VLOOKUP(K$1,参照用!$H$2:$K$20,4,0),
0,IF(入力用!J30="","",入力用!J30),
1,IF(入力用!J30="",0,VLOOKUP(入力用!J30,参照用!$A$1:$B$11,2,0))
),
"")</f>
        <v>0</v>
      </c>
      <c r="L30" s="1">
        <f>IFERROR(
_xlfn.SWITCH(
VLOOKUP(L$1,参照用!$H$2:$K$20,4,0),
0,IF(入力用!K30="","",入力用!K30),
1,IF(入力用!K30="",0,VLOOKUP(入力用!K30,参照用!$A$1:$B$11,2,0))
),
"")</f>
        <v>0</v>
      </c>
      <c r="M30" s="1">
        <f>IFERROR(
_xlfn.SWITCH(
VLOOKUP(M$1,参照用!$H$2:$K$20,4,0),
0,IF(入力用!L30="","",入力用!L30),
1,IF(入力用!L30="",0,VLOOKUP(入力用!L30,参照用!$A$1:$B$11,2,0))
),
"")</f>
        <v>0</v>
      </c>
      <c r="N30" s="1">
        <f>IFERROR(
_xlfn.SWITCH(
VLOOKUP(N$1,参照用!$H$2:$K$20,4,0),
0,IF(入力用!M30="","",入力用!M30),
1,IF(入力用!M30="",0,VLOOKUP(入力用!M30,参照用!$A$1:$B$11,2,0))
),
"")</f>
        <v>0</v>
      </c>
      <c r="O30" s="1">
        <f>IFERROR(
_xlfn.SWITCH(
VLOOKUP(O$1,参照用!$H$2:$K$20,4,0),
0,IF(入力用!N30="","",入力用!N30),
1,IF(入力用!N30="",0,VLOOKUP(入力用!N30,参照用!$A$1:$B$11,2,0))
),
"")</f>
        <v>0</v>
      </c>
      <c r="P30" s="1">
        <f>IFERROR(
_xlfn.SWITCH(
VLOOKUP(P$1,参照用!$H$2:$K$20,4,0),
0,IF(入力用!O30="","",入力用!O30),
1,IF(入力用!O30="",0,VLOOKUP(入力用!O30,参照用!$A$1:$B$11,2,0))
),
"")</f>
        <v>0</v>
      </c>
      <c r="Q30" s="1">
        <f>IFERROR(
_xlfn.SWITCH(
VLOOKUP(Q$1,参照用!$H$2:$K$20,4,0),
0,IF(入力用!P30="","",入力用!P30),
1,IF(入力用!P30="",0,VLOOKUP(入力用!P30,参照用!$A$1:$B$11,2,0))
),
"")</f>
        <v>0</v>
      </c>
      <c r="R30" s="1">
        <f>IFERROR(
_xlfn.SWITCH(
VLOOKUP(R$1,参照用!$H$2:$K$20,4,0),
0,IF(入力用!Q30="","",入力用!Q30),
1,IF(入力用!Q30="",0,VLOOKUP(入力用!Q30,参照用!$A$1:$B$11,2,0))
),
"")</f>
        <v>0</v>
      </c>
      <c r="S30" s="1">
        <f>IFERROR(
_xlfn.SWITCH(
VLOOKUP(S$1,参照用!$H$2:$K$20,4,0),
0,IF(入力用!R30="","",入力用!R30),
1,IF(入力用!R30="",0,VLOOKUP(入力用!R30,参照用!$A$1:$B$11,2,0))
),
"")</f>
        <v>0</v>
      </c>
      <c r="T30" s="1">
        <f>IFERROR(
_xlfn.SWITCH(
VLOOKUP(T$1,参照用!$H$2:$K$20,4,0),
0,IF(入力用!S30="","",入力用!S30),
1,IF(入力用!S30="",0,VLOOKUP(入力用!S30,参照用!$A$1:$B$11,2,0))
),
"")</f>
        <v>0</v>
      </c>
      <c r="U30" s="1">
        <f>IFERROR(
_xlfn.SWITCH(
VLOOKUP(U$1,参照用!$H$2:$K$20,4,0),
0,IF(入力用!T30="","",入力用!T30),
1,IF(入力用!T30="",0,VLOOKUP(入力用!T30,参照用!$A$1:$B$11,2,0))
),
"")</f>
        <v>0</v>
      </c>
      <c r="V30" s="1">
        <f>IFERROR(
_xlfn.SWITCH(
VLOOKUP(V$1,参照用!$H$2:$K$20,4,0),
0,IF(入力用!U30="","",入力用!U30),
1,IF(入力用!U30="",0,VLOOKUP(入力用!U30,参照用!$A$1:$B$11,2,0))
),
"")</f>
        <v>0</v>
      </c>
      <c r="W30" s="1">
        <f>IFERROR(
_xlfn.SWITCH(
VLOOKUP(W$1,参照用!$H$2:$K$20,4,0),
0,IF(入力用!V30="","",入力用!V30),
1,IF(入力用!V30="",0,VLOOKUP(入力用!V30,参照用!$A$1:$B$11,2,0))
),
"")</f>
        <v>0</v>
      </c>
      <c r="X30" s="1">
        <f>IFERROR(
_xlfn.SWITCH(
VLOOKUP(X$1,参照用!$H$2:$K$20,4,0),
0,IF(入力用!W30="","",入力用!W30),
1,IF(入力用!W30="",0,VLOOKUP(入力用!W30,参照用!$A$1:$B$11,2,0))
),
"")</f>
        <v>0</v>
      </c>
      <c r="Y30" s="1">
        <f>IFERROR(
_xlfn.SWITCH(
VLOOKUP(Y$1,参照用!$H$2:$K$20,4,0),
0,IF(入力用!X30="","",入力用!X30),
1,IF(入力用!X30="",0,VLOOKUP(入力用!X30,参照用!$A$1:$B$11,2,0))
),
"")</f>
        <v>0</v>
      </c>
      <c r="Z30" s="1">
        <f>IFERROR(
_xlfn.SWITCH(
VLOOKUP(Z$1,参照用!$H$2:$K$20,4,0),
0,IF(入力用!Y30="","",入力用!Y30),
1,IF(入力用!Y30="",0,VLOOKUP(入力用!Y30,参照用!$A$1:$B$11,2,0))
),
"")</f>
        <v>0</v>
      </c>
      <c r="AA30" s="1">
        <f>IFERROR(
_xlfn.SWITCH(
VLOOKUP(AA$1,参照用!$H$2:$K$20,4,0),
0,IF(入力用!Z30="","",入力用!Z30),
1,IF(入力用!Z30="",0,VLOOKUP(入力用!Z30,参照用!$A$1:$B$11,2,0))
),
"")</f>
        <v>0</v>
      </c>
      <c r="AB30" s="1">
        <f>IFERROR(
_xlfn.SWITCH(
VLOOKUP(AB$1,参照用!$H$2:$K$20,4,0),
0,IF(入力用!AA30="","",入力用!AA30),
1,IF(入力用!AA30="",0,VLOOKUP(入力用!AA30,参照用!$A$1:$B$11,2,0))
),
"")</f>
        <v>0</v>
      </c>
      <c r="AC30" s="1">
        <f>IFERROR(
_xlfn.SWITCH(
VLOOKUP(AC$1,参照用!$H$2:$K$20,4,0),
0,IF(入力用!AB30="","",入力用!AB30),
1,IF(入力用!AB30="",0,VLOOKUP(入力用!AB30,参照用!$A$1:$B$11,2,0))
),
"")</f>
        <v>0</v>
      </c>
      <c r="AD30" s="1">
        <f>IFERROR(
_xlfn.SWITCH(
VLOOKUP(AD$1,参照用!$H$2:$K$20,4,0),
0,IF(入力用!AC30="","",入力用!AC30),
1,IF(入力用!AC30="",0,VLOOKUP(入力用!AC30,参照用!$A$1:$B$11,2,0))
),
"")</f>
        <v>0</v>
      </c>
      <c r="AE30" s="1">
        <f>IFERROR(
_xlfn.SWITCH(
VLOOKUP(AE$1,参照用!$H$2:$K$20,4,0),
0,IF(入力用!AD30="","",入力用!AD30),
1,IF(入力用!AD30="",0,VLOOKUP(入力用!AD30,参照用!$A$1:$B$11,2,0))
),
"")</f>
        <v>0</v>
      </c>
      <c r="AF30" s="1">
        <f>IFERROR(
_xlfn.SWITCH(
VLOOKUP(AF$1,参照用!$H$2:$K$20,4,0),
0,IF(入力用!AE30="","",入力用!AE30),
1,IF(入力用!AE30="",0,VLOOKUP(入力用!AE30,参照用!$A$1:$B$11,2,0))
),
"")</f>
        <v>0</v>
      </c>
      <c r="AG30" s="1">
        <f>IFERROR(
_xlfn.SWITCH(
VLOOKUP(AG$1,参照用!$H$2:$K$20,4,0),
0,IF(入力用!AF30="","",入力用!AF30),
1,IF(入力用!AF30="",0,VLOOKUP(入力用!AF30,参照用!$A$1:$B$11,2,0))
),
"")</f>
        <v>0</v>
      </c>
      <c r="AH30" s="1">
        <f>IFERROR(
_xlfn.SWITCH(
VLOOKUP(AH$1,参照用!$H$2:$K$20,4,0),
0,IF(入力用!AG30="","",入力用!AG30),
1,IF(入力用!AG30="",0,VLOOKUP(入力用!AG30,参照用!$A$1:$B$11,2,0))
),
"")</f>
        <v>0</v>
      </c>
      <c r="AI30" s="1">
        <f>IFERROR(
_xlfn.SWITCH(
VLOOKUP(AI$1,参照用!$H$2:$K$20,4,0),
0,IF(入力用!AH30="","",入力用!AH30),
1,IF(入力用!AH30="",0,VLOOKUP(入力用!AH30,参照用!$A$1:$B$11,2,0))
),
"")</f>
        <v>0</v>
      </c>
      <c r="AJ30" s="1" t="str">
        <f>IFERROR(
_xlfn.SWITCH(
VLOOKUP(AJ$1,参照用!$H$2:$K$20,4,0),
0,IF(入力用!AI30="","",入力用!AI30),
1,IF(入力用!AI30="",0,VLOOKUP(入力用!AI30,参照用!$A$1:$B$11,2,0))
),
"")</f>
        <v/>
      </c>
      <c r="AK30" s="1" t="str">
        <f>IFERROR(
_xlfn.SWITCH(
VLOOKUP(AK$1,参照用!$H$2:$K$20,4,0),
0,IF(入力用!AJ30="","",入力用!AJ30),
1,IF(入力用!AJ30="",0,VLOOKUP(入力用!AJ30,参照用!$A$1:$B$11,2,0))
),
"")</f>
        <v/>
      </c>
      <c r="AL30" s="1" t="str">
        <f>IFERROR(
_xlfn.SWITCH(
VLOOKUP(AL$1,参照用!$H$2:$K$20,4,0),
0,IF(入力用!AK30="","",入力用!AK30),
1,IF(入力用!AK30="",0,VLOOKUP(入力用!AK30,参照用!$A$1:$B$11,2,0))
),
"")</f>
        <v/>
      </c>
      <c r="AM30" s="1" t="str">
        <f>IFERROR(
_xlfn.SWITCH(
VLOOKUP(AM$1,参照用!$H$2:$K$20,4,0),
0,IF(入力用!AL30="","",入力用!AL30),
1,IF(入力用!AL30="",0,VLOOKUP(入力用!AL30,参照用!$A$1:$B$11,2,0))
),
"")</f>
        <v/>
      </c>
    </row>
    <row r="31" spans="1:39" x14ac:dyDescent="0.2">
      <c r="A31" s="1" t="str">
        <f t="shared" si="0"/>
        <v>46032昼</v>
      </c>
      <c r="B31" s="10">
        <f>IF(
D31="","",
IF(入力用!A31="",B30,DATE(LEFT(設定!$AD$4,4),MID(設定!$AD$4,5,2),MID(入力用!A31,1,FIND("日",入力用!A31)-1)))
)</f>
        <v>46032</v>
      </c>
      <c r="C31" s="10" t="str">
        <f>IF(
D31="","",
IF(入力用!B31="",C30,入力用!B31)
)</f>
        <v>土</v>
      </c>
      <c r="D31" s="1" t="str">
        <f>_xlfn.SWITCH(VLOOKUP(D$1,参照用!$H$2:$K$20,4,0),
0,IF(ISBLANK(入力用!C31),"",入力用!C31),
1,IFERROR(VLOOKUP(入力用!C31,参照用!$A$1:$B$11,2,0),"")
)</f>
        <v>昼</v>
      </c>
      <c r="E31" s="1" t="str">
        <f>_xlfn.SWITCH(VLOOKUP(E$1,参照用!$H$2:$K$20,4,0),
0,IF(ISBLANK(入力用!D31),"",入力用!D31),
1,IFERROR(VLOOKUP(入力用!D31,参照用!$A$1:$B$11,2,0),"")
)</f>
        <v/>
      </c>
      <c r="F31" s="1" t="str">
        <f>_xlfn.SWITCH(VLOOKUP(F$1,参照用!$H$2:$K$20,4,0),
0,IF(ISBLANK(入力用!E31),"",入力用!E31),
1,IFERROR(VLOOKUP(入力用!E31,参照用!$A$1:$B$11,2,0),"")
)</f>
        <v/>
      </c>
      <c r="G31" s="1">
        <f>IFERROR(
_xlfn.SWITCH(
VLOOKUP(G$1,参照用!$H$2:$K$20,4,0),
0,IF(ISBLANK(入力用!F31),"",入力用!F31),
1,IF(ISBLANK(入力用!F31),0,VLOOKUP(入力用!F31,参照用!$A$1:$B$11,2,0))
),
"")</f>
        <v>0</v>
      </c>
      <c r="H31" s="1">
        <f>IFERROR(
_xlfn.SWITCH(
VLOOKUP(H$1,参照用!$H$2:$K$20,4,0),
0,IF(ISBLANK(入力用!G31),"",入力用!G31),
1,IF(ISBLANK(入力用!G31),0,VLOOKUP(入力用!G31,参照用!$A$1:$B$11,2,0))
),
"")</f>
        <v>0</v>
      </c>
      <c r="I31" s="1">
        <f>IFERROR(
_xlfn.SWITCH(
VLOOKUP(I$1,参照用!$H$2:$K$20,4,0),
0,IF(ISBLANK(入力用!H31),"",入力用!H31),
1,IF(ISBLANK(入力用!H31),0,VLOOKUP(入力用!H31,参照用!$A$1:$B$11,2,0))
),
"")</f>
        <v>0</v>
      </c>
      <c r="J31" s="1">
        <f>IFERROR(
_xlfn.SWITCH(
VLOOKUP(J$1,参照用!$H$2:$K$20,4,0),
0,IF(入力用!I31="","",入力用!I31),
1,IF(入力用!I31="",0,VLOOKUP(入力用!I31,参照用!$A$1:$B$11,2,0))
),
"")</f>
        <v>0</v>
      </c>
      <c r="K31" s="1">
        <f>IFERROR(
_xlfn.SWITCH(
VLOOKUP(K$1,参照用!$H$2:$K$20,4,0),
0,IF(入力用!J31="","",入力用!J31),
1,IF(入力用!J31="",0,VLOOKUP(入力用!J31,参照用!$A$1:$B$11,2,0))
),
"")</f>
        <v>0</v>
      </c>
      <c r="L31" s="1">
        <f>IFERROR(
_xlfn.SWITCH(
VLOOKUP(L$1,参照用!$H$2:$K$20,4,0),
0,IF(入力用!K31="","",入力用!K31),
1,IF(入力用!K31="",0,VLOOKUP(入力用!K31,参照用!$A$1:$B$11,2,0))
),
"")</f>
        <v>0</v>
      </c>
      <c r="M31" s="1">
        <f>IFERROR(
_xlfn.SWITCH(
VLOOKUP(M$1,参照用!$H$2:$K$20,4,0),
0,IF(入力用!L31="","",入力用!L31),
1,IF(入力用!L31="",0,VLOOKUP(入力用!L31,参照用!$A$1:$B$11,2,0))
),
"")</f>
        <v>0</v>
      </c>
      <c r="N31" s="1">
        <f>IFERROR(
_xlfn.SWITCH(
VLOOKUP(N$1,参照用!$H$2:$K$20,4,0),
0,IF(入力用!M31="","",入力用!M31),
1,IF(入力用!M31="",0,VLOOKUP(入力用!M31,参照用!$A$1:$B$11,2,0))
),
"")</f>
        <v>0</v>
      </c>
      <c r="O31" s="1">
        <f>IFERROR(
_xlfn.SWITCH(
VLOOKUP(O$1,参照用!$H$2:$K$20,4,0),
0,IF(入力用!N31="","",入力用!N31),
1,IF(入力用!N31="",0,VLOOKUP(入力用!N31,参照用!$A$1:$B$11,2,0))
),
"")</f>
        <v>0</v>
      </c>
      <c r="P31" s="1">
        <f>IFERROR(
_xlfn.SWITCH(
VLOOKUP(P$1,参照用!$H$2:$K$20,4,0),
0,IF(入力用!O31="","",入力用!O31),
1,IF(入力用!O31="",0,VLOOKUP(入力用!O31,参照用!$A$1:$B$11,2,0))
),
"")</f>
        <v>0</v>
      </c>
      <c r="Q31" s="1">
        <f>IFERROR(
_xlfn.SWITCH(
VLOOKUP(Q$1,参照用!$H$2:$K$20,4,0),
0,IF(入力用!P31="","",入力用!P31),
1,IF(入力用!P31="",0,VLOOKUP(入力用!P31,参照用!$A$1:$B$11,2,0))
),
"")</f>
        <v>0</v>
      </c>
      <c r="R31" s="1">
        <f>IFERROR(
_xlfn.SWITCH(
VLOOKUP(R$1,参照用!$H$2:$K$20,4,0),
0,IF(入力用!Q31="","",入力用!Q31),
1,IF(入力用!Q31="",0,VLOOKUP(入力用!Q31,参照用!$A$1:$B$11,2,0))
),
"")</f>
        <v>0</v>
      </c>
      <c r="S31" s="1">
        <f>IFERROR(
_xlfn.SWITCH(
VLOOKUP(S$1,参照用!$H$2:$K$20,4,0),
0,IF(入力用!R31="","",入力用!R31),
1,IF(入力用!R31="",0,VLOOKUP(入力用!R31,参照用!$A$1:$B$11,2,0))
),
"")</f>
        <v>0</v>
      </c>
      <c r="T31" s="1">
        <f>IFERROR(
_xlfn.SWITCH(
VLOOKUP(T$1,参照用!$H$2:$K$20,4,0),
0,IF(入力用!S31="","",入力用!S31),
1,IF(入力用!S31="",0,VLOOKUP(入力用!S31,参照用!$A$1:$B$11,2,0))
),
"")</f>
        <v>0</v>
      </c>
      <c r="U31" s="1">
        <f>IFERROR(
_xlfn.SWITCH(
VLOOKUP(U$1,参照用!$H$2:$K$20,4,0),
0,IF(入力用!T31="","",入力用!T31),
1,IF(入力用!T31="",0,VLOOKUP(入力用!T31,参照用!$A$1:$B$11,2,0))
),
"")</f>
        <v>0</v>
      </c>
      <c r="V31" s="1">
        <f>IFERROR(
_xlfn.SWITCH(
VLOOKUP(V$1,参照用!$H$2:$K$20,4,0),
0,IF(入力用!U31="","",入力用!U31),
1,IF(入力用!U31="",0,VLOOKUP(入力用!U31,参照用!$A$1:$B$11,2,0))
),
"")</f>
        <v>0</v>
      </c>
      <c r="W31" s="1">
        <f>IFERROR(
_xlfn.SWITCH(
VLOOKUP(W$1,参照用!$H$2:$K$20,4,0),
0,IF(入力用!V31="","",入力用!V31),
1,IF(入力用!V31="",0,VLOOKUP(入力用!V31,参照用!$A$1:$B$11,2,0))
),
"")</f>
        <v>0</v>
      </c>
      <c r="X31" s="1">
        <f>IFERROR(
_xlfn.SWITCH(
VLOOKUP(X$1,参照用!$H$2:$K$20,4,0),
0,IF(入力用!W31="","",入力用!W31),
1,IF(入力用!W31="",0,VLOOKUP(入力用!W31,参照用!$A$1:$B$11,2,0))
),
"")</f>
        <v>0</v>
      </c>
      <c r="Y31" s="1">
        <f>IFERROR(
_xlfn.SWITCH(
VLOOKUP(Y$1,参照用!$H$2:$K$20,4,0),
0,IF(入力用!X31="","",入力用!X31),
1,IF(入力用!X31="",0,VLOOKUP(入力用!X31,参照用!$A$1:$B$11,2,0))
),
"")</f>
        <v>0</v>
      </c>
      <c r="Z31" s="1">
        <f>IFERROR(
_xlfn.SWITCH(
VLOOKUP(Z$1,参照用!$H$2:$K$20,4,0),
0,IF(入力用!Y31="","",入力用!Y31),
1,IF(入力用!Y31="",0,VLOOKUP(入力用!Y31,参照用!$A$1:$B$11,2,0))
),
"")</f>
        <v>0</v>
      </c>
      <c r="AA31" s="1">
        <f>IFERROR(
_xlfn.SWITCH(
VLOOKUP(AA$1,参照用!$H$2:$K$20,4,0),
0,IF(入力用!Z31="","",入力用!Z31),
1,IF(入力用!Z31="",0,VLOOKUP(入力用!Z31,参照用!$A$1:$B$11,2,0))
),
"")</f>
        <v>0</v>
      </c>
      <c r="AB31" s="1">
        <f>IFERROR(
_xlfn.SWITCH(
VLOOKUP(AB$1,参照用!$H$2:$K$20,4,0),
0,IF(入力用!AA31="","",入力用!AA31),
1,IF(入力用!AA31="",0,VLOOKUP(入力用!AA31,参照用!$A$1:$B$11,2,0))
),
"")</f>
        <v>0</v>
      </c>
      <c r="AC31" s="1">
        <f>IFERROR(
_xlfn.SWITCH(
VLOOKUP(AC$1,参照用!$H$2:$K$20,4,0),
0,IF(入力用!AB31="","",入力用!AB31),
1,IF(入力用!AB31="",0,VLOOKUP(入力用!AB31,参照用!$A$1:$B$11,2,0))
),
"")</f>
        <v>0</v>
      </c>
      <c r="AD31" s="1">
        <f>IFERROR(
_xlfn.SWITCH(
VLOOKUP(AD$1,参照用!$H$2:$K$20,4,0),
0,IF(入力用!AC31="","",入力用!AC31),
1,IF(入力用!AC31="",0,VLOOKUP(入力用!AC31,参照用!$A$1:$B$11,2,0))
),
"")</f>
        <v>0</v>
      </c>
      <c r="AE31" s="1">
        <f>IFERROR(
_xlfn.SWITCH(
VLOOKUP(AE$1,参照用!$H$2:$K$20,4,0),
0,IF(入力用!AD31="","",入力用!AD31),
1,IF(入力用!AD31="",0,VLOOKUP(入力用!AD31,参照用!$A$1:$B$11,2,0))
),
"")</f>
        <v>0</v>
      </c>
      <c r="AF31" s="1">
        <f>IFERROR(
_xlfn.SWITCH(
VLOOKUP(AF$1,参照用!$H$2:$K$20,4,0),
0,IF(入力用!AE31="","",入力用!AE31),
1,IF(入力用!AE31="",0,VLOOKUP(入力用!AE31,参照用!$A$1:$B$11,2,0))
),
"")</f>
        <v>0</v>
      </c>
      <c r="AG31" s="1">
        <f>IFERROR(
_xlfn.SWITCH(
VLOOKUP(AG$1,参照用!$H$2:$K$20,4,0),
0,IF(入力用!AF31="","",入力用!AF31),
1,IF(入力用!AF31="",0,VLOOKUP(入力用!AF31,参照用!$A$1:$B$11,2,0))
),
"")</f>
        <v>0</v>
      </c>
      <c r="AH31" s="1">
        <f>IFERROR(
_xlfn.SWITCH(
VLOOKUP(AH$1,参照用!$H$2:$K$20,4,0),
0,IF(入力用!AG31="","",入力用!AG31),
1,IF(入力用!AG31="",0,VLOOKUP(入力用!AG31,参照用!$A$1:$B$11,2,0))
),
"")</f>
        <v>0</v>
      </c>
      <c r="AI31" s="1">
        <f>IFERROR(
_xlfn.SWITCH(
VLOOKUP(AI$1,参照用!$H$2:$K$20,4,0),
0,IF(入力用!AH31="","",入力用!AH31),
1,IF(入力用!AH31="",0,VLOOKUP(入力用!AH31,参照用!$A$1:$B$11,2,0))
),
"")</f>
        <v>0</v>
      </c>
      <c r="AJ31" s="1" t="str">
        <f>IFERROR(
_xlfn.SWITCH(
VLOOKUP(AJ$1,参照用!$H$2:$K$20,4,0),
0,IF(入力用!AI31="","",入力用!AI31),
1,IF(入力用!AI31="",0,VLOOKUP(入力用!AI31,参照用!$A$1:$B$11,2,0))
),
"")</f>
        <v/>
      </c>
      <c r="AK31" s="1" t="str">
        <f>IFERROR(
_xlfn.SWITCH(
VLOOKUP(AK$1,参照用!$H$2:$K$20,4,0),
0,IF(入力用!AJ31="","",入力用!AJ31),
1,IF(入力用!AJ31="",0,VLOOKUP(入力用!AJ31,参照用!$A$1:$B$11,2,0))
),
"")</f>
        <v/>
      </c>
      <c r="AL31" s="1" t="str">
        <f>IFERROR(
_xlfn.SWITCH(
VLOOKUP(AL$1,参照用!$H$2:$K$20,4,0),
0,IF(入力用!AK31="","",入力用!AK31),
1,IF(入力用!AK31="",0,VLOOKUP(入力用!AK31,参照用!$A$1:$B$11,2,0))
),
"")</f>
        <v/>
      </c>
      <c r="AM31" s="1" t="str">
        <f>IFERROR(
_xlfn.SWITCH(
VLOOKUP(AM$1,参照用!$H$2:$K$20,4,0),
0,IF(入力用!AL31="","",入力用!AL31),
1,IF(入力用!AL31="",0,VLOOKUP(入力用!AL31,参照用!$A$1:$B$11,2,0))
),
"")</f>
        <v/>
      </c>
    </row>
    <row r="32" spans="1:39" x14ac:dyDescent="0.2">
      <c r="A32" s="1" t="str">
        <f t="shared" si="0"/>
        <v>46032夜</v>
      </c>
      <c r="B32" s="10">
        <f>IF(
D32="","",
IF(入力用!A32="",B31,DATE(LEFT(設定!$AD$4,4),MID(設定!$AD$4,5,2),MID(入力用!A32,1,FIND("日",入力用!A32)-1)))
)</f>
        <v>46032</v>
      </c>
      <c r="C32" s="10" t="str">
        <f>IF(
D32="","",
IF(入力用!B32="",C31,入力用!B32)
)</f>
        <v>土</v>
      </c>
      <c r="D32" s="1" t="str">
        <f>_xlfn.SWITCH(VLOOKUP(D$1,参照用!$H$2:$K$20,4,0),
0,IF(ISBLANK(入力用!C32),"",入力用!C32),
1,IFERROR(VLOOKUP(入力用!C32,参照用!$A$1:$B$11,2,0),"")
)</f>
        <v>夜</v>
      </c>
      <c r="E32" s="1" t="str">
        <f>_xlfn.SWITCH(VLOOKUP(E$1,参照用!$H$2:$K$20,4,0),
0,IF(ISBLANK(入力用!D32),"",入力用!D32),
1,IFERROR(VLOOKUP(入力用!D32,参照用!$A$1:$B$11,2,0),"")
)</f>
        <v/>
      </c>
      <c r="F32" s="1" t="str">
        <f>_xlfn.SWITCH(VLOOKUP(F$1,参照用!$H$2:$K$20,4,0),
0,IF(ISBLANK(入力用!E32),"",入力用!E32),
1,IFERROR(VLOOKUP(入力用!E32,参照用!$A$1:$B$11,2,0),"")
)</f>
        <v/>
      </c>
      <c r="G32" s="1">
        <f>IFERROR(
_xlfn.SWITCH(
VLOOKUP(G$1,参照用!$H$2:$K$20,4,0),
0,IF(ISBLANK(入力用!F32),"",入力用!F32),
1,IF(ISBLANK(入力用!F32),0,VLOOKUP(入力用!F32,参照用!$A$1:$B$11,2,0))
),
"")</f>
        <v>0</v>
      </c>
      <c r="H32" s="1">
        <f>IFERROR(
_xlfn.SWITCH(
VLOOKUP(H$1,参照用!$H$2:$K$20,4,0),
0,IF(ISBLANK(入力用!G32),"",入力用!G32),
1,IF(ISBLANK(入力用!G32),0,VLOOKUP(入力用!G32,参照用!$A$1:$B$11,2,0))
),
"")</f>
        <v>0</v>
      </c>
      <c r="I32" s="1">
        <f>IFERROR(
_xlfn.SWITCH(
VLOOKUP(I$1,参照用!$H$2:$K$20,4,0),
0,IF(ISBLANK(入力用!H32),"",入力用!H32),
1,IF(ISBLANK(入力用!H32),0,VLOOKUP(入力用!H32,参照用!$A$1:$B$11,2,0))
),
"")</f>
        <v>0</v>
      </c>
      <c r="J32" s="1">
        <f>IFERROR(
_xlfn.SWITCH(
VLOOKUP(J$1,参照用!$H$2:$K$20,4,0),
0,IF(入力用!I32="","",入力用!I32),
1,IF(入力用!I32="",0,VLOOKUP(入力用!I32,参照用!$A$1:$B$11,2,0))
),
"")</f>
        <v>0</v>
      </c>
      <c r="K32" s="1">
        <f>IFERROR(
_xlfn.SWITCH(
VLOOKUP(K$1,参照用!$H$2:$K$20,4,0),
0,IF(入力用!J32="","",入力用!J32),
1,IF(入力用!J32="",0,VLOOKUP(入力用!J32,参照用!$A$1:$B$11,2,0))
),
"")</f>
        <v>0</v>
      </c>
      <c r="L32" s="1">
        <f>IFERROR(
_xlfn.SWITCH(
VLOOKUP(L$1,参照用!$H$2:$K$20,4,0),
0,IF(入力用!K32="","",入力用!K32),
1,IF(入力用!K32="",0,VLOOKUP(入力用!K32,参照用!$A$1:$B$11,2,0))
),
"")</f>
        <v>0</v>
      </c>
      <c r="M32" s="1">
        <f>IFERROR(
_xlfn.SWITCH(
VLOOKUP(M$1,参照用!$H$2:$K$20,4,0),
0,IF(入力用!L32="","",入力用!L32),
1,IF(入力用!L32="",0,VLOOKUP(入力用!L32,参照用!$A$1:$B$11,2,0))
),
"")</f>
        <v>0</v>
      </c>
      <c r="N32" s="1">
        <f>IFERROR(
_xlfn.SWITCH(
VLOOKUP(N$1,参照用!$H$2:$K$20,4,0),
0,IF(入力用!M32="","",入力用!M32),
1,IF(入力用!M32="",0,VLOOKUP(入力用!M32,参照用!$A$1:$B$11,2,0))
),
"")</f>
        <v>0</v>
      </c>
      <c r="O32" s="1">
        <f>IFERROR(
_xlfn.SWITCH(
VLOOKUP(O$1,参照用!$H$2:$K$20,4,0),
0,IF(入力用!N32="","",入力用!N32),
1,IF(入力用!N32="",0,VLOOKUP(入力用!N32,参照用!$A$1:$B$11,2,0))
),
"")</f>
        <v>0</v>
      </c>
      <c r="P32" s="1">
        <f>IFERROR(
_xlfn.SWITCH(
VLOOKUP(P$1,参照用!$H$2:$K$20,4,0),
0,IF(入力用!O32="","",入力用!O32),
1,IF(入力用!O32="",0,VLOOKUP(入力用!O32,参照用!$A$1:$B$11,2,0))
),
"")</f>
        <v>0</v>
      </c>
      <c r="Q32" s="1">
        <f>IFERROR(
_xlfn.SWITCH(
VLOOKUP(Q$1,参照用!$H$2:$K$20,4,0),
0,IF(入力用!P32="","",入力用!P32),
1,IF(入力用!P32="",0,VLOOKUP(入力用!P32,参照用!$A$1:$B$11,2,0))
),
"")</f>
        <v>0</v>
      </c>
      <c r="R32" s="1">
        <f>IFERROR(
_xlfn.SWITCH(
VLOOKUP(R$1,参照用!$H$2:$K$20,4,0),
0,IF(入力用!Q32="","",入力用!Q32),
1,IF(入力用!Q32="",0,VLOOKUP(入力用!Q32,参照用!$A$1:$B$11,2,0))
),
"")</f>
        <v>0</v>
      </c>
      <c r="S32" s="1">
        <f>IFERROR(
_xlfn.SWITCH(
VLOOKUP(S$1,参照用!$H$2:$K$20,4,0),
0,IF(入力用!R32="","",入力用!R32),
1,IF(入力用!R32="",0,VLOOKUP(入力用!R32,参照用!$A$1:$B$11,2,0))
),
"")</f>
        <v>0</v>
      </c>
      <c r="T32" s="1">
        <f>IFERROR(
_xlfn.SWITCH(
VLOOKUP(T$1,参照用!$H$2:$K$20,4,0),
0,IF(入力用!S32="","",入力用!S32),
1,IF(入力用!S32="",0,VLOOKUP(入力用!S32,参照用!$A$1:$B$11,2,0))
),
"")</f>
        <v>0</v>
      </c>
      <c r="U32" s="1">
        <f>IFERROR(
_xlfn.SWITCH(
VLOOKUP(U$1,参照用!$H$2:$K$20,4,0),
0,IF(入力用!T32="","",入力用!T32),
1,IF(入力用!T32="",0,VLOOKUP(入力用!T32,参照用!$A$1:$B$11,2,0))
),
"")</f>
        <v>0</v>
      </c>
      <c r="V32" s="1">
        <f>IFERROR(
_xlfn.SWITCH(
VLOOKUP(V$1,参照用!$H$2:$K$20,4,0),
0,IF(入力用!U32="","",入力用!U32),
1,IF(入力用!U32="",0,VLOOKUP(入力用!U32,参照用!$A$1:$B$11,2,0))
),
"")</f>
        <v>0</v>
      </c>
      <c r="W32" s="1">
        <f>IFERROR(
_xlfn.SWITCH(
VLOOKUP(W$1,参照用!$H$2:$K$20,4,0),
0,IF(入力用!V32="","",入力用!V32),
1,IF(入力用!V32="",0,VLOOKUP(入力用!V32,参照用!$A$1:$B$11,2,0))
),
"")</f>
        <v>0</v>
      </c>
      <c r="X32" s="1">
        <f>IFERROR(
_xlfn.SWITCH(
VLOOKUP(X$1,参照用!$H$2:$K$20,4,0),
0,IF(入力用!W32="","",入力用!W32),
1,IF(入力用!W32="",0,VLOOKUP(入力用!W32,参照用!$A$1:$B$11,2,0))
),
"")</f>
        <v>0</v>
      </c>
      <c r="Y32" s="1">
        <f>IFERROR(
_xlfn.SWITCH(
VLOOKUP(Y$1,参照用!$H$2:$K$20,4,0),
0,IF(入力用!X32="","",入力用!X32),
1,IF(入力用!X32="",0,VLOOKUP(入力用!X32,参照用!$A$1:$B$11,2,0))
),
"")</f>
        <v>0</v>
      </c>
      <c r="Z32" s="1">
        <f>IFERROR(
_xlfn.SWITCH(
VLOOKUP(Z$1,参照用!$H$2:$K$20,4,0),
0,IF(入力用!Y32="","",入力用!Y32),
1,IF(入力用!Y32="",0,VLOOKUP(入力用!Y32,参照用!$A$1:$B$11,2,0))
),
"")</f>
        <v>0</v>
      </c>
      <c r="AA32" s="1">
        <f>IFERROR(
_xlfn.SWITCH(
VLOOKUP(AA$1,参照用!$H$2:$K$20,4,0),
0,IF(入力用!Z32="","",入力用!Z32),
1,IF(入力用!Z32="",0,VLOOKUP(入力用!Z32,参照用!$A$1:$B$11,2,0))
),
"")</f>
        <v>0</v>
      </c>
      <c r="AB32" s="1">
        <f>IFERROR(
_xlfn.SWITCH(
VLOOKUP(AB$1,参照用!$H$2:$K$20,4,0),
0,IF(入力用!AA32="","",入力用!AA32),
1,IF(入力用!AA32="",0,VLOOKUP(入力用!AA32,参照用!$A$1:$B$11,2,0))
),
"")</f>
        <v>0</v>
      </c>
      <c r="AC32" s="1">
        <f>IFERROR(
_xlfn.SWITCH(
VLOOKUP(AC$1,参照用!$H$2:$K$20,4,0),
0,IF(入力用!AB32="","",入力用!AB32),
1,IF(入力用!AB32="",0,VLOOKUP(入力用!AB32,参照用!$A$1:$B$11,2,0))
),
"")</f>
        <v>0</v>
      </c>
      <c r="AD32" s="1">
        <f>IFERROR(
_xlfn.SWITCH(
VLOOKUP(AD$1,参照用!$H$2:$K$20,4,0),
0,IF(入力用!AC32="","",入力用!AC32),
1,IF(入力用!AC32="",0,VLOOKUP(入力用!AC32,参照用!$A$1:$B$11,2,0))
),
"")</f>
        <v>0</v>
      </c>
      <c r="AE32" s="1">
        <f>IFERROR(
_xlfn.SWITCH(
VLOOKUP(AE$1,参照用!$H$2:$K$20,4,0),
0,IF(入力用!AD32="","",入力用!AD32),
1,IF(入力用!AD32="",0,VLOOKUP(入力用!AD32,参照用!$A$1:$B$11,2,0))
),
"")</f>
        <v>0</v>
      </c>
      <c r="AF32" s="1">
        <f>IFERROR(
_xlfn.SWITCH(
VLOOKUP(AF$1,参照用!$H$2:$K$20,4,0),
0,IF(入力用!AE32="","",入力用!AE32),
1,IF(入力用!AE32="",0,VLOOKUP(入力用!AE32,参照用!$A$1:$B$11,2,0))
),
"")</f>
        <v>0</v>
      </c>
      <c r="AG32" s="1">
        <f>IFERROR(
_xlfn.SWITCH(
VLOOKUP(AG$1,参照用!$H$2:$K$20,4,0),
0,IF(入力用!AF32="","",入力用!AF32),
1,IF(入力用!AF32="",0,VLOOKUP(入力用!AF32,参照用!$A$1:$B$11,2,0))
),
"")</f>
        <v>0</v>
      </c>
      <c r="AH32" s="1">
        <f>IFERROR(
_xlfn.SWITCH(
VLOOKUP(AH$1,参照用!$H$2:$K$20,4,0),
0,IF(入力用!AG32="","",入力用!AG32),
1,IF(入力用!AG32="",0,VLOOKUP(入力用!AG32,参照用!$A$1:$B$11,2,0))
),
"")</f>
        <v>0</v>
      </c>
      <c r="AI32" s="1">
        <f>IFERROR(
_xlfn.SWITCH(
VLOOKUP(AI$1,参照用!$H$2:$K$20,4,0),
0,IF(入力用!AH32="","",入力用!AH32),
1,IF(入力用!AH32="",0,VLOOKUP(入力用!AH32,参照用!$A$1:$B$11,2,0))
),
"")</f>
        <v>0</v>
      </c>
      <c r="AJ32" s="1" t="str">
        <f>IFERROR(
_xlfn.SWITCH(
VLOOKUP(AJ$1,参照用!$H$2:$K$20,4,0),
0,IF(入力用!AI32="","",入力用!AI32),
1,IF(入力用!AI32="",0,VLOOKUP(入力用!AI32,参照用!$A$1:$B$11,2,0))
),
"")</f>
        <v/>
      </c>
      <c r="AK32" s="1" t="str">
        <f>IFERROR(
_xlfn.SWITCH(
VLOOKUP(AK$1,参照用!$H$2:$K$20,4,0),
0,IF(入力用!AJ32="","",入力用!AJ32),
1,IF(入力用!AJ32="",0,VLOOKUP(入力用!AJ32,参照用!$A$1:$B$11,2,0))
),
"")</f>
        <v/>
      </c>
      <c r="AL32" s="1" t="str">
        <f>IFERROR(
_xlfn.SWITCH(
VLOOKUP(AL$1,参照用!$H$2:$K$20,4,0),
0,IF(入力用!AK32="","",入力用!AK32),
1,IF(入力用!AK32="",0,VLOOKUP(入力用!AK32,参照用!$A$1:$B$11,2,0))
),
"")</f>
        <v/>
      </c>
      <c r="AM32" s="1" t="str">
        <f>IFERROR(
_xlfn.SWITCH(
VLOOKUP(AM$1,参照用!$H$2:$K$20,4,0),
0,IF(入力用!AL32="","",入力用!AL32),
1,IF(入力用!AL32="",0,VLOOKUP(入力用!AL32,参照用!$A$1:$B$11,2,0))
),
"")</f>
        <v/>
      </c>
    </row>
    <row r="33" spans="1:39" ht="12" customHeight="1" x14ac:dyDescent="0.2">
      <c r="A33" s="1" t="str">
        <f t="shared" si="0"/>
        <v>46033朝</v>
      </c>
      <c r="B33" s="10">
        <f>IF(
D33="","",
IF(入力用!A33="",B32,DATE(LEFT(設定!$AD$4,4),MID(設定!$AD$4,5,2),MID(入力用!A33,1,FIND("日",入力用!A33)-1)))
)</f>
        <v>46033</v>
      </c>
      <c r="C33" s="10" t="str">
        <f>IF(
D33="","",
IF(入力用!B33="",C32,入力用!B33)
)</f>
        <v>日</v>
      </c>
      <c r="D33" s="1" t="str">
        <f>_xlfn.SWITCH(VLOOKUP(D$1,参照用!$H$2:$K$20,4,0),
0,IF(ISBLANK(入力用!C33),"",入力用!C33),
1,IFERROR(VLOOKUP(入力用!C33,参照用!$A$1:$B$11,2,0),"")
)</f>
        <v>朝</v>
      </c>
      <c r="E33" s="1" t="str">
        <f>_xlfn.SWITCH(VLOOKUP(E$1,参照用!$H$2:$K$20,4,0),
0,IF(ISBLANK(入力用!D33),"",入力用!D33),
1,IFERROR(VLOOKUP(入力用!D33,参照用!$A$1:$B$11,2,0),"")
)</f>
        <v/>
      </c>
      <c r="F33" s="1" t="str">
        <f>_xlfn.SWITCH(VLOOKUP(F$1,参照用!$H$2:$K$20,4,0),
0,IF(ISBLANK(入力用!E33),"",入力用!E33),
1,IFERROR(VLOOKUP(入力用!E33,参照用!$A$1:$B$11,2,0),"")
)</f>
        <v/>
      </c>
      <c r="G33" s="1">
        <f>IFERROR(
_xlfn.SWITCH(
VLOOKUP(G$1,参照用!$H$2:$K$20,4,0),
0,IF(ISBLANK(入力用!F33),"",入力用!F33),
1,IF(ISBLANK(入力用!F33),0,VLOOKUP(入力用!F33,参照用!$A$1:$B$11,2,0))
),
"")</f>
        <v>0</v>
      </c>
      <c r="H33" s="1">
        <f>IFERROR(
_xlfn.SWITCH(
VLOOKUP(H$1,参照用!$H$2:$K$20,4,0),
0,IF(ISBLANK(入力用!G33),"",入力用!G33),
1,IF(ISBLANK(入力用!G33),0,VLOOKUP(入力用!G33,参照用!$A$1:$B$11,2,0))
),
"")</f>
        <v>0</v>
      </c>
      <c r="I33" s="1">
        <f>IFERROR(
_xlfn.SWITCH(
VLOOKUP(I$1,参照用!$H$2:$K$20,4,0),
0,IF(ISBLANK(入力用!H33),"",入力用!H33),
1,IF(ISBLANK(入力用!H33),0,VLOOKUP(入力用!H33,参照用!$A$1:$B$11,2,0))
),
"")</f>
        <v>0</v>
      </c>
      <c r="J33" s="1">
        <f>IFERROR(
_xlfn.SWITCH(
VLOOKUP(J$1,参照用!$H$2:$K$20,4,0),
0,IF(入力用!I33="","",入力用!I33),
1,IF(入力用!I33="",0,VLOOKUP(入力用!I33,参照用!$A$1:$B$11,2,0))
),
"")</f>
        <v>0</v>
      </c>
      <c r="K33" s="1">
        <f>IFERROR(
_xlfn.SWITCH(
VLOOKUP(K$1,参照用!$H$2:$K$20,4,0),
0,IF(入力用!J33="","",入力用!J33),
1,IF(入力用!J33="",0,VLOOKUP(入力用!J33,参照用!$A$1:$B$11,2,0))
),
"")</f>
        <v>0</v>
      </c>
      <c r="L33" s="1">
        <f>IFERROR(
_xlfn.SWITCH(
VLOOKUP(L$1,参照用!$H$2:$K$20,4,0),
0,IF(入力用!K33="","",入力用!K33),
1,IF(入力用!K33="",0,VLOOKUP(入力用!K33,参照用!$A$1:$B$11,2,0))
),
"")</f>
        <v>0</v>
      </c>
      <c r="M33" s="1">
        <f>IFERROR(
_xlfn.SWITCH(
VLOOKUP(M$1,参照用!$H$2:$K$20,4,0),
0,IF(入力用!L33="","",入力用!L33),
1,IF(入力用!L33="",0,VLOOKUP(入力用!L33,参照用!$A$1:$B$11,2,0))
),
"")</f>
        <v>0</v>
      </c>
      <c r="N33" s="1">
        <f>IFERROR(
_xlfn.SWITCH(
VLOOKUP(N$1,参照用!$H$2:$K$20,4,0),
0,IF(入力用!M33="","",入力用!M33),
1,IF(入力用!M33="",0,VLOOKUP(入力用!M33,参照用!$A$1:$B$11,2,0))
),
"")</f>
        <v>0</v>
      </c>
      <c r="O33" s="1">
        <f>IFERROR(
_xlfn.SWITCH(
VLOOKUP(O$1,参照用!$H$2:$K$20,4,0),
0,IF(入力用!N33="","",入力用!N33),
1,IF(入力用!N33="",0,VLOOKUP(入力用!N33,参照用!$A$1:$B$11,2,0))
),
"")</f>
        <v>0</v>
      </c>
      <c r="P33" s="1">
        <f>IFERROR(
_xlfn.SWITCH(
VLOOKUP(P$1,参照用!$H$2:$K$20,4,0),
0,IF(入力用!O33="","",入力用!O33),
1,IF(入力用!O33="",0,VLOOKUP(入力用!O33,参照用!$A$1:$B$11,2,0))
),
"")</f>
        <v>0</v>
      </c>
      <c r="Q33" s="1">
        <f>IFERROR(
_xlfn.SWITCH(
VLOOKUP(Q$1,参照用!$H$2:$K$20,4,0),
0,IF(入力用!P33="","",入力用!P33),
1,IF(入力用!P33="",0,VLOOKUP(入力用!P33,参照用!$A$1:$B$11,2,0))
),
"")</f>
        <v>0</v>
      </c>
      <c r="R33" s="1">
        <f>IFERROR(
_xlfn.SWITCH(
VLOOKUP(R$1,参照用!$H$2:$K$20,4,0),
0,IF(入力用!Q33="","",入力用!Q33),
1,IF(入力用!Q33="",0,VLOOKUP(入力用!Q33,参照用!$A$1:$B$11,2,0))
),
"")</f>
        <v>0</v>
      </c>
      <c r="S33" s="1">
        <f>IFERROR(
_xlfn.SWITCH(
VLOOKUP(S$1,参照用!$H$2:$K$20,4,0),
0,IF(入力用!R33="","",入力用!R33),
1,IF(入力用!R33="",0,VLOOKUP(入力用!R33,参照用!$A$1:$B$11,2,0))
),
"")</f>
        <v>0</v>
      </c>
      <c r="T33" s="1">
        <f>IFERROR(
_xlfn.SWITCH(
VLOOKUP(T$1,参照用!$H$2:$K$20,4,0),
0,IF(入力用!S33="","",入力用!S33),
1,IF(入力用!S33="",0,VLOOKUP(入力用!S33,参照用!$A$1:$B$11,2,0))
),
"")</f>
        <v>0</v>
      </c>
      <c r="U33" s="1">
        <f>IFERROR(
_xlfn.SWITCH(
VLOOKUP(U$1,参照用!$H$2:$K$20,4,0),
0,IF(入力用!T33="","",入力用!T33),
1,IF(入力用!T33="",0,VLOOKUP(入力用!T33,参照用!$A$1:$B$11,2,0))
),
"")</f>
        <v>0</v>
      </c>
      <c r="V33" s="1">
        <f>IFERROR(
_xlfn.SWITCH(
VLOOKUP(V$1,参照用!$H$2:$K$20,4,0),
0,IF(入力用!U33="","",入力用!U33),
1,IF(入力用!U33="",0,VLOOKUP(入力用!U33,参照用!$A$1:$B$11,2,0))
),
"")</f>
        <v>0</v>
      </c>
      <c r="W33" s="1">
        <f>IFERROR(
_xlfn.SWITCH(
VLOOKUP(W$1,参照用!$H$2:$K$20,4,0),
0,IF(入力用!V33="","",入力用!V33),
1,IF(入力用!V33="",0,VLOOKUP(入力用!V33,参照用!$A$1:$B$11,2,0))
),
"")</f>
        <v>0</v>
      </c>
      <c r="X33" s="1">
        <f>IFERROR(
_xlfn.SWITCH(
VLOOKUP(X$1,参照用!$H$2:$K$20,4,0),
0,IF(入力用!W33="","",入力用!W33),
1,IF(入力用!W33="",0,VLOOKUP(入力用!W33,参照用!$A$1:$B$11,2,0))
),
"")</f>
        <v>0</v>
      </c>
      <c r="Y33" s="1">
        <f>IFERROR(
_xlfn.SWITCH(
VLOOKUP(Y$1,参照用!$H$2:$K$20,4,0),
0,IF(入力用!X33="","",入力用!X33),
1,IF(入力用!X33="",0,VLOOKUP(入力用!X33,参照用!$A$1:$B$11,2,0))
),
"")</f>
        <v>0</v>
      </c>
      <c r="Z33" s="1">
        <f>IFERROR(
_xlfn.SWITCH(
VLOOKUP(Z$1,参照用!$H$2:$K$20,4,0),
0,IF(入力用!Y33="","",入力用!Y33),
1,IF(入力用!Y33="",0,VLOOKUP(入力用!Y33,参照用!$A$1:$B$11,2,0))
),
"")</f>
        <v>0</v>
      </c>
      <c r="AA33" s="1">
        <f>IFERROR(
_xlfn.SWITCH(
VLOOKUP(AA$1,参照用!$H$2:$K$20,4,0),
0,IF(入力用!Z33="","",入力用!Z33),
1,IF(入力用!Z33="",0,VLOOKUP(入力用!Z33,参照用!$A$1:$B$11,2,0))
),
"")</f>
        <v>0</v>
      </c>
      <c r="AB33" s="1">
        <f>IFERROR(
_xlfn.SWITCH(
VLOOKUP(AB$1,参照用!$H$2:$K$20,4,0),
0,IF(入力用!AA33="","",入力用!AA33),
1,IF(入力用!AA33="",0,VLOOKUP(入力用!AA33,参照用!$A$1:$B$11,2,0))
),
"")</f>
        <v>0</v>
      </c>
      <c r="AC33" s="1">
        <f>IFERROR(
_xlfn.SWITCH(
VLOOKUP(AC$1,参照用!$H$2:$K$20,4,0),
0,IF(入力用!AB33="","",入力用!AB33),
1,IF(入力用!AB33="",0,VLOOKUP(入力用!AB33,参照用!$A$1:$B$11,2,0))
),
"")</f>
        <v>0</v>
      </c>
      <c r="AD33" s="1">
        <f>IFERROR(
_xlfn.SWITCH(
VLOOKUP(AD$1,参照用!$H$2:$K$20,4,0),
0,IF(入力用!AC33="","",入力用!AC33),
1,IF(入力用!AC33="",0,VLOOKUP(入力用!AC33,参照用!$A$1:$B$11,2,0))
),
"")</f>
        <v>0</v>
      </c>
      <c r="AE33" s="1">
        <f>IFERROR(
_xlfn.SWITCH(
VLOOKUP(AE$1,参照用!$H$2:$K$20,4,0),
0,IF(入力用!AD33="","",入力用!AD33),
1,IF(入力用!AD33="",0,VLOOKUP(入力用!AD33,参照用!$A$1:$B$11,2,0))
),
"")</f>
        <v>0</v>
      </c>
      <c r="AF33" s="1">
        <f>IFERROR(
_xlfn.SWITCH(
VLOOKUP(AF$1,参照用!$H$2:$K$20,4,0),
0,IF(入力用!AE33="","",入力用!AE33),
1,IF(入力用!AE33="",0,VLOOKUP(入力用!AE33,参照用!$A$1:$B$11,2,0))
),
"")</f>
        <v>0</v>
      </c>
      <c r="AG33" s="1">
        <f>IFERROR(
_xlfn.SWITCH(
VLOOKUP(AG$1,参照用!$H$2:$K$20,4,0),
0,IF(入力用!AF33="","",入力用!AF33),
1,IF(入力用!AF33="",0,VLOOKUP(入力用!AF33,参照用!$A$1:$B$11,2,0))
),
"")</f>
        <v>0</v>
      </c>
      <c r="AH33" s="1">
        <f>IFERROR(
_xlfn.SWITCH(
VLOOKUP(AH$1,参照用!$H$2:$K$20,4,0),
0,IF(入力用!AG33="","",入力用!AG33),
1,IF(入力用!AG33="",0,VLOOKUP(入力用!AG33,参照用!$A$1:$B$11,2,0))
),
"")</f>
        <v>0</v>
      </c>
      <c r="AI33" s="1">
        <f>IFERROR(
_xlfn.SWITCH(
VLOOKUP(AI$1,参照用!$H$2:$K$20,4,0),
0,IF(入力用!AH33="","",入力用!AH33),
1,IF(入力用!AH33="",0,VLOOKUP(入力用!AH33,参照用!$A$1:$B$11,2,0))
),
"")</f>
        <v>0</v>
      </c>
      <c r="AJ33" s="1" t="str">
        <f>IFERROR(
_xlfn.SWITCH(
VLOOKUP(AJ$1,参照用!$H$2:$K$20,4,0),
0,IF(入力用!AI33="","",入力用!AI33),
1,IF(入力用!AI33="",0,VLOOKUP(入力用!AI33,参照用!$A$1:$B$11,2,0))
),
"")</f>
        <v/>
      </c>
      <c r="AK33" s="1" t="str">
        <f>IFERROR(
_xlfn.SWITCH(
VLOOKUP(AK$1,参照用!$H$2:$K$20,4,0),
0,IF(入力用!AJ33="","",入力用!AJ33),
1,IF(入力用!AJ33="",0,VLOOKUP(入力用!AJ33,参照用!$A$1:$B$11,2,0))
),
"")</f>
        <v/>
      </c>
      <c r="AL33" s="1" t="str">
        <f>IFERROR(
_xlfn.SWITCH(
VLOOKUP(AL$1,参照用!$H$2:$K$20,4,0),
0,IF(入力用!AK33="","",入力用!AK33),
1,IF(入力用!AK33="",0,VLOOKUP(入力用!AK33,参照用!$A$1:$B$11,2,0))
),
"")</f>
        <v/>
      </c>
      <c r="AM33" s="1" t="str">
        <f>IFERROR(
_xlfn.SWITCH(
VLOOKUP(AM$1,参照用!$H$2:$K$20,4,0),
0,IF(入力用!AL33="","",入力用!AL33),
1,IF(入力用!AL33="",0,VLOOKUP(入力用!AL33,参照用!$A$1:$B$11,2,0))
),
"")</f>
        <v/>
      </c>
    </row>
    <row r="34" spans="1:39" x14ac:dyDescent="0.2">
      <c r="A34" s="1" t="str">
        <f t="shared" si="0"/>
        <v>46033昼</v>
      </c>
      <c r="B34" s="10">
        <f>IF(
D34="","",
IF(入力用!A34="",B33,DATE(LEFT(設定!$AD$4,4),MID(設定!$AD$4,5,2),MID(入力用!A34,1,FIND("日",入力用!A34)-1)))
)</f>
        <v>46033</v>
      </c>
      <c r="C34" s="10" t="str">
        <f>IF(
D34="","",
IF(入力用!B34="",C33,入力用!B34)
)</f>
        <v>日</v>
      </c>
      <c r="D34" s="1" t="str">
        <f>_xlfn.SWITCH(VLOOKUP(D$1,参照用!$H$2:$K$20,4,0),
0,IF(ISBLANK(入力用!C34),"",入力用!C34),
1,IFERROR(VLOOKUP(入力用!C34,参照用!$A$1:$B$11,2,0),"")
)</f>
        <v>昼</v>
      </c>
      <c r="E34" s="1" t="str">
        <f>_xlfn.SWITCH(VLOOKUP(E$1,参照用!$H$2:$K$20,4,0),
0,IF(ISBLANK(入力用!D34),"",入力用!D34),
1,IFERROR(VLOOKUP(入力用!D34,参照用!$A$1:$B$11,2,0),"")
)</f>
        <v/>
      </c>
      <c r="F34" s="1" t="str">
        <f>_xlfn.SWITCH(VLOOKUP(F$1,参照用!$H$2:$K$20,4,0),
0,IF(ISBLANK(入力用!E34),"",入力用!E34),
1,IFERROR(VLOOKUP(入力用!E34,参照用!$A$1:$B$11,2,0),"")
)</f>
        <v/>
      </c>
      <c r="G34" s="1">
        <f>IFERROR(
_xlfn.SWITCH(
VLOOKUP(G$1,参照用!$H$2:$K$20,4,0),
0,IF(ISBLANK(入力用!F34),"",入力用!F34),
1,IF(ISBLANK(入力用!F34),0,VLOOKUP(入力用!F34,参照用!$A$1:$B$11,2,0))
),
"")</f>
        <v>0</v>
      </c>
      <c r="H34" s="1">
        <f>IFERROR(
_xlfn.SWITCH(
VLOOKUP(H$1,参照用!$H$2:$K$20,4,0),
0,IF(ISBLANK(入力用!G34),"",入力用!G34),
1,IF(ISBLANK(入力用!G34),0,VLOOKUP(入力用!G34,参照用!$A$1:$B$11,2,0))
),
"")</f>
        <v>0</v>
      </c>
      <c r="I34" s="1">
        <f>IFERROR(
_xlfn.SWITCH(
VLOOKUP(I$1,参照用!$H$2:$K$20,4,0),
0,IF(ISBLANK(入力用!H34),"",入力用!H34),
1,IF(ISBLANK(入力用!H34),0,VLOOKUP(入力用!H34,参照用!$A$1:$B$11,2,0))
),
"")</f>
        <v>0</v>
      </c>
      <c r="J34" s="1">
        <f>IFERROR(
_xlfn.SWITCH(
VLOOKUP(J$1,参照用!$H$2:$K$20,4,0),
0,IF(入力用!I34="","",入力用!I34),
1,IF(入力用!I34="",0,VLOOKUP(入力用!I34,参照用!$A$1:$B$11,2,0))
),
"")</f>
        <v>0</v>
      </c>
      <c r="K34" s="1">
        <f>IFERROR(
_xlfn.SWITCH(
VLOOKUP(K$1,参照用!$H$2:$K$20,4,0),
0,IF(入力用!J34="","",入力用!J34),
1,IF(入力用!J34="",0,VLOOKUP(入力用!J34,参照用!$A$1:$B$11,2,0))
),
"")</f>
        <v>0</v>
      </c>
      <c r="L34" s="1">
        <f>IFERROR(
_xlfn.SWITCH(
VLOOKUP(L$1,参照用!$H$2:$K$20,4,0),
0,IF(入力用!K34="","",入力用!K34),
1,IF(入力用!K34="",0,VLOOKUP(入力用!K34,参照用!$A$1:$B$11,2,0))
),
"")</f>
        <v>0</v>
      </c>
      <c r="M34" s="1">
        <f>IFERROR(
_xlfn.SWITCH(
VLOOKUP(M$1,参照用!$H$2:$K$20,4,0),
0,IF(入力用!L34="","",入力用!L34),
1,IF(入力用!L34="",0,VLOOKUP(入力用!L34,参照用!$A$1:$B$11,2,0))
),
"")</f>
        <v>0</v>
      </c>
      <c r="N34" s="1">
        <f>IFERROR(
_xlfn.SWITCH(
VLOOKUP(N$1,参照用!$H$2:$K$20,4,0),
0,IF(入力用!M34="","",入力用!M34),
1,IF(入力用!M34="",0,VLOOKUP(入力用!M34,参照用!$A$1:$B$11,2,0))
),
"")</f>
        <v>0</v>
      </c>
      <c r="O34" s="1">
        <f>IFERROR(
_xlfn.SWITCH(
VLOOKUP(O$1,参照用!$H$2:$K$20,4,0),
0,IF(入力用!N34="","",入力用!N34),
1,IF(入力用!N34="",0,VLOOKUP(入力用!N34,参照用!$A$1:$B$11,2,0))
),
"")</f>
        <v>0</v>
      </c>
      <c r="P34" s="1">
        <f>IFERROR(
_xlfn.SWITCH(
VLOOKUP(P$1,参照用!$H$2:$K$20,4,0),
0,IF(入力用!O34="","",入力用!O34),
1,IF(入力用!O34="",0,VLOOKUP(入力用!O34,参照用!$A$1:$B$11,2,0))
),
"")</f>
        <v>0</v>
      </c>
      <c r="Q34" s="1">
        <f>IFERROR(
_xlfn.SWITCH(
VLOOKUP(Q$1,参照用!$H$2:$K$20,4,0),
0,IF(入力用!P34="","",入力用!P34),
1,IF(入力用!P34="",0,VLOOKUP(入力用!P34,参照用!$A$1:$B$11,2,0))
),
"")</f>
        <v>0</v>
      </c>
      <c r="R34" s="1">
        <f>IFERROR(
_xlfn.SWITCH(
VLOOKUP(R$1,参照用!$H$2:$K$20,4,0),
0,IF(入力用!Q34="","",入力用!Q34),
1,IF(入力用!Q34="",0,VLOOKUP(入力用!Q34,参照用!$A$1:$B$11,2,0))
),
"")</f>
        <v>0</v>
      </c>
      <c r="S34" s="1">
        <f>IFERROR(
_xlfn.SWITCH(
VLOOKUP(S$1,参照用!$H$2:$K$20,4,0),
0,IF(入力用!R34="","",入力用!R34),
1,IF(入力用!R34="",0,VLOOKUP(入力用!R34,参照用!$A$1:$B$11,2,0))
),
"")</f>
        <v>0</v>
      </c>
      <c r="T34" s="1">
        <f>IFERROR(
_xlfn.SWITCH(
VLOOKUP(T$1,参照用!$H$2:$K$20,4,0),
0,IF(入力用!S34="","",入力用!S34),
1,IF(入力用!S34="",0,VLOOKUP(入力用!S34,参照用!$A$1:$B$11,2,0))
),
"")</f>
        <v>0</v>
      </c>
      <c r="U34" s="1">
        <f>IFERROR(
_xlfn.SWITCH(
VLOOKUP(U$1,参照用!$H$2:$K$20,4,0),
0,IF(入力用!T34="","",入力用!T34),
1,IF(入力用!T34="",0,VLOOKUP(入力用!T34,参照用!$A$1:$B$11,2,0))
),
"")</f>
        <v>0</v>
      </c>
      <c r="V34" s="1">
        <f>IFERROR(
_xlfn.SWITCH(
VLOOKUP(V$1,参照用!$H$2:$K$20,4,0),
0,IF(入力用!U34="","",入力用!U34),
1,IF(入力用!U34="",0,VLOOKUP(入力用!U34,参照用!$A$1:$B$11,2,0))
),
"")</f>
        <v>0</v>
      </c>
      <c r="W34" s="1">
        <f>IFERROR(
_xlfn.SWITCH(
VLOOKUP(W$1,参照用!$H$2:$K$20,4,0),
0,IF(入力用!V34="","",入力用!V34),
1,IF(入力用!V34="",0,VLOOKUP(入力用!V34,参照用!$A$1:$B$11,2,0))
),
"")</f>
        <v>0</v>
      </c>
      <c r="X34" s="1">
        <f>IFERROR(
_xlfn.SWITCH(
VLOOKUP(X$1,参照用!$H$2:$K$20,4,0),
0,IF(入力用!W34="","",入力用!W34),
1,IF(入力用!W34="",0,VLOOKUP(入力用!W34,参照用!$A$1:$B$11,2,0))
),
"")</f>
        <v>0</v>
      </c>
      <c r="Y34" s="1">
        <f>IFERROR(
_xlfn.SWITCH(
VLOOKUP(Y$1,参照用!$H$2:$K$20,4,0),
0,IF(入力用!X34="","",入力用!X34),
1,IF(入力用!X34="",0,VLOOKUP(入力用!X34,参照用!$A$1:$B$11,2,0))
),
"")</f>
        <v>0</v>
      </c>
      <c r="Z34" s="1">
        <f>IFERROR(
_xlfn.SWITCH(
VLOOKUP(Z$1,参照用!$H$2:$K$20,4,0),
0,IF(入力用!Y34="","",入力用!Y34),
1,IF(入力用!Y34="",0,VLOOKUP(入力用!Y34,参照用!$A$1:$B$11,2,0))
),
"")</f>
        <v>0</v>
      </c>
      <c r="AA34" s="1">
        <f>IFERROR(
_xlfn.SWITCH(
VLOOKUP(AA$1,参照用!$H$2:$K$20,4,0),
0,IF(入力用!Z34="","",入力用!Z34),
1,IF(入力用!Z34="",0,VLOOKUP(入力用!Z34,参照用!$A$1:$B$11,2,0))
),
"")</f>
        <v>0</v>
      </c>
      <c r="AB34" s="1">
        <f>IFERROR(
_xlfn.SWITCH(
VLOOKUP(AB$1,参照用!$H$2:$K$20,4,0),
0,IF(入力用!AA34="","",入力用!AA34),
1,IF(入力用!AA34="",0,VLOOKUP(入力用!AA34,参照用!$A$1:$B$11,2,0))
),
"")</f>
        <v>0</v>
      </c>
      <c r="AC34" s="1">
        <f>IFERROR(
_xlfn.SWITCH(
VLOOKUP(AC$1,参照用!$H$2:$K$20,4,0),
0,IF(入力用!AB34="","",入力用!AB34),
1,IF(入力用!AB34="",0,VLOOKUP(入力用!AB34,参照用!$A$1:$B$11,2,0))
),
"")</f>
        <v>0</v>
      </c>
      <c r="AD34" s="1">
        <f>IFERROR(
_xlfn.SWITCH(
VLOOKUP(AD$1,参照用!$H$2:$K$20,4,0),
0,IF(入力用!AC34="","",入力用!AC34),
1,IF(入力用!AC34="",0,VLOOKUP(入力用!AC34,参照用!$A$1:$B$11,2,0))
),
"")</f>
        <v>0</v>
      </c>
      <c r="AE34" s="1">
        <f>IFERROR(
_xlfn.SWITCH(
VLOOKUP(AE$1,参照用!$H$2:$K$20,4,0),
0,IF(入力用!AD34="","",入力用!AD34),
1,IF(入力用!AD34="",0,VLOOKUP(入力用!AD34,参照用!$A$1:$B$11,2,0))
),
"")</f>
        <v>0</v>
      </c>
      <c r="AF34" s="1">
        <f>IFERROR(
_xlfn.SWITCH(
VLOOKUP(AF$1,参照用!$H$2:$K$20,4,0),
0,IF(入力用!AE34="","",入力用!AE34),
1,IF(入力用!AE34="",0,VLOOKUP(入力用!AE34,参照用!$A$1:$B$11,2,0))
),
"")</f>
        <v>0</v>
      </c>
      <c r="AG34" s="1">
        <f>IFERROR(
_xlfn.SWITCH(
VLOOKUP(AG$1,参照用!$H$2:$K$20,4,0),
0,IF(入力用!AF34="","",入力用!AF34),
1,IF(入力用!AF34="",0,VLOOKUP(入力用!AF34,参照用!$A$1:$B$11,2,0))
),
"")</f>
        <v>0</v>
      </c>
      <c r="AH34" s="1">
        <f>IFERROR(
_xlfn.SWITCH(
VLOOKUP(AH$1,参照用!$H$2:$K$20,4,0),
0,IF(入力用!AG34="","",入力用!AG34),
1,IF(入力用!AG34="",0,VLOOKUP(入力用!AG34,参照用!$A$1:$B$11,2,0))
),
"")</f>
        <v>0</v>
      </c>
      <c r="AI34" s="1">
        <f>IFERROR(
_xlfn.SWITCH(
VLOOKUP(AI$1,参照用!$H$2:$K$20,4,0),
0,IF(入力用!AH34="","",入力用!AH34),
1,IF(入力用!AH34="",0,VLOOKUP(入力用!AH34,参照用!$A$1:$B$11,2,0))
),
"")</f>
        <v>0</v>
      </c>
      <c r="AJ34" s="1" t="str">
        <f>IFERROR(
_xlfn.SWITCH(
VLOOKUP(AJ$1,参照用!$H$2:$K$20,4,0),
0,IF(入力用!AI34="","",入力用!AI34),
1,IF(入力用!AI34="",0,VLOOKUP(入力用!AI34,参照用!$A$1:$B$11,2,0))
),
"")</f>
        <v/>
      </c>
      <c r="AK34" s="1" t="str">
        <f>IFERROR(
_xlfn.SWITCH(
VLOOKUP(AK$1,参照用!$H$2:$K$20,4,0),
0,IF(入力用!AJ34="","",入力用!AJ34),
1,IF(入力用!AJ34="",0,VLOOKUP(入力用!AJ34,参照用!$A$1:$B$11,2,0))
),
"")</f>
        <v/>
      </c>
      <c r="AL34" s="1" t="str">
        <f>IFERROR(
_xlfn.SWITCH(
VLOOKUP(AL$1,参照用!$H$2:$K$20,4,0),
0,IF(入力用!AK34="","",入力用!AK34),
1,IF(入力用!AK34="",0,VLOOKUP(入力用!AK34,参照用!$A$1:$B$11,2,0))
),
"")</f>
        <v/>
      </c>
      <c r="AM34" s="1" t="str">
        <f>IFERROR(
_xlfn.SWITCH(
VLOOKUP(AM$1,参照用!$H$2:$K$20,4,0),
0,IF(入力用!AL34="","",入力用!AL34),
1,IF(入力用!AL34="",0,VLOOKUP(入力用!AL34,参照用!$A$1:$B$11,2,0))
),
"")</f>
        <v/>
      </c>
    </row>
    <row r="35" spans="1:39" x14ac:dyDescent="0.2">
      <c r="A35" s="1" t="str">
        <f t="shared" si="0"/>
        <v>46033夜</v>
      </c>
      <c r="B35" s="10">
        <f>IF(
D35="","",
IF(入力用!A35="",B34,DATE(LEFT(設定!$AD$4,4),MID(設定!$AD$4,5,2),MID(入力用!A35,1,FIND("日",入力用!A35)-1)))
)</f>
        <v>46033</v>
      </c>
      <c r="C35" s="10" t="str">
        <f>IF(
D35="","",
IF(入力用!B35="",C34,入力用!B35)
)</f>
        <v>日</v>
      </c>
      <c r="D35" s="1" t="str">
        <f>_xlfn.SWITCH(VLOOKUP(D$1,参照用!$H$2:$K$20,4,0),
0,IF(ISBLANK(入力用!C35),"",入力用!C35),
1,IFERROR(VLOOKUP(入力用!C35,参照用!$A$1:$B$11,2,0),"")
)</f>
        <v>夜</v>
      </c>
      <c r="E35" s="1" t="str">
        <f>_xlfn.SWITCH(VLOOKUP(E$1,参照用!$H$2:$K$20,4,0),
0,IF(ISBLANK(入力用!D35),"",入力用!D35),
1,IFERROR(VLOOKUP(入力用!D35,参照用!$A$1:$B$11,2,0),"")
)</f>
        <v/>
      </c>
      <c r="F35" s="1" t="str">
        <f>_xlfn.SWITCH(VLOOKUP(F$1,参照用!$H$2:$K$20,4,0),
0,IF(ISBLANK(入力用!E35),"",入力用!E35),
1,IFERROR(VLOOKUP(入力用!E35,参照用!$A$1:$B$11,2,0),"")
)</f>
        <v/>
      </c>
      <c r="G35" s="1">
        <f>IFERROR(
_xlfn.SWITCH(
VLOOKUP(G$1,参照用!$H$2:$K$20,4,0),
0,IF(ISBLANK(入力用!F35),"",入力用!F35),
1,IF(ISBLANK(入力用!F35),0,VLOOKUP(入力用!F35,参照用!$A$1:$B$11,2,0))
),
"")</f>
        <v>0</v>
      </c>
      <c r="H35" s="1">
        <f>IFERROR(
_xlfn.SWITCH(
VLOOKUP(H$1,参照用!$H$2:$K$20,4,0),
0,IF(ISBLANK(入力用!G35),"",入力用!G35),
1,IF(ISBLANK(入力用!G35),0,VLOOKUP(入力用!G35,参照用!$A$1:$B$11,2,0))
),
"")</f>
        <v>0</v>
      </c>
      <c r="I35" s="1">
        <f>IFERROR(
_xlfn.SWITCH(
VLOOKUP(I$1,参照用!$H$2:$K$20,4,0),
0,IF(ISBLANK(入力用!H35),"",入力用!H35),
1,IF(ISBLANK(入力用!H35),0,VLOOKUP(入力用!H35,参照用!$A$1:$B$11,2,0))
),
"")</f>
        <v>0</v>
      </c>
      <c r="J35" s="1">
        <f>IFERROR(
_xlfn.SWITCH(
VLOOKUP(J$1,参照用!$H$2:$K$20,4,0),
0,IF(入力用!I35="","",入力用!I35),
1,IF(入力用!I35="",0,VLOOKUP(入力用!I35,参照用!$A$1:$B$11,2,0))
),
"")</f>
        <v>0</v>
      </c>
      <c r="K35" s="1">
        <f>IFERROR(
_xlfn.SWITCH(
VLOOKUP(K$1,参照用!$H$2:$K$20,4,0),
0,IF(入力用!J35="","",入力用!J35),
1,IF(入力用!J35="",0,VLOOKUP(入力用!J35,参照用!$A$1:$B$11,2,0))
),
"")</f>
        <v>0</v>
      </c>
      <c r="L35" s="1">
        <f>IFERROR(
_xlfn.SWITCH(
VLOOKUP(L$1,参照用!$H$2:$K$20,4,0),
0,IF(入力用!K35="","",入力用!K35),
1,IF(入力用!K35="",0,VLOOKUP(入力用!K35,参照用!$A$1:$B$11,2,0))
),
"")</f>
        <v>0</v>
      </c>
      <c r="M35" s="1">
        <f>IFERROR(
_xlfn.SWITCH(
VLOOKUP(M$1,参照用!$H$2:$K$20,4,0),
0,IF(入力用!L35="","",入力用!L35),
1,IF(入力用!L35="",0,VLOOKUP(入力用!L35,参照用!$A$1:$B$11,2,0))
),
"")</f>
        <v>0</v>
      </c>
      <c r="N35" s="1">
        <f>IFERROR(
_xlfn.SWITCH(
VLOOKUP(N$1,参照用!$H$2:$K$20,4,0),
0,IF(入力用!M35="","",入力用!M35),
1,IF(入力用!M35="",0,VLOOKUP(入力用!M35,参照用!$A$1:$B$11,2,0))
),
"")</f>
        <v>0</v>
      </c>
      <c r="O35" s="1">
        <f>IFERROR(
_xlfn.SWITCH(
VLOOKUP(O$1,参照用!$H$2:$K$20,4,0),
0,IF(入力用!N35="","",入力用!N35),
1,IF(入力用!N35="",0,VLOOKUP(入力用!N35,参照用!$A$1:$B$11,2,0))
),
"")</f>
        <v>0</v>
      </c>
      <c r="P35" s="1">
        <f>IFERROR(
_xlfn.SWITCH(
VLOOKUP(P$1,参照用!$H$2:$K$20,4,0),
0,IF(入力用!O35="","",入力用!O35),
1,IF(入力用!O35="",0,VLOOKUP(入力用!O35,参照用!$A$1:$B$11,2,0))
),
"")</f>
        <v>0</v>
      </c>
      <c r="Q35" s="1">
        <f>IFERROR(
_xlfn.SWITCH(
VLOOKUP(Q$1,参照用!$H$2:$K$20,4,0),
0,IF(入力用!P35="","",入力用!P35),
1,IF(入力用!P35="",0,VLOOKUP(入力用!P35,参照用!$A$1:$B$11,2,0))
),
"")</f>
        <v>0</v>
      </c>
      <c r="R35" s="1">
        <f>IFERROR(
_xlfn.SWITCH(
VLOOKUP(R$1,参照用!$H$2:$K$20,4,0),
0,IF(入力用!Q35="","",入力用!Q35),
1,IF(入力用!Q35="",0,VLOOKUP(入力用!Q35,参照用!$A$1:$B$11,2,0))
),
"")</f>
        <v>0</v>
      </c>
      <c r="S35" s="1">
        <f>IFERROR(
_xlfn.SWITCH(
VLOOKUP(S$1,参照用!$H$2:$K$20,4,0),
0,IF(入力用!R35="","",入力用!R35),
1,IF(入力用!R35="",0,VLOOKUP(入力用!R35,参照用!$A$1:$B$11,2,0))
),
"")</f>
        <v>0</v>
      </c>
      <c r="T35" s="1">
        <f>IFERROR(
_xlfn.SWITCH(
VLOOKUP(T$1,参照用!$H$2:$K$20,4,0),
0,IF(入力用!S35="","",入力用!S35),
1,IF(入力用!S35="",0,VLOOKUP(入力用!S35,参照用!$A$1:$B$11,2,0))
),
"")</f>
        <v>0</v>
      </c>
      <c r="U35" s="1">
        <f>IFERROR(
_xlfn.SWITCH(
VLOOKUP(U$1,参照用!$H$2:$K$20,4,0),
0,IF(入力用!T35="","",入力用!T35),
1,IF(入力用!T35="",0,VLOOKUP(入力用!T35,参照用!$A$1:$B$11,2,0))
),
"")</f>
        <v>0</v>
      </c>
      <c r="V35" s="1">
        <f>IFERROR(
_xlfn.SWITCH(
VLOOKUP(V$1,参照用!$H$2:$K$20,4,0),
0,IF(入力用!U35="","",入力用!U35),
1,IF(入力用!U35="",0,VLOOKUP(入力用!U35,参照用!$A$1:$B$11,2,0))
),
"")</f>
        <v>0</v>
      </c>
      <c r="W35" s="1">
        <f>IFERROR(
_xlfn.SWITCH(
VLOOKUP(W$1,参照用!$H$2:$K$20,4,0),
0,IF(入力用!V35="","",入力用!V35),
1,IF(入力用!V35="",0,VLOOKUP(入力用!V35,参照用!$A$1:$B$11,2,0))
),
"")</f>
        <v>0</v>
      </c>
      <c r="X35" s="1">
        <f>IFERROR(
_xlfn.SWITCH(
VLOOKUP(X$1,参照用!$H$2:$K$20,4,0),
0,IF(入力用!W35="","",入力用!W35),
1,IF(入力用!W35="",0,VLOOKUP(入力用!W35,参照用!$A$1:$B$11,2,0))
),
"")</f>
        <v>0</v>
      </c>
      <c r="Y35" s="1">
        <f>IFERROR(
_xlfn.SWITCH(
VLOOKUP(Y$1,参照用!$H$2:$K$20,4,0),
0,IF(入力用!X35="","",入力用!X35),
1,IF(入力用!X35="",0,VLOOKUP(入力用!X35,参照用!$A$1:$B$11,2,0))
),
"")</f>
        <v>0</v>
      </c>
      <c r="Z35" s="1">
        <f>IFERROR(
_xlfn.SWITCH(
VLOOKUP(Z$1,参照用!$H$2:$K$20,4,0),
0,IF(入力用!Y35="","",入力用!Y35),
1,IF(入力用!Y35="",0,VLOOKUP(入力用!Y35,参照用!$A$1:$B$11,2,0))
),
"")</f>
        <v>0</v>
      </c>
      <c r="AA35" s="1">
        <f>IFERROR(
_xlfn.SWITCH(
VLOOKUP(AA$1,参照用!$H$2:$K$20,4,0),
0,IF(入力用!Z35="","",入力用!Z35),
1,IF(入力用!Z35="",0,VLOOKUP(入力用!Z35,参照用!$A$1:$B$11,2,0))
),
"")</f>
        <v>0</v>
      </c>
      <c r="AB35" s="1">
        <f>IFERROR(
_xlfn.SWITCH(
VLOOKUP(AB$1,参照用!$H$2:$K$20,4,0),
0,IF(入力用!AA35="","",入力用!AA35),
1,IF(入力用!AA35="",0,VLOOKUP(入力用!AA35,参照用!$A$1:$B$11,2,0))
),
"")</f>
        <v>0</v>
      </c>
      <c r="AC35" s="1">
        <f>IFERROR(
_xlfn.SWITCH(
VLOOKUP(AC$1,参照用!$H$2:$K$20,4,0),
0,IF(入力用!AB35="","",入力用!AB35),
1,IF(入力用!AB35="",0,VLOOKUP(入力用!AB35,参照用!$A$1:$B$11,2,0))
),
"")</f>
        <v>0</v>
      </c>
      <c r="AD35" s="1">
        <f>IFERROR(
_xlfn.SWITCH(
VLOOKUP(AD$1,参照用!$H$2:$K$20,4,0),
0,IF(入力用!AC35="","",入力用!AC35),
1,IF(入力用!AC35="",0,VLOOKUP(入力用!AC35,参照用!$A$1:$B$11,2,0))
),
"")</f>
        <v>0</v>
      </c>
      <c r="AE35" s="1">
        <f>IFERROR(
_xlfn.SWITCH(
VLOOKUP(AE$1,参照用!$H$2:$K$20,4,0),
0,IF(入力用!AD35="","",入力用!AD35),
1,IF(入力用!AD35="",0,VLOOKUP(入力用!AD35,参照用!$A$1:$B$11,2,0))
),
"")</f>
        <v>0</v>
      </c>
      <c r="AF35" s="1">
        <f>IFERROR(
_xlfn.SWITCH(
VLOOKUP(AF$1,参照用!$H$2:$K$20,4,0),
0,IF(入力用!AE35="","",入力用!AE35),
1,IF(入力用!AE35="",0,VLOOKUP(入力用!AE35,参照用!$A$1:$B$11,2,0))
),
"")</f>
        <v>0</v>
      </c>
      <c r="AG35" s="1">
        <f>IFERROR(
_xlfn.SWITCH(
VLOOKUP(AG$1,参照用!$H$2:$K$20,4,0),
0,IF(入力用!AF35="","",入力用!AF35),
1,IF(入力用!AF35="",0,VLOOKUP(入力用!AF35,参照用!$A$1:$B$11,2,0))
),
"")</f>
        <v>0</v>
      </c>
      <c r="AH35" s="1">
        <f>IFERROR(
_xlfn.SWITCH(
VLOOKUP(AH$1,参照用!$H$2:$K$20,4,0),
0,IF(入力用!AG35="","",入力用!AG35),
1,IF(入力用!AG35="",0,VLOOKUP(入力用!AG35,参照用!$A$1:$B$11,2,0))
),
"")</f>
        <v>0</v>
      </c>
      <c r="AI35" s="1">
        <f>IFERROR(
_xlfn.SWITCH(
VLOOKUP(AI$1,参照用!$H$2:$K$20,4,0),
0,IF(入力用!AH35="","",入力用!AH35),
1,IF(入力用!AH35="",0,VLOOKUP(入力用!AH35,参照用!$A$1:$B$11,2,0))
),
"")</f>
        <v>0</v>
      </c>
      <c r="AJ35" s="1" t="str">
        <f>IFERROR(
_xlfn.SWITCH(
VLOOKUP(AJ$1,参照用!$H$2:$K$20,4,0),
0,IF(入力用!AI35="","",入力用!AI35),
1,IF(入力用!AI35="",0,VLOOKUP(入力用!AI35,参照用!$A$1:$B$11,2,0))
),
"")</f>
        <v/>
      </c>
      <c r="AK35" s="1" t="str">
        <f>IFERROR(
_xlfn.SWITCH(
VLOOKUP(AK$1,参照用!$H$2:$K$20,4,0),
0,IF(入力用!AJ35="","",入力用!AJ35),
1,IF(入力用!AJ35="",0,VLOOKUP(入力用!AJ35,参照用!$A$1:$B$11,2,0))
),
"")</f>
        <v/>
      </c>
      <c r="AL35" s="1" t="str">
        <f>IFERROR(
_xlfn.SWITCH(
VLOOKUP(AL$1,参照用!$H$2:$K$20,4,0),
0,IF(入力用!AK35="","",入力用!AK35),
1,IF(入力用!AK35="",0,VLOOKUP(入力用!AK35,参照用!$A$1:$B$11,2,0))
),
"")</f>
        <v/>
      </c>
      <c r="AM35" s="1" t="str">
        <f>IFERROR(
_xlfn.SWITCH(
VLOOKUP(AM$1,参照用!$H$2:$K$20,4,0),
0,IF(入力用!AL35="","",入力用!AL35),
1,IF(入力用!AL35="",0,VLOOKUP(入力用!AL35,参照用!$A$1:$B$11,2,0))
),
"")</f>
        <v/>
      </c>
    </row>
    <row r="36" spans="1:39" ht="12" customHeight="1" x14ac:dyDescent="0.2">
      <c r="A36" s="1" t="str">
        <f t="shared" si="0"/>
        <v>46034朝</v>
      </c>
      <c r="B36" s="10">
        <f>IF(
D36="","",
IF(入力用!A36="",B35,DATE(LEFT(設定!$AD$4,4),MID(設定!$AD$4,5,2),MID(入力用!A36,1,FIND("日",入力用!A36)-1)))
)</f>
        <v>46034</v>
      </c>
      <c r="C36" s="10" t="str">
        <f>IF(
D36="","",
IF(入力用!B36="",C35,入力用!B36)
)</f>
        <v>月</v>
      </c>
      <c r="D36" s="1" t="str">
        <f>_xlfn.SWITCH(VLOOKUP(D$1,参照用!$H$2:$K$20,4,0),
0,IF(ISBLANK(入力用!C36),"",入力用!C36),
1,IFERROR(VLOOKUP(入力用!C36,参照用!$A$1:$B$11,2,0),"")
)</f>
        <v>朝</v>
      </c>
      <c r="E36" s="1" t="str">
        <f>_xlfn.SWITCH(VLOOKUP(E$1,参照用!$H$2:$K$20,4,0),
0,IF(ISBLANK(入力用!D36),"",入力用!D36),
1,IFERROR(VLOOKUP(入力用!D36,参照用!$A$1:$B$11,2,0),"")
)</f>
        <v/>
      </c>
      <c r="F36" s="1" t="str">
        <f>_xlfn.SWITCH(VLOOKUP(F$1,参照用!$H$2:$K$20,4,0),
0,IF(ISBLANK(入力用!E36),"",入力用!E36),
1,IFERROR(VLOOKUP(入力用!E36,参照用!$A$1:$B$11,2,0),"")
)</f>
        <v/>
      </c>
      <c r="G36" s="1">
        <f>IFERROR(
_xlfn.SWITCH(
VLOOKUP(G$1,参照用!$H$2:$K$20,4,0),
0,IF(ISBLANK(入力用!F36),"",入力用!F36),
1,IF(ISBLANK(入力用!F36),0,VLOOKUP(入力用!F36,参照用!$A$1:$B$11,2,0))
),
"")</f>
        <v>0</v>
      </c>
      <c r="H36" s="1">
        <f>IFERROR(
_xlfn.SWITCH(
VLOOKUP(H$1,参照用!$H$2:$K$20,4,0),
0,IF(ISBLANK(入力用!G36),"",入力用!G36),
1,IF(ISBLANK(入力用!G36),0,VLOOKUP(入力用!G36,参照用!$A$1:$B$11,2,0))
),
"")</f>
        <v>0</v>
      </c>
      <c r="I36" s="1">
        <f>IFERROR(
_xlfn.SWITCH(
VLOOKUP(I$1,参照用!$H$2:$K$20,4,0),
0,IF(ISBLANK(入力用!H36),"",入力用!H36),
1,IF(ISBLANK(入力用!H36),0,VLOOKUP(入力用!H36,参照用!$A$1:$B$11,2,0))
),
"")</f>
        <v>0</v>
      </c>
      <c r="J36" s="1">
        <f>IFERROR(
_xlfn.SWITCH(
VLOOKUP(J$1,参照用!$H$2:$K$20,4,0),
0,IF(入力用!I36="","",入力用!I36),
1,IF(入力用!I36="",0,VLOOKUP(入力用!I36,参照用!$A$1:$B$11,2,0))
),
"")</f>
        <v>0</v>
      </c>
      <c r="K36" s="1">
        <f>IFERROR(
_xlfn.SWITCH(
VLOOKUP(K$1,参照用!$H$2:$K$20,4,0),
0,IF(入力用!J36="","",入力用!J36),
1,IF(入力用!J36="",0,VLOOKUP(入力用!J36,参照用!$A$1:$B$11,2,0))
),
"")</f>
        <v>0</v>
      </c>
      <c r="L36" s="1">
        <f>IFERROR(
_xlfn.SWITCH(
VLOOKUP(L$1,参照用!$H$2:$K$20,4,0),
0,IF(入力用!K36="","",入力用!K36),
1,IF(入力用!K36="",0,VLOOKUP(入力用!K36,参照用!$A$1:$B$11,2,0))
),
"")</f>
        <v>0</v>
      </c>
      <c r="M36" s="1">
        <f>IFERROR(
_xlfn.SWITCH(
VLOOKUP(M$1,参照用!$H$2:$K$20,4,0),
0,IF(入力用!L36="","",入力用!L36),
1,IF(入力用!L36="",0,VLOOKUP(入力用!L36,参照用!$A$1:$B$11,2,0))
),
"")</f>
        <v>0</v>
      </c>
      <c r="N36" s="1">
        <f>IFERROR(
_xlfn.SWITCH(
VLOOKUP(N$1,参照用!$H$2:$K$20,4,0),
0,IF(入力用!M36="","",入力用!M36),
1,IF(入力用!M36="",0,VLOOKUP(入力用!M36,参照用!$A$1:$B$11,2,0))
),
"")</f>
        <v>0</v>
      </c>
      <c r="O36" s="1">
        <f>IFERROR(
_xlfn.SWITCH(
VLOOKUP(O$1,参照用!$H$2:$K$20,4,0),
0,IF(入力用!N36="","",入力用!N36),
1,IF(入力用!N36="",0,VLOOKUP(入力用!N36,参照用!$A$1:$B$11,2,0))
),
"")</f>
        <v>0</v>
      </c>
      <c r="P36" s="1">
        <f>IFERROR(
_xlfn.SWITCH(
VLOOKUP(P$1,参照用!$H$2:$K$20,4,0),
0,IF(入力用!O36="","",入力用!O36),
1,IF(入力用!O36="",0,VLOOKUP(入力用!O36,参照用!$A$1:$B$11,2,0))
),
"")</f>
        <v>0</v>
      </c>
      <c r="Q36" s="1">
        <f>IFERROR(
_xlfn.SWITCH(
VLOOKUP(Q$1,参照用!$H$2:$K$20,4,0),
0,IF(入力用!P36="","",入力用!P36),
1,IF(入力用!P36="",0,VLOOKUP(入力用!P36,参照用!$A$1:$B$11,2,0))
),
"")</f>
        <v>0</v>
      </c>
      <c r="R36" s="1">
        <f>IFERROR(
_xlfn.SWITCH(
VLOOKUP(R$1,参照用!$H$2:$K$20,4,0),
0,IF(入力用!Q36="","",入力用!Q36),
1,IF(入力用!Q36="",0,VLOOKUP(入力用!Q36,参照用!$A$1:$B$11,2,0))
),
"")</f>
        <v>0</v>
      </c>
      <c r="S36" s="1">
        <f>IFERROR(
_xlfn.SWITCH(
VLOOKUP(S$1,参照用!$H$2:$K$20,4,0),
0,IF(入力用!R36="","",入力用!R36),
1,IF(入力用!R36="",0,VLOOKUP(入力用!R36,参照用!$A$1:$B$11,2,0))
),
"")</f>
        <v>0</v>
      </c>
      <c r="T36" s="1">
        <f>IFERROR(
_xlfn.SWITCH(
VLOOKUP(T$1,参照用!$H$2:$K$20,4,0),
0,IF(入力用!S36="","",入力用!S36),
1,IF(入力用!S36="",0,VLOOKUP(入力用!S36,参照用!$A$1:$B$11,2,0))
),
"")</f>
        <v>0</v>
      </c>
      <c r="U36" s="1">
        <f>IFERROR(
_xlfn.SWITCH(
VLOOKUP(U$1,参照用!$H$2:$K$20,4,0),
0,IF(入力用!T36="","",入力用!T36),
1,IF(入力用!T36="",0,VLOOKUP(入力用!T36,参照用!$A$1:$B$11,2,0))
),
"")</f>
        <v>0</v>
      </c>
      <c r="V36" s="1">
        <f>IFERROR(
_xlfn.SWITCH(
VLOOKUP(V$1,参照用!$H$2:$K$20,4,0),
0,IF(入力用!U36="","",入力用!U36),
1,IF(入力用!U36="",0,VLOOKUP(入力用!U36,参照用!$A$1:$B$11,2,0))
),
"")</f>
        <v>0</v>
      </c>
      <c r="W36" s="1">
        <f>IFERROR(
_xlfn.SWITCH(
VLOOKUP(W$1,参照用!$H$2:$K$20,4,0),
0,IF(入力用!V36="","",入力用!V36),
1,IF(入力用!V36="",0,VLOOKUP(入力用!V36,参照用!$A$1:$B$11,2,0))
),
"")</f>
        <v>0</v>
      </c>
      <c r="X36" s="1">
        <f>IFERROR(
_xlfn.SWITCH(
VLOOKUP(X$1,参照用!$H$2:$K$20,4,0),
0,IF(入力用!W36="","",入力用!W36),
1,IF(入力用!W36="",0,VLOOKUP(入力用!W36,参照用!$A$1:$B$11,2,0))
),
"")</f>
        <v>0</v>
      </c>
      <c r="Y36" s="1">
        <f>IFERROR(
_xlfn.SWITCH(
VLOOKUP(Y$1,参照用!$H$2:$K$20,4,0),
0,IF(入力用!X36="","",入力用!X36),
1,IF(入力用!X36="",0,VLOOKUP(入力用!X36,参照用!$A$1:$B$11,2,0))
),
"")</f>
        <v>0</v>
      </c>
      <c r="Z36" s="1">
        <f>IFERROR(
_xlfn.SWITCH(
VLOOKUP(Z$1,参照用!$H$2:$K$20,4,0),
0,IF(入力用!Y36="","",入力用!Y36),
1,IF(入力用!Y36="",0,VLOOKUP(入力用!Y36,参照用!$A$1:$B$11,2,0))
),
"")</f>
        <v>0</v>
      </c>
      <c r="AA36" s="1">
        <f>IFERROR(
_xlfn.SWITCH(
VLOOKUP(AA$1,参照用!$H$2:$K$20,4,0),
0,IF(入力用!Z36="","",入力用!Z36),
1,IF(入力用!Z36="",0,VLOOKUP(入力用!Z36,参照用!$A$1:$B$11,2,0))
),
"")</f>
        <v>0</v>
      </c>
      <c r="AB36" s="1">
        <f>IFERROR(
_xlfn.SWITCH(
VLOOKUP(AB$1,参照用!$H$2:$K$20,4,0),
0,IF(入力用!AA36="","",入力用!AA36),
1,IF(入力用!AA36="",0,VLOOKUP(入力用!AA36,参照用!$A$1:$B$11,2,0))
),
"")</f>
        <v>0</v>
      </c>
      <c r="AC36" s="1">
        <f>IFERROR(
_xlfn.SWITCH(
VLOOKUP(AC$1,参照用!$H$2:$K$20,4,0),
0,IF(入力用!AB36="","",入力用!AB36),
1,IF(入力用!AB36="",0,VLOOKUP(入力用!AB36,参照用!$A$1:$B$11,2,0))
),
"")</f>
        <v>0</v>
      </c>
      <c r="AD36" s="1">
        <f>IFERROR(
_xlfn.SWITCH(
VLOOKUP(AD$1,参照用!$H$2:$K$20,4,0),
0,IF(入力用!AC36="","",入力用!AC36),
1,IF(入力用!AC36="",0,VLOOKUP(入力用!AC36,参照用!$A$1:$B$11,2,0))
),
"")</f>
        <v>0</v>
      </c>
      <c r="AE36" s="1">
        <f>IFERROR(
_xlfn.SWITCH(
VLOOKUP(AE$1,参照用!$H$2:$K$20,4,0),
0,IF(入力用!AD36="","",入力用!AD36),
1,IF(入力用!AD36="",0,VLOOKUP(入力用!AD36,参照用!$A$1:$B$11,2,0))
),
"")</f>
        <v>0</v>
      </c>
      <c r="AF36" s="1">
        <f>IFERROR(
_xlfn.SWITCH(
VLOOKUP(AF$1,参照用!$H$2:$K$20,4,0),
0,IF(入力用!AE36="","",入力用!AE36),
1,IF(入力用!AE36="",0,VLOOKUP(入力用!AE36,参照用!$A$1:$B$11,2,0))
),
"")</f>
        <v>0</v>
      </c>
      <c r="AG36" s="1">
        <f>IFERROR(
_xlfn.SWITCH(
VLOOKUP(AG$1,参照用!$H$2:$K$20,4,0),
0,IF(入力用!AF36="","",入力用!AF36),
1,IF(入力用!AF36="",0,VLOOKUP(入力用!AF36,参照用!$A$1:$B$11,2,0))
),
"")</f>
        <v>0</v>
      </c>
      <c r="AH36" s="1">
        <f>IFERROR(
_xlfn.SWITCH(
VLOOKUP(AH$1,参照用!$H$2:$K$20,4,0),
0,IF(入力用!AG36="","",入力用!AG36),
1,IF(入力用!AG36="",0,VLOOKUP(入力用!AG36,参照用!$A$1:$B$11,2,0))
),
"")</f>
        <v>0</v>
      </c>
      <c r="AI36" s="1">
        <f>IFERROR(
_xlfn.SWITCH(
VLOOKUP(AI$1,参照用!$H$2:$K$20,4,0),
0,IF(入力用!AH36="","",入力用!AH36),
1,IF(入力用!AH36="",0,VLOOKUP(入力用!AH36,参照用!$A$1:$B$11,2,0))
),
"")</f>
        <v>0</v>
      </c>
      <c r="AJ36" s="1" t="str">
        <f>IFERROR(
_xlfn.SWITCH(
VLOOKUP(AJ$1,参照用!$H$2:$K$20,4,0),
0,IF(入力用!AI36="","",入力用!AI36),
1,IF(入力用!AI36="",0,VLOOKUP(入力用!AI36,参照用!$A$1:$B$11,2,0))
),
"")</f>
        <v/>
      </c>
      <c r="AK36" s="1" t="str">
        <f>IFERROR(
_xlfn.SWITCH(
VLOOKUP(AK$1,参照用!$H$2:$K$20,4,0),
0,IF(入力用!AJ36="","",入力用!AJ36),
1,IF(入力用!AJ36="",0,VLOOKUP(入力用!AJ36,参照用!$A$1:$B$11,2,0))
),
"")</f>
        <v/>
      </c>
      <c r="AL36" s="1" t="str">
        <f>IFERROR(
_xlfn.SWITCH(
VLOOKUP(AL$1,参照用!$H$2:$K$20,4,0),
0,IF(入力用!AK36="","",入力用!AK36),
1,IF(入力用!AK36="",0,VLOOKUP(入力用!AK36,参照用!$A$1:$B$11,2,0))
),
"")</f>
        <v/>
      </c>
      <c r="AM36" s="1" t="str">
        <f>IFERROR(
_xlfn.SWITCH(
VLOOKUP(AM$1,参照用!$H$2:$K$20,4,0),
0,IF(入力用!AL36="","",入力用!AL36),
1,IF(入力用!AL36="",0,VLOOKUP(入力用!AL36,参照用!$A$1:$B$11,2,0))
),
"")</f>
        <v/>
      </c>
    </row>
    <row r="37" spans="1:39" x14ac:dyDescent="0.2">
      <c r="A37" s="1" t="str">
        <f t="shared" si="0"/>
        <v>46034昼</v>
      </c>
      <c r="B37" s="10">
        <f>IF(
D37="","",
IF(入力用!A37="",B36,DATE(LEFT(設定!$AD$4,4),MID(設定!$AD$4,5,2),MID(入力用!A37,1,FIND("日",入力用!A37)-1)))
)</f>
        <v>46034</v>
      </c>
      <c r="C37" s="10" t="str">
        <f>IF(
D37="","",
IF(入力用!B37="",C36,入力用!B37)
)</f>
        <v>月</v>
      </c>
      <c r="D37" s="1" t="str">
        <f>_xlfn.SWITCH(VLOOKUP(D$1,参照用!$H$2:$K$20,4,0),
0,IF(ISBLANK(入力用!C37),"",入力用!C37),
1,IFERROR(VLOOKUP(入力用!C37,参照用!$A$1:$B$11,2,0),"")
)</f>
        <v>昼</v>
      </c>
      <c r="E37" s="1" t="str">
        <f>_xlfn.SWITCH(VLOOKUP(E$1,参照用!$H$2:$K$20,4,0),
0,IF(ISBLANK(入力用!D37),"",入力用!D37),
1,IFERROR(VLOOKUP(入力用!D37,参照用!$A$1:$B$11,2,0),"")
)</f>
        <v/>
      </c>
      <c r="F37" s="1" t="str">
        <f>_xlfn.SWITCH(VLOOKUP(F$1,参照用!$H$2:$K$20,4,0),
0,IF(ISBLANK(入力用!E37),"",入力用!E37),
1,IFERROR(VLOOKUP(入力用!E37,参照用!$A$1:$B$11,2,0),"")
)</f>
        <v/>
      </c>
      <c r="G37" s="1">
        <f>IFERROR(
_xlfn.SWITCH(
VLOOKUP(G$1,参照用!$H$2:$K$20,4,0),
0,IF(ISBLANK(入力用!F37),"",入力用!F37),
1,IF(ISBLANK(入力用!F37),0,VLOOKUP(入力用!F37,参照用!$A$1:$B$11,2,0))
),
"")</f>
        <v>0</v>
      </c>
      <c r="H37" s="1">
        <f>IFERROR(
_xlfn.SWITCH(
VLOOKUP(H$1,参照用!$H$2:$K$20,4,0),
0,IF(ISBLANK(入力用!G37),"",入力用!G37),
1,IF(ISBLANK(入力用!G37),0,VLOOKUP(入力用!G37,参照用!$A$1:$B$11,2,0))
),
"")</f>
        <v>0</v>
      </c>
      <c r="I37" s="1">
        <f>IFERROR(
_xlfn.SWITCH(
VLOOKUP(I$1,参照用!$H$2:$K$20,4,0),
0,IF(ISBLANK(入力用!H37),"",入力用!H37),
1,IF(ISBLANK(入力用!H37),0,VLOOKUP(入力用!H37,参照用!$A$1:$B$11,2,0))
),
"")</f>
        <v>0</v>
      </c>
      <c r="J37" s="1">
        <f>IFERROR(
_xlfn.SWITCH(
VLOOKUP(J$1,参照用!$H$2:$K$20,4,0),
0,IF(入力用!I37="","",入力用!I37),
1,IF(入力用!I37="",0,VLOOKUP(入力用!I37,参照用!$A$1:$B$11,2,0))
),
"")</f>
        <v>0</v>
      </c>
      <c r="K37" s="1">
        <f>IFERROR(
_xlfn.SWITCH(
VLOOKUP(K$1,参照用!$H$2:$K$20,4,0),
0,IF(入力用!J37="","",入力用!J37),
1,IF(入力用!J37="",0,VLOOKUP(入力用!J37,参照用!$A$1:$B$11,2,0))
),
"")</f>
        <v>0</v>
      </c>
      <c r="L37" s="1">
        <f>IFERROR(
_xlfn.SWITCH(
VLOOKUP(L$1,参照用!$H$2:$K$20,4,0),
0,IF(入力用!K37="","",入力用!K37),
1,IF(入力用!K37="",0,VLOOKUP(入力用!K37,参照用!$A$1:$B$11,2,0))
),
"")</f>
        <v>0</v>
      </c>
      <c r="M37" s="1">
        <f>IFERROR(
_xlfn.SWITCH(
VLOOKUP(M$1,参照用!$H$2:$K$20,4,0),
0,IF(入力用!L37="","",入力用!L37),
1,IF(入力用!L37="",0,VLOOKUP(入力用!L37,参照用!$A$1:$B$11,2,0))
),
"")</f>
        <v>0</v>
      </c>
      <c r="N37" s="1">
        <f>IFERROR(
_xlfn.SWITCH(
VLOOKUP(N$1,参照用!$H$2:$K$20,4,0),
0,IF(入力用!M37="","",入力用!M37),
1,IF(入力用!M37="",0,VLOOKUP(入力用!M37,参照用!$A$1:$B$11,2,0))
),
"")</f>
        <v>0</v>
      </c>
      <c r="O37" s="1">
        <f>IFERROR(
_xlfn.SWITCH(
VLOOKUP(O$1,参照用!$H$2:$K$20,4,0),
0,IF(入力用!N37="","",入力用!N37),
1,IF(入力用!N37="",0,VLOOKUP(入力用!N37,参照用!$A$1:$B$11,2,0))
),
"")</f>
        <v>0</v>
      </c>
      <c r="P37" s="1">
        <f>IFERROR(
_xlfn.SWITCH(
VLOOKUP(P$1,参照用!$H$2:$K$20,4,0),
0,IF(入力用!O37="","",入力用!O37),
1,IF(入力用!O37="",0,VLOOKUP(入力用!O37,参照用!$A$1:$B$11,2,0))
),
"")</f>
        <v>0</v>
      </c>
      <c r="Q37" s="1">
        <f>IFERROR(
_xlfn.SWITCH(
VLOOKUP(Q$1,参照用!$H$2:$K$20,4,0),
0,IF(入力用!P37="","",入力用!P37),
1,IF(入力用!P37="",0,VLOOKUP(入力用!P37,参照用!$A$1:$B$11,2,0))
),
"")</f>
        <v>0</v>
      </c>
      <c r="R37" s="1">
        <f>IFERROR(
_xlfn.SWITCH(
VLOOKUP(R$1,参照用!$H$2:$K$20,4,0),
0,IF(入力用!Q37="","",入力用!Q37),
1,IF(入力用!Q37="",0,VLOOKUP(入力用!Q37,参照用!$A$1:$B$11,2,0))
),
"")</f>
        <v>0</v>
      </c>
      <c r="S37" s="1">
        <f>IFERROR(
_xlfn.SWITCH(
VLOOKUP(S$1,参照用!$H$2:$K$20,4,0),
0,IF(入力用!R37="","",入力用!R37),
1,IF(入力用!R37="",0,VLOOKUP(入力用!R37,参照用!$A$1:$B$11,2,0))
),
"")</f>
        <v>0</v>
      </c>
      <c r="T37" s="1">
        <f>IFERROR(
_xlfn.SWITCH(
VLOOKUP(T$1,参照用!$H$2:$K$20,4,0),
0,IF(入力用!S37="","",入力用!S37),
1,IF(入力用!S37="",0,VLOOKUP(入力用!S37,参照用!$A$1:$B$11,2,0))
),
"")</f>
        <v>0</v>
      </c>
      <c r="U37" s="1">
        <f>IFERROR(
_xlfn.SWITCH(
VLOOKUP(U$1,参照用!$H$2:$K$20,4,0),
0,IF(入力用!T37="","",入力用!T37),
1,IF(入力用!T37="",0,VLOOKUP(入力用!T37,参照用!$A$1:$B$11,2,0))
),
"")</f>
        <v>0</v>
      </c>
      <c r="V37" s="1">
        <f>IFERROR(
_xlfn.SWITCH(
VLOOKUP(V$1,参照用!$H$2:$K$20,4,0),
0,IF(入力用!U37="","",入力用!U37),
1,IF(入力用!U37="",0,VLOOKUP(入力用!U37,参照用!$A$1:$B$11,2,0))
),
"")</f>
        <v>0</v>
      </c>
      <c r="W37" s="1">
        <f>IFERROR(
_xlfn.SWITCH(
VLOOKUP(W$1,参照用!$H$2:$K$20,4,0),
0,IF(入力用!V37="","",入力用!V37),
1,IF(入力用!V37="",0,VLOOKUP(入力用!V37,参照用!$A$1:$B$11,2,0))
),
"")</f>
        <v>0</v>
      </c>
      <c r="X37" s="1">
        <f>IFERROR(
_xlfn.SWITCH(
VLOOKUP(X$1,参照用!$H$2:$K$20,4,0),
0,IF(入力用!W37="","",入力用!W37),
1,IF(入力用!W37="",0,VLOOKUP(入力用!W37,参照用!$A$1:$B$11,2,0))
),
"")</f>
        <v>0</v>
      </c>
      <c r="Y37" s="1">
        <f>IFERROR(
_xlfn.SWITCH(
VLOOKUP(Y$1,参照用!$H$2:$K$20,4,0),
0,IF(入力用!X37="","",入力用!X37),
1,IF(入力用!X37="",0,VLOOKUP(入力用!X37,参照用!$A$1:$B$11,2,0))
),
"")</f>
        <v>0</v>
      </c>
      <c r="Z37" s="1">
        <f>IFERROR(
_xlfn.SWITCH(
VLOOKUP(Z$1,参照用!$H$2:$K$20,4,0),
0,IF(入力用!Y37="","",入力用!Y37),
1,IF(入力用!Y37="",0,VLOOKUP(入力用!Y37,参照用!$A$1:$B$11,2,0))
),
"")</f>
        <v>0</v>
      </c>
      <c r="AA37" s="1">
        <f>IFERROR(
_xlfn.SWITCH(
VLOOKUP(AA$1,参照用!$H$2:$K$20,4,0),
0,IF(入力用!Z37="","",入力用!Z37),
1,IF(入力用!Z37="",0,VLOOKUP(入力用!Z37,参照用!$A$1:$B$11,2,0))
),
"")</f>
        <v>0</v>
      </c>
      <c r="AB37" s="1">
        <f>IFERROR(
_xlfn.SWITCH(
VLOOKUP(AB$1,参照用!$H$2:$K$20,4,0),
0,IF(入力用!AA37="","",入力用!AA37),
1,IF(入力用!AA37="",0,VLOOKUP(入力用!AA37,参照用!$A$1:$B$11,2,0))
),
"")</f>
        <v>0</v>
      </c>
      <c r="AC37" s="1">
        <f>IFERROR(
_xlfn.SWITCH(
VLOOKUP(AC$1,参照用!$H$2:$K$20,4,0),
0,IF(入力用!AB37="","",入力用!AB37),
1,IF(入力用!AB37="",0,VLOOKUP(入力用!AB37,参照用!$A$1:$B$11,2,0))
),
"")</f>
        <v>0</v>
      </c>
      <c r="AD37" s="1">
        <f>IFERROR(
_xlfn.SWITCH(
VLOOKUP(AD$1,参照用!$H$2:$K$20,4,0),
0,IF(入力用!AC37="","",入力用!AC37),
1,IF(入力用!AC37="",0,VLOOKUP(入力用!AC37,参照用!$A$1:$B$11,2,0))
),
"")</f>
        <v>0</v>
      </c>
      <c r="AE37" s="1">
        <f>IFERROR(
_xlfn.SWITCH(
VLOOKUP(AE$1,参照用!$H$2:$K$20,4,0),
0,IF(入力用!AD37="","",入力用!AD37),
1,IF(入力用!AD37="",0,VLOOKUP(入力用!AD37,参照用!$A$1:$B$11,2,0))
),
"")</f>
        <v>0</v>
      </c>
      <c r="AF37" s="1">
        <f>IFERROR(
_xlfn.SWITCH(
VLOOKUP(AF$1,参照用!$H$2:$K$20,4,0),
0,IF(入力用!AE37="","",入力用!AE37),
1,IF(入力用!AE37="",0,VLOOKUP(入力用!AE37,参照用!$A$1:$B$11,2,0))
),
"")</f>
        <v>0</v>
      </c>
      <c r="AG37" s="1">
        <f>IFERROR(
_xlfn.SWITCH(
VLOOKUP(AG$1,参照用!$H$2:$K$20,4,0),
0,IF(入力用!AF37="","",入力用!AF37),
1,IF(入力用!AF37="",0,VLOOKUP(入力用!AF37,参照用!$A$1:$B$11,2,0))
),
"")</f>
        <v>0</v>
      </c>
      <c r="AH37" s="1">
        <f>IFERROR(
_xlfn.SWITCH(
VLOOKUP(AH$1,参照用!$H$2:$K$20,4,0),
0,IF(入力用!AG37="","",入力用!AG37),
1,IF(入力用!AG37="",0,VLOOKUP(入力用!AG37,参照用!$A$1:$B$11,2,0))
),
"")</f>
        <v>0</v>
      </c>
      <c r="AI37" s="1">
        <f>IFERROR(
_xlfn.SWITCH(
VLOOKUP(AI$1,参照用!$H$2:$K$20,4,0),
0,IF(入力用!AH37="","",入力用!AH37),
1,IF(入力用!AH37="",0,VLOOKUP(入力用!AH37,参照用!$A$1:$B$11,2,0))
),
"")</f>
        <v>0</v>
      </c>
      <c r="AJ37" s="1" t="str">
        <f>IFERROR(
_xlfn.SWITCH(
VLOOKUP(AJ$1,参照用!$H$2:$K$20,4,0),
0,IF(入力用!AI37="","",入力用!AI37),
1,IF(入力用!AI37="",0,VLOOKUP(入力用!AI37,参照用!$A$1:$B$11,2,0))
),
"")</f>
        <v/>
      </c>
      <c r="AK37" s="1" t="str">
        <f>IFERROR(
_xlfn.SWITCH(
VLOOKUP(AK$1,参照用!$H$2:$K$20,4,0),
0,IF(入力用!AJ37="","",入力用!AJ37),
1,IF(入力用!AJ37="",0,VLOOKUP(入力用!AJ37,参照用!$A$1:$B$11,2,0))
),
"")</f>
        <v/>
      </c>
      <c r="AL37" s="1" t="str">
        <f>IFERROR(
_xlfn.SWITCH(
VLOOKUP(AL$1,参照用!$H$2:$K$20,4,0),
0,IF(入力用!AK37="","",入力用!AK37),
1,IF(入力用!AK37="",0,VLOOKUP(入力用!AK37,参照用!$A$1:$B$11,2,0))
),
"")</f>
        <v/>
      </c>
      <c r="AM37" s="1" t="str">
        <f>IFERROR(
_xlfn.SWITCH(
VLOOKUP(AM$1,参照用!$H$2:$K$20,4,0),
0,IF(入力用!AL37="","",入力用!AL37),
1,IF(入力用!AL37="",0,VLOOKUP(入力用!AL37,参照用!$A$1:$B$11,2,0))
),
"")</f>
        <v/>
      </c>
    </row>
    <row r="38" spans="1:39" x14ac:dyDescent="0.2">
      <c r="A38" s="1" t="str">
        <f t="shared" si="0"/>
        <v>46034夜</v>
      </c>
      <c r="B38" s="10">
        <f>IF(
D38="","",
IF(入力用!A38="",B37,DATE(LEFT(設定!$AD$4,4),MID(設定!$AD$4,5,2),MID(入力用!A38,1,FIND("日",入力用!A38)-1)))
)</f>
        <v>46034</v>
      </c>
      <c r="C38" s="10" t="str">
        <f>IF(
D38="","",
IF(入力用!B38="",C37,入力用!B38)
)</f>
        <v>月</v>
      </c>
      <c r="D38" s="1" t="str">
        <f>_xlfn.SWITCH(VLOOKUP(D$1,参照用!$H$2:$K$20,4,0),
0,IF(ISBLANK(入力用!C38),"",入力用!C38),
1,IFERROR(VLOOKUP(入力用!C38,参照用!$A$1:$B$11,2,0),"")
)</f>
        <v>夜</v>
      </c>
      <c r="E38" s="1" t="str">
        <f>_xlfn.SWITCH(VLOOKUP(E$1,参照用!$H$2:$K$20,4,0),
0,IF(ISBLANK(入力用!D38),"",入力用!D38),
1,IFERROR(VLOOKUP(入力用!D38,参照用!$A$1:$B$11,2,0),"")
)</f>
        <v/>
      </c>
      <c r="F38" s="1" t="str">
        <f>_xlfn.SWITCH(VLOOKUP(F$1,参照用!$H$2:$K$20,4,0),
0,IF(ISBLANK(入力用!E38),"",入力用!E38),
1,IFERROR(VLOOKUP(入力用!E38,参照用!$A$1:$B$11,2,0),"")
)</f>
        <v/>
      </c>
      <c r="G38" s="1">
        <f>IFERROR(
_xlfn.SWITCH(
VLOOKUP(G$1,参照用!$H$2:$K$20,4,0),
0,IF(ISBLANK(入力用!F38),"",入力用!F38),
1,IF(ISBLANK(入力用!F38),0,VLOOKUP(入力用!F38,参照用!$A$1:$B$11,2,0))
),
"")</f>
        <v>0</v>
      </c>
      <c r="H38" s="1">
        <f>IFERROR(
_xlfn.SWITCH(
VLOOKUP(H$1,参照用!$H$2:$K$20,4,0),
0,IF(ISBLANK(入力用!G38),"",入力用!G38),
1,IF(ISBLANK(入力用!G38),0,VLOOKUP(入力用!G38,参照用!$A$1:$B$11,2,0))
),
"")</f>
        <v>0</v>
      </c>
      <c r="I38" s="1">
        <f>IFERROR(
_xlfn.SWITCH(
VLOOKUP(I$1,参照用!$H$2:$K$20,4,0),
0,IF(ISBLANK(入力用!H38),"",入力用!H38),
1,IF(ISBLANK(入力用!H38),0,VLOOKUP(入力用!H38,参照用!$A$1:$B$11,2,0))
),
"")</f>
        <v>0</v>
      </c>
      <c r="J38" s="1">
        <f>IFERROR(
_xlfn.SWITCH(
VLOOKUP(J$1,参照用!$H$2:$K$20,4,0),
0,IF(入力用!I38="","",入力用!I38),
1,IF(入力用!I38="",0,VLOOKUP(入力用!I38,参照用!$A$1:$B$11,2,0))
),
"")</f>
        <v>0</v>
      </c>
      <c r="K38" s="1">
        <f>IFERROR(
_xlfn.SWITCH(
VLOOKUP(K$1,参照用!$H$2:$K$20,4,0),
0,IF(入力用!J38="","",入力用!J38),
1,IF(入力用!J38="",0,VLOOKUP(入力用!J38,参照用!$A$1:$B$11,2,0))
),
"")</f>
        <v>0</v>
      </c>
      <c r="L38" s="1">
        <f>IFERROR(
_xlfn.SWITCH(
VLOOKUP(L$1,参照用!$H$2:$K$20,4,0),
0,IF(入力用!K38="","",入力用!K38),
1,IF(入力用!K38="",0,VLOOKUP(入力用!K38,参照用!$A$1:$B$11,2,0))
),
"")</f>
        <v>0</v>
      </c>
      <c r="M38" s="1">
        <f>IFERROR(
_xlfn.SWITCH(
VLOOKUP(M$1,参照用!$H$2:$K$20,4,0),
0,IF(入力用!L38="","",入力用!L38),
1,IF(入力用!L38="",0,VLOOKUP(入力用!L38,参照用!$A$1:$B$11,2,0))
),
"")</f>
        <v>0</v>
      </c>
      <c r="N38" s="1">
        <f>IFERROR(
_xlfn.SWITCH(
VLOOKUP(N$1,参照用!$H$2:$K$20,4,0),
0,IF(入力用!M38="","",入力用!M38),
1,IF(入力用!M38="",0,VLOOKUP(入力用!M38,参照用!$A$1:$B$11,2,0))
),
"")</f>
        <v>0</v>
      </c>
      <c r="O38" s="1">
        <f>IFERROR(
_xlfn.SWITCH(
VLOOKUP(O$1,参照用!$H$2:$K$20,4,0),
0,IF(入力用!N38="","",入力用!N38),
1,IF(入力用!N38="",0,VLOOKUP(入力用!N38,参照用!$A$1:$B$11,2,0))
),
"")</f>
        <v>0</v>
      </c>
      <c r="P38" s="1">
        <f>IFERROR(
_xlfn.SWITCH(
VLOOKUP(P$1,参照用!$H$2:$K$20,4,0),
0,IF(入力用!O38="","",入力用!O38),
1,IF(入力用!O38="",0,VLOOKUP(入力用!O38,参照用!$A$1:$B$11,2,0))
),
"")</f>
        <v>0</v>
      </c>
      <c r="Q38" s="1">
        <f>IFERROR(
_xlfn.SWITCH(
VLOOKUP(Q$1,参照用!$H$2:$K$20,4,0),
0,IF(入力用!P38="","",入力用!P38),
1,IF(入力用!P38="",0,VLOOKUP(入力用!P38,参照用!$A$1:$B$11,2,0))
),
"")</f>
        <v>0</v>
      </c>
      <c r="R38" s="1">
        <f>IFERROR(
_xlfn.SWITCH(
VLOOKUP(R$1,参照用!$H$2:$K$20,4,0),
0,IF(入力用!Q38="","",入力用!Q38),
1,IF(入力用!Q38="",0,VLOOKUP(入力用!Q38,参照用!$A$1:$B$11,2,0))
),
"")</f>
        <v>0</v>
      </c>
      <c r="S38" s="1">
        <f>IFERROR(
_xlfn.SWITCH(
VLOOKUP(S$1,参照用!$H$2:$K$20,4,0),
0,IF(入力用!R38="","",入力用!R38),
1,IF(入力用!R38="",0,VLOOKUP(入力用!R38,参照用!$A$1:$B$11,2,0))
),
"")</f>
        <v>0</v>
      </c>
      <c r="T38" s="1">
        <f>IFERROR(
_xlfn.SWITCH(
VLOOKUP(T$1,参照用!$H$2:$K$20,4,0),
0,IF(入力用!S38="","",入力用!S38),
1,IF(入力用!S38="",0,VLOOKUP(入力用!S38,参照用!$A$1:$B$11,2,0))
),
"")</f>
        <v>0</v>
      </c>
      <c r="U38" s="1">
        <f>IFERROR(
_xlfn.SWITCH(
VLOOKUP(U$1,参照用!$H$2:$K$20,4,0),
0,IF(入力用!T38="","",入力用!T38),
1,IF(入力用!T38="",0,VLOOKUP(入力用!T38,参照用!$A$1:$B$11,2,0))
),
"")</f>
        <v>0</v>
      </c>
      <c r="V38" s="1">
        <f>IFERROR(
_xlfn.SWITCH(
VLOOKUP(V$1,参照用!$H$2:$K$20,4,0),
0,IF(入力用!U38="","",入力用!U38),
1,IF(入力用!U38="",0,VLOOKUP(入力用!U38,参照用!$A$1:$B$11,2,0))
),
"")</f>
        <v>0</v>
      </c>
      <c r="W38" s="1">
        <f>IFERROR(
_xlfn.SWITCH(
VLOOKUP(W$1,参照用!$H$2:$K$20,4,0),
0,IF(入力用!V38="","",入力用!V38),
1,IF(入力用!V38="",0,VLOOKUP(入力用!V38,参照用!$A$1:$B$11,2,0))
),
"")</f>
        <v>0</v>
      </c>
      <c r="X38" s="1">
        <f>IFERROR(
_xlfn.SWITCH(
VLOOKUP(X$1,参照用!$H$2:$K$20,4,0),
0,IF(入力用!W38="","",入力用!W38),
1,IF(入力用!W38="",0,VLOOKUP(入力用!W38,参照用!$A$1:$B$11,2,0))
),
"")</f>
        <v>0</v>
      </c>
      <c r="Y38" s="1">
        <f>IFERROR(
_xlfn.SWITCH(
VLOOKUP(Y$1,参照用!$H$2:$K$20,4,0),
0,IF(入力用!X38="","",入力用!X38),
1,IF(入力用!X38="",0,VLOOKUP(入力用!X38,参照用!$A$1:$B$11,2,0))
),
"")</f>
        <v>0</v>
      </c>
      <c r="Z38" s="1">
        <f>IFERROR(
_xlfn.SWITCH(
VLOOKUP(Z$1,参照用!$H$2:$K$20,4,0),
0,IF(入力用!Y38="","",入力用!Y38),
1,IF(入力用!Y38="",0,VLOOKUP(入力用!Y38,参照用!$A$1:$B$11,2,0))
),
"")</f>
        <v>0</v>
      </c>
      <c r="AA38" s="1">
        <f>IFERROR(
_xlfn.SWITCH(
VLOOKUP(AA$1,参照用!$H$2:$K$20,4,0),
0,IF(入力用!Z38="","",入力用!Z38),
1,IF(入力用!Z38="",0,VLOOKUP(入力用!Z38,参照用!$A$1:$B$11,2,0))
),
"")</f>
        <v>0</v>
      </c>
      <c r="AB38" s="1">
        <f>IFERROR(
_xlfn.SWITCH(
VLOOKUP(AB$1,参照用!$H$2:$K$20,4,0),
0,IF(入力用!AA38="","",入力用!AA38),
1,IF(入力用!AA38="",0,VLOOKUP(入力用!AA38,参照用!$A$1:$B$11,2,0))
),
"")</f>
        <v>0</v>
      </c>
      <c r="AC38" s="1">
        <f>IFERROR(
_xlfn.SWITCH(
VLOOKUP(AC$1,参照用!$H$2:$K$20,4,0),
0,IF(入力用!AB38="","",入力用!AB38),
1,IF(入力用!AB38="",0,VLOOKUP(入力用!AB38,参照用!$A$1:$B$11,2,0))
),
"")</f>
        <v>0</v>
      </c>
      <c r="AD38" s="1">
        <f>IFERROR(
_xlfn.SWITCH(
VLOOKUP(AD$1,参照用!$H$2:$K$20,4,0),
0,IF(入力用!AC38="","",入力用!AC38),
1,IF(入力用!AC38="",0,VLOOKUP(入力用!AC38,参照用!$A$1:$B$11,2,0))
),
"")</f>
        <v>0</v>
      </c>
      <c r="AE38" s="1">
        <f>IFERROR(
_xlfn.SWITCH(
VLOOKUP(AE$1,参照用!$H$2:$K$20,4,0),
0,IF(入力用!AD38="","",入力用!AD38),
1,IF(入力用!AD38="",0,VLOOKUP(入力用!AD38,参照用!$A$1:$B$11,2,0))
),
"")</f>
        <v>0</v>
      </c>
      <c r="AF38" s="1">
        <f>IFERROR(
_xlfn.SWITCH(
VLOOKUP(AF$1,参照用!$H$2:$K$20,4,0),
0,IF(入力用!AE38="","",入力用!AE38),
1,IF(入力用!AE38="",0,VLOOKUP(入力用!AE38,参照用!$A$1:$B$11,2,0))
),
"")</f>
        <v>0</v>
      </c>
      <c r="AG38" s="1">
        <f>IFERROR(
_xlfn.SWITCH(
VLOOKUP(AG$1,参照用!$H$2:$K$20,4,0),
0,IF(入力用!AF38="","",入力用!AF38),
1,IF(入力用!AF38="",0,VLOOKUP(入力用!AF38,参照用!$A$1:$B$11,2,0))
),
"")</f>
        <v>0</v>
      </c>
      <c r="AH38" s="1">
        <f>IFERROR(
_xlfn.SWITCH(
VLOOKUP(AH$1,参照用!$H$2:$K$20,4,0),
0,IF(入力用!AG38="","",入力用!AG38),
1,IF(入力用!AG38="",0,VLOOKUP(入力用!AG38,参照用!$A$1:$B$11,2,0))
),
"")</f>
        <v>0</v>
      </c>
      <c r="AI38" s="1">
        <f>IFERROR(
_xlfn.SWITCH(
VLOOKUP(AI$1,参照用!$H$2:$K$20,4,0),
0,IF(入力用!AH38="","",入力用!AH38),
1,IF(入力用!AH38="",0,VLOOKUP(入力用!AH38,参照用!$A$1:$B$11,2,0))
),
"")</f>
        <v>0</v>
      </c>
      <c r="AJ38" s="1" t="str">
        <f>IFERROR(
_xlfn.SWITCH(
VLOOKUP(AJ$1,参照用!$H$2:$K$20,4,0),
0,IF(入力用!AI38="","",入力用!AI38),
1,IF(入力用!AI38="",0,VLOOKUP(入力用!AI38,参照用!$A$1:$B$11,2,0))
),
"")</f>
        <v/>
      </c>
      <c r="AK38" s="1" t="str">
        <f>IFERROR(
_xlfn.SWITCH(
VLOOKUP(AK$1,参照用!$H$2:$K$20,4,0),
0,IF(入力用!AJ38="","",入力用!AJ38),
1,IF(入力用!AJ38="",0,VLOOKUP(入力用!AJ38,参照用!$A$1:$B$11,2,0))
),
"")</f>
        <v/>
      </c>
      <c r="AL38" s="1" t="str">
        <f>IFERROR(
_xlfn.SWITCH(
VLOOKUP(AL$1,参照用!$H$2:$K$20,4,0),
0,IF(入力用!AK38="","",入力用!AK38),
1,IF(入力用!AK38="",0,VLOOKUP(入力用!AK38,参照用!$A$1:$B$11,2,0))
),
"")</f>
        <v/>
      </c>
      <c r="AM38" s="1" t="str">
        <f>IFERROR(
_xlfn.SWITCH(
VLOOKUP(AM$1,参照用!$H$2:$K$20,4,0),
0,IF(入力用!AL38="","",入力用!AL38),
1,IF(入力用!AL38="",0,VLOOKUP(入力用!AL38,参照用!$A$1:$B$11,2,0))
),
"")</f>
        <v/>
      </c>
    </row>
    <row r="39" spans="1:39" ht="12" customHeight="1" x14ac:dyDescent="0.2">
      <c r="A39" s="1" t="str">
        <f t="shared" si="0"/>
        <v>46035朝</v>
      </c>
      <c r="B39" s="10">
        <f>IF(
D39="","",
IF(入力用!A39="",B38,DATE(LEFT(設定!$AD$4,4),MID(設定!$AD$4,5,2),MID(入力用!A39,1,FIND("日",入力用!A39)-1)))
)</f>
        <v>46035</v>
      </c>
      <c r="C39" s="10" t="str">
        <f>IF(
D39="","",
IF(入力用!B39="",C38,入力用!B39)
)</f>
        <v>火</v>
      </c>
      <c r="D39" s="1" t="str">
        <f>_xlfn.SWITCH(VLOOKUP(D$1,参照用!$H$2:$K$20,4,0),
0,IF(ISBLANK(入力用!C39),"",入力用!C39),
1,IFERROR(VLOOKUP(入力用!C39,参照用!$A$1:$B$11,2,0),"")
)</f>
        <v>朝</v>
      </c>
      <c r="E39" s="1" t="str">
        <f>_xlfn.SWITCH(VLOOKUP(E$1,参照用!$H$2:$K$20,4,0),
0,IF(ISBLANK(入力用!D39),"",入力用!D39),
1,IFERROR(VLOOKUP(入力用!D39,参照用!$A$1:$B$11,2,0),"")
)</f>
        <v/>
      </c>
      <c r="F39" s="1" t="str">
        <f>_xlfn.SWITCH(VLOOKUP(F$1,参照用!$H$2:$K$20,4,0),
0,IF(ISBLANK(入力用!E39),"",入力用!E39),
1,IFERROR(VLOOKUP(入力用!E39,参照用!$A$1:$B$11,2,0),"")
)</f>
        <v/>
      </c>
      <c r="G39" s="1">
        <f>IFERROR(
_xlfn.SWITCH(
VLOOKUP(G$1,参照用!$H$2:$K$20,4,0),
0,IF(ISBLANK(入力用!F39),"",入力用!F39),
1,IF(ISBLANK(入力用!F39),0,VLOOKUP(入力用!F39,参照用!$A$1:$B$11,2,0))
),
"")</f>
        <v>0</v>
      </c>
      <c r="H39" s="1">
        <f>IFERROR(
_xlfn.SWITCH(
VLOOKUP(H$1,参照用!$H$2:$K$20,4,0),
0,IF(ISBLANK(入力用!G39),"",入力用!G39),
1,IF(ISBLANK(入力用!G39),0,VLOOKUP(入力用!G39,参照用!$A$1:$B$11,2,0))
),
"")</f>
        <v>0</v>
      </c>
      <c r="I39" s="1">
        <f>IFERROR(
_xlfn.SWITCH(
VLOOKUP(I$1,参照用!$H$2:$K$20,4,0),
0,IF(ISBLANK(入力用!H39),"",入力用!H39),
1,IF(ISBLANK(入力用!H39),0,VLOOKUP(入力用!H39,参照用!$A$1:$B$11,2,0))
),
"")</f>
        <v>0</v>
      </c>
      <c r="J39" s="1">
        <f>IFERROR(
_xlfn.SWITCH(
VLOOKUP(J$1,参照用!$H$2:$K$20,4,0),
0,IF(入力用!I39="","",入力用!I39),
1,IF(入力用!I39="",0,VLOOKUP(入力用!I39,参照用!$A$1:$B$11,2,0))
),
"")</f>
        <v>0</v>
      </c>
      <c r="K39" s="1">
        <f>IFERROR(
_xlfn.SWITCH(
VLOOKUP(K$1,参照用!$H$2:$K$20,4,0),
0,IF(入力用!J39="","",入力用!J39),
1,IF(入力用!J39="",0,VLOOKUP(入力用!J39,参照用!$A$1:$B$11,2,0))
),
"")</f>
        <v>0</v>
      </c>
      <c r="L39" s="1">
        <f>IFERROR(
_xlfn.SWITCH(
VLOOKUP(L$1,参照用!$H$2:$K$20,4,0),
0,IF(入力用!K39="","",入力用!K39),
1,IF(入力用!K39="",0,VLOOKUP(入力用!K39,参照用!$A$1:$B$11,2,0))
),
"")</f>
        <v>0</v>
      </c>
      <c r="M39" s="1">
        <f>IFERROR(
_xlfn.SWITCH(
VLOOKUP(M$1,参照用!$H$2:$K$20,4,0),
0,IF(入力用!L39="","",入力用!L39),
1,IF(入力用!L39="",0,VLOOKUP(入力用!L39,参照用!$A$1:$B$11,2,0))
),
"")</f>
        <v>0</v>
      </c>
      <c r="N39" s="1">
        <f>IFERROR(
_xlfn.SWITCH(
VLOOKUP(N$1,参照用!$H$2:$K$20,4,0),
0,IF(入力用!M39="","",入力用!M39),
1,IF(入力用!M39="",0,VLOOKUP(入力用!M39,参照用!$A$1:$B$11,2,0))
),
"")</f>
        <v>0</v>
      </c>
      <c r="O39" s="1">
        <f>IFERROR(
_xlfn.SWITCH(
VLOOKUP(O$1,参照用!$H$2:$K$20,4,0),
0,IF(入力用!N39="","",入力用!N39),
1,IF(入力用!N39="",0,VLOOKUP(入力用!N39,参照用!$A$1:$B$11,2,0))
),
"")</f>
        <v>0</v>
      </c>
      <c r="P39" s="1">
        <f>IFERROR(
_xlfn.SWITCH(
VLOOKUP(P$1,参照用!$H$2:$K$20,4,0),
0,IF(入力用!O39="","",入力用!O39),
1,IF(入力用!O39="",0,VLOOKUP(入力用!O39,参照用!$A$1:$B$11,2,0))
),
"")</f>
        <v>0</v>
      </c>
      <c r="Q39" s="1">
        <f>IFERROR(
_xlfn.SWITCH(
VLOOKUP(Q$1,参照用!$H$2:$K$20,4,0),
0,IF(入力用!P39="","",入力用!P39),
1,IF(入力用!P39="",0,VLOOKUP(入力用!P39,参照用!$A$1:$B$11,2,0))
),
"")</f>
        <v>0</v>
      </c>
      <c r="R39" s="1">
        <f>IFERROR(
_xlfn.SWITCH(
VLOOKUP(R$1,参照用!$H$2:$K$20,4,0),
0,IF(入力用!Q39="","",入力用!Q39),
1,IF(入力用!Q39="",0,VLOOKUP(入力用!Q39,参照用!$A$1:$B$11,2,0))
),
"")</f>
        <v>0</v>
      </c>
      <c r="S39" s="1">
        <f>IFERROR(
_xlfn.SWITCH(
VLOOKUP(S$1,参照用!$H$2:$K$20,4,0),
0,IF(入力用!R39="","",入力用!R39),
1,IF(入力用!R39="",0,VLOOKUP(入力用!R39,参照用!$A$1:$B$11,2,0))
),
"")</f>
        <v>0</v>
      </c>
      <c r="T39" s="1">
        <f>IFERROR(
_xlfn.SWITCH(
VLOOKUP(T$1,参照用!$H$2:$K$20,4,0),
0,IF(入力用!S39="","",入力用!S39),
1,IF(入力用!S39="",0,VLOOKUP(入力用!S39,参照用!$A$1:$B$11,2,0))
),
"")</f>
        <v>0</v>
      </c>
      <c r="U39" s="1">
        <f>IFERROR(
_xlfn.SWITCH(
VLOOKUP(U$1,参照用!$H$2:$K$20,4,0),
0,IF(入力用!T39="","",入力用!T39),
1,IF(入力用!T39="",0,VLOOKUP(入力用!T39,参照用!$A$1:$B$11,2,0))
),
"")</f>
        <v>0</v>
      </c>
      <c r="V39" s="1">
        <f>IFERROR(
_xlfn.SWITCH(
VLOOKUP(V$1,参照用!$H$2:$K$20,4,0),
0,IF(入力用!U39="","",入力用!U39),
1,IF(入力用!U39="",0,VLOOKUP(入力用!U39,参照用!$A$1:$B$11,2,0))
),
"")</f>
        <v>0</v>
      </c>
      <c r="W39" s="1">
        <f>IFERROR(
_xlfn.SWITCH(
VLOOKUP(W$1,参照用!$H$2:$K$20,4,0),
0,IF(入力用!V39="","",入力用!V39),
1,IF(入力用!V39="",0,VLOOKUP(入力用!V39,参照用!$A$1:$B$11,2,0))
),
"")</f>
        <v>0</v>
      </c>
      <c r="X39" s="1">
        <f>IFERROR(
_xlfn.SWITCH(
VLOOKUP(X$1,参照用!$H$2:$K$20,4,0),
0,IF(入力用!W39="","",入力用!W39),
1,IF(入力用!W39="",0,VLOOKUP(入力用!W39,参照用!$A$1:$B$11,2,0))
),
"")</f>
        <v>0</v>
      </c>
      <c r="Y39" s="1">
        <f>IFERROR(
_xlfn.SWITCH(
VLOOKUP(Y$1,参照用!$H$2:$K$20,4,0),
0,IF(入力用!X39="","",入力用!X39),
1,IF(入力用!X39="",0,VLOOKUP(入力用!X39,参照用!$A$1:$B$11,2,0))
),
"")</f>
        <v>0</v>
      </c>
      <c r="Z39" s="1">
        <f>IFERROR(
_xlfn.SWITCH(
VLOOKUP(Z$1,参照用!$H$2:$K$20,4,0),
0,IF(入力用!Y39="","",入力用!Y39),
1,IF(入力用!Y39="",0,VLOOKUP(入力用!Y39,参照用!$A$1:$B$11,2,0))
),
"")</f>
        <v>0</v>
      </c>
      <c r="AA39" s="1">
        <f>IFERROR(
_xlfn.SWITCH(
VLOOKUP(AA$1,参照用!$H$2:$K$20,4,0),
0,IF(入力用!Z39="","",入力用!Z39),
1,IF(入力用!Z39="",0,VLOOKUP(入力用!Z39,参照用!$A$1:$B$11,2,0))
),
"")</f>
        <v>0</v>
      </c>
      <c r="AB39" s="1">
        <f>IFERROR(
_xlfn.SWITCH(
VLOOKUP(AB$1,参照用!$H$2:$K$20,4,0),
0,IF(入力用!AA39="","",入力用!AA39),
1,IF(入力用!AA39="",0,VLOOKUP(入力用!AA39,参照用!$A$1:$B$11,2,0))
),
"")</f>
        <v>0</v>
      </c>
      <c r="AC39" s="1">
        <f>IFERROR(
_xlfn.SWITCH(
VLOOKUP(AC$1,参照用!$H$2:$K$20,4,0),
0,IF(入力用!AB39="","",入力用!AB39),
1,IF(入力用!AB39="",0,VLOOKUP(入力用!AB39,参照用!$A$1:$B$11,2,0))
),
"")</f>
        <v>0</v>
      </c>
      <c r="AD39" s="1">
        <f>IFERROR(
_xlfn.SWITCH(
VLOOKUP(AD$1,参照用!$H$2:$K$20,4,0),
0,IF(入力用!AC39="","",入力用!AC39),
1,IF(入力用!AC39="",0,VLOOKUP(入力用!AC39,参照用!$A$1:$B$11,2,0))
),
"")</f>
        <v>0</v>
      </c>
      <c r="AE39" s="1">
        <f>IFERROR(
_xlfn.SWITCH(
VLOOKUP(AE$1,参照用!$H$2:$K$20,4,0),
0,IF(入力用!AD39="","",入力用!AD39),
1,IF(入力用!AD39="",0,VLOOKUP(入力用!AD39,参照用!$A$1:$B$11,2,0))
),
"")</f>
        <v>0</v>
      </c>
      <c r="AF39" s="1">
        <f>IFERROR(
_xlfn.SWITCH(
VLOOKUP(AF$1,参照用!$H$2:$K$20,4,0),
0,IF(入力用!AE39="","",入力用!AE39),
1,IF(入力用!AE39="",0,VLOOKUP(入力用!AE39,参照用!$A$1:$B$11,2,0))
),
"")</f>
        <v>0</v>
      </c>
      <c r="AG39" s="1">
        <f>IFERROR(
_xlfn.SWITCH(
VLOOKUP(AG$1,参照用!$H$2:$K$20,4,0),
0,IF(入力用!AF39="","",入力用!AF39),
1,IF(入力用!AF39="",0,VLOOKUP(入力用!AF39,参照用!$A$1:$B$11,2,0))
),
"")</f>
        <v>0</v>
      </c>
      <c r="AH39" s="1">
        <f>IFERROR(
_xlfn.SWITCH(
VLOOKUP(AH$1,参照用!$H$2:$K$20,4,0),
0,IF(入力用!AG39="","",入力用!AG39),
1,IF(入力用!AG39="",0,VLOOKUP(入力用!AG39,参照用!$A$1:$B$11,2,0))
),
"")</f>
        <v>0</v>
      </c>
      <c r="AI39" s="1">
        <f>IFERROR(
_xlfn.SWITCH(
VLOOKUP(AI$1,参照用!$H$2:$K$20,4,0),
0,IF(入力用!AH39="","",入力用!AH39),
1,IF(入力用!AH39="",0,VLOOKUP(入力用!AH39,参照用!$A$1:$B$11,2,0))
),
"")</f>
        <v>0</v>
      </c>
      <c r="AJ39" s="1" t="str">
        <f>IFERROR(
_xlfn.SWITCH(
VLOOKUP(AJ$1,参照用!$H$2:$K$20,4,0),
0,IF(入力用!AI39="","",入力用!AI39),
1,IF(入力用!AI39="",0,VLOOKUP(入力用!AI39,参照用!$A$1:$B$11,2,0))
),
"")</f>
        <v/>
      </c>
      <c r="AK39" s="1" t="str">
        <f>IFERROR(
_xlfn.SWITCH(
VLOOKUP(AK$1,参照用!$H$2:$K$20,4,0),
0,IF(入力用!AJ39="","",入力用!AJ39),
1,IF(入力用!AJ39="",0,VLOOKUP(入力用!AJ39,参照用!$A$1:$B$11,2,0))
),
"")</f>
        <v/>
      </c>
      <c r="AL39" s="1" t="str">
        <f>IFERROR(
_xlfn.SWITCH(
VLOOKUP(AL$1,参照用!$H$2:$K$20,4,0),
0,IF(入力用!AK39="","",入力用!AK39),
1,IF(入力用!AK39="",0,VLOOKUP(入力用!AK39,参照用!$A$1:$B$11,2,0))
),
"")</f>
        <v/>
      </c>
      <c r="AM39" s="1" t="str">
        <f>IFERROR(
_xlfn.SWITCH(
VLOOKUP(AM$1,参照用!$H$2:$K$20,4,0),
0,IF(入力用!AL39="","",入力用!AL39),
1,IF(入力用!AL39="",0,VLOOKUP(入力用!AL39,参照用!$A$1:$B$11,2,0))
),
"")</f>
        <v/>
      </c>
    </row>
    <row r="40" spans="1:39" x14ac:dyDescent="0.2">
      <c r="A40" s="1" t="str">
        <f t="shared" si="0"/>
        <v>46035昼</v>
      </c>
      <c r="B40" s="10">
        <f>IF(
D40="","",
IF(入力用!A40="",B39,DATE(LEFT(設定!$AD$4,4),MID(設定!$AD$4,5,2),MID(入力用!A40,1,FIND("日",入力用!A40)-1)))
)</f>
        <v>46035</v>
      </c>
      <c r="C40" s="10" t="str">
        <f>IF(
D40="","",
IF(入力用!B40="",C39,入力用!B40)
)</f>
        <v>火</v>
      </c>
      <c r="D40" s="1" t="str">
        <f>_xlfn.SWITCH(VLOOKUP(D$1,参照用!$H$2:$K$20,4,0),
0,IF(ISBLANK(入力用!C40),"",入力用!C40),
1,IFERROR(VLOOKUP(入力用!C40,参照用!$A$1:$B$11,2,0),"")
)</f>
        <v>昼</v>
      </c>
      <c r="E40" s="1" t="str">
        <f>_xlfn.SWITCH(VLOOKUP(E$1,参照用!$H$2:$K$20,4,0),
0,IF(ISBLANK(入力用!D40),"",入力用!D40),
1,IFERROR(VLOOKUP(入力用!D40,参照用!$A$1:$B$11,2,0),"")
)</f>
        <v/>
      </c>
      <c r="F40" s="1" t="str">
        <f>_xlfn.SWITCH(VLOOKUP(F$1,参照用!$H$2:$K$20,4,0),
0,IF(ISBLANK(入力用!E40),"",入力用!E40),
1,IFERROR(VLOOKUP(入力用!E40,参照用!$A$1:$B$11,2,0),"")
)</f>
        <v/>
      </c>
      <c r="G40" s="1">
        <f>IFERROR(
_xlfn.SWITCH(
VLOOKUP(G$1,参照用!$H$2:$K$20,4,0),
0,IF(ISBLANK(入力用!F40),"",入力用!F40),
1,IF(ISBLANK(入力用!F40),0,VLOOKUP(入力用!F40,参照用!$A$1:$B$11,2,0))
),
"")</f>
        <v>0</v>
      </c>
      <c r="H40" s="1">
        <f>IFERROR(
_xlfn.SWITCH(
VLOOKUP(H$1,参照用!$H$2:$K$20,4,0),
0,IF(ISBLANK(入力用!G40),"",入力用!G40),
1,IF(ISBLANK(入力用!G40),0,VLOOKUP(入力用!G40,参照用!$A$1:$B$11,2,0))
),
"")</f>
        <v>0</v>
      </c>
      <c r="I40" s="1">
        <f>IFERROR(
_xlfn.SWITCH(
VLOOKUP(I$1,参照用!$H$2:$K$20,4,0),
0,IF(ISBLANK(入力用!H40),"",入力用!H40),
1,IF(ISBLANK(入力用!H40),0,VLOOKUP(入力用!H40,参照用!$A$1:$B$11,2,0))
),
"")</f>
        <v>0</v>
      </c>
      <c r="J40" s="1">
        <f>IFERROR(
_xlfn.SWITCH(
VLOOKUP(J$1,参照用!$H$2:$K$20,4,0),
0,IF(入力用!I40="","",入力用!I40),
1,IF(入力用!I40="",0,VLOOKUP(入力用!I40,参照用!$A$1:$B$11,2,0))
),
"")</f>
        <v>0</v>
      </c>
      <c r="K40" s="1">
        <f>IFERROR(
_xlfn.SWITCH(
VLOOKUP(K$1,参照用!$H$2:$K$20,4,0),
0,IF(入力用!J40="","",入力用!J40),
1,IF(入力用!J40="",0,VLOOKUP(入力用!J40,参照用!$A$1:$B$11,2,0))
),
"")</f>
        <v>0</v>
      </c>
      <c r="L40" s="1">
        <f>IFERROR(
_xlfn.SWITCH(
VLOOKUP(L$1,参照用!$H$2:$K$20,4,0),
0,IF(入力用!K40="","",入力用!K40),
1,IF(入力用!K40="",0,VLOOKUP(入力用!K40,参照用!$A$1:$B$11,2,0))
),
"")</f>
        <v>0</v>
      </c>
      <c r="M40" s="1">
        <f>IFERROR(
_xlfn.SWITCH(
VLOOKUP(M$1,参照用!$H$2:$K$20,4,0),
0,IF(入力用!L40="","",入力用!L40),
1,IF(入力用!L40="",0,VLOOKUP(入力用!L40,参照用!$A$1:$B$11,2,0))
),
"")</f>
        <v>0</v>
      </c>
      <c r="N40" s="1">
        <f>IFERROR(
_xlfn.SWITCH(
VLOOKUP(N$1,参照用!$H$2:$K$20,4,0),
0,IF(入力用!M40="","",入力用!M40),
1,IF(入力用!M40="",0,VLOOKUP(入力用!M40,参照用!$A$1:$B$11,2,0))
),
"")</f>
        <v>0</v>
      </c>
      <c r="O40" s="1">
        <f>IFERROR(
_xlfn.SWITCH(
VLOOKUP(O$1,参照用!$H$2:$K$20,4,0),
0,IF(入力用!N40="","",入力用!N40),
1,IF(入力用!N40="",0,VLOOKUP(入力用!N40,参照用!$A$1:$B$11,2,0))
),
"")</f>
        <v>0</v>
      </c>
      <c r="P40" s="1">
        <f>IFERROR(
_xlfn.SWITCH(
VLOOKUP(P$1,参照用!$H$2:$K$20,4,0),
0,IF(入力用!O40="","",入力用!O40),
1,IF(入力用!O40="",0,VLOOKUP(入力用!O40,参照用!$A$1:$B$11,2,0))
),
"")</f>
        <v>0</v>
      </c>
      <c r="Q40" s="1">
        <f>IFERROR(
_xlfn.SWITCH(
VLOOKUP(Q$1,参照用!$H$2:$K$20,4,0),
0,IF(入力用!P40="","",入力用!P40),
1,IF(入力用!P40="",0,VLOOKUP(入力用!P40,参照用!$A$1:$B$11,2,0))
),
"")</f>
        <v>0</v>
      </c>
      <c r="R40" s="1">
        <f>IFERROR(
_xlfn.SWITCH(
VLOOKUP(R$1,参照用!$H$2:$K$20,4,0),
0,IF(入力用!Q40="","",入力用!Q40),
1,IF(入力用!Q40="",0,VLOOKUP(入力用!Q40,参照用!$A$1:$B$11,2,0))
),
"")</f>
        <v>0</v>
      </c>
      <c r="S40" s="1">
        <f>IFERROR(
_xlfn.SWITCH(
VLOOKUP(S$1,参照用!$H$2:$K$20,4,0),
0,IF(入力用!R40="","",入力用!R40),
1,IF(入力用!R40="",0,VLOOKUP(入力用!R40,参照用!$A$1:$B$11,2,0))
),
"")</f>
        <v>0</v>
      </c>
      <c r="T40" s="1">
        <f>IFERROR(
_xlfn.SWITCH(
VLOOKUP(T$1,参照用!$H$2:$K$20,4,0),
0,IF(入力用!S40="","",入力用!S40),
1,IF(入力用!S40="",0,VLOOKUP(入力用!S40,参照用!$A$1:$B$11,2,0))
),
"")</f>
        <v>0</v>
      </c>
      <c r="U40" s="1">
        <f>IFERROR(
_xlfn.SWITCH(
VLOOKUP(U$1,参照用!$H$2:$K$20,4,0),
0,IF(入力用!T40="","",入力用!T40),
1,IF(入力用!T40="",0,VLOOKUP(入力用!T40,参照用!$A$1:$B$11,2,0))
),
"")</f>
        <v>0</v>
      </c>
      <c r="V40" s="1">
        <f>IFERROR(
_xlfn.SWITCH(
VLOOKUP(V$1,参照用!$H$2:$K$20,4,0),
0,IF(入力用!U40="","",入力用!U40),
1,IF(入力用!U40="",0,VLOOKUP(入力用!U40,参照用!$A$1:$B$11,2,0))
),
"")</f>
        <v>0</v>
      </c>
      <c r="W40" s="1">
        <f>IFERROR(
_xlfn.SWITCH(
VLOOKUP(W$1,参照用!$H$2:$K$20,4,0),
0,IF(入力用!V40="","",入力用!V40),
1,IF(入力用!V40="",0,VLOOKUP(入力用!V40,参照用!$A$1:$B$11,2,0))
),
"")</f>
        <v>0</v>
      </c>
      <c r="X40" s="1">
        <f>IFERROR(
_xlfn.SWITCH(
VLOOKUP(X$1,参照用!$H$2:$K$20,4,0),
0,IF(入力用!W40="","",入力用!W40),
1,IF(入力用!W40="",0,VLOOKUP(入力用!W40,参照用!$A$1:$B$11,2,0))
),
"")</f>
        <v>0</v>
      </c>
      <c r="Y40" s="1">
        <f>IFERROR(
_xlfn.SWITCH(
VLOOKUP(Y$1,参照用!$H$2:$K$20,4,0),
0,IF(入力用!X40="","",入力用!X40),
1,IF(入力用!X40="",0,VLOOKUP(入力用!X40,参照用!$A$1:$B$11,2,0))
),
"")</f>
        <v>0</v>
      </c>
      <c r="Z40" s="1">
        <f>IFERROR(
_xlfn.SWITCH(
VLOOKUP(Z$1,参照用!$H$2:$K$20,4,0),
0,IF(入力用!Y40="","",入力用!Y40),
1,IF(入力用!Y40="",0,VLOOKUP(入力用!Y40,参照用!$A$1:$B$11,2,0))
),
"")</f>
        <v>0</v>
      </c>
      <c r="AA40" s="1">
        <f>IFERROR(
_xlfn.SWITCH(
VLOOKUP(AA$1,参照用!$H$2:$K$20,4,0),
0,IF(入力用!Z40="","",入力用!Z40),
1,IF(入力用!Z40="",0,VLOOKUP(入力用!Z40,参照用!$A$1:$B$11,2,0))
),
"")</f>
        <v>0</v>
      </c>
      <c r="AB40" s="1">
        <f>IFERROR(
_xlfn.SWITCH(
VLOOKUP(AB$1,参照用!$H$2:$K$20,4,0),
0,IF(入力用!AA40="","",入力用!AA40),
1,IF(入力用!AA40="",0,VLOOKUP(入力用!AA40,参照用!$A$1:$B$11,2,0))
),
"")</f>
        <v>0</v>
      </c>
      <c r="AC40" s="1">
        <f>IFERROR(
_xlfn.SWITCH(
VLOOKUP(AC$1,参照用!$H$2:$K$20,4,0),
0,IF(入力用!AB40="","",入力用!AB40),
1,IF(入力用!AB40="",0,VLOOKUP(入力用!AB40,参照用!$A$1:$B$11,2,0))
),
"")</f>
        <v>0</v>
      </c>
      <c r="AD40" s="1">
        <f>IFERROR(
_xlfn.SWITCH(
VLOOKUP(AD$1,参照用!$H$2:$K$20,4,0),
0,IF(入力用!AC40="","",入力用!AC40),
1,IF(入力用!AC40="",0,VLOOKUP(入力用!AC40,参照用!$A$1:$B$11,2,0))
),
"")</f>
        <v>0</v>
      </c>
      <c r="AE40" s="1">
        <f>IFERROR(
_xlfn.SWITCH(
VLOOKUP(AE$1,参照用!$H$2:$K$20,4,0),
0,IF(入力用!AD40="","",入力用!AD40),
1,IF(入力用!AD40="",0,VLOOKUP(入力用!AD40,参照用!$A$1:$B$11,2,0))
),
"")</f>
        <v>0</v>
      </c>
      <c r="AF40" s="1">
        <f>IFERROR(
_xlfn.SWITCH(
VLOOKUP(AF$1,参照用!$H$2:$K$20,4,0),
0,IF(入力用!AE40="","",入力用!AE40),
1,IF(入力用!AE40="",0,VLOOKUP(入力用!AE40,参照用!$A$1:$B$11,2,0))
),
"")</f>
        <v>0</v>
      </c>
      <c r="AG40" s="1">
        <f>IFERROR(
_xlfn.SWITCH(
VLOOKUP(AG$1,参照用!$H$2:$K$20,4,0),
0,IF(入力用!AF40="","",入力用!AF40),
1,IF(入力用!AF40="",0,VLOOKUP(入力用!AF40,参照用!$A$1:$B$11,2,0))
),
"")</f>
        <v>0</v>
      </c>
      <c r="AH40" s="1">
        <f>IFERROR(
_xlfn.SWITCH(
VLOOKUP(AH$1,参照用!$H$2:$K$20,4,0),
0,IF(入力用!AG40="","",入力用!AG40),
1,IF(入力用!AG40="",0,VLOOKUP(入力用!AG40,参照用!$A$1:$B$11,2,0))
),
"")</f>
        <v>0</v>
      </c>
      <c r="AI40" s="1">
        <f>IFERROR(
_xlfn.SWITCH(
VLOOKUP(AI$1,参照用!$H$2:$K$20,4,0),
0,IF(入力用!AH40="","",入力用!AH40),
1,IF(入力用!AH40="",0,VLOOKUP(入力用!AH40,参照用!$A$1:$B$11,2,0))
),
"")</f>
        <v>0</v>
      </c>
      <c r="AJ40" s="1" t="str">
        <f>IFERROR(
_xlfn.SWITCH(
VLOOKUP(AJ$1,参照用!$H$2:$K$20,4,0),
0,IF(入力用!AI40="","",入力用!AI40),
1,IF(入力用!AI40="",0,VLOOKUP(入力用!AI40,参照用!$A$1:$B$11,2,0))
),
"")</f>
        <v/>
      </c>
      <c r="AK40" s="1" t="str">
        <f>IFERROR(
_xlfn.SWITCH(
VLOOKUP(AK$1,参照用!$H$2:$K$20,4,0),
0,IF(入力用!AJ40="","",入力用!AJ40),
1,IF(入力用!AJ40="",0,VLOOKUP(入力用!AJ40,参照用!$A$1:$B$11,2,0))
),
"")</f>
        <v/>
      </c>
      <c r="AL40" s="1" t="str">
        <f>IFERROR(
_xlfn.SWITCH(
VLOOKUP(AL$1,参照用!$H$2:$K$20,4,0),
0,IF(入力用!AK40="","",入力用!AK40),
1,IF(入力用!AK40="",0,VLOOKUP(入力用!AK40,参照用!$A$1:$B$11,2,0))
),
"")</f>
        <v/>
      </c>
      <c r="AM40" s="1" t="str">
        <f>IFERROR(
_xlfn.SWITCH(
VLOOKUP(AM$1,参照用!$H$2:$K$20,4,0),
0,IF(入力用!AL40="","",入力用!AL40),
1,IF(入力用!AL40="",0,VLOOKUP(入力用!AL40,参照用!$A$1:$B$11,2,0))
),
"")</f>
        <v/>
      </c>
    </row>
    <row r="41" spans="1:39" x14ac:dyDescent="0.2">
      <c r="A41" s="1" t="str">
        <f t="shared" si="0"/>
        <v>46035夜</v>
      </c>
      <c r="B41" s="10">
        <f>IF(
D41="","",
IF(入力用!A41="",B40,DATE(LEFT(設定!$AD$4,4),MID(設定!$AD$4,5,2),MID(入力用!A41,1,FIND("日",入力用!A41)-1)))
)</f>
        <v>46035</v>
      </c>
      <c r="C41" s="10" t="str">
        <f>IF(
D41="","",
IF(入力用!B41="",C40,入力用!B41)
)</f>
        <v>火</v>
      </c>
      <c r="D41" s="1" t="str">
        <f>_xlfn.SWITCH(VLOOKUP(D$1,参照用!$H$2:$K$20,4,0),
0,IF(ISBLANK(入力用!C41),"",入力用!C41),
1,IFERROR(VLOOKUP(入力用!C41,参照用!$A$1:$B$11,2,0),"")
)</f>
        <v>夜</v>
      </c>
      <c r="E41" s="1" t="str">
        <f>_xlfn.SWITCH(VLOOKUP(E$1,参照用!$H$2:$K$20,4,0),
0,IF(ISBLANK(入力用!D41),"",入力用!D41),
1,IFERROR(VLOOKUP(入力用!D41,参照用!$A$1:$B$11,2,0),"")
)</f>
        <v/>
      </c>
      <c r="F41" s="1" t="str">
        <f>_xlfn.SWITCH(VLOOKUP(F$1,参照用!$H$2:$K$20,4,0),
0,IF(ISBLANK(入力用!E41),"",入力用!E41),
1,IFERROR(VLOOKUP(入力用!E41,参照用!$A$1:$B$11,2,0),"")
)</f>
        <v/>
      </c>
      <c r="G41" s="1">
        <f>IFERROR(
_xlfn.SWITCH(
VLOOKUP(G$1,参照用!$H$2:$K$20,4,0),
0,IF(ISBLANK(入力用!F41),"",入力用!F41),
1,IF(ISBLANK(入力用!F41),0,VLOOKUP(入力用!F41,参照用!$A$1:$B$11,2,0))
),
"")</f>
        <v>0</v>
      </c>
      <c r="H41" s="1">
        <f>IFERROR(
_xlfn.SWITCH(
VLOOKUP(H$1,参照用!$H$2:$K$20,4,0),
0,IF(ISBLANK(入力用!G41),"",入力用!G41),
1,IF(ISBLANK(入力用!G41),0,VLOOKUP(入力用!G41,参照用!$A$1:$B$11,2,0))
),
"")</f>
        <v>0</v>
      </c>
      <c r="I41" s="1">
        <f>IFERROR(
_xlfn.SWITCH(
VLOOKUP(I$1,参照用!$H$2:$K$20,4,0),
0,IF(ISBLANK(入力用!H41),"",入力用!H41),
1,IF(ISBLANK(入力用!H41),0,VLOOKUP(入力用!H41,参照用!$A$1:$B$11,2,0))
),
"")</f>
        <v>0</v>
      </c>
      <c r="J41" s="1">
        <f>IFERROR(
_xlfn.SWITCH(
VLOOKUP(J$1,参照用!$H$2:$K$20,4,0),
0,IF(入力用!I41="","",入力用!I41),
1,IF(入力用!I41="",0,VLOOKUP(入力用!I41,参照用!$A$1:$B$11,2,0))
),
"")</f>
        <v>0</v>
      </c>
      <c r="K41" s="1">
        <f>IFERROR(
_xlfn.SWITCH(
VLOOKUP(K$1,参照用!$H$2:$K$20,4,0),
0,IF(入力用!J41="","",入力用!J41),
1,IF(入力用!J41="",0,VLOOKUP(入力用!J41,参照用!$A$1:$B$11,2,0))
),
"")</f>
        <v>0</v>
      </c>
      <c r="L41" s="1">
        <f>IFERROR(
_xlfn.SWITCH(
VLOOKUP(L$1,参照用!$H$2:$K$20,4,0),
0,IF(入力用!K41="","",入力用!K41),
1,IF(入力用!K41="",0,VLOOKUP(入力用!K41,参照用!$A$1:$B$11,2,0))
),
"")</f>
        <v>0</v>
      </c>
      <c r="M41" s="1">
        <f>IFERROR(
_xlfn.SWITCH(
VLOOKUP(M$1,参照用!$H$2:$K$20,4,0),
0,IF(入力用!L41="","",入力用!L41),
1,IF(入力用!L41="",0,VLOOKUP(入力用!L41,参照用!$A$1:$B$11,2,0))
),
"")</f>
        <v>0</v>
      </c>
      <c r="N41" s="1">
        <f>IFERROR(
_xlfn.SWITCH(
VLOOKUP(N$1,参照用!$H$2:$K$20,4,0),
0,IF(入力用!M41="","",入力用!M41),
1,IF(入力用!M41="",0,VLOOKUP(入力用!M41,参照用!$A$1:$B$11,2,0))
),
"")</f>
        <v>0</v>
      </c>
      <c r="O41" s="1">
        <f>IFERROR(
_xlfn.SWITCH(
VLOOKUP(O$1,参照用!$H$2:$K$20,4,0),
0,IF(入力用!N41="","",入力用!N41),
1,IF(入力用!N41="",0,VLOOKUP(入力用!N41,参照用!$A$1:$B$11,2,0))
),
"")</f>
        <v>0</v>
      </c>
      <c r="P41" s="1">
        <f>IFERROR(
_xlfn.SWITCH(
VLOOKUP(P$1,参照用!$H$2:$K$20,4,0),
0,IF(入力用!O41="","",入力用!O41),
1,IF(入力用!O41="",0,VLOOKUP(入力用!O41,参照用!$A$1:$B$11,2,0))
),
"")</f>
        <v>0</v>
      </c>
      <c r="Q41" s="1">
        <f>IFERROR(
_xlfn.SWITCH(
VLOOKUP(Q$1,参照用!$H$2:$K$20,4,0),
0,IF(入力用!P41="","",入力用!P41),
1,IF(入力用!P41="",0,VLOOKUP(入力用!P41,参照用!$A$1:$B$11,2,0))
),
"")</f>
        <v>0</v>
      </c>
      <c r="R41" s="1">
        <f>IFERROR(
_xlfn.SWITCH(
VLOOKUP(R$1,参照用!$H$2:$K$20,4,0),
0,IF(入力用!Q41="","",入力用!Q41),
1,IF(入力用!Q41="",0,VLOOKUP(入力用!Q41,参照用!$A$1:$B$11,2,0))
),
"")</f>
        <v>0</v>
      </c>
      <c r="S41" s="1">
        <f>IFERROR(
_xlfn.SWITCH(
VLOOKUP(S$1,参照用!$H$2:$K$20,4,0),
0,IF(入力用!R41="","",入力用!R41),
1,IF(入力用!R41="",0,VLOOKUP(入力用!R41,参照用!$A$1:$B$11,2,0))
),
"")</f>
        <v>0</v>
      </c>
      <c r="T41" s="1">
        <f>IFERROR(
_xlfn.SWITCH(
VLOOKUP(T$1,参照用!$H$2:$K$20,4,0),
0,IF(入力用!S41="","",入力用!S41),
1,IF(入力用!S41="",0,VLOOKUP(入力用!S41,参照用!$A$1:$B$11,2,0))
),
"")</f>
        <v>0</v>
      </c>
      <c r="U41" s="1">
        <f>IFERROR(
_xlfn.SWITCH(
VLOOKUP(U$1,参照用!$H$2:$K$20,4,0),
0,IF(入力用!T41="","",入力用!T41),
1,IF(入力用!T41="",0,VLOOKUP(入力用!T41,参照用!$A$1:$B$11,2,0))
),
"")</f>
        <v>0</v>
      </c>
      <c r="V41" s="1">
        <f>IFERROR(
_xlfn.SWITCH(
VLOOKUP(V$1,参照用!$H$2:$K$20,4,0),
0,IF(入力用!U41="","",入力用!U41),
1,IF(入力用!U41="",0,VLOOKUP(入力用!U41,参照用!$A$1:$B$11,2,0))
),
"")</f>
        <v>0</v>
      </c>
      <c r="W41" s="1">
        <f>IFERROR(
_xlfn.SWITCH(
VLOOKUP(W$1,参照用!$H$2:$K$20,4,0),
0,IF(入力用!V41="","",入力用!V41),
1,IF(入力用!V41="",0,VLOOKUP(入力用!V41,参照用!$A$1:$B$11,2,0))
),
"")</f>
        <v>0</v>
      </c>
      <c r="X41" s="1">
        <f>IFERROR(
_xlfn.SWITCH(
VLOOKUP(X$1,参照用!$H$2:$K$20,4,0),
0,IF(入力用!W41="","",入力用!W41),
1,IF(入力用!W41="",0,VLOOKUP(入力用!W41,参照用!$A$1:$B$11,2,0))
),
"")</f>
        <v>0</v>
      </c>
      <c r="Y41" s="1">
        <f>IFERROR(
_xlfn.SWITCH(
VLOOKUP(Y$1,参照用!$H$2:$K$20,4,0),
0,IF(入力用!X41="","",入力用!X41),
1,IF(入力用!X41="",0,VLOOKUP(入力用!X41,参照用!$A$1:$B$11,2,0))
),
"")</f>
        <v>0</v>
      </c>
      <c r="Z41" s="1">
        <f>IFERROR(
_xlfn.SWITCH(
VLOOKUP(Z$1,参照用!$H$2:$K$20,4,0),
0,IF(入力用!Y41="","",入力用!Y41),
1,IF(入力用!Y41="",0,VLOOKUP(入力用!Y41,参照用!$A$1:$B$11,2,0))
),
"")</f>
        <v>0</v>
      </c>
      <c r="AA41" s="1">
        <f>IFERROR(
_xlfn.SWITCH(
VLOOKUP(AA$1,参照用!$H$2:$K$20,4,0),
0,IF(入力用!Z41="","",入力用!Z41),
1,IF(入力用!Z41="",0,VLOOKUP(入力用!Z41,参照用!$A$1:$B$11,2,0))
),
"")</f>
        <v>0</v>
      </c>
      <c r="AB41" s="1">
        <f>IFERROR(
_xlfn.SWITCH(
VLOOKUP(AB$1,参照用!$H$2:$K$20,4,0),
0,IF(入力用!AA41="","",入力用!AA41),
1,IF(入力用!AA41="",0,VLOOKUP(入力用!AA41,参照用!$A$1:$B$11,2,0))
),
"")</f>
        <v>0</v>
      </c>
      <c r="AC41" s="1">
        <f>IFERROR(
_xlfn.SWITCH(
VLOOKUP(AC$1,参照用!$H$2:$K$20,4,0),
0,IF(入力用!AB41="","",入力用!AB41),
1,IF(入力用!AB41="",0,VLOOKUP(入力用!AB41,参照用!$A$1:$B$11,2,0))
),
"")</f>
        <v>0</v>
      </c>
      <c r="AD41" s="1">
        <f>IFERROR(
_xlfn.SWITCH(
VLOOKUP(AD$1,参照用!$H$2:$K$20,4,0),
0,IF(入力用!AC41="","",入力用!AC41),
1,IF(入力用!AC41="",0,VLOOKUP(入力用!AC41,参照用!$A$1:$B$11,2,0))
),
"")</f>
        <v>0</v>
      </c>
      <c r="AE41" s="1">
        <f>IFERROR(
_xlfn.SWITCH(
VLOOKUP(AE$1,参照用!$H$2:$K$20,4,0),
0,IF(入力用!AD41="","",入力用!AD41),
1,IF(入力用!AD41="",0,VLOOKUP(入力用!AD41,参照用!$A$1:$B$11,2,0))
),
"")</f>
        <v>0</v>
      </c>
      <c r="AF41" s="1">
        <f>IFERROR(
_xlfn.SWITCH(
VLOOKUP(AF$1,参照用!$H$2:$K$20,4,0),
0,IF(入力用!AE41="","",入力用!AE41),
1,IF(入力用!AE41="",0,VLOOKUP(入力用!AE41,参照用!$A$1:$B$11,2,0))
),
"")</f>
        <v>0</v>
      </c>
      <c r="AG41" s="1">
        <f>IFERROR(
_xlfn.SWITCH(
VLOOKUP(AG$1,参照用!$H$2:$K$20,4,0),
0,IF(入力用!AF41="","",入力用!AF41),
1,IF(入力用!AF41="",0,VLOOKUP(入力用!AF41,参照用!$A$1:$B$11,2,0))
),
"")</f>
        <v>0</v>
      </c>
      <c r="AH41" s="1">
        <f>IFERROR(
_xlfn.SWITCH(
VLOOKUP(AH$1,参照用!$H$2:$K$20,4,0),
0,IF(入力用!AG41="","",入力用!AG41),
1,IF(入力用!AG41="",0,VLOOKUP(入力用!AG41,参照用!$A$1:$B$11,2,0))
),
"")</f>
        <v>0</v>
      </c>
      <c r="AI41" s="1">
        <f>IFERROR(
_xlfn.SWITCH(
VLOOKUP(AI$1,参照用!$H$2:$K$20,4,0),
0,IF(入力用!AH41="","",入力用!AH41),
1,IF(入力用!AH41="",0,VLOOKUP(入力用!AH41,参照用!$A$1:$B$11,2,0))
),
"")</f>
        <v>0</v>
      </c>
      <c r="AJ41" s="1" t="str">
        <f>IFERROR(
_xlfn.SWITCH(
VLOOKUP(AJ$1,参照用!$H$2:$K$20,4,0),
0,IF(入力用!AI41="","",入力用!AI41),
1,IF(入力用!AI41="",0,VLOOKUP(入力用!AI41,参照用!$A$1:$B$11,2,0))
),
"")</f>
        <v/>
      </c>
      <c r="AK41" s="1" t="str">
        <f>IFERROR(
_xlfn.SWITCH(
VLOOKUP(AK$1,参照用!$H$2:$K$20,4,0),
0,IF(入力用!AJ41="","",入力用!AJ41),
1,IF(入力用!AJ41="",0,VLOOKUP(入力用!AJ41,参照用!$A$1:$B$11,2,0))
),
"")</f>
        <v/>
      </c>
      <c r="AL41" s="1" t="str">
        <f>IFERROR(
_xlfn.SWITCH(
VLOOKUP(AL$1,参照用!$H$2:$K$20,4,0),
0,IF(入力用!AK41="","",入力用!AK41),
1,IF(入力用!AK41="",0,VLOOKUP(入力用!AK41,参照用!$A$1:$B$11,2,0))
),
"")</f>
        <v/>
      </c>
      <c r="AM41" s="1" t="str">
        <f>IFERROR(
_xlfn.SWITCH(
VLOOKUP(AM$1,参照用!$H$2:$K$20,4,0),
0,IF(入力用!AL41="","",入力用!AL41),
1,IF(入力用!AL41="",0,VLOOKUP(入力用!AL41,参照用!$A$1:$B$11,2,0))
),
"")</f>
        <v/>
      </c>
    </row>
    <row r="42" spans="1:39" ht="12" customHeight="1" x14ac:dyDescent="0.2">
      <c r="A42" s="1" t="str">
        <f t="shared" si="0"/>
        <v>46036朝</v>
      </c>
      <c r="B42" s="10">
        <f>IF(
D42="","",
IF(入力用!A42="",B41,DATE(LEFT(設定!$AD$4,4),MID(設定!$AD$4,5,2),MID(入力用!A42,1,FIND("日",入力用!A42)-1)))
)</f>
        <v>46036</v>
      </c>
      <c r="C42" s="10" t="str">
        <f>IF(
D42="","",
IF(入力用!B42="",C41,入力用!B42)
)</f>
        <v>水</v>
      </c>
      <c r="D42" s="1" t="str">
        <f>_xlfn.SWITCH(VLOOKUP(D$1,参照用!$H$2:$K$20,4,0),
0,IF(ISBLANK(入力用!C42),"",入力用!C42),
1,IFERROR(VLOOKUP(入力用!C42,参照用!$A$1:$B$11,2,0),"")
)</f>
        <v>朝</v>
      </c>
      <c r="E42" s="1" t="str">
        <f>_xlfn.SWITCH(VLOOKUP(E$1,参照用!$H$2:$K$20,4,0),
0,IF(ISBLANK(入力用!D42),"",入力用!D42),
1,IFERROR(VLOOKUP(入力用!D42,参照用!$A$1:$B$11,2,0),"")
)</f>
        <v/>
      </c>
      <c r="F42" s="1" t="str">
        <f>_xlfn.SWITCH(VLOOKUP(F$1,参照用!$H$2:$K$20,4,0),
0,IF(ISBLANK(入力用!E42),"",入力用!E42),
1,IFERROR(VLOOKUP(入力用!E42,参照用!$A$1:$B$11,2,0),"")
)</f>
        <v/>
      </c>
      <c r="G42" s="1">
        <f>IFERROR(
_xlfn.SWITCH(
VLOOKUP(G$1,参照用!$H$2:$K$20,4,0),
0,IF(ISBLANK(入力用!F42),"",入力用!F42),
1,IF(ISBLANK(入力用!F42),0,VLOOKUP(入力用!F42,参照用!$A$1:$B$11,2,0))
),
"")</f>
        <v>0</v>
      </c>
      <c r="H42" s="1">
        <f>IFERROR(
_xlfn.SWITCH(
VLOOKUP(H$1,参照用!$H$2:$K$20,4,0),
0,IF(ISBLANK(入力用!G42),"",入力用!G42),
1,IF(ISBLANK(入力用!G42),0,VLOOKUP(入力用!G42,参照用!$A$1:$B$11,2,0))
),
"")</f>
        <v>0</v>
      </c>
      <c r="I42" s="1">
        <f>IFERROR(
_xlfn.SWITCH(
VLOOKUP(I$1,参照用!$H$2:$K$20,4,0),
0,IF(ISBLANK(入力用!H42),"",入力用!H42),
1,IF(ISBLANK(入力用!H42),0,VLOOKUP(入力用!H42,参照用!$A$1:$B$11,2,0))
),
"")</f>
        <v>0</v>
      </c>
      <c r="J42" s="1">
        <f>IFERROR(
_xlfn.SWITCH(
VLOOKUP(J$1,参照用!$H$2:$K$20,4,0),
0,IF(入力用!I42="","",入力用!I42),
1,IF(入力用!I42="",0,VLOOKUP(入力用!I42,参照用!$A$1:$B$11,2,0))
),
"")</f>
        <v>0</v>
      </c>
      <c r="K42" s="1">
        <f>IFERROR(
_xlfn.SWITCH(
VLOOKUP(K$1,参照用!$H$2:$K$20,4,0),
0,IF(入力用!J42="","",入力用!J42),
1,IF(入力用!J42="",0,VLOOKUP(入力用!J42,参照用!$A$1:$B$11,2,0))
),
"")</f>
        <v>0</v>
      </c>
      <c r="L42" s="1">
        <f>IFERROR(
_xlfn.SWITCH(
VLOOKUP(L$1,参照用!$H$2:$K$20,4,0),
0,IF(入力用!K42="","",入力用!K42),
1,IF(入力用!K42="",0,VLOOKUP(入力用!K42,参照用!$A$1:$B$11,2,0))
),
"")</f>
        <v>0</v>
      </c>
      <c r="M42" s="1">
        <f>IFERROR(
_xlfn.SWITCH(
VLOOKUP(M$1,参照用!$H$2:$K$20,4,0),
0,IF(入力用!L42="","",入力用!L42),
1,IF(入力用!L42="",0,VLOOKUP(入力用!L42,参照用!$A$1:$B$11,2,0))
),
"")</f>
        <v>0</v>
      </c>
      <c r="N42" s="1">
        <f>IFERROR(
_xlfn.SWITCH(
VLOOKUP(N$1,参照用!$H$2:$K$20,4,0),
0,IF(入力用!M42="","",入力用!M42),
1,IF(入力用!M42="",0,VLOOKUP(入力用!M42,参照用!$A$1:$B$11,2,0))
),
"")</f>
        <v>0</v>
      </c>
      <c r="O42" s="1">
        <f>IFERROR(
_xlfn.SWITCH(
VLOOKUP(O$1,参照用!$H$2:$K$20,4,0),
0,IF(入力用!N42="","",入力用!N42),
1,IF(入力用!N42="",0,VLOOKUP(入力用!N42,参照用!$A$1:$B$11,2,0))
),
"")</f>
        <v>0</v>
      </c>
      <c r="P42" s="1">
        <f>IFERROR(
_xlfn.SWITCH(
VLOOKUP(P$1,参照用!$H$2:$K$20,4,0),
0,IF(入力用!O42="","",入力用!O42),
1,IF(入力用!O42="",0,VLOOKUP(入力用!O42,参照用!$A$1:$B$11,2,0))
),
"")</f>
        <v>0</v>
      </c>
      <c r="Q42" s="1">
        <f>IFERROR(
_xlfn.SWITCH(
VLOOKUP(Q$1,参照用!$H$2:$K$20,4,0),
0,IF(入力用!P42="","",入力用!P42),
1,IF(入力用!P42="",0,VLOOKUP(入力用!P42,参照用!$A$1:$B$11,2,0))
),
"")</f>
        <v>0</v>
      </c>
      <c r="R42" s="1">
        <f>IFERROR(
_xlfn.SWITCH(
VLOOKUP(R$1,参照用!$H$2:$K$20,4,0),
0,IF(入力用!Q42="","",入力用!Q42),
1,IF(入力用!Q42="",0,VLOOKUP(入力用!Q42,参照用!$A$1:$B$11,2,0))
),
"")</f>
        <v>0</v>
      </c>
      <c r="S42" s="1">
        <f>IFERROR(
_xlfn.SWITCH(
VLOOKUP(S$1,参照用!$H$2:$K$20,4,0),
0,IF(入力用!R42="","",入力用!R42),
1,IF(入力用!R42="",0,VLOOKUP(入力用!R42,参照用!$A$1:$B$11,2,0))
),
"")</f>
        <v>0</v>
      </c>
      <c r="T42" s="1">
        <f>IFERROR(
_xlfn.SWITCH(
VLOOKUP(T$1,参照用!$H$2:$K$20,4,0),
0,IF(入力用!S42="","",入力用!S42),
1,IF(入力用!S42="",0,VLOOKUP(入力用!S42,参照用!$A$1:$B$11,2,0))
),
"")</f>
        <v>0</v>
      </c>
      <c r="U42" s="1">
        <f>IFERROR(
_xlfn.SWITCH(
VLOOKUP(U$1,参照用!$H$2:$K$20,4,0),
0,IF(入力用!T42="","",入力用!T42),
1,IF(入力用!T42="",0,VLOOKUP(入力用!T42,参照用!$A$1:$B$11,2,0))
),
"")</f>
        <v>0</v>
      </c>
      <c r="V42" s="1">
        <f>IFERROR(
_xlfn.SWITCH(
VLOOKUP(V$1,参照用!$H$2:$K$20,4,0),
0,IF(入力用!U42="","",入力用!U42),
1,IF(入力用!U42="",0,VLOOKUP(入力用!U42,参照用!$A$1:$B$11,2,0))
),
"")</f>
        <v>0</v>
      </c>
      <c r="W42" s="1">
        <f>IFERROR(
_xlfn.SWITCH(
VLOOKUP(W$1,参照用!$H$2:$K$20,4,0),
0,IF(入力用!V42="","",入力用!V42),
1,IF(入力用!V42="",0,VLOOKUP(入力用!V42,参照用!$A$1:$B$11,2,0))
),
"")</f>
        <v>0</v>
      </c>
      <c r="X42" s="1">
        <f>IFERROR(
_xlfn.SWITCH(
VLOOKUP(X$1,参照用!$H$2:$K$20,4,0),
0,IF(入力用!W42="","",入力用!W42),
1,IF(入力用!W42="",0,VLOOKUP(入力用!W42,参照用!$A$1:$B$11,2,0))
),
"")</f>
        <v>0</v>
      </c>
      <c r="Y42" s="1">
        <f>IFERROR(
_xlfn.SWITCH(
VLOOKUP(Y$1,参照用!$H$2:$K$20,4,0),
0,IF(入力用!X42="","",入力用!X42),
1,IF(入力用!X42="",0,VLOOKUP(入力用!X42,参照用!$A$1:$B$11,2,0))
),
"")</f>
        <v>0</v>
      </c>
      <c r="Z42" s="1">
        <f>IFERROR(
_xlfn.SWITCH(
VLOOKUP(Z$1,参照用!$H$2:$K$20,4,0),
0,IF(入力用!Y42="","",入力用!Y42),
1,IF(入力用!Y42="",0,VLOOKUP(入力用!Y42,参照用!$A$1:$B$11,2,0))
),
"")</f>
        <v>0</v>
      </c>
      <c r="AA42" s="1">
        <f>IFERROR(
_xlfn.SWITCH(
VLOOKUP(AA$1,参照用!$H$2:$K$20,4,0),
0,IF(入力用!Z42="","",入力用!Z42),
1,IF(入力用!Z42="",0,VLOOKUP(入力用!Z42,参照用!$A$1:$B$11,2,0))
),
"")</f>
        <v>0</v>
      </c>
      <c r="AB42" s="1">
        <f>IFERROR(
_xlfn.SWITCH(
VLOOKUP(AB$1,参照用!$H$2:$K$20,4,0),
0,IF(入力用!AA42="","",入力用!AA42),
1,IF(入力用!AA42="",0,VLOOKUP(入力用!AA42,参照用!$A$1:$B$11,2,0))
),
"")</f>
        <v>0</v>
      </c>
      <c r="AC42" s="1">
        <f>IFERROR(
_xlfn.SWITCH(
VLOOKUP(AC$1,参照用!$H$2:$K$20,4,0),
0,IF(入力用!AB42="","",入力用!AB42),
1,IF(入力用!AB42="",0,VLOOKUP(入力用!AB42,参照用!$A$1:$B$11,2,0))
),
"")</f>
        <v>0</v>
      </c>
      <c r="AD42" s="1">
        <f>IFERROR(
_xlfn.SWITCH(
VLOOKUP(AD$1,参照用!$H$2:$K$20,4,0),
0,IF(入力用!AC42="","",入力用!AC42),
1,IF(入力用!AC42="",0,VLOOKUP(入力用!AC42,参照用!$A$1:$B$11,2,0))
),
"")</f>
        <v>0</v>
      </c>
      <c r="AE42" s="1">
        <f>IFERROR(
_xlfn.SWITCH(
VLOOKUP(AE$1,参照用!$H$2:$K$20,4,0),
0,IF(入力用!AD42="","",入力用!AD42),
1,IF(入力用!AD42="",0,VLOOKUP(入力用!AD42,参照用!$A$1:$B$11,2,0))
),
"")</f>
        <v>0</v>
      </c>
      <c r="AF42" s="1">
        <f>IFERROR(
_xlfn.SWITCH(
VLOOKUP(AF$1,参照用!$H$2:$K$20,4,0),
0,IF(入力用!AE42="","",入力用!AE42),
1,IF(入力用!AE42="",0,VLOOKUP(入力用!AE42,参照用!$A$1:$B$11,2,0))
),
"")</f>
        <v>0</v>
      </c>
      <c r="AG42" s="1">
        <f>IFERROR(
_xlfn.SWITCH(
VLOOKUP(AG$1,参照用!$H$2:$K$20,4,0),
0,IF(入力用!AF42="","",入力用!AF42),
1,IF(入力用!AF42="",0,VLOOKUP(入力用!AF42,参照用!$A$1:$B$11,2,0))
),
"")</f>
        <v>0</v>
      </c>
      <c r="AH42" s="1">
        <f>IFERROR(
_xlfn.SWITCH(
VLOOKUP(AH$1,参照用!$H$2:$K$20,4,0),
0,IF(入力用!AG42="","",入力用!AG42),
1,IF(入力用!AG42="",0,VLOOKUP(入力用!AG42,参照用!$A$1:$B$11,2,0))
),
"")</f>
        <v>0</v>
      </c>
      <c r="AI42" s="1">
        <f>IFERROR(
_xlfn.SWITCH(
VLOOKUP(AI$1,参照用!$H$2:$K$20,4,0),
0,IF(入力用!AH42="","",入力用!AH42),
1,IF(入力用!AH42="",0,VLOOKUP(入力用!AH42,参照用!$A$1:$B$11,2,0))
),
"")</f>
        <v>0</v>
      </c>
      <c r="AJ42" s="1" t="str">
        <f>IFERROR(
_xlfn.SWITCH(
VLOOKUP(AJ$1,参照用!$H$2:$K$20,4,0),
0,IF(入力用!AI42="","",入力用!AI42),
1,IF(入力用!AI42="",0,VLOOKUP(入力用!AI42,参照用!$A$1:$B$11,2,0))
),
"")</f>
        <v/>
      </c>
      <c r="AK42" s="1" t="str">
        <f>IFERROR(
_xlfn.SWITCH(
VLOOKUP(AK$1,参照用!$H$2:$K$20,4,0),
0,IF(入力用!AJ42="","",入力用!AJ42),
1,IF(入力用!AJ42="",0,VLOOKUP(入力用!AJ42,参照用!$A$1:$B$11,2,0))
),
"")</f>
        <v/>
      </c>
      <c r="AL42" s="1" t="str">
        <f>IFERROR(
_xlfn.SWITCH(
VLOOKUP(AL$1,参照用!$H$2:$K$20,4,0),
0,IF(入力用!AK42="","",入力用!AK42),
1,IF(入力用!AK42="",0,VLOOKUP(入力用!AK42,参照用!$A$1:$B$11,2,0))
),
"")</f>
        <v/>
      </c>
      <c r="AM42" s="1" t="str">
        <f>IFERROR(
_xlfn.SWITCH(
VLOOKUP(AM$1,参照用!$H$2:$K$20,4,0),
0,IF(入力用!AL42="","",入力用!AL42),
1,IF(入力用!AL42="",0,VLOOKUP(入力用!AL42,参照用!$A$1:$B$11,2,0))
),
"")</f>
        <v/>
      </c>
    </row>
    <row r="43" spans="1:39" x14ac:dyDescent="0.2">
      <c r="A43" s="1" t="str">
        <f t="shared" si="0"/>
        <v>46036昼</v>
      </c>
      <c r="B43" s="10">
        <f>IF(
D43="","",
IF(入力用!A43="",B42,DATE(LEFT(設定!$AD$4,4),MID(設定!$AD$4,5,2),MID(入力用!A43,1,FIND("日",入力用!A43)-1)))
)</f>
        <v>46036</v>
      </c>
      <c r="C43" s="10" t="str">
        <f>IF(
D43="","",
IF(入力用!B43="",C42,入力用!B43)
)</f>
        <v>水</v>
      </c>
      <c r="D43" s="1" t="str">
        <f>_xlfn.SWITCH(VLOOKUP(D$1,参照用!$H$2:$K$20,4,0),
0,IF(ISBLANK(入力用!C43),"",入力用!C43),
1,IFERROR(VLOOKUP(入力用!C43,参照用!$A$1:$B$11,2,0),"")
)</f>
        <v>昼</v>
      </c>
      <c r="E43" s="1" t="str">
        <f>_xlfn.SWITCH(VLOOKUP(E$1,参照用!$H$2:$K$20,4,0),
0,IF(ISBLANK(入力用!D43),"",入力用!D43),
1,IFERROR(VLOOKUP(入力用!D43,参照用!$A$1:$B$11,2,0),"")
)</f>
        <v/>
      </c>
      <c r="F43" s="1" t="str">
        <f>_xlfn.SWITCH(VLOOKUP(F$1,参照用!$H$2:$K$20,4,0),
0,IF(ISBLANK(入力用!E43),"",入力用!E43),
1,IFERROR(VLOOKUP(入力用!E43,参照用!$A$1:$B$11,2,0),"")
)</f>
        <v/>
      </c>
      <c r="G43" s="1">
        <f>IFERROR(
_xlfn.SWITCH(
VLOOKUP(G$1,参照用!$H$2:$K$20,4,0),
0,IF(ISBLANK(入力用!F43),"",入力用!F43),
1,IF(ISBLANK(入力用!F43),0,VLOOKUP(入力用!F43,参照用!$A$1:$B$11,2,0))
),
"")</f>
        <v>0</v>
      </c>
      <c r="H43" s="1">
        <f>IFERROR(
_xlfn.SWITCH(
VLOOKUP(H$1,参照用!$H$2:$K$20,4,0),
0,IF(ISBLANK(入力用!G43),"",入力用!G43),
1,IF(ISBLANK(入力用!G43),0,VLOOKUP(入力用!G43,参照用!$A$1:$B$11,2,0))
),
"")</f>
        <v>0</v>
      </c>
      <c r="I43" s="1">
        <f>IFERROR(
_xlfn.SWITCH(
VLOOKUP(I$1,参照用!$H$2:$K$20,4,0),
0,IF(ISBLANK(入力用!H43),"",入力用!H43),
1,IF(ISBLANK(入力用!H43),0,VLOOKUP(入力用!H43,参照用!$A$1:$B$11,2,0))
),
"")</f>
        <v>0</v>
      </c>
      <c r="J43" s="1">
        <f>IFERROR(
_xlfn.SWITCH(
VLOOKUP(J$1,参照用!$H$2:$K$20,4,0),
0,IF(入力用!I43="","",入力用!I43),
1,IF(入力用!I43="",0,VLOOKUP(入力用!I43,参照用!$A$1:$B$11,2,0))
),
"")</f>
        <v>0</v>
      </c>
      <c r="K43" s="1">
        <f>IFERROR(
_xlfn.SWITCH(
VLOOKUP(K$1,参照用!$H$2:$K$20,4,0),
0,IF(入力用!J43="","",入力用!J43),
1,IF(入力用!J43="",0,VLOOKUP(入力用!J43,参照用!$A$1:$B$11,2,0))
),
"")</f>
        <v>0</v>
      </c>
      <c r="L43" s="1">
        <f>IFERROR(
_xlfn.SWITCH(
VLOOKUP(L$1,参照用!$H$2:$K$20,4,0),
0,IF(入力用!K43="","",入力用!K43),
1,IF(入力用!K43="",0,VLOOKUP(入力用!K43,参照用!$A$1:$B$11,2,0))
),
"")</f>
        <v>0</v>
      </c>
      <c r="M43" s="1">
        <f>IFERROR(
_xlfn.SWITCH(
VLOOKUP(M$1,参照用!$H$2:$K$20,4,0),
0,IF(入力用!L43="","",入力用!L43),
1,IF(入力用!L43="",0,VLOOKUP(入力用!L43,参照用!$A$1:$B$11,2,0))
),
"")</f>
        <v>0</v>
      </c>
      <c r="N43" s="1">
        <f>IFERROR(
_xlfn.SWITCH(
VLOOKUP(N$1,参照用!$H$2:$K$20,4,0),
0,IF(入力用!M43="","",入力用!M43),
1,IF(入力用!M43="",0,VLOOKUP(入力用!M43,参照用!$A$1:$B$11,2,0))
),
"")</f>
        <v>0</v>
      </c>
      <c r="O43" s="1">
        <f>IFERROR(
_xlfn.SWITCH(
VLOOKUP(O$1,参照用!$H$2:$K$20,4,0),
0,IF(入力用!N43="","",入力用!N43),
1,IF(入力用!N43="",0,VLOOKUP(入力用!N43,参照用!$A$1:$B$11,2,0))
),
"")</f>
        <v>0</v>
      </c>
      <c r="P43" s="1">
        <f>IFERROR(
_xlfn.SWITCH(
VLOOKUP(P$1,参照用!$H$2:$K$20,4,0),
0,IF(入力用!O43="","",入力用!O43),
1,IF(入力用!O43="",0,VLOOKUP(入力用!O43,参照用!$A$1:$B$11,2,0))
),
"")</f>
        <v>0</v>
      </c>
      <c r="Q43" s="1">
        <f>IFERROR(
_xlfn.SWITCH(
VLOOKUP(Q$1,参照用!$H$2:$K$20,4,0),
0,IF(入力用!P43="","",入力用!P43),
1,IF(入力用!P43="",0,VLOOKUP(入力用!P43,参照用!$A$1:$B$11,2,0))
),
"")</f>
        <v>0</v>
      </c>
      <c r="R43" s="1">
        <f>IFERROR(
_xlfn.SWITCH(
VLOOKUP(R$1,参照用!$H$2:$K$20,4,0),
0,IF(入力用!Q43="","",入力用!Q43),
1,IF(入力用!Q43="",0,VLOOKUP(入力用!Q43,参照用!$A$1:$B$11,2,0))
),
"")</f>
        <v>0</v>
      </c>
      <c r="S43" s="1">
        <f>IFERROR(
_xlfn.SWITCH(
VLOOKUP(S$1,参照用!$H$2:$K$20,4,0),
0,IF(入力用!R43="","",入力用!R43),
1,IF(入力用!R43="",0,VLOOKUP(入力用!R43,参照用!$A$1:$B$11,2,0))
),
"")</f>
        <v>0</v>
      </c>
      <c r="T43" s="1">
        <f>IFERROR(
_xlfn.SWITCH(
VLOOKUP(T$1,参照用!$H$2:$K$20,4,0),
0,IF(入力用!S43="","",入力用!S43),
1,IF(入力用!S43="",0,VLOOKUP(入力用!S43,参照用!$A$1:$B$11,2,0))
),
"")</f>
        <v>0</v>
      </c>
      <c r="U43" s="1">
        <f>IFERROR(
_xlfn.SWITCH(
VLOOKUP(U$1,参照用!$H$2:$K$20,4,0),
0,IF(入力用!T43="","",入力用!T43),
1,IF(入力用!T43="",0,VLOOKUP(入力用!T43,参照用!$A$1:$B$11,2,0))
),
"")</f>
        <v>0</v>
      </c>
      <c r="V43" s="1">
        <f>IFERROR(
_xlfn.SWITCH(
VLOOKUP(V$1,参照用!$H$2:$K$20,4,0),
0,IF(入力用!U43="","",入力用!U43),
1,IF(入力用!U43="",0,VLOOKUP(入力用!U43,参照用!$A$1:$B$11,2,0))
),
"")</f>
        <v>0</v>
      </c>
      <c r="W43" s="1">
        <f>IFERROR(
_xlfn.SWITCH(
VLOOKUP(W$1,参照用!$H$2:$K$20,4,0),
0,IF(入力用!V43="","",入力用!V43),
1,IF(入力用!V43="",0,VLOOKUP(入力用!V43,参照用!$A$1:$B$11,2,0))
),
"")</f>
        <v>0</v>
      </c>
      <c r="X43" s="1">
        <f>IFERROR(
_xlfn.SWITCH(
VLOOKUP(X$1,参照用!$H$2:$K$20,4,0),
0,IF(入力用!W43="","",入力用!W43),
1,IF(入力用!W43="",0,VLOOKUP(入力用!W43,参照用!$A$1:$B$11,2,0))
),
"")</f>
        <v>0</v>
      </c>
      <c r="Y43" s="1">
        <f>IFERROR(
_xlfn.SWITCH(
VLOOKUP(Y$1,参照用!$H$2:$K$20,4,0),
0,IF(入力用!X43="","",入力用!X43),
1,IF(入力用!X43="",0,VLOOKUP(入力用!X43,参照用!$A$1:$B$11,2,0))
),
"")</f>
        <v>0</v>
      </c>
      <c r="Z43" s="1">
        <f>IFERROR(
_xlfn.SWITCH(
VLOOKUP(Z$1,参照用!$H$2:$K$20,4,0),
0,IF(入力用!Y43="","",入力用!Y43),
1,IF(入力用!Y43="",0,VLOOKUP(入力用!Y43,参照用!$A$1:$B$11,2,0))
),
"")</f>
        <v>0</v>
      </c>
      <c r="AA43" s="1">
        <f>IFERROR(
_xlfn.SWITCH(
VLOOKUP(AA$1,参照用!$H$2:$K$20,4,0),
0,IF(入力用!Z43="","",入力用!Z43),
1,IF(入力用!Z43="",0,VLOOKUP(入力用!Z43,参照用!$A$1:$B$11,2,0))
),
"")</f>
        <v>0</v>
      </c>
      <c r="AB43" s="1">
        <f>IFERROR(
_xlfn.SWITCH(
VLOOKUP(AB$1,参照用!$H$2:$K$20,4,0),
0,IF(入力用!AA43="","",入力用!AA43),
1,IF(入力用!AA43="",0,VLOOKUP(入力用!AA43,参照用!$A$1:$B$11,2,0))
),
"")</f>
        <v>0</v>
      </c>
      <c r="AC43" s="1">
        <f>IFERROR(
_xlfn.SWITCH(
VLOOKUP(AC$1,参照用!$H$2:$K$20,4,0),
0,IF(入力用!AB43="","",入力用!AB43),
1,IF(入力用!AB43="",0,VLOOKUP(入力用!AB43,参照用!$A$1:$B$11,2,0))
),
"")</f>
        <v>0</v>
      </c>
      <c r="AD43" s="1">
        <f>IFERROR(
_xlfn.SWITCH(
VLOOKUP(AD$1,参照用!$H$2:$K$20,4,0),
0,IF(入力用!AC43="","",入力用!AC43),
1,IF(入力用!AC43="",0,VLOOKUP(入力用!AC43,参照用!$A$1:$B$11,2,0))
),
"")</f>
        <v>0</v>
      </c>
      <c r="AE43" s="1">
        <f>IFERROR(
_xlfn.SWITCH(
VLOOKUP(AE$1,参照用!$H$2:$K$20,4,0),
0,IF(入力用!AD43="","",入力用!AD43),
1,IF(入力用!AD43="",0,VLOOKUP(入力用!AD43,参照用!$A$1:$B$11,2,0))
),
"")</f>
        <v>0</v>
      </c>
      <c r="AF43" s="1">
        <f>IFERROR(
_xlfn.SWITCH(
VLOOKUP(AF$1,参照用!$H$2:$K$20,4,0),
0,IF(入力用!AE43="","",入力用!AE43),
1,IF(入力用!AE43="",0,VLOOKUP(入力用!AE43,参照用!$A$1:$B$11,2,0))
),
"")</f>
        <v>0</v>
      </c>
      <c r="AG43" s="1">
        <f>IFERROR(
_xlfn.SWITCH(
VLOOKUP(AG$1,参照用!$H$2:$K$20,4,0),
0,IF(入力用!AF43="","",入力用!AF43),
1,IF(入力用!AF43="",0,VLOOKUP(入力用!AF43,参照用!$A$1:$B$11,2,0))
),
"")</f>
        <v>0</v>
      </c>
      <c r="AH43" s="1">
        <f>IFERROR(
_xlfn.SWITCH(
VLOOKUP(AH$1,参照用!$H$2:$K$20,4,0),
0,IF(入力用!AG43="","",入力用!AG43),
1,IF(入力用!AG43="",0,VLOOKUP(入力用!AG43,参照用!$A$1:$B$11,2,0))
),
"")</f>
        <v>0</v>
      </c>
      <c r="AI43" s="1">
        <f>IFERROR(
_xlfn.SWITCH(
VLOOKUP(AI$1,参照用!$H$2:$K$20,4,0),
0,IF(入力用!AH43="","",入力用!AH43),
1,IF(入力用!AH43="",0,VLOOKUP(入力用!AH43,参照用!$A$1:$B$11,2,0))
),
"")</f>
        <v>0</v>
      </c>
      <c r="AJ43" s="1" t="str">
        <f>IFERROR(
_xlfn.SWITCH(
VLOOKUP(AJ$1,参照用!$H$2:$K$20,4,0),
0,IF(入力用!AI43="","",入力用!AI43),
1,IF(入力用!AI43="",0,VLOOKUP(入力用!AI43,参照用!$A$1:$B$11,2,0))
),
"")</f>
        <v/>
      </c>
      <c r="AK43" s="1" t="str">
        <f>IFERROR(
_xlfn.SWITCH(
VLOOKUP(AK$1,参照用!$H$2:$K$20,4,0),
0,IF(入力用!AJ43="","",入力用!AJ43),
1,IF(入力用!AJ43="",0,VLOOKUP(入力用!AJ43,参照用!$A$1:$B$11,2,0))
),
"")</f>
        <v/>
      </c>
      <c r="AL43" s="1" t="str">
        <f>IFERROR(
_xlfn.SWITCH(
VLOOKUP(AL$1,参照用!$H$2:$K$20,4,0),
0,IF(入力用!AK43="","",入力用!AK43),
1,IF(入力用!AK43="",0,VLOOKUP(入力用!AK43,参照用!$A$1:$B$11,2,0))
),
"")</f>
        <v/>
      </c>
      <c r="AM43" s="1" t="str">
        <f>IFERROR(
_xlfn.SWITCH(
VLOOKUP(AM$1,参照用!$H$2:$K$20,4,0),
0,IF(入力用!AL43="","",入力用!AL43),
1,IF(入力用!AL43="",0,VLOOKUP(入力用!AL43,参照用!$A$1:$B$11,2,0))
),
"")</f>
        <v/>
      </c>
    </row>
    <row r="44" spans="1:39" x14ac:dyDescent="0.2">
      <c r="A44" s="1" t="str">
        <f t="shared" si="0"/>
        <v>46036夜</v>
      </c>
      <c r="B44" s="10">
        <f>IF(
D44="","",
IF(入力用!A44="",B43,DATE(LEFT(設定!$AD$4,4),MID(設定!$AD$4,5,2),MID(入力用!A44,1,FIND("日",入力用!A44)-1)))
)</f>
        <v>46036</v>
      </c>
      <c r="C44" s="10" t="str">
        <f>IF(
D44="","",
IF(入力用!B44="",C43,入力用!B44)
)</f>
        <v>水</v>
      </c>
      <c r="D44" s="1" t="str">
        <f>_xlfn.SWITCH(VLOOKUP(D$1,参照用!$H$2:$K$20,4,0),
0,IF(ISBLANK(入力用!C44),"",入力用!C44),
1,IFERROR(VLOOKUP(入力用!C44,参照用!$A$1:$B$11,2,0),"")
)</f>
        <v>夜</v>
      </c>
      <c r="E44" s="1" t="str">
        <f>_xlfn.SWITCH(VLOOKUP(E$1,参照用!$H$2:$K$20,4,0),
0,IF(ISBLANK(入力用!D44),"",入力用!D44),
1,IFERROR(VLOOKUP(入力用!D44,参照用!$A$1:$B$11,2,0),"")
)</f>
        <v/>
      </c>
      <c r="F44" s="1" t="str">
        <f>_xlfn.SWITCH(VLOOKUP(F$1,参照用!$H$2:$K$20,4,0),
0,IF(ISBLANK(入力用!E44),"",入力用!E44),
1,IFERROR(VLOOKUP(入力用!E44,参照用!$A$1:$B$11,2,0),"")
)</f>
        <v/>
      </c>
      <c r="G44" s="1">
        <f>IFERROR(
_xlfn.SWITCH(
VLOOKUP(G$1,参照用!$H$2:$K$20,4,0),
0,IF(ISBLANK(入力用!F44),"",入力用!F44),
1,IF(ISBLANK(入力用!F44),0,VLOOKUP(入力用!F44,参照用!$A$1:$B$11,2,0))
),
"")</f>
        <v>0</v>
      </c>
      <c r="H44" s="1">
        <f>IFERROR(
_xlfn.SWITCH(
VLOOKUP(H$1,参照用!$H$2:$K$20,4,0),
0,IF(ISBLANK(入力用!G44),"",入力用!G44),
1,IF(ISBLANK(入力用!G44),0,VLOOKUP(入力用!G44,参照用!$A$1:$B$11,2,0))
),
"")</f>
        <v>0</v>
      </c>
      <c r="I44" s="1">
        <f>IFERROR(
_xlfn.SWITCH(
VLOOKUP(I$1,参照用!$H$2:$K$20,4,0),
0,IF(ISBLANK(入力用!H44),"",入力用!H44),
1,IF(ISBLANK(入力用!H44),0,VLOOKUP(入力用!H44,参照用!$A$1:$B$11,2,0))
),
"")</f>
        <v>0</v>
      </c>
      <c r="J44" s="1">
        <f>IFERROR(
_xlfn.SWITCH(
VLOOKUP(J$1,参照用!$H$2:$K$20,4,0),
0,IF(入力用!I44="","",入力用!I44),
1,IF(入力用!I44="",0,VLOOKUP(入力用!I44,参照用!$A$1:$B$11,2,0))
),
"")</f>
        <v>0</v>
      </c>
      <c r="K44" s="1">
        <f>IFERROR(
_xlfn.SWITCH(
VLOOKUP(K$1,参照用!$H$2:$K$20,4,0),
0,IF(入力用!J44="","",入力用!J44),
1,IF(入力用!J44="",0,VLOOKUP(入力用!J44,参照用!$A$1:$B$11,2,0))
),
"")</f>
        <v>0</v>
      </c>
      <c r="L44" s="1">
        <f>IFERROR(
_xlfn.SWITCH(
VLOOKUP(L$1,参照用!$H$2:$K$20,4,0),
0,IF(入力用!K44="","",入力用!K44),
1,IF(入力用!K44="",0,VLOOKUP(入力用!K44,参照用!$A$1:$B$11,2,0))
),
"")</f>
        <v>0</v>
      </c>
      <c r="M44" s="1">
        <f>IFERROR(
_xlfn.SWITCH(
VLOOKUP(M$1,参照用!$H$2:$K$20,4,0),
0,IF(入力用!L44="","",入力用!L44),
1,IF(入力用!L44="",0,VLOOKUP(入力用!L44,参照用!$A$1:$B$11,2,0))
),
"")</f>
        <v>0</v>
      </c>
      <c r="N44" s="1">
        <f>IFERROR(
_xlfn.SWITCH(
VLOOKUP(N$1,参照用!$H$2:$K$20,4,0),
0,IF(入力用!M44="","",入力用!M44),
1,IF(入力用!M44="",0,VLOOKUP(入力用!M44,参照用!$A$1:$B$11,2,0))
),
"")</f>
        <v>0</v>
      </c>
      <c r="O44" s="1">
        <f>IFERROR(
_xlfn.SWITCH(
VLOOKUP(O$1,参照用!$H$2:$K$20,4,0),
0,IF(入力用!N44="","",入力用!N44),
1,IF(入力用!N44="",0,VLOOKUP(入力用!N44,参照用!$A$1:$B$11,2,0))
),
"")</f>
        <v>0</v>
      </c>
      <c r="P44" s="1">
        <f>IFERROR(
_xlfn.SWITCH(
VLOOKUP(P$1,参照用!$H$2:$K$20,4,0),
0,IF(入力用!O44="","",入力用!O44),
1,IF(入力用!O44="",0,VLOOKUP(入力用!O44,参照用!$A$1:$B$11,2,0))
),
"")</f>
        <v>0</v>
      </c>
      <c r="Q44" s="1">
        <f>IFERROR(
_xlfn.SWITCH(
VLOOKUP(Q$1,参照用!$H$2:$K$20,4,0),
0,IF(入力用!P44="","",入力用!P44),
1,IF(入力用!P44="",0,VLOOKUP(入力用!P44,参照用!$A$1:$B$11,2,0))
),
"")</f>
        <v>0</v>
      </c>
      <c r="R44" s="1">
        <f>IFERROR(
_xlfn.SWITCH(
VLOOKUP(R$1,参照用!$H$2:$K$20,4,0),
0,IF(入力用!Q44="","",入力用!Q44),
1,IF(入力用!Q44="",0,VLOOKUP(入力用!Q44,参照用!$A$1:$B$11,2,0))
),
"")</f>
        <v>0</v>
      </c>
      <c r="S44" s="1">
        <f>IFERROR(
_xlfn.SWITCH(
VLOOKUP(S$1,参照用!$H$2:$K$20,4,0),
0,IF(入力用!R44="","",入力用!R44),
1,IF(入力用!R44="",0,VLOOKUP(入力用!R44,参照用!$A$1:$B$11,2,0))
),
"")</f>
        <v>0</v>
      </c>
      <c r="T44" s="1">
        <f>IFERROR(
_xlfn.SWITCH(
VLOOKUP(T$1,参照用!$H$2:$K$20,4,0),
0,IF(入力用!S44="","",入力用!S44),
1,IF(入力用!S44="",0,VLOOKUP(入力用!S44,参照用!$A$1:$B$11,2,0))
),
"")</f>
        <v>0</v>
      </c>
      <c r="U44" s="1">
        <f>IFERROR(
_xlfn.SWITCH(
VLOOKUP(U$1,参照用!$H$2:$K$20,4,0),
0,IF(入力用!T44="","",入力用!T44),
1,IF(入力用!T44="",0,VLOOKUP(入力用!T44,参照用!$A$1:$B$11,2,0))
),
"")</f>
        <v>0</v>
      </c>
      <c r="V44" s="1">
        <f>IFERROR(
_xlfn.SWITCH(
VLOOKUP(V$1,参照用!$H$2:$K$20,4,0),
0,IF(入力用!U44="","",入力用!U44),
1,IF(入力用!U44="",0,VLOOKUP(入力用!U44,参照用!$A$1:$B$11,2,0))
),
"")</f>
        <v>0</v>
      </c>
      <c r="W44" s="1">
        <f>IFERROR(
_xlfn.SWITCH(
VLOOKUP(W$1,参照用!$H$2:$K$20,4,0),
0,IF(入力用!V44="","",入力用!V44),
1,IF(入力用!V44="",0,VLOOKUP(入力用!V44,参照用!$A$1:$B$11,2,0))
),
"")</f>
        <v>0</v>
      </c>
      <c r="X44" s="1">
        <f>IFERROR(
_xlfn.SWITCH(
VLOOKUP(X$1,参照用!$H$2:$K$20,4,0),
0,IF(入力用!W44="","",入力用!W44),
1,IF(入力用!W44="",0,VLOOKUP(入力用!W44,参照用!$A$1:$B$11,2,0))
),
"")</f>
        <v>0</v>
      </c>
      <c r="Y44" s="1">
        <f>IFERROR(
_xlfn.SWITCH(
VLOOKUP(Y$1,参照用!$H$2:$K$20,4,0),
0,IF(入力用!X44="","",入力用!X44),
1,IF(入力用!X44="",0,VLOOKUP(入力用!X44,参照用!$A$1:$B$11,2,0))
),
"")</f>
        <v>0</v>
      </c>
      <c r="Z44" s="1">
        <f>IFERROR(
_xlfn.SWITCH(
VLOOKUP(Z$1,参照用!$H$2:$K$20,4,0),
0,IF(入力用!Y44="","",入力用!Y44),
1,IF(入力用!Y44="",0,VLOOKUP(入力用!Y44,参照用!$A$1:$B$11,2,0))
),
"")</f>
        <v>0</v>
      </c>
      <c r="AA44" s="1">
        <f>IFERROR(
_xlfn.SWITCH(
VLOOKUP(AA$1,参照用!$H$2:$K$20,4,0),
0,IF(入力用!Z44="","",入力用!Z44),
1,IF(入力用!Z44="",0,VLOOKUP(入力用!Z44,参照用!$A$1:$B$11,2,0))
),
"")</f>
        <v>0</v>
      </c>
      <c r="AB44" s="1">
        <f>IFERROR(
_xlfn.SWITCH(
VLOOKUP(AB$1,参照用!$H$2:$K$20,4,0),
0,IF(入力用!AA44="","",入力用!AA44),
1,IF(入力用!AA44="",0,VLOOKUP(入力用!AA44,参照用!$A$1:$B$11,2,0))
),
"")</f>
        <v>0</v>
      </c>
      <c r="AC44" s="1">
        <f>IFERROR(
_xlfn.SWITCH(
VLOOKUP(AC$1,参照用!$H$2:$K$20,4,0),
0,IF(入力用!AB44="","",入力用!AB44),
1,IF(入力用!AB44="",0,VLOOKUP(入力用!AB44,参照用!$A$1:$B$11,2,0))
),
"")</f>
        <v>0</v>
      </c>
      <c r="AD44" s="1">
        <f>IFERROR(
_xlfn.SWITCH(
VLOOKUP(AD$1,参照用!$H$2:$K$20,4,0),
0,IF(入力用!AC44="","",入力用!AC44),
1,IF(入力用!AC44="",0,VLOOKUP(入力用!AC44,参照用!$A$1:$B$11,2,0))
),
"")</f>
        <v>0</v>
      </c>
      <c r="AE44" s="1">
        <f>IFERROR(
_xlfn.SWITCH(
VLOOKUP(AE$1,参照用!$H$2:$K$20,4,0),
0,IF(入力用!AD44="","",入力用!AD44),
1,IF(入力用!AD44="",0,VLOOKUP(入力用!AD44,参照用!$A$1:$B$11,2,0))
),
"")</f>
        <v>0</v>
      </c>
      <c r="AF44" s="1">
        <f>IFERROR(
_xlfn.SWITCH(
VLOOKUP(AF$1,参照用!$H$2:$K$20,4,0),
0,IF(入力用!AE44="","",入力用!AE44),
1,IF(入力用!AE44="",0,VLOOKUP(入力用!AE44,参照用!$A$1:$B$11,2,0))
),
"")</f>
        <v>0</v>
      </c>
      <c r="AG44" s="1">
        <f>IFERROR(
_xlfn.SWITCH(
VLOOKUP(AG$1,参照用!$H$2:$K$20,4,0),
0,IF(入力用!AF44="","",入力用!AF44),
1,IF(入力用!AF44="",0,VLOOKUP(入力用!AF44,参照用!$A$1:$B$11,2,0))
),
"")</f>
        <v>0</v>
      </c>
      <c r="AH44" s="1">
        <f>IFERROR(
_xlfn.SWITCH(
VLOOKUP(AH$1,参照用!$H$2:$K$20,4,0),
0,IF(入力用!AG44="","",入力用!AG44),
1,IF(入力用!AG44="",0,VLOOKUP(入力用!AG44,参照用!$A$1:$B$11,2,0))
),
"")</f>
        <v>0</v>
      </c>
      <c r="AI44" s="1">
        <f>IFERROR(
_xlfn.SWITCH(
VLOOKUP(AI$1,参照用!$H$2:$K$20,4,0),
0,IF(入力用!AH44="","",入力用!AH44),
1,IF(入力用!AH44="",0,VLOOKUP(入力用!AH44,参照用!$A$1:$B$11,2,0))
),
"")</f>
        <v>0</v>
      </c>
      <c r="AJ44" s="1" t="str">
        <f>IFERROR(
_xlfn.SWITCH(
VLOOKUP(AJ$1,参照用!$H$2:$K$20,4,0),
0,IF(入力用!AI44="","",入力用!AI44),
1,IF(入力用!AI44="",0,VLOOKUP(入力用!AI44,参照用!$A$1:$B$11,2,0))
),
"")</f>
        <v/>
      </c>
      <c r="AK44" s="1" t="str">
        <f>IFERROR(
_xlfn.SWITCH(
VLOOKUP(AK$1,参照用!$H$2:$K$20,4,0),
0,IF(入力用!AJ44="","",入力用!AJ44),
1,IF(入力用!AJ44="",0,VLOOKUP(入力用!AJ44,参照用!$A$1:$B$11,2,0))
),
"")</f>
        <v/>
      </c>
      <c r="AL44" s="1" t="str">
        <f>IFERROR(
_xlfn.SWITCH(
VLOOKUP(AL$1,参照用!$H$2:$K$20,4,0),
0,IF(入力用!AK44="","",入力用!AK44),
1,IF(入力用!AK44="",0,VLOOKUP(入力用!AK44,参照用!$A$1:$B$11,2,0))
),
"")</f>
        <v/>
      </c>
      <c r="AM44" s="1" t="str">
        <f>IFERROR(
_xlfn.SWITCH(
VLOOKUP(AM$1,参照用!$H$2:$K$20,4,0),
0,IF(入力用!AL44="","",入力用!AL44),
1,IF(入力用!AL44="",0,VLOOKUP(入力用!AL44,参照用!$A$1:$B$11,2,0))
),
"")</f>
        <v/>
      </c>
    </row>
    <row r="45" spans="1:39" ht="12" customHeight="1" x14ac:dyDescent="0.2">
      <c r="A45" s="1" t="str">
        <f t="shared" si="0"/>
        <v>46037朝</v>
      </c>
      <c r="B45" s="10">
        <f>IF(
D45="","",
IF(入力用!A45="",B44,DATE(LEFT(設定!$AD$4,4),MID(設定!$AD$4,5,2),MID(入力用!A45,1,FIND("日",入力用!A45)-1)))
)</f>
        <v>46037</v>
      </c>
      <c r="C45" s="10" t="str">
        <f>IF(
D45="","",
IF(入力用!B45="",C44,入力用!B45)
)</f>
        <v>木</v>
      </c>
      <c r="D45" s="1" t="str">
        <f>_xlfn.SWITCH(VLOOKUP(D$1,参照用!$H$2:$K$20,4,0),
0,IF(ISBLANK(入力用!C45),"",入力用!C45),
1,IFERROR(VLOOKUP(入力用!C45,参照用!$A$1:$B$11,2,0),"")
)</f>
        <v>朝</v>
      </c>
      <c r="E45" s="1" t="str">
        <f>_xlfn.SWITCH(VLOOKUP(E$1,参照用!$H$2:$K$20,4,0),
0,IF(ISBLANK(入力用!D45),"",入力用!D45),
1,IFERROR(VLOOKUP(入力用!D45,参照用!$A$1:$B$11,2,0),"")
)</f>
        <v/>
      </c>
      <c r="F45" s="1" t="str">
        <f>_xlfn.SWITCH(VLOOKUP(F$1,参照用!$H$2:$K$20,4,0),
0,IF(ISBLANK(入力用!E45),"",入力用!E45),
1,IFERROR(VLOOKUP(入力用!E45,参照用!$A$1:$B$11,2,0),"")
)</f>
        <v/>
      </c>
      <c r="G45" s="1">
        <f>IFERROR(
_xlfn.SWITCH(
VLOOKUP(G$1,参照用!$H$2:$K$20,4,0),
0,IF(ISBLANK(入力用!F45),"",入力用!F45),
1,IF(ISBLANK(入力用!F45),0,VLOOKUP(入力用!F45,参照用!$A$1:$B$11,2,0))
),
"")</f>
        <v>0</v>
      </c>
      <c r="H45" s="1">
        <f>IFERROR(
_xlfn.SWITCH(
VLOOKUP(H$1,参照用!$H$2:$K$20,4,0),
0,IF(ISBLANK(入力用!G45),"",入力用!G45),
1,IF(ISBLANK(入力用!G45),0,VLOOKUP(入力用!G45,参照用!$A$1:$B$11,2,0))
),
"")</f>
        <v>0</v>
      </c>
      <c r="I45" s="1">
        <f>IFERROR(
_xlfn.SWITCH(
VLOOKUP(I$1,参照用!$H$2:$K$20,4,0),
0,IF(ISBLANK(入力用!H45),"",入力用!H45),
1,IF(ISBLANK(入力用!H45),0,VLOOKUP(入力用!H45,参照用!$A$1:$B$11,2,0))
),
"")</f>
        <v>0</v>
      </c>
      <c r="J45" s="1">
        <f>IFERROR(
_xlfn.SWITCH(
VLOOKUP(J$1,参照用!$H$2:$K$20,4,0),
0,IF(入力用!I45="","",入力用!I45),
1,IF(入力用!I45="",0,VLOOKUP(入力用!I45,参照用!$A$1:$B$11,2,0))
),
"")</f>
        <v>0</v>
      </c>
      <c r="K45" s="1">
        <f>IFERROR(
_xlfn.SWITCH(
VLOOKUP(K$1,参照用!$H$2:$K$20,4,0),
0,IF(入力用!J45="","",入力用!J45),
1,IF(入力用!J45="",0,VLOOKUP(入力用!J45,参照用!$A$1:$B$11,2,0))
),
"")</f>
        <v>0</v>
      </c>
      <c r="L45" s="1">
        <f>IFERROR(
_xlfn.SWITCH(
VLOOKUP(L$1,参照用!$H$2:$K$20,4,0),
0,IF(入力用!K45="","",入力用!K45),
1,IF(入力用!K45="",0,VLOOKUP(入力用!K45,参照用!$A$1:$B$11,2,0))
),
"")</f>
        <v>0</v>
      </c>
      <c r="M45" s="1">
        <f>IFERROR(
_xlfn.SWITCH(
VLOOKUP(M$1,参照用!$H$2:$K$20,4,0),
0,IF(入力用!L45="","",入力用!L45),
1,IF(入力用!L45="",0,VLOOKUP(入力用!L45,参照用!$A$1:$B$11,2,0))
),
"")</f>
        <v>0</v>
      </c>
      <c r="N45" s="1">
        <f>IFERROR(
_xlfn.SWITCH(
VLOOKUP(N$1,参照用!$H$2:$K$20,4,0),
0,IF(入力用!M45="","",入力用!M45),
1,IF(入力用!M45="",0,VLOOKUP(入力用!M45,参照用!$A$1:$B$11,2,0))
),
"")</f>
        <v>0</v>
      </c>
      <c r="O45" s="1">
        <f>IFERROR(
_xlfn.SWITCH(
VLOOKUP(O$1,参照用!$H$2:$K$20,4,0),
0,IF(入力用!N45="","",入力用!N45),
1,IF(入力用!N45="",0,VLOOKUP(入力用!N45,参照用!$A$1:$B$11,2,0))
),
"")</f>
        <v>0</v>
      </c>
      <c r="P45" s="1">
        <f>IFERROR(
_xlfn.SWITCH(
VLOOKUP(P$1,参照用!$H$2:$K$20,4,0),
0,IF(入力用!O45="","",入力用!O45),
1,IF(入力用!O45="",0,VLOOKUP(入力用!O45,参照用!$A$1:$B$11,2,0))
),
"")</f>
        <v>0</v>
      </c>
      <c r="Q45" s="1">
        <f>IFERROR(
_xlfn.SWITCH(
VLOOKUP(Q$1,参照用!$H$2:$K$20,4,0),
0,IF(入力用!P45="","",入力用!P45),
1,IF(入力用!P45="",0,VLOOKUP(入力用!P45,参照用!$A$1:$B$11,2,0))
),
"")</f>
        <v>0</v>
      </c>
      <c r="R45" s="1">
        <f>IFERROR(
_xlfn.SWITCH(
VLOOKUP(R$1,参照用!$H$2:$K$20,4,0),
0,IF(入力用!Q45="","",入力用!Q45),
1,IF(入力用!Q45="",0,VLOOKUP(入力用!Q45,参照用!$A$1:$B$11,2,0))
),
"")</f>
        <v>0</v>
      </c>
      <c r="S45" s="1">
        <f>IFERROR(
_xlfn.SWITCH(
VLOOKUP(S$1,参照用!$H$2:$K$20,4,0),
0,IF(入力用!R45="","",入力用!R45),
1,IF(入力用!R45="",0,VLOOKUP(入力用!R45,参照用!$A$1:$B$11,2,0))
),
"")</f>
        <v>0</v>
      </c>
      <c r="T45" s="1">
        <f>IFERROR(
_xlfn.SWITCH(
VLOOKUP(T$1,参照用!$H$2:$K$20,4,0),
0,IF(入力用!S45="","",入力用!S45),
1,IF(入力用!S45="",0,VLOOKUP(入力用!S45,参照用!$A$1:$B$11,2,0))
),
"")</f>
        <v>0</v>
      </c>
      <c r="U45" s="1">
        <f>IFERROR(
_xlfn.SWITCH(
VLOOKUP(U$1,参照用!$H$2:$K$20,4,0),
0,IF(入力用!T45="","",入力用!T45),
1,IF(入力用!T45="",0,VLOOKUP(入力用!T45,参照用!$A$1:$B$11,2,0))
),
"")</f>
        <v>0</v>
      </c>
      <c r="V45" s="1">
        <f>IFERROR(
_xlfn.SWITCH(
VLOOKUP(V$1,参照用!$H$2:$K$20,4,0),
0,IF(入力用!U45="","",入力用!U45),
1,IF(入力用!U45="",0,VLOOKUP(入力用!U45,参照用!$A$1:$B$11,2,0))
),
"")</f>
        <v>0</v>
      </c>
      <c r="W45" s="1">
        <f>IFERROR(
_xlfn.SWITCH(
VLOOKUP(W$1,参照用!$H$2:$K$20,4,0),
0,IF(入力用!V45="","",入力用!V45),
1,IF(入力用!V45="",0,VLOOKUP(入力用!V45,参照用!$A$1:$B$11,2,0))
),
"")</f>
        <v>0</v>
      </c>
      <c r="X45" s="1">
        <f>IFERROR(
_xlfn.SWITCH(
VLOOKUP(X$1,参照用!$H$2:$K$20,4,0),
0,IF(入力用!W45="","",入力用!W45),
1,IF(入力用!W45="",0,VLOOKUP(入力用!W45,参照用!$A$1:$B$11,2,0))
),
"")</f>
        <v>0</v>
      </c>
      <c r="Y45" s="1">
        <f>IFERROR(
_xlfn.SWITCH(
VLOOKUP(Y$1,参照用!$H$2:$K$20,4,0),
0,IF(入力用!X45="","",入力用!X45),
1,IF(入力用!X45="",0,VLOOKUP(入力用!X45,参照用!$A$1:$B$11,2,0))
),
"")</f>
        <v>0</v>
      </c>
      <c r="Z45" s="1">
        <f>IFERROR(
_xlfn.SWITCH(
VLOOKUP(Z$1,参照用!$H$2:$K$20,4,0),
0,IF(入力用!Y45="","",入力用!Y45),
1,IF(入力用!Y45="",0,VLOOKUP(入力用!Y45,参照用!$A$1:$B$11,2,0))
),
"")</f>
        <v>0</v>
      </c>
      <c r="AA45" s="1">
        <f>IFERROR(
_xlfn.SWITCH(
VLOOKUP(AA$1,参照用!$H$2:$K$20,4,0),
0,IF(入力用!Z45="","",入力用!Z45),
1,IF(入力用!Z45="",0,VLOOKUP(入力用!Z45,参照用!$A$1:$B$11,2,0))
),
"")</f>
        <v>0</v>
      </c>
      <c r="AB45" s="1">
        <f>IFERROR(
_xlfn.SWITCH(
VLOOKUP(AB$1,参照用!$H$2:$K$20,4,0),
0,IF(入力用!AA45="","",入力用!AA45),
1,IF(入力用!AA45="",0,VLOOKUP(入力用!AA45,参照用!$A$1:$B$11,2,0))
),
"")</f>
        <v>0</v>
      </c>
      <c r="AC45" s="1">
        <f>IFERROR(
_xlfn.SWITCH(
VLOOKUP(AC$1,参照用!$H$2:$K$20,4,0),
0,IF(入力用!AB45="","",入力用!AB45),
1,IF(入力用!AB45="",0,VLOOKUP(入力用!AB45,参照用!$A$1:$B$11,2,0))
),
"")</f>
        <v>0</v>
      </c>
      <c r="AD45" s="1">
        <f>IFERROR(
_xlfn.SWITCH(
VLOOKUP(AD$1,参照用!$H$2:$K$20,4,0),
0,IF(入力用!AC45="","",入力用!AC45),
1,IF(入力用!AC45="",0,VLOOKUP(入力用!AC45,参照用!$A$1:$B$11,2,0))
),
"")</f>
        <v>0</v>
      </c>
      <c r="AE45" s="1">
        <f>IFERROR(
_xlfn.SWITCH(
VLOOKUP(AE$1,参照用!$H$2:$K$20,4,0),
0,IF(入力用!AD45="","",入力用!AD45),
1,IF(入力用!AD45="",0,VLOOKUP(入力用!AD45,参照用!$A$1:$B$11,2,0))
),
"")</f>
        <v>0</v>
      </c>
      <c r="AF45" s="1">
        <f>IFERROR(
_xlfn.SWITCH(
VLOOKUP(AF$1,参照用!$H$2:$K$20,4,0),
0,IF(入力用!AE45="","",入力用!AE45),
1,IF(入力用!AE45="",0,VLOOKUP(入力用!AE45,参照用!$A$1:$B$11,2,0))
),
"")</f>
        <v>0</v>
      </c>
      <c r="AG45" s="1">
        <f>IFERROR(
_xlfn.SWITCH(
VLOOKUP(AG$1,参照用!$H$2:$K$20,4,0),
0,IF(入力用!AF45="","",入力用!AF45),
1,IF(入力用!AF45="",0,VLOOKUP(入力用!AF45,参照用!$A$1:$B$11,2,0))
),
"")</f>
        <v>0</v>
      </c>
      <c r="AH45" s="1">
        <f>IFERROR(
_xlfn.SWITCH(
VLOOKUP(AH$1,参照用!$H$2:$K$20,4,0),
0,IF(入力用!AG45="","",入力用!AG45),
1,IF(入力用!AG45="",0,VLOOKUP(入力用!AG45,参照用!$A$1:$B$11,2,0))
),
"")</f>
        <v>0</v>
      </c>
      <c r="AI45" s="1">
        <f>IFERROR(
_xlfn.SWITCH(
VLOOKUP(AI$1,参照用!$H$2:$K$20,4,0),
0,IF(入力用!AH45="","",入力用!AH45),
1,IF(入力用!AH45="",0,VLOOKUP(入力用!AH45,参照用!$A$1:$B$11,2,0))
),
"")</f>
        <v>0</v>
      </c>
      <c r="AJ45" s="1" t="str">
        <f>IFERROR(
_xlfn.SWITCH(
VLOOKUP(AJ$1,参照用!$H$2:$K$20,4,0),
0,IF(入力用!AI45="","",入力用!AI45),
1,IF(入力用!AI45="",0,VLOOKUP(入力用!AI45,参照用!$A$1:$B$11,2,0))
),
"")</f>
        <v/>
      </c>
      <c r="AK45" s="1" t="str">
        <f>IFERROR(
_xlfn.SWITCH(
VLOOKUP(AK$1,参照用!$H$2:$K$20,4,0),
0,IF(入力用!AJ45="","",入力用!AJ45),
1,IF(入力用!AJ45="",0,VLOOKUP(入力用!AJ45,参照用!$A$1:$B$11,2,0))
),
"")</f>
        <v/>
      </c>
      <c r="AL45" s="1" t="str">
        <f>IFERROR(
_xlfn.SWITCH(
VLOOKUP(AL$1,参照用!$H$2:$K$20,4,0),
0,IF(入力用!AK45="","",入力用!AK45),
1,IF(入力用!AK45="",0,VLOOKUP(入力用!AK45,参照用!$A$1:$B$11,2,0))
),
"")</f>
        <v/>
      </c>
      <c r="AM45" s="1" t="str">
        <f>IFERROR(
_xlfn.SWITCH(
VLOOKUP(AM$1,参照用!$H$2:$K$20,4,0),
0,IF(入力用!AL45="","",入力用!AL45),
1,IF(入力用!AL45="",0,VLOOKUP(入力用!AL45,参照用!$A$1:$B$11,2,0))
),
"")</f>
        <v/>
      </c>
    </row>
    <row r="46" spans="1:39" x14ac:dyDescent="0.2">
      <c r="A46" s="1" t="str">
        <f t="shared" si="0"/>
        <v>46037昼</v>
      </c>
      <c r="B46" s="10">
        <f>IF(
D46="","",
IF(入力用!A46="",B45,DATE(LEFT(設定!$AD$4,4),MID(設定!$AD$4,5,2),MID(入力用!A46,1,FIND("日",入力用!A46)-1)))
)</f>
        <v>46037</v>
      </c>
      <c r="C46" s="10" t="str">
        <f>IF(
D46="","",
IF(入力用!B46="",C45,入力用!B46)
)</f>
        <v>木</v>
      </c>
      <c r="D46" s="1" t="str">
        <f>_xlfn.SWITCH(VLOOKUP(D$1,参照用!$H$2:$K$20,4,0),
0,IF(ISBLANK(入力用!C46),"",入力用!C46),
1,IFERROR(VLOOKUP(入力用!C46,参照用!$A$1:$B$11,2,0),"")
)</f>
        <v>昼</v>
      </c>
      <c r="E46" s="1" t="str">
        <f>_xlfn.SWITCH(VLOOKUP(E$1,参照用!$H$2:$K$20,4,0),
0,IF(ISBLANK(入力用!D46),"",入力用!D46),
1,IFERROR(VLOOKUP(入力用!D46,参照用!$A$1:$B$11,2,0),"")
)</f>
        <v/>
      </c>
      <c r="F46" s="1" t="str">
        <f>_xlfn.SWITCH(VLOOKUP(F$1,参照用!$H$2:$K$20,4,0),
0,IF(ISBLANK(入力用!E46),"",入力用!E46),
1,IFERROR(VLOOKUP(入力用!E46,参照用!$A$1:$B$11,2,0),"")
)</f>
        <v/>
      </c>
      <c r="G46" s="1">
        <f>IFERROR(
_xlfn.SWITCH(
VLOOKUP(G$1,参照用!$H$2:$K$20,4,0),
0,IF(ISBLANK(入力用!F46),"",入力用!F46),
1,IF(ISBLANK(入力用!F46),0,VLOOKUP(入力用!F46,参照用!$A$1:$B$11,2,0))
),
"")</f>
        <v>0</v>
      </c>
      <c r="H46" s="1">
        <f>IFERROR(
_xlfn.SWITCH(
VLOOKUP(H$1,参照用!$H$2:$K$20,4,0),
0,IF(ISBLANK(入力用!G46),"",入力用!G46),
1,IF(ISBLANK(入力用!G46),0,VLOOKUP(入力用!G46,参照用!$A$1:$B$11,2,0))
),
"")</f>
        <v>0</v>
      </c>
      <c r="I46" s="1">
        <f>IFERROR(
_xlfn.SWITCH(
VLOOKUP(I$1,参照用!$H$2:$K$20,4,0),
0,IF(ISBLANK(入力用!H46),"",入力用!H46),
1,IF(ISBLANK(入力用!H46),0,VLOOKUP(入力用!H46,参照用!$A$1:$B$11,2,0))
),
"")</f>
        <v>0</v>
      </c>
      <c r="J46" s="1">
        <f>IFERROR(
_xlfn.SWITCH(
VLOOKUP(J$1,参照用!$H$2:$K$20,4,0),
0,IF(入力用!I46="","",入力用!I46),
1,IF(入力用!I46="",0,VLOOKUP(入力用!I46,参照用!$A$1:$B$11,2,0))
),
"")</f>
        <v>0</v>
      </c>
      <c r="K46" s="1">
        <f>IFERROR(
_xlfn.SWITCH(
VLOOKUP(K$1,参照用!$H$2:$K$20,4,0),
0,IF(入力用!J46="","",入力用!J46),
1,IF(入力用!J46="",0,VLOOKUP(入力用!J46,参照用!$A$1:$B$11,2,0))
),
"")</f>
        <v>0</v>
      </c>
      <c r="L46" s="1">
        <f>IFERROR(
_xlfn.SWITCH(
VLOOKUP(L$1,参照用!$H$2:$K$20,4,0),
0,IF(入力用!K46="","",入力用!K46),
1,IF(入力用!K46="",0,VLOOKUP(入力用!K46,参照用!$A$1:$B$11,2,0))
),
"")</f>
        <v>0</v>
      </c>
      <c r="M46" s="1">
        <f>IFERROR(
_xlfn.SWITCH(
VLOOKUP(M$1,参照用!$H$2:$K$20,4,0),
0,IF(入力用!L46="","",入力用!L46),
1,IF(入力用!L46="",0,VLOOKUP(入力用!L46,参照用!$A$1:$B$11,2,0))
),
"")</f>
        <v>0</v>
      </c>
      <c r="N46" s="1">
        <f>IFERROR(
_xlfn.SWITCH(
VLOOKUP(N$1,参照用!$H$2:$K$20,4,0),
0,IF(入力用!M46="","",入力用!M46),
1,IF(入力用!M46="",0,VLOOKUP(入力用!M46,参照用!$A$1:$B$11,2,0))
),
"")</f>
        <v>0</v>
      </c>
      <c r="O46" s="1">
        <f>IFERROR(
_xlfn.SWITCH(
VLOOKUP(O$1,参照用!$H$2:$K$20,4,0),
0,IF(入力用!N46="","",入力用!N46),
1,IF(入力用!N46="",0,VLOOKUP(入力用!N46,参照用!$A$1:$B$11,2,0))
),
"")</f>
        <v>0</v>
      </c>
      <c r="P46" s="1">
        <f>IFERROR(
_xlfn.SWITCH(
VLOOKUP(P$1,参照用!$H$2:$K$20,4,0),
0,IF(入力用!O46="","",入力用!O46),
1,IF(入力用!O46="",0,VLOOKUP(入力用!O46,参照用!$A$1:$B$11,2,0))
),
"")</f>
        <v>0</v>
      </c>
      <c r="Q46" s="1">
        <f>IFERROR(
_xlfn.SWITCH(
VLOOKUP(Q$1,参照用!$H$2:$K$20,4,0),
0,IF(入力用!P46="","",入力用!P46),
1,IF(入力用!P46="",0,VLOOKUP(入力用!P46,参照用!$A$1:$B$11,2,0))
),
"")</f>
        <v>0</v>
      </c>
      <c r="R46" s="1">
        <f>IFERROR(
_xlfn.SWITCH(
VLOOKUP(R$1,参照用!$H$2:$K$20,4,0),
0,IF(入力用!Q46="","",入力用!Q46),
1,IF(入力用!Q46="",0,VLOOKUP(入力用!Q46,参照用!$A$1:$B$11,2,0))
),
"")</f>
        <v>0</v>
      </c>
      <c r="S46" s="1">
        <f>IFERROR(
_xlfn.SWITCH(
VLOOKUP(S$1,参照用!$H$2:$K$20,4,0),
0,IF(入力用!R46="","",入力用!R46),
1,IF(入力用!R46="",0,VLOOKUP(入力用!R46,参照用!$A$1:$B$11,2,0))
),
"")</f>
        <v>0</v>
      </c>
      <c r="T46" s="1">
        <f>IFERROR(
_xlfn.SWITCH(
VLOOKUP(T$1,参照用!$H$2:$K$20,4,0),
0,IF(入力用!S46="","",入力用!S46),
1,IF(入力用!S46="",0,VLOOKUP(入力用!S46,参照用!$A$1:$B$11,2,0))
),
"")</f>
        <v>0</v>
      </c>
      <c r="U46" s="1">
        <f>IFERROR(
_xlfn.SWITCH(
VLOOKUP(U$1,参照用!$H$2:$K$20,4,0),
0,IF(入力用!T46="","",入力用!T46),
1,IF(入力用!T46="",0,VLOOKUP(入力用!T46,参照用!$A$1:$B$11,2,0))
),
"")</f>
        <v>0</v>
      </c>
      <c r="V46" s="1">
        <f>IFERROR(
_xlfn.SWITCH(
VLOOKUP(V$1,参照用!$H$2:$K$20,4,0),
0,IF(入力用!U46="","",入力用!U46),
1,IF(入力用!U46="",0,VLOOKUP(入力用!U46,参照用!$A$1:$B$11,2,0))
),
"")</f>
        <v>0</v>
      </c>
      <c r="W46" s="1">
        <f>IFERROR(
_xlfn.SWITCH(
VLOOKUP(W$1,参照用!$H$2:$K$20,4,0),
0,IF(入力用!V46="","",入力用!V46),
1,IF(入力用!V46="",0,VLOOKUP(入力用!V46,参照用!$A$1:$B$11,2,0))
),
"")</f>
        <v>0</v>
      </c>
      <c r="X46" s="1">
        <f>IFERROR(
_xlfn.SWITCH(
VLOOKUP(X$1,参照用!$H$2:$K$20,4,0),
0,IF(入力用!W46="","",入力用!W46),
1,IF(入力用!W46="",0,VLOOKUP(入力用!W46,参照用!$A$1:$B$11,2,0))
),
"")</f>
        <v>0</v>
      </c>
      <c r="Y46" s="1">
        <f>IFERROR(
_xlfn.SWITCH(
VLOOKUP(Y$1,参照用!$H$2:$K$20,4,0),
0,IF(入力用!X46="","",入力用!X46),
1,IF(入力用!X46="",0,VLOOKUP(入力用!X46,参照用!$A$1:$B$11,2,0))
),
"")</f>
        <v>0</v>
      </c>
      <c r="Z46" s="1">
        <f>IFERROR(
_xlfn.SWITCH(
VLOOKUP(Z$1,参照用!$H$2:$K$20,4,0),
0,IF(入力用!Y46="","",入力用!Y46),
1,IF(入力用!Y46="",0,VLOOKUP(入力用!Y46,参照用!$A$1:$B$11,2,0))
),
"")</f>
        <v>0</v>
      </c>
      <c r="AA46" s="1">
        <f>IFERROR(
_xlfn.SWITCH(
VLOOKUP(AA$1,参照用!$H$2:$K$20,4,0),
0,IF(入力用!Z46="","",入力用!Z46),
1,IF(入力用!Z46="",0,VLOOKUP(入力用!Z46,参照用!$A$1:$B$11,2,0))
),
"")</f>
        <v>0</v>
      </c>
      <c r="AB46" s="1">
        <f>IFERROR(
_xlfn.SWITCH(
VLOOKUP(AB$1,参照用!$H$2:$K$20,4,0),
0,IF(入力用!AA46="","",入力用!AA46),
1,IF(入力用!AA46="",0,VLOOKUP(入力用!AA46,参照用!$A$1:$B$11,2,0))
),
"")</f>
        <v>0</v>
      </c>
      <c r="AC46" s="1">
        <f>IFERROR(
_xlfn.SWITCH(
VLOOKUP(AC$1,参照用!$H$2:$K$20,4,0),
0,IF(入力用!AB46="","",入力用!AB46),
1,IF(入力用!AB46="",0,VLOOKUP(入力用!AB46,参照用!$A$1:$B$11,2,0))
),
"")</f>
        <v>0</v>
      </c>
      <c r="AD46" s="1">
        <f>IFERROR(
_xlfn.SWITCH(
VLOOKUP(AD$1,参照用!$H$2:$K$20,4,0),
0,IF(入力用!AC46="","",入力用!AC46),
1,IF(入力用!AC46="",0,VLOOKUP(入力用!AC46,参照用!$A$1:$B$11,2,0))
),
"")</f>
        <v>0</v>
      </c>
      <c r="AE46" s="1">
        <f>IFERROR(
_xlfn.SWITCH(
VLOOKUP(AE$1,参照用!$H$2:$K$20,4,0),
0,IF(入力用!AD46="","",入力用!AD46),
1,IF(入力用!AD46="",0,VLOOKUP(入力用!AD46,参照用!$A$1:$B$11,2,0))
),
"")</f>
        <v>0</v>
      </c>
      <c r="AF46" s="1">
        <f>IFERROR(
_xlfn.SWITCH(
VLOOKUP(AF$1,参照用!$H$2:$K$20,4,0),
0,IF(入力用!AE46="","",入力用!AE46),
1,IF(入力用!AE46="",0,VLOOKUP(入力用!AE46,参照用!$A$1:$B$11,2,0))
),
"")</f>
        <v>0</v>
      </c>
      <c r="AG46" s="1">
        <f>IFERROR(
_xlfn.SWITCH(
VLOOKUP(AG$1,参照用!$H$2:$K$20,4,0),
0,IF(入力用!AF46="","",入力用!AF46),
1,IF(入力用!AF46="",0,VLOOKUP(入力用!AF46,参照用!$A$1:$B$11,2,0))
),
"")</f>
        <v>0</v>
      </c>
      <c r="AH46" s="1">
        <f>IFERROR(
_xlfn.SWITCH(
VLOOKUP(AH$1,参照用!$H$2:$K$20,4,0),
0,IF(入力用!AG46="","",入力用!AG46),
1,IF(入力用!AG46="",0,VLOOKUP(入力用!AG46,参照用!$A$1:$B$11,2,0))
),
"")</f>
        <v>0</v>
      </c>
      <c r="AI46" s="1">
        <f>IFERROR(
_xlfn.SWITCH(
VLOOKUP(AI$1,参照用!$H$2:$K$20,4,0),
0,IF(入力用!AH46="","",入力用!AH46),
1,IF(入力用!AH46="",0,VLOOKUP(入力用!AH46,参照用!$A$1:$B$11,2,0))
),
"")</f>
        <v>0</v>
      </c>
      <c r="AJ46" s="1" t="str">
        <f>IFERROR(
_xlfn.SWITCH(
VLOOKUP(AJ$1,参照用!$H$2:$K$20,4,0),
0,IF(入力用!AI46="","",入力用!AI46),
1,IF(入力用!AI46="",0,VLOOKUP(入力用!AI46,参照用!$A$1:$B$11,2,0))
),
"")</f>
        <v/>
      </c>
      <c r="AK46" s="1" t="str">
        <f>IFERROR(
_xlfn.SWITCH(
VLOOKUP(AK$1,参照用!$H$2:$K$20,4,0),
0,IF(入力用!AJ46="","",入力用!AJ46),
1,IF(入力用!AJ46="",0,VLOOKUP(入力用!AJ46,参照用!$A$1:$B$11,2,0))
),
"")</f>
        <v/>
      </c>
      <c r="AL46" s="1" t="str">
        <f>IFERROR(
_xlfn.SWITCH(
VLOOKUP(AL$1,参照用!$H$2:$K$20,4,0),
0,IF(入力用!AK46="","",入力用!AK46),
1,IF(入力用!AK46="",0,VLOOKUP(入力用!AK46,参照用!$A$1:$B$11,2,0))
),
"")</f>
        <v/>
      </c>
      <c r="AM46" s="1" t="str">
        <f>IFERROR(
_xlfn.SWITCH(
VLOOKUP(AM$1,参照用!$H$2:$K$20,4,0),
0,IF(入力用!AL46="","",入力用!AL46),
1,IF(入力用!AL46="",0,VLOOKUP(入力用!AL46,参照用!$A$1:$B$11,2,0))
),
"")</f>
        <v/>
      </c>
    </row>
    <row r="47" spans="1:39" x14ac:dyDescent="0.2">
      <c r="A47" s="1" t="str">
        <f t="shared" si="0"/>
        <v>46037夜</v>
      </c>
      <c r="B47" s="10">
        <f>IF(
D47="","",
IF(入力用!A47="",B46,DATE(LEFT(設定!$AD$4,4),MID(設定!$AD$4,5,2),MID(入力用!A47,1,FIND("日",入力用!A47)-1)))
)</f>
        <v>46037</v>
      </c>
      <c r="C47" s="10" t="str">
        <f>IF(
D47="","",
IF(入力用!B47="",C46,入力用!B47)
)</f>
        <v>木</v>
      </c>
      <c r="D47" s="1" t="str">
        <f>_xlfn.SWITCH(VLOOKUP(D$1,参照用!$H$2:$K$20,4,0),
0,IF(ISBLANK(入力用!C47),"",入力用!C47),
1,IFERROR(VLOOKUP(入力用!C47,参照用!$A$1:$B$11,2,0),"")
)</f>
        <v>夜</v>
      </c>
      <c r="E47" s="1" t="str">
        <f>_xlfn.SWITCH(VLOOKUP(E$1,参照用!$H$2:$K$20,4,0),
0,IF(ISBLANK(入力用!D47),"",入力用!D47),
1,IFERROR(VLOOKUP(入力用!D47,参照用!$A$1:$B$11,2,0),"")
)</f>
        <v/>
      </c>
      <c r="F47" s="1" t="str">
        <f>_xlfn.SWITCH(VLOOKUP(F$1,参照用!$H$2:$K$20,4,0),
0,IF(ISBLANK(入力用!E47),"",入力用!E47),
1,IFERROR(VLOOKUP(入力用!E47,参照用!$A$1:$B$11,2,0),"")
)</f>
        <v/>
      </c>
      <c r="G47" s="1">
        <f>IFERROR(
_xlfn.SWITCH(
VLOOKUP(G$1,参照用!$H$2:$K$20,4,0),
0,IF(ISBLANK(入力用!F47),"",入力用!F47),
1,IF(ISBLANK(入力用!F47),0,VLOOKUP(入力用!F47,参照用!$A$1:$B$11,2,0))
),
"")</f>
        <v>0</v>
      </c>
      <c r="H47" s="1">
        <f>IFERROR(
_xlfn.SWITCH(
VLOOKUP(H$1,参照用!$H$2:$K$20,4,0),
0,IF(ISBLANK(入力用!G47),"",入力用!G47),
1,IF(ISBLANK(入力用!G47),0,VLOOKUP(入力用!G47,参照用!$A$1:$B$11,2,0))
),
"")</f>
        <v>0</v>
      </c>
      <c r="I47" s="1">
        <f>IFERROR(
_xlfn.SWITCH(
VLOOKUP(I$1,参照用!$H$2:$K$20,4,0),
0,IF(ISBLANK(入力用!H47),"",入力用!H47),
1,IF(ISBLANK(入力用!H47),0,VLOOKUP(入力用!H47,参照用!$A$1:$B$11,2,0))
),
"")</f>
        <v>0</v>
      </c>
      <c r="J47" s="1">
        <f>IFERROR(
_xlfn.SWITCH(
VLOOKUP(J$1,参照用!$H$2:$K$20,4,0),
0,IF(入力用!I47="","",入力用!I47),
1,IF(入力用!I47="",0,VLOOKUP(入力用!I47,参照用!$A$1:$B$11,2,0))
),
"")</f>
        <v>0</v>
      </c>
      <c r="K47" s="1">
        <f>IFERROR(
_xlfn.SWITCH(
VLOOKUP(K$1,参照用!$H$2:$K$20,4,0),
0,IF(入力用!J47="","",入力用!J47),
1,IF(入力用!J47="",0,VLOOKUP(入力用!J47,参照用!$A$1:$B$11,2,0))
),
"")</f>
        <v>0</v>
      </c>
      <c r="L47" s="1">
        <f>IFERROR(
_xlfn.SWITCH(
VLOOKUP(L$1,参照用!$H$2:$K$20,4,0),
0,IF(入力用!K47="","",入力用!K47),
1,IF(入力用!K47="",0,VLOOKUP(入力用!K47,参照用!$A$1:$B$11,2,0))
),
"")</f>
        <v>0</v>
      </c>
      <c r="M47" s="1">
        <f>IFERROR(
_xlfn.SWITCH(
VLOOKUP(M$1,参照用!$H$2:$K$20,4,0),
0,IF(入力用!L47="","",入力用!L47),
1,IF(入力用!L47="",0,VLOOKUP(入力用!L47,参照用!$A$1:$B$11,2,0))
),
"")</f>
        <v>0</v>
      </c>
      <c r="N47" s="1">
        <f>IFERROR(
_xlfn.SWITCH(
VLOOKUP(N$1,参照用!$H$2:$K$20,4,0),
0,IF(入力用!M47="","",入力用!M47),
1,IF(入力用!M47="",0,VLOOKUP(入力用!M47,参照用!$A$1:$B$11,2,0))
),
"")</f>
        <v>0</v>
      </c>
      <c r="O47" s="1">
        <f>IFERROR(
_xlfn.SWITCH(
VLOOKUP(O$1,参照用!$H$2:$K$20,4,0),
0,IF(入力用!N47="","",入力用!N47),
1,IF(入力用!N47="",0,VLOOKUP(入力用!N47,参照用!$A$1:$B$11,2,0))
),
"")</f>
        <v>0</v>
      </c>
      <c r="P47" s="1">
        <f>IFERROR(
_xlfn.SWITCH(
VLOOKUP(P$1,参照用!$H$2:$K$20,4,0),
0,IF(入力用!O47="","",入力用!O47),
1,IF(入力用!O47="",0,VLOOKUP(入力用!O47,参照用!$A$1:$B$11,2,0))
),
"")</f>
        <v>0</v>
      </c>
      <c r="Q47" s="1">
        <f>IFERROR(
_xlfn.SWITCH(
VLOOKUP(Q$1,参照用!$H$2:$K$20,4,0),
0,IF(入力用!P47="","",入力用!P47),
1,IF(入力用!P47="",0,VLOOKUP(入力用!P47,参照用!$A$1:$B$11,2,0))
),
"")</f>
        <v>0</v>
      </c>
      <c r="R47" s="1">
        <f>IFERROR(
_xlfn.SWITCH(
VLOOKUP(R$1,参照用!$H$2:$K$20,4,0),
0,IF(入力用!Q47="","",入力用!Q47),
1,IF(入力用!Q47="",0,VLOOKUP(入力用!Q47,参照用!$A$1:$B$11,2,0))
),
"")</f>
        <v>0</v>
      </c>
      <c r="S47" s="1">
        <f>IFERROR(
_xlfn.SWITCH(
VLOOKUP(S$1,参照用!$H$2:$K$20,4,0),
0,IF(入力用!R47="","",入力用!R47),
1,IF(入力用!R47="",0,VLOOKUP(入力用!R47,参照用!$A$1:$B$11,2,0))
),
"")</f>
        <v>0</v>
      </c>
      <c r="T47" s="1">
        <f>IFERROR(
_xlfn.SWITCH(
VLOOKUP(T$1,参照用!$H$2:$K$20,4,0),
0,IF(入力用!S47="","",入力用!S47),
1,IF(入力用!S47="",0,VLOOKUP(入力用!S47,参照用!$A$1:$B$11,2,0))
),
"")</f>
        <v>0</v>
      </c>
      <c r="U47" s="1">
        <f>IFERROR(
_xlfn.SWITCH(
VLOOKUP(U$1,参照用!$H$2:$K$20,4,0),
0,IF(入力用!T47="","",入力用!T47),
1,IF(入力用!T47="",0,VLOOKUP(入力用!T47,参照用!$A$1:$B$11,2,0))
),
"")</f>
        <v>0</v>
      </c>
      <c r="V47" s="1">
        <f>IFERROR(
_xlfn.SWITCH(
VLOOKUP(V$1,参照用!$H$2:$K$20,4,0),
0,IF(入力用!U47="","",入力用!U47),
1,IF(入力用!U47="",0,VLOOKUP(入力用!U47,参照用!$A$1:$B$11,2,0))
),
"")</f>
        <v>0</v>
      </c>
      <c r="W47" s="1">
        <f>IFERROR(
_xlfn.SWITCH(
VLOOKUP(W$1,参照用!$H$2:$K$20,4,0),
0,IF(入力用!V47="","",入力用!V47),
1,IF(入力用!V47="",0,VLOOKUP(入力用!V47,参照用!$A$1:$B$11,2,0))
),
"")</f>
        <v>0</v>
      </c>
      <c r="X47" s="1">
        <f>IFERROR(
_xlfn.SWITCH(
VLOOKUP(X$1,参照用!$H$2:$K$20,4,0),
0,IF(入力用!W47="","",入力用!W47),
1,IF(入力用!W47="",0,VLOOKUP(入力用!W47,参照用!$A$1:$B$11,2,0))
),
"")</f>
        <v>0</v>
      </c>
      <c r="Y47" s="1">
        <f>IFERROR(
_xlfn.SWITCH(
VLOOKUP(Y$1,参照用!$H$2:$K$20,4,0),
0,IF(入力用!X47="","",入力用!X47),
1,IF(入力用!X47="",0,VLOOKUP(入力用!X47,参照用!$A$1:$B$11,2,0))
),
"")</f>
        <v>0</v>
      </c>
      <c r="Z47" s="1">
        <f>IFERROR(
_xlfn.SWITCH(
VLOOKUP(Z$1,参照用!$H$2:$K$20,4,0),
0,IF(入力用!Y47="","",入力用!Y47),
1,IF(入力用!Y47="",0,VLOOKUP(入力用!Y47,参照用!$A$1:$B$11,2,0))
),
"")</f>
        <v>0</v>
      </c>
      <c r="AA47" s="1">
        <f>IFERROR(
_xlfn.SWITCH(
VLOOKUP(AA$1,参照用!$H$2:$K$20,4,0),
0,IF(入力用!Z47="","",入力用!Z47),
1,IF(入力用!Z47="",0,VLOOKUP(入力用!Z47,参照用!$A$1:$B$11,2,0))
),
"")</f>
        <v>0</v>
      </c>
      <c r="AB47" s="1">
        <f>IFERROR(
_xlfn.SWITCH(
VLOOKUP(AB$1,参照用!$H$2:$K$20,4,0),
0,IF(入力用!AA47="","",入力用!AA47),
1,IF(入力用!AA47="",0,VLOOKUP(入力用!AA47,参照用!$A$1:$B$11,2,0))
),
"")</f>
        <v>0</v>
      </c>
      <c r="AC47" s="1">
        <f>IFERROR(
_xlfn.SWITCH(
VLOOKUP(AC$1,参照用!$H$2:$K$20,4,0),
0,IF(入力用!AB47="","",入力用!AB47),
1,IF(入力用!AB47="",0,VLOOKUP(入力用!AB47,参照用!$A$1:$B$11,2,0))
),
"")</f>
        <v>0</v>
      </c>
      <c r="AD47" s="1">
        <f>IFERROR(
_xlfn.SWITCH(
VLOOKUP(AD$1,参照用!$H$2:$K$20,4,0),
0,IF(入力用!AC47="","",入力用!AC47),
1,IF(入力用!AC47="",0,VLOOKUP(入力用!AC47,参照用!$A$1:$B$11,2,0))
),
"")</f>
        <v>0</v>
      </c>
      <c r="AE47" s="1">
        <f>IFERROR(
_xlfn.SWITCH(
VLOOKUP(AE$1,参照用!$H$2:$K$20,4,0),
0,IF(入力用!AD47="","",入力用!AD47),
1,IF(入力用!AD47="",0,VLOOKUP(入力用!AD47,参照用!$A$1:$B$11,2,0))
),
"")</f>
        <v>0</v>
      </c>
      <c r="AF47" s="1">
        <f>IFERROR(
_xlfn.SWITCH(
VLOOKUP(AF$1,参照用!$H$2:$K$20,4,0),
0,IF(入力用!AE47="","",入力用!AE47),
1,IF(入力用!AE47="",0,VLOOKUP(入力用!AE47,参照用!$A$1:$B$11,2,0))
),
"")</f>
        <v>0</v>
      </c>
      <c r="AG47" s="1">
        <f>IFERROR(
_xlfn.SWITCH(
VLOOKUP(AG$1,参照用!$H$2:$K$20,4,0),
0,IF(入力用!AF47="","",入力用!AF47),
1,IF(入力用!AF47="",0,VLOOKUP(入力用!AF47,参照用!$A$1:$B$11,2,0))
),
"")</f>
        <v>0</v>
      </c>
      <c r="AH47" s="1">
        <f>IFERROR(
_xlfn.SWITCH(
VLOOKUP(AH$1,参照用!$H$2:$K$20,4,0),
0,IF(入力用!AG47="","",入力用!AG47),
1,IF(入力用!AG47="",0,VLOOKUP(入力用!AG47,参照用!$A$1:$B$11,2,0))
),
"")</f>
        <v>0</v>
      </c>
      <c r="AI47" s="1">
        <f>IFERROR(
_xlfn.SWITCH(
VLOOKUP(AI$1,参照用!$H$2:$K$20,4,0),
0,IF(入力用!AH47="","",入力用!AH47),
1,IF(入力用!AH47="",0,VLOOKUP(入力用!AH47,参照用!$A$1:$B$11,2,0))
),
"")</f>
        <v>0</v>
      </c>
      <c r="AJ47" s="1" t="str">
        <f>IFERROR(
_xlfn.SWITCH(
VLOOKUP(AJ$1,参照用!$H$2:$K$20,4,0),
0,IF(入力用!AI47="","",入力用!AI47),
1,IF(入力用!AI47="",0,VLOOKUP(入力用!AI47,参照用!$A$1:$B$11,2,0))
),
"")</f>
        <v/>
      </c>
      <c r="AK47" s="1" t="str">
        <f>IFERROR(
_xlfn.SWITCH(
VLOOKUP(AK$1,参照用!$H$2:$K$20,4,0),
0,IF(入力用!AJ47="","",入力用!AJ47),
1,IF(入力用!AJ47="",0,VLOOKUP(入力用!AJ47,参照用!$A$1:$B$11,2,0))
),
"")</f>
        <v/>
      </c>
      <c r="AL47" s="1" t="str">
        <f>IFERROR(
_xlfn.SWITCH(
VLOOKUP(AL$1,参照用!$H$2:$K$20,4,0),
0,IF(入力用!AK47="","",入力用!AK47),
1,IF(入力用!AK47="",0,VLOOKUP(入力用!AK47,参照用!$A$1:$B$11,2,0))
),
"")</f>
        <v/>
      </c>
      <c r="AM47" s="1" t="str">
        <f>IFERROR(
_xlfn.SWITCH(
VLOOKUP(AM$1,参照用!$H$2:$K$20,4,0),
0,IF(入力用!AL47="","",入力用!AL47),
1,IF(入力用!AL47="",0,VLOOKUP(入力用!AL47,参照用!$A$1:$B$11,2,0))
),
"")</f>
        <v/>
      </c>
    </row>
    <row r="48" spans="1:39" x14ac:dyDescent="0.2">
      <c r="A48" s="1" t="str">
        <f t="shared" si="0"/>
        <v>46038朝</v>
      </c>
      <c r="B48" s="10">
        <f>IF(
D48="","",
IF(入力用!A48="",B47,DATE(LEFT(設定!$AD$4,4),MID(設定!$AD$4,5,2),MID(入力用!A48,1,FIND("日",入力用!A48)-1)))
)</f>
        <v>46038</v>
      </c>
      <c r="C48" s="10" t="str">
        <f>IF(
D48="","",
IF(入力用!B48="",C47,入力用!B48)
)</f>
        <v>金</v>
      </c>
      <c r="D48" s="1" t="str">
        <f>_xlfn.SWITCH(VLOOKUP(D$1,参照用!$H$2:$K$20,4,0),
0,IF(ISBLANK(入力用!C48),"",入力用!C48),
1,IFERROR(VLOOKUP(入力用!C48,参照用!$A$1:$B$11,2,0),"")
)</f>
        <v>朝</v>
      </c>
      <c r="E48" s="1" t="str">
        <f>_xlfn.SWITCH(VLOOKUP(E$1,参照用!$H$2:$K$20,4,0),
0,IF(ISBLANK(入力用!D48),"",入力用!D48),
1,IFERROR(VLOOKUP(入力用!D48,参照用!$A$1:$B$11,2,0),"")
)</f>
        <v/>
      </c>
      <c r="F48" s="1" t="str">
        <f>_xlfn.SWITCH(VLOOKUP(F$1,参照用!$H$2:$K$20,4,0),
0,IF(ISBLANK(入力用!E48),"",入力用!E48),
1,IFERROR(VLOOKUP(入力用!E48,参照用!$A$1:$B$11,2,0),"")
)</f>
        <v/>
      </c>
      <c r="G48" s="1">
        <f>IFERROR(
_xlfn.SWITCH(
VLOOKUP(G$1,参照用!$H$2:$K$20,4,0),
0,IF(ISBLANK(入力用!F48),"",入力用!F48),
1,IF(ISBLANK(入力用!F48),0,VLOOKUP(入力用!F48,参照用!$A$1:$B$11,2,0))
),
"")</f>
        <v>0</v>
      </c>
      <c r="H48" s="1">
        <f>IFERROR(
_xlfn.SWITCH(
VLOOKUP(H$1,参照用!$H$2:$K$20,4,0),
0,IF(ISBLANK(入力用!G48),"",入力用!G48),
1,IF(ISBLANK(入力用!G48),0,VLOOKUP(入力用!G48,参照用!$A$1:$B$11,2,0))
),
"")</f>
        <v>0</v>
      </c>
      <c r="I48" s="1">
        <f>IFERROR(
_xlfn.SWITCH(
VLOOKUP(I$1,参照用!$H$2:$K$20,4,0),
0,IF(ISBLANK(入力用!H48),"",入力用!H48),
1,IF(ISBLANK(入力用!H48),0,VLOOKUP(入力用!H48,参照用!$A$1:$B$11,2,0))
),
"")</f>
        <v>0</v>
      </c>
      <c r="J48" s="1">
        <f>IFERROR(
_xlfn.SWITCH(
VLOOKUP(J$1,参照用!$H$2:$K$20,4,0),
0,IF(入力用!I48="","",入力用!I48),
1,IF(入力用!I48="",0,VLOOKUP(入力用!I48,参照用!$A$1:$B$11,2,0))
),
"")</f>
        <v>0</v>
      </c>
      <c r="K48" s="1">
        <f>IFERROR(
_xlfn.SWITCH(
VLOOKUP(K$1,参照用!$H$2:$K$20,4,0),
0,IF(入力用!J48="","",入力用!J48),
1,IF(入力用!J48="",0,VLOOKUP(入力用!J48,参照用!$A$1:$B$11,2,0))
),
"")</f>
        <v>0</v>
      </c>
      <c r="L48" s="1">
        <f>IFERROR(
_xlfn.SWITCH(
VLOOKUP(L$1,参照用!$H$2:$K$20,4,0),
0,IF(入力用!K48="","",入力用!K48),
1,IF(入力用!K48="",0,VLOOKUP(入力用!K48,参照用!$A$1:$B$11,2,0))
),
"")</f>
        <v>0</v>
      </c>
      <c r="M48" s="1">
        <f>IFERROR(
_xlfn.SWITCH(
VLOOKUP(M$1,参照用!$H$2:$K$20,4,0),
0,IF(入力用!L48="","",入力用!L48),
1,IF(入力用!L48="",0,VLOOKUP(入力用!L48,参照用!$A$1:$B$11,2,0))
),
"")</f>
        <v>0</v>
      </c>
      <c r="N48" s="1">
        <f>IFERROR(
_xlfn.SWITCH(
VLOOKUP(N$1,参照用!$H$2:$K$20,4,0),
0,IF(入力用!M48="","",入力用!M48),
1,IF(入力用!M48="",0,VLOOKUP(入力用!M48,参照用!$A$1:$B$11,2,0))
),
"")</f>
        <v>0</v>
      </c>
      <c r="O48" s="1">
        <f>IFERROR(
_xlfn.SWITCH(
VLOOKUP(O$1,参照用!$H$2:$K$20,4,0),
0,IF(入力用!N48="","",入力用!N48),
1,IF(入力用!N48="",0,VLOOKUP(入力用!N48,参照用!$A$1:$B$11,2,0))
),
"")</f>
        <v>0</v>
      </c>
      <c r="P48" s="1">
        <f>IFERROR(
_xlfn.SWITCH(
VLOOKUP(P$1,参照用!$H$2:$K$20,4,0),
0,IF(入力用!O48="","",入力用!O48),
1,IF(入力用!O48="",0,VLOOKUP(入力用!O48,参照用!$A$1:$B$11,2,0))
),
"")</f>
        <v>0</v>
      </c>
      <c r="Q48" s="1">
        <f>IFERROR(
_xlfn.SWITCH(
VLOOKUP(Q$1,参照用!$H$2:$K$20,4,0),
0,IF(入力用!P48="","",入力用!P48),
1,IF(入力用!P48="",0,VLOOKUP(入力用!P48,参照用!$A$1:$B$11,2,0))
),
"")</f>
        <v>0</v>
      </c>
      <c r="R48" s="1">
        <f>IFERROR(
_xlfn.SWITCH(
VLOOKUP(R$1,参照用!$H$2:$K$20,4,0),
0,IF(入力用!Q48="","",入力用!Q48),
1,IF(入力用!Q48="",0,VLOOKUP(入力用!Q48,参照用!$A$1:$B$11,2,0))
),
"")</f>
        <v>0</v>
      </c>
      <c r="S48" s="1">
        <f>IFERROR(
_xlfn.SWITCH(
VLOOKUP(S$1,参照用!$H$2:$K$20,4,0),
0,IF(入力用!R48="","",入力用!R48),
1,IF(入力用!R48="",0,VLOOKUP(入力用!R48,参照用!$A$1:$B$11,2,0))
),
"")</f>
        <v>0</v>
      </c>
      <c r="T48" s="1">
        <f>IFERROR(
_xlfn.SWITCH(
VLOOKUP(T$1,参照用!$H$2:$K$20,4,0),
0,IF(入力用!S48="","",入力用!S48),
1,IF(入力用!S48="",0,VLOOKUP(入力用!S48,参照用!$A$1:$B$11,2,0))
),
"")</f>
        <v>0</v>
      </c>
      <c r="U48" s="1">
        <f>IFERROR(
_xlfn.SWITCH(
VLOOKUP(U$1,参照用!$H$2:$K$20,4,0),
0,IF(入力用!T48="","",入力用!T48),
1,IF(入力用!T48="",0,VLOOKUP(入力用!T48,参照用!$A$1:$B$11,2,0))
),
"")</f>
        <v>0</v>
      </c>
      <c r="V48" s="1">
        <f>IFERROR(
_xlfn.SWITCH(
VLOOKUP(V$1,参照用!$H$2:$K$20,4,0),
0,IF(入力用!U48="","",入力用!U48),
1,IF(入力用!U48="",0,VLOOKUP(入力用!U48,参照用!$A$1:$B$11,2,0))
),
"")</f>
        <v>0</v>
      </c>
      <c r="W48" s="1">
        <f>IFERROR(
_xlfn.SWITCH(
VLOOKUP(W$1,参照用!$H$2:$K$20,4,0),
0,IF(入力用!V48="","",入力用!V48),
1,IF(入力用!V48="",0,VLOOKUP(入力用!V48,参照用!$A$1:$B$11,2,0))
),
"")</f>
        <v>0</v>
      </c>
      <c r="X48" s="1">
        <f>IFERROR(
_xlfn.SWITCH(
VLOOKUP(X$1,参照用!$H$2:$K$20,4,0),
0,IF(入力用!W48="","",入力用!W48),
1,IF(入力用!W48="",0,VLOOKUP(入力用!W48,参照用!$A$1:$B$11,2,0))
),
"")</f>
        <v>0</v>
      </c>
      <c r="Y48" s="1">
        <f>IFERROR(
_xlfn.SWITCH(
VLOOKUP(Y$1,参照用!$H$2:$K$20,4,0),
0,IF(入力用!X48="","",入力用!X48),
1,IF(入力用!X48="",0,VLOOKUP(入力用!X48,参照用!$A$1:$B$11,2,0))
),
"")</f>
        <v>0</v>
      </c>
      <c r="Z48" s="1">
        <f>IFERROR(
_xlfn.SWITCH(
VLOOKUP(Z$1,参照用!$H$2:$K$20,4,0),
0,IF(入力用!Y48="","",入力用!Y48),
1,IF(入力用!Y48="",0,VLOOKUP(入力用!Y48,参照用!$A$1:$B$11,2,0))
),
"")</f>
        <v>0</v>
      </c>
      <c r="AA48" s="1">
        <f>IFERROR(
_xlfn.SWITCH(
VLOOKUP(AA$1,参照用!$H$2:$K$20,4,0),
0,IF(入力用!Z48="","",入力用!Z48),
1,IF(入力用!Z48="",0,VLOOKUP(入力用!Z48,参照用!$A$1:$B$11,2,0))
),
"")</f>
        <v>0</v>
      </c>
      <c r="AB48" s="1">
        <f>IFERROR(
_xlfn.SWITCH(
VLOOKUP(AB$1,参照用!$H$2:$K$20,4,0),
0,IF(入力用!AA48="","",入力用!AA48),
1,IF(入力用!AA48="",0,VLOOKUP(入力用!AA48,参照用!$A$1:$B$11,2,0))
),
"")</f>
        <v>0</v>
      </c>
      <c r="AC48" s="1">
        <f>IFERROR(
_xlfn.SWITCH(
VLOOKUP(AC$1,参照用!$H$2:$K$20,4,0),
0,IF(入力用!AB48="","",入力用!AB48),
1,IF(入力用!AB48="",0,VLOOKUP(入力用!AB48,参照用!$A$1:$B$11,2,0))
),
"")</f>
        <v>0</v>
      </c>
      <c r="AD48" s="1">
        <f>IFERROR(
_xlfn.SWITCH(
VLOOKUP(AD$1,参照用!$H$2:$K$20,4,0),
0,IF(入力用!AC48="","",入力用!AC48),
1,IF(入力用!AC48="",0,VLOOKUP(入力用!AC48,参照用!$A$1:$B$11,2,0))
),
"")</f>
        <v>0</v>
      </c>
      <c r="AE48" s="1">
        <f>IFERROR(
_xlfn.SWITCH(
VLOOKUP(AE$1,参照用!$H$2:$K$20,4,0),
0,IF(入力用!AD48="","",入力用!AD48),
1,IF(入力用!AD48="",0,VLOOKUP(入力用!AD48,参照用!$A$1:$B$11,2,0))
),
"")</f>
        <v>0</v>
      </c>
      <c r="AF48" s="1">
        <f>IFERROR(
_xlfn.SWITCH(
VLOOKUP(AF$1,参照用!$H$2:$K$20,4,0),
0,IF(入力用!AE48="","",入力用!AE48),
1,IF(入力用!AE48="",0,VLOOKUP(入力用!AE48,参照用!$A$1:$B$11,2,0))
),
"")</f>
        <v>0</v>
      </c>
      <c r="AG48" s="1">
        <f>IFERROR(
_xlfn.SWITCH(
VLOOKUP(AG$1,参照用!$H$2:$K$20,4,0),
0,IF(入力用!AF48="","",入力用!AF48),
1,IF(入力用!AF48="",0,VLOOKUP(入力用!AF48,参照用!$A$1:$B$11,2,0))
),
"")</f>
        <v>0</v>
      </c>
      <c r="AH48" s="1">
        <f>IFERROR(
_xlfn.SWITCH(
VLOOKUP(AH$1,参照用!$H$2:$K$20,4,0),
0,IF(入力用!AG48="","",入力用!AG48),
1,IF(入力用!AG48="",0,VLOOKUP(入力用!AG48,参照用!$A$1:$B$11,2,0))
),
"")</f>
        <v>0</v>
      </c>
      <c r="AI48" s="1">
        <f>IFERROR(
_xlfn.SWITCH(
VLOOKUP(AI$1,参照用!$H$2:$K$20,4,0),
0,IF(入力用!AH48="","",入力用!AH48),
1,IF(入力用!AH48="",0,VLOOKUP(入力用!AH48,参照用!$A$1:$B$11,2,0))
),
"")</f>
        <v>0</v>
      </c>
      <c r="AJ48" s="1" t="str">
        <f>IFERROR(
_xlfn.SWITCH(
VLOOKUP(AJ$1,参照用!$H$2:$K$20,4,0),
0,IF(入力用!AI48="","",入力用!AI48),
1,IF(入力用!AI48="",0,VLOOKUP(入力用!AI48,参照用!$A$1:$B$11,2,0))
),
"")</f>
        <v/>
      </c>
      <c r="AK48" s="1" t="str">
        <f>IFERROR(
_xlfn.SWITCH(
VLOOKUP(AK$1,参照用!$H$2:$K$20,4,0),
0,IF(入力用!AJ48="","",入力用!AJ48),
1,IF(入力用!AJ48="",0,VLOOKUP(入力用!AJ48,参照用!$A$1:$B$11,2,0))
),
"")</f>
        <v/>
      </c>
      <c r="AL48" s="1" t="str">
        <f>IFERROR(
_xlfn.SWITCH(
VLOOKUP(AL$1,参照用!$H$2:$K$20,4,0),
0,IF(入力用!AK48="","",入力用!AK48),
1,IF(入力用!AK48="",0,VLOOKUP(入力用!AK48,参照用!$A$1:$B$11,2,0))
),
"")</f>
        <v/>
      </c>
      <c r="AM48" s="1" t="str">
        <f>IFERROR(
_xlfn.SWITCH(
VLOOKUP(AM$1,参照用!$H$2:$K$20,4,0),
0,IF(入力用!AL48="","",入力用!AL48),
1,IF(入力用!AL48="",0,VLOOKUP(入力用!AL48,参照用!$A$1:$B$11,2,0))
),
"")</f>
        <v/>
      </c>
    </row>
    <row r="49" spans="1:39" x14ac:dyDescent="0.2">
      <c r="A49" s="1" t="str">
        <f t="shared" si="0"/>
        <v>46038昼</v>
      </c>
      <c r="B49" s="10">
        <f>IF(
D49="","",
IF(入力用!A49="",B48,DATE(LEFT(設定!$AD$4,4),MID(設定!$AD$4,5,2),MID(入力用!A49,1,FIND("日",入力用!A49)-1)))
)</f>
        <v>46038</v>
      </c>
      <c r="C49" s="10" t="str">
        <f>IF(
D49="","",
IF(入力用!B49="",C48,入力用!B49)
)</f>
        <v>金</v>
      </c>
      <c r="D49" s="1" t="str">
        <f>_xlfn.SWITCH(VLOOKUP(D$1,参照用!$H$2:$K$20,4,0),
0,IF(ISBLANK(入力用!C49),"",入力用!C49),
1,IFERROR(VLOOKUP(入力用!C49,参照用!$A$1:$B$11,2,0),"")
)</f>
        <v>昼</v>
      </c>
      <c r="E49" s="1" t="str">
        <f>_xlfn.SWITCH(VLOOKUP(E$1,参照用!$H$2:$K$20,4,0),
0,IF(ISBLANK(入力用!D49),"",入力用!D49),
1,IFERROR(VLOOKUP(入力用!D49,参照用!$A$1:$B$11,2,0),"")
)</f>
        <v/>
      </c>
      <c r="F49" s="1" t="str">
        <f>_xlfn.SWITCH(VLOOKUP(F$1,参照用!$H$2:$K$20,4,0),
0,IF(ISBLANK(入力用!E49),"",入力用!E49),
1,IFERROR(VLOOKUP(入力用!E49,参照用!$A$1:$B$11,2,0),"")
)</f>
        <v/>
      </c>
      <c r="G49" s="1">
        <f>IFERROR(
_xlfn.SWITCH(
VLOOKUP(G$1,参照用!$H$2:$K$20,4,0),
0,IF(ISBLANK(入力用!F49),"",入力用!F49),
1,IF(ISBLANK(入力用!F49),0,VLOOKUP(入力用!F49,参照用!$A$1:$B$11,2,0))
),
"")</f>
        <v>0</v>
      </c>
      <c r="H49" s="1">
        <f>IFERROR(
_xlfn.SWITCH(
VLOOKUP(H$1,参照用!$H$2:$K$20,4,0),
0,IF(ISBLANK(入力用!G49),"",入力用!G49),
1,IF(ISBLANK(入力用!G49),0,VLOOKUP(入力用!G49,参照用!$A$1:$B$11,2,0))
),
"")</f>
        <v>0</v>
      </c>
      <c r="I49" s="1">
        <f>IFERROR(
_xlfn.SWITCH(
VLOOKUP(I$1,参照用!$H$2:$K$20,4,0),
0,IF(ISBLANK(入力用!H49),"",入力用!H49),
1,IF(ISBLANK(入力用!H49),0,VLOOKUP(入力用!H49,参照用!$A$1:$B$11,2,0))
),
"")</f>
        <v>0</v>
      </c>
      <c r="J49" s="1">
        <f>IFERROR(
_xlfn.SWITCH(
VLOOKUP(J$1,参照用!$H$2:$K$20,4,0),
0,IF(入力用!I49="","",入力用!I49),
1,IF(入力用!I49="",0,VLOOKUP(入力用!I49,参照用!$A$1:$B$11,2,0))
),
"")</f>
        <v>0</v>
      </c>
      <c r="K49" s="1">
        <f>IFERROR(
_xlfn.SWITCH(
VLOOKUP(K$1,参照用!$H$2:$K$20,4,0),
0,IF(入力用!J49="","",入力用!J49),
1,IF(入力用!J49="",0,VLOOKUP(入力用!J49,参照用!$A$1:$B$11,2,0))
),
"")</f>
        <v>0</v>
      </c>
      <c r="L49" s="1">
        <f>IFERROR(
_xlfn.SWITCH(
VLOOKUP(L$1,参照用!$H$2:$K$20,4,0),
0,IF(入力用!K49="","",入力用!K49),
1,IF(入力用!K49="",0,VLOOKUP(入力用!K49,参照用!$A$1:$B$11,2,0))
),
"")</f>
        <v>0</v>
      </c>
      <c r="M49" s="1">
        <f>IFERROR(
_xlfn.SWITCH(
VLOOKUP(M$1,参照用!$H$2:$K$20,4,0),
0,IF(入力用!L49="","",入力用!L49),
1,IF(入力用!L49="",0,VLOOKUP(入力用!L49,参照用!$A$1:$B$11,2,0))
),
"")</f>
        <v>0</v>
      </c>
      <c r="N49" s="1">
        <f>IFERROR(
_xlfn.SWITCH(
VLOOKUP(N$1,参照用!$H$2:$K$20,4,0),
0,IF(入力用!M49="","",入力用!M49),
1,IF(入力用!M49="",0,VLOOKUP(入力用!M49,参照用!$A$1:$B$11,2,0))
),
"")</f>
        <v>0</v>
      </c>
      <c r="O49" s="1">
        <f>IFERROR(
_xlfn.SWITCH(
VLOOKUP(O$1,参照用!$H$2:$K$20,4,0),
0,IF(入力用!N49="","",入力用!N49),
1,IF(入力用!N49="",0,VLOOKUP(入力用!N49,参照用!$A$1:$B$11,2,0))
),
"")</f>
        <v>0</v>
      </c>
      <c r="P49" s="1">
        <f>IFERROR(
_xlfn.SWITCH(
VLOOKUP(P$1,参照用!$H$2:$K$20,4,0),
0,IF(入力用!O49="","",入力用!O49),
1,IF(入力用!O49="",0,VLOOKUP(入力用!O49,参照用!$A$1:$B$11,2,0))
),
"")</f>
        <v>0</v>
      </c>
      <c r="Q49" s="1">
        <f>IFERROR(
_xlfn.SWITCH(
VLOOKUP(Q$1,参照用!$H$2:$K$20,4,0),
0,IF(入力用!P49="","",入力用!P49),
1,IF(入力用!P49="",0,VLOOKUP(入力用!P49,参照用!$A$1:$B$11,2,0))
),
"")</f>
        <v>0</v>
      </c>
      <c r="R49" s="1">
        <f>IFERROR(
_xlfn.SWITCH(
VLOOKUP(R$1,参照用!$H$2:$K$20,4,0),
0,IF(入力用!Q49="","",入力用!Q49),
1,IF(入力用!Q49="",0,VLOOKUP(入力用!Q49,参照用!$A$1:$B$11,2,0))
),
"")</f>
        <v>0</v>
      </c>
      <c r="S49" s="1">
        <f>IFERROR(
_xlfn.SWITCH(
VLOOKUP(S$1,参照用!$H$2:$K$20,4,0),
0,IF(入力用!R49="","",入力用!R49),
1,IF(入力用!R49="",0,VLOOKUP(入力用!R49,参照用!$A$1:$B$11,2,0))
),
"")</f>
        <v>0</v>
      </c>
      <c r="T49" s="1">
        <f>IFERROR(
_xlfn.SWITCH(
VLOOKUP(T$1,参照用!$H$2:$K$20,4,0),
0,IF(入力用!S49="","",入力用!S49),
1,IF(入力用!S49="",0,VLOOKUP(入力用!S49,参照用!$A$1:$B$11,2,0))
),
"")</f>
        <v>0</v>
      </c>
      <c r="U49" s="1">
        <f>IFERROR(
_xlfn.SWITCH(
VLOOKUP(U$1,参照用!$H$2:$K$20,4,0),
0,IF(入力用!T49="","",入力用!T49),
1,IF(入力用!T49="",0,VLOOKUP(入力用!T49,参照用!$A$1:$B$11,2,0))
),
"")</f>
        <v>0</v>
      </c>
      <c r="V49" s="1">
        <f>IFERROR(
_xlfn.SWITCH(
VLOOKUP(V$1,参照用!$H$2:$K$20,4,0),
0,IF(入力用!U49="","",入力用!U49),
1,IF(入力用!U49="",0,VLOOKUP(入力用!U49,参照用!$A$1:$B$11,2,0))
),
"")</f>
        <v>0</v>
      </c>
      <c r="W49" s="1">
        <f>IFERROR(
_xlfn.SWITCH(
VLOOKUP(W$1,参照用!$H$2:$K$20,4,0),
0,IF(入力用!V49="","",入力用!V49),
1,IF(入力用!V49="",0,VLOOKUP(入力用!V49,参照用!$A$1:$B$11,2,0))
),
"")</f>
        <v>0</v>
      </c>
      <c r="X49" s="1">
        <f>IFERROR(
_xlfn.SWITCH(
VLOOKUP(X$1,参照用!$H$2:$K$20,4,0),
0,IF(入力用!W49="","",入力用!W49),
1,IF(入力用!W49="",0,VLOOKUP(入力用!W49,参照用!$A$1:$B$11,2,0))
),
"")</f>
        <v>0</v>
      </c>
      <c r="Y49" s="1">
        <f>IFERROR(
_xlfn.SWITCH(
VLOOKUP(Y$1,参照用!$H$2:$K$20,4,0),
0,IF(入力用!X49="","",入力用!X49),
1,IF(入力用!X49="",0,VLOOKUP(入力用!X49,参照用!$A$1:$B$11,2,0))
),
"")</f>
        <v>0</v>
      </c>
      <c r="Z49" s="1">
        <f>IFERROR(
_xlfn.SWITCH(
VLOOKUP(Z$1,参照用!$H$2:$K$20,4,0),
0,IF(入力用!Y49="","",入力用!Y49),
1,IF(入力用!Y49="",0,VLOOKUP(入力用!Y49,参照用!$A$1:$B$11,2,0))
),
"")</f>
        <v>0</v>
      </c>
      <c r="AA49" s="1">
        <f>IFERROR(
_xlfn.SWITCH(
VLOOKUP(AA$1,参照用!$H$2:$K$20,4,0),
0,IF(入力用!Z49="","",入力用!Z49),
1,IF(入力用!Z49="",0,VLOOKUP(入力用!Z49,参照用!$A$1:$B$11,2,0))
),
"")</f>
        <v>0</v>
      </c>
      <c r="AB49" s="1">
        <f>IFERROR(
_xlfn.SWITCH(
VLOOKUP(AB$1,参照用!$H$2:$K$20,4,0),
0,IF(入力用!AA49="","",入力用!AA49),
1,IF(入力用!AA49="",0,VLOOKUP(入力用!AA49,参照用!$A$1:$B$11,2,0))
),
"")</f>
        <v>0</v>
      </c>
      <c r="AC49" s="1">
        <f>IFERROR(
_xlfn.SWITCH(
VLOOKUP(AC$1,参照用!$H$2:$K$20,4,0),
0,IF(入力用!AB49="","",入力用!AB49),
1,IF(入力用!AB49="",0,VLOOKUP(入力用!AB49,参照用!$A$1:$B$11,2,0))
),
"")</f>
        <v>0</v>
      </c>
      <c r="AD49" s="1">
        <f>IFERROR(
_xlfn.SWITCH(
VLOOKUP(AD$1,参照用!$H$2:$K$20,4,0),
0,IF(入力用!AC49="","",入力用!AC49),
1,IF(入力用!AC49="",0,VLOOKUP(入力用!AC49,参照用!$A$1:$B$11,2,0))
),
"")</f>
        <v>0</v>
      </c>
      <c r="AE49" s="1">
        <f>IFERROR(
_xlfn.SWITCH(
VLOOKUP(AE$1,参照用!$H$2:$K$20,4,0),
0,IF(入力用!AD49="","",入力用!AD49),
1,IF(入力用!AD49="",0,VLOOKUP(入力用!AD49,参照用!$A$1:$B$11,2,0))
),
"")</f>
        <v>0</v>
      </c>
      <c r="AF49" s="1">
        <f>IFERROR(
_xlfn.SWITCH(
VLOOKUP(AF$1,参照用!$H$2:$K$20,4,0),
0,IF(入力用!AE49="","",入力用!AE49),
1,IF(入力用!AE49="",0,VLOOKUP(入力用!AE49,参照用!$A$1:$B$11,2,0))
),
"")</f>
        <v>0</v>
      </c>
      <c r="AG49" s="1">
        <f>IFERROR(
_xlfn.SWITCH(
VLOOKUP(AG$1,参照用!$H$2:$K$20,4,0),
0,IF(入力用!AF49="","",入力用!AF49),
1,IF(入力用!AF49="",0,VLOOKUP(入力用!AF49,参照用!$A$1:$B$11,2,0))
),
"")</f>
        <v>0</v>
      </c>
      <c r="AH49" s="1">
        <f>IFERROR(
_xlfn.SWITCH(
VLOOKUP(AH$1,参照用!$H$2:$K$20,4,0),
0,IF(入力用!AG49="","",入力用!AG49),
1,IF(入力用!AG49="",0,VLOOKUP(入力用!AG49,参照用!$A$1:$B$11,2,0))
),
"")</f>
        <v>0</v>
      </c>
      <c r="AI49" s="1">
        <f>IFERROR(
_xlfn.SWITCH(
VLOOKUP(AI$1,参照用!$H$2:$K$20,4,0),
0,IF(入力用!AH49="","",入力用!AH49),
1,IF(入力用!AH49="",0,VLOOKUP(入力用!AH49,参照用!$A$1:$B$11,2,0))
),
"")</f>
        <v>0</v>
      </c>
      <c r="AJ49" s="1" t="str">
        <f>IFERROR(
_xlfn.SWITCH(
VLOOKUP(AJ$1,参照用!$H$2:$K$20,4,0),
0,IF(入力用!AI49="","",入力用!AI49),
1,IF(入力用!AI49="",0,VLOOKUP(入力用!AI49,参照用!$A$1:$B$11,2,0))
),
"")</f>
        <v/>
      </c>
      <c r="AK49" s="1" t="str">
        <f>IFERROR(
_xlfn.SWITCH(
VLOOKUP(AK$1,参照用!$H$2:$K$20,4,0),
0,IF(入力用!AJ49="","",入力用!AJ49),
1,IF(入力用!AJ49="",0,VLOOKUP(入力用!AJ49,参照用!$A$1:$B$11,2,0))
),
"")</f>
        <v/>
      </c>
      <c r="AL49" s="1" t="str">
        <f>IFERROR(
_xlfn.SWITCH(
VLOOKUP(AL$1,参照用!$H$2:$K$20,4,0),
0,IF(入力用!AK49="","",入力用!AK49),
1,IF(入力用!AK49="",0,VLOOKUP(入力用!AK49,参照用!$A$1:$B$11,2,0))
),
"")</f>
        <v/>
      </c>
      <c r="AM49" s="1" t="str">
        <f>IFERROR(
_xlfn.SWITCH(
VLOOKUP(AM$1,参照用!$H$2:$K$20,4,0),
0,IF(入力用!AL49="","",入力用!AL49),
1,IF(入力用!AL49="",0,VLOOKUP(入力用!AL49,参照用!$A$1:$B$11,2,0))
),
"")</f>
        <v/>
      </c>
    </row>
    <row r="50" spans="1:39" x14ac:dyDescent="0.2">
      <c r="A50" s="1" t="str">
        <f t="shared" si="0"/>
        <v>46038夜</v>
      </c>
      <c r="B50" s="10">
        <f>IF(
D50="","",
IF(入力用!A50="",B49,DATE(LEFT(設定!$AD$4,4),MID(設定!$AD$4,5,2),MID(入力用!A50,1,FIND("日",入力用!A50)-1)))
)</f>
        <v>46038</v>
      </c>
      <c r="C50" s="10" t="str">
        <f>IF(
D50="","",
IF(入力用!B50="",C49,入力用!B50)
)</f>
        <v>金</v>
      </c>
      <c r="D50" s="1" t="str">
        <f>_xlfn.SWITCH(VLOOKUP(D$1,参照用!$H$2:$K$20,4,0),
0,IF(ISBLANK(入力用!C50),"",入力用!C50),
1,IFERROR(VLOOKUP(入力用!C50,参照用!$A$1:$B$11,2,0),"")
)</f>
        <v>夜</v>
      </c>
      <c r="E50" s="1" t="str">
        <f>_xlfn.SWITCH(VLOOKUP(E$1,参照用!$H$2:$K$20,4,0),
0,IF(ISBLANK(入力用!D50),"",入力用!D50),
1,IFERROR(VLOOKUP(入力用!D50,参照用!$A$1:$B$11,2,0),"")
)</f>
        <v/>
      </c>
      <c r="F50" s="1" t="str">
        <f>_xlfn.SWITCH(VLOOKUP(F$1,参照用!$H$2:$K$20,4,0),
0,IF(ISBLANK(入力用!E50),"",入力用!E50),
1,IFERROR(VLOOKUP(入力用!E50,参照用!$A$1:$B$11,2,0),"")
)</f>
        <v/>
      </c>
      <c r="G50" s="1">
        <f>IFERROR(
_xlfn.SWITCH(
VLOOKUP(G$1,参照用!$H$2:$K$20,4,0),
0,IF(ISBLANK(入力用!F50),"",入力用!F50),
1,IF(ISBLANK(入力用!F50),0,VLOOKUP(入力用!F50,参照用!$A$1:$B$11,2,0))
),
"")</f>
        <v>0</v>
      </c>
      <c r="H50" s="1">
        <f>IFERROR(
_xlfn.SWITCH(
VLOOKUP(H$1,参照用!$H$2:$K$20,4,0),
0,IF(ISBLANK(入力用!G50),"",入力用!G50),
1,IF(ISBLANK(入力用!G50),0,VLOOKUP(入力用!G50,参照用!$A$1:$B$11,2,0))
),
"")</f>
        <v>0</v>
      </c>
      <c r="I50" s="1">
        <f>IFERROR(
_xlfn.SWITCH(
VLOOKUP(I$1,参照用!$H$2:$K$20,4,0),
0,IF(ISBLANK(入力用!H50),"",入力用!H50),
1,IF(ISBLANK(入力用!H50),0,VLOOKUP(入力用!H50,参照用!$A$1:$B$11,2,0))
),
"")</f>
        <v>0</v>
      </c>
      <c r="J50" s="1">
        <f>IFERROR(
_xlfn.SWITCH(
VLOOKUP(J$1,参照用!$H$2:$K$20,4,0),
0,IF(入力用!I50="","",入力用!I50),
1,IF(入力用!I50="",0,VLOOKUP(入力用!I50,参照用!$A$1:$B$11,2,0))
),
"")</f>
        <v>0</v>
      </c>
      <c r="K50" s="1">
        <f>IFERROR(
_xlfn.SWITCH(
VLOOKUP(K$1,参照用!$H$2:$K$20,4,0),
0,IF(入力用!J50="","",入力用!J50),
1,IF(入力用!J50="",0,VLOOKUP(入力用!J50,参照用!$A$1:$B$11,2,0))
),
"")</f>
        <v>0</v>
      </c>
      <c r="L50" s="1">
        <f>IFERROR(
_xlfn.SWITCH(
VLOOKUP(L$1,参照用!$H$2:$K$20,4,0),
0,IF(入力用!K50="","",入力用!K50),
1,IF(入力用!K50="",0,VLOOKUP(入力用!K50,参照用!$A$1:$B$11,2,0))
),
"")</f>
        <v>0</v>
      </c>
      <c r="M50" s="1">
        <f>IFERROR(
_xlfn.SWITCH(
VLOOKUP(M$1,参照用!$H$2:$K$20,4,0),
0,IF(入力用!L50="","",入力用!L50),
1,IF(入力用!L50="",0,VLOOKUP(入力用!L50,参照用!$A$1:$B$11,2,0))
),
"")</f>
        <v>0</v>
      </c>
      <c r="N50" s="1">
        <f>IFERROR(
_xlfn.SWITCH(
VLOOKUP(N$1,参照用!$H$2:$K$20,4,0),
0,IF(入力用!M50="","",入力用!M50),
1,IF(入力用!M50="",0,VLOOKUP(入力用!M50,参照用!$A$1:$B$11,2,0))
),
"")</f>
        <v>0</v>
      </c>
      <c r="O50" s="1">
        <f>IFERROR(
_xlfn.SWITCH(
VLOOKUP(O$1,参照用!$H$2:$K$20,4,0),
0,IF(入力用!N50="","",入力用!N50),
1,IF(入力用!N50="",0,VLOOKUP(入力用!N50,参照用!$A$1:$B$11,2,0))
),
"")</f>
        <v>0</v>
      </c>
      <c r="P50" s="1">
        <f>IFERROR(
_xlfn.SWITCH(
VLOOKUP(P$1,参照用!$H$2:$K$20,4,0),
0,IF(入力用!O50="","",入力用!O50),
1,IF(入力用!O50="",0,VLOOKUP(入力用!O50,参照用!$A$1:$B$11,2,0))
),
"")</f>
        <v>0</v>
      </c>
      <c r="Q50" s="1">
        <f>IFERROR(
_xlfn.SWITCH(
VLOOKUP(Q$1,参照用!$H$2:$K$20,4,0),
0,IF(入力用!P50="","",入力用!P50),
1,IF(入力用!P50="",0,VLOOKUP(入力用!P50,参照用!$A$1:$B$11,2,0))
),
"")</f>
        <v>0</v>
      </c>
      <c r="R50" s="1">
        <f>IFERROR(
_xlfn.SWITCH(
VLOOKUP(R$1,参照用!$H$2:$K$20,4,0),
0,IF(入力用!Q50="","",入力用!Q50),
1,IF(入力用!Q50="",0,VLOOKUP(入力用!Q50,参照用!$A$1:$B$11,2,0))
),
"")</f>
        <v>0</v>
      </c>
      <c r="S50" s="1">
        <f>IFERROR(
_xlfn.SWITCH(
VLOOKUP(S$1,参照用!$H$2:$K$20,4,0),
0,IF(入力用!R50="","",入力用!R50),
1,IF(入力用!R50="",0,VLOOKUP(入力用!R50,参照用!$A$1:$B$11,2,0))
),
"")</f>
        <v>0</v>
      </c>
      <c r="T50" s="1">
        <f>IFERROR(
_xlfn.SWITCH(
VLOOKUP(T$1,参照用!$H$2:$K$20,4,0),
0,IF(入力用!S50="","",入力用!S50),
1,IF(入力用!S50="",0,VLOOKUP(入力用!S50,参照用!$A$1:$B$11,2,0))
),
"")</f>
        <v>0</v>
      </c>
      <c r="U50" s="1">
        <f>IFERROR(
_xlfn.SWITCH(
VLOOKUP(U$1,参照用!$H$2:$K$20,4,0),
0,IF(入力用!T50="","",入力用!T50),
1,IF(入力用!T50="",0,VLOOKUP(入力用!T50,参照用!$A$1:$B$11,2,0))
),
"")</f>
        <v>0</v>
      </c>
      <c r="V50" s="1">
        <f>IFERROR(
_xlfn.SWITCH(
VLOOKUP(V$1,参照用!$H$2:$K$20,4,0),
0,IF(入力用!U50="","",入力用!U50),
1,IF(入力用!U50="",0,VLOOKUP(入力用!U50,参照用!$A$1:$B$11,2,0))
),
"")</f>
        <v>0</v>
      </c>
      <c r="W50" s="1">
        <f>IFERROR(
_xlfn.SWITCH(
VLOOKUP(W$1,参照用!$H$2:$K$20,4,0),
0,IF(入力用!V50="","",入力用!V50),
1,IF(入力用!V50="",0,VLOOKUP(入力用!V50,参照用!$A$1:$B$11,2,0))
),
"")</f>
        <v>0</v>
      </c>
      <c r="X50" s="1">
        <f>IFERROR(
_xlfn.SWITCH(
VLOOKUP(X$1,参照用!$H$2:$K$20,4,0),
0,IF(入力用!W50="","",入力用!W50),
1,IF(入力用!W50="",0,VLOOKUP(入力用!W50,参照用!$A$1:$B$11,2,0))
),
"")</f>
        <v>0</v>
      </c>
      <c r="Y50" s="1">
        <f>IFERROR(
_xlfn.SWITCH(
VLOOKUP(Y$1,参照用!$H$2:$K$20,4,0),
0,IF(入力用!X50="","",入力用!X50),
1,IF(入力用!X50="",0,VLOOKUP(入力用!X50,参照用!$A$1:$B$11,2,0))
),
"")</f>
        <v>0</v>
      </c>
      <c r="Z50" s="1">
        <f>IFERROR(
_xlfn.SWITCH(
VLOOKUP(Z$1,参照用!$H$2:$K$20,4,0),
0,IF(入力用!Y50="","",入力用!Y50),
1,IF(入力用!Y50="",0,VLOOKUP(入力用!Y50,参照用!$A$1:$B$11,2,0))
),
"")</f>
        <v>0</v>
      </c>
      <c r="AA50" s="1">
        <f>IFERROR(
_xlfn.SWITCH(
VLOOKUP(AA$1,参照用!$H$2:$K$20,4,0),
0,IF(入力用!Z50="","",入力用!Z50),
1,IF(入力用!Z50="",0,VLOOKUP(入力用!Z50,参照用!$A$1:$B$11,2,0))
),
"")</f>
        <v>0</v>
      </c>
      <c r="AB50" s="1">
        <f>IFERROR(
_xlfn.SWITCH(
VLOOKUP(AB$1,参照用!$H$2:$K$20,4,0),
0,IF(入力用!AA50="","",入力用!AA50),
1,IF(入力用!AA50="",0,VLOOKUP(入力用!AA50,参照用!$A$1:$B$11,2,0))
),
"")</f>
        <v>0</v>
      </c>
      <c r="AC50" s="1">
        <f>IFERROR(
_xlfn.SWITCH(
VLOOKUP(AC$1,参照用!$H$2:$K$20,4,0),
0,IF(入力用!AB50="","",入力用!AB50),
1,IF(入力用!AB50="",0,VLOOKUP(入力用!AB50,参照用!$A$1:$B$11,2,0))
),
"")</f>
        <v>0</v>
      </c>
      <c r="AD50" s="1">
        <f>IFERROR(
_xlfn.SWITCH(
VLOOKUP(AD$1,参照用!$H$2:$K$20,4,0),
0,IF(入力用!AC50="","",入力用!AC50),
1,IF(入力用!AC50="",0,VLOOKUP(入力用!AC50,参照用!$A$1:$B$11,2,0))
),
"")</f>
        <v>0</v>
      </c>
      <c r="AE50" s="1">
        <f>IFERROR(
_xlfn.SWITCH(
VLOOKUP(AE$1,参照用!$H$2:$K$20,4,0),
0,IF(入力用!AD50="","",入力用!AD50),
1,IF(入力用!AD50="",0,VLOOKUP(入力用!AD50,参照用!$A$1:$B$11,2,0))
),
"")</f>
        <v>0</v>
      </c>
      <c r="AF50" s="1">
        <f>IFERROR(
_xlfn.SWITCH(
VLOOKUP(AF$1,参照用!$H$2:$K$20,4,0),
0,IF(入力用!AE50="","",入力用!AE50),
1,IF(入力用!AE50="",0,VLOOKUP(入力用!AE50,参照用!$A$1:$B$11,2,0))
),
"")</f>
        <v>0</v>
      </c>
      <c r="AG50" s="1">
        <f>IFERROR(
_xlfn.SWITCH(
VLOOKUP(AG$1,参照用!$H$2:$K$20,4,0),
0,IF(入力用!AF50="","",入力用!AF50),
1,IF(入力用!AF50="",0,VLOOKUP(入力用!AF50,参照用!$A$1:$B$11,2,0))
),
"")</f>
        <v>0</v>
      </c>
      <c r="AH50" s="1">
        <f>IFERROR(
_xlfn.SWITCH(
VLOOKUP(AH$1,参照用!$H$2:$K$20,4,0),
0,IF(入力用!AG50="","",入力用!AG50),
1,IF(入力用!AG50="",0,VLOOKUP(入力用!AG50,参照用!$A$1:$B$11,2,0))
),
"")</f>
        <v>0</v>
      </c>
      <c r="AI50" s="1">
        <f>IFERROR(
_xlfn.SWITCH(
VLOOKUP(AI$1,参照用!$H$2:$K$20,4,0),
0,IF(入力用!AH50="","",入力用!AH50),
1,IF(入力用!AH50="",0,VLOOKUP(入力用!AH50,参照用!$A$1:$B$11,2,0))
),
"")</f>
        <v>0</v>
      </c>
      <c r="AJ50" s="1" t="str">
        <f>IFERROR(
_xlfn.SWITCH(
VLOOKUP(AJ$1,参照用!$H$2:$K$20,4,0),
0,IF(入力用!AI50="","",入力用!AI50),
1,IF(入力用!AI50="",0,VLOOKUP(入力用!AI50,参照用!$A$1:$B$11,2,0))
),
"")</f>
        <v/>
      </c>
      <c r="AK50" s="1" t="str">
        <f>IFERROR(
_xlfn.SWITCH(
VLOOKUP(AK$1,参照用!$H$2:$K$20,4,0),
0,IF(入力用!AJ50="","",入力用!AJ50),
1,IF(入力用!AJ50="",0,VLOOKUP(入力用!AJ50,参照用!$A$1:$B$11,2,0))
),
"")</f>
        <v/>
      </c>
      <c r="AL50" s="1" t="str">
        <f>IFERROR(
_xlfn.SWITCH(
VLOOKUP(AL$1,参照用!$H$2:$K$20,4,0),
0,IF(入力用!AK50="","",入力用!AK50),
1,IF(入力用!AK50="",0,VLOOKUP(入力用!AK50,参照用!$A$1:$B$11,2,0))
),
"")</f>
        <v/>
      </c>
      <c r="AM50" s="1" t="str">
        <f>IFERROR(
_xlfn.SWITCH(
VLOOKUP(AM$1,参照用!$H$2:$K$20,4,0),
0,IF(入力用!AL50="","",入力用!AL50),
1,IF(入力用!AL50="",0,VLOOKUP(入力用!AL50,参照用!$A$1:$B$11,2,0))
),
"")</f>
        <v/>
      </c>
    </row>
    <row r="51" spans="1:39" x14ac:dyDescent="0.2">
      <c r="A51" s="1" t="str">
        <f t="shared" si="0"/>
        <v>46039朝</v>
      </c>
      <c r="B51" s="10">
        <f>IF(
D51="","",
IF(入力用!A51="",B50,DATE(LEFT(設定!$AD$4,4),MID(設定!$AD$4,5,2),MID(入力用!A51,1,FIND("日",入力用!A51)-1)))
)</f>
        <v>46039</v>
      </c>
      <c r="C51" s="10" t="str">
        <f>IF(
D51="","",
IF(入力用!B51="",C50,入力用!B51)
)</f>
        <v>土</v>
      </c>
      <c r="D51" s="1" t="str">
        <f>_xlfn.SWITCH(VLOOKUP(D$1,参照用!$H$2:$K$20,4,0),
0,IF(ISBLANK(入力用!C51),"",入力用!C51),
1,IFERROR(VLOOKUP(入力用!C51,参照用!$A$1:$B$11,2,0),"")
)</f>
        <v>朝</v>
      </c>
      <c r="E51" s="1" t="str">
        <f>_xlfn.SWITCH(VLOOKUP(E$1,参照用!$H$2:$K$20,4,0),
0,IF(ISBLANK(入力用!D51),"",入力用!D51),
1,IFERROR(VLOOKUP(入力用!D51,参照用!$A$1:$B$11,2,0),"")
)</f>
        <v/>
      </c>
      <c r="F51" s="1" t="str">
        <f>_xlfn.SWITCH(VLOOKUP(F$1,参照用!$H$2:$K$20,4,0),
0,IF(ISBLANK(入力用!E51),"",入力用!E51),
1,IFERROR(VLOOKUP(入力用!E51,参照用!$A$1:$B$11,2,0),"")
)</f>
        <v/>
      </c>
      <c r="G51" s="1">
        <f>IFERROR(
_xlfn.SWITCH(
VLOOKUP(G$1,参照用!$H$2:$K$20,4,0),
0,IF(ISBLANK(入力用!F51),"",入力用!F51),
1,IF(ISBLANK(入力用!F51),0,VLOOKUP(入力用!F51,参照用!$A$1:$B$11,2,0))
),
"")</f>
        <v>0</v>
      </c>
      <c r="H51" s="1">
        <f>IFERROR(
_xlfn.SWITCH(
VLOOKUP(H$1,参照用!$H$2:$K$20,4,0),
0,IF(ISBLANK(入力用!G51),"",入力用!G51),
1,IF(ISBLANK(入力用!G51),0,VLOOKUP(入力用!G51,参照用!$A$1:$B$11,2,0))
),
"")</f>
        <v>0</v>
      </c>
      <c r="I51" s="1">
        <f>IFERROR(
_xlfn.SWITCH(
VLOOKUP(I$1,参照用!$H$2:$K$20,4,0),
0,IF(ISBLANK(入力用!H51),"",入力用!H51),
1,IF(ISBLANK(入力用!H51),0,VLOOKUP(入力用!H51,参照用!$A$1:$B$11,2,0))
),
"")</f>
        <v>0</v>
      </c>
      <c r="J51" s="1">
        <f>IFERROR(
_xlfn.SWITCH(
VLOOKUP(J$1,参照用!$H$2:$K$20,4,0),
0,IF(入力用!I51="","",入力用!I51),
1,IF(入力用!I51="",0,VLOOKUP(入力用!I51,参照用!$A$1:$B$11,2,0))
),
"")</f>
        <v>0</v>
      </c>
      <c r="K51" s="1">
        <f>IFERROR(
_xlfn.SWITCH(
VLOOKUP(K$1,参照用!$H$2:$K$20,4,0),
0,IF(入力用!J51="","",入力用!J51),
1,IF(入力用!J51="",0,VLOOKUP(入力用!J51,参照用!$A$1:$B$11,2,0))
),
"")</f>
        <v>0</v>
      </c>
      <c r="L51" s="1">
        <f>IFERROR(
_xlfn.SWITCH(
VLOOKUP(L$1,参照用!$H$2:$K$20,4,0),
0,IF(入力用!K51="","",入力用!K51),
1,IF(入力用!K51="",0,VLOOKUP(入力用!K51,参照用!$A$1:$B$11,2,0))
),
"")</f>
        <v>0</v>
      </c>
      <c r="M51" s="1">
        <f>IFERROR(
_xlfn.SWITCH(
VLOOKUP(M$1,参照用!$H$2:$K$20,4,0),
0,IF(入力用!L51="","",入力用!L51),
1,IF(入力用!L51="",0,VLOOKUP(入力用!L51,参照用!$A$1:$B$11,2,0))
),
"")</f>
        <v>0</v>
      </c>
      <c r="N51" s="1">
        <f>IFERROR(
_xlfn.SWITCH(
VLOOKUP(N$1,参照用!$H$2:$K$20,4,0),
0,IF(入力用!M51="","",入力用!M51),
1,IF(入力用!M51="",0,VLOOKUP(入力用!M51,参照用!$A$1:$B$11,2,0))
),
"")</f>
        <v>0</v>
      </c>
      <c r="O51" s="1">
        <f>IFERROR(
_xlfn.SWITCH(
VLOOKUP(O$1,参照用!$H$2:$K$20,4,0),
0,IF(入力用!N51="","",入力用!N51),
1,IF(入力用!N51="",0,VLOOKUP(入力用!N51,参照用!$A$1:$B$11,2,0))
),
"")</f>
        <v>0</v>
      </c>
      <c r="P51" s="1">
        <f>IFERROR(
_xlfn.SWITCH(
VLOOKUP(P$1,参照用!$H$2:$K$20,4,0),
0,IF(入力用!O51="","",入力用!O51),
1,IF(入力用!O51="",0,VLOOKUP(入力用!O51,参照用!$A$1:$B$11,2,0))
),
"")</f>
        <v>0</v>
      </c>
      <c r="Q51" s="1">
        <f>IFERROR(
_xlfn.SWITCH(
VLOOKUP(Q$1,参照用!$H$2:$K$20,4,0),
0,IF(入力用!P51="","",入力用!P51),
1,IF(入力用!P51="",0,VLOOKUP(入力用!P51,参照用!$A$1:$B$11,2,0))
),
"")</f>
        <v>0</v>
      </c>
      <c r="R51" s="1">
        <f>IFERROR(
_xlfn.SWITCH(
VLOOKUP(R$1,参照用!$H$2:$K$20,4,0),
0,IF(入力用!Q51="","",入力用!Q51),
1,IF(入力用!Q51="",0,VLOOKUP(入力用!Q51,参照用!$A$1:$B$11,2,0))
),
"")</f>
        <v>0</v>
      </c>
      <c r="S51" s="1">
        <f>IFERROR(
_xlfn.SWITCH(
VLOOKUP(S$1,参照用!$H$2:$K$20,4,0),
0,IF(入力用!R51="","",入力用!R51),
1,IF(入力用!R51="",0,VLOOKUP(入力用!R51,参照用!$A$1:$B$11,2,0))
),
"")</f>
        <v>0</v>
      </c>
      <c r="T51" s="1">
        <f>IFERROR(
_xlfn.SWITCH(
VLOOKUP(T$1,参照用!$H$2:$K$20,4,0),
0,IF(入力用!S51="","",入力用!S51),
1,IF(入力用!S51="",0,VLOOKUP(入力用!S51,参照用!$A$1:$B$11,2,0))
),
"")</f>
        <v>0</v>
      </c>
      <c r="U51" s="1">
        <f>IFERROR(
_xlfn.SWITCH(
VLOOKUP(U$1,参照用!$H$2:$K$20,4,0),
0,IF(入力用!T51="","",入力用!T51),
1,IF(入力用!T51="",0,VLOOKUP(入力用!T51,参照用!$A$1:$B$11,2,0))
),
"")</f>
        <v>0</v>
      </c>
      <c r="V51" s="1">
        <f>IFERROR(
_xlfn.SWITCH(
VLOOKUP(V$1,参照用!$H$2:$K$20,4,0),
0,IF(入力用!U51="","",入力用!U51),
1,IF(入力用!U51="",0,VLOOKUP(入力用!U51,参照用!$A$1:$B$11,2,0))
),
"")</f>
        <v>0</v>
      </c>
      <c r="W51" s="1">
        <f>IFERROR(
_xlfn.SWITCH(
VLOOKUP(W$1,参照用!$H$2:$K$20,4,0),
0,IF(入力用!V51="","",入力用!V51),
1,IF(入力用!V51="",0,VLOOKUP(入力用!V51,参照用!$A$1:$B$11,2,0))
),
"")</f>
        <v>0</v>
      </c>
      <c r="X51" s="1">
        <f>IFERROR(
_xlfn.SWITCH(
VLOOKUP(X$1,参照用!$H$2:$K$20,4,0),
0,IF(入力用!W51="","",入力用!W51),
1,IF(入力用!W51="",0,VLOOKUP(入力用!W51,参照用!$A$1:$B$11,2,0))
),
"")</f>
        <v>0</v>
      </c>
      <c r="Y51" s="1">
        <f>IFERROR(
_xlfn.SWITCH(
VLOOKUP(Y$1,参照用!$H$2:$K$20,4,0),
0,IF(入力用!X51="","",入力用!X51),
1,IF(入力用!X51="",0,VLOOKUP(入力用!X51,参照用!$A$1:$B$11,2,0))
),
"")</f>
        <v>0</v>
      </c>
      <c r="Z51" s="1">
        <f>IFERROR(
_xlfn.SWITCH(
VLOOKUP(Z$1,参照用!$H$2:$K$20,4,0),
0,IF(入力用!Y51="","",入力用!Y51),
1,IF(入力用!Y51="",0,VLOOKUP(入力用!Y51,参照用!$A$1:$B$11,2,0))
),
"")</f>
        <v>0</v>
      </c>
      <c r="AA51" s="1">
        <f>IFERROR(
_xlfn.SWITCH(
VLOOKUP(AA$1,参照用!$H$2:$K$20,4,0),
0,IF(入力用!Z51="","",入力用!Z51),
1,IF(入力用!Z51="",0,VLOOKUP(入力用!Z51,参照用!$A$1:$B$11,2,0))
),
"")</f>
        <v>0</v>
      </c>
      <c r="AB51" s="1">
        <f>IFERROR(
_xlfn.SWITCH(
VLOOKUP(AB$1,参照用!$H$2:$K$20,4,0),
0,IF(入力用!AA51="","",入力用!AA51),
1,IF(入力用!AA51="",0,VLOOKUP(入力用!AA51,参照用!$A$1:$B$11,2,0))
),
"")</f>
        <v>0</v>
      </c>
      <c r="AC51" s="1">
        <f>IFERROR(
_xlfn.SWITCH(
VLOOKUP(AC$1,参照用!$H$2:$K$20,4,0),
0,IF(入力用!AB51="","",入力用!AB51),
1,IF(入力用!AB51="",0,VLOOKUP(入力用!AB51,参照用!$A$1:$B$11,2,0))
),
"")</f>
        <v>0</v>
      </c>
      <c r="AD51" s="1">
        <f>IFERROR(
_xlfn.SWITCH(
VLOOKUP(AD$1,参照用!$H$2:$K$20,4,0),
0,IF(入力用!AC51="","",入力用!AC51),
1,IF(入力用!AC51="",0,VLOOKUP(入力用!AC51,参照用!$A$1:$B$11,2,0))
),
"")</f>
        <v>0</v>
      </c>
      <c r="AE51" s="1">
        <f>IFERROR(
_xlfn.SWITCH(
VLOOKUP(AE$1,参照用!$H$2:$K$20,4,0),
0,IF(入力用!AD51="","",入力用!AD51),
1,IF(入力用!AD51="",0,VLOOKUP(入力用!AD51,参照用!$A$1:$B$11,2,0))
),
"")</f>
        <v>0</v>
      </c>
      <c r="AF51" s="1">
        <f>IFERROR(
_xlfn.SWITCH(
VLOOKUP(AF$1,参照用!$H$2:$K$20,4,0),
0,IF(入力用!AE51="","",入力用!AE51),
1,IF(入力用!AE51="",0,VLOOKUP(入力用!AE51,参照用!$A$1:$B$11,2,0))
),
"")</f>
        <v>0</v>
      </c>
      <c r="AG51" s="1">
        <f>IFERROR(
_xlfn.SWITCH(
VLOOKUP(AG$1,参照用!$H$2:$K$20,4,0),
0,IF(入力用!AF51="","",入力用!AF51),
1,IF(入力用!AF51="",0,VLOOKUP(入力用!AF51,参照用!$A$1:$B$11,2,0))
),
"")</f>
        <v>0</v>
      </c>
      <c r="AH51" s="1">
        <f>IFERROR(
_xlfn.SWITCH(
VLOOKUP(AH$1,参照用!$H$2:$K$20,4,0),
0,IF(入力用!AG51="","",入力用!AG51),
1,IF(入力用!AG51="",0,VLOOKUP(入力用!AG51,参照用!$A$1:$B$11,2,0))
),
"")</f>
        <v>0</v>
      </c>
      <c r="AI51" s="1">
        <f>IFERROR(
_xlfn.SWITCH(
VLOOKUP(AI$1,参照用!$H$2:$K$20,4,0),
0,IF(入力用!AH51="","",入力用!AH51),
1,IF(入力用!AH51="",0,VLOOKUP(入力用!AH51,参照用!$A$1:$B$11,2,0))
),
"")</f>
        <v>0</v>
      </c>
      <c r="AJ51" s="1" t="str">
        <f>IFERROR(
_xlfn.SWITCH(
VLOOKUP(AJ$1,参照用!$H$2:$K$20,4,0),
0,IF(入力用!AI51="","",入力用!AI51),
1,IF(入力用!AI51="",0,VLOOKUP(入力用!AI51,参照用!$A$1:$B$11,2,0))
),
"")</f>
        <v/>
      </c>
      <c r="AK51" s="1" t="str">
        <f>IFERROR(
_xlfn.SWITCH(
VLOOKUP(AK$1,参照用!$H$2:$K$20,4,0),
0,IF(入力用!AJ51="","",入力用!AJ51),
1,IF(入力用!AJ51="",0,VLOOKUP(入力用!AJ51,参照用!$A$1:$B$11,2,0))
),
"")</f>
        <v/>
      </c>
      <c r="AL51" s="1" t="str">
        <f>IFERROR(
_xlfn.SWITCH(
VLOOKUP(AL$1,参照用!$H$2:$K$20,4,0),
0,IF(入力用!AK51="","",入力用!AK51),
1,IF(入力用!AK51="",0,VLOOKUP(入力用!AK51,参照用!$A$1:$B$11,2,0))
),
"")</f>
        <v/>
      </c>
      <c r="AM51" s="1" t="str">
        <f>IFERROR(
_xlfn.SWITCH(
VLOOKUP(AM$1,参照用!$H$2:$K$20,4,0),
0,IF(入力用!AL51="","",入力用!AL51),
1,IF(入力用!AL51="",0,VLOOKUP(入力用!AL51,参照用!$A$1:$B$11,2,0))
),
"")</f>
        <v/>
      </c>
    </row>
    <row r="52" spans="1:39" x14ac:dyDescent="0.2">
      <c r="A52" s="1" t="str">
        <f t="shared" si="0"/>
        <v>46039昼</v>
      </c>
      <c r="B52" s="10">
        <f>IF(
D52="","",
IF(入力用!A52="",B51,DATE(LEFT(設定!$AD$4,4),MID(設定!$AD$4,5,2),MID(入力用!A52,1,FIND("日",入力用!A52)-1)))
)</f>
        <v>46039</v>
      </c>
      <c r="C52" s="10" t="str">
        <f>IF(
D52="","",
IF(入力用!B52="",C51,入力用!B52)
)</f>
        <v>土</v>
      </c>
      <c r="D52" s="1" t="str">
        <f>_xlfn.SWITCH(VLOOKUP(D$1,参照用!$H$2:$K$20,4,0),
0,IF(ISBLANK(入力用!C52),"",入力用!C52),
1,IFERROR(VLOOKUP(入力用!C52,参照用!$A$1:$B$11,2,0),"")
)</f>
        <v>昼</v>
      </c>
      <c r="E52" s="1" t="str">
        <f>_xlfn.SWITCH(VLOOKUP(E$1,参照用!$H$2:$K$20,4,0),
0,IF(ISBLANK(入力用!D52),"",入力用!D52),
1,IFERROR(VLOOKUP(入力用!D52,参照用!$A$1:$B$11,2,0),"")
)</f>
        <v/>
      </c>
      <c r="F52" s="1" t="str">
        <f>_xlfn.SWITCH(VLOOKUP(F$1,参照用!$H$2:$K$20,4,0),
0,IF(ISBLANK(入力用!E52),"",入力用!E52),
1,IFERROR(VLOOKUP(入力用!E52,参照用!$A$1:$B$11,2,0),"")
)</f>
        <v/>
      </c>
      <c r="G52" s="1">
        <f>IFERROR(
_xlfn.SWITCH(
VLOOKUP(G$1,参照用!$H$2:$K$20,4,0),
0,IF(ISBLANK(入力用!F52),"",入力用!F52),
1,IF(ISBLANK(入力用!F52),0,VLOOKUP(入力用!F52,参照用!$A$1:$B$11,2,0))
),
"")</f>
        <v>0</v>
      </c>
      <c r="H52" s="1">
        <f>IFERROR(
_xlfn.SWITCH(
VLOOKUP(H$1,参照用!$H$2:$K$20,4,0),
0,IF(ISBLANK(入力用!G52),"",入力用!G52),
1,IF(ISBLANK(入力用!G52),0,VLOOKUP(入力用!G52,参照用!$A$1:$B$11,2,0))
),
"")</f>
        <v>0</v>
      </c>
      <c r="I52" s="1">
        <f>IFERROR(
_xlfn.SWITCH(
VLOOKUP(I$1,参照用!$H$2:$K$20,4,0),
0,IF(ISBLANK(入力用!H52),"",入力用!H52),
1,IF(ISBLANK(入力用!H52),0,VLOOKUP(入力用!H52,参照用!$A$1:$B$11,2,0))
),
"")</f>
        <v>0</v>
      </c>
      <c r="J52" s="1">
        <f>IFERROR(
_xlfn.SWITCH(
VLOOKUP(J$1,参照用!$H$2:$K$20,4,0),
0,IF(入力用!I52="","",入力用!I52),
1,IF(入力用!I52="",0,VLOOKUP(入力用!I52,参照用!$A$1:$B$11,2,0))
),
"")</f>
        <v>0</v>
      </c>
      <c r="K52" s="1">
        <f>IFERROR(
_xlfn.SWITCH(
VLOOKUP(K$1,参照用!$H$2:$K$20,4,0),
0,IF(入力用!J52="","",入力用!J52),
1,IF(入力用!J52="",0,VLOOKUP(入力用!J52,参照用!$A$1:$B$11,2,0))
),
"")</f>
        <v>0</v>
      </c>
      <c r="L52" s="1">
        <f>IFERROR(
_xlfn.SWITCH(
VLOOKUP(L$1,参照用!$H$2:$K$20,4,0),
0,IF(入力用!K52="","",入力用!K52),
1,IF(入力用!K52="",0,VLOOKUP(入力用!K52,参照用!$A$1:$B$11,2,0))
),
"")</f>
        <v>0</v>
      </c>
      <c r="M52" s="1">
        <f>IFERROR(
_xlfn.SWITCH(
VLOOKUP(M$1,参照用!$H$2:$K$20,4,0),
0,IF(入力用!L52="","",入力用!L52),
1,IF(入力用!L52="",0,VLOOKUP(入力用!L52,参照用!$A$1:$B$11,2,0))
),
"")</f>
        <v>0</v>
      </c>
      <c r="N52" s="1">
        <f>IFERROR(
_xlfn.SWITCH(
VLOOKUP(N$1,参照用!$H$2:$K$20,4,0),
0,IF(入力用!M52="","",入力用!M52),
1,IF(入力用!M52="",0,VLOOKUP(入力用!M52,参照用!$A$1:$B$11,2,0))
),
"")</f>
        <v>0</v>
      </c>
      <c r="O52" s="1">
        <f>IFERROR(
_xlfn.SWITCH(
VLOOKUP(O$1,参照用!$H$2:$K$20,4,0),
0,IF(入力用!N52="","",入力用!N52),
1,IF(入力用!N52="",0,VLOOKUP(入力用!N52,参照用!$A$1:$B$11,2,0))
),
"")</f>
        <v>0</v>
      </c>
      <c r="P52" s="1">
        <f>IFERROR(
_xlfn.SWITCH(
VLOOKUP(P$1,参照用!$H$2:$K$20,4,0),
0,IF(入力用!O52="","",入力用!O52),
1,IF(入力用!O52="",0,VLOOKUP(入力用!O52,参照用!$A$1:$B$11,2,0))
),
"")</f>
        <v>0</v>
      </c>
      <c r="Q52" s="1">
        <f>IFERROR(
_xlfn.SWITCH(
VLOOKUP(Q$1,参照用!$H$2:$K$20,4,0),
0,IF(入力用!P52="","",入力用!P52),
1,IF(入力用!P52="",0,VLOOKUP(入力用!P52,参照用!$A$1:$B$11,2,0))
),
"")</f>
        <v>0</v>
      </c>
      <c r="R52" s="1">
        <f>IFERROR(
_xlfn.SWITCH(
VLOOKUP(R$1,参照用!$H$2:$K$20,4,0),
0,IF(入力用!Q52="","",入力用!Q52),
1,IF(入力用!Q52="",0,VLOOKUP(入力用!Q52,参照用!$A$1:$B$11,2,0))
),
"")</f>
        <v>0</v>
      </c>
      <c r="S52" s="1">
        <f>IFERROR(
_xlfn.SWITCH(
VLOOKUP(S$1,参照用!$H$2:$K$20,4,0),
0,IF(入力用!R52="","",入力用!R52),
1,IF(入力用!R52="",0,VLOOKUP(入力用!R52,参照用!$A$1:$B$11,2,0))
),
"")</f>
        <v>0</v>
      </c>
      <c r="T52" s="1">
        <f>IFERROR(
_xlfn.SWITCH(
VLOOKUP(T$1,参照用!$H$2:$K$20,4,0),
0,IF(入力用!S52="","",入力用!S52),
1,IF(入力用!S52="",0,VLOOKUP(入力用!S52,参照用!$A$1:$B$11,2,0))
),
"")</f>
        <v>0</v>
      </c>
      <c r="U52" s="1">
        <f>IFERROR(
_xlfn.SWITCH(
VLOOKUP(U$1,参照用!$H$2:$K$20,4,0),
0,IF(入力用!T52="","",入力用!T52),
1,IF(入力用!T52="",0,VLOOKUP(入力用!T52,参照用!$A$1:$B$11,2,0))
),
"")</f>
        <v>0</v>
      </c>
      <c r="V52" s="1">
        <f>IFERROR(
_xlfn.SWITCH(
VLOOKUP(V$1,参照用!$H$2:$K$20,4,0),
0,IF(入力用!U52="","",入力用!U52),
1,IF(入力用!U52="",0,VLOOKUP(入力用!U52,参照用!$A$1:$B$11,2,0))
),
"")</f>
        <v>0</v>
      </c>
      <c r="W52" s="1">
        <f>IFERROR(
_xlfn.SWITCH(
VLOOKUP(W$1,参照用!$H$2:$K$20,4,0),
0,IF(入力用!V52="","",入力用!V52),
1,IF(入力用!V52="",0,VLOOKUP(入力用!V52,参照用!$A$1:$B$11,2,0))
),
"")</f>
        <v>0</v>
      </c>
      <c r="X52" s="1">
        <f>IFERROR(
_xlfn.SWITCH(
VLOOKUP(X$1,参照用!$H$2:$K$20,4,0),
0,IF(入力用!W52="","",入力用!W52),
1,IF(入力用!W52="",0,VLOOKUP(入力用!W52,参照用!$A$1:$B$11,2,0))
),
"")</f>
        <v>0</v>
      </c>
      <c r="Y52" s="1">
        <f>IFERROR(
_xlfn.SWITCH(
VLOOKUP(Y$1,参照用!$H$2:$K$20,4,0),
0,IF(入力用!X52="","",入力用!X52),
1,IF(入力用!X52="",0,VLOOKUP(入力用!X52,参照用!$A$1:$B$11,2,0))
),
"")</f>
        <v>0</v>
      </c>
      <c r="Z52" s="1">
        <f>IFERROR(
_xlfn.SWITCH(
VLOOKUP(Z$1,参照用!$H$2:$K$20,4,0),
0,IF(入力用!Y52="","",入力用!Y52),
1,IF(入力用!Y52="",0,VLOOKUP(入力用!Y52,参照用!$A$1:$B$11,2,0))
),
"")</f>
        <v>0</v>
      </c>
      <c r="AA52" s="1">
        <f>IFERROR(
_xlfn.SWITCH(
VLOOKUP(AA$1,参照用!$H$2:$K$20,4,0),
0,IF(入力用!Z52="","",入力用!Z52),
1,IF(入力用!Z52="",0,VLOOKUP(入力用!Z52,参照用!$A$1:$B$11,2,0))
),
"")</f>
        <v>0</v>
      </c>
      <c r="AB52" s="1">
        <f>IFERROR(
_xlfn.SWITCH(
VLOOKUP(AB$1,参照用!$H$2:$K$20,4,0),
0,IF(入力用!AA52="","",入力用!AA52),
1,IF(入力用!AA52="",0,VLOOKUP(入力用!AA52,参照用!$A$1:$B$11,2,0))
),
"")</f>
        <v>0</v>
      </c>
      <c r="AC52" s="1">
        <f>IFERROR(
_xlfn.SWITCH(
VLOOKUP(AC$1,参照用!$H$2:$K$20,4,0),
0,IF(入力用!AB52="","",入力用!AB52),
1,IF(入力用!AB52="",0,VLOOKUP(入力用!AB52,参照用!$A$1:$B$11,2,0))
),
"")</f>
        <v>0</v>
      </c>
      <c r="AD52" s="1">
        <f>IFERROR(
_xlfn.SWITCH(
VLOOKUP(AD$1,参照用!$H$2:$K$20,4,0),
0,IF(入力用!AC52="","",入力用!AC52),
1,IF(入力用!AC52="",0,VLOOKUP(入力用!AC52,参照用!$A$1:$B$11,2,0))
),
"")</f>
        <v>0</v>
      </c>
      <c r="AE52" s="1">
        <f>IFERROR(
_xlfn.SWITCH(
VLOOKUP(AE$1,参照用!$H$2:$K$20,4,0),
0,IF(入力用!AD52="","",入力用!AD52),
1,IF(入力用!AD52="",0,VLOOKUP(入力用!AD52,参照用!$A$1:$B$11,2,0))
),
"")</f>
        <v>0</v>
      </c>
      <c r="AF52" s="1">
        <f>IFERROR(
_xlfn.SWITCH(
VLOOKUP(AF$1,参照用!$H$2:$K$20,4,0),
0,IF(入力用!AE52="","",入力用!AE52),
1,IF(入力用!AE52="",0,VLOOKUP(入力用!AE52,参照用!$A$1:$B$11,2,0))
),
"")</f>
        <v>0</v>
      </c>
      <c r="AG52" s="1">
        <f>IFERROR(
_xlfn.SWITCH(
VLOOKUP(AG$1,参照用!$H$2:$K$20,4,0),
0,IF(入力用!AF52="","",入力用!AF52),
1,IF(入力用!AF52="",0,VLOOKUP(入力用!AF52,参照用!$A$1:$B$11,2,0))
),
"")</f>
        <v>0</v>
      </c>
      <c r="AH52" s="1">
        <f>IFERROR(
_xlfn.SWITCH(
VLOOKUP(AH$1,参照用!$H$2:$K$20,4,0),
0,IF(入力用!AG52="","",入力用!AG52),
1,IF(入力用!AG52="",0,VLOOKUP(入力用!AG52,参照用!$A$1:$B$11,2,0))
),
"")</f>
        <v>0</v>
      </c>
      <c r="AI52" s="1">
        <f>IFERROR(
_xlfn.SWITCH(
VLOOKUP(AI$1,参照用!$H$2:$K$20,4,0),
0,IF(入力用!AH52="","",入力用!AH52),
1,IF(入力用!AH52="",0,VLOOKUP(入力用!AH52,参照用!$A$1:$B$11,2,0))
),
"")</f>
        <v>0</v>
      </c>
      <c r="AJ52" s="1" t="str">
        <f>IFERROR(
_xlfn.SWITCH(
VLOOKUP(AJ$1,参照用!$H$2:$K$20,4,0),
0,IF(入力用!AI52="","",入力用!AI52),
1,IF(入力用!AI52="",0,VLOOKUP(入力用!AI52,参照用!$A$1:$B$11,2,0))
),
"")</f>
        <v/>
      </c>
      <c r="AK52" s="1" t="str">
        <f>IFERROR(
_xlfn.SWITCH(
VLOOKUP(AK$1,参照用!$H$2:$K$20,4,0),
0,IF(入力用!AJ52="","",入力用!AJ52),
1,IF(入力用!AJ52="",0,VLOOKUP(入力用!AJ52,参照用!$A$1:$B$11,2,0))
),
"")</f>
        <v/>
      </c>
      <c r="AL52" s="1" t="str">
        <f>IFERROR(
_xlfn.SWITCH(
VLOOKUP(AL$1,参照用!$H$2:$K$20,4,0),
0,IF(入力用!AK52="","",入力用!AK52),
1,IF(入力用!AK52="",0,VLOOKUP(入力用!AK52,参照用!$A$1:$B$11,2,0))
),
"")</f>
        <v/>
      </c>
      <c r="AM52" s="1" t="str">
        <f>IFERROR(
_xlfn.SWITCH(
VLOOKUP(AM$1,参照用!$H$2:$K$20,4,0),
0,IF(入力用!AL52="","",入力用!AL52),
1,IF(入力用!AL52="",0,VLOOKUP(入力用!AL52,参照用!$A$1:$B$11,2,0))
),
"")</f>
        <v/>
      </c>
    </row>
    <row r="53" spans="1:39" x14ac:dyDescent="0.2">
      <c r="A53" s="1" t="str">
        <f t="shared" si="0"/>
        <v>46039夜</v>
      </c>
      <c r="B53" s="10">
        <f>IF(
D53="","",
IF(入力用!A53="",B52,DATE(LEFT(設定!$AD$4,4),MID(設定!$AD$4,5,2),MID(入力用!A53,1,FIND("日",入力用!A53)-1)))
)</f>
        <v>46039</v>
      </c>
      <c r="C53" s="10" t="str">
        <f>IF(
D53="","",
IF(入力用!B53="",C52,入力用!B53)
)</f>
        <v>土</v>
      </c>
      <c r="D53" s="1" t="str">
        <f>_xlfn.SWITCH(VLOOKUP(D$1,参照用!$H$2:$K$20,4,0),
0,IF(ISBLANK(入力用!C53),"",入力用!C53),
1,IFERROR(VLOOKUP(入力用!C53,参照用!$A$1:$B$11,2,0),"")
)</f>
        <v>夜</v>
      </c>
      <c r="E53" s="1" t="str">
        <f>_xlfn.SWITCH(VLOOKUP(E$1,参照用!$H$2:$K$20,4,0),
0,IF(ISBLANK(入力用!D53),"",入力用!D53),
1,IFERROR(VLOOKUP(入力用!D53,参照用!$A$1:$B$11,2,0),"")
)</f>
        <v/>
      </c>
      <c r="F53" s="1" t="str">
        <f>_xlfn.SWITCH(VLOOKUP(F$1,参照用!$H$2:$K$20,4,0),
0,IF(ISBLANK(入力用!E53),"",入力用!E53),
1,IFERROR(VLOOKUP(入力用!E53,参照用!$A$1:$B$11,2,0),"")
)</f>
        <v/>
      </c>
      <c r="G53" s="1">
        <f>IFERROR(
_xlfn.SWITCH(
VLOOKUP(G$1,参照用!$H$2:$K$20,4,0),
0,IF(ISBLANK(入力用!F53),"",入力用!F53),
1,IF(ISBLANK(入力用!F53),0,VLOOKUP(入力用!F53,参照用!$A$1:$B$11,2,0))
),
"")</f>
        <v>0</v>
      </c>
      <c r="H53" s="1">
        <f>IFERROR(
_xlfn.SWITCH(
VLOOKUP(H$1,参照用!$H$2:$K$20,4,0),
0,IF(ISBLANK(入力用!G53),"",入力用!G53),
1,IF(ISBLANK(入力用!G53),0,VLOOKUP(入力用!G53,参照用!$A$1:$B$11,2,0))
),
"")</f>
        <v>0</v>
      </c>
      <c r="I53" s="1">
        <f>IFERROR(
_xlfn.SWITCH(
VLOOKUP(I$1,参照用!$H$2:$K$20,4,0),
0,IF(ISBLANK(入力用!H53),"",入力用!H53),
1,IF(ISBLANK(入力用!H53),0,VLOOKUP(入力用!H53,参照用!$A$1:$B$11,2,0))
),
"")</f>
        <v>0</v>
      </c>
      <c r="J53" s="1">
        <f>IFERROR(
_xlfn.SWITCH(
VLOOKUP(J$1,参照用!$H$2:$K$20,4,0),
0,IF(入力用!I53="","",入力用!I53),
1,IF(入力用!I53="",0,VLOOKUP(入力用!I53,参照用!$A$1:$B$11,2,0))
),
"")</f>
        <v>0</v>
      </c>
      <c r="K53" s="1">
        <f>IFERROR(
_xlfn.SWITCH(
VLOOKUP(K$1,参照用!$H$2:$K$20,4,0),
0,IF(入力用!J53="","",入力用!J53),
1,IF(入力用!J53="",0,VLOOKUP(入力用!J53,参照用!$A$1:$B$11,2,0))
),
"")</f>
        <v>0</v>
      </c>
      <c r="L53" s="1">
        <f>IFERROR(
_xlfn.SWITCH(
VLOOKUP(L$1,参照用!$H$2:$K$20,4,0),
0,IF(入力用!K53="","",入力用!K53),
1,IF(入力用!K53="",0,VLOOKUP(入力用!K53,参照用!$A$1:$B$11,2,0))
),
"")</f>
        <v>0</v>
      </c>
      <c r="M53" s="1">
        <f>IFERROR(
_xlfn.SWITCH(
VLOOKUP(M$1,参照用!$H$2:$K$20,4,0),
0,IF(入力用!L53="","",入力用!L53),
1,IF(入力用!L53="",0,VLOOKUP(入力用!L53,参照用!$A$1:$B$11,2,0))
),
"")</f>
        <v>0</v>
      </c>
      <c r="N53" s="1">
        <f>IFERROR(
_xlfn.SWITCH(
VLOOKUP(N$1,参照用!$H$2:$K$20,4,0),
0,IF(入力用!M53="","",入力用!M53),
1,IF(入力用!M53="",0,VLOOKUP(入力用!M53,参照用!$A$1:$B$11,2,0))
),
"")</f>
        <v>0</v>
      </c>
      <c r="O53" s="1">
        <f>IFERROR(
_xlfn.SWITCH(
VLOOKUP(O$1,参照用!$H$2:$K$20,4,0),
0,IF(入力用!N53="","",入力用!N53),
1,IF(入力用!N53="",0,VLOOKUP(入力用!N53,参照用!$A$1:$B$11,2,0))
),
"")</f>
        <v>0</v>
      </c>
      <c r="P53" s="1">
        <f>IFERROR(
_xlfn.SWITCH(
VLOOKUP(P$1,参照用!$H$2:$K$20,4,0),
0,IF(入力用!O53="","",入力用!O53),
1,IF(入力用!O53="",0,VLOOKUP(入力用!O53,参照用!$A$1:$B$11,2,0))
),
"")</f>
        <v>0</v>
      </c>
      <c r="Q53" s="1">
        <f>IFERROR(
_xlfn.SWITCH(
VLOOKUP(Q$1,参照用!$H$2:$K$20,4,0),
0,IF(入力用!P53="","",入力用!P53),
1,IF(入力用!P53="",0,VLOOKUP(入力用!P53,参照用!$A$1:$B$11,2,0))
),
"")</f>
        <v>0</v>
      </c>
      <c r="R53" s="1">
        <f>IFERROR(
_xlfn.SWITCH(
VLOOKUP(R$1,参照用!$H$2:$K$20,4,0),
0,IF(入力用!Q53="","",入力用!Q53),
1,IF(入力用!Q53="",0,VLOOKUP(入力用!Q53,参照用!$A$1:$B$11,2,0))
),
"")</f>
        <v>0</v>
      </c>
      <c r="S53" s="1">
        <f>IFERROR(
_xlfn.SWITCH(
VLOOKUP(S$1,参照用!$H$2:$K$20,4,0),
0,IF(入力用!R53="","",入力用!R53),
1,IF(入力用!R53="",0,VLOOKUP(入力用!R53,参照用!$A$1:$B$11,2,0))
),
"")</f>
        <v>0</v>
      </c>
      <c r="T53" s="1">
        <f>IFERROR(
_xlfn.SWITCH(
VLOOKUP(T$1,参照用!$H$2:$K$20,4,0),
0,IF(入力用!S53="","",入力用!S53),
1,IF(入力用!S53="",0,VLOOKUP(入力用!S53,参照用!$A$1:$B$11,2,0))
),
"")</f>
        <v>0</v>
      </c>
      <c r="U53" s="1">
        <f>IFERROR(
_xlfn.SWITCH(
VLOOKUP(U$1,参照用!$H$2:$K$20,4,0),
0,IF(入力用!T53="","",入力用!T53),
1,IF(入力用!T53="",0,VLOOKUP(入力用!T53,参照用!$A$1:$B$11,2,0))
),
"")</f>
        <v>0</v>
      </c>
      <c r="V53" s="1">
        <f>IFERROR(
_xlfn.SWITCH(
VLOOKUP(V$1,参照用!$H$2:$K$20,4,0),
0,IF(入力用!U53="","",入力用!U53),
1,IF(入力用!U53="",0,VLOOKUP(入力用!U53,参照用!$A$1:$B$11,2,0))
),
"")</f>
        <v>0</v>
      </c>
      <c r="W53" s="1">
        <f>IFERROR(
_xlfn.SWITCH(
VLOOKUP(W$1,参照用!$H$2:$K$20,4,0),
0,IF(入力用!V53="","",入力用!V53),
1,IF(入力用!V53="",0,VLOOKUP(入力用!V53,参照用!$A$1:$B$11,2,0))
),
"")</f>
        <v>0</v>
      </c>
      <c r="X53" s="1">
        <f>IFERROR(
_xlfn.SWITCH(
VLOOKUP(X$1,参照用!$H$2:$K$20,4,0),
0,IF(入力用!W53="","",入力用!W53),
1,IF(入力用!W53="",0,VLOOKUP(入力用!W53,参照用!$A$1:$B$11,2,0))
),
"")</f>
        <v>0</v>
      </c>
      <c r="Y53" s="1">
        <f>IFERROR(
_xlfn.SWITCH(
VLOOKUP(Y$1,参照用!$H$2:$K$20,4,0),
0,IF(入力用!X53="","",入力用!X53),
1,IF(入力用!X53="",0,VLOOKUP(入力用!X53,参照用!$A$1:$B$11,2,0))
),
"")</f>
        <v>0</v>
      </c>
      <c r="Z53" s="1">
        <f>IFERROR(
_xlfn.SWITCH(
VLOOKUP(Z$1,参照用!$H$2:$K$20,4,0),
0,IF(入力用!Y53="","",入力用!Y53),
1,IF(入力用!Y53="",0,VLOOKUP(入力用!Y53,参照用!$A$1:$B$11,2,0))
),
"")</f>
        <v>0</v>
      </c>
      <c r="AA53" s="1">
        <f>IFERROR(
_xlfn.SWITCH(
VLOOKUP(AA$1,参照用!$H$2:$K$20,4,0),
0,IF(入力用!Z53="","",入力用!Z53),
1,IF(入力用!Z53="",0,VLOOKUP(入力用!Z53,参照用!$A$1:$B$11,2,0))
),
"")</f>
        <v>0</v>
      </c>
      <c r="AB53" s="1">
        <f>IFERROR(
_xlfn.SWITCH(
VLOOKUP(AB$1,参照用!$H$2:$K$20,4,0),
0,IF(入力用!AA53="","",入力用!AA53),
1,IF(入力用!AA53="",0,VLOOKUP(入力用!AA53,参照用!$A$1:$B$11,2,0))
),
"")</f>
        <v>0</v>
      </c>
      <c r="AC53" s="1">
        <f>IFERROR(
_xlfn.SWITCH(
VLOOKUP(AC$1,参照用!$H$2:$K$20,4,0),
0,IF(入力用!AB53="","",入力用!AB53),
1,IF(入力用!AB53="",0,VLOOKUP(入力用!AB53,参照用!$A$1:$B$11,2,0))
),
"")</f>
        <v>0</v>
      </c>
      <c r="AD53" s="1">
        <f>IFERROR(
_xlfn.SWITCH(
VLOOKUP(AD$1,参照用!$H$2:$K$20,4,0),
0,IF(入力用!AC53="","",入力用!AC53),
1,IF(入力用!AC53="",0,VLOOKUP(入力用!AC53,参照用!$A$1:$B$11,2,0))
),
"")</f>
        <v>0</v>
      </c>
      <c r="AE53" s="1">
        <f>IFERROR(
_xlfn.SWITCH(
VLOOKUP(AE$1,参照用!$H$2:$K$20,4,0),
0,IF(入力用!AD53="","",入力用!AD53),
1,IF(入力用!AD53="",0,VLOOKUP(入力用!AD53,参照用!$A$1:$B$11,2,0))
),
"")</f>
        <v>0</v>
      </c>
      <c r="AF53" s="1">
        <f>IFERROR(
_xlfn.SWITCH(
VLOOKUP(AF$1,参照用!$H$2:$K$20,4,0),
0,IF(入力用!AE53="","",入力用!AE53),
1,IF(入力用!AE53="",0,VLOOKUP(入力用!AE53,参照用!$A$1:$B$11,2,0))
),
"")</f>
        <v>0</v>
      </c>
      <c r="AG53" s="1">
        <f>IFERROR(
_xlfn.SWITCH(
VLOOKUP(AG$1,参照用!$H$2:$K$20,4,0),
0,IF(入力用!AF53="","",入力用!AF53),
1,IF(入力用!AF53="",0,VLOOKUP(入力用!AF53,参照用!$A$1:$B$11,2,0))
),
"")</f>
        <v>0</v>
      </c>
      <c r="AH53" s="1">
        <f>IFERROR(
_xlfn.SWITCH(
VLOOKUP(AH$1,参照用!$H$2:$K$20,4,0),
0,IF(入力用!AG53="","",入力用!AG53),
1,IF(入力用!AG53="",0,VLOOKUP(入力用!AG53,参照用!$A$1:$B$11,2,0))
),
"")</f>
        <v>0</v>
      </c>
      <c r="AI53" s="1">
        <f>IFERROR(
_xlfn.SWITCH(
VLOOKUP(AI$1,参照用!$H$2:$K$20,4,0),
0,IF(入力用!AH53="","",入力用!AH53),
1,IF(入力用!AH53="",0,VLOOKUP(入力用!AH53,参照用!$A$1:$B$11,2,0))
),
"")</f>
        <v>0</v>
      </c>
      <c r="AJ53" s="1" t="str">
        <f>IFERROR(
_xlfn.SWITCH(
VLOOKUP(AJ$1,参照用!$H$2:$K$20,4,0),
0,IF(入力用!AI53="","",入力用!AI53),
1,IF(入力用!AI53="",0,VLOOKUP(入力用!AI53,参照用!$A$1:$B$11,2,0))
),
"")</f>
        <v/>
      </c>
      <c r="AK53" s="1" t="str">
        <f>IFERROR(
_xlfn.SWITCH(
VLOOKUP(AK$1,参照用!$H$2:$K$20,4,0),
0,IF(入力用!AJ53="","",入力用!AJ53),
1,IF(入力用!AJ53="",0,VLOOKUP(入力用!AJ53,参照用!$A$1:$B$11,2,0))
),
"")</f>
        <v/>
      </c>
      <c r="AL53" s="1" t="str">
        <f>IFERROR(
_xlfn.SWITCH(
VLOOKUP(AL$1,参照用!$H$2:$K$20,4,0),
0,IF(入力用!AK53="","",入力用!AK53),
1,IF(入力用!AK53="",0,VLOOKUP(入力用!AK53,参照用!$A$1:$B$11,2,0))
),
"")</f>
        <v/>
      </c>
      <c r="AM53" s="1" t="str">
        <f>IFERROR(
_xlfn.SWITCH(
VLOOKUP(AM$1,参照用!$H$2:$K$20,4,0),
0,IF(入力用!AL53="","",入力用!AL53),
1,IF(入力用!AL53="",0,VLOOKUP(入力用!AL53,参照用!$A$1:$B$11,2,0))
),
"")</f>
        <v/>
      </c>
    </row>
    <row r="54" spans="1:39" x14ac:dyDescent="0.2">
      <c r="A54" s="1" t="str">
        <f t="shared" si="0"/>
        <v>46040朝</v>
      </c>
      <c r="B54" s="10">
        <f>IF(
D54="","",
IF(入力用!A54="",B53,DATE(LEFT(設定!$AD$4,4),MID(設定!$AD$4,5,2),MID(入力用!A54,1,FIND("日",入力用!A54)-1)))
)</f>
        <v>46040</v>
      </c>
      <c r="C54" s="10" t="str">
        <f>IF(
D54="","",
IF(入力用!B54="",C53,入力用!B54)
)</f>
        <v>日</v>
      </c>
      <c r="D54" s="1" t="str">
        <f>_xlfn.SWITCH(VLOOKUP(D$1,参照用!$H$2:$K$20,4,0),
0,IF(ISBLANK(入力用!C54),"",入力用!C54),
1,IFERROR(VLOOKUP(入力用!C54,参照用!$A$1:$B$11,2,0),"")
)</f>
        <v>朝</v>
      </c>
      <c r="E54" s="1" t="str">
        <f>_xlfn.SWITCH(VLOOKUP(E$1,参照用!$H$2:$K$20,4,0),
0,IF(ISBLANK(入力用!D54),"",入力用!D54),
1,IFERROR(VLOOKUP(入力用!D54,参照用!$A$1:$B$11,2,0),"")
)</f>
        <v/>
      </c>
      <c r="F54" s="1" t="str">
        <f>_xlfn.SWITCH(VLOOKUP(F$1,参照用!$H$2:$K$20,4,0),
0,IF(ISBLANK(入力用!E54),"",入力用!E54),
1,IFERROR(VLOOKUP(入力用!E54,参照用!$A$1:$B$11,2,0),"")
)</f>
        <v/>
      </c>
      <c r="G54" s="1">
        <f>IFERROR(
_xlfn.SWITCH(
VLOOKUP(G$1,参照用!$H$2:$K$20,4,0),
0,IF(ISBLANK(入力用!F54),"",入力用!F54),
1,IF(ISBLANK(入力用!F54),0,VLOOKUP(入力用!F54,参照用!$A$1:$B$11,2,0))
),
"")</f>
        <v>0</v>
      </c>
      <c r="H54" s="1">
        <f>IFERROR(
_xlfn.SWITCH(
VLOOKUP(H$1,参照用!$H$2:$K$20,4,0),
0,IF(ISBLANK(入力用!G54),"",入力用!G54),
1,IF(ISBLANK(入力用!G54),0,VLOOKUP(入力用!G54,参照用!$A$1:$B$11,2,0))
),
"")</f>
        <v>0</v>
      </c>
      <c r="I54" s="1">
        <f>IFERROR(
_xlfn.SWITCH(
VLOOKUP(I$1,参照用!$H$2:$K$20,4,0),
0,IF(ISBLANK(入力用!H54),"",入力用!H54),
1,IF(ISBLANK(入力用!H54),0,VLOOKUP(入力用!H54,参照用!$A$1:$B$11,2,0))
),
"")</f>
        <v>0</v>
      </c>
      <c r="J54" s="1">
        <f>IFERROR(
_xlfn.SWITCH(
VLOOKUP(J$1,参照用!$H$2:$K$20,4,0),
0,IF(入力用!I54="","",入力用!I54),
1,IF(入力用!I54="",0,VLOOKUP(入力用!I54,参照用!$A$1:$B$11,2,0))
),
"")</f>
        <v>0</v>
      </c>
      <c r="K54" s="1">
        <f>IFERROR(
_xlfn.SWITCH(
VLOOKUP(K$1,参照用!$H$2:$K$20,4,0),
0,IF(入力用!J54="","",入力用!J54),
1,IF(入力用!J54="",0,VLOOKUP(入力用!J54,参照用!$A$1:$B$11,2,0))
),
"")</f>
        <v>0</v>
      </c>
      <c r="L54" s="1">
        <f>IFERROR(
_xlfn.SWITCH(
VLOOKUP(L$1,参照用!$H$2:$K$20,4,0),
0,IF(入力用!K54="","",入力用!K54),
1,IF(入力用!K54="",0,VLOOKUP(入力用!K54,参照用!$A$1:$B$11,2,0))
),
"")</f>
        <v>0</v>
      </c>
      <c r="M54" s="1">
        <f>IFERROR(
_xlfn.SWITCH(
VLOOKUP(M$1,参照用!$H$2:$K$20,4,0),
0,IF(入力用!L54="","",入力用!L54),
1,IF(入力用!L54="",0,VLOOKUP(入力用!L54,参照用!$A$1:$B$11,2,0))
),
"")</f>
        <v>0</v>
      </c>
      <c r="N54" s="1">
        <f>IFERROR(
_xlfn.SWITCH(
VLOOKUP(N$1,参照用!$H$2:$K$20,4,0),
0,IF(入力用!M54="","",入力用!M54),
1,IF(入力用!M54="",0,VLOOKUP(入力用!M54,参照用!$A$1:$B$11,2,0))
),
"")</f>
        <v>0</v>
      </c>
      <c r="O54" s="1">
        <f>IFERROR(
_xlfn.SWITCH(
VLOOKUP(O$1,参照用!$H$2:$K$20,4,0),
0,IF(入力用!N54="","",入力用!N54),
1,IF(入力用!N54="",0,VLOOKUP(入力用!N54,参照用!$A$1:$B$11,2,0))
),
"")</f>
        <v>0</v>
      </c>
      <c r="P54" s="1">
        <f>IFERROR(
_xlfn.SWITCH(
VLOOKUP(P$1,参照用!$H$2:$K$20,4,0),
0,IF(入力用!O54="","",入力用!O54),
1,IF(入力用!O54="",0,VLOOKUP(入力用!O54,参照用!$A$1:$B$11,2,0))
),
"")</f>
        <v>0</v>
      </c>
      <c r="Q54" s="1">
        <f>IFERROR(
_xlfn.SWITCH(
VLOOKUP(Q$1,参照用!$H$2:$K$20,4,0),
0,IF(入力用!P54="","",入力用!P54),
1,IF(入力用!P54="",0,VLOOKUP(入力用!P54,参照用!$A$1:$B$11,2,0))
),
"")</f>
        <v>0</v>
      </c>
      <c r="R54" s="1">
        <f>IFERROR(
_xlfn.SWITCH(
VLOOKUP(R$1,参照用!$H$2:$K$20,4,0),
0,IF(入力用!Q54="","",入力用!Q54),
1,IF(入力用!Q54="",0,VLOOKUP(入力用!Q54,参照用!$A$1:$B$11,2,0))
),
"")</f>
        <v>0</v>
      </c>
      <c r="S54" s="1">
        <f>IFERROR(
_xlfn.SWITCH(
VLOOKUP(S$1,参照用!$H$2:$K$20,4,0),
0,IF(入力用!R54="","",入力用!R54),
1,IF(入力用!R54="",0,VLOOKUP(入力用!R54,参照用!$A$1:$B$11,2,0))
),
"")</f>
        <v>0</v>
      </c>
      <c r="T54" s="1">
        <f>IFERROR(
_xlfn.SWITCH(
VLOOKUP(T$1,参照用!$H$2:$K$20,4,0),
0,IF(入力用!S54="","",入力用!S54),
1,IF(入力用!S54="",0,VLOOKUP(入力用!S54,参照用!$A$1:$B$11,2,0))
),
"")</f>
        <v>0</v>
      </c>
      <c r="U54" s="1">
        <f>IFERROR(
_xlfn.SWITCH(
VLOOKUP(U$1,参照用!$H$2:$K$20,4,0),
0,IF(入力用!T54="","",入力用!T54),
1,IF(入力用!T54="",0,VLOOKUP(入力用!T54,参照用!$A$1:$B$11,2,0))
),
"")</f>
        <v>0</v>
      </c>
      <c r="V54" s="1">
        <f>IFERROR(
_xlfn.SWITCH(
VLOOKUP(V$1,参照用!$H$2:$K$20,4,0),
0,IF(入力用!U54="","",入力用!U54),
1,IF(入力用!U54="",0,VLOOKUP(入力用!U54,参照用!$A$1:$B$11,2,0))
),
"")</f>
        <v>0</v>
      </c>
      <c r="W54" s="1">
        <f>IFERROR(
_xlfn.SWITCH(
VLOOKUP(W$1,参照用!$H$2:$K$20,4,0),
0,IF(入力用!V54="","",入力用!V54),
1,IF(入力用!V54="",0,VLOOKUP(入力用!V54,参照用!$A$1:$B$11,2,0))
),
"")</f>
        <v>0</v>
      </c>
      <c r="X54" s="1">
        <f>IFERROR(
_xlfn.SWITCH(
VLOOKUP(X$1,参照用!$H$2:$K$20,4,0),
0,IF(入力用!W54="","",入力用!W54),
1,IF(入力用!W54="",0,VLOOKUP(入力用!W54,参照用!$A$1:$B$11,2,0))
),
"")</f>
        <v>0</v>
      </c>
      <c r="Y54" s="1">
        <f>IFERROR(
_xlfn.SWITCH(
VLOOKUP(Y$1,参照用!$H$2:$K$20,4,0),
0,IF(入力用!X54="","",入力用!X54),
1,IF(入力用!X54="",0,VLOOKUP(入力用!X54,参照用!$A$1:$B$11,2,0))
),
"")</f>
        <v>0</v>
      </c>
      <c r="Z54" s="1">
        <f>IFERROR(
_xlfn.SWITCH(
VLOOKUP(Z$1,参照用!$H$2:$K$20,4,0),
0,IF(入力用!Y54="","",入力用!Y54),
1,IF(入力用!Y54="",0,VLOOKUP(入力用!Y54,参照用!$A$1:$B$11,2,0))
),
"")</f>
        <v>0</v>
      </c>
      <c r="AA54" s="1">
        <f>IFERROR(
_xlfn.SWITCH(
VLOOKUP(AA$1,参照用!$H$2:$K$20,4,0),
0,IF(入力用!Z54="","",入力用!Z54),
1,IF(入力用!Z54="",0,VLOOKUP(入力用!Z54,参照用!$A$1:$B$11,2,0))
),
"")</f>
        <v>0</v>
      </c>
      <c r="AB54" s="1">
        <f>IFERROR(
_xlfn.SWITCH(
VLOOKUP(AB$1,参照用!$H$2:$K$20,4,0),
0,IF(入力用!AA54="","",入力用!AA54),
1,IF(入力用!AA54="",0,VLOOKUP(入力用!AA54,参照用!$A$1:$B$11,2,0))
),
"")</f>
        <v>0</v>
      </c>
      <c r="AC54" s="1">
        <f>IFERROR(
_xlfn.SWITCH(
VLOOKUP(AC$1,参照用!$H$2:$K$20,4,0),
0,IF(入力用!AB54="","",入力用!AB54),
1,IF(入力用!AB54="",0,VLOOKUP(入力用!AB54,参照用!$A$1:$B$11,2,0))
),
"")</f>
        <v>0</v>
      </c>
      <c r="AD54" s="1">
        <f>IFERROR(
_xlfn.SWITCH(
VLOOKUP(AD$1,参照用!$H$2:$K$20,4,0),
0,IF(入力用!AC54="","",入力用!AC54),
1,IF(入力用!AC54="",0,VLOOKUP(入力用!AC54,参照用!$A$1:$B$11,2,0))
),
"")</f>
        <v>0</v>
      </c>
      <c r="AE54" s="1">
        <f>IFERROR(
_xlfn.SWITCH(
VLOOKUP(AE$1,参照用!$H$2:$K$20,4,0),
0,IF(入力用!AD54="","",入力用!AD54),
1,IF(入力用!AD54="",0,VLOOKUP(入力用!AD54,参照用!$A$1:$B$11,2,0))
),
"")</f>
        <v>0</v>
      </c>
      <c r="AF54" s="1">
        <f>IFERROR(
_xlfn.SWITCH(
VLOOKUP(AF$1,参照用!$H$2:$K$20,4,0),
0,IF(入力用!AE54="","",入力用!AE54),
1,IF(入力用!AE54="",0,VLOOKUP(入力用!AE54,参照用!$A$1:$B$11,2,0))
),
"")</f>
        <v>0</v>
      </c>
      <c r="AG54" s="1">
        <f>IFERROR(
_xlfn.SWITCH(
VLOOKUP(AG$1,参照用!$H$2:$K$20,4,0),
0,IF(入力用!AF54="","",入力用!AF54),
1,IF(入力用!AF54="",0,VLOOKUP(入力用!AF54,参照用!$A$1:$B$11,2,0))
),
"")</f>
        <v>0</v>
      </c>
      <c r="AH54" s="1">
        <f>IFERROR(
_xlfn.SWITCH(
VLOOKUP(AH$1,参照用!$H$2:$K$20,4,0),
0,IF(入力用!AG54="","",入力用!AG54),
1,IF(入力用!AG54="",0,VLOOKUP(入力用!AG54,参照用!$A$1:$B$11,2,0))
),
"")</f>
        <v>0</v>
      </c>
      <c r="AI54" s="1">
        <f>IFERROR(
_xlfn.SWITCH(
VLOOKUP(AI$1,参照用!$H$2:$K$20,4,0),
0,IF(入力用!AH54="","",入力用!AH54),
1,IF(入力用!AH54="",0,VLOOKUP(入力用!AH54,参照用!$A$1:$B$11,2,0))
),
"")</f>
        <v>0</v>
      </c>
      <c r="AJ54" s="1" t="str">
        <f>IFERROR(
_xlfn.SWITCH(
VLOOKUP(AJ$1,参照用!$H$2:$K$20,4,0),
0,IF(入力用!AI54="","",入力用!AI54),
1,IF(入力用!AI54="",0,VLOOKUP(入力用!AI54,参照用!$A$1:$B$11,2,0))
),
"")</f>
        <v/>
      </c>
      <c r="AK54" s="1" t="str">
        <f>IFERROR(
_xlfn.SWITCH(
VLOOKUP(AK$1,参照用!$H$2:$K$20,4,0),
0,IF(入力用!AJ54="","",入力用!AJ54),
1,IF(入力用!AJ54="",0,VLOOKUP(入力用!AJ54,参照用!$A$1:$B$11,2,0))
),
"")</f>
        <v/>
      </c>
      <c r="AL54" s="1" t="str">
        <f>IFERROR(
_xlfn.SWITCH(
VLOOKUP(AL$1,参照用!$H$2:$K$20,4,0),
0,IF(入力用!AK54="","",入力用!AK54),
1,IF(入力用!AK54="",0,VLOOKUP(入力用!AK54,参照用!$A$1:$B$11,2,0))
),
"")</f>
        <v/>
      </c>
      <c r="AM54" s="1" t="str">
        <f>IFERROR(
_xlfn.SWITCH(
VLOOKUP(AM$1,参照用!$H$2:$K$20,4,0),
0,IF(入力用!AL54="","",入力用!AL54),
1,IF(入力用!AL54="",0,VLOOKUP(入力用!AL54,参照用!$A$1:$B$11,2,0))
),
"")</f>
        <v/>
      </c>
    </row>
    <row r="55" spans="1:39" x14ac:dyDescent="0.2">
      <c r="A55" s="1" t="str">
        <f t="shared" si="0"/>
        <v>46040昼</v>
      </c>
      <c r="B55" s="10">
        <f>IF(
D55="","",
IF(入力用!A55="",B54,DATE(LEFT(設定!$AD$4,4),MID(設定!$AD$4,5,2),MID(入力用!A55,1,FIND("日",入力用!A55)-1)))
)</f>
        <v>46040</v>
      </c>
      <c r="C55" s="10" t="str">
        <f>IF(
D55="","",
IF(入力用!B55="",C54,入力用!B55)
)</f>
        <v>日</v>
      </c>
      <c r="D55" s="1" t="str">
        <f>_xlfn.SWITCH(VLOOKUP(D$1,参照用!$H$2:$K$20,4,0),
0,IF(ISBLANK(入力用!C55),"",入力用!C55),
1,IFERROR(VLOOKUP(入力用!C55,参照用!$A$1:$B$11,2,0),"")
)</f>
        <v>昼</v>
      </c>
      <c r="E55" s="1" t="str">
        <f>_xlfn.SWITCH(VLOOKUP(E$1,参照用!$H$2:$K$20,4,0),
0,IF(ISBLANK(入力用!D55),"",入力用!D55),
1,IFERROR(VLOOKUP(入力用!D55,参照用!$A$1:$B$11,2,0),"")
)</f>
        <v/>
      </c>
      <c r="F55" s="1" t="str">
        <f>_xlfn.SWITCH(VLOOKUP(F$1,参照用!$H$2:$K$20,4,0),
0,IF(ISBLANK(入力用!E55),"",入力用!E55),
1,IFERROR(VLOOKUP(入力用!E55,参照用!$A$1:$B$11,2,0),"")
)</f>
        <v/>
      </c>
      <c r="G55" s="1">
        <f>IFERROR(
_xlfn.SWITCH(
VLOOKUP(G$1,参照用!$H$2:$K$20,4,0),
0,IF(ISBLANK(入力用!F55),"",入力用!F55),
1,IF(ISBLANK(入力用!F55),0,VLOOKUP(入力用!F55,参照用!$A$1:$B$11,2,0))
),
"")</f>
        <v>0</v>
      </c>
      <c r="H55" s="1">
        <f>IFERROR(
_xlfn.SWITCH(
VLOOKUP(H$1,参照用!$H$2:$K$20,4,0),
0,IF(ISBLANK(入力用!G55),"",入力用!G55),
1,IF(ISBLANK(入力用!G55),0,VLOOKUP(入力用!G55,参照用!$A$1:$B$11,2,0))
),
"")</f>
        <v>0</v>
      </c>
      <c r="I55" s="1">
        <f>IFERROR(
_xlfn.SWITCH(
VLOOKUP(I$1,参照用!$H$2:$K$20,4,0),
0,IF(ISBLANK(入力用!H55),"",入力用!H55),
1,IF(ISBLANK(入力用!H55),0,VLOOKUP(入力用!H55,参照用!$A$1:$B$11,2,0))
),
"")</f>
        <v>0</v>
      </c>
      <c r="J55" s="1">
        <f>IFERROR(
_xlfn.SWITCH(
VLOOKUP(J$1,参照用!$H$2:$K$20,4,0),
0,IF(入力用!I55="","",入力用!I55),
1,IF(入力用!I55="",0,VLOOKUP(入力用!I55,参照用!$A$1:$B$11,2,0))
),
"")</f>
        <v>0</v>
      </c>
      <c r="K55" s="1">
        <f>IFERROR(
_xlfn.SWITCH(
VLOOKUP(K$1,参照用!$H$2:$K$20,4,0),
0,IF(入力用!J55="","",入力用!J55),
1,IF(入力用!J55="",0,VLOOKUP(入力用!J55,参照用!$A$1:$B$11,2,0))
),
"")</f>
        <v>0</v>
      </c>
      <c r="L55" s="1">
        <f>IFERROR(
_xlfn.SWITCH(
VLOOKUP(L$1,参照用!$H$2:$K$20,4,0),
0,IF(入力用!K55="","",入力用!K55),
1,IF(入力用!K55="",0,VLOOKUP(入力用!K55,参照用!$A$1:$B$11,2,0))
),
"")</f>
        <v>0</v>
      </c>
      <c r="M55" s="1">
        <f>IFERROR(
_xlfn.SWITCH(
VLOOKUP(M$1,参照用!$H$2:$K$20,4,0),
0,IF(入力用!L55="","",入力用!L55),
1,IF(入力用!L55="",0,VLOOKUP(入力用!L55,参照用!$A$1:$B$11,2,0))
),
"")</f>
        <v>0</v>
      </c>
      <c r="N55" s="1">
        <f>IFERROR(
_xlfn.SWITCH(
VLOOKUP(N$1,参照用!$H$2:$K$20,4,0),
0,IF(入力用!M55="","",入力用!M55),
1,IF(入力用!M55="",0,VLOOKUP(入力用!M55,参照用!$A$1:$B$11,2,0))
),
"")</f>
        <v>0</v>
      </c>
      <c r="O55" s="1">
        <f>IFERROR(
_xlfn.SWITCH(
VLOOKUP(O$1,参照用!$H$2:$K$20,4,0),
0,IF(入力用!N55="","",入力用!N55),
1,IF(入力用!N55="",0,VLOOKUP(入力用!N55,参照用!$A$1:$B$11,2,0))
),
"")</f>
        <v>0</v>
      </c>
      <c r="P55" s="1">
        <f>IFERROR(
_xlfn.SWITCH(
VLOOKUP(P$1,参照用!$H$2:$K$20,4,0),
0,IF(入力用!O55="","",入力用!O55),
1,IF(入力用!O55="",0,VLOOKUP(入力用!O55,参照用!$A$1:$B$11,2,0))
),
"")</f>
        <v>0</v>
      </c>
      <c r="Q55" s="1">
        <f>IFERROR(
_xlfn.SWITCH(
VLOOKUP(Q$1,参照用!$H$2:$K$20,4,0),
0,IF(入力用!P55="","",入力用!P55),
1,IF(入力用!P55="",0,VLOOKUP(入力用!P55,参照用!$A$1:$B$11,2,0))
),
"")</f>
        <v>0</v>
      </c>
      <c r="R55" s="1">
        <f>IFERROR(
_xlfn.SWITCH(
VLOOKUP(R$1,参照用!$H$2:$K$20,4,0),
0,IF(入力用!Q55="","",入力用!Q55),
1,IF(入力用!Q55="",0,VLOOKUP(入力用!Q55,参照用!$A$1:$B$11,2,0))
),
"")</f>
        <v>0</v>
      </c>
      <c r="S55" s="1">
        <f>IFERROR(
_xlfn.SWITCH(
VLOOKUP(S$1,参照用!$H$2:$K$20,4,0),
0,IF(入力用!R55="","",入力用!R55),
1,IF(入力用!R55="",0,VLOOKUP(入力用!R55,参照用!$A$1:$B$11,2,0))
),
"")</f>
        <v>0</v>
      </c>
      <c r="T55" s="1">
        <f>IFERROR(
_xlfn.SWITCH(
VLOOKUP(T$1,参照用!$H$2:$K$20,4,0),
0,IF(入力用!S55="","",入力用!S55),
1,IF(入力用!S55="",0,VLOOKUP(入力用!S55,参照用!$A$1:$B$11,2,0))
),
"")</f>
        <v>0</v>
      </c>
      <c r="U55" s="1">
        <f>IFERROR(
_xlfn.SWITCH(
VLOOKUP(U$1,参照用!$H$2:$K$20,4,0),
0,IF(入力用!T55="","",入力用!T55),
1,IF(入力用!T55="",0,VLOOKUP(入力用!T55,参照用!$A$1:$B$11,2,0))
),
"")</f>
        <v>0</v>
      </c>
      <c r="V55" s="1">
        <f>IFERROR(
_xlfn.SWITCH(
VLOOKUP(V$1,参照用!$H$2:$K$20,4,0),
0,IF(入力用!U55="","",入力用!U55),
1,IF(入力用!U55="",0,VLOOKUP(入力用!U55,参照用!$A$1:$B$11,2,0))
),
"")</f>
        <v>0</v>
      </c>
      <c r="W55" s="1">
        <f>IFERROR(
_xlfn.SWITCH(
VLOOKUP(W$1,参照用!$H$2:$K$20,4,0),
0,IF(入力用!V55="","",入力用!V55),
1,IF(入力用!V55="",0,VLOOKUP(入力用!V55,参照用!$A$1:$B$11,2,0))
),
"")</f>
        <v>0</v>
      </c>
      <c r="X55" s="1">
        <f>IFERROR(
_xlfn.SWITCH(
VLOOKUP(X$1,参照用!$H$2:$K$20,4,0),
0,IF(入力用!W55="","",入力用!W55),
1,IF(入力用!W55="",0,VLOOKUP(入力用!W55,参照用!$A$1:$B$11,2,0))
),
"")</f>
        <v>0</v>
      </c>
      <c r="Y55" s="1">
        <f>IFERROR(
_xlfn.SWITCH(
VLOOKUP(Y$1,参照用!$H$2:$K$20,4,0),
0,IF(入力用!X55="","",入力用!X55),
1,IF(入力用!X55="",0,VLOOKUP(入力用!X55,参照用!$A$1:$B$11,2,0))
),
"")</f>
        <v>0</v>
      </c>
      <c r="Z55" s="1">
        <f>IFERROR(
_xlfn.SWITCH(
VLOOKUP(Z$1,参照用!$H$2:$K$20,4,0),
0,IF(入力用!Y55="","",入力用!Y55),
1,IF(入力用!Y55="",0,VLOOKUP(入力用!Y55,参照用!$A$1:$B$11,2,0))
),
"")</f>
        <v>0</v>
      </c>
      <c r="AA55" s="1">
        <f>IFERROR(
_xlfn.SWITCH(
VLOOKUP(AA$1,参照用!$H$2:$K$20,4,0),
0,IF(入力用!Z55="","",入力用!Z55),
1,IF(入力用!Z55="",0,VLOOKUP(入力用!Z55,参照用!$A$1:$B$11,2,0))
),
"")</f>
        <v>0</v>
      </c>
      <c r="AB55" s="1">
        <f>IFERROR(
_xlfn.SWITCH(
VLOOKUP(AB$1,参照用!$H$2:$K$20,4,0),
0,IF(入力用!AA55="","",入力用!AA55),
1,IF(入力用!AA55="",0,VLOOKUP(入力用!AA55,参照用!$A$1:$B$11,2,0))
),
"")</f>
        <v>0</v>
      </c>
      <c r="AC55" s="1">
        <f>IFERROR(
_xlfn.SWITCH(
VLOOKUP(AC$1,参照用!$H$2:$K$20,4,0),
0,IF(入力用!AB55="","",入力用!AB55),
1,IF(入力用!AB55="",0,VLOOKUP(入力用!AB55,参照用!$A$1:$B$11,2,0))
),
"")</f>
        <v>0</v>
      </c>
      <c r="AD55" s="1">
        <f>IFERROR(
_xlfn.SWITCH(
VLOOKUP(AD$1,参照用!$H$2:$K$20,4,0),
0,IF(入力用!AC55="","",入力用!AC55),
1,IF(入力用!AC55="",0,VLOOKUP(入力用!AC55,参照用!$A$1:$B$11,2,0))
),
"")</f>
        <v>0</v>
      </c>
      <c r="AE55" s="1">
        <f>IFERROR(
_xlfn.SWITCH(
VLOOKUP(AE$1,参照用!$H$2:$K$20,4,0),
0,IF(入力用!AD55="","",入力用!AD55),
1,IF(入力用!AD55="",0,VLOOKUP(入力用!AD55,参照用!$A$1:$B$11,2,0))
),
"")</f>
        <v>0</v>
      </c>
      <c r="AF55" s="1">
        <f>IFERROR(
_xlfn.SWITCH(
VLOOKUP(AF$1,参照用!$H$2:$K$20,4,0),
0,IF(入力用!AE55="","",入力用!AE55),
1,IF(入力用!AE55="",0,VLOOKUP(入力用!AE55,参照用!$A$1:$B$11,2,0))
),
"")</f>
        <v>0</v>
      </c>
      <c r="AG55" s="1">
        <f>IFERROR(
_xlfn.SWITCH(
VLOOKUP(AG$1,参照用!$H$2:$K$20,4,0),
0,IF(入力用!AF55="","",入力用!AF55),
1,IF(入力用!AF55="",0,VLOOKUP(入力用!AF55,参照用!$A$1:$B$11,2,0))
),
"")</f>
        <v>0</v>
      </c>
      <c r="AH55" s="1">
        <f>IFERROR(
_xlfn.SWITCH(
VLOOKUP(AH$1,参照用!$H$2:$K$20,4,0),
0,IF(入力用!AG55="","",入力用!AG55),
1,IF(入力用!AG55="",0,VLOOKUP(入力用!AG55,参照用!$A$1:$B$11,2,0))
),
"")</f>
        <v>0</v>
      </c>
      <c r="AI55" s="1">
        <f>IFERROR(
_xlfn.SWITCH(
VLOOKUP(AI$1,参照用!$H$2:$K$20,4,0),
0,IF(入力用!AH55="","",入力用!AH55),
1,IF(入力用!AH55="",0,VLOOKUP(入力用!AH55,参照用!$A$1:$B$11,2,0))
),
"")</f>
        <v>0</v>
      </c>
      <c r="AJ55" s="1" t="str">
        <f>IFERROR(
_xlfn.SWITCH(
VLOOKUP(AJ$1,参照用!$H$2:$K$20,4,0),
0,IF(入力用!AI55="","",入力用!AI55),
1,IF(入力用!AI55="",0,VLOOKUP(入力用!AI55,参照用!$A$1:$B$11,2,0))
),
"")</f>
        <v/>
      </c>
      <c r="AK55" s="1" t="str">
        <f>IFERROR(
_xlfn.SWITCH(
VLOOKUP(AK$1,参照用!$H$2:$K$20,4,0),
0,IF(入力用!AJ55="","",入力用!AJ55),
1,IF(入力用!AJ55="",0,VLOOKUP(入力用!AJ55,参照用!$A$1:$B$11,2,0))
),
"")</f>
        <v/>
      </c>
      <c r="AL55" s="1" t="str">
        <f>IFERROR(
_xlfn.SWITCH(
VLOOKUP(AL$1,参照用!$H$2:$K$20,4,0),
0,IF(入力用!AK55="","",入力用!AK55),
1,IF(入力用!AK55="",0,VLOOKUP(入力用!AK55,参照用!$A$1:$B$11,2,0))
),
"")</f>
        <v/>
      </c>
      <c r="AM55" s="1" t="str">
        <f>IFERROR(
_xlfn.SWITCH(
VLOOKUP(AM$1,参照用!$H$2:$K$20,4,0),
0,IF(入力用!AL55="","",入力用!AL55),
1,IF(入力用!AL55="",0,VLOOKUP(入力用!AL55,参照用!$A$1:$B$11,2,0))
),
"")</f>
        <v/>
      </c>
    </row>
    <row r="56" spans="1:39" x14ac:dyDescent="0.2">
      <c r="A56" s="1" t="str">
        <f t="shared" si="0"/>
        <v>46040夜</v>
      </c>
      <c r="B56" s="10">
        <f>IF(
D56="","",
IF(入力用!A56="",B55,DATE(LEFT(設定!$AD$4,4),MID(設定!$AD$4,5,2),MID(入力用!A56,1,FIND("日",入力用!A56)-1)))
)</f>
        <v>46040</v>
      </c>
      <c r="C56" s="10" t="str">
        <f>IF(
D56="","",
IF(入力用!B56="",C55,入力用!B56)
)</f>
        <v>日</v>
      </c>
      <c r="D56" s="1" t="str">
        <f>_xlfn.SWITCH(VLOOKUP(D$1,参照用!$H$2:$K$20,4,0),
0,IF(ISBLANK(入力用!C56),"",入力用!C56),
1,IFERROR(VLOOKUP(入力用!C56,参照用!$A$1:$B$11,2,0),"")
)</f>
        <v>夜</v>
      </c>
      <c r="E56" s="1" t="str">
        <f>_xlfn.SWITCH(VLOOKUP(E$1,参照用!$H$2:$K$20,4,0),
0,IF(ISBLANK(入力用!D56),"",入力用!D56),
1,IFERROR(VLOOKUP(入力用!D56,参照用!$A$1:$B$11,2,0),"")
)</f>
        <v/>
      </c>
      <c r="F56" s="1" t="str">
        <f>_xlfn.SWITCH(VLOOKUP(F$1,参照用!$H$2:$K$20,4,0),
0,IF(ISBLANK(入力用!E56),"",入力用!E56),
1,IFERROR(VLOOKUP(入力用!E56,参照用!$A$1:$B$11,2,0),"")
)</f>
        <v/>
      </c>
      <c r="G56" s="1">
        <f>IFERROR(
_xlfn.SWITCH(
VLOOKUP(G$1,参照用!$H$2:$K$20,4,0),
0,IF(ISBLANK(入力用!F56),"",入力用!F56),
1,IF(ISBLANK(入力用!F56),0,VLOOKUP(入力用!F56,参照用!$A$1:$B$11,2,0))
),
"")</f>
        <v>0</v>
      </c>
      <c r="H56" s="1">
        <f>IFERROR(
_xlfn.SWITCH(
VLOOKUP(H$1,参照用!$H$2:$K$20,4,0),
0,IF(ISBLANK(入力用!G56),"",入力用!G56),
1,IF(ISBLANK(入力用!G56),0,VLOOKUP(入力用!G56,参照用!$A$1:$B$11,2,0))
),
"")</f>
        <v>0</v>
      </c>
      <c r="I56" s="1">
        <f>IFERROR(
_xlfn.SWITCH(
VLOOKUP(I$1,参照用!$H$2:$K$20,4,0),
0,IF(ISBLANK(入力用!H56),"",入力用!H56),
1,IF(ISBLANK(入力用!H56),0,VLOOKUP(入力用!H56,参照用!$A$1:$B$11,2,0))
),
"")</f>
        <v>0</v>
      </c>
      <c r="J56" s="1">
        <f>IFERROR(
_xlfn.SWITCH(
VLOOKUP(J$1,参照用!$H$2:$K$20,4,0),
0,IF(入力用!I56="","",入力用!I56),
1,IF(入力用!I56="",0,VLOOKUP(入力用!I56,参照用!$A$1:$B$11,2,0))
),
"")</f>
        <v>0</v>
      </c>
      <c r="K56" s="1">
        <f>IFERROR(
_xlfn.SWITCH(
VLOOKUP(K$1,参照用!$H$2:$K$20,4,0),
0,IF(入力用!J56="","",入力用!J56),
1,IF(入力用!J56="",0,VLOOKUP(入力用!J56,参照用!$A$1:$B$11,2,0))
),
"")</f>
        <v>0</v>
      </c>
      <c r="L56" s="1">
        <f>IFERROR(
_xlfn.SWITCH(
VLOOKUP(L$1,参照用!$H$2:$K$20,4,0),
0,IF(入力用!K56="","",入力用!K56),
1,IF(入力用!K56="",0,VLOOKUP(入力用!K56,参照用!$A$1:$B$11,2,0))
),
"")</f>
        <v>0</v>
      </c>
      <c r="M56" s="1">
        <f>IFERROR(
_xlfn.SWITCH(
VLOOKUP(M$1,参照用!$H$2:$K$20,4,0),
0,IF(入力用!L56="","",入力用!L56),
1,IF(入力用!L56="",0,VLOOKUP(入力用!L56,参照用!$A$1:$B$11,2,0))
),
"")</f>
        <v>0</v>
      </c>
      <c r="N56" s="1">
        <f>IFERROR(
_xlfn.SWITCH(
VLOOKUP(N$1,参照用!$H$2:$K$20,4,0),
0,IF(入力用!M56="","",入力用!M56),
1,IF(入力用!M56="",0,VLOOKUP(入力用!M56,参照用!$A$1:$B$11,2,0))
),
"")</f>
        <v>0</v>
      </c>
      <c r="O56" s="1">
        <f>IFERROR(
_xlfn.SWITCH(
VLOOKUP(O$1,参照用!$H$2:$K$20,4,0),
0,IF(入力用!N56="","",入力用!N56),
1,IF(入力用!N56="",0,VLOOKUP(入力用!N56,参照用!$A$1:$B$11,2,0))
),
"")</f>
        <v>0</v>
      </c>
      <c r="P56" s="1">
        <f>IFERROR(
_xlfn.SWITCH(
VLOOKUP(P$1,参照用!$H$2:$K$20,4,0),
0,IF(入力用!O56="","",入力用!O56),
1,IF(入力用!O56="",0,VLOOKUP(入力用!O56,参照用!$A$1:$B$11,2,0))
),
"")</f>
        <v>0</v>
      </c>
      <c r="Q56" s="1">
        <f>IFERROR(
_xlfn.SWITCH(
VLOOKUP(Q$1,参照用!$H$2:$K$20,4,0),
0,IF(入力用!P56="","",入力用!P56),
1,IF(入力用!P56="",0,VLOOKUP(入力用!P56,参照用!$A$1:$B$11,2,0))
),
"")</f>
        <v>0</v>
      </c>
      <c r="R56" s="1">
        <f>IFERROR(
_xlfn.SWITCH(
VLOOKUP(R$1,参照用!$H$2:$K$20,4,0),
0,IF(入力用!Q56="","",入力用!Q56),
1,IF(入力用!Q56="",0,VLOOKUP(入力用!Q56,参照用!$A$1:$B$11,2,0))
),
"")</f>
        <v>0</v>
      </c>
      <c r="S56" s="1">
        <f>IFERROR(
_xlfn.SWITCH(
VLOOKUP(S$1,参照用!$H$2:$K$20,4,0),
0,IF(入力用!R56="","",入力用!R56),
1,IF(入力用!R56="",0,VLOOKUP(入力用!R56,参照用!$A$1:$B$11,2,0))
),
"")</f>
        <v>0</v>
      </c>
      <c r="T56" s="1">
        <f>IFERROR(
_xlfn.SWITCH(
VLOOKUP(T$1,参照用!$H$2:$K$20,4,0),
0,IF(入力用!S56="","",入力用!S56),
1,IF(入力用!S56="",0,VLOOKUP(入力用!S56,参照用!$A$1:$B$11,2,0))
),
"")</f>
        <v>0</v>
      </c>
      <c r="U56" s="1">
        <f>IFERROR(
_xlfn.SWITCH(
VLOOKUP(U$1,参照用!$H$2:$K$20,4,0),
0,IF(入力用!T56="","",入力用!T56),
1,IF(入力用!T56="",0,VLOOKUP(入力用!T56,参照用!$A$1:$B$11,2,0))
),
"")</f>
        <v>0</v>
      </c>
      <c r="V56" s="1">
        <f>IFERROR(
_xlfn.SWITCH(
VLOOKUP(V$1,参照用!$H$2:$K$20,4,0),
0,IF(入力用!U56="","",入力用!U56),
1,IF(入力用!U56="",0,VLOOKUP(入力用!U56,参照用!$A$1:$B$11,2,0))
),
"")</f>
        <v>0</v>
      </c>
      <c r="W56" s="1">
        <f>IFERROR(
_xlfn.SWITCH(
VLOOKUP(W$1,参照用!$H$2:$K$20,4,0),
0,IF(入力用!V56="","",入力用!V56),
1,IF(入力用!V56="",0,VLOOKUP(入力用!V56,参照用!$A$1:$B$11,2,0))
),
"")</f>
        <v>0</v>
      </c>
      <c r="X56" s="1">
        <f>IFERROR(
_xlfn.SWITCH(
VLOOKUP(X$1,参照用!$H$2:$K$20,4,0),
0,IF(入力用!W56="","",入力用!W56),
1,IF(入力用!W56="",0,VLOOKUP(入力用!W56,参照用!$A$1:$B$11,2,0))
),
"")</f>
        <v>0</v>
      </c>
      <c r="Y56" s="1">
        <f>IFERROR(
_xlfn.SWITCH(
VLOOKUP(Y$1,参照用!$H$2:$K$20,4,0),
0,IF(入力用!X56="","",入力用!X56),
1,IF(入力用!X56="",0,VLOOKUP(入力用!X56,参照用!$A$1:$B$11,2,0))
),
"")</f>
        <v>0</v>
      </c>
      <c r="Z56" s="1">
        <f>IFERROR(
_xlfn.SWITCH(
VLOOKUP(Z$1,参照用!$H$2:$K$20,4,0),
0,IF(入力用!Y56="","",入力用!Y56),
1,IF(入力用!Y56="",0,VLOOKUP(入力用!Y56,参照用!$A$1:$B$11,2,0))
),
"")</f>
        <v>0</v>
      </c>
      <c r="AA56" s="1">
        <f>IFERROR(
_xlfn.SWITCH(
VLOOKUP(AA$1,参照用!$H$2:$K$20,4,0),
0,IF(入力用!Z56="","",入力用!Z56),
1,IF(入力用!Z56="",0,VLOOKUP(入力用!Z56,参照用!$A$1:$B$11,2,0))
),
"")</f>
        <v>0</v>
      </c>
      <c r="AB56" s="1">
        <f>IFERROR(
_xlfn.SWITCH(
VLOOKUP(AB$1,参照用!$H$2:$K$20,4,0),
0,IF(入力用!AA56="","",入力用!AA56),
1,IF(入力用!AA56="",0,VLOOKUP(入力用!AA56,参照用!$A$1:$B$11,2,0))
),
"")</f>
        <v>0</v>
      </c>
      <c r="AC56" s="1">
        <f>IFERROR(
_xlfn.SWITCH(
VLOOKUP(AC$1,参照用!$H$2:$K$20,4,0),
0,IF(入力用!AB56="","",入力用!AB56),
1,IF(入力用!AB56="",0,VLOOKUP(入力用!AB56,参照用!$A$1:$B$11,2,0))
),
"")</f>
        <v>0</v>
      </c>
      <c r="AD56" s="1">
        <f>IFERROR(
_xlfn.SWITCH(
VLOOKUP(AD$1,参照用!$H$2:$K$20,4,0),
0,IF(入力用!AC56="","",入力用!AC56),
1,IF(入力用!AC56="",0,VLOOKUP(入力用!AC56,参照用!$A$1:$B$11,2,0))
),
"")</f>
        <v>0</v>
      </c>
      <c r="AE56" s="1">
        <f>IFERROR(
_xlfn.SWITCH(
VLOOKUP(AE$1,参照用!$H$2:$K$20,4,0),
0,IF(入力用!AD56="","",入力用!AD56),
1,IF(入力用!AD56="",0,VLOOKUP(入力用!AD56,参照用!$A$1:$B$11,2,0))
),
"")</f>
        <v>0</v>
      </c>
      <c r="AF56" s="1">
        <f>IFERROR(
_xlfn.SWITCH(
VLOOKUP(AF$1,参照用!$H$2:$K$20,4,0),
0,IF(入力用!AE56="","",入力用!AE56),
1,IF(入力用!AE56="",0,VLOOKUP(入力用!AE56,参照用!$A$1:$B$11,2,0))
),
"")</f>
        <v>0</v>
      </c>
      <c r="AG56" s="1">
        <f>IFERROR(
_xlfn.SWITCH(
VLOOKUP(AG$1,参照用!$H$2:$K$20,4,0),
0,IF(入力用!AF56="","",入力用!AF56),
1,IF(入力用!AF56="",0,VLOOKUP(入力用!AF56,参照用!$A$1:$B$11,2,0))
),
"")</f>
        <v>0</v>
      </c>
      <c r="AH56" s="1">
        <f>IFERROR(
_xlfn.SWITCH(
VLOOKUP(AH$1,参照用!$H$2:$K$20,4,0),
0,IF(入力用!AG56="","",入力用!AG56),
1,IF(入力用!AG56="",0,VLOOKUP(入力用!AG56,参照用!$A$1:$B$11,2,0))
),
"")</f>
        <v>0</v>
      </c>
      <c r="AI56" s="1">
        <f>IFERROR(
_xlfn.SWITCH(
VLOOKUP(AI$1,参照用!$H$2:$K$20,4,0),
0,IF(入力用!AH56="","",入力用!AH56),
1,IF(入力用!AH56="",0,VLOOKUP(入力用!AH56,参照用!$A$1:$B$11,2,0))
),
"")</f>
        <v>0</v>
      </c>
      <c r="AJ56" s="1" t="str">
        <f>IFERROR(
_xlfn.SWITCH(
VLOOKUP(AJ$1,参照用!$H$2:$K$20,4,0),
0,IF(入力用!AI56="","",入力用!AI56),
1,IF(入力用!AI56="",0,VLOOKUP(入力用!AI56,参照用!$A$1:$B$11,2,0))
),
"")</f>
        <v/>
      </c>
      <c r="AK56" s="1" t="str">
        <f>IFERROR(
_xlfn.SWITCH(
VLOOKUP(AK$1,参照用!$H$2:$K$20,4,0),
0,IF(入力用!AJ56="","",入力用!AJ56),
1,IF(入力用!AJ56="",0,VLOOKUP(入力用!AJ56,参照用!$A$1:$B$11,2,0))
),
"")</f>
        <v/>
      </c>
      <c r="AL56" s="1" t="str">
        <f>IFERROR(
_xlfn.SWITCH(
VLOOKUP(AL$1,参照用!$H$2:$K$20,4,0),
0,IF(入力用!AK56="","",入力用!AK56),
1,IF(入力用!AK56="",0,VLOOKUP(入力用!AK56,参照用!$A$1:$B$11,2,0))
),
"")</f>
        <v/>
      </c>
      <c r="AM56" s="1" t="str">
        <f>IFERROR(
_xlfn.SWITCH(
VLOOKUP(AM$1,参照用!$H$2:$K$20,4,0),
0,IF(入力用!AL56="","",入力用!AL56),
1,IF(入力用!AL56="",0,VLOOKUP(入力用!AL56,参照用!$A$1:$B$11,2,0))
),
"")</f>
        <v/>
      </c>
    </row>
    <row r="57" spans="1:39" x14ac:dyDescent="0.2">
      <c r="A57" s="1" t="str">
        <f t="shared" si="0"/>
        <v>46041朝</v>
      </c>
      <c r="B57" s="10">
        <f>IF(
D57="","",
IF(入力用!A57="",B56,DATE(LEFT(設定!$AD$4,4),MID(設定!$AD$4,5,2),MID(入力用!A57,1,FIND("日",入力用!A57)-1)))
)</f>
        <v>46041</v>
      </c>
      <c r="C57" s="10" t="str">
        <f>IF(
D57="","",
IF(入力用!B57="",C56,入力用!B57)
)</f>
        <v>月</v>
      </c>
      <c r="D57" s="1" t="str">
        <f>_xlfn.SWITCH(VLOOKUP(D$1,参照用!$H$2:$K$20,4,0),
0,IF(ISBLANK(入力用!C57),"",入力用!C57),
1,IFERROR(VLOOKUP(入力用!C57,参照用!$A$1:$B$11,2,0),"")
)</f>
        <v>朝</v>
      </c>
      <c r="E57" s="1" t="str">
        <f>_xlfn.SWITCH(VLOOKUP(E$1,参照用!$H$2:$K$20,4,0),
0,IF(ISBLANK(入力用!D57),"",入力用!D57),
1,IFERROR(VLOOKUP(入力用!D57,参照用!$A$1:$B$11,2,0),"")
)</f>
        <v/>
      </c>
      <c r="F57" s="1" t="str">
        <f>_xlfn.SWITCH(VLOOKUP(F$1,参照用!$H$2:$K$20,4,0),
0,IF(ISBLANK(入力用!E57),"",入力用!E57),
1,IFERROR(VLOOKUP(入力用!E57,参照用!$A$1:$B$11,2,0),"")
)</f>
        <v/>
      </c>
      <c r="G57" s="1">
        <f>IFERROR(
_xlfn.SWITCH(
VLOOKUP(G$1,参照用!$H$2:$K$20,4,0),
0,IF(ISBLANK(入力用!F57),"",入力用!F57),
1,IF(ISBLANK(入力用!F57),0,VLOOKUP(入力用!F57,参照用!$A$1:$B$11,2,0))
),
"")</f>
        <v>0</v>
      </c>
      <c r="H57" s="1">
        <f>IFERROR(
_xlfn.SWITCH(
VLOOKUP(H$1,参照用!$H$2:$K$20,4,0),
0,IF(ISBLANK(入力用!G57),"",入力用!G57),
1,IF(ISBLANK(入力用!G57),0,VLOOKUP(入力用!G57,参照用!$A$1:$B$11,2,0))
),
"")</f>
        <v>0</v>
      </c>
      <c r="I57" s="1">
        <f>IFERROR(
_xlfn.SWITCH(
VLOOKUP(I$1,参照用!$H$2:$K$20,4,0),
0,IF(ISBLANK(入力用!H57),"",入力用!H57),
1,IF(ISBLANK(入力用!H57),0,VLOOKUP(入力用!H57,参照用!$A$1:$B$11,2,0))
),
"")</f>
        <v>0</v>
      </c>
      <c r="J57" s="1">
        <f>IFERROR(
_xlfn.SWITCH(
VLOOKUP(J$1,参照用!$H$2:$K$20,4,0),
0,IF(入力用!I57="","",入力用!I57),
1,IF(入力用!I57="",0,VLOOKUP(入力用!I57,参照用!$A$1:$B$11,2,0))
),
"")</f>
        <v>0</v>
      </c>
      <c r="K57" s="1">
        <f>IFERROR(
_xlfn.SWITCH(
VLOOKUP(K$1,参照用!$H$2:$K$20,4,0),
0,IF(入力用!J57="","",入力用!J57),
1,IF(入力用!J57="",0,VLOOKUP(入力用!J57,参照用!$A$1:$B$11,2,0))
),
"")</f>
        <v>0</v>
      </c>
      <c r="L57" s="1">
        <f>IFERROR(
_xlfn.SWITCH(
VLOOKUP(L$1,参照用!$H$2:$K$20,4,0),
0,IF(入力用!K57="","",入力用!K57),
1,IF(入力用!K57="",0,VLOOKUP(入力用!K57,参照用!$A$1:$B$11,2,0))
),
"")</f>
        <v>0</v>
      </c>
      <c r="M57" s="1">
        <f>IFERROR(
_xlfn.SWITCH(
VLOOKUP(M$1,参照用!$H$2:$K$20,4,0),
0,IF(入力用!L57="","",入力用!L57),
1,IF(入力用!L57="",0,VLOOKUP(入力用!L57,参照用!$A$1:$B$11,2,0))
),
"")</f>
        <v>0</v>
      </c>
      <c r="N57" s="1">
        <f>IFERROR(
_xlfn.SWITCH(
VLOOKUP(N$1,参照用!$H$2:$K$20,4,0),
0,IF(入力用!M57="","",入力用!M57),
1,IF(入力用!M57="",0,VLOOKUP(入力用!M57,参照用!$A$1:$B$11,2,0))
),
"")</f>
        <v>0</v>
      </c>
      <c r="O57" s="1">
        <f>IFERROR(
_xlfn.SWITCH(
VLOOKUP(O$1,参照用!$H$2:$K$20,4,0),
0,IF(入力用!N57="","",入力用!N57),
1,IF(入力用!N57="",0,VLOOKUP(入力用!N57,参照用!$A$1:$B$11,2,0))
),
"")</f>
        <v>0</v>
      </c>
      <c r="P57" s="1">
        <f>IFERROR(
_xlfn.SWITCH(
VLOOKUP(P$1,参照用!$H$2:$K$20,4,0),
0,IF(入力用!O57="","",入力用!O57),
1,IF(入力用!O57="",0,VLOOKUP(入力用!O57,参照用!$A$1:$B$11,2,0))
),
"")</f>
        <v>0</v>
      </c>
      <c r="Q57" s="1">
        <f>IFERROR(
_xlfn.SWITCH(
VLOOKUP(Q$1,参照用!$H$2:$K$20,4,0),
0,IF(入力用!P57="","",入力用!P57),
1,IF(入力用!P57="",0,VLOOKUP(入力用!P57,参照用!$A$1:$B$11,2,0))
),
"")</f>
        <v>0</v>
      </c>
      <c r="R57" s="1">
        <f>IFERROR(
_xlfn.SWITCH(
VLOOKUP(R$1,参照用!$H$2:$K$20,4,0),
0,IF(入力用!Q57="","",入力用!Q57),
1,IF(入力用!Q57="",0,VLOOKUP(入力用!Q57,参照用!$A$1:$B$11,2,0))
),
"")</f>
        <v>0</v>
      </c>
      <c r="S57" s="1">
        <f>IFERROR(
_xlfn.SWITCH(
VLOOKUP(S$1,参照用!$H$2:$K$20,4,0),
0,IF(入力用!R57="","",入力用!R57),
1,IF(入力用!R57="",0,VLOOKUP(入力用!R57,参照用!$A$1:$B$11,2,0))
),
"")</f>
        <v>0</v>
      </c>
      <c r="T57" s="1">
        <f>IFERROR(
_xlfn.SWITCH(
VLOOKUP(T$1,参照用!$H$2:$K$20,4,0),
0,IF(入力用!S57="","",入力用!S57),
1,IF(入力用!S57="",0,VLOOKUP(入力用!S57,参照用!$A$1:$B$11,2,0))
),
"")</f>
        <v>0</v>
      </c>
      <c r="U57" s="1">
        <f>IFERROR(
_xlfn.SWITCH(
VLOOKUP(U$1,参照用!$H$2:$K$20,4,0),
0,IF(入力用!T57="","",入力用!T57),
1,IF(入力用!T57="",0,VLOOKUP(入力用!T57,参照用!$A$1:$B$11,2,0))
),
"")</f>
        <v>0</v>
      </c>
      <c r="V57" s="1">
        <f>IFERROR(
_xlfn.SWITCH(
VLOOKUP(V$1,参照用!$H$2:$K$20,4,0),
0,IF(入力用!U57="","",入力用!U57),
1,IF(入力用!U57="",0,VLOOKUP(入力用!U57,参照用!$A$1:$B$11,2,0))
),
"")</f>
        <v>0</v>
      </c>
      <c r="W57" s="1">
        <f>IFERROR(
_xlfn.SWITCH(
VLOOKUP(W$1,参照用!$H$2:$K$20,4,0),
0,IF(入力用!V57="","",入力用!V57),
1,IF(入力用!V57="",0,VLOOKUP(入力用!V57,参照用!$A$1:$B$11,2,0))
),
"")</f>
        <v>0</v>
      </c>
      <c r="X57" s="1">
        <f>IFERROR(
_xlfn.SWITCH(
VLOOKUP(X$1,参照用!$H$2:$K$20,4,0),
0,IF(入力用!W57="","",入力用!W57),
1,IF(入力用!W57="",0,VLOOKUP(入力用!W57,参照用!$A$1:$B$11,2,0))
),
"")</f>
        <v>0</v>
      </c>
      <c r="Y57" s="1">
        <f>IFERROR(
_xlfn.SWITCH(
VLOOKUP(Y$1,参照用!$H$2:$K$20,4,0),
0,IF(入力用!X57="","",入力用!X57),
1,IF(入力用!X57="",0,VLOOKUP(入力用!X57,参照用!$A$1:$B$11,2,0))
),
"")</f>
        <v>0</v>
      </c>
      <c r="Z57" s="1">
        <f>IFERROR(
_xlfn.SWITCH(
VLOOKUP(Z$1,参照用!$H$2:$K$20,4,0),
0,IF(入力用!Y57="","",入力用!Y57),
1,IF(入力用!Y57="",0,VLOOKUP(入力用!Y57,参照用!$A$1:$B$11,2,0))
),
"")</f>
        <v>0</v>
      </c>
      <c r="AA57" s="1">
        <f>IFERROR(
_xlfn.SWITCH(
VLOOKUP(AA$1,参照用!$H$2:$K$20,4,0),
0,IF(入力用!Z57="","",入力用!Z57),
1,IF(入力用!Z57="",0,VLOOKUP(入力用!Z57,参照用!$A$1:$B$11,2,0))
),
"")</f>
        <v>0</v>
      </c>
      <c r="AB57" s="1">
        <f>IFERROR(
_xlfn.SWITCH(
VLOOKUP(AB$1,参照用!$H$2:$K$20,4,0),
0,IF(入力用!AA57="","",入力用!AA57),
1,IF(入力用!AA57="",0,VLOOKUP(入力用!AA57,参照用!$A$1:$B$11,2,0))
),
"")</f>
        <v>0</v>
      </c>
      <c r="AC57" s="1">
        <f>IFERROR(
_xlfn.SWITCH(
VLOOKUP(AC$1,参照用!$H$2:$K$20,4,0),
0,IF(入力用!AB57="","",入力用!AB57),
1,IF(入力用!AB57="",0,VLOOKUP(入力用!AB57,参照用!$A$1:$B$11,2,0))
),
"")</f>
        <v>0</v>
      </c>
      <c r="AD57" s="1">
        <f>IFERROR(
_xlfn.SWITCH(
VLOOKUP(AD$1,参照用!$H$2:$K$20,4,0),
0,IF(入力用!AC57="","",入力用!AC57),
1,IF(入力用!AC57="",0,VLOOKUP(入力用!AC57,参照用!$A$1:$B$11,2,0))
),
"")</f>
        <v>0</v>
      </c>
      <c r="AE57" s="1">
        <f>IFERROR(
_xlfn.SWITCH(
VLOOKUP(AE$1,参照用!$H$2:$K$20,4,0),
0,IF(入力用!AD57="","",入力用!AD57),
1,IF(入力用!AD57="",0,VLOOKUP(入力用!AD57,参照用!$A$1:$B$11,2,0))
),
"")</f>
        <v>0</v>
      </c>
      <c r="AF57" s="1">
        <f>IFERROR(
_xlfn.SWITCH(
VLOOKUP(AF$1,参照用!$H$2:$K$20,4,0),
0,IF(入力用!AE57="","",入力用!AE57),
1,IF(入力用!AE57="",0,VLOOKUP(入力用!AE57,参照用!$A$1:$B$11,2,0))
),
"")</f>
        <v>0</v>
      </c>
      <c r="AG57" s="1">
        <f>IFERROR(
_xlfn.SWITCH(
VLOOKUP(AG$1,参照用!$H$2:$K$20,4,0),
0,IF(入力用!AF57="","",入力用!AF57),
1,IF(入力用!AF57="",0,VLOOKUP(入力用!AF57,参照用!$A$1:$B$11,2,0))
),
"")</f>
        <v>0</v>
      </c>
      <c r="AH57" s="1">
        <f>IFERROR(
_xlfn.SWITCH(
VLOOKUP(AH$1,参照用!$H$2:$K$20,4,0),
0,IF(入力用!AG57="","",入力用!AG57),
1,IF(入力用!AG57="",0,VLOOKUP(入力用!AG57,参照用!$A$1:$B$11,2,0))
),
"")</f>
        <v>0</v>
      </c>
      <c r="AI57" s="1">
        <f>IFERROR(
_xlfn.SWITCH(
VLOOKUP(AI$1,参照用!$H$2:$K$20,4,0),
0,IF(入力用!AH57="","",入力用!AH57),
1,IF(入力用!AH57="",0,VLOOKUP(入力用!AH57,参照用!$A$1:$B$11,2,0))
),
"")</f>
        <v>0</v>
      </c>
      <c r="AJ57" s="1" t="str">
        <f>IFERROR(
_xlfn.SWITCH(
VLOOKUP(AJ$1,参照用!$H$2:$K$20,4,0),
0,IF(入力用!AI57="","",入力用!AI57),
1,IF(入力用!AI57="",0,VLOOKUP(入力用!AI57,参照用!$A$1:$B$11,2,0))
),
"")</f>
        <v/>
      </c>
      <c r="AK57" s="1" t="str">
        <f>IFERROR(
_xlfn.SWITCH(
VLOOKUP(AK$1,参照用!$H$2:$K$20,4,0),
0,IF(入力用!AJ57="","",入力用!AJ57),
1,IF(入力用!AJ57="",0,VLOOKUP(入力用!AJ57,参照用!$A$1:$B$11,2,0))
),
"")</f>
        <v/>
      </c>
      <c r="AL57" s="1" t="str">
        <f>IFERROR(
_xlfn.SWITCH(
VLOOKUP(AL$1,参照用!$H$2:$K$20,4,0),
0,IF(入力用!AK57="","",入力用!AK57),
1,IF(入力用!AK57="",0,VLOOKUP(入力用!AK57,参照用!$A$1:$B$11,2,0))
),
"")</f>
        <v/>
      </c>
      <c r="AM57" s="1" t="str">
        <f>IFERROR(
_xlfn.SWITCH(
VLOOKUP(AM$1,参照用!$H$2:$K$20,4,0),
0,IF(入力用!AL57="","",入力用!AL57),
1,IF(入力用!AL57="",0,VLOOKUP(入力用!AL57,参照用!$A$1:$B$11,2,0))
),
"")</f>
        <v/>
      </c>
    </row>
    <row r="58" spans="1:39" x14ac:dyDescent="0.2">
      <c r="A58" s="1" t="str">
        <f t="shared" si="0"/>
        <v>46041昼</v>
      </c>
      <c r="B58" s="10">
        <f>IF(
D58="","",
IF(入力用!A58="",B57,DATE(LEFT(設定!$AD$4,4),MID(設定!$AD$4,5,2),MID(入力用!A58,1,FIND("日",入力用!A58)-1)))
)</f>
        <v>46041</v>
      </c>
      <c r="C58" s="10" t="str">
        <f>IF(
D58="","",
IF(入力用!B58="",C57,入力用!B58)
)</f>
        <v>月</v>
      </c>
      <c r="D58" s="1" t="str">
        <f>_xlfn.SWITCH(VLOOKUP(D$1,参照用!$H$2:$K$20,4,0),
0,IF(ISBLANK(入力用!C58),"",入力用!C58),
1,IFERROR(VLOOKUP(入力用!C58,参照用!$A$1:$B$11,2,0),"")
)</f>
        <v>昼</v>
      </c>
      <c r="E58" s="1" t="str">
        <f>_xlfn.SWITCH(VLOOKUP(E$1,参照用!$H$2:$K$20,4,0),
0,IF(ISBLANK(入力用!D58),"",入力用!D58),
1,IFERROR(VLOOKUP(入力用!D58,参照用!$A$1:$B$11,2,0),"")
)</f>
        <v/>
      </c>
      <c r="F58" s="1" t="str">
        <f>_xlfn.SWITCH(VLOOKUP(F$1,参照用!$H$2:$K$20,4,0),
0,IF(ISBLANK(入力用!E58),"",入力用!E58),
1,IFERROR(VLOOKUP(入力用!E58,参照用!$A$1:$B$11,2,0),"")
)</f>
        <v/>
      </c>
      <c r="G58" s="1">
        <f>IFERROR(
_xlfn.SWITCH(
VLOOKUP(G$1,参照用!$H$2:$K$20,4,0),
0,IF(ISBLANK(入力用!F58),"",入力用!F58),
1,IF(ISBLANK(入力用!F58),0,VLOOKUP(入力用!F58,参照用!$A$1:$B$11,2,0))
),
"")</f>
        <v>0</v>
      </c>
      <c r="H58" s="1">
        <f>IFERROR(
_xlfn.SWITCH(
VLOOKUP(H$1,参照用!$H$2:$K$20,4,0),
0,IF(ISBLANK(入力用!G58),"",入力用!G58),
1,IF(ISBLANK(入力用!G58),0,VLOOKUP(入力用!G58,参照用!$A$1:$B$11,2,0))
),
"")</f>
        <v>0</v>
      </c>
      <c r="I58" s="1">
        <f>IFERROR(
_xlfn.SWITCH(
VLOOKUP(I$1,参照用!$H$2:$K$20,4,0),
0,IF(ISBLANK(入力用!H58),"",入力用!H58),
1,IF(ISBLANK(入力用!H58),0,VLOOKUP(入力用!H58,参照用!$A$1:$B$11,2,0))
),
"")</f>
        <v>0</v>
      </c>
      <c r="J58" s="1">
        <f>IFERROR(
_xlfn.SWITCH(
VLOOKUP(J$1,参照用!$H$2:$K$20,4,0),
0,IF(入力用!I58="","",入力用!I58),
1,IF(入力用!I58="",0,VLOOKUP(入力用!I58,参照用!$A$1:$B$11,2,0))
),
"")</f>
        <v>0</v>
      </c>
      <c r="K58" s="1">
        <f>IFERROR(
_xlfn.SWITCH(
VLOOKUP(K$1,参照用!$H$2:$K$20,4,0),
0,IF(入力用!J58="","",入力用!J58),
1,IF(入力用!J58="",0,VLOOKUP(入力用!J58,参照用!$A$1:$B$11,2,0))
),
"")</f>
        <v>0</v>
      </c>
      <c r="L58" s="1">
        <f>IFERROR(
_xlfn.SWITCH(
VLOOKUP(L$1,参照用!$H$2:$K$20,4,0),
0,IF(入力用!K58="","",入力用!K58),
1,IF(入力用!K58="",0,VLOOKUP(入力用!K58,参照用!$A$1:$B$11,2,0))
),
"")</f>
        <v>0</v>
      </c>
      <c r="M58" s="1">
        <f>IFERROR(
_xlfn.SWITCH(
VLOOKUP(M$1,参照用!$H$2:$K$20,4,0),
0,IF(入力用!L58="","",入力用!L58),
1,IF(入力用!L58="",0,VLOOKUP(入力用!L58,参照用!$A$1:$B$11,2,0))
),
"")</f>
        <v>0</v>
      </c>
      <c r="N58" s="1">
        <f>IFERROR(
_xlfn.SWITCH(
VLOOKUP(N$1,参照用!$H$2:$K$20,4,0),
0,IF(入力用!M58="","",入力用!M58),
1,IF(入力用!M58="",0,VLOOKUP(入力用!M58,参照用!$A$1:$B$11,2,0))
),
"")</f>
        <v>0</v>
      </c>
      <c r="O58" s="1">
        <f>IFERROR(
_xlfn.SWITCH(
VLOOKUP(O$1,参照用!$H$2:$K$20,4,0),
0,IF(入力用!N58="","",入力用!N58),
1,IF(入力用!N58="",0,VLOOKUP(入力用!N58,参照用!$A$1:$B$11,2,0))
),
"")</f>
        <v>0</v>
      </c>
      <c r="P58" s="1">
        <f>IFERROR(
_xlfn.SWITCH(
VLOOKUP(P$1,参照用!$H$2:$K$20,4,0),
0,IF(入力用!O58="","",入力用!O58),
1,IF(入力用!O58="",0,VLOOKUP(入力用!O58,参照用!$A$1:$B$11,2,0))
),
"")</f>
        <v>0</v>
      </c>
      <c r="Q58" s="1">
        <f>IFERROR(
_xlfn.SWITCH(
VLOOKUP(Q$1,参照用!$H$2:$K$20,4,0),
0,IF(入力用!P58="","",入力用!P58),
1,IF(入力用!P58="",0,VLOOKUP(入力用!P58,参照用!$A$1:$B$11,2,0))
),
"")</f>
        <v>0</v>
      </c>
      <c r="R58" s="1">
        <f>IFERROR(
_xlfn.SWITCH(
VLOOKUP(R$1,参照用!$H$2:$K$20,4,0),
0,IF(入力用!Q58="","",入力用!Q58),
1,IF(入力用!Q58="",0,VLOOKUP(入力用!Q58,参照用!$A$1:$B$11,2,0))
),
"")</f>
        <v>0</v>
      </c>
      <c r="S58" s="1">
        <f>IFERROR(
_xlfn.SWITCH(
VLOOKUP(S$1,参照用!$H$2:$K$20,4,0),
0,IF(入力用!R58="","",入力用!R58),
1,IF(入力用!R58="",0,VLOOKUP(入力用!R58,参照用!$A$1:$B$11,2,0))
),
"")</f>
        <v>0</v>
      </c>
      <c r="T58" s="1">
        <f>IFERROR(
_xlfn.SWITCH(
VLOOKUP(T$1,参照用!$H$2:$K$20,4,0),
0,IF(入力用!S58="","",入力用!S58),
1,IF(入力用!S58="",0,VLOOKUP(入力用!S58,参照用!$A$1:$B$11,2,0))
),
"")</f>
        <v>0</v>
      </c>
      <c r="U58" s="1">
        <f>IFERROR(
_xlfn.SWITCH(
VLOOKUP(U$1,参照用!$H$2:$K$20,4,0),
0,IF(入力用!T58="","",入力用!T58),
1,IF(入力用!T58="",0,VLOOKUP(入力用!T58,参照用!$A$1:$B$11,2,0))
),
"")</f>
        <v>0</v>
      </c>
      <c r="V58" s="1">
        <f>IFERROR(
_xlfn.SWITCH(
VLOOKUP(V$1,参照用!$H$2:$K$20,4,0),
0,IF(入力用!U58="","",入力用!U58),
1,IF(入力用!U58="",0,VLOOKUP(入力用!U58,参照用!$A$1:$B$11,2,0))
),
"")</f>
        <v>0</v>
      </c>
      <c r="W58" s="1">
        <f>IFERROR(
_xlfn.SWITCH(
VLOOKUP(W$1,参照用!$H$2:$K$20,4,0),
0,IF(入力用!V58="","",入力用!V58),
1,IF(入力用!V58="",0,VLOOKUP(入力用!V58,参照用!$A$1:$B$11,2,0))
),
"")</f>
        <v>0</v>
      </c>
      <c r="X58" s="1">
        <f>IFERROR(
_xlfn.SWITCH(
VLOOKUP(X$1,参照用!$H$2:$K$20,4,0),
0,IF(入力用!W58="","",入力用!W58),
1,IF(入力用!W58="",0,VLOOKUP(入力用!W58,参照用!$A$1:$B$11,2,0))
),
"")</f>
        <v>0</v>
      </c>
      <c r="Y58" s="1">
        <f>IFERROR(
_xlfn.SWITCH(
VLOOKUP(Y$1,参照用!$H$2:$K$20,4,0),
0,IF(入力用!X58="","",入力用!X58),
1,IF(入力用!X58="",0,VLOOKUP(入力用!X58,参照用!$A$1:$B$11,2,0))
),
"")</f>
        <v>0</v>
      </c>
      <c r="Z58" s="1">
        <f>IFERROR(
_xlfn.SWITCH(
VLOOKUP(Z$1,参照用!$H$2:$K$20,4,0),
0,IF(入力用!Y58="","",入力用!Y58),
1,IF(入力用!Y58="",0,VLOOKUP(入力用!Y58,参照用!$A$1:$B$11,2,0))
),
"")</f>
        <v>0</v>
      </c>
      <c r="AA58" s="1">
        <f>IFERROR(
_xlfn.SWITCH(
VLOOKUP(AA$1,参照用!$H$2:$K$20,4,0),
0,IF(入力用!Z58="","",入力用!Z58),
1,IF(入力用!Z58="",0,VLOOKUP(入力用!Z58,参照用!$A$1:$B$11,2,0))
),
"")</f>
        <v>0</v>
      </c>
      <c r="AB58" s="1">
        <f>IFERROR(
_xlfn.SWITCH(
VLOOKUP(AB$1,参照用!$H$2:$K$20,4,0),
0,IF(入力用!AA58="","",入力用!AA58),
1,IF(入力用!AA58="",0,VLOOKUP(入力用!AA58,参照用!$A$1:$B$11,2,0))
),
"")</f>
        <v>0</v>
      </c>
      <c r="AC58" s="1">
        <f>IFERROR(
_xlfn.SWITCH(
VLOOKUP(AC$1,参照用!$H$2:$K$20,4,0),
0,IF(入力用!AB58="","",入力用!AB58),
1,IF(入力用!AB58="",0,VLOOKUP(入力用!AB58,参照用!$A$1:$B$11,2,0))
),
"")</f>
        <v>0</v>
      </c>
      <c r="AD58" s="1">
        <f>IFERROR(
_xlfn.SWITCH(
VLOOKUP(AD$1,参照用!$H$2:$K$20,4,0),
0,IF(入力用!AC58="","",入力用!AC58),
1,IF(入力用!AC58="",0,VLOOKUP(入力用!AC58,参照用!$A$1:$B$11,2,0))
),
"")</f>
        <v>0</v>
      </c>
      <c r="AE58" s="1">
        <f>IFERROR(
_xlfn.SWITCH(
VLOOKUP(AE$1,参照用!$H$2:$K$20,4,0),
0,IF(入力用!AD58="","",入力用!AD58),
1,IF(入力用!AD58="",0,VLOOKUP(入力用!AD58,参照用!$A$1:$B$11,2,0))
),
"")</f>
        <v>0</v>
      </c>
      <c r="AF58" s="1">
        <f>IFERROR(
_xlfn.SWITCH(
VLOOKUP(AF$1,参照用!$H$2:$K$20,4,0),
0,IF(入力用!AE58="","",入力用!AE58),
1,IF(入力用!AE58="",0,VLOOKUP(入力用!AE58,参照用!$A$1:$B$11,2,0))
),
"")</f>
        <v>0</v>
      </c>
      <c r="AG58" s="1">
        <f>IFERROR(
_xlfn.SWITCH(
VLOOKUP(AG$1,参照用!$H$2:$K$20,4,0),
0,IF(入力用!AF58="","",入力用!AF58),
1,IF(入力用!AF58="",0,VLOOKUP(入力用!AF58,参照用!$A$1:$B$11,2,0))
),
"")</f>
        <v>0</v>
      </c>
      <c r="AH58" s="1">
        <f>IFERROR(
_xlfn.SWITCH(
VLOOKUP(AH$1,参照用!$H$2:$K$20,4,0),
0,IF(入力用!AG58="","",入力用!AG58),
1,IF(入力用!AG58="",0,VLOOKUP(入力用!AG58,参照用!$A$1:$B$11,2,0))
),
"")</f>
        <v>0</v>
      </c>
      <c r="AI58" s="1">
        <f>IFERROR(
_xlfn.SWITCH(
VLOOKUP(AI$1,参照用!$H$2:$K$20,4,0),
0,IF(入力用!AH58="","",入力用!AH58),
1,IF(入力用!AH58="",0,VLOOKUP(入力用!AH58,参照用!$A$1:$B$11,2,0))
),
"")</f>
        <v>0</v>
      </c>
      <c r="AJ58" s="1" t="str">
        <f>IFERROR(
_xlfn.SWITCH(
VLOOKUP(AJ$1,参照用!$H$2:$K$20,4,0),
0,IF(入力用!AI58="","",入力用!AI58),
1,IF(入力用!AI58="",0,VLOOKUP(入力用!AI58,参照用!$A$1:$B$11,2,0))
),
"")</f>
        <v/>
      </c>
      <c r="AK58" s="1" t="str">
        <f>IFERROR(
_xlfn.SWITCH(
VLOOKUP(AK$1,参照用!$H$2:$K$20,4,0),
0,IF(入力用!AJ58="","",入力用!AJ58),
1,IF(入力用!AJ58="",0,VLOOKUP(入力用!AJ58,参照用!$A$1:$B$11,2,0))
),
"")</f>
        <v/>
      </c>
      <c r="AL58" s="1" t="str">
        <f>IFERROR(
_xlfn.SWITCH(
VLOOKUP(AL$1,参照用!$H$2:$K$20,4,0),
0,IF(入力用!AK58="","",入力用!AK58),
1,IF(入力用!AK58="",0,VLOOKUP(入力用!AK58,参照用!$A$1:$B$11,2,0))
),
"")</f>
        <v/>
      </c>
      <c r="AM58" s="1" t="str">
        <f>IFERROR(
_xlfn.SWITCH(
VLOOKUP(AM$1,参照用!$H$2:$K$20,4,0),
0,IF(入力用!AL58="","",入力用!AL58),
1,IF(入力用!AL58="",0,VLOOKUP(入力用!AL58,参照用!$A$1:$B$11,2,0))
),
"")</f>
        <v/>
      </c>
    </row>
    <row r="59" spans="1:39" x14ac:dyDescent="0.2">
      <c r="A59" s="1" t="str">
        <f t="shared" si="0"/>
        <v>46041夜</v>
      </c>
      <c r="B59" s="10">
        <f>IF(
D59="","",
IF(入力用!A59="",B58,DATE(LEFT(設定!$AD$4,4),MID(設定!$AD$4,5,2),MID(入力用!A59,1,FIND("日",入力用!A59)-1)))
)</f>
        <v>46041</v>
      </c>
      <c r="C59" s="10" t="str">
        <f>IF(
D59="","",
IF(入力用!B59="",C58,入力用!B59)
)</f>
        <v>月</v>
      </c>
      <c r="D59" s="1" t="str">
        <f>_xlfn.SWITCH(VLOOKUP(D$1,参照用!$H$2:$K$20,4,0),
0,IF(ISBLANK(入力用!C59),"",入力用!C59),
1,IFERROR(VLOOKUP(入力用!C59,参照用!$A$1:$B$11,2,0),"")
)</f>
        <v>夜</v>
      </c>
      <c r="E59" s="1" t="str">
        <f>_xlfn.SWITCH(VLOOKUP(E$1,参照用!$H$2:$K$20,4,0),
0,IF(ISBLANK(入力用!D59),"",入力用!D59),
1,IFERROR(VLOOKUP(入力用!D59,参照用!$A$1:$B$11,2,0),"")
)</f>
        <v/>
      </c>
      <c r="F59" s="1" t="str">
        <f>_xlfn.SWITCH(VLOOKUP(F$1,参照用!$H$2:$K$20,4,0),
0,IF(ISBLANK(入力用!E59),"",入力用!E59),
1,IFERROR(VLOOKUP(入力用!E59,参照用!$A$1:$B$11,2,0),"")
)</f>
        <v/>
      </c>
      <c r="G59" s="1">
        <f>IFERROR(
_xlfn.SWITCH(
VLOOKUP(G$1,参照用!$H$2:$K$20,4,0),
0,IF(ISBLANK(入力用!F59),"",入力用!F59),
1,IF(ISBLANK(入力用!F59),0,VLOOKUP(入力用!F59,参照用!$A$1:$B$11,2,0))
),
"")</f>
        <v>0</v>
      </c>
      <c r="H59" s="1">
        <f>IFERROR(
_xlfn.SWITCH(
VLOOKUP(H$1,参照用!$H$2:$K$20,4,0),
0,IF(ISBLANK(入力用!G59),"",入力用!G59),
1,IF(ISBLANK(入力用!G59),0,VLOOKUP(入力用!G59,参照用!$A$1:$B$11,2,0))
),
"")</f>
        <v>0</v>
      </c>
      <c r="I59" s="1">
        <f>IFERROR(
_xlfn.SWITCH(
VLOOKUP(I$1,参照用!$H$2:$K$20,4,0),
0,IF(ISBLANK(入力用!H59),"",入力用!H59),
1,IF(ISBLANK(入力用!H59),0,VLOOKUP(入力用!H59,参照用!$A$1:$B$11,2,0))
),
"")</f>
        <v>0</v>
      </c>
      <c r="J59" s="1">
        <f>IFERROR(
_xlfn.SWITCH(
VLOOKUP(J$1,参照用!$H$2:$K$20,4,0),
0,IF(入力用!I59="","",入力用!I59),
1,IF(入力用!I59="",0,VLOOKUP(入力用!I59,参照用!$A$1:$B$11,2,0))
),
"")</f>
        <v>0</v>
      </c>
      <c r="K59" s="1">
        <f>IFERROR(
_xlfn.SWITCH(
VLOOKUP(K$1,参照用!$H$2:$K$20,4,0),
0,IF(入力用!J59="","",入力用!J59),
1,IF(入力用!J59="",0,VLOOKUP(入力用!J59,参照用!$A$1:$B$11,2,0))
),
"")</f>
        <v>0</v>
      </c>
      <c r="L59" s="1">
        <f>IFERROR(
_xlfn.SWITCH(
VLOOKUP(L$1,参照用!$H$2:$K$20,4,0),
0,IF(入力用!K59="","",入力用!K59),
1,IF(入力用!K59="",0,VLOOKUP(入力用!K59,参照用!$A$1:$B$11,2,0))
),
"")</f>
        <v>0</v>
      </c>
      <c r="M59" s="1">
        <f>IFERROR(
_xlfn.SWITCH(
VLOOKUP(M$1,参照用!$H$2:$K$20,4,0),
0,IF(入力用!L59="","",入力用!L59),
1,IF(入力用!L59="",0,VLOOKUP(入力用!L59,参照用!$A$1:$B$11,2,0))
),
"")</f>
        <v>0</v>
      </c>
      <c r="N59" s="1">
        <f>IFERROR(
_xlfn.SWITCH(
VLOOKUP(N$1,参照用!$H$2:$K$20,4,0),
0,IF(入力用!M59="","",入力用!M59),
1,IF(入力用!M59="",0,VLOOKUP(入力用!M59,参照用!$A$1:$B$11,2,0))
),
"")</f>
        <v>0</v>
      </c>
      <c r="O59" s="1">
        <f>IFERROR(
_xlfn.SWITCH(
VLOOKUP(O$1,参照用!$H$2:$K$20,4,0),
0,IF(入力用!N59="","",入力用!N59),
1,IF(入力用!N59="",0,VLOOKUP(入力用!N59,参照用!$A$1:$B$11,2,0))
),
"")</f>
        <v>0</v>
      </c>
      <c r="P59" s="1">
        <f>IFERROR(
_xlfn.SWITCH(
VLOOKUP(P$1,参照用!$H$2:$K$20,4,0),
0,IF(入力用!O59="","",入力用!O59),
1,IF(入力用!O59="",0,VLOOKUP(入力用!O59,参照用!$A$1:$B$11,2,0))
),
"")</f>
        <v>0</v>
      </c>
      <c r="Q59" s="1">
        <f>IFERROR(
_xlfn.SWITCH(
VLOOKUP(Q$1,参照用!$H$2:$K$20,4,0),
0,IF(入力用!P59="","",入力用!P59),
1,IF(入力用!P59="",0,VLOOKUP(入力用!P59,参照用!$A$1:$B$11,2,0))
),
"")</f>
        <v>0</v>
      </c>
      <c r="R59" s="1">
        <f>IFERROR(
_xlfn.SWITCH(
VLOOKUP(R$1,参照用!$H$2:$K$20,4,0),
0,IF(入力用!Q59="","",入力用!Q59),
1,IF(入力用!Q59="",0,VLOOKUP(入力用!Q59,参照用!$A$1:$B$11,2,0))
),
"")</f>
        <v>0</v>
      </c>
      <c r="S59" s="1">
        <f>IFERROR(
_xlfn.SWITCH(
VLOOKUP(S$1,参照用!$H$2:$K$20,4,0),
0,IF(入力用!R59="","",入力用!R59),
1,IF(入力用!R59="",0,VLOOKUP(入力用!R59,参照用!$A$1:$B$11,2,0))
),
"")</f>
        <v>0</v>
      </c>
      <c r="T59" s="1">
        <f>IFERROR(
_xlfn.SWITCH(
VLOOKUP(T$1,参照用!$H$2:$K$20,4,0),
0,IF(入力用!S59="","",入力用!S59),
1,IF(入力用!S59="",0,VLOOKUP(入力用!S59,参照用!$A$1:$B$11,2,0))
),
"")</f>
        <v>0</v>
      </c>
      <c r="U59" s="1">
        <f>IFERROR(
_xlfn.SWITCH(
VLOOKUP(U$1,参照用!$H$2:$K$20,4,0),
0,IF(入力用!T59="","",入力用!T59),
1,IF(入力用!T59="",0,VLOOKUP(入力用!T59,参照用!$A$1:$B$11,2,0))
),
"")</f>
        <v>0</v>
      </c>
      <c r="V59" s="1">
        <f>IFERROR(
_xlfn.SWITCH(
VLOOKUP(V$1,参照用!$H$2:$K$20,4,0),
0,IF(入力用!U59="","",入力用!U59),
1,IF(入力用!U59="",0,VLOOKUP(入力用!U59,参照用!$A$1:$B$11,2,0))
),
"")</f>
        <v>0</v>
      </c>
      <c r="W59" s="1">
        <f>IFERROR(
_xlfn.SWITCH(
VLOOKUP(W$1,参照用!$H$2:$K$20,4,0),
0,IF(入力用!V59="","",入力用!V59),
1,IF(入力用!V59="",0,VLOOKUP(入力用!V59,参照用!$A$1:$B$11,2,0))
),
"")</f>
        <v>0</v>
      </c>
      <c r="X59" s="1">
        <f>IFERROR(
_xlfn.SWITCH(
VLOOKUP(X$1,参照用!$H$2:$K$20,4,0),
0,IF(入力用!W59="","",入力用!W59),
1,IF(入力用!W59="",0,VLOOKUP(入力用!W59,参照用!$A$1:$B$11,2,0))
),
"")</f>
        <v>0</v>
      </c>
      <c r="Y59" s="1">
        <f>IFERROR(
_xlfn.SWITCH(
VLOOKUP(Y$1,参照用!$H$2:$K$20,4,0),
0,IF(入力用!X59="","",入力用!X59),
1,IF(入力用!X59="",0,VLOOKUP(入力用!X59,参照用!$A$1:$B$11,2,0))
),
"")</f>
        <v>0</v>
      </c>
      <c r="Z59" s="1">
        <f>IFERROR(
_xlfn.SWITCH(
VLOOKUP(Z$1,参照用!$H$2:$K$20,4,0),
0,IF(入力用!Y59="","",入力用!Y59),
1,IF(入力用!Y59="",0,VLOOKUP(入力用!Y59,参照用!$A$1:$B$11,2,0))
),
"")</f>
        <v>0</v>
      </c>
      <c r="AA59" s="1">
        <f>IFERROR(
_xlfn.SWITCH(
VLOOKUP(AA$1,参照用!$H$2:$K$20,4,0),
0,IF(入力用!Z59="","",入力用!Z59),
1,IF(入力用!Z59="",0,VLOOKUP(入力用!Z59,参照用!$A$1:$B$11,2,0))
),
"")</f>
        <v>0</v>
      </c>
      <c r="AB59" s="1">
        <f>IFERROR(
_xlfn.SWITCH(
VLOOKUP(AB$1,参照用!$H$2:$K$20,4,0),
0,IF(入力用!AA59="","",入力用!AA59),
1,IF(入力用!AA59="",0,VLOOKUP(入力用!AA59,参照用!$A$1:$B$11,2,0))
),
"")</f>
        <v>0</v>
      </c>
      <c r="AC59" s="1">
        <f>IFERROR(
_xlfn.SWITCH(
VLOOKUP(AC$1,参照用!$H$2:$K$20,4,0),
0,IF(入力用!AB59="","",入力用!AB59),
1,IF(入力用!AB59="",0,VLOOKUP(入力用!AB59,参照用!$A$1:$B$11,2,0))
),
"")</f>
        <v>0</v>
      </c>
      <c r="AD59" s="1">
        <f>IFERROR(
_xlfn.SWITCH(
VLOOKUP(AD$1,参照用!$H$2:$K$20,4,0),
0,IF(入力用!AC59="","",入力用!AC59),
1,IF(入力用!AC59="",0,VLOOKUP(入力用!AC59,参照用!$A$1:$B$11,2,0))
),
"")</f>
        <v>0</v>
      </c>
      <c r="AE59" s="1">
        <f>IFERROR(
_xlfn.SWITCH(
VLOOKUP(AE$1,参照用!$H$2:$K$20,4,0),
0,IF(入力用!AD59="","",入力用!AD59),
1,IF(入力用!AD59="",0,VLOOKUP(入力用!AD59,参照用!$A$1:$B$11,2,0))
),
"")</f>
        <v>0</v>
      </c>
      <c r="AF59" s="1">
        <f>IFERROR(
_xlfn.SWITCH(
VLOOKUP(AF$1,参照用!$H$2:$K$20,4,0),
0,IF(入力用!AE59="","",入力用!AE59),
1,IF(入力用!AE59="",0,VLOOKUP(入力用!AE59,参照用!$A$1:$B$11,2,0))
),
"")</f>
        <v>0</v>
      </c>
      <c r="AG59" s="1">
        <f>IFERROR(
_xlfn.SWITCH(
VLOOKUP(AG$1,参照用!$H$2:$K$20,4,0),
0,IF(入力用!AF59="","",入力用!AF59),
1,IF(入力用!AF59="",0,VLOOKUP(入力用!AF59,参照用!$A$1:$B$11,2,0))
),
"")</f>
        <v>0</v>
      </c>
      <c r="AH59" s="1">
        <f>IFERROR(
_xlfn.SWITCH(
VLOOKUP(AH$1,参照用!$H$2:$K$20,4,0),
0,IF(入力用!AG59="","",入力用!AG59),
1,IF(入力用!AG59="",0,VLOOKUP(入力用!AG59,参照用!$A$1:$B$11,2,0))
),
"")</f>
        <v>0</v>
      </c>
      <c r="AI59" s="1">
        <f>IFERROR(
_xlfn.SWITCH(
VLOOKUP(AI$1,参照用!$H$2:$K$20,4,0),
0,IF(入力用!AH59="","",入力用!AH59),
1,IF(入力用!AH59="",0,VLOOKUP(入力用!AH59,参照用!$A$1:$B$11,2,0))
),
"")</f>
        <v>0</v>
      </c>
      <c r="AJ59" s="1" t="str">
        <f>IFERROR(
_xlfn.SWITCH(
VLOOKUP(AJ$1,参照用!$H$2:$K$20,4,0),
0,IF(入力用!AI59="","",入力用!AI59),
1,IF(入力用!AI59="",0,VLOOKUP(入力用!AI59,参照用!$A$1:$B$11,2,0))
),
"")</f>
        <v/>
      </c>
      <c r="AK59" s="1" t="str">
        <f>IFERROR(
_xlfn.SWITCH(
VLOOKUP(AK$1,参照用!$H$2:$K$20,4,0),
0,IF(入力用!AJ59="","",入力用!AJ59),
1,IF(入力用!AJ59="",0,VLOOKUP(入力用!AJ59,参照用!$A$1:$B$11,2,0))
),
"")</f>
        <v/>
      </c>
      <c r="AL59" s="1" t="str">
        <f>IFERROR(
_xlfn.SWITCH(
VLOOKUP(AL$1,参照用!$H$2:$K$20,4,0),
0,IF(入力用!AK59="","",入力用!AK59),
1,IF(入力用!AK59="",0,VLOOKUP(入力用!AK59,参照用!$A$1:$B$11,2,0))
),
"")</f>
        <v/>
      </c>
      <c r="AM59" s="1" t="str">
        <f>IFERROR(
_xlfn.SWITCH(
VLOOKUP(AM$1,参照用!$H$2:$K$20,4,0),
0,IF(入力用!AL59="","",入力用!AL59),
1,IF(入力用!AL59="",0,VLOOKUP(入力用!AL59,参照用!$A$1:$B$11,2,0))
),
"")</f>
        <v/>
      </c>
    </row>
    <row r="60" spans="1:39" x14ac:dyDescent="0.2">
      <c r="A60" s="1" t="str">
        <f t="shared" si="0"/>
        <v>46042朝</v>
      </c>
      <c r="B60" s="10">
        <f>IF(
D60="","",
IF(入力用!A60="",B59,DATE(LEFT(設定!$AD$4,4),MID(設定!$AD$4,5,2),MID(入力用!A60,1,FIND("日",入力用!A60)-1)))
)</f>
        <v>46042</v>
      </c>
      <c r="C60" s="10" t="str">
        <f>IF(
D60="","",
IF(入力用!B60="",C59,入力用!B60)
)</f>
        <v>火</v>
      </c>
      <c r="D60" s="1" t="str">
        <f>_xlfn.SWITCH(VLOOKUP(D$1,参照用!$H$2:$K$20,4,0),
0,IF(ISBLANK(入力用!C60),"",入力用!C60),
1,IFERROR(VLOOKUP(入力用!C60,参照用!$A$1:$B$11,2,0),"")
)</f>
        <v>朝</v>
      </c>
      <c r="E60" s="1" t="str">
        <f>_xlfn.SWITCH(VLOOKUP(E$1,参照用!$H$2:$K$20,4,0),
0,IF(ISBLANK(入力用!D60),"",入力用!D60),
1,IFERROR(VLOOKUP(入力用!D60,参照用!$A$1:$B$11,2,0),"")
)</f>
        <v/>
      </c>
      <c r="F60" s="1" t="str">
        <f>_xlfn.SWITCH(VLOOKUP(F$1,参照用!$H$2:$K$20,4,0),
0,IF(ISBLANK(入力用!E60),"",入力用!E60),
1,IFERROR(VLOOKUP(入力用!E60,参照用!$A$1:$B$11,2,0),"")
)</f>
        <v/>
      </c>
      <c r="G60" s="1">
        <f>IFERROR(
_xlfn.SWITCH(
VLOOKUP(G$1,参照用!$H$2:$K$20,4,0),
0,IF(ISBLANK(入力用!F60),"",入力用!F60),
1,IF(ISBLANK(入力用!F60),0,VLOOKUP(入力用!F60,参照用!$A$1:$B$11,2,0))
),
"")</f>
        <v>0</v>
      </c>
      <c r="H60" s="1">
        <f>IFERROR(
_xlfn.SWITCH(
VLOOKUP(H$1,参照用!$H$2:$K$20,4,0),
0,IF(ISBLANK(入力用!G60),"",入力用!G60),
1,IF(ISBLANK(入力用!G60),0,VLOOKUP(入力用!G60,参照用!$A$1:$B$11,2,0))
),
"")</f>
        <v>0</v>
      </c>
      <c r="I60" s="1">
        <f>IFERROR(
_xlfn.SWITCH(
VLOOKUP(I$1,参照用!$H$2:$K$20,4,0),
0,IF(ISBLANK(入力用!H60),"",入力用!H60),
1,IF(ISBLANK(入力用!H60),0,VLOOKUP(入力用!H60,参照用!$A$1:$B$11,2,0))
),
"")</f>
        <v>0</v>
      </c>
      <c r="J60" s="1">
        <f>IFERROR(
_xlfn.SWITCH(
VLOOKUP(J$1,参照用!$H$2:$K$20,4,0),
0,IF(入力用!I60="","",入力用!I60),
1,IF(入力用!I60="",0,VLOOKUP(入力用!I60,参照用!$A$1:$B$11,2,0))
),
"")</f>
        <v>0</v>
      </c>
      <c r="K60" s="1">
        <f>IFERROR(
_xlfn.SWITCH(
VLOOKUP(K$1,参照用!$H$2:$K$20,4,0),
0,IF(入力用!J60="","",入力用!J60),
1,IF(入力用!J60="",0,VLOOKUP(入力用!J60,参照用!$A$1:$B$11,2,0))
),
"")</f>
        <v>0</v>
      </c>
      <c r="L60" s="1">
        <f>IFERROR(
_xlfn.SWITCH(
VLOOKUP(L$1,参照用!$H$2:$K$20,4,0),
0,IF(入力用!K60="","",入力用!K60),
1,IF(入力用!K60="",0,VLOOKUP(入力用!K60,参照用!$A$1:$B$11,2,0))
),
"")</f>
        <v>0</v>
      </c>
      <c r="M60" s="1">
        <f>IFERROR(
_xlfn.SWITCH(
VLOOKUP(M$1,参照用!$H$2:$K$20,4,0),
0,IF(入力用!L60="","",入力用!L60),
1,IF(入力用!L60="",0,VLOOKUP(入力用!L60,参照用!$A$1:$B$11,2,0))
),
"")</f>
        <v>0</v>
      </c>
      <c r="N60" s="1">
        <f>IFERROR(
_xlfn.SWITCH(
VLOOKUP(N$1,参照用!$H$2:$K$20,4,0),
0,IF(入力用!M60="","",入力用!M60),
1,IF(入力用!M60="",0,VLOOKUP(入力用!M60,参照用!$A$1:$B$11,2,0))
),
"")</f>
        <v>0</v>
      </c>
      <c r="O60" s="1">
        <f>IFERROR(
_xlfn.SWITCH(
VLOOKUP(O$1,参照用!$H$2:$K$20,4,0),
0,IF(入力用!N60="","",入力用!N60),
1,IF(入力用!N60="",0,VLOOKUP(入力用!N60,参照用!$A$1:$B$11,2,0))
),
"")</f>
        <v>0</v>
      </c>
      <c r="P60" s="1">
        <f>IFERROR(
_xlfn.SWITCH(
VLOOKUP(P$1,参照用!$H$2:$K$20,4,0),
0,IF(入力用!O60="","",入力用!O60),
1,IF(入力用!O60="",0,VLOOKUP(入力用!O60,参照用!$A$1:$B$11,2,0))
),
"")</f>
        <v>0</v>
      </c>
      <c r="Q60" s="1">
        <f>IFERROR(
_xlfn.SWITCH(
VLOOKUP(Q$1,参照用!$H$2:$K$20,4,0),
0,IF(入力用!P60="","",入力用!P60),
1,IF(入力用!P60="",0,VLOOKUP(入力用!P60,参照用!$A$1:$B$11,2,0))
),
"")</f>
        <v>0</v>
      </c>
      <c r="R60" s="1">
        <f>IFERROR(
_xlfn.SWITCH(
VLOOKUP(R$1,参照用!$H$2:$K$20,4,0),
0,IF(入力用!Q60="","",入力用!Q60),
1,IF(入力用!Q60="",0,VLOOKUP(入力用!Q60,参照用!$A$1:$B$11,2,0))
),
"")</f>
        <v>0</v>
      </c>
      <c r="S60" s="1">
        <f>IFERROR(
_xlfn.SWITCH(
VLOOKUP(S$1,参照用!$H$2:$K$20,4,0),
0,IF(入力用!R60="","",入力用!R60),
1,IF(入力用!R60="",0,VLOOKUP(入力用!R60,参照用!$A$1:$B$11,2,0))
),
"")</f>
        <v>0</v>
      </c>
      <c r="T60" s="1">
        <f>IFERROR(
_xlfn.SWITCH(
VLOOKUP(T$1,参照用!$H$2:$K$20,4,0),
0,IF(入力用!S60="","",入力用!S60),
1,IF(入力用!S60="",0,VLOOKUP(入力用!S60,参照用!$A$1:$B$11,2,0))
),
"")</f>
        <v>0</v>
      </c>
      <c r="U60" s="1">
        <f>IFERROR(
_xlfn.SWITCH(
VLOOKUP(U$1,参照用!$H$2:$K$20,4,0),
0,IF(入力用!T60="","",入力用!T60),
1,IF(入力用!T60="",0,VLOOKUP(入力用!T60,参照用!$A$1:$B$11,2,0))
),
"")</f>
        <v>0</v>
      </c>
      <c r="V60" s="1">
        <f>IFERROR(
_xlfn.SWITCH(
VLOOKUP(V$1,参照用!$H$2:$K$20,4,0),
0,IF(入力用!U60="","",入力用!U60),
1,IF(入力用!U60="",0,VLOOKUP(入力用!U60,参照用!$A$1:$B$11,2,0))
),
"")</f>
        <v>0</v>
      </c>
      <c r="W60" s="1">
        <f>IFERROR(
_xlfn.SWITCH(
VLOOKUP(W$1,参照用!$H$2:$K$20,4,0),
0,IF(入力用!V60="","",入力用!V60),
1,IF(入力用!V60="",0,VLOOKUP(入力用!V60,参照用!$A$1:$B$11,2,0))
),
"")</f>
        <v>0</v>
      </c>
      <c r="X60" s="1">
        <f>IFERROR(
_xlfn.SWITCH(
VLOOKUP(X$1,参照用!$H$2:$K$20,4,0),
0,IF(入力用!W60="","",入力用!W60),
1,IF(入力用!W60="",0,VLOOKUP(入力用!W60,参照用!$A$1:$B$11,2,0))
),
"")</f>
        <v>0</v>
      </c>
      <c r="Y60" s="1">
        <f>IFERROR(
_xlfn.SWITCH(
VLOOKUP(Y$1,参照用!$H$2:$K$20,4,0),
0,IF(入力用!X60="","",入力用!X60),
1,IF(入力用!X60="",0,VLOOKUP(入力用!X60,参照用!$A$1:$B$11,2,0))
),
"")</f>
        <v>0</v>
      </c>
      <c r="Z60" s="1">
        <f>IFERROR(
_xlfn.SWITCH(
VLOOKUP(Z$1,参照用!$H$2:$K$20,4,0),
0,IF(入力用!Y60="","",入力用!Y60),
1,IF(入力用!Y60="",0,VLOOKUP(入力用!Y60,参照用!$A$1:$B$11,2,0))
),
"")</f>
        <v>0</v>
      </c>
      <c r="AA60" s="1">
        <f>IFERROR(
_xlfn.SWITCH(
VLOOKUP(AA$1,参照用!$H$2:$K$20,4,0),
0,IF(入力用!Z60="","",入力用!Z60),
1,IF(入力用!Z60="",0,VLOOKUP(入力用!Z60,参照用!$A$1:$B$11,2,0))
),
"")</f>
        <v>0</v>
      </c>
      <c r="AB60" s="1">
        <f>IFERROR(
_xlfn.SWITCH(
VLOOKUP(AB$1,参照用!$H$2:$K$20,4,0),
0,IF(入力用!AA60="","",入力用!AA60),
1,IF(入力用!AA60="",0,VLOOKUP(入力用!AA60,参照用!$A$1:$B$11,2,0))
),
"")</f>
        <v>0</v>
      </c>
      <c r="AC60" s="1">
        <f>IFERROR(
_xlfn.SWITCH(
VLOOKUP(AC$1,参照用!$H$2:$K$20,4,0),
0,IF(入力用!AB60="","",入力用!AB60),
1,IF(入力用!AB60="",0,VLOOKUP(入力用!AB60,参照用!$A$1:$B$11,2,0))
),
"")</f>
        <v>0</v>
      </c>
      <c r="AD60" s="1">
        <f>IFERROR(
_xlfn.SWITCH(
VLOOKUP(AD$1,参照用!$H$2:$K$20,4,0),
0,IF(入力用!AC60="","",入力用!AC60),
1,IF(入力用!AC60="",0,VLOOKUP(入力用!AC60,参照用!$A$1:$B$11,2,0))
),
"")</f>
        <v>0</v>
      </c>
      <c r="AE60" s="1">
        <f>IFERROR(
_xlfn.SWITCH(
VLOOKUP(AE$1,参照用!$H$2:$K$20,4,0),
0,IF(入力用!AD60="","",入力用!AD60),
1,IF(入力用!AD60="",0,VLOOKUP(入力用!AD60,参照用!$A$1:$B$11,2,0))
),
"")</f>
        <v>0</v>
      </c>
      <c r="AF60" s="1">
        <f>IFERROR(
_xlfn.SWITCH(
VLOOKUP(AF$1,参照用!$H$2:$K$20,4,0),
0,IF(入力用!AE60="","",入力用!AE60),
1,IF(入力用!AE60="",0,VLOOKUP(入力用!AE60,参照用!$A$1:$B$11,2,0))
),
"")</f>
        <v>0</v>
      </c>
      <c r="AG60" s="1">
        <f>IFERROR(
_xlfn.SWITCH(
VLOOKUP(AG$1,参照用!$H$2:$K$20,4,0),
0,IF(入力用!AF60="","",入力用!AF60),
1,IF(入力用!AF60="",0,VLOOKUP(入力用!AF60,参照用!$A$1:$B$11,2,0))
),
"")</f>
        <v>0</v>
      </c>
      <c r="AH60" s="1">
        <f>IFERROR(
_xlfn.SWITCH(
VLOOKUP(AH$1,参照用!$H$2:$K$20,4,0),
0,IF(入力用!AG60="","",入力用!AG60),
1,IF(入力用!AG60="",0,VLOOKUP(入力用!AG60,参照用!$A$1:$B$11,2,0))
),
"")</f>
        <v>0</v>
      </c>
      <c r="AI60" s="1">
        <f>IFERROR(
_xlfn.SWITCH(
VLOOKUP(AI$1,参照用!$H$2:$K$20,4,0),
0,IF(入力用!AH60="","",入力用!AH60),
1,IF(入力用!AH60="",0,VLOOKUP(入力用!AH60,参照用!$A$1:$B$11,2,0))
),
"")</f>
        <v>0</v>
      </c>
      <c r="AJ60" s="1" t="str">
        <f>IFERROR(
_xlfn.SWITCH(
VLOOKUP(AJ$1,参照用!$H$2:$K$20,4,0),
0,IF(入力用!AI60="","",入力用!AI60),
1,IF(入力用!AI60="",0,VLOOKUP(入力用!AI60,参照用!$A$1:$B$11,2,0))
),
"")</f>
        <v/>
      </c>
      <c r="AK60" s="1" t="str">
        <f>IFERROR(
_xlfn.SWITCH(
VLOOKUP(AK$1,参照用!$H$2:$K$20,4,0),
0,IF(入力用!AJ60="","",入力用!AJ60),
1,IF(入力用!AJ60="",0,VLOOKUP(入力用!AJ60,参照用!$A$1:$B$11,2,0))
),
"")</f>
        <v/>
      </c>
      <c r="AL60" s="1" t="str">
        <f>IFERROR(
_xlfn.SWITCH(
VLOOKUP(AL$1,参照用!$H$2:$K$20,4,0),
0,IF(入力用!AK60="","",入力用!AK60),
1,IF(入力用!AK60="",0,VLOOKUP(入力用!AK60,参照用!$A$1:$B$11,2,0))
),
"")</f>
        <v/>
      </c>
      <c r="AM60" s="1" t="str">
        <f>IFERROR(
_xlfn.SWITCH(
VLOOKUP(AM$1,参照用!$H$2:$K$20,4,0),
0,IF(入力用!AL60="","",入力用!AL60),
1,IF(入力用!AL60="",0,VLOOKUP(入力用!AL60,参照用!$A$1:$B$11,2,0))
),
"")</f>
        <v/>
      </c>
    </row>
    <row r="61" spans="1:39" x14ac:dyDescent="0.2">
      <c r="A61" s="1" t="str">
        <f t="shared" si="0"/>
        <v>46042昼</v>
      </c>
      <c r="B61" s="10">
        <f>IF(
D61="","",
IF(入力用!A61="",B60,DATE(LEFT(設定!$AD$4,4),MID(設定!$AD$4,5,2),MID(入力用!A61,1,FIND("日",入力用!A61)-1)))
)</f>
        <v>46042</v>
      </c>
      <c r="C61" s="10" t="str">
        <f>IF(
D61="","",
IF(入力用!B61="",C60,入力用!B61)
)</f>
        <v>火</v>
      </c>
      <c r="D61" s="1" t="str">
        <f>_xlfn.SWITCH(VLOOKUP(D$1,参照用!$H$2:$K$20,4,0),
0,IF(ISBLANK(入力用!C61),"",入力用!C61),
1,IFERROR(VLOOKUP(入力用!C61,参照用!$A$1:$B$11,2,0),"")
)</f>
        <v>昼</v>
      </c>
      <c r="E61" s="1" t="str">
        <f>_xlfn.SWITCH(VLOOKUP(E$1,参照用!$H$2:$K$20,4,0),
0,IF(ISBLANK(入力用!D61),"",入力用!D61),
1,IFERROR(VLOOKUP(入力用!D61,参照用!$A$1:$B$11,2,0),"")
)</f>
        <v/>
      </c>
      <c r="F61" s="1" t="str">
        <f>_xlfn.SWITCH(VLOOKUP(F$1,参照用!$H$2:$K$20,4,0),
0,IF(ISBLANK(入力用!E61),"",入力用!E61),
1,IFERROR(VLOOKUP(入力用!E61,参照用!$A$1:$B$11,2,0),"")
)</f>
        <v/>
      </c>
      <c r="G61" s="1">
        <f>IFERROR(
_xlfn.SWITCH(
VLOOKUP(G$1,参照用!$H$2:$K$20,4,0),
0,IF(ISBLANK(入力用!F61),"",入力用!F61),
1,IF(ISBLANK(入力用!F61),0,VLOOKUP(入力用!F61,参照用!$A$1:$B$11,2,0))
),
"")</f>
        <v>0</v>
      </c>
      <c r="H61" s="1">
        <f>IFERROR(
_xlfn.SWITCH(
VLOOKUP(H$1,参照用!$H$2:$K$20,4,0),
0,IF(ISBLANK(入力用!G61),"",入力用!G61),
1,IF(ISBLANK(入力用!G61),0,VLOOKUP(入力用!G61,参照用!$A$1:$B$11,2,0))
),
"")</f>
        <v>0</v>
      </c>
      <c r="I61" s="1">
        <f>IFERROR(
_xlfn.SWITCH(
VLOOKUP(I$1,参照用!$H$2:$K$20,4,0),
0,IF(ISBLANK(入力用!H61),"",入力用!H61),
1,IF(ISBLANK(入力用!H61),0,VLOOKUP(入力用!H61,参照用!$A$1:$B$11,2,0))
),
"")</f>
        <v>0</v>
      </c>
      <c r="J61" s="1">
        <f>IFERROR(
_xlfn.SWITCH(
VLOOKUP(J$1,参照用!$H$2:$K$20,4,0),
0,IF(入力用!I61="","",入力用!I61),
1,IF(入力用!I61="",0,VLOOKUP(入力用!I61,参照用!$A$1:$B$11,2,0))
),
"")</f>
        <v>0</v>
      </c>
      <c r="K61" s="1">
        <f>IFERROR(
_xlfn.SWITCH(
VLOOKUP(K$1,参照用!$H$2:$K$20,4,0),
0,IF(入力用!J61="","",入力用!J61),
1,IF(入力用!J61="",0,VLOOKUP(入力用!J61,参照用!$A$1:$B$11,2,0))
),
"")</f>
        <v>0</v>
      </c>
      <c r="L61" s="1">
        <f>IFERROR(
_xlfn.SWITCH(
VLOOKUP(L$1,参照用!$H$2:$K$20,4,0),
0,IF(入力用!K61="","",入力用!K61),
1,IF(入力用!K61="",0,VLOOKUP(入力用!K61,参照用!$A$1:$B$11,2,0))
),
"")</f>
        <v>0</v>
      </c>
      <c r="M61" s="1">
        <f>IFERROR(
_xlfn.SWITCH(
VLOOKUP(M$1,参照用!$H$2:$K$20,4,0),
0,IF(入力用!L61="","",入力用!L61),
1,IF(入力用!L61="",0,VLOOKUP(入力用!L61,参照用!$A$1:$B$11,2,0))
),
"")</f>
        <v>0</v>
      </c>
      <c r="N61" s="1">
        <f>IFERROR(
_xlfn.SWITCH(
VLOOKUP(N$1,参照用!$H$2:$K$20,4,0),
0,IF(入力用!M61="","",入力用!M61),
1,IF(入力用!M61="",0,VLOOKUP(入力用!M61,参照用!$A$1:$B$11,2,0))
),
"")</f>
        <v>0</v>
      </c>
      <c r="O61" s="1">
        <f>IFERROR(
_xlfn.SWITCH(
VLOOKUP(O$1,参照用!$H$2:$K$20,4,0),
0,IF(入力用!N61="","",入力用!N61),
1,IF(入力用!N61="",0,VLOOKUP(入力用!N61,参照用!$A$1:$B$11,2,0))
),
"")</f>
        <v>0</v>
      </c>
      <c r="P61" s="1">
        <f>IFERROR(
_xlfn.SWITCH(
VLOOKUP(P$1,参照用!$H$2:$K$20,4,0),
0,IF(入力用!O61="","",入力用!O61),
1,IF(入力用!O61="",0,VLOOKUP(入力用!O61,参照用!$A$1:$B$11,2,0))
),
"")</f>
        <v>0</v>
      </c>
      <c r="Q61" s="1">
        <f>IFERROR(
_xlfn.SWITCH(
VLOOKUP(Q$1,参照用!$H$2:$K$20,4,0),
0,IF(入力用!P61="","",入力用!P61),
1,IF(入力用!P61="",0,VLOOKUP(入力用!P61,参照用!$A$1:$B$11,2,0))
),
"")</f>
        <v>0</v>
      </c>
      <c r="R61" s="1">
        <f>IFERROR(
_xlfn.SWITCH(
VLOOKUP(R$1,参照用!$H$2:$K$20,4,0),
0,IF(入力用!Q61="","",入力用!Q61),
1,IF(入力用!Q61="",0,VLOOKUP(入力用!Q61,参照用!$A$1:$B$11,2,0))
),
"")</f>
        <v>0</v>
      </c>
      <c r="S61" s="1">
        <f>IFERROR(
_xlfn.SWITCH(
VLOOKUP(S$1,参照用!$H$2:$K$20,4,0),
0,IF(入力用!R61="","",入力用!R61),
1,IF(入力用!R61="",0,VLOOKUP(入力用!R61,参照用!$A$1:$B$11,2,0))
),
"")</f>
        <v>0</v>
      </c>
      <c r="T61" s="1">
        <f>IFERROR(
_xlfn.SWITCH(
VLOOKUP(T$1,参照用!$H$2:$K$20,4,0),
0,IF(入力用!S61="","",入力用!S61),
1,IF(入力用!S61="",0,VLOOKUP(入力用!S61,参照用!$A$1:$B$11,2,0))
),
"")</f>
        <v>0</v>
      </c>
      <c r="U61" s="1">
        <f>IFERROR(
_xlfn.SWITCH(
VLOOKUP(U$1,参照用!$H$2:$K$20,4,0),
0,IF(入力用!T61="","",入力用!T61),
1,IF(入力用!T61="",0,VLOOKUP(入力用!T61,参照用!$A$1:$B$11,2,0))
),
"")</f>
        <v>0</v>
      </c>
      <c r="V61" s="1">
        <f>IFERROR(
_xlfn.SWITCH(
VLOOKUP(V$1,参照用!$H$2:$K$20,4,0),
0,IF(入力用!U61="","",入力用!U61),
1,IF(入力用!U61="",0,VLOOKUP(入力用!U61,参照用!$A$1:$B$11,2,0))
),
"")</f>
        <v>0</v>
      </c>
      <c r="W61" s="1">
        <f>IFERROR(
_xlfn.SWITCH(
VLOOKUP(W$1,参照用!$H$2:$K$20,4,0),
0,IF(入力用!V61="","",入力用!V61),
1,IF(入力用!V61="",0,VLOOKUP(入力用!V61,参照用!$A$1:$B$11,2,0))
),
"")</f>
        <v>0</v>
      </c>
      <c r="X61" s="1">
        <f>IFERROR(
_xlfn.SWITCH(
VLOOKUP(X$1,参照用!$H$2:$K$20,4,0),
0,IF(入力用!W61="","",入力用!W61),
1,IF(入力用!W61="",0,VLOOKUP(入力用!W61,参照用!$A$1:$B$11,2,0))
),
"")</f>
        <v>0</v>
      </c>
      <c r="Y61" s="1">
        <f>IFERROR(
_xlfn.SWITCH(
VLOOKUP(Y$1,参照用!$H$2:$K$20,4,0),
0,IF(入力用!X61="","",入力用!X61),
1,IF(入力用!X61="",0,VLOOKUP(入力用!X61,参照用!$A$1:$B$11,2,0))
),
"")</f>
        <v>0</v>
      </c>
      <c r="Z61" s="1">
        <f>IFERROR(
_xlfn.SWITCH(
VLOOKUP(Z$1,参照用!$H$2:$K$20,4,0),
0,IF(入力用!Y61="","",入力用!Y61),
1,IF(入力用!Y61="",0,VLOOKUP(入力用!Y61,参照用!$A$1:$B$11,2,0))
),
"")</f>
        <v>0</v>
      </c>
      <c r="AA61" s="1">
        <f>IFERROR(
_xlfn.SWITCH(
VLOOKUP(AA$1,参照用!$H$2:$K$20,4,0),
0,IF(入力用!Z61="","",入力用!Z61),
1,IF(入力用!Z61="",0,VLOOKUP(入力用!Z61,参照用!$A$1:$B$11,2,0))
),
"")</f>
        <v>0</v>
      </c>
      <c r="AB61" s="1">
        <f>IFERROR(
_xlfn.SWITCH(
VLOOKUP(AB$1,参照用!$H$2:$K$20,4,0),
0,IF(入力用!AA61="","",入力用!AA61),
1,IF(入力用!AA61="",0,VLOOKUP(入力用!AA61,参照用!$A$1:$B$11,2,0))
),
"")</f>
        <v>0</v>
      </c>
      <c r="AC61" s="1">
        <f>IFERROR(
_xlfn.SWITCH(
VLOOKUP(AC$1,参照用!$H$2:$K$20,4,0),
0,IF(入力用!AB61="","",入力用!AB61),
1,IF(入力用!AB61="",0,VLOOKUP(入力用!AB61,参照用!$A$1:$B$11,2,0))
),
"")</f>
        <v>0</v>
      </c>
      <c r="AD61" s="1">
        <f>IFERROR(
_xlfn.SWITCH(
VLOOKUP(AD$1,参照用!$H$2:$K$20,4,0),
0,IF(入力用!AC61="","",入力用!AC61),
1,IF(入力用!AC61="",0,VLOOKUP(入力用!AC61,参照用!$A$1:$B$11,2,0))
),
"")</f>
        <v>0</v>
      </c>
      <c r="AE61" s="1">
        <f>IFERROR(
_xlfn.SWITCH(
VLOOKUP(AE$1,参照用!$H$2:$K$20,4,0),
0,IF(入力用!AD61="","",入力用!AD61),
1,IF(入力用!AD61="",0,VLOOKUP(入力用!AD61,参照用!$A$1:$B$11,2,0))
),
"")</f>
        <v>0</v>
      </c>
      <c r="AF61" s="1">
        <f>IFERROR(
_xlfn.SWITCH(
VLOOKUP(AF$1,参照用!$H$2:$K$20,4,0),
0,IF(入力用!AE61="","",入力用!AE61),
1,IF(入力用!AE61="",0,VLOOKUP(入力用!AE61,参照用!$A$1:$B$11,2,0))
),
"")</f>
        <v>0</v>
      </c>
      <c r="AG61" s="1">
        <f>IFERROR(
_xlfn.SWITCH(
VLOOKUP(AG$1,参照用!$H$2:$K$20,4,0),
0,IF(入力用!AF61="","",入力用!AF61),
1,IF(入力用!AF61="",0,VLOOKUP(入力用!AF61,参照用!$A$1:$B$11,2,0))
),
"")</f>
        <v>0</v>
      </c>
      <c r="AH61" s="1">
        <f>IFERROR(
_xlfn.SWITCH(
VLOOKUP(AH$1,参照用!$H$2:$K$20,4,0),
0,IF(入力用!AG61="","",入力用!AG61),
1,IF(入力用!AG61="",0,VLOOKUP(入力用!AG61,参照用!$A$1:$B$11,2,0))
),
"")</f>
        <v>0</v>
      </c>
      <c r="AI61" s="1">
        <f>IFERROR(
_xlfn.SWITCH(
VLOOKUP(AI$1,参照用!$H$2:$K$20,4,0),
0,IF(入力用!AH61="","",入力用!AH61),
1,IF(入力用!AH61="",0,VLOOKUP(入力用!AH61,参照用!$A$1:$B$11,2,0))
),
"")</f>
        <v>0</v>
      </c>
      <c r="AJ61" s="1" t="str">
        <f>IFERROR(
_xlfn.SWITCH(
VLOOKUP(AJ$1,参照用!$H$2:$K$20,4,0),
0,IF(入力用!AI61="","",入力用!AI61),
1,IF(入力用!AI61="",0,VLOOKUP(入力用!AI61,参照用!$A$1:$B$11,2,0))
),
"")</f>
        <v/>
      </c>
      <c r="AK61" s="1" t="str">
        <f>IFERROR(
_xlfn.SWITCH(
VLOOKUP(AK$1,参照用!$H$2:$K$20,4,0),
0,IF(入力用!AJ61="","",入力用!AJ61),
1,IF(入力用!AJ61="",0,VLOOKUP(入力用!AJ61,参照用!$A$1:$B$11,2,0))
),
"")</f>
        <v/>
      </c>
      <c r="AL61" s="1" t="str">
        <f>IFERROR(
_xlfn.SWITCH(
VLOOKUP(AL$1,参照用!$H$2:$K$20,4,0),
0,IF(入力用!AK61="","",入力用!AK61),
1,IF(入力用!AK61="",0,VLOOKUP(入力用!AK61,参照用!$A$1:$B$11,2,0))
),
"")</f>
        <v/>
      </c>
      <c r="AM61" s="1" t="str">
        <f>IFERROR(
_xlfn.SWITCH(
VLOOKUP(AM$1,参照用!$H$2:$K$20,4,0),
0,IF(入力用!AL61="","",入力用!AL61),
1,IF(入力用!AL61="",0,VLOOKUP(入力用!AL61,参照用!$A$1:$B$11,2,0))
),
"")</f>
        <v/>
      </c>
    </row>
    <row r="62" spans="1:39" x14ac:dyDescent="0.2">
      <c r="A62" s="1" t="str">
        <f t="shared" si="0"/>
        <v>46042夜</v>
      </c>
      <c r="B62" s="10">
        <f>IF(
D62="","",
IF(入力用!A62="",B61,DATE(LEFT(設定!$AD$4,4),MID(設定!$AD$4,5,2),MID(入力用!A62,1,FIND("日",入力用!A62)-1)))
)</f>
        <v>46042</v>
      </c>
      <c r="C62" s="10" t="str">
        <f>IF(
D62="","",
IF(入力用!B62="",C61,入力用!B62)
)</f>
        <v>火</v>
      </c>
      <c r="D62" s="1" t="str">
        <f>_xlfn.SWITCH(VLOOKUP(D$1,参照用!$H$2:$K$20,4,0),
0,IF(ISBLANK(入力用!C62),"",入力用!C62),
1,IFERROR(VLOOKUP(入力用!C62,参照用!$A$1:$B$11,2,0),"")
)</f>
        <v>夜</v>
      </c>
      <c r="E62" s="1" t="str">
        <f>_xlfn.SWITCH(VLOOKUP(E$1,参照用!$H$2:$K$20,4,0),
0,IF(ISBLANK(入力用!D62),"",入力用!D62),
1,IFERROR(VLOOKUP(入力用!D62,参照用!$A$1:$B$11,2,0),"")
)</f>
        <v/>
      </c>
      <c r="F62" s="1" t="str">
        <f>_xlfn.SWITCH(VLOOKUP(F$1,参照用!$H$2:$K$20,4,0),
0,IF(ISBLANK(入力用!E62),"",入力用!E62),
1,IFERROR(VLOOKUP(入力用!E62,参照用!$A$1:$B$11,2,0),"")
)</f>
        <v/>
      </c>
      <c r="G62" s="1">
        <f>IFERROR(
_xlfn.SWITCH(
VLOOKUP(G$1,参照用!$H$2:$K$20,4,0),
0,IF(ISBLANK(入力用!F62),"",入力用!F62),
1,IF(ISBLANK(入力用!F62),0,VLOOKUP(入力用!F62,参照用!$A$1:$B$11,2,0))
),
"")</f>
        <v>0</v>
      </c>
      <c r="H62" s="1">
        <f>IFERROR(
_xlfn.SWITCH(
VLOOKUP(H$1,参照用!$H$2:$K$20,4,0),
0,IF(ISBLANK(入力用!G62),"",入力用!G62),
1,IF(ISBLANK(入力用!G62),0,VLOOKUP(入力用!G62,参照用!$A$1:$B$11,2,0))
),
"")</f>
        <v>0</v>
      </c>
      <c r="I62" s="1">
        <f>IFERROR(
_xlfn.SWITCH(
VLOOKUP(I$1,参照用!$H$2:$K$20,4,0),
0,IF(ISBLANK(入力用!H62),"",入力用!H62),
1,IF(ISBLANK(入力用!H62),0,VLOOKUP(入力用!H62,参照用!$A$1:$B$11,2,0))
),
"")</f>
        <v>0</v>
      </c>
      <c r="J62" s="1">
        <f>IFERROR(
_xlfn.SWITCH(
VLOOKUP(J$1,参照用!$H$2:$K$20,4,0),
0,IF(入力用!I62="","",入力用!I62),
1,IF(入力用!I62="",0,VLOOKUP(入力用!I62,参照用!$A$1:$B$11,2,0))
),
"")</f>
        <v>0</v>
      </c>
      <c r="K62" s="1">
        <f>IFERROR(
_xlfn.SWITCH(
VLOOKUP(K$1,参照用!$H$2:$K$20,4,0),
0,IF(入力用!J62="","",入力用!J62),
1,IF(入力用!J62="",0,VLOOKUP(入力用!J62,参照用!$A$1:$B$11,2,0))
),
"")</f>
        <v>0</v>
      </c>
      <c r="L62" s="1">
        <f>IFERROR(
_xlfn.SWITCH(
VLOOKUP(L$1,参照用!$H$2:$K$20,4,0),
0,IF(入力用!K62="","",入力用!K62),
1,IF(入力用!K62="",0,VLOOKUP(入力用!K62,参照用!$A$1:$B$11,2,0))
),
"")</f>
        <v>0</v>
      </c>
      <c r="M62" s="1">
        <f>IFERROR(
_xlfn.SWITCH(
VLOOKUP(M$1,参照用!$H$2:$K$20,4,0),
0,IF(入力用!L62="","",入力用!L62),
1,IF(入力用!L62="",0,VLOOKUP(入力用!L62,参照用!$A$1:$B$11,2,0))
),
"")</f>
        <v>0</v>
      </c>
      <c r="N62" s="1">
        <f>IFERROR(
_xlfn.SWITCH(
VLOOKUP(N$1,参照用!$H$2:$K$20,4,0),
0,IF(入力用!M62="","",入力用!M62),
1,IF(入力用!M62="",0,VLOOKUP(入力用!M62,参照用!$A$1:$B$11,2,0))
),
"")</f>
        <v>0</v>
      </c>
      <c r="O62" s="1">
        <f>IFERROR(
_xlfn.SWITCH(
VLOOKUP(O$1,参照用!$H$2:$K$20,4,0),
0,IF(入力用!N62="","",入力用!N62),
1,IF(入力用!N62="",0,VLOOKUP(入力用!N62,参照用!$A$1:$B$11,2,0))
),
"")</f>
        <v>0</v>
      </c>
      <c r="P62" s="1">
        <f>IFERROR(
_xlfn.SWITCH(
VLOOKUP(P$1,参照用!$H$2:$K$20,4,0),
0,IF(入力用!O62="","",入力用!O62),
1,IF(入力用!O62="",0,VLOOKUP(入力用!O62,参照用!$A$1:$B$11,2,0))
),
"")</f>
        <v>0</v>
      </c>
      <c r="Q62" s="1">
        <f>IFERROR(
_xlfn.SWITCH(
VLOOKUP(Q$1,参照用!$H$2:$K$20,4,0),
0,IF(入力用!P62="","",入力用!P62),
1,IF(入力用!P62="",0,VLOOKUP(入力用!P62,参照用!$A$1:$B$11,2,0))
),
"")</f>
        <v>0</v>
      </c>
      <c r="R62" s="1">
        <f>IFERROR(
_xlfn.SWITCH(
VLOOKUP(R$1,参照用!$H$2:$K$20,4,0),
0,IF(入力用!Q62="","",入力用!Q62),
1,IF(入力用!Q62="",0,VLOOKUP(入力用!Q62,参照用!$A$1:$B$11,2,0))
),
"")</f>
        <v>0</v>
      </c>
      <c r="S62" s="1">
        <f>IFERROR(
_xlfn.SWITCH(
VLOOKUP(S$1,参照用!$H$2:$K$20,4,0),
0,IF(入力用!R62="","",入力用!R62),
1,IF(入力用!R62="",0,VLOOKUP(入力用!R62,参照用!$A$1:$B$11,2,0))
),
"")</f>
        <v>0</v>
      </c>
      <c r="T62" s="1">
        <f>IFERROR(
_xlfn.SWITCH(
VLOOKUP(T$1,参照用!$H$2:$K$20,4,0),
0,IF(入力用!S62="","",入力用!S62),
1,IF(入力用!S62="",0,VLOOKUP(入力用!S62,参照用!$A$1:$B$11,2,0))
),
"")</f>
        <v>0</v>
      </c>
      <c r="U62" s="1">
        <f>IFERROR(
_xlfn.SWITCH(
VLOOKUP(U$1,参照用!$H$2:$K$20,4,0),
0,IF(入力用!T62="","",入力用!T62),
1,IF(入力用!T62="",0,VLOOKUP(入力用!T62,参照用!$A$1:$B$11,2,0))
),
"")</f>
        <v>0</v>
      </c>
      <c r="V62" s="1">
        <f>IFERROR(
_xlfn.SWITCH(
VLOOKUP(V$1,参照用!$H$2:$K$20,4,0),
0,IF(入力用!U62="","",入力用!U62),
1,IF(入力用!U62="",0,VLOOKUP(入力用!U62,参照用!$A$1:$B$11,2,0))
),
"")</f>
        <v>0</v>
      </c>
      <c r="W62" s="1">
        <f>IFERROR(
_xlfn.SWITCH(
VLOOKUP(W$1,参照用!$H$2:$K$20,4,0),
0,IF(入力用!V62="","",入力用!V62),
1,IF(入力用!V62="",0,VLOOKUP(入力用!V62,参照用!$A$1:$B$11,2,0))
),
"")</f>
        <v>0</v>
      </c>
      <c r="X62" s="1">
        <f>IFERROR(
_xlfn.SWITCH(
VLOOKUP(X$1,参照用!$H$2:$K$20,4,0),
0,IF(入力用!W62="","",入力用!W62),
1,IF(入力用!W62="",0,VLOOKUP(入力用!W62,参照用!$A$1:$B$11,2,0))
),
"")</f>
        <v>0</v>
      </c>
      <c r="Y62" s="1">
        <f>IFERROR(
_xlfn.SWITCH(
VLOOKUP(Y$1,参照用!$H$2:$K$20,4,0),
0,IF(入力用!X62="","",入力用!X62),
1,IF(入力用!X62="",0,VLOOKUP(入力用!X62,参照用!$A$1:$B$11,2,0))
),
"")</f>
        <v>0</v>
      </c>
      <c r="Z62" s="1">
        <f>IFERROR(
_xlfn.SWITCH(
VLOOKUP(Z$1,参照用!$H$2:$K$20,4,0),
0,IF(入力用!Y62="","",入力用!Y62),
1,IF(入力用!Y62="",0,VLOOKUP(入力用!Y62,参照用!$A$1:$B$11,2,0))
),
"")</f>
        <v>0</v>
      </c>
      <c r="AA62" s="1">
        <f>IFERROR(
_xlfn.SWITCH(
VLOOKUP(AA$1,参照用!$H$2:$K$20,4,0),
0,IF(入力用!Z62="","",入力用!Z62),
1,IF(入力用!Z62="",0,VLOOKUP(入力用!Z62,参照用!$A$1:$B$11,2,0))
),
"")</f>
        <v>0</v>
      </c>
      <c r="AB62" s="1">
        <f>IFERROR(
_xlfn.SWITCH(
VLOOKUP(AB$1,参照用!$H$2:$K$20,4,0),
0,IF(入力用!AA62="","",入力用!AA62),
1,IF(入力用!AA62="",0,VLOOKUP(入力用!AA62,参照用!$A$1:$B$11,2,0))
),
"")</f>
        <v>0</v>
      </c>
      <c r="AC62" s="1">
        <f>IFERROR(
_xlfn.SWITCH(
VLOOKUP(AC$1,参照用!$H$2:$K$20,4,0),
0,IF(入力用!AB62="","",入力用!AB62),
1,IF(入力用!AB62="",0,VLOOKUP(入力用!AB62,参照用!$A$1:$B$11,2,0))
),
"")</f>
        <v>0</v>
      </c>
      <c r="AD62" s="1">
        <f>IFERROR(
_xlfn.SWITCH(
VLOOKUP(AD$1,参照用!$H$2:$K$20,4,0),
0,IF(入力用!AC62="","",入力用!AC62),
1,IF(入力用!AC62="",0,VLOOKUP(入力用!AC62,参照用!$A$1:$B$11,2,0))
),
"")</f>
        <v>0</v>
      </c>
      <c r="AE62" s="1">
        <f>IFERROR(
_xlfn.SWITCH(
VLOOKUP(AE$1,参照用!$H$2:$K$20,4,0),
0,IF(入力用!AD62="","",入力用!AD62),
1,IF(入力用!AD62="",0,VLOOKUP(入力用!AD62,参照用!$A$1:$B$11,2,0))
),
"")</f>
        <v>0</v>
      </c>
      <c r="AF62" s="1">
        <f>IFERROR(
_xlfn.SWITCH(
VLOOKUP(AF$1,参照用!$H$2:$K$20,4,0),
0,IF(入力用!AE62="","",入力用!AE62),
1,IF(入力用!AE62="",0,VLOOKUP(入力用!AE62,参照用!$A$1:$B$11,2,0))
),
"")</f>
        <v>0</v>
      </c>
      <c r="AG62" s="1">
        <f>IFERROR(
_xlfn.SWITCH(
VLOOKUP(AG$1,参照用!$H$2:$K$20,4,0),
0,IF(入力用!AF62="","",入力用!AF62),
1,IF(入力用!AF62="",0,VLOOKUP(入力用!AF62,参照用!$A$1:$B$11,2,0))
),
"")</f>
        <v>0</v>
      </c>
      <c r="AH62" s="1">
        <f>IFERROR(
_xlfn.SWITCH(
VLOOKUP(AH$1,参照用!$H$2:$K$20,4,0),
0,IF(入力用!AG62="","",入力用!AG62),
1,IF(入力用!AG62="",0,VLOOKUP(入力用!AG62,参照用!$A$1:$B$11,2,0))
),
"")</f>
        <v>0</v>
      </c>
      <c r="AI62" s="1">
        <f>IFERROR(
_xlfn.SWITCH(
VLOOKUP(AI$1,参照用!$H$2:$K$20,4,0),
0,IF(入力用!AH62="","",入力用!AH62),
1,IF(入力用!AH62="",0,VLOOKUP(入力用!AH62,参照用!$A$1:$B$11,2,0))
),
"")</f>
        <v>0</v>
      </c>
      <c r="AJ62" s="1" t="str">
        <f>IFERROR(
_xlfn.SWITCH(
VLOOKUP(AJ$1,参照用!$H$2:$K$20,4,0),
0,IF(入力用!AI62="","",入力用!AI62),
1,IF(入力用!AI62="",0,VLOOKUP(入力用!AI62,参照用!$A$1:$B$11,2,0))
),
"")</f>
        <v/>
      </c>
      <c r="AK62" s="1" t="str">
        <f>IFERROR(
_xlfn.SWITCH(
VLOOKUP(AK$1,参照用!$H$2:$K$20,4,0),
0,IF(入力用!AJ62="","",入力用!AJ62),
1,IF(入力用!AJ62="",0,VLOOKUP(入力用!AJ62,参照用!$A$1:$B$11,2,0))
),
"")</f>
        <v/>
      </c>
      <c r="AL62" s="1" t="str">
        <f>IFERROR(
_xlfn.SWITCH(
VLOOKUP(AL$1,参照用!$H$2:$K$20,4,0),
0,IF(入力用!AK62="","",入力用!AK62),
1,IF(入力用!AK62="",0,VLOOKUP(入力用!AK62,参照用!$A$1:$B$11,2,0))
),
"")</f>
        <v/>
      </c>
      <c r="AM62" s="1" t="str">
        <f>IFERROR(
_xlfn.SWITCH(
VLOOKUP(AM$1,参照用!$H$2:$K$20,4,0),
0,IF(入力用!AL62="","",入力用!AL62),
1,IF(入力用!AL62="",0,VLOOKUP(入力用!AL62,参照用!$A$1:$B$11,2,0))
),
"")</f>
        <v/>
      </c>
    </row>
    <row r="63" spans="1:39" x14ac:dyDescent="0.2">
      <c r="A63" s="1" t="str">
        <f t="shared" si="0"/>
        <v>46043朝</v>
      </c>
      <c r="B63" s="10">
        <f>IF(
D63="","",
IF(入力用!A63="",B62,DATE(LEFT(設定!$AD$4,4),MID(設定!$AD$4,5,2),MID(入力用!A63,1,FIND("日",入力用!A63)-1)))
)</f>
        <v>46043</v>
      </c>
      <c r="C63" s="10" t="str">
        <f>IF(
D63="","",
IF(入力用!B63="",C62,入力用!B63)
)</f>
        <v>水</v>
      </c>
      <c r="D63" s="1" t="str">
        <f>_xlfn.SWITCH(VLOOKUP(D$1,参照用!$H$2:$K$20,4,0),
0,IF(ISBLANK(入力用!C63),"",入力用!C63),
1,IFERROR(VLOOKUP(入力用!C63,参照用!$A$1:$B$11,2,0),"")
)</f>
        <v>朝</v>
      </c>
      <c r="E63" s="1" t="str">
        <f>_xlfn.SWITCH(VLOOKUP(E$1,参照用!$H$2:$K$20,4,0),
0,IF(ISBLANK(入力用!D63),"",入力用!D63),
1,IFERROR(VLOOKUP(入力用!D63,参照用!$A$1:$B$11,2,0),"")
)</f>
        <v/>
      </c>
      <c r="F63" s="1" t="str">
        <f>_xlfn.SWITCH(VLOOKUP(F$1,参照用!$H$2:$K$20,4,0),
0,IF(ISBLANK(入力用!E63),"",入力用!E63),
1,IFERROR(VLOOKUP(入力用!E63,参照用!$A$1:$B$11,2,0),"")
)</f>
        <v/>
      </c>
      <c r="G63" s="1">
        <f>IFERROR(
_xlfn.SWITCH(
VLOOKUP(G$1,参照用!$H$2:$K$20,4,0),
0,IF(ISBLANK(入力用!F63),"",入力用!F63),
1,IF(ISBLANK(入力用!F63),0,VLOOKUP(入力用!F63,参照用!$A$1:$B$11,2,0))
),
"")</f>
        <v>0</v>
      </c>
      <c r="H63" s="1">
        <f>IFERROR(
_xlfn.SWITCH(
VLOOKUP(H$1,参照用!$H$2:$K$20,4,0),
0,IF(ISBLANK(入力用!G63),"",入力用!G63),
1,IF(ISBLANK(入力用!G63),0,VLOOKUP(入力用!G63,参照用!$A$1:$B$11,2,0))
),
"")</f>
        <v>0</v>
      </c>
      <c r="I63" s="1">
        <f>IFERROR(
_xlfn.SWITCH(
VLOOKUP(I$1,参照用!$H$2:$K$20,4,0),
0,IF(ISBLANK(入力用!H63),"",入力用!H63),
1,IF(ISBLANK(入力用!H63),0,VLOOKUP(入力用!H63,参照用!$A$1:$B$11,2,0))
),
"")</f>
        <v>0</v>
      </c>
      <c r="J63" s="1">
        <f>IFERROR(
_xlfn.SWITCH(
VLOOKUP(J$1,参照用!$H$2:$K$20,4,0),
0,IF(入力用!I63="","",入力用!I63),
1,IF(入力用!I63="",0,VLOOKUP(入力用!I63,参照用!$A$1:$B$11,2,0))
),
"")</f>
        <v>0</v>
      </c>
      <c r="K63" s="1">
        <f>IFERROR(
_xlfn.SWITCH(
VLOOKUP(K$1,参照用!$H$2:$K$20,4,0),
0,IF(入力用!J63="","",入力用!J63),
1,IF(入力用!J63="",0,VLOOKUP(入力用!J63,参照用!$A$1:$B$11,2,0))
),
"")</f>
        <v>0</v>
      </c>
      <c r="L63" s="1">
        <f>IFERROR(
_xlfn.SWITCH(
VLOOKUP(L$1,参照用!$H$2:$K$20,4,0),
0,IF(入力用!K63="","",入力用!K63),
1,IF(入力用!K63="",0,VLOOKUP(入力用!K63,参照用!$A$1:$B$11,2,0))
),
"")</f>
        <v>0</v>
      </c>
      <c r="M63" s="1">
        <f>IFERROR(
_xlfn.SWITCH(
VLOOKUP(M$1,参照用!$H$2:$K$20,4,0),
0,IF(入力用!L63="","",入力用!L63),
1,IF(入力用!L63="",0,VLOOKUP(入力用!L63,参照用!$A$1:$B$11,2,0))
),
"")</f>
        <v>0</v>
      </c>
      <c r="N63" s="1">
        <f>IFERROR(
_xlfn.SWITCH(
VLOOKUP(N$1,参照用!$H$2:$K$20,4,0),
0,IF(入力用!M63="","",入力用!M63),
1,IF(入力用!M63="",0,VLOOKUP(入力用!M63,参照用!$A$1:$B$11,2,0))
),
"")</f>
        <v>0</v>
      </c>
      <c r="O63" s="1">
        <f>IFERROR(
_xlfn.SWITCH(
VLOOKUP(O$1,参照用!$H$2:$K$20,4,0),
0,IF(入力用!N63="","",入力用!N63),
1,IF(入力用!N63="",0,VLOOKUP(入力用!N63,参照用!$A$1:$B$11,2,0))
),
"")</f>
        <v>0</v>
      </c>
      <c r="P63" s="1">
        <f>IFERROR(
_xlfn.SWITCH(
VLOOKUP(P$1,参照用!$H$2:$K$20,4,0),
0,IF(入力用!O63="","",入力用!O63),
1,IF(入力用!O63="",0,VLOOKUP(入力用!O63,参照用!$A$1:$B$11,2,0))
),
"")</f>
        <v>0</v>
      </c>
      <c r="Q63" s="1">
        <f>IFERROR(
_xlfn.SWITCH(
VLOOKUP(Q$1,参照用!$H$2:$K$20,4,0),
0,IF(入力用!P63="","",入力用!P63),
1,IF(入力用!P63="",0,VLOOKUP(入力用!P63,参照用!$A$1:$B$11,2,0))
),
"")</f>
        <v>0</v>
      </c>
      <c r="R63" s="1">
        <f>IFERROR(
_xlfn.SWITCH(
VLOOKUP(R$1,参照用!$H$2:$K$20,4,0),
0,IF(入力用!Q63="","",入力用!Q63),
1,IF(入力用!Q63="",0,VLOOKUP(入力用!Q63,参照用!$A$1:$B$11,2,0))
),
"")</f>
        <v>0</v>
      </c>
      <c r="S63" s="1">
        <f>IFERROR(
_xlfn.SWITCH(
VLOOKUP(S$1,参照用!$H$2:$K$20,4,0),
0,IF(入力用!R63="","",入力用!R63),
1,IF(入力用!R63="",0,VLOOKUP(入力用!R63,参照用!$A$1:$B$11,2,0))
),
"")</f>
        <v>0</v>
      </c>
      <c r="T63" s="1">
        <f>IFERROR(
_xlfn.SWITCH(
VLOOKUP(T$1,参照用!$H$2:$K$20,4,0),
0,IF(入力用!S63="","",入力用!S63),
1,IF(入力用!S63="",0,VLOOKUP(入力用!S63,参照用!$A$1:$B$11,2,0))
),
"")</f>
        <v>0</v>
      </c>
      <c r="U63" s="1">
        <f>IFERROR(
_xlfn.SWITCH(
VLOOKUP(U$1,参照用!$H$2:$K$20,4,0),
0,IF(入力用!T63="","",入力用!T63),
1,IF(入力用!T63="",0,VLOOKUP(入力用!T63,参照用!$A$1:$B$11,2,0))
),
"")</f>
        <v>0</v>
      </c>
      <c r="V63" s="1">
        <f>IFERROR(
_xlfn.SWITCH(
VLOOKUP(V$1,参照用!$H$2:$K$20,4,0),
0,IF(入力用!U63="","",入力用!U63),
1,IF(入力用!U63="",0,VLOOKUP(入力用!U63,参照用!$A$1:$B$11,2,0))
),
"")</f>
        <v>0</v>
      </c>
      <c r="W63" s="1">
        <f>IFERROR(
_xlfn.SWITCH(
VLOOKUP(W$1,参照用!$H$2:$K$20,4,0),
0,IF(入力用!V63="","",入力用!V63),
1,IF(入力用!V63="",0,VLOOKUP(入力用!V63,参照用!$A$1:$B$11,2,0))
),
"")</f>
        <v>0</v>
      </c>
      <c r="X63" s="1">
        <f>IFERROR(
_xlfn.SWITCH(
VLOOKUP(X$1,参照用!$H$2:$K$20,4,0),
0,IF(入力用!W63="","",入力用!W63),
1,IF(入力用!W63="",0,VLOOKUP(入力用!W63,参照用!$A$1:$B$11,2,0))
),
"")</f>
        <v>0</v>
      </c>
      <c r="Y63" s="1">
        <f>IFERROR(
_xlfn.SWITCH(
VLOOKUP(Y$1,参照用!$H$2:$K$20,4,0),
0,IF(入力用!X63="","",入力用!X63),
1,IF(入力用!X63="",0,VLOOKUP(入力用!X63,参照用!$A$1:$B$11,2,0))
),
"")</f>
        <v>0</v>
      </c>
      <c r="Z63" s="1">
        <f>IFERROR(
_xlfn.SWITCH(
VLOOKUP(Z$1,参照用!$H$2:$K$20,4,0),
0,IF(入力用!Y63="","",入力用!Y63),
1,IF(入力用!Y63="",0,VLOOKUP(入力用!Y63,参照用!$A$1:$B$11,2,0))
),
"")</f>
        <v>0</v>
      </c>
      <c r="AA63" s="1">
        <f>IFERROR(
_xlfn.SWITCH(
VLOOKUP(AA$1,参照用!$H$2:$K$20,4,0),
0,IF(入力用!Z63="","",入力用!Z63),
1,IF(入力用!Z63="",0,VLOOKUP(入力用!Z63,参照用!$A$1:$B$11,2,0))
),
"")</f>
        <v>0</v>
      </c>
      <c r="AB63" s="1">
        <f>IFERROR(
_xlfn.SWITCH(
VLOOKUP(AB$1,参照用!$H$2:$K$20,4,0),
0,IF(入力用!AA63="","",入力用!AA63),
1,IF(入力用!AA63="",0,VLOOKUP(入力用!AA63,参照用!$A$1:$B$11,2,0))
),
"")</f>
        <v>0</v>
      </c>
      <c r="AC63" s="1">
        <f>IFERROR(
_xlfn.SWITCH(
VLOOKUP(AC$1,参照用!$H$2:$K$20,4,0),
0,IF(入力用!AB63="","",入力用!AB63),
1,IF(入力用!AB63="",0,VLOOKUP(入力用!AB63,参照用!$A$1:$B$11,2,0))
),
"")</f>
        <v>0</v>
      </c>
      <c r="AD63" s="1">
        <f>IFERROR(
_xlfn.SWITCH(
VLOOKUP(AD$1,参照用!$H$2:$K$20,4,0),
0,IF(入力用!AC63="","",入力用!AC63),
1,IF(入力用!AC63="",0,VLOOKUP(入力用!AC63,参照用!$A$1:$B$11,2,0))
),
"")</f>
        <v>0</v>
      </c>
      <c r="AE63" s="1">
        <f>IFERROR(
_xlfn.SWITCH(
VLOOKUP(AE$1,参照用!$H$2:$K$20,4,0),
0,IF(入力用!AD63="","",入力用!AD63),
1,IF(入力用!AD63="",0,VLOOKUP(入力用!AD63,参照用!$A$1:$B$11,2,0))
),
"")</f>
        <v>0</v>
      </c>
      <c r="AF63" s="1">
        <f>IFERROR(
_xlfn.SWITCH(
VLOOKUP(AF$1,参照用!$H$2:$K$20,4,0),
0,IF(入力用!AE63="","",入力用!AE63),
1,IF(入力用!AE63="",0,VLOOKUP(入力用!AE63,参照用!$A$1:$B$11,2,0))
),
"")</f>
        <v>0</v>
      </c>
      <c r="AG63" s="1">
        <f>IFERROR(
_xlfn.SWITCH(
VLOOKUP(AG$1,参照用!$H$2:$K$20,4,0),
0,IF(入力用!AF63="","",入力用!AF63),
1,IF(入力用!AF63="",0,VLOOKUP(入力用!AF63,参照用!$A$1:$B$11,2,0))
),
"")</f>
        <v>0</v>
      </c>
      <c r="AH63" s="1">
        <f>IFERROR(
_xlfn.SWITCH(
VLOOKUP(AH$1,参照用!$H$2:$K$20,4,0),
0,IF(入力用!AG63="","",入力用!AG63),
1,IF(入力用!AG63="",0,VLOOKUP(入力用!AG63,参照用!$A$1:$B$11,2,0))
),
"")</f>
        <v>0</v>
      </c>
      <c r="AI63" s="1">
        <f>IFERROR(
_xlfn.SWITCH(
VLOOKUP(AI$1,参照用!$H$2:$K$20,4,0),
0,IF(入力用!AH63="","",入力用!AH63),
1,IF(入力用!AH63="",0,VLOOKUP(入力用!AH63,参照用!$A$1:$B$11,2,0))
),
"")</f>
        <v>0</v>
      </c>
      <c r="AJ63" s="1" t="str">
        <f>IFERROR(
_xlfn.SWITCH(
VLOOKUP(AJ$1,参照用!$H$2:$K$20,4,0),
0,IF(入力用!AI63="","",入力用!AI63),
1,IF(入力用!AI63="",0,VLOOKUP(入力用!AI63,参照用!$A$1:$B$11,2,0))
),
"")</f>
        <v/>
      </c>
      <c r="AK63" s="1" t="str">
        <f>IFERROR(
_xlfn.SWITCH(
VLOOKUP(AK$1,参照用!$H$2:$K$20,4,0),
0,IF(入力用!AJ63="","",入力用!AJ63),
1,IF(入力用!AJ63="",0,VLOOKUP(入力用!AJ63,参照用!$A$1:$B$11,2,0))
),
"")</f>
        <v/>
      </c>
      <c r="AL63" s="1" t="str">
        <f>IFERROR(
_xlfn.SWITCH(
VLOOKUP(AL$1,参照用!$H$2:$K$20,4,0),
0,IF(入力用!AK63="","",入力用!AK63),
1,IF(入力用!AK63="",0,VLOOKUP(入力用!AK63,参照用!$A$1:$B$11,2,0))
),
"")</f>
        <v/>
      </c>
      <c r="AM63" s="1" t="str">
        <f>IFERROR(
_xlfn.SWITCH(
VLOOKUP(AM$1,参照用!$H$2:$K$20,4,0),
0,IF(入力用!AL63="","",入力用!AL63),
1,IF(入力用!AL63="",0,VLOOKUP(入力用!AL63,参照用!$A$1:$B$11,2,0))
),
"")</f>
        <v/>
      </c>
    </row>
    <row r="64" spans="1:39" x14ac:dyDescent="0.2">
      <c r="A64" s="1" t="str">
        <f t="shared" si="0"/>
        <v>46043昼</v>
      </c>
      <c r="B64" s="10">
        <f>IF(
D64="","",
IF(入力用!A64="",B63,DATE(LEFT(設定!$AD$4,4),MID(設定!$AD$4,5,2),MID(入力用!A64,1,FIND("日",入力用!A64)-1)))
)</f>
        <v>46043</v>
      </c>
      <c r="C64" s="10" t="str">
        <f>IF(
D64="","",
IF(入力用!B64="",C63,入力用!B64)
)</f>
        <v>水</v>
      </c>
      <c r="D64" s="1" t="str">
        <f>_xlfn.SWITCH(VLOOKUP(D$1,参照用!$H$2:$K$20,4,0),
0,IF(ISBLANK(入力用!C64),"",入力用!C64),
1,IFERROR(VLOOKUP(入力用!C64,参照用!$A$1:$B$11,2,0),"")
)</f>
        <v>昼</v>
      </c>
      <c r="E64" s="1" t="str">
        <f>_xlfn.SWITCH(VLOOKUP(E$1,参照用!$H$2:$K$20,4,0),
0,IF(ISBLANK(入力用!D64),"",入力用!D64),
1,IFERROR(VLOOKUP(入力用!D64,参照用!$A$1:$B$11,2,0),"")
)</f>
        <v/>
      </c>
      <c r="F64" s="1" t="str">
        <f>_xlfn.SWITCH(VLOOKUP(F$1,参照用!$H$2:$K$20,4,0),
0,IF(ISBLANK(入力用!E64),"",入力用!E64),
1,IFERROR(VLOOKUP(入力用!E64,参照用!$A$1:$B$11,2,0),"")
)</f>
        <v/>
      </c>
      <c r="G64" s="1">
        <f>IFERROR(
_xlfn.SWITCH(
VLOOKUP(G$1,参照用!$H$2:$K$20,4,0),
0,IF(ISBLANK(入力用!F64),"",入力用!F64),
1,IF(ISBLANK(入力用!F64),0,VLOOKUP(入力用!F64,参照用!$A$1:$B$11,2,0))
),
"")</f>
        <v>0</v>
      </c>
      <c r="H64" s="1">
        <f>IFERROR(
_xlfn.SWITCH(
VLOOKUP(H$1,参照用!$H$2:$K$20,4,0),
0,IF(ISBLANK(入力用!G64),"",入力用!G64),
1,IF(ISBLANK(入力用!G64),0,VLOOKUP(入力用!G64,参照用!$A$1:$B$11,2,0))
),
"")</f>
        <v>0</v>
      </c>
      <c r="I64" s="1">
        <f>IFERROR(
_xlfn.SWITCH(
VLOOKUP(I$1,参照用!$H$2:$K$20,4,0),
0,IF(ISBLANK(入力用!H64),"",入力用!H64),
1,IF(ISBLANK(入力用!H64),0,VLOOKUP(入力用!H64,参照用!$A$1:$B$11,2,0))
),
"")</f>
        <v>0</v>
      </c>
      <c r="J64" s="1">
        <f>IFERROR(
_xlfn.SWITCH(
VLOOKUP(J$1,参照用!$H$2:$K$20,4,0),
0,IF(入力用!I64="","",入力用!I64),
1,IF(入力用!I64="",0,VLOOKUP(入力用!I64,参照用!$A$1:$B$11,2,0))
),
"")</f>
        <v>0</v>
      </c>
      <c r="K64" s="1">
        <f>IFERROR(
_xlfn.SWITCH(
VLOOKUP(K$1,参照用!$H$2:$K$20,4,0),
0,IF(入力用!J64="","",入力用!J64),
1,IF(入力用!J64="",0,VLOOKUP(入力用!J64,参照用!$A$1:$B$11,2,0))
),
"")</f>
        <v>0</v>
      </c>
      <c r="L64" s="1">
        <f>IFERROR(
_xlfn.SWITCH(
VLOOKUP(L$1,参照用!$H$2:$K$20,4,0),
0,IF(入力用!K64="","",入力用!K64),
1,IF(入力用!K64="",0,VLOOKUP(入力用!K64,参照用!$A$1:$B$11,2,0))
),
"")</f>
        <v>0</v>
      </c>
      <c r="M64" s="1">
        <f>IFERROR(
_xlfn.SWITCH(
VLOOKUP(M$1,参照用!$H$2:$K$20,4,0),
0,IF(入力用!L64="","",入力用!L64),
1,IF(入力用!L64="",0,VLOOKUP(入力用!L64,参照用!$A$1:$B$11,2,0))
),
"")</f>
        <v>0</v>
      </c>
      <c r="N64" s="1">
        <f>IFERROR(
_xlfn.SWITCH(
VLOOKUP(N$1,参照用!$H$2:$K$20,4,0),
0,IF(入力用!M64="","",入力用!M64),
1,IF(入力用!M64="",0,VLOOKUP(入力用!M64,参照用!$A$1:$B$11,2,0))
),
"")</f>
        <v>0</v>
      </c>
      <c r="O64" s="1">
        <f>IFERROR(
_xlfn.SWITCH(
VLOOKUP(O$1,参照用!$H$2:$K$20,4,0),
0,IF(入力用!N64="","",入力用!N64),
1,IF(入力用!N64="",0,VLOOKUP(入力用!N64,参照用!$A$1:$B$11,2,0))
),
"")</f>
        <v>0</v>
      </c>
      <c r="P64" s="1">
        <f>IFERROR(
_xlfn.SWITCH(
VLOOKUP(P$1,参照用!$H$2:$K$20,4,0),
0,IF(入力用!O64="","",入力用!O64),
1,IF(入力用!O64="",0,VLOOKUP(入力用!O64,参照用!$A$1:$B$11,2,0))
),
"")</f>
        <v>0</v>
      </c>
      <c r="Q64" s="1">
        <f>IFERROR(
_xlfn.SWITCH(
VLOOKUP(Q$1,参照用!$H$2:$K$20,4,0),
0,IF(入力用!P64="","",入力用!P64),
1,IF(入力用!P64="",0,VLOOKUP(入力用!P64,参照用!$A$1:$B$11,2,0))
),
"")</f>
        <v>0</v>
      </c>
      <c r="R64" s="1">
        <f>IFERROR(
_xlfn.SWITCH(
VLOOKUP(R$1,参照用!$H$2:$K$20,4,0),
0,IF(入力用!Q64="","",入力用!Q64),
1,IF(入力用!Q64="",0,VLOOKUP(入力用!Q64,参照用!$A$1:$B$11,2,0))
),
"")</f>
        <v>0</v>
      </c>
      <c r="S64" s="1">
        <f>IFERROR(
_xlfn.SWITCH(
VLOOKUP(S$1,参照用!$H$2:$K$20,4,0),
0,IF(入力用!R64="","",入力用!R64),
1,IF(入力用!R64="",0,VLOOKUP(入力用!R64,参照用!$A$1:$B$11,2,0))
),
"")</f>
        <v>0</v>
      </c>
      <c r="T64" s="1">
        <f>IFERROR(
_xlfn.SWITCH(
VLOOKUP(T$1,参照用!$H$2:$K$20,4,0),
0,IF(入力用!S64="","",入力用!S64),
1,IF(入力用!S64="",0,VLOOKUP(入力用!S64,参照用!$A$1:$B$11,2,0))
),
"")</f>
        <v>0</v>
      </c>
      <c r="U64" s="1">
        <f>IFERROR(
_xlfn.SWITCH(
VLOOKUP(U$1,参照用!$H$2:$K$20,4,0),
0,IF(入力用!T64="","",入力用!T64),
1,IF(入力用!T64="",0,VLOOKUP(入力用!T64,参照用!$A$1:$B$11,2,0))
),
"")</f>
        <v>0</v>
      </c>
      <c r="V64" s="1">
        <f>IFERROR(
_xlfn.SWITCH(
VLOOKUP(V$1,参照用!$H$2:$K$20,4,0),
0,IF(入力用!U64="","",入力用!U64),
1,IF(入力用!U64="",0,VLOOKUP(入力用!U64,参照用!$A$1:$B$11,2,0))
),
"")</f>
        <v>0</v>
      </c>
      <c r="W64" s="1">
        <f>IFERROR(
_xlfn.SWITCH(
VLOOKUP(W$1,参照用!$H$2:$K$20,4,0),
0,IF(入力用!V64="","",入力用!V64),
1,IF(入力用!V64="",0,VLOOKUP(入力用!V64,参照用!$A$1:$B$11,2,0))
),
"")</f>
        <v>0</v>
      </c>
      <c r="X64" s="1">
        <f>IFERROR(
_xlfn.SWITCH(
VLOOKUP(X$1,参照用!$H$2:$K$20,4,0),
0,IF(入力用!W64="","",入力用!W64),
1,IF(入力用!W64="",0,VLOOKUP(入力用!W64,参照用!$A$1:$B$11,2,0))
),
"")</f>
        <v>0</v>
      </c>
      <c r="Y64" s="1">
        <f>IFERROR(
_xlfn.SWITCH(
VLOOKUP(Y$1,参照用!$H$2:$K$20,4,0),
0,IF(入力用!X64="","",入力用!X64),
1,IF(入力用!X64="",0,VLOOKUP(入力用!X64,参照用!$A$1:$B$11,2,0))
),
"")</f>
        <v>0</v>
      </c>
      <c r="Z64" s="1">
        <f>IFERROR(
_xlfn.SWITCH(
VLOOKUP(Z$1,参照用!$H$2:$K$20,4,0),
0,IF(入力用!Y64="","",入力用!Y64),
1,IF(入力用!Y64="",0,VLOOKUP(入力用!Y64,参照用!$A$1:$B$11,2,0))
),
"")</f>
        <v>0</v>
      </c>
      <c r="AA64" s="1">
        <f>IFERROR(
_xlfn.SWITCH(
VLOOKUP(AA$1,参照用!$H$2:$K$20,4,0),
0,IF(入力用!Z64="","",入力用!Z64),
1,IF(入力用!Z64="",0,VLOOKUP(入力用!Z64,参照用!$A$1:$B$11,2,0))
),
"")</f>
        <v>0</v>
      </c>
      <c r="AB64" s="1">
        <f>IFERROR(
_xlfn.SWITCH(
VLOOKUP(AB$1,参照用!$H$2:$K$20,4,0),
0,IF(入力用!AA64="","",入力用!AA64),
1,IF(入力用!AA64="",0,VLOOKUP(入力用!AA64,参照用!$A$1:$B$11,2,0))
),
"")</f>
        <v>0</v>
      </c>
      <c r="AC64" s="1">
        <f>IFERROR(
_xlfn.SWITCH(
VLOOKUP(AC$1,参照用!$H$2:$K$20,4,0),
0,IF(入力用!AB64="","",入力用!AB64),
1,IF(入力用!AB64="",0,VLOOKUP(入力用!AB64,参照用!$A$1:$B$11,2,0))
),
"")</f>
        <v>0</v>
      </c>
      <c r="AD64" s="1">
        <f>IFERROR(
_xlfn.SWITCH(
VLOOKUP(AD$1,参照用!$H$2:$K$20,4,0),
0,IF(入力用!AC64="","",入力用!AC64),
1,IF(入力用!AC64="",0,VLOOKUP(入力用!AC64,参照用!$A$1:$B$11,2,0))
),
"")</f>
        <v>0</v>
      </c>
      <c r="AE64" s="1">
        <f>IFERROR(
_xlfn.SWITCH(
VLOOKUP(AE$1,参照用!$H$2:$K$20,4,0),
0,IF(入力用!AD64="","",入力用!AD64),
1,IF(入力用!AD64="",0,VLOOKUP(入力用!AD64,参照用!$A$1:$B$11,2,0))
),
"")</f>
        <v>0</v>
      </c>
      <c r="AF64" s="1">
        <f>IFERROR(
_xlfn.SWITCH(
VLOOKUP(AF$1,参照用!$H$2:$K$20,4,0),
0,IF(入力用!AE64="","",入力用!AE64),
1,IF(入力用!AE64="",0,VLOOKUP(入力用!AE64,参照用!$A$1:$B$11,2,0))
),
"")</f>
        <v>0</v>
      </c>
      <c r="AG64" s="1">
        <f>IFERROR(
_xlfn.SWITCH(
VLOOKUP(AG$1,参照用!$H$2:$K$20,4,0),
0,IF(入力用!AF64="","",入力用!AF64),
1,IF(入力用!AF64="",0,VLOOKUP(入力用!AF64,参照用!$A$1:$B$11,2,0))
),
"")</f>
        <v>0</v>
      </c>
      <c r="AH64" s="1">
        <f>IFERROR(
_xlfn.SWITCH(
VLOOKUP(AH$1,参照用!$H$2:$K$20,4,0),
0,IF(入力用!AG64="","",入力用!AG64),
1,IF(入力用!AG64="",0,VLOOKUP(入力用!AG64,参照用!$A$1:$B$11,2,0))
),
"")</f>
        <v>0</v>
      </c>
      <c r="AI64" s="1">
        <f>IFERROR(
_xlfn.SWITCH(
VLOOKUP(AI$1,参照用!$H$2:$K$20,4,0),
0,IF(入力用!AH64="","",入力用!AH64),
1,IF(入力用!AH64="",0,VLOOKUP(入力用!AH64,参照用!$A$1:$B$11,2,0))
),
"")</f>
        <v>0</v>
      </c>
      <c r="AJ64" s="1" t="str">
        <f>IFERROR(
_xlfn.SWITCH(
VLOOKUP(AJ$1,参照用!$H$2:$K$20,4,0),
0,IF(入力用!AI64="","",入力用!AI64),
1,IF(入力用!AI64="",0,VLOOKUP(入力用!AI64,参照用!$A$1:$B$11,2,0))
),
"")</f>
        <v/>
      </c>
      <c r="AK64" s="1" t="str">
        <f>IFERROR(
_xlfn.SWITCH(
VLOOKUP(AK$1,参照用!$H$2:$K$20,4,0),
0,IF(入力用!AJ64="","",入力用!AJ64),
1,IF(入力用!AJ64="",0,VLOOKUP(入力用!AJ64,参照用!$A$1:$B$11,2,0))
),
"")</f>
        <v/>
      </c>
      <c r="AL64" s="1" t="str">
        <f>IFERROR(
_xlfn.SWITCH(
VLOOKUP(AL$1,参照用!$H$2:$K$20,4,0),
0,IF(入力用!AK64="","",入力用!AK64),
1,IF(入力用!AK64="",0,VLOOKUP(入力用!AK64,参照用!$A$1:$B$11,2,0))
),
"")</f>
        <v/>
      </c>
      <c r="AM64" s="1" t="str">
        <f>IFERROR(
_xlfn.SWITCH(
VLOOKUP(AM$1,参照用!$H$2:$K$20,4,0),
0,IF(入力用!AL64="","",入力用!AL64),
1,IF(入力用!AL64="",0,VLOOKUP(入力用!AL64,参照用!$A$1:$B$11,2,0))
),
"")</f>
        <v/>
      </c>
    </row>
    <row r="65" spans="1:39" x14ac:dyDescent="0.2">
      <c r="A65" s="1" t="str">
        <f t="shared" si="0"/>
        <v>46043夜</v>
      </c>
      <c r="B65" s="10">
        <f>IF(
D65="","",
IF(入力用!A65="",B64,DATE(LEFT(設定!$AD$4,4),MID(設定!$AD$4,5,2),MID(入力用!A65,1,FIND("日",入力用!A65)-1)))
)</f>
        <v>46043</v>
      </c>
      <c r="C65" s="10" t="str">
        <f>IF(
D65="","",
IF(入力用!B65="",C64,入力用!B65)
)</f>
        <v>水</v>
      </c>
      <c r="D65" s="1" t="str">
        <f>_xlfn.SWITCH(VLOOKUP(D$1,参照用!$H$2:$K$20,4,0),
0,IF(ISBLANK(入力用!C65),"",入力用!C65),
1,IFERROR(VLOOKUP(入力用!C65,参照用!$A$1:$B$11,2,0),"")
)</f>
        <v>夜</v>
      </c>
      <c r="E65" s="1" t="str">
        <f>_xlfn.SWITCH(VLOOKUP(E$1,参照用!$H$2:$K$20,4,0),
0,IF(ISBLANK(入力用!D65),"",入力用!D65),
1,IFERROR(VLOOKUP(入力用!D65,参照用!$A$1:$B$11,2,0),"")
)</f>
        <v/>
      </c>
      <c r="F65" s="1" t="str">
        <f>_xlfn.SWITCH(VLOOKUP(F$1,参照用!$H$2:$K$20,4,0),
0,IF(ISBLANK(入力用!E65),"",入力用!E65),
1,IFERROR(VLOOKUP(入力用!E65,参照用!$A$1:$B$11,2,0),"")
)</f>
        <v/>
      </c>
      <c r="G65" s="1">
        <f>IFERROR(
_xlfn.SWITCH(
VLOOKUP(G$1,参照用!$H$2:$K$20,4,0),
0,IF(ISBLANK(入力用!F65),"",入力用!F65),
1,IF(ISBLANK(入力用!F65),0,VLOOKUP(入力用!F65,参照用!$A$1:$B$11,2,0))
),
"")</f>
        <v>0</v>
      </c>
      <c r="H65" s="1">
        <f>IFERROR(
_xlfn.SWITCH(
VLOOKUP(H$1,参照用!$H$2:$K$20,4,0),
0,IF(ISBLANK(入力用!G65),"",入力用!G65),
1,IF(ISBLANK(入力用!G65),0,VLOOKUP(入力用!G65,参照用!$A$1:$B$11,2,0))
),
"")</f>
        <v>0</v>
      </c>
      <c r="I65" s="1">
        <f>IFERROR(
_xlfn.SWITCH(
VLOOKUP(I$1,参照用!$H$2:$K$20,4,0),
0,IF(ISBLANK(入力用!H65),"",入力用!H65),
1,IF(ISBLANK(入力用!H65),0,VLOOKUP(入力用!H65,参照用!$A$1:$B$11,2,0))
),
"")</f>
        <v>0</v>
      </c>
      <c r="J65" s="1">
        <f>IFERROR(
_xlfn.SWITCH(
VLOOKUP(J$1,参照用!$H$2:$K$20,4,0),
0,IF(入力用!I65="","",入力用!I65),
1,IF(入力用!I65="",0,VLOOKUP(入力用!I65,参照用!$A$1:$B$11,2,0))
),
"")</f>
        <v>0</v>
      </c>
      <c r="K65" s="1">
        <f>IFERROR(
_xlfn.SWITCH(
VLOOKUP(K$1,参照用!$H$2:$K$20,4,0),
0,IF(入力用!J65="","",入力用!J65),
1,IF(入力用!J65="",0,VLOOKUP(入力用!J65,参照用!$A$1:$B$11,2,0))
),
"")</f>
        <v>0</v>
      </c>
      <c r="L65" s="1">
        <f>IFERROR(
_xlfn.SWITCH(
VLOOKUP(L$1,参照用!$H$2:$K$20,4,0),
0,IF(入力用!K65="","",入力用!K65),
1,IF(入力用!K65="",0,VLOOKUP(入力用!K65,参照用!$A$1:$B$11,2,0))
),
"")</f>
        <v>0</v>
      </c>
      <c r="M65" s="1">
        <f>IFERROR(
_xlfn.SWITCH(
VLOOKUP(M$1,参照用!$H$2:$K$20,4,0),
0,IF(入力用!L65="","",入力用!L65),
1,IF(入力用!L65="",0,VLOOKUP(入力用!L65,参照用!$A$1:$B$11,2,0))
),
"")</f>
        <v>0</v>
      </c>
      <c r="N65" s="1">
        <f>IFERROR(
_xlfn.SWITCH(
VLOOKUP(N$1,参照用!$H$2:$K$20,4,0),
0,IF(入力用!M65="","",入力用!M65),
1,IF(入力用!M65="",0,VLOOKUP(入力用!M65,参照用!$A$1:$B$11,2,0))
),
"")</f>
        <v>0</v>
      </c>
      <c r="O65" s="1">
        <f>IFERROR(
_xlfn.SWITCH(
VLOOKUP(O$1,参照用!$H$2:$K$20,4,0),
0,IF(入力用!N65="","",入力用!N65),
1,IF(入力用!N65="",0,VLOOKUP(入力用!N65,参照用!$A$1:$B$11,2,0))
),
"")</f>
        <v>0</v>
      </c>
      <c r="P65" s="1">
        <f>IFERROR(
_xlfn.SWITCH(
VLOOKUP(P$1,参照用!$H$2:$K$20,4,0),
0,IF(入力用!O65="","",入力用!O65),
1,IF(入力用!O65="",0,VLOOKUP(入力用!O65,参照用!$A$1:$B$11,2,0))
),
"")</f>
        <v>0</v>
      </c>
      <c r="Q65" s="1">
        <f>IFERROR(
_xlfn.SWITCH(
VLOOKUP(Q$1,参照用!$H$2:$K$20,4,0),
0,IF(入力用!P65="","",入力用!P65),
1,IF(入力用!P65="",0,VLOOKUP(入力用!P65,参照用!$A$1:$B$11,2,0))
),
"")</f>
        <v>0</v>
      </c>
      <c r="R65" s="1">
        <f>IFERROR(
_xlfn.SWITCH(
VLOOKUP(R$1,参照用!$H$2:$K$20,4,0),
0,IF(入力用!Q65="","",入力用!Q65),
1,IF(入力用!Q65="",0,VLOOKUP(入力用!Q65,参照用!$A$1:$B$11,2,0))
),
"")</f>
        <v>0</v>
      </c>
      <c r="S65" s="1">
        <f>IFERROR(
_xlfn.SWITCH(
VLOOKUP(S$1,参照用!$H$2:$K$20,4,0),
0,IF(入力用!R65="","",入力用!R65),
1,IF(入力用!R65="",0,VLOOKUP(入力用!R65,参照用!$A$1:$B$11,2,0))
),
"")</f>
        <v>0</v>
      </c>
      <c r="T65" s="1">
        <f>IFERROR(
_xlfn.SWITCH(
VLOOKUP(T$1,参照用!$H$2:$K$20,4,0),
0,IF(入力用!S65="","",入力用!S65),
1,IF(入力用!S65="",0,VLOOKUP(入力用!S65,参照用!$A$1:$B$11,2,0))
),
"")</f>
        <v>0</v>
      </c>
      <c r="U65" s="1">
        <f>IFERROR(
_xlfn.SWITCH(
VLOOKUP(U$1,参照用!$H$2:$K$20,4,0),
0,IF(入力用!T65="","",入力用!T65),
1,IF(入力用!T65="",0,VLOOKUP(入力用!T65,参照用!$A$1:$B$11,2,0))
),
"")</f>
        <v>0</v>
      </c>
      <c r="V65" s="1">
        <f>IFERROR(
_xlfn.SWITCH(
VLOOKUP(V$1,参照用!$H$2:$K$20,4,0),
0,IF(入力用!U65="","",入力用!U65),
1,IF(入力用!U65="",0,VLOOKUP(入力用!U65,参照用!$A$1:$B$11,2,0))
),
"")</f>
        <v>0</v>
      </c>
      <c r="W65" s="1">
        <f>IFERROR(
_xlfn.SWITCH(
VLOOKUP(W$1,参照用!$H$2:$K$20,4,0),
0,IF(入力用!V65="","",入力用!V65),
1,IF(入力用!V65="",0,VLOOKUP(入力用!V65,参照用!$A$1:$B$11,2,0))
),
"")</f>
        <v>0</v>
      </c>
      <c r="X65" s="1">
        <f>IFERROR(
_xlfn.SWITCH(
VLOOKUP(X$1,参照用!$H$2:$K$20,4,0),
0,IF(入力用!W65="","",入力用!W65),
1,IF(入力用!W65="",0,VLOOKUP(入力用!W65,参照用!$A$1:$B$11,2,0))
),
"")</f>
        <v>0</v>
      </c>
      <c r="Y65" s="1">
        <f>IFERROR(
_xlfn.SWITCH(
VLOOKUP(Y$1,参照用!$H$2:$K$20,4,0),
0,IF(入力用!X65="","",入力用!X65),
1,IF(入力用!X65="",0,VLOOKUP(入力用!X65,参照用!$A$1:$B$11,2,0))
),
"")</f>
        <v>0</v>
      </c>
      <c r="Z65" s="1">
        <f>IFERROR(
_xlfn.SWITCH(
VLOOKUP(Z$1,参照用!$H$2:$K$20,4,0),
0,IF(入力用!Y65="","",入力用!Y65),
1,IF(入力用!Y65="",0,VLOOKUP(入力用!Y65,参照用!$A$1:$B$11,2,0))
),
"")</f>
        <v>0</v>
      </c>
      <c r="AA65" s="1">
        <f>IFERROR(
_xlfn.SWITCH(
VLOOKUP(AA$1,参照用!$H$2:$K$20,4,0),
0,IF(入力用!Z65="","",入力用!Z65),
1,IF(入力用!Z65="",0,VLOOKUP(入力用!Z65,参照用!$A$1:$B$11,2,0))
),
"")</f>
        <v>0</v>
      </c>
      <c r="AB65" s="1">
        <f>IFERROR(
_xlfn.SWITCH(
VLOOKUP(AB$1,参照用!$H$2:$K$20,4,0),
0,IF(入力用!AA65="","",入力用!AA65),
1,IF(入力用!AA65="",0,VLOOKUP(入力用!AA65,参照用!$A$1:$B$11,2,0))
),
"")</f>
        <v>0</v>
      </c>
      <c r="AC65" s="1">
        <f>IFERROR(
_xlfn.SWITCH(
VLOOKUP(AC$1,参照用!$H$2:$K$20,4,0),
0,IF(入力用!AB65="","",入力用!AB65),
1,IF(入力用!AB65="",0,VLOOKUP(入力用!AB65,参照用!$A$1:$B$11,2,0))
),
"")</f>
        <v>0</v>
      </c>
      <c r="AD65" s="1">
        <f>IFERROR(
_xlfn.SWITCH(
VLOOKUP(AD$1,参照用!$H$2:$K$20,4,0),
0,IF(入力用!AC65="","",入力用!AC65),
1,IF(入力用!AC65="",0,VLOOKUP(入力用!AC65,参照用!$A$1:$B$11,2,0))
),
"")</f>
        <v>0</v>
      </c>
      <c r="AE65" s="1">
        <f>IFERROR(
_xlfn.SWITCH(
VLOOKUP(AE$1,参照用!$H$2:$K$20,4,0),
0,IF(入力用!AD65="","",入力用!AD65),
1,IF(入力用!AD65="",0,VLOOKUP(入力用!AD65,参照用!$A$1:$B$11,2,0))
),
"")</f>
        <v>0</v>
      </c>
      <c r="AF65" s="1">
        <f>IFERROR(
_xlfn.SWITCH(
VLOOKUP(AF$1,参照用!$H$2:$K$20,4,0),
0,IF(入力用!AE65="","",入力用!AE65),
1,IF(入力用!AE65="",0,VLOOKUP(入力用!AE65,参照用!$A$1:$B$11,2,0))
),
"")</f>
        <v>0</v>
      </c>
      <c r="AG65" s="1">
        <f>IFERROR(
_xlfn.SWITCH(
VLOOKUP(AG$1,参照用!$H$2:$K$20,4,0),
0,IF(入力用!AF65="","",入力用!AF65),
1,IF(入力用!AF65="",0,VLOOKUP(入力用!AF65,参照用!$A$1:$B$11,2,0))
),
"")</f>
        <v>0</v>
      </c>
      <c r="AH65" s="1">
        <f>IFERROR(
_xlfn.SWITCH(
VLOOKUP(AH$1,参照用!$H$2:$K$20,4,0),
0,IF(入力用!AG65="","",入力用!AG65),
1,IF(入力用!AG65="",0,VLOOKUP(入力用!AG65,参照用!$A$1:$B$11,2,0))
),
"")</f>
        <v>0</v>
      </c>
      <c r="AI65" s="1">
        <f>IFERROR(
_xlfn.SWITCH(
VLOOKUP(AI$1,参照用!$H$2:$K$20,4,0),
0,IF(入力用!AH65="","",入力用!AH65),
1,IF(入力用!AH65="",0,VLOOKUP(入力用!AH65,参照用!$A$1:$B$11,2,0))
),
"")</f>
        <v>0</v>
      </c>
      <c r="AJ65" s="1" t="str">
        <f>IFERROR(
_xlfn.SWITCH(
VLOOKUP(AJ$1,参照用!$H$2:$K$20,4,0),
0,IF(入力用!AI65="","",入力用!AI65),
1,IF(入力用!AI65="",0,VLOOKUP(入力用!AI65,参照用!$A$1:$B$11,2,0))
),
"")</f>
        <v/>
      </c>
      <c r="AK65" s="1" t="str">
        <f>IFERROR(
_xlfn.SWITCH(
VLOOKUP(AK$1,参照用!$H$2:$K$20,4,0),
0,IF(入力用!AJ65="","",入力用!AJ65),
1,IF(入力用!AJ65="",0,VLOOKUP(入力用!AJ65,参照用!$A$1:$B$11,2,0))
),
"")</f>
        <v/>
      </c>
      <c r="AL65" s="1" t="str">
        <f>IFERROR(
_xlfn.SWITCH(
VLOOKUP(AL$1,参照用!$H$2:$K$20,4,0),
0,IF(入力用!AK65="","",入力用!AK65),
1,IF(入力用!AK65="",0,VLOOKUP(入力用!AK65,参照用!$A$1:$B$11,2,0))
),
"")</f>
        <v/>
      </c>
      <c r="AM65" s="1" t="str">
        <f>IFERROR(
_xlfn.SWITCH(
VLOOKUP(AM$1,参照用!$H$2:$K$20,4,0),
0,IF(入力用!AL65="","",入力用!AL65),
1,IF(入力用!AL65="",0,VLOOKUP(入力用!AL65,参照用!$A$1:$B$11,2,0))
),
"")</f>
        <v/>
      </c>
    </row>
    <row r="66" spans="1:39" x14ac:dyDescent="0.2">
      <c r="A66" s="1" t="str">
        <f t="shared" si="0"/>
        <v>46044朝</v>
      </c>
      <c r="B66" s="10">
        <f>IF(
D66="","",
IF(入力用!A66="",B65,DATE(LEFT(設定!$AD$4,4),MID(設定!$AD$4,5,2),MID(入力用!A66,1,FIND("日",入力用!A66)-1)))
)</f>
        <v>46044</v>
      </c>
      <c r="C66" s="10" t="str">
        <f>IF(
D66="","",
IF(入力用!B66="",C65,入力用!B66)
)</f>
        <v>木</v>
      </c>
      <c r="D66" s="1" t="str">
        <f>_xlfn.SWITCH(VLOOKUP(D$1,参照用!$H$2:$K$20,4,0),
0,IF(ISBLANK(入力用!C66),"",入力用!C66),
1,IFERROR(VLOOKUP(入力用!C66,参照用!$A$1:$B$11,2,0),"")
)</f>
        <v>朝</v>
      </c>
      <c r="E66" s="1" t="str">
        <f>_xlfn.SWITCH(VLOOKUP(E$1,参照用!$H$2:$K$20,4,0),
0,IF(ISBLANK(入力用!D66),"",入力用!D66),
1,IFERROR(VLOOKUP(入力用!D66,参照用!$A$1:$B$11,2,0),"")
)</f>
        <v/>
      </c>
      <c r="F66" s="1" t="str">
        <f>_xlfn.SWITCH(VLOOKUP(F$1,参照用!$H$2:$K$20,4,0),
0,IF(ISBLANK(入力用!E66),"",入力用!E66),
1,IFERROR(VLOOKUP(入力用!E66,参照用!$A$1:$B$11,2,0),"")
)</f>
        <v/>
      </c>
      <c r="G66" s="1">
        <f>IFERROR(
_xlfn.SWITCH(
VLOOKUP(G$1,参照用!$H$2:$K$20,4,0),
0,IF(ISBLANK(入力用!F66),"",入力用!F66),
1,IF(ISBLANK(入力用!F66),0,VLOOKUP(入力用!F66,参照用!$A$1:$B$11,2,0))
),
"")</f>
        <v>0</v>
      </c>
      <c r="H66" s="1">
        <f>IFERROR(
_xlfn.SWITCH(
VLOOKUP(H$1,参照用!$H$2:$K$20,4,0),
0,IF(ISBLANK(入力用!G66),"",入力用!G66),
1,IF(ISBLANK(入力用!G66),0,VLOOKUP(入力用!G66,参照用!$A$1:$B$11,2,0))
),
"")</f>
        <v>0</v>
      </c>
      <c r="I66" s="1">
        <f>IFERROR(
_xlfn.SWITCH(
VLOOKUP(I$1,参照用!$H$2:$K$20,4,0),
0,IF(ISBLANK(入力用!H66),"",入力用!H66),
1,IF(ISBLANK(入力用!H66),0,VLOOKUP(入力用!H66,参照用!$A$1:$B$11,2,0))
),
"")</f>
        <v>0</v>
      </c>
      <c r="J66" s="1">
        <f>IFERROR(
_xlfn.SWITCH(
VLOOKUP(J$1,参照用!$H$2:$K$20,4,0),
0,IF(入力用!I66="","",入力用!I66),
1,IF(入力用!I66="",0,VLOOKUP(入力用!I66,参照用!$A$1:$B$11,2,0))
),
"")</f>
        <v>0</v>
      </c>
      <c r="K66" s="1">
        <f>IFERROR(
_xlfn.SWITCH(
VLOOKUP(K$1,参照用!$H$2:$K$20,4,0),
0,IF(入力用!J66="","",入力用!J66),
1,IF(入力用!J66="",0,VLOOKUP(入力用!J66,参照用!$A$1:$B$11,2,0))
),
"")</f>
        <v>0</v>
      </c>
      <c r="L66" s="1">
        <f>IFERROR(
_xlfn.SWITCH(
VLOOKUP(L$1,参照用!$H$2:$K$20,4,0),
0,IF(入力用!K66="","",入力用!K66),
1,IF(入力用!K66="",0,VLOOKUP(入力用!K66,参照用!$A$1:$B$11,2,0))
),
"")</f>
        <v>0</v>
      </c>
      <c r="M66" s="1">
        <f>IFERROR(
_xlfn.SWITCH(
VLOOKUP(M$1,参照用!$H$2:$K$20,4,0),
0,IF(入力用!L66="","",入力用!L66),
1,IF(入力用!L66="",0,VLOOKUP(入力用!L66,参照用!$A$1:$B$11,2,0))
),
"")</f>
        <v>0</v>
      </c>
      <c r="N66" s="1">
        <f>IFERROR(
_xlfn.SWITCH(
VLOOKUP(N$1,参照用!$H$2:$K$20,4,0),
0,IF(入力用!M66="","",入力用!M66),
1,IF(入力用!M66="",0,VLOOKUP(入力用!M66,参照用!$A$1:$B$11,2,0))
),
"")</f>
        <v>0</v>
      </c>
      <c r="O66" s="1">
        <f>IFERROR(
_xlfn.SWITCH(
VLOOKUP(O$1,参照用!$H$2:$K$20,4,0),
0,IF(入力用!N66="","",入力用!N66),
1,IF(入力用!N66="",0,VLOOKUP(入力用!N66,参照用!$A$1:$B$11,2,0))
),
"")</f>
        <v>0</v>
      </c>
      <c r="P66" s="1">
        <f>IFERROR(
_xlfn.SWITCH(
VLOOKUP(P$1,参照用!$H$2:$K$20,4,0),
0,IF(入力用!O66="","",入力用!O66),
1,IF(入力用!O66="",0,VLOOKUP(入力用!O66,参照用!$A$1:$B$11,2,0))
),
"")</f>
        <v>0</v>
      </c>
      <c r="Q66" s="1">
        <f>IFERROR(
_xlfn.SWITCH(
VLOOKUP(Q$1,参照用!$H$2:$K$20,4,0),
0,IF(入力用!P66="","",入力用!P66),
1,IF(入力用!P66="",0,VLOOKUP(入力用!P66,参照用!$A$1:$B$11,2,0))
),
"")</f>
        <v>0</v>
      </c>
      <c r="R66" s="1">
        <f>IFERROR(
_xlfn.SWITCH(
VLOOKUP(R$1,参照用!$H$2:$K$20,4,0),
0,IF(入力用!Q66="","",入力用!Q66),
1,IF(入力用!Q66="",0,VLOOKUP(入力用!Q66,参照用!$A$1:$B$11,2,0))
),
"")</f>
        <v>0</v>
      </c>
      <c r="S66" s="1">
        <f>IFERROR(
_xlfn.SWITCH(
VLOOKUP(S$1,参照用!$H$2:$K$20,4,0),
0,IF(入力用!R66="","",入力用!R66),
1,IF(入力用!R66="",0,VLOOKUP(入力用!R66,参照用!$A$1:$B$11,2,0))
),
"")</f>
        <v>0</v>
      </c>
      <c r="T66" s="1">
        <f>IFERROR(
_xlfn.SWITCH(
VLOOKUP(T$1,参照用!$H$2:$K$20,4,0),
0,IF(入力用!S66="","",入力用!S66),
1,IF(入力用!S66="",0,VLOOKUP(入力用!S66,参照用!$A$1:$B$11,2,0))
),
"")</f>
        <v>0</v>
      </c>
      <c r="U66" s="1">
        <f>IFERROR(
_xlfn.SWITCH(
VLOOKUP(U$1,参照用!$H$2:$K$20,4,0),
0,IF(入力用!T66="","",入力用!T66),
1,IF(入力用!T66="",0,VLOOKUP(入力用!T66,参照用!$A$1:$B$11,2,0))
),
"")</f>
        <v>0</v>
      </c>
      <c r="V66" s="1">
        <f>IFERROR(
_xlfn.SWITCH(
VLOOKUP(V$1,参照用!$H$2:$K$20,4,0),
0,IF(入力用!U66="","",入力用!U66),
1,IF(入力用!U66="",0,VLOOKUP(入力用!U66,参照用!$A$1:$B$11,2,0))
),
"")</f>
        <v>0</v>
      </c>
      <c r="W66" s="1">
        <f>IFERROR(
_xlfn.SWITCH(
VLOOKUP(W$1,参照用!$H$2:$K$20,4,0),
0,IF(入力用!V66="","",入力用!V66),
1,IF(入力用!V66="",0,VLOOKUP(入力用!V66,参照用!$A$1:$B$11,2,0))
),
"")</f>
        <v>0</v>
      </c>
      <c r="X66" s="1">
        <f>IFERROR(
_xlfn.SWITCH(
VLOOKUP(X$1,参照用!$H$2:$K$20,4,0),
0,IF(入力用!W66="","",入力用!W66),
1,IF(入力用!W66="",0,VLOOKUP(入力用!W66,参照用!$A$1:$B$11,2,0))
),
"")</f>
        <v>0</v>
      </c>
      <c r="Y66" s="1">
        <f>IFERROR(
_xlfn.SWITCH(
VLOOKUP(Y$1,参照用!$H$2:$K$20,4,0),
0,IF(入力用!X66="","",入力用!X66),
1,IF(入力用!X66="",0,VLOOKUP(入力用!X66,参照用!$A$1:$B$11,2,0))
),
"")</f>
        <v>0</v>
      </c>
      <c r="Z66" s="1">
        <f>IFERROR(
_xlfn.SWITCH(
VLOOKUP(Z$1,参照用!$H$2:$K$20,4,0),
0,IF(入力用!Y66="","",入力用!Y66),
1,IF(入力用!Y66="",0,VLOOKUP(入力用!Y66,参照用!$A$1:$B$11,2,0))
),
"")</f>
        <v>0</v>
      </c>
      <c r="AA66" s="1">
        <f>IFERROR(
_xlfn.SWITCH(
VLOOKUP(AA$1,参照用!$H$2:$K$20,4,0),
0,IF(入力用!Z66="","",入力用!Z66),
1,IF(入力用!Z66="",0,VLOOKUP(入力用!Z66,参照用!$A$1:$B$11,2,0))
),
"")</f>
        <v>0</v>
      </c>
      <c r="AB66" s="1">
        <f>IFERROR(
_xlfn.SWITCH(
VLOOKUP(AB$1,参照用!$H$2:$K$20,4,0),
0,IF(入力用!AA66="","",入力用!AA66),
1,IF(入力用!AA66="",0,VLOOKUP(入力用!AA66,参照用!$A$1:$B$11,2,0))
),
"")</f>
        <v>0</v>
      </c>
      <c r="AC66" s="1">
        <f>IFERROR(
_xlfn.SWITCH(
VLOOKUP(AC$1,参照用!$H$2:$K$20,4,0),
0,IF(入力用!AB66="","",入力用!AB66),
1,IF(入力用!AB66="",0,VLOOKUP(入力用!AB66,参照用!$A$1:$B$11,2,0))
),
"")</f>
        <v>0</v>
      </c>
      <c r="AD66" s="1">
        <f>IFERROR(
_xlfn.SWITCH(
VLOOKUP(AD$1,参照用!$H$2:$K$20,4,0),
0,IF(入力用!AC66="","",入力用!AC66),
1,IF(入力用!AC66="",0,VLOOKUP(入力用!AC66,参照用!$A$1:$B$11,2,0))
),
"")</f>
        <v>0</v>
      </c>
      <c r="AE66" s="1">
        <f>IFERROR(
_xlfn.SWITCH(
VLOOKUP(AE$1,参照用!$H$2:$K$20,4,0),
0,IF(入力用!AD66="","",入力用!AD66),
1,IF(入力用!AD66="",0,VLOOKUP(入力用!AD66,参照用!$A$1:$B$11,2,0))
),
"")</f>
        <v>0</v>
      </c>
      <c r="AF66" s="1">
        <f>IFERROR(
_xlfn.SWITCH(
VLOOKUP(AF$1,参照用!$H$2:$K$20,4,0),
0,IF(入力用!AE66="","",入力用!AE66),
1,IF(入力用!AE66="",0,VLOOKUP(入力用!AE66,参照用!$A$1:$B$11,2,0))
),
"")</f>
        <v>0</v>
      </c>
      <c r="AG66" s="1">
        <f>IFERROR(
_xlfn.SWITCH(
VLOOKUP(AG$1,参照用!$H$2:$K$20,4,0),
0,IF(入力用!AF66="","",入力用!AF66),
1,IF(入力用!AF66="",0,VLOOKUP(入力用!AF66,参照用!$A$1:$B$11,2,0))
),
"")</f>
        <v>0</v>
      </c>
      <c r="AH66" s="1">
        <f>IFERROR(
_xlfn.SWITCH(
VLOOKUP(AH$1,参照用!$H$2:$K$20,4,0),
0,IF(入力用!AG66="","",入力用!AG66),
1,IF(入力用!AG66="",0,VLOOKUP(入力用!AG66,参照用!$A$1:$B$11,2,0))
),
"")</f>
        <v>0</v>
      </c>
      <c r="AI66" s="1">
        <f>IFERROR(
_xlfn.SWITCH(
VLOOKUP(AI$1,参照用!$H$2:$K$20,4,0),
0,IF(入力用!AH66="","",入力用!AH66),
1,IF(入力用!AH66="",0,VLOOKUP(入力用!AH66,参照用!$A$1:$B$11,2,0))
),
"")</f>
        <v>0</v>
      </c>
      <c r="AJ66" s="1" t="str">
        <f>IFERROR(
_xlfn.SWITCH(
VLOOKUP(AJ$1,参照用!$H$2:$K$20,4,0),
0,IF(入力用!AI66="","",入力用!AI66),
1,IF(入力用!AI66="",0,VLOOKUP(入力用!AI66,参照用!$A$1:$B$11,2,0))
),
"")</f>
        <v/>
      </c>
      <c r="AK66" s="1" t="str">
        <f>IFERROR(
_xlfn.SWITCH(
VLOOKUP(AK$1,参照用!$H$2:$K$20,4,0),
0,IF(入力用!AJ66="","",入力用!AJ66),
1,IF(入力用!AJ66="",0,VLOOKUP(入力用!AJ66,参照用!$A$1:$B$11,2,0))
),
"")</f>
        <v/>
      </c>
      <c r="AL66" s="1" t="str">
        <f>IFERROR(
_xlfn.SWITCH(
VLOOKUP(AL$1,参照用!$H$2:$K$20,4,0),
0,IF(入力用!AK66="","",入力用!AK66),
1,IF(入力用!AK66="",0,VLOOKUP(入力用!AK66,参照用!$A$1:$B$11,2,0))
),
"")</f>
        <v/>
      </c>
      <c r="AM66" s="1" t="str">
        <f>IFERROR(
_xlfn.SWITCH(
VLOOKUP(AM$1,参照用!$H$2:$K$20,4,0),
0,IF(入力用!AL66="","",入力用!AL66),
1,IF(入力用!AL66="",0,VLOOKUP(入力用!AL66,参照用!$A$1:$B$11,2,0))
),
"")</f>
        <v/>
      </c>
    </row>
    <row r="67" spans="1:39" x14ac:dyDescent="0.2">
      <c r="A67" s="1" t="str">
        <f t="shared" si="0"/>
        <v>46044昼</v>
      </c>
      <c r="B67" s="10">
        <f>IF(
D67="","",
IF(入力用!A67="",B66,DATE(LEFT(設定!$AD$4,4),MID(設定!$AD$4,5,2),MID(入力用!A67,1,FIND("日",入力用!A67)-1)))
)</f>
        <v>46044</v>
      </c>
      <c r="C67" s="10" t="str">
        <f>IF(
D67="","",
IF(入力用!B67="",C66,入力用!B67)
)</f>
        <v>木</v>
      </c>
      <c r="D67" s="1" t="str">
        <f>_xlfn.SWITCH(VLOOKUP(D$1,参照用!$H$2:$K$20,4,0),
0,IF(ISBLANK(入力用!C67),"",入力用!C67),
1,IFERROR(VLOOKUP(入力用!C67,参照用!$A$1:$B$11,2,0),"")
)</f>
        <v>昼</v>
      </c>
      <c r="E67" s="1" t="str">
        <f>_xlfn.SWITCH(VLOOKUP(E$1,参照用!$H$2:$K$20,4,0),
0,IF(ISBLANK(入力用!D67),"",入力用!D67),
1,IFERROR(VLOOKUP(入力用!D67,参照用!$A$1:$B$11,2,0),"")
)</f>
        <v/>
      </c>
      <c r="F67" s="1" t="str">
        <f>_xlfn.SWITCH(VLOOKUP(F$1,参照用!$H$2:$K$20,4,0),
0,IF(ISBLANK(入力用!E67),"",入力用!E67),
1,IFERROR(VLOOKUP(入力用!E67,参照用!$A$1:$B$11,2,0),"")
)</f>
        <v/>
      </c>
      <c r="G67" s="1">
        <f>IFERROR(
_xlfn.SWITCH(
VLOOKUP(G$1,参照用!$H$2:$K$20,4,0),
0,IF(ISBLANK(入力用!F67),"",入力用!F67),
1,IF(ISBLANK(入力用!F67),0,VLOOKUP(入力用!F67,参照用!$A$1:$B$11,2,0))
),
"")</f>
        <v>0</v>
      </c>
      <c r="H67" s="1">
        <f>IFERROR(
_xlfn.SWITCH(
VLOOKUP(H$1,参照用!$H$2:$K$20,4,0),
0,IF(ISBLANK(入力用!G67),"",入力用!G67),
1,IF(ISBLANK(入力用!G67),0,VLOOKUP(入力用!G67,参照用!$A$1:$B$11,2,0))
),
"")</f>
        <v>0</v>
      </c>
      <c r="I67" s="1">
        <f>IFERROR(
_xlfn.SWITCH(
VLOOKUP(I$1,参照用!$H$2:$K$20,4,0),
0,IF(ISBLANK(入力用!H67),"",入力用!H67),
1,IF(ISBLANK(入力用!H67),0,VLOOKUP(入力用!H67,参照用!$A$1:$B$11,2,0))
),
"")</f>
        <v>0</v>
      </c>
      <c r="J67" s="1">
        <f>IFERROR(
_xlfn.SWITCH(
VLOOKUP(J$1,参照用!$H$2:$K$20,4,0),
0,IF(入力用!I67="","",入力用!I67),
1,IF(入力用!I67="",0,VLOOKUP(入力用!I67,参照用!$A$1:$B$11,2,0))
),
"")</f>
        <v>0</v>
      </c>
      <c r="K67" s="1">
        <f>IFERROR(
_xlfn.SWITCH(
VLOOKUP(K$1,参照用!$H$2:$K$20,4,0),
0,IF(入力用!J67="","",入力用!J67),
1,IF(入力用!J67="",0,VLOOKUP(入力用!J67,参照用!$A$1:$B$11,2,0))
),
"")</f>
        <v>0</v>
      </c>
      <c r="L67" s="1">
        <f>IFERROR(
_xlfn.SWITCH(
VLOOKUP(L$1,参照用!$H$2:$K$20,4,0),
0,IF(入力用!K67="","",入力用!K67),
1,IF(入力用!K67="",0,VLOOKUP(入力用!K67,参照用!$A$1:$B$11,2,0))
),
"")</f>
        <v>0</v>
      </c>
      <c r="M67" s="1">
        <f>IFERROR(
_xlfn.SWITCH(
VLOOKUP(M$1,参照用!$H$2:$K$20,4,0),
0,IF(入力用!L67="","",入力用!L67),
1,IF(入力用!L67="",0,VLOOKUP(入力用!L67,参照用!$A$1:$B$11,2,0))
),
"")</f>
        <v>0</v>
      </c>
      <c r="N67" s="1">
        <f>IFERROR(
_xlfn.SWITCH(
VLOOKUP(N$1,参照用!$H$2:$K$20,4,0),
0,IF(入力用!M67="","",入力用!M67),
1,IF(入力用!M67="",0,VLOOKUP(入力用!M67,参照用!$A$1:$B$11,2,0))
),
"")</f>
        <v>0</v>
      </c>
      <c r="O67" s="1">
        <f>IFERROR(
_xlfn.SWITCH(
VLOOKUP(O$1,参照用!$H$2:$K$20,4,0),
0,IF(入力用!N67="","",入力用!N67),
1,IF(入力用!N67="",0,VLOOKUP(入力用!N67,参照用!$A$1:$B$11,2,0))
),
"")</f>
        <v>0</v>
      </c>
      <c r="P67" s="1">
        <f>IFERROR(
_xlfn.SWITCH(
VLOOKUP(P$1,参照用!$H$2:$K$20,4,0),
0,IF(入力用!O67="","",入力用!O67),
1,IF(入力用!O67="",0,VLOOKUP(入力用!O67,参照用!$A$1:$B$11,2,0))
),
"")</f>
        <v>0</v>
      </c>
      <c r="Q67" s="1">
        <f>IFERROR(
_xlfn.SWITCH(
VLOOKUP(Q$1,参照用!$H$2:$K$20,4,0),
0,IF(入力用!P67="","",入力用!P67),
1,IF(入力用!P67="",0,VLOOKUP(入力用!P67,参照用!$A$1:$B$11,2,0))
),
"")</f>
        <v>0</v>
      </c>
      <c r="R67" s="1">
        <f>IFERROR(
_xlfn.SWITCH(
VLOOKUP(R$1,参照用!$H$2:$K$20,4,0),
0,IF(入力用!Q67="","",入力用!Q67),
1,IF(入力用!Q67="",0,VLOOKUP(入力用!Q67,参照用!$A$1:$B$11,2,0))
),
"")</f>
        <v>0</v>
      </c>
      <c r="S67" s="1">
        <f>IFERROR(
_xlfn.SWITCH(
VLOOKUP(S$1,参照用!$H$2:$K$20,4,0),
0,IF(入力用!R67="","",入力用!R67),
1,IF(入力用!R67="",0,VLOOKUP(入力用!R67,参照用!$A$1:$B$11,2,0))
),
"")</f>
        <v>0</v>
      </c>
      <c r="T67" s="1">
        <f>IFERROR(
_xlfn.SWITCH(
VLOOKUP(T$1,参照用!$H$2:$K$20,4,0),
0,IF(入力用!S67="","",入力用!S67),
1,IF(入力用!S67="",0,VLOOKUP(入力用!S67,参照用!$A$1:$B$11,2,0))
),
"")</f>
        <v>0</v>
      </c>
      <c r="U67" s="1">
        <f>IFERROR(
_xlfn.SWITCH(
VLOOKUP(U$1,参照用!$H$2:$K$20,4,0),
0,IF(入力用!T67="","",入力用!T67),
1,IF(入力用!T67="",0,VLOOKUP(入力用!T67,参照用!$A$1:$B$11,2,0))
),
"")</f>
        <v>0</v>
      </c>
      <c r="V67" s="1">
        <f>IFERROR(
_xlfn.SWITCH(
VLOOKUP(V$1,参照用!$H$2:$K$20,4,0),
0,IF(入力用!U67="","",入力用!U67),
1,IF(入力用!U67="",0,VLOOKUP(入力用!U67,参照用!$A$1:$B$11,2,0))
),
"")</f>
        <v>0</v>
      </c>
      <c r="W67" s="1">
        <f>IFERROR(
_xlfn.SWITCH(
VLOOKUP(W$1,参照用!$H$2:$K$20,4,0),
0,IF(入力用!V67="","",入力用!V67),
1,IF(入力用!V67="",0,VLOOKUP(入力用!V67,参照用!$A$1:$B$11,2,0))
),
"")</f>
        <v>0</v>
      </c>
      <c r="X67" s="1">
        <f>IFERROR(
_xlfn.SWITCH(
VLOOKUP(X$1,参照用!$H$2:$K$20,4,0),
0,IF(入力用!W67="","",入力用!W67),
1,IF(入力用!W67="",0,VLOOKUP(入力用!W67,参照用!$A$1:$B$11,2,0))
),
"")</f>
        <v>0</v>
      </c>
      <c r="Y67" s="1">
        <f>IFERROR(
_xlfn.SWITCH(
VLOOKUP(Y$1,参照用!$H$2:$K$20,4,0),
0,IF(入力用!X67="","",入力用!X67),
1,IF(入力用!X67="",0,VLOOKUP(入力用!X67,参照用!$A$1:$B$11,2,0))
),
"")</f>
        <v>0</v>
      </c>
      <c r="Z67" s="1">
        <f>IFERROR(
_xlfn.SWITCH(
VLOOKUP(Z$1,参照用!$H$2:$K$20,4,0),
0,IF(入力用!Y67="","",入力用!Y67),
1,IF(入力用!Y67="",0,VLOOKUP(入力用!Y67,参照用!$A$1:$B$11,2,0))
),
"")</f>
        <v>0</v>
      </c>
      <c r="AA67" s="1">
        <f>IFERROR(
_xlfn.SWITCH(
VLOOKUP(AA$1,参照用!$H$2:$K$20,4,0),
0,IF(入力用!Z67="","",入力用!Z67),
1,IF(入力用!Z67="",0,VLOOKUP(入力用!Z67,参照用!$A$1:$B$11,2,0))
),
"")</f>
        <v>0</v>
      </c>
      <c r="AB67" s="1">
        <f>IFERROR(
_xlfn.SWITCH(
VLOOKUP(AB$1,参照用!$H$2:$K$20,4,0),
0,IF(入力用!AA67="","",入力用!AA67),
1,IF(入力用!AA67="",0,VLOOKUP(入力用!AA67,参照用!$A$1:$B$11,2,0))
),
"")</f>
        <v>0</v>
      </c>
      <c r="AC67" s="1">
        <f>IFERROR(
_xlfn.SWITCH(
VLOOKUP(AC$1,参照用!$H$2:$K$20,4,0),
0,IF(入力用!AB67="","",入力用!AB67),
1,IF(入力用!AB67="",0,VLOOKUP(入力用!AB67,参照用!$A$1:$B$11,2,0))
),
"")</f>
        <v>0</v>
      </c>
      <c r="AD67" s="1">
        <f>IFERROR(
_xlfn.SWITCH(
VLOOKUP(AD$1,参照用!$H$2:$K$20,4,0),
0,IF(入力用!AC67="","",入力用!AC67),
1,IF(入力用!AC67="",0,VLOOKUP(入力用!AC67,参照用!$A$1:$B$11,2,0))
),
"")</f>
        <v>0</v>
      </c>
      <c r="AE67" s="1">
        <f>IFERROR(
_xlfn.SWITCH(
VLOOKUP(AE$1,参照用!$H$2:$K$20,4,0),
0,IF(入力用!AD67="","",入力用!AD67),
1,IF(入力用!AD67="",0,VLOOKUP(入力用!AD67,参照用!$A$1:$B$11,2,0))
),
"")</f>
        <v>0</v>
      </c>
      <c r="AF67" s="1">
        <f>IFERROR(
_xlfn.SWITCH(
VLOOKUP(AF$1,参照用!$H$2:$K$20,4,0),
0,IF(入力用!AE67="","",入力用!AE67),
1,IF(入力用!AE67="",0,VLOOKUP(入力用!AE67,参照用!$A$1:$B$11,2,0))
),
"")</f>
        <v>0</v>
      </c>
      <c r="AG67" s="1">
        <f>IFERROR(
_xlfn.SWITCH(
VLOOKUP(AG$1,参照用!$H$2:$K$20,4,0),
0,IF(入力用!AF67="","",入力用!AF67),
1,IF(入力用!AF67="",0,VLOOKUP(入力用!AF67,参照用!$A$1:$B$11,2,0))
),
"")</f>
        <v>0</v>
      </c>
      <c r="AH67" s="1">
        <f>IFERROR(
_xlfn.SWITCH(
VLOOKUP(AH$1,参照用!$H$2:$K$20,4,0),
0,IF(入力用!AG67="","",入力用!AG67),
1,IF(入力用!AG67="",0,VLOOKUP(入力用!AG67,参照用!$A$1:$B$11,2,0))
),
"")</f>
        <v>0</v>
      </c>
      <c r="AI67" s="1">
        <f>IFERROR(
_xlfn.SWITCH(
VLOOKUP(AI$1,参照用!$H$2:$K$20,4,0),
0,IF(入力用!AH67="","",入力用!AH67),
1,IF(入力用!AH67="",0,VLOOKUP(入力用!AH67,参照用!$A$1:$B$11,2,0))
),
"")</f>
        <v>0</v>
      </c>
      <c r="AJ67" s="1" t="str">
        <f>IFERROR(
_xlfn.SWITCH(
VLOOKUP(AJ$1,参照用!$H$2:$K$20,4,0),
0,IF(入力用!AI67="","",入力用!AI67),
1,IF(入力用!AI67="",0,VLOOKUP(入力用!AI67,参照用!$A$1:$B$11,2,0))
),
"")</f>
        <v/>
      </c>
      <c r="AK67" s="1" t="str">
        <f>IFERROR(
_xlfn.SWITCH(
VLOOKUP(AK$1,参照用!$H$2:$K$20,4,0),
0,IF(入力用!AJ67="","",入力用!AJ67),
1,IF(入力用!AJ67="",0,VLOOKUP(入力用!AJ67,参照用!$A$1:$B$11,2,0))
),
"")</f>
        <v/>
      </c>
      <c r="AL67" s="1" t="str">
        <f>IFERROR(
_xlfn.SWITCH(
VLOOKUP(AL$1,参照用!$H$2:$K$20,4,0),
0,IF(入力用!AK67="","",入力用!AK67),
1,IF(入力用!AK67="",0,VLOOKUP(入力用!AK67,参照用!$A$1:$B$11,2,0))
),
"")</f>
        <v/>
      </c>
      <c r="AM67" s="1" t="str">
        <f>IFERROR(
_xlfn.SWITCH(
VLOOKUP(AM$1,参照用!$H$2:$K$20,4,0),
0,IF(入力用!AL67="","",入力用!AL67),
1,IF(入力用!AL67="",0,VLOOKUP(入力用!AL67,参照用!$A$1:$B$11,2,0))
),
"")</f>
        <v/>
      </c>
    </row>
    <row r="68" spans="1:39" x14ac:dyDescent="0.2">
      <c r="A68" s="1" t="str">
        <f t="shared" ref="A68:A131" si="1">B68&amp;D68</f>
        <v>46044夜</v>
      </c>
      <c r="B68" s="10">
        <f>IF(
D68="","",
IF(入力用!A68="",B67,DATE(LEFT(設定!$AD$4,4),MID(設定!$AD$4,5,2),MID(入力用!A68,1,FIND("日",入力用!A68)-1)))
)</f>
        <v>46044</v>
      </c>
      <c r="C68" s="10" t="str">
        <f>IF(
D68="","",
IF(入力用!B68="",C67,入力用!B68)
)</f>
        <v>木</v>
      </c>
      <c r="D68" s="1" t="str">
        <f>_xlfn.SWITCH(VLOOKUP(D$1,参照用!$H$2:$K$20,4,0),
0,IF(ISBLANK(入力用!C68),"",入力用!C68),
1,IFERROR(VLOOKUP(入力用!C68,参照用!$A$1:$B$11,2,0),"")
)</f>
        <v>夜</v>
      </c>
      <c r="E68" s="1" t="str">
        <f>_xlfn.SWITCH(VLOOKUP(E$1,参照用!$H$2:$K$20,4,0),
0,IF(ISBLANK(入力用!D68),"",入力用!D68),
1,IFERROR(VLOOKUP(入力用!D68,参照用!$A$1:$B$11,2,0),"")
)</f>
        <v/>
      </c>
      <c r="F68" s="1" t="str">
        <f>_xlfn.SWITCH(VLOOKUP(F$1,参照用!$H$2:$K$20,4,0),
0,IF(ISBLANK(入力用!E68),"",入力用!E68),
1,IFERROR(VLOOKUP(入力用!E68,参照用!$A$1:$B$11,2,0),"")
)</f>
        <v/>
      </c>
      <c r="G68" s="1">
        <f>IFERROR(
_xlfn.SWITCH(
VLOOKUP(G$1,参照用!$H$2:$K$20,4,0),
0,IF(ISBLANK(入力用!F68),"",入力用!F68),
1,IF(ISBLANK(入力用!F68),0,VLOOKUP(入力用!F68,参照用!$A$1:$B$11,2,0))
),
"")</f>
        <v>0</v>
      </c>
      <c r="H68" s="1">
        <f>IFERROR(
_xlfn.SWITCH(
VLOOKUP(H$1,参照用!$H$2:$K$20,4,0),
0,IF(ISBLANK(入力用!G68),"",入力用!G68),
1,IF(ISBLANK(入力用!G68),0,VLOOKUP(入力用!G68,参照用!$A$1:$B$11,2,0))
),
"")</f>
        <v>0</v>
      </c>
      <c r="I68" s="1">
        <f>IFERROR(
_xlfn.SWITCH(
VLOOKUP(I$1,参照用!$H$2:$K$20,4,0),
0,IF(ISBLANK(入力用!H68),"",入力用!H68),
1,IF(ISBLANK(入力用!H68),0,VLOOKUP(入力用!H68,参照用!$A$1:$B$11,2,0))
),
"")</f>
        <v>0</v>
      </c>
      <c r="J68" s="1">
        <f>IFERROR(
_xlfn.SWITCH(
VLOOKUP(J$1,参照用!$H$2:$K$20,4,0),
0,IF(入力用!I68="","",入力用!I68),
1,IF(入力用!I68="",0,VLOOKUP(入力用!I68,参照用!$A$1:$B$11,2,0))
),
"")</f>
        <v>0</v>
      </c>
      <c r="K68" s="1">
        <f>IFERROR(
_xlfn.SWITCH(
VLOOKUP(K$1,参照用!$H$2:$K$20,4,0),
0,IF(入力用!J68="","",入力用!J68),
1,IF(入力用!J68="",0,VLOOKUP(入力用!J68,参照用!$A$1:$B$11,2,0))
),
"")</f>
        <v>0</v>
      </c>
      <c r="L68" s="1">
        <f>IFERROR(
_xlfn.SWITCH(
VLOOKUP(L$1,参照用!$H$2:$K$20,4,0),
0,IF(入力用!K68="","",入力用!K68),
1,IF(入力用!K68="",0,VLOOKUP(入力用!K68,参照用!$A$1:$B$11,2,0))
),
"")</f>
        <v>0</v>
      </c>
      <c r="M68" s="1">
        <f>IFERROR(
_xlfn.SWITCH(
VLOOKUP(M$1,参照用!$H$2:$K$20,4,0),
0,IF(入力用!L68="","",入力用!L68),
1,IF(入力用!L68="",0,VLOOKUP(入力用!L68,参照用!$A$1:$B$11,2,0))
),
"")</f>
        <v>0</v>
      </c>
      <c r="N68" s="1">
        <f>IFERROR(
_xlfn.SWITCH(
VLOOKUP(N$1,参照用!$H$2:$K$20,4,0),
0,IF(入力用!M68="","",入力用!M68),
1,IF(入力用!M68="",0,VLOOKUP(入力用!M68,参照用!$A$1:$B$11,2,0))
),
"")</f>
        <v>0</v>
      </c>
      <c r="O68" s="1">
        <f>IFERROR(
_xlfn.SWITCH(
VLOOKUP(O$1,参照用!$H$2:$K$20,4,0),
0,IF(入力用!N68="","",入力用!N68),
1,IF(入力用!N68="",0,VLOOKUP(入力用!N68,参照用!$A$1:$B$11,2,0))
),
"")</f>
        <v>0</v>
      </c>
      <c r="P68" s="1">
        <f>IFERROR(
_xlfn.SWITCH(
VLOOKUP(P$1,参照用!$H$2:$K$20,4,0),
0,IF(入力用!O68="","",入力用!O68),
1,IF(入力用!O68="",0,VLOOKUP(入力用!O68,参照用!$A$1:$B$11,2,0))
),
"")</f>
        <v>0</v>
      </c>
      <c r="Q68" s="1">
        <f>IFERROR(
_xlfn.SWITCH(
VLOOKUP(Q$1,参照用!$H$2:$K$20,4,0),
0,IF(入力用!P68="","",入力用!P68),
1,IF(入力用!P68="",0,VLOOKUP(入力用!P68,参照用!$A$1:$B$11,2,0))
),
"")</f>
        <v>0</v>
      </c>
      <c r="R68" s="1">
        <f>IFERROR(
_xlfn.SWITCH(
VLOOKUP(R$1,参照用!$H$2:$K$20,4,0),
0,IF(入力用!Q68="","",入力用!Q68),
1,IF(入力用!Q68="",0,VLOOKUP(入力用!Q68,参照用!$A$1:$B$11,2,0))
),
"")</f>
        <v>0</v>
      </c>
      <c r="S68" s="1">
        <f>IFERROR(
_xlfn.SWITCH(
VLOOKUP(S$1,参照用!$H$2:$K$20,4,0),
0,IF(入力用!R68="","",入力用!R68),
1,IF(入力用!R68="",0,VLOOKUP(入力用!R68,参照用!$A$1:$B$11,2,0))
),
"")</f>
        <v>0</v>
      </c>
      <c r="T68" s="1">
        <f>IFERROR(
_xlfn.SWITCH(
VLOOKUP(T$1,参照用!$H$2:$K$20,4,0),
0,IF(入力用!S68="","",入力用!S68),
1,IF(入力用!S68="",0,VLOOKUP(入力用!S68,参照用!$A$1:$B$11,2,0))
),
"")</f>
        <v>0</v>
      </c>
      <c r="U68" s="1">
        <f>IFERROR(
_xlfn.SWITCH(
VLOOKUP(U$1,参照用!$H$2:$K$20,4,0),
0,IF(入力用!T68="","",入力用!T68),
1,IF(入力用!T68="",0,VLOOKUP(入力用!T68,参照用!$A$1:$B$11,2,0))
),
"")</f>
        <v>0</v>
      </c>
      <c r="V68" s="1">
        <f>IFERROR(
_xlfn.SWITCH(
VLOOKUP(V$1,参照用!$H$2:$K$20,4,0),
0,IF(入力用!U68="","",入力用!U68),
1,IF(入力用!U68="",0,VLOOKUP(入力用!U68,参照用!$A$1:$B$11,2,0))
),
"")</f>
        <v>0</v>
      </c>
      <c r="W68" s="1">
        <f>IFERROR(
_xlfn.SWITCH(
VLOOKUP(W$1,参照用!$H$2:$K$20,4,0),
0,IF(入力用!V68="","",入力用!V68),
1,IF(入力用!V68="",0,VLOOKUP(入力用!V68,参照用!$A$1:$B$11,2,0))
),
"")</f>
        <v>0</v>
      </c>
      <c r="X68" s="1">
        <f>IFERROR(
_xlfn.SWITCH(
VLOOKUP(X$1,参照用!$H$2:$K$20,4,0),
0,IF(入力用!W68="","",入力用!W68),
1,IF(入力用!W68="",0,VLOOKUP(入力用!W68,参照用!$A$1:$B$11,2,0))
),
"")</f>
        <v>0</v>
      </c>
      <c r="Y68" s="1">
        <f>IFERROR(
_xlfn.SWITCH(
VLOOKUP(Y$1,参照用!$H$2:$K$20,4,0),
0,IF(入力用!X68="","",入力用!X68),
1,IF(入力用!X68="",0,VLOOKUP(入力用!X68,参照用!$A$1:$B$11,2,0))
),
"")</f>
        <v>0</v>
      </c>
      <c r="Z68" s="1">
        <f>IFERROR(
_xlfn.SWITCH(
VLOOKUP(Z$1,参照用!$H$2:$K$20,4,0),
0,IF(入力用!Y68="","",入力用!Y68),
1,IF(入力用!Y68="",0,VLOOKUP(入力用!Y68,参照用!$A$1:$B$11,2,0))
),
"")</f>
        <v>0</v>
      </c>
      <c r="AA68" s="1">
        <f>IFERROR(
_xlfn.SWITCH(
VLOOKUP(AA$1,参照用!$H$2:$K$20,4,0),
0,IF(入力用!Z68="","",入力用!Z68),
1,IF(入力用!Z68="",0,VLOOKUP(入力用!Z68,参照用!$A$1:$B$11,2,0))
),
"")</f>
        <v>0</v>
      </c>
      <c r="AB68" s="1">
        <f>IFERROR(
_xlfn.SWITCH(
VLOOKUP(AB$1,参照用!$H$2:$K$20,4,0),
0,IF(入力用!AA68="","",入力用!AA68),
1,IF(入力用!AA68="",0,VLOOKUP(入力用!AA68,参照用!$A$1:$B$11,2,0))
),
"")</f>
        <v>0</v>
      </c>
      <c r="AC68" s="1">
        <f>IFERROR(
_xlfn.SWITCH(
VLOOKUP(AC$1,参照用!$H$2:$K$20,4,0),
0,IF(入力用!AB68="","",入力用!AB68),
1,IF(入力用!AB68="",0,VLOOKUP(入力用!AB68,参照用!$A$1:$B$11,2,0))
),
"")</f>
        <v>0</v>
      </c>
      <c r="AD68" s="1">
        <f>IFERROR(
_xlfn.SWITCH(
VLOOKUP(AD$1,参照用!$H$2:$K$20,4,0),
0,IF(入力用!AC68="","",入力用!AC68),
1,IF(入力用!AC68="",0,VLOOKUP(入力用!AC68,参照用!$A$1:$B$11,2,0))
),
"")</f>
        <v>0</v>
      </c>
      <c r="AE68" s="1">
        <f>IFERROR(
_xlfn.SWITCH(
VLOOKUP(AE$1,参照用!$H$2:$K$20,4,0),
0,IF(入力用!AD68="","",入力用!AD68),
1,IF(入力用!AD68="",0,VLOOKUP(入力用!AD68,参照用!$A$1:$B$11,2,0))
),
"")</f>
        <v>0</v>
      </c>
      <c r="AF68" s="1">
        <f>IFERROR(
_xlfn.SWITCH(
VLOOKUP(AF$1,参照用!$H$2:$K$20,4,0),
0,IF(入力用!AE68="","",入力用!AE68),
1,IF(入力用!AE68="",0,VLOOKUP(入力用!AE68,参照用!$A$1:$B$11,2,0))
),
"")</f>
        <v>0</v>
      </c>
      <c r="AG68" s="1">
        <f>IFERROR(
_xlfn.SWITCH(
VLOOKUP(AG$1,参照用!$H$2:$K$20,4,0),
0,IF(入力用!AF68="","",入力用!AF68),
1,IF(入力用!AF68="",0,VLOOKUP(入力用!AF68,参照用!$A$1:$B$11,2,0))
),
"")</f>
        <v>0</v>
      </c>
      <c r="AH68" s="1">
        <f>IFERROR(
_xlfn.SWITCH(
VLOOKUP(AH$1,参照用!$H$2:$K$20,4,0),
0,IF(入力用!AG68="","",入力用!AG68),
1,IF(入力用!AG68="",0,VLOOKUP(入力用!AG68,参照用!$A$1:$B$11,2,0))
),
"")</f>
        <v>0</v>
      </c>
      <c r="AI68" s="1">
        <f>IFERROR(
_xlfn.SWITCH(
VLOOKUP(AI$1,参照用!$H$2:$K$20,4,0),
0,IF(入力用!AH68="","",入力用!AH68),
1,IF(入力用!AH68="",0,VLOOKUP(入力用!AH68,参照用!$A$1:$B$11,2,0))
),
"")</f>
        <v>0</v>
      </c>
      <c r="AJ68" s="1" t="str">
        <f>IFERROR(
_xlfn.SWITCH(
VLOOKUP(AJ$1,参照用!$H$2:$K$20,4,0),
0,IF(入力用!AI68="","",入力用!AI68),
1,IF(入力用!AI68="",0,VLOOKUP(入力用!AI68,参照用!$A$1:$B$11,2,0))
),
"")</f>
        <v/>
      </c>
      <c r="AK68" s="1" t="str">
        <f>IFERROR(
_xlfn.SWITCH(
VLOOKUP(AK$1,参照用!$H$2:$K$20,4,0),
0,IF(入力用!AJ68="","",入力用!AJ68),
1,IF(入力用!AJ68="",0,VLOOKUP(入力用!AJ68,参照用!$A$1:$B$11,2,0))
),
"")</f>
        <v/>
      </c>
      <c r="AL68" s="1" t="str">
        <f>IFERROR(
_xlfn.SWITCH(
VLOOKUP(AL$1,参照用!$H$2:$K$20,4,0),
0,IF(入力用!AK68="","",入力用!AK68),
1,IF(入力用!AK68="",0,VLOOKUP(入力用!AK68,参照用!$A$1:$B$11,2,0))
),
"")</f>
        <v/>
      </c>
      <c r="AM68" s="1" t="str">
        <f>IFERROR(
_xlfn.SWITCH(
VLOOKUP(AM$1,参照用!$H$2:$K$20,4,0),
0,IF(入力用!AL68="","",入力用!AL68),
1,IF(入力用!AL68="",0,VLOOKUP(入力用!AL68,参照用!$A$1:$B$11,2,0))
),
"")</f>
        <v/>
      </c>
    </row>
    <row r="69" spans="1:39" x14ac:dyDescent="0.2">
      <c r="A69" s="1" t="str">
        <f t="shared" si="1"/>
        <v>46045朝</v>
      </c>
      <c r="B69" s="10">
        <f>IF(
D69="","",
IF(入力用!A69="",B68,DATE(LEFT(設定!$AD$4,4),MID(設定!$AD$4,5,2),MID(入力用!A69,1,FIND("日",入力用!A69)-1)))
)</f>
        <v>46045</v>
      </c>
      <c r="C69" s="10" t="str">
        <f>IF(
D69="","",
IF(入力用!B69="",C68,入力用!B69)
)</f>
        <v>金</v>
      </c>
      <c r="D69" s="1" t="str">
        <f>_xlfn.SWITCH(VLOOKUP(D$1,参照用!$H$2:$K$20,4,0),
0,IF(ISBLANK(入力用!C69),"",入力用!C69),
1,IFERROR(VLOOKUP(入力用!C69,参照用!$A$1:$B$11,2,0),"")
)</f>
        <v>朝</v>
      </c>
      <c r="E69" s="1" t="str">
        <f>_xlfn.SWITCH(VLOOKUP(E$1,参照用!$H$2:$K$20,4,0),
0,IF(ISBLANK(入力用!D69),"",入力用!D69),
1,IFERROR(VLOOKUP(入力用!D69,参照用!$A$1:$B$11,2,0),"")
)</f>
        <v/>
      </c>
      <c r="F69" s="1" t="str">
        <f>_xlfn.SWITCH(VLOOKUP(F$1,参照用!$H$2:$K$20,4,0),
0,IF(ISBLANK(入力用!E69),"",入力用!E69),
1,IFERROR(VLOOKUP(入力用!E69,参照用!$A$1:$B$11,2,0),"")
)</f>
        <v/>
      </c>
      <c r="G69" s="1">
        <f>IFERROR(
_xlfn.SWITCH(
VLOOKUP(G$1,参照用!$H$2:$K$20,4,0),
0,IF(ISBLANK(入力用!F69),"",入力用!F69),
1,IF(ISBLANK(入力用!F69),0,VLOOKUP(入力用!F69,参照用!$A$1:$B$11,2,0))
),
"")</f>
        <v>0</v>
      </c>
      <c r="H69" s="1">
        <f>IFERROR(
_xlfn.SWITCH(
VLOOKUP(H$1,参照用!$H$2:$K$20,4,0),
0,IF(ISBLANK(入力用!G69),"",入力用!G69),
1,IF(ISBLANK(入力用!G69),0,VLOOKUP(入力用!G69,参照用!$A$1:$B$11,2,0))
),
"")</f>
        <v>0</v>
      </c>
      <c r="I69" s="1">
        <f>IFERROR(
_xlfn.SWITCH(
VLOOKUP(I$1,参照用!$H$2:$K$20,4,0),
0,IF(ISBLANK(入力用!H69),"",入力用!H69),
1,IF(ISBLANK(入力用!H69),0,VLOOKUP(入力用!H69,参照用!$A$1:$B$11,2,0))
),
"")</f>
        <v>0</v>
      </c>
      <c r="J69" s="1">
        <f>IFERROR(
_xlfn.SWITCH(
VLOOKUP(J$1,参照用!$H$2:$K$20,4,0),
0,IF(入力用!I69="","",入力用!I69),
1,IF(入力用!I69="",0,VLOOKUP(入力用!I69,参照用!$A$1:$B$11,2,0))
),
"")</f>
        <v>0</v>
      </c>
      <c r="K69" s="1">
        <f>IFERROR(
_xlfn.SWITCH(
VLOOKUP(K$1,参照用!$H$2:$K$20,4,0),
0,IF(入力用!J69="","",入力用!J69),
1,IF(入力用!J69="",0,VLOOKUP(入力用!J69,参照用!$A$1:$B$11,2,0))
),
"")</f>
        <v>0</v>
      </c>
      <c r="L69" s="1">
        <f>IFERROR(
_xlfn.SWITCH(
VLOOKUP(L$1,参照用!$H$2:$K$20,4,0),
0,IF(入力用!K69="","",入力用!K69),
1,IF(入力用!K69="",0,VLOOKUP(入力用!K69,参照用!$A$1:$B$11,2,0))
),
"")</f>
        <v>0</v>
      </c>
      <c r="M69" s="1">
        <f>IFERROR(
_xlfn.SWITCH(
VLOOKUP(M$1,参照用!$H$2:$K$20,4,0),
0,IF(入力用!L69="","",入力用!L69),
1,IF(入力用!L69="",0,VLOOKUP(入力用!L69,参照用!$A$1:$B$11,2,0))
),
"")</f>
        <v>0</v>
      </c>
      <c r="N69" s="1">
        <f>IFERROR(
_xlfn.SWITCH(
VLOOKUP(N$1,参照用!$H$2:$K$20,4,0),
0,IF(入力用!M69="","",入力用!M69),
1,IF(入力用!M69="",0,VLOOKUP(入力用!M69,参照用!$A$1:$B$11,2,0))
),
"")</f>
        <v>0</v>
      </c>
      <c r="O69" s="1">
        <f>IFERROR(
_xlfn.SWITCH(
VLOOKUP(O$1,参照用!$H$2:$K$20,4,0),
0,IF(入力用!N69="","",入力用!N69),
1,IF(入力用!N69="",0,VLOOKUP(入力用!N69,参照用!$A$1:$B$11,2,0))
),
"")</f>
        <v>0</v>
      </c>
      <c r="P69" s="1">
        <f>IFERROR(
_xlfn.SWITCH(
VLOOKUP(P$1,参照用!$H$2:$K$20,4,0),
0,IF(入力用!O69="","",入力用!O69),
1,IF(入力用!O69="",0,VLOOKUP(入力用!O69,参照用!$A$1:$B$11,2,0))
),
"")</f>
        <v>0</v>
      </c>
      <c r="Q69" s="1">
        <f>IFERROR(
_xlfn.SWITCH(
VLOOKUP(Q$1,参照用!$H$2:$K$20,4,0),
0,IF(入力用!P69="","",入力用!P69),
1,IF(入力用!P69="",0,VLOOKUP(入力用!P69,参照用!$A$1:$B$11,2,0))
),
"")</f>
        <v>0</v>
      </c>
      <c r="R69" s="1">
        <f>IFERROR(
_xlfn.SWITCH(
VLOOKUP(R$1,参照用!$H$2:$K$20,4,0),
0,IF(入力用!Q69="","",入力用!Q69),
1,IF(入力用!Q69="",0,VLOOKUP(入力用!Q69,参照用!$A$1:$B$11,2,0))
),
"")</f>
        <v>0</v>
      </c>
      <c r="S69" s="1">
        <f>IFERROR(
_xlfn.SWITCH(
VLOOKUP(S$1,参照用!$H$2:$K$20,4,0),
0,IF(入力用!R69="","",入力用!R69),
1,IF(入力用!R69="",0,VLOOKUP(入力用!R69,参照用!$A$1:$B$11,2,0))
),
"")</f>
        <v>0</v>
      </c>
      <c r="T69" s="1">
        <f>IFERROR(
_xlfn.SWITCH(
VLOOKUP(T$1,参照用!$H$2:$K$20,4,0),
0,IF(入力用!S69="","",入力用!S69),
1,IF(入力用!S69="",0,VLOOKUP(入力用!S69,参照用!$A$1:$B$11,2,0))
),
"")</f>
        <v>0</v>
      </c>
      <c r="U69" s="1">
        <f>IFERROR(
_xlfn.SWITCH(
VLOOKUP(U$1,参照用!$H$2:$K$20,4,0),
0,IF(入力用!T69="","",入力用!T69),
1,IF(入力用!T69="",0,VLOOKUP(入力用!T69,参照用!$A$1:$B$11,2,0))
),
"")</f>
        <v>0</v>
      </c>
      <c r="V69" s="1">
        <f>IFERROR(
_xlfn.SWITCH(
VLOOKUP(V$1,参照用!$H$2:$K$20,4,0),
0,IF(入力用!U69="","",入力用!U69),
1,IF(入力用!U69="",0,VLOOKUP(入力用!U69,参照用!$A$1:$B$11,2,0))
),
"")</f>
        <v>0</v>
      </c>
      <c r="W69" s="1">
        <f>IFERROR(
_xlfn.SWITCH(
VLOOKUP(W$1,参照用!$H$2:$K$20,4,0),
0,IF(入力用!V69="","",入力用!V69),
1,IF(入力用!V69="",0,VLOOKUP(入力用!V69,参照用!$A$1:$B$11,2,0))
),
"")</f>
        <v>0</v>
      </c>
      <c r="X69" s="1">
        <f>IFERROR(
_xlfn.SWITCH(
VLOOKUP(X$1,参照用!$H$2:$K$20,4,0),
0,IF(入力用!W69="","",入力用!W69),
1,IF(入力用!W69="",0,VLOOKUP(入力用!W69,参照用!$A$1:$B$11,2,0))
),
"")</f>
        <v>0</v>
      </c>
      <c r="Y69" s="1">
        <f>IFERROR(
_xlfn.SWITCH(
VLOOKUP(Y$1,参照用!$H$2:$K$20,4,0),
0,IF(入力用!X69="","",入力用!X69),
1,IF(入力用!X69="",0,VLOOKUP(入力用!X69,参照用!$A$1:$B$11,2,0))
),
"")</f>
        <v>0</v>
      </c>
      <c r="Z69" s="1">
        <f>IFERROR(
_xlfn.SWITCH(
VLOOKUP(Z$1,参照用!$H$2:$K$20,4,0),
0,IF(入力用!Y69="","",入力用!Y69),
1,IF(入力用!Y69="",0,VLOOKUP(入力用!Y69,参照用!$A$1:$B$11,2,0))
),
"")</f>
        <v>0</v>
      </c>
      <c r="AA69" s="1">
        <f>IFERROR(
_xlfn.SWITCH(
VLOOKUP(AA$1,参照用!$H$2:$K$20,4,0),
0,IF(入力用!Z69="","",入力用!Z69),
1,IF(入力用!Z69="",0,VLOOKUP(入力用!Z69,参照用!$A$1:$B$11,2,0))
),
"")</f>
        <v>0</v>
      </c>
      <c r="AB69" s="1">
        <f>IFERROR(
_xlfn.SWITCH(
VLOOKUP(AB$1,参照用!$H$2:$K$20,4,0),
0,IF(入力用!AA69="","",入力用!AA69),
1,IF(入力用!AA69="",0,VLOOKUP(入力用!AA69,参照用!$A$1:$B$11,2,0))
),
"")</f>
        <v>0</v>
      </c>
      <c r="AC69" s="1">
        <f>IFERROR(
_xlfn.SWITCH(
VLOOKUP(AC$1,参照用!$H$2:$K$20,4,0),
0,IF(入力用!AB69="","",入力用!AB69),
1,IF(入力用!AB69="",0,VLOOKUP(入力用!AB69,参照用!$A$1:$B$11,2,0))
),
"")</f>
        <v>0</v>
      </c>
      <c r="AD69" s="1">
        <f>IFERROR(
_xlfn.SWITCH(
VLOOKUP(AD$1,参照用!$H$2:$K$20,4,0),
0,IF(入力用!AC69="","",入力用!AC69),
1,IF(入力用!AC69="",0,VLOOKUP(入力用!AC69,参照用!$A$1:$B$11,2,0))
),
"")</f>
        <v>0</v>
      </c>
      <c r="AE69" s="1">
        <f>IFERROR(
_xlfn.SWITCH(
VLOOKUP(AE$1,参照用!$H$2:$K$20,4,0),
0,IF(入力用!AD69="","",入力用!AD69),
1,IF(入力用!AD69="",0,VLOOKUP(入力用!AD69,参照用!$A$1:$B$11,2,0))
),
"")</f>
        <v>0</v>
      </c>
      <c r="AF69" s="1">
        <f>IFERROR(
_xlfn.SWITCH(
VLOOKUP(AF$1,参照用!$H$2:$K$20,4,0),
0,IF(入力用!AE69="","",入力用!AE69),
1,IF(入力用!AE69="",0,VLOOKUP(入力用!AE69,参照用!$A$1:$B$11,2,0))
),
"")</f>
        <v>0</v>
      </c>
      <c r="AG69" s="1">
        <f>IFERROR(
_xlfn.SWITCH(
VLOOKUP(AG$1,参照用!$H$2:$K$20,4,0),
0,IF(入力用!AF69="","",入力用!AF69),
1,IF(入力用!AF69="",0,VLOOKUP(入力用!AF69,参照用!$A$1:$B$11,2,0))
),
"")</f>
        <v>0</v>
      </c>
      <c r="AH69" s="1">
        <f>IFERROR(
_xlfn.SWITCH(
VLOOKUP(AH$1,参照用!$H$2:$K$20,4,0),
0,IF(入力用!AG69="","",入力用!AG69),
1,IF(入力用!AG69="",0,VLOOKUP(入力用!AG69,参照用!$A$1:$B$11,2,0))
),
"")</f>
        <v>0</v>
      </c>
      <c r="AI69" s="1">
        <f>IFERROR(
_xlfn.SWITCH(
VLOOKUP(AI$1,参照用!$H$2:$K$20,4,0),
0,IF(入力用!AH69="","",入力用!AH69),
1,IF(入力用!AH69="",0,VLOOKUP(入力用!AH69,参照用!$A$1:$B$11,2,0))
),
"")</f>
        <v>0</v>
      </c>
      <c r="AJ69" s="1" t="str">
        <f>IFERROR(
_xlfn.SWITCH(
VLOOKUP(AJ$1,参照用!$H$2:$K$20,4,0),
0,IF(入力用!AI69="","",入力用!AI69),
1,IF(入力用!AI69="",0,VLOOKUP(入力用!AI69,参照用!$A$1:$B$11,2,0))
),
"")</f>
        <v/>
      </c>
      <c r="AK69" s="1" t="str">
        <f>IFERROR(
_xlfn.SWITCH(
VLOOKUP(AK$1,参照用!$H$2:$K$20,4,0),
0,IF(入力用!AJ69="","",入力用!AJ69),
1,IF(入力用!AJ69="",0,VLOOKUP(入力用!AJ69,参照用!$A$1:$B$11,2,0))
),
"")</f>
        <v/>
      </c>
      <c r="AL69" s="1" t="str">
        <f>IFERROR(
_xlfn.SWITCH(
VLOOKUP(AL$1,参照用!$H$2:$K$20,4,0),
0,IF(入力用!AK69="","",入力用!AK69),
1,IF(入力用!AK69="",0,VLOOKUP(入力用!AK69,参照用!$A$1:$B$11,2,0))
),
"")</f>
        <v/>
      </c>
      <c r="AM69" s="1" t="str">
        <f>IFERROR(
_xlfn.SWITCH(
VLOOKUP(AM$1,参照用!$H$2:$K$20,4,0),
0,IF(入力用!AL69="","",入力用!AL69),
1,IF(入力用!AL69="",0,VLOOKUP(入力用!AL69,参照用!$A$1:$B$11,2,0))
),
"")</f>
        <v/>
      </c>
    </row>
    <row r="70" spans="1:39" x14ac:dyDescent="0.2">
      <c r="A70" s="1" t="str">
        <f t="shared" si="1"/>
        <v>46045昼</v>
      </c>
      <c r="B70" s="10">
        <f>IF(
D70="","",
IF(入力用!A70="",B69,DATE(LEFT(設定!$AD$4,4),MID(設定!$AD$4,5,2),MID(入力用!A70,1,FIND("日",入力用!A70)-1)))
)</f>
        <v>46045</v>
      </c>
      <c r="C70" s="10" t="str">
        <f>IF(
D70="","",
IF(入力用!B70="",C69,入力用!B70)
)</f>
        <v>金</v>
      </c>
      <c r="D70" s="1" t="str">
        <f>_xlfn.SWITCH(VLOOKUP(D$1,参照用!$H$2:$K$20,4,0),
0,IF(ISBLANK(入力用!C70),"",入力用!C70),
1,IFERROR(VLOOKUP(入力用!C70,参照用!$A$1:$B$11,2,0),"")
)</f>
        <v>昼</v>
      </c>
      <c r="E70" s="1" t="str">
        <f>_xlfn.SWITCH(VLOOKUP(E$1,参照用!$H$2:$K$20,4,0),
0,IF(ISBLANK(入力用!D70),"",入力用!D70),
1,IFERROR(VLOOKUP(入力用!D70,参照用!$A$1:$B$11,2,0),"")
)</f>
        <v/>
      </c>
      <c r="F70" s="1" t="str">
        <f>_xlfn.SWITCH(VLOOKUP(F$1,参照用!$H$2:$K$20,4,0),
0,IF(ISBLANK(入力用!E70),"",入力用!E70),
1,IFERROR(VLOOKUP(入力用!E70,参照用!$A$1:$B$11,2,0),"")
)</f>
        <v/>
      </c>
      <c r="G70" s="1">
        <f>IFERROR(
_xlfn.SWITCH(
VLOOKUP(G$1,参照用!$H$2:$K$20,4,0),
0,IF(ISBLANK(入力用!F70),"",入力用!F70),
1,IF(ISBLANK(入力用!F70),0,VLOOKUP(入力用!F70,参照用!$A$1:$B$11,2,0))
),
"")</f>
        <v>0</v>
      </c>
      <c r="H70" s="1">
        <f>IFERROR(
_xlfn.SWITCH(
VLOOKUP(H$1,参照用!$H$2:$K$20,4,0),
0,IF(ISBLANK(入力用!G70),"",入力用!G70),
1,IF(ISBLANK(入力用!G70),0,VLOOKUP(入力用!G70,参照用!$A$1:$B$11,2,0))
),
"")</f>
        <v>0</v>
      </c>
      <c r="I70" s="1">
        <f>IFERROR(
_xlfn.SWITCH(
VLOOKUP(I$1,参照用!$H$2:$K$20,4,0),
0,IF(ISBLANK(入力用!H70),"",入力用!H70),
1,IF(ISBLANK(入力用!H70),0,VLOOKUP(入力用!H70,参照用!$A$1:$B$11,2,0))
),
"")</f>
        <v>0</v>
      </c>
      <c r="J70" s="1">
        <f>IFERROR(
_xlfn.SWITCH(
VLOOKUP(J$1,参照用!$H$2:$K$20,4,0),
0,IF(入力用!I70="","",入力用!I70),
1,IF(入力用!I70="",0,VLOOKUP(入力用!I70,参照用!$A$1:$B$11,2,0))
),
"")</f>
        <v>0</v>
      </c>
      <c r="K70" s="1">
        <f>IFERROR(
_xlfn.SWITCH(
VLOOKUP(K$1,参照用!$H$2:$K$20,4,0),
0,IF(入力用!J70="","",入力用!J70),
1,IF(入力用!J70="",0,VLOOKUP(入力用!J70,参照用!$A$1:$B$11,2,0))
),
"")</f>
        <v>0</v>
      </c>
      <c r="L70" s="1">
        <f>IFERROR(
_xlfn.SWITCH(
VLOOKUP(L$1,参照用!$H$2:$K$20,4,0),
0,IF(入力用!K70="","",入力用!K70),
1,IF(入力用!K70="",0,VLOOKUP(入力用!K70,参照用!$A$1:$B$11,2,0))
),
"")</f>
        <v>0</v>
      </c>
      <c r="M70" s="1">
        <f>IFERROR(
_xlfn.SWITCH(
VLOOKUP(M$1,参照用!$H$2:$K$20,4,0),
0,IF(入力用!L70="","",入力用!L70),
1,IF(入力用!L70="",0,VLOOKUP(入力用!L70,参照用!$A$1:$B$11,2,0))
),
"")</f>
        <v>0</v>
      </c>
      <c r="N70" s="1">
        <f>IFERROR(
_xlfn.SWITCH(
VLOOKUP(N$1,参照用!$H$2:$K$20,4,0),
0,IF(入力用!M70="","",入力用!M70),
1,IF(入力用!M70="",0,VLOOKUP(入力用!M70,参照用!$A$1:$B$11,2,0))
),
"")</f>
        <v>0</v>
      </c>
      <c r="O70" s="1">
        <f>IFERROR(
_xlfn.SWITCH(
VLOOKUP(O$1,参照用!$H$2:$K$20,4,0),
0,IF(入力用!N70="","",入力用!N70),
1,IF(入力用!N70="",0,VLOOKUP(入力用!N70,参照用!$A$1:$B$11,2,0))
),
"")</f>
        <v>0</v>
      </c>
      <c r="P70" s="1">
        <f>IFERROR(
_xlfn.SWITCH(
VLOOKUP(P$1,参照用!$H$2:$K$20,4,0),
0,IF(入力用!O70="","",入力用!O70),
1,IF(入力用!O70="",0,VLOOKUP(入力用!O70,参照用!$A$1:$B$11,2,0))
),
"")</f>
        <v>0</v>
      </c>
      <c r="Q70" s="1">
        <f>IFERROR(
_xlfn.SWITCH(
VLOOKUP(Q$1,参照用!$H$2:$K$20,4,0),
0,IF(入力用!P70="","",入力用!P70),
1,IF(入力用!P70="",0,VLOOKUP(入力用!P70,参照用!$A$1:$B$11,2,0))
),
"")</f>
        <v>0</v>
      </c>
      <c r="R70" s="1">
        <f>IFERROR(
_xlfn.SWITCH(
VLOOKUP(R$1,参照用!$H$2:$K$20,4,0),
0,IF(入力用!Q70="","",入力用!Q70),
1,IF(入力用!Q70="",0,VLOOKUP(入力用!Q70,参照用!$A$1:$B$11,2,0))
),
"")</f>
        <v>0</v>
      </c>
      <c r="S70" s="1">
        <f>IFERROR(
_xlfn.SWITCH(
VLOOKUP(S$1,参照用!$H$2:$K$20,4,0),
0,IF(入力用!R70="","",入力用!R70),
1,IF(入力用!R70="",0,VLOOKUP(入力用!R70,参照用!$A$1:$B$11,2,0))
),
"")</f>
        <v>0</v>
      </c>
      <c r="T70" s="1">
        <f>IFERROR(
_xlfn.SWITCH(
VLOOKUP(T$1,参照用!$H$2:$K$20,4,0),
0,IF(入力用!S70="","",入力用!S70),
1,IF(入力用!S70="",0,VLOOKUP(入力用!S70,参照用!$A$1:$B$11,2,0))
),
"")</f>
        <v>0</v>
      </c>
      <c r="U70" s="1">
        <f>IFERROR(
_xlfn.SWITCH(
VLOOKUP(U$1,参照用!$H$2:$K$20,4,0),
0,IF(入力用!T70="","",入力用!T70),
1,IF(入力用!T70="",0,VLOOKUP(入力用!T70,参照用!$A$1:$B$11,2,0))
),
"")</f>
        <v>0</v>
      </c>
      <c r="V70" s="1">
        <f>IFERROR(
_xlfn.SWITCH(
VLOOKUP(V$1,参照用!$H$2:$K$20,4,0),
0,IF(入力用!U70="","",入力用!U70),
1,IF(入力用!U70="",0,VLOOKUP(入力用!U70,参照用!$A$1:$B$11,2,0))
),
"")</f>
        <v>0</v>
      </c>
      <c r="W70" s="1">
        <f>IFERROR(
_xlfn.SWITCH(
VLOOKUP(W$1,参照用!$H$2:$K$20,4,0),
0,IF(入力用!V70="","",入力用!V70),
1,IF(入力用!V70="",0,VLOOKUP(入力用!V70,参照用!$A$1:$B$11,2,0))
),
"")</f>
        <v>0</v>
      </c>
      <c r="X70" s="1">
        <f>IFERROR(
_xlfn.SWITCH(
VLOOKUP(X$1,参照用!$H$2:$K$20,4,0),
0,IF(入力用!W70="","",入力用!W70),
1,IF(入力用!W70="",0,VLOOKUP(入力用!W70,参照用!$A$1:$B$11,2,0))
),
"")</f>
        <v>0</v>
      </c>
      <c r="Y70" s="1">
        <f>IFERROR(
_xlfn.SWITCH(
VLOOKUP(Y$1,参照用!$H$2:$K$20,4,0),
0,IF(入力用!X70="","",入力用!X70),
1,IF(入力用!X70="",0,VLOOKUP(入力用!X70,参照用!$A$1:$B$11,2,0))
),
"")</f>
        <v>0</v>
      </c>
      <c r="Z70" s="1">
        <f>IFERROR(
_xlfn.SWITCH(
VLOOKUP(Z$1,参照用!$H$2:$K$20,4,0),
0,IF(入力用!Y70="","",入力用!Y70),
1,IF(入力用!Y70="",0,VLOOKUP(入力用!Y70,参照用!$A$1:$B$11,2,0))
),
"")</f>
        <v>0</v>
      </c>
      <c r="AA70" s="1">
        <f>IFERROR(
_xlfn.SWITCH(
VLOOKUP(AA$1,参照用!$H$2:$K$20,4,0),
0,IF(入力用!Z70="","",入力用!Z70),
1,IF(入力用!Z70="",0,VLOOKUP(入力用!Z70,参照用!$A$1:$B$11,2,0))
),
"")</f>
        <v>0</v>
      </c>
      <c r="AB70" s="1">
        <f>IFERROR(
_xlfn.SWITCH(
VLOOKUP(AB$1,参照用!$H$2:$K$20,4,0),
0,IF(入力用!AA70="","",入力用!AA70),
1,IF(入力用!AA70="",0,VLOOKUP(入力用!AA70,参照用!$A$1:$B$11,2,0))
),
"")</f>
        <v>0</v>
      </c>
      <c r="AC70" s="1">
        <f>IFERROR(
_xlfn.SWITCH(
VLOOKUP(AC$1,参照用!$H$2:$K$20,4,0),
0,IF(入力用!AB70="","",入力用!AB70),
1,IF(入力用!AB70="",0,VLOOKUP(入力用!AB70,参照用!$A$1:$B$11,2,0))
),
"")</f>
        <v>0</v>
      </c>
      <c r="AD70" s="1">
        <f>IFERROR(
_xlfn.SWITCH(
VLOOKUP(AD$1,参照用!$H$2:$K$20,4,0),
0,IF(入力用!AC70="","",入力用!AC70),
1,IF(入力用!AC70="",0,VLOOKUP(入力用!AC70,参照用!$A$1:$B$11,2,0))
),
"")</f>
        <v>0</v>
      </c>
      <c r="AE70" s="1">
        <f>IFERROR(
_xlfn.SWITCH(
VLOOKUP(AE$1,参照用!$H$2:$K$20,4,0),
0,IF(入力用!AD70="","",入力用!AD70),
1,IF(入力用!AD70="",0,VLOOKUP(入力用!AD70,参照用!$A$1:$B$11,2,0))
),
"")</f>
        <v>0</v>
      </c>
      <c r="AF70" s="1">
        <f>IFERROR(
_xlfn.SWITCH(
VLOOKUP(AF$1,参照用!$H$2:$K$20,4,0),
0,IF(入力用!AE70="","",入力用!AE70),
1,IF(入力用!AE70="",0,VLOOKUP(入力用!AE70,参照用!$A$1:$B$11,2,0))
),
"")</f>
        <v>0</v>
      </c>
      <c r="AG70" s="1">
        <f>IFERROR(
_xlfn.SWITCH(
VLOOKUP(AG$1,参照用!$H$2:$K$20,4,0),
0,IF(入力用!AF70="","",入力用!AF70),
1,IF(入力用!AF70="",0,VLOOKUP(入力用!AF70,参照用!$A$1:$B$11,2,0))
),
"")</f>
        <v>0</v>
      </c>
      <c r="AH70" s="1">
        <f>IFERROR(
_xlfn.SWITCH(
VLOOKUP(AH$1,参照用!$H$2:$K$20,4,0),
0,IF(入力用!AG70="","",入力用!AG70),
1,IF(入力用!AG70="",0,VLOOKUP(入力用!AG70,参照用!$A$1:$B$11,2,0))
),
"")</f>
        <v>0</v>
      </c>
      <c r="AI70" s="1">
        <f>IFERROR(
_xlfn.SWITCH(
VLOOKUP(AI$1,参照用!$H$2:$K$20,4,0),
0,IF(入力用!AH70="","",入力用!AH70),
1,IF(入力用!AH70="",0,VLOOKUP(入力用!AH70,参照用!$A$1:$B$11,2,0))
),
"")</f>
        <v>0</v>
      </c>
      <c r="AJ70" s="1" t="str">
        <f>IFERROR(
_xlfn.SWITCH(
VLOOKUP(AJ$1,参照用!$H$2:$K$20,4,0),
0,IF(入力用!AI70="","",入力用!AI70),
1,IF(入力用!AI70="",0,VLOOKUP(入力用!AI70,参照用!$A$1:$B$11,2,0))
),
"")</f>
        <v/>
      </c>
      <c r="AK70" s="1" t="str">
        <f>IFERROR(
_xlfn.SWITCH(
VLOOKUP(AK$1,参照用!$H$2:$K$20,4,0),
0,IF(入力用!AJ70="","",入力用!AJ70),
1,IF(入力用!AJ70="",0,VLOOKUP(入力用!AJ70,参照用!$A$1:$B$11,2,0))
),
"")</f>
        <v/>
      </c>
      <c r="AL70" s="1" t="str">
        <f>IFERROR(
_xlfn.SWITCH(
VLOOKUP(AL$1,参照用!$H$2:$K$20,4,0),
0,IF(入力用!AK70="","",入力用!AK70),
1,IF(入力用!AK70="",0,VLOOKUP(入力用!AK70,参照用!$A$1:$B$11,2,0))
),
"")</f>
        <v/>
      </c>
      <c r="AM70" s="1" t="str">
        <f>IFERROR(
_xlfn.SWITCH(
VLOOKUP(AM$1,参照用!$H$2:$K$20,4,0),
0,IF(入力用!AL70="","",入力用!AL70),
1,IF(入力用!AL70="",0,VLOOKUP(入力用!AL70,参照用!$A$1:$B$11,2,0))
),
"")</f>
        <v/>
      </c>
    </row>
    <row r="71" spans="1:39" x14ac:dyDescent="0.2">
      <c r="A71" s="1" t="str">
        <f t="shared" si="1"/>
        <v>46045夜</v>
      </c>
      <c r="B71" s="10">
        <f>IF(
D71="","",
IF(入力用!A71="",B70,DATE(LEFT(設定!$AD$4,4),MID(設定!$AD$4,5,2),MID(入力用!A71,1,FIND("日",入力用!A71)-1)))
)</f>
        <v>46045</v>
      </c>
      <c r="C71" s="10" t="str">
        <f>IF(
D71="","",
IF(入力用!B71="",C70,入力用!B71)
)</f>
        <v>金</v>
      </c>
      <c r="D71" s="1" t="str">
        <f>_xlfn.SWITCH(VLOOKUP(D$1,参照用!$H$2:$K$20,4,0),
0,IF(ISBLANK(入力用!C71),"",入力用!C71),
1,IFERROR(VLOOKUP(入力用!C71,参照用!$A$1:$B$11,2,0),"")
)</f>
        <v>夜</v>
      </c>
      <c r="E71" s="1" t="str">
        <f>_xlfn.SWITCH(VLOOKUP(E$1,参照用!$H$2:$K$20,4,0),
0,IF(ISBLANK(入力用!D71),"",入力用!D71),
1,IFERROR(VLOOKUP(入力用!D71,参照用!$A$1:$B$11,2,0),"")
)</f>
        <v/>
      </c>
      <c r="F71" s="1" t="str">
        <f>_xlfn.SWITCH(VLOOKUP(F$1,参照用!$H$2:$K$20,4,0),
0,IF(ISBLANK(入力用!E71),"",入力用!E71),
1,IFERROR(VLOOKUP(入力用!E71,参照用!$A$1:$B$11,2,0),"")
)</f>
        <v/>
      </c>
      <c r="G71" s="1">
        <f>IFERROR(
_xlfn.SWITCH(
VLOOKUP(G$1,参照用!$H$2:$K$20,4,0),
0,IF(ISBLANK(入力用!F71),"",入力用!F71),
1,IF(ISBLANK(入力用!F71),0,VLOOKUP(入力用!F71,参照用!$A$1:$B$11,2,0))
),
"")</f>
        <v>0</v>
      </c>
      <c r="H71" s="1">
        <f>IFERROR(
_xlfn.SWITCH(
VLOOKUP(H$1,参照用!$H$2:$K$20,4,0),
0,IF(ISBLANK(入力用!G71),"",入力用!G71),
1,IF(ISBLANK(入力用!G71),0,VLOOKUP(入力用!G71,参照用!$A$1:$B$11,2,0))
),
"")</f>
        <v>0</v>
      </c>
      <c r="I71" s="1">
        <f>IFERROR(
_xlfn.SWITCH(
VLOOKUP(I$1,参照用!$H$2:$K$20,4,0),
0,IF(ISBLANK(入力用!H71),"",入力用!H71),
1,IF(ISBLANK(入力用!H71),0,VLOOKUP(入力用!H71,参照用!$A$1:$B$11,2,0))
),
"")</f>
        <v>0</v>
      </c>
      <c r="J71" s="1">
        <f>IFERROR(
_xlfn.SWITCH(
VLOOKUP(J$1,参照用!$H$2:$K$20,4,0),
0,IF(入力用!I71="","",入力用!I71),
1,IF(入力用!I71="",0,VLOOKUP(入力用!I71,参照用!$A$1:$B$11,2,0))
),
"")</f>
        <v>0</v>
      </c>
      <c r="K71" s="1">
        <f>IFERROR(
_xlfn.SWITCH(
VLOOKUP(K$1,参照用!$H$2:$K$20,4,0),
0,IF(入力用!J71="","",入力用!J71),
1,IF(入力用!J71="",0,VLOOKUP(入力用!J71,参照用!$A$1:$B$11,2,0))
),
"")</f>
        <v>0</v>
      </c>
      <c r="L71" s="1">
        <f>IFERROR(
_xlfn.SWITCH(
VLOOKUP(L$1,参照用!$H$2:$K$20,4,0),
0,IF(入力用!K71="","",入力用!K71),
1,IF(入力用!K71="",0,VLOOKUP(入力用!K71,参照用!$A$1:$B$11,2,0))
),
"")</f>
        <v>0</v>
      </c>
      <c r="M71" s="1">
        <f>IFERROR(
_xlfn.SWITCH(
VLOOKUP(M$1,参照用!$H$2:$K$20,4,0),
0,IF(入力用!L71="","",入力用!L71),
1,IF(入力用!L71="",0,VLOOKUP(入力用!L71,参照用!$A$1:$B$11,2,0))
),
"")</f>
        <v>0</v>
      </c>
      <c r="N71" s="1">
        <f>IFERROR(
_xlfn.SWITCH(
VLOOKUP(N$1,参照用!$H$2:$K$20,4,0),
0,IF(入力用!M71="","",入力用!M71),
1,IF(入力用!M71="",0,VLOOKUP(入力用!M71,参照用!$A$1:$B$11,2,0))
),
"")</f>
        <v>0</v>
      </c>
      <c r="O71" s="1">
        <f>IFERROR(
_xlfn.SWITCH(
VLOOKUP(O$1,参照用!$H$2:$K$20,4,0),
0,IF(入力用!N71="","",入力用!N71),
1,IF(入力用!N71="",0,VLOOKUP(入力用!N71,参照用!$A$1:$B$11,2,0))
),
"")</f>
        <v>0</v>
      </c>
      <c r="P71" s="1">
        <f>IFERROR(
_xlfn.SWITCH(
VLOOKUP(P$1,参照用!$H$2:$K$20,4,0),
0,IF(入力用!O71="","",入力用!O71),
1,IF(入力用!O71="",0,VLOOKUP(入力用!O71,参照用!$A$1:$B$11,2,0))
),
"")</f>
        <v>0</v>
      </c>
      <c r="Q71" s="1">
        <f>IFERROR(
_xlfn.SWITCH(
VLOOKUP(Q$1,参照用!$H$2:$K$20,4,0),
0,IF(入力用!P71="","",入力用!P71),
1,IF(入力用!P71="",0,VLOOKUP(入力用!P71,参照用!$A$1:$B$11,2,0))
),
"")</f>
        <v>0</v>
      </c>
      <c r="R71" s="1">
        <f>IFERROR(
_xlfn.SWITCH(
VLOOKUP(R$1,参照用!$H$2:$K$20,4,0),
0,IF(入力用!Q71="","",入力用!Q71),
1,IF(入力用!Q71="",0,VLOOKUP(入力用!Q71,参照用!$A$1:$B$11,2,0))
),
"")</f>
        <v>0</v>
      </c>
      <c r="S71" s="1">
        <f>IFERROR(
_xlfn.SWITCH(
VLOOKUP(S$1,参照用!$H$2:$K$20,4,0),
0,IF(入力用!R71="","",入力用!R71),
1,IF(入力用!R71="",0,VLOOKUP(入力用!R71,参照用!$A$1:$B$11,2,0))
),
"")</f>
        <v>0</v>
      </c>
      <c r="T71" s="1">
        <f>IFERROR(
_xlfn.SWITCH(
VLOOKUP(T$1,参照用!$H$2:$K$20,4,0),
0,IF(入力用!S71="","",入力用!S71),
1,IF(入力用!S71="",0,VLOOKUP(入力用!S71,参照用!$A$1:$B$11,2,0))
),
"")</f>
        <v>0</v>
      </c>
      <c r="U71" s="1">
        <f>IFERROR(
_xlfn.SWITCH(
VLOOKUP(U$1,参照用!$H$2:$K$20,4,0),
0,IF(入力用!T71="","",入力用!T71),
1,IF(入力用!T71="",0,VLOOKUP(入力用!T71,参照用!$A$1:$B$11,2,0))
),
"")</f>
        <v>0</v>
      </c>
      <c r="V71" s="1">
        <f>IFERROR(
_xlfn.SWITCH(
VLOOKUP(V$1,参照用!$H$2:$K$20,4,0),
0,IF(入力用!U71="","",入力用!U71),
1,IF(入力用!U71="",0,VLOOKUP(入力用!U71,参照用!$A$1:$B$11,2,0))
),
"")</f>
        <v>0</v>
      </c>
      <c r="W71" s="1">
        <f>IFERROR(
_xlfn.SWITCH(
VLOOKUP(W$1,参照用!$H$2:$K$20,4,0),
0,IF(入力用!V71="","",入力用!V71),
1,IF(入力用!V71="",0,VLOOKUP(入力用!V71,参照用!$A$1:$B$11,2,0))
),
"")</f>
        <v>0</v>
      </c>
      <c r="X71" s="1">
        <f>IFERROR(
_xlfn.SWITCH(
VLOOKUP(X$1,参照用!$H$2:$K$20,4,0),
0,IF(入力用!W71="","",入力用!W71),
1,IF(入力用!W71="",0,VLOOKUP(入力用!W71,参照用!$A$1:$B$11,2,0))
),
"")</f>
        <v>0</v>
      </c>
      <c r="Y71" s="1">
        <f>IFERROR(
_xlfn.SWITCH(
VLOOKUP(Y$1,参照用!$H$2:$K$20,4,0),
0,IF(入力用!X71="","",入力用!X71),
1,IF(入力用!X71="",0,VLOOKUP(入力用!X71,参照用!$A$1:$B$11,2,0))
),
"")</f>
        <v>0</v>
      </c>
      <c r="Z71" s="1">
        <f>IFERROR(
_xlfn.SWITCH(
VLOOKUP(Z$1,参照用!$H$2:$K$20,4,0),
0,IF(入力用!Y71="","",入力用!Y71),
1,IF(入力用!Y71="",0,VLOOKUP(入力用!Y71,参照用!$A$1:$B$11,2,0))
),
"")</f>
        <v>0</v>
      </c>
      <c r="AA71" s="1">
        <f>IFERROR(
_xlfn.SWITCH(
VLOOKUP(AA$1,参照用!$H$2:$K$20,4,0),
0,IF(入力用!Z71="","",入力用!Z71),
1,IF(入力用!Z71="",0,VLOOKUP(入力用!Z71,参照用!$A$1:$B$11,2,0))
),
"")</f>
        <v>0</v>
      </c>
      <c r="AB71" s="1">
        <f>IFERROR(
_xlfn.SWITCH(
VLOOKUP(AB$1,参照用!$H$2:$K$20,4,0),
0,IF(入力用!AA71="","",入力用!AA71),
1,IF(入力用!AA71="",0,VLOOKUP(入力用!AA71,参照用!$A$1:$B$11,2,0))
),
"")</f>
        <v>0</v>
      </c>
      <c r="AC71" s="1">
        <f>IFERROR(
_xlfn.SWITCH(
VLOOKUP(AC$1,参照用!$H$2:$K$20,4,0),
0,IF(入力用!AB71="","",入力用!AB71),
1,IF(入力用!AB71="",0,VLOOKUP(入力用!AB71,参照用!$A$1:$B$11,2,0))
),
"")</f>
        <v>0</v>
      </c>
      <c r="AD71" s="1">
        <f>IFERROR(
_xlfn.SWITCH(
VLOOKUP(AD$1,参照用!$H$2:$K$20,4,0),
0,IF(入力用!AC71="","",入力用!AC71),
1,IF(入力用!AC71="",0,VLOOKUP(入力用!AC71,参照用!$A$1:$B$11,2,0))
),
"")</f>
        <v>0</v>
      </c>
      <c r="AE71" s="1">
        <f>IFERROR(
_xlfn.SWITCH(
VLOOKUP(AE$1,参照用!$H$2:$K$20,4,0),
0,IF(入力用!AD71="","",入力用!AD71),
1,IF(入力用!AD71="",0,VLOOKUP(入力用!AD71,参照用!$A$1:$B$11,2,0))
),
"")</f>
        <v>0</v>
      </c>
      <c r="AF71" s="1">
        <f>IFERROR(
_xlfn.SWITCH(
VLOOKUP(AF$1,参照用!$H$2:$K$20,4,0),
0,IF(入力用!AE71="","",入力用!AE71),
1,IF(入力用!AE71="",0,VLOOKUP(入力用!AE71,参照用!$A$1:$B$11,2,0))
),
"")</f>
        <v>0</v>
      </c>
      <c r="AG71" s="1">
        <f>IFERROR(
_xlfn.SWITCH(
VLOOKUP(AG$1,参照用!$H$2:$K$20,4,0),
0,IF(入力用!AF71="","",入力用!AF71),
1,IF(入力用!AF71="",0,VLOOKUP(入力用!AF71,参照用!$A$1:$B$11,2,0))
),
"")</f>
        <v>0</v>
      </c>
      <c r="AH71" s="1">
        <f>IFERROR(
_xlfn.SWITCH(
VLOOKUP(AH$1,参照用!$H$2:$K$20,4,0),
0,IF(入力用!AG71="","",入力用!AG71),
1,IF(入力用!AG71="",0,VLOOKUP(入力用!AG71,参照用!$A$1:$B$11,2,0))
),
"")</f>
        <v>0</v>
      </c>
      <c r="AI71" s="1">
        <f>IFERROR(
_xlfn.SWITCH(
VLOOKUP(AI$1,参照用!$H$2:$K$20,4,0),
0,IF(入力用!AH71="","",入力用!AH71),
1,IF(入力用!AH71="",0,VLOOKUP(入力用!AH71,参照用!$A$1:$B$11,2,0))
),
"")</f>
        <v>0</v>
      </c>
      <c r="AJ71" s="1" t="str">
        <f>IFERROR(
_xlfn.SWITCH(
VLOOKUP(AJ$1,参照用!$H$2:$K$20,4,0),
0,IF(入力用!AI71="","",入力用!AI71),
1,IF(入力用!AI71="",0,VLOOKUP(入力用!AI71,参照用!$A$1:$B$11,2,0))
),
"")</f>
        <v/>
      </c>
      <c r="AK71" s="1" t="str">
        <f>IFERROR(
_xlfn.SWITCH(
VLOOKUP(AK$1,参照用!$H$2:$K$20,4,0),
0,IF(入力用!AJ71="","",入力用!AJ71),
1,IF(入力用!AJ71="",0,VLOOKUP(入力用!AJ71,参照用!$A$1:$B$11,2,0))
),
"")</f>
        <v/>
      </c>
      <c r="AL71" s="1" t="str">
        <f>IFERROR(
_xlfn.SWITCH(
VLOOKUP(AL$1,参照用!$H$2:$K$20,4,0),
0,IF(入力用!AK71="","",入力用!AK71),
1,IF(入力用!AK71="",0,VLOOKUP(入力用!AK71,参照用!$A$1:$B$11,2,0))
),
"")</f>
        <v/>
      </c>
      <c r="AM71" s="1" t="str">
        <f>IFERROR(
_xlfn.SWITCH(
VLOOKUP(AM$1,参照用!$H$2:$K$20,4,0),
0,IF(入力用!AL71="","",入力用!AL71),
1,IF(入力用!AL71="",0,VLOOKUP(入力用!AL71,参照用!$A$1:$B$11,2,0))
),
"")</f>
        <v/>
      </c>
    </row>
    <row r="72" spans="1:39" x14ac:dyDescent="0.2">
      <c r="A72" s="1" t="str">
        <f t="shared" si="1"/>
        <v>46046朝</v>
      </c>
      <c r="B72" s="10">
        <f>IF(
D72="","",
IF(入力用!A72="",B71,DATE(LEFT(設定!$AD$4,4),MID(設定!$AD$4,5,2),MID(入力用!A72,1,FIND("日",入力用!A72)-1)))
)</f>
        <v>46046</v>
      </c>
      <c r="C72" s="10" t="str">
        <f>IF(
D72="","",
IF(入力用!B72="",C71,入力用!B72)
)</f>
        <v>土</v>
      </c>
      <c r="D72" s="1" t="str">
        <f>_xlfn.SWITCH(VLOOKUP(D$1,参照用!$H$2:$K$20,4,0),
0,IF(ISBLANK(入力用!C72),"",入力用!C72),
1,IFERROR(VLOOKUP(入力用!C72,参照用!$A$1:$B$11,2,0),"")
)</f>
        <v>朝</v>
      </c>
      <c r="E72" s="1" t="str">
        <f>_xlfn.SWITCH(VLOOKUP(E$1,参照用!$H$2:$K$20,4,0),
0,IF(ISBLANK(入力用!D72),"",入力用!D72),
1,IFERROR(VLOOKUP(入力用!D72,参照用!$A$1:$B$11,2,0),"")
)</f>
        <v/>
      </c>
      <c r="F72" s="1" t="str">
        <f>_xlfn.SWITCH(VLOOKUP(F$1,参照用!$H$2:$K$20,4,0),
0,IF(ISBLANK(入力用!E72),"",入力用!E72),
1,IFERROR(VLOOKUP(入力用!E72,参照用!$A$1:$B$11,2,0),"")
)</f>
        <v/>
      </c>
      <c r="G72" s="1">
        <f>IFERROR(
_xlfn.SWITCH(
VLOOKUP(G$1,参照用!$H$2:$K$20,4,0),
0,IF(ISBLANK(入力用!F72),"",入力用!F72),
1,IF(ISBLANK(入力用!F72),0,VLOOKUP(入力用!F72,参照用!$A$1:$B$11,2,0))
),
"")</f>
        <v>0</v>
      </c>
      <c r="H72" s="1">
        <f>IFERROR(
_xlfn.SWITCH(
VLOOKUP(H$1,参照用!$H$2:$K$20,4,0),
0,IF(ISBLANK(入力用!G72),"",入力用!G72),
1,IF(ISBLANK(入力用!G72),0,VLOOKUP(入力用!G72,参照用!$A$1:$B$11,2,0))
),
"")</f>
        <v>0</v>
      </c>
      <c r="I72" s="1">
        <f>IFERROR(
_xlfn.SWITCH(
VLOOKUP(I$1,参照用!$H$2:$K$20,4,0),
0,IF(ISBLANK(入力用!H72),"",入力用!H72),
1,IF(ISBLANK(入力用!H72),0,VLOOKUP(入力用!H72,参照用!$A$1:$B$11,2,0))
),
"")</f>
        <v>0</v>
      </c>
      <c r="J72" s="1">
        <f>IFERROR(
_xlfn.SWITCH(
VLOOKUP(J$1,参照用!$H$2:$K$20,4,0),
0,IF(入力用!I72="","",入力用!I72),
1,IF(入力用!I72="",0,VLOOKUP(入力用!I72,参照用!$A$1:$B$11,2,0))
),
"")</f>
        <v>0</v>
      </c>
      <c r="K72" s="1">
        <f>IFERROR(
_xlfn.SWITCH(
VLOOKUP(K$1,参照用!$H$2:$K$20,4,0),
0,IF(入力用!J72="","",入力用!J72),
1,IF(入力用!J72="",0,VLOOKUP(入力用!J72,参照用!$A$1:$B$11,2,0))
),
"")</f>
        <v>0</v>
      </c>
      <c r="L72" s="1">
        <f>IFERROR(
_xlfn.SWITCH(
VLOOKUP(L$1,参照用!$H$2:$K$20,4,0),
0,IF(入力用!K72="","",入力用!K72),
1,IF(入力用!K72="",0,VLOOKUP(入力用!K72,参照用!$A$1:$B$11,2,0))
),
"")</f>
        <v>0</v>
      </c>
      <c r="M72" s="1">
        <f>IFERROR(
_xlfn.SWITCH(
VLOOKUP(M$1,参照用!$H$2:$K$20,4,0),
0,IF(入力用!L72="","",入力用!L72),
1,IF(入力用!L72="",0,VLOOKUP(入力用!L72,参照用!$A$1:$B$11,2,0))
),
"")</f>
        <v>0</v>
      </c>
      <c r="N72" s="1">
        <f>IFERROR(
_xlfn.SWITCH(
VLOOKUP(N$1,参照用!$H$2:$K$20,4,0),
0,IF(入力用!M72="","",入力用!M72),
1,IF(入力用!M72="",0,VLOOKUP(入力用!M72,参照用!$A$1:$B$11,2,0))
),
"")</f>
        <v>0</v>
      </c>
      <c r="O72" s="1">
        <f>IFERROR(
_xlfn.SWITCH(
VLOOKUP(O$1,参照用!$H$2:$K$20,4,0),
0,IF(入力用!N72="","",入力用!N72),
1,IF(入力用!N72="",0,VLOOKUP(入力用!N72,参照用!$A$1:$B$11,2,0))
),
"")</f>
        <v>0</v>
      </c>
      <c r="P72" s="1">
        <f>IFERROR(
_xlfn.SWITCH(
VLOOKUP(P$1,参照用!$H$2:$K$20,4,0),
0,IF(入力用!O72="","",入力用!O72),
1,IF(入力用!O72="",0,VLOOKUP(入力用!O72,参照用!$A$1:$B$11,2,0))
),
"")</f>
        <v>0</v>
      </c>
      <c r="Q72" s="1">
        <f>IFERROR(
_xlfn.SWITCH(
VLOOKUP(Q$1,参照用!$H$2:$K$20,4,0),
0,IF(入力用!P72="","",入力用!P72),
1,IF(入力用!P72="",0,VLOOKUP(入力用!P72,参照用!$A$1:$B$11,2,0))
),
"")</f>
        <v>0</v>
      </c>
      <c r="R72" s="1">
        <f>IFERROR(
_xlfn.SWITCH(
VLOOKUP(R$1,参照用!$H$2:$K$20,4,0),
0,IF(入力用!Q72="","",入力用!Q72),
1,IF(入力用!Q72="",0,VLOOKUP(入力用!Q72,参照用!$A$1:$B$11,2,0))
),
"")</f>
        <v>0</v>
      </c>
      <c r="S72" s="1">
        <f>IFERROR(
_xlfn.SWITCH(
VLOOKUP(S$1,参照用!$H$2:$K$20,4,0),
0,IF(入力用!R72="","",入力用!R72),
1,IF(入力用!R72="",0,VLOOKUP(入力用!R72,参照用!$A$1:$B$11,2,0))
),
"")</f>
        <v>0</v>
      </c>
      <c r="T72" s="1">
        <f>IFERROR(
_xlfn.SWITCH(
VLOOKUP(T$1,参照用!$H$2:$K$20,4,0),
0,IF(入力用!S72="","",入力用!S72),
1,IF(入力用!S72="",0,VLOOKUP(入力用!S72,参照用!$A$1:$B$11,2,0))
),
"")</f>
        <v>0</v>
      </c>
      <c r="U72" s="1">
        <f>IFERROR(
_xlfn.SWITCH(
VLOOKUP(U$1,参照用!$H$2:$K$20,4,0),
0,IF(入力用!T72="","",入力用!T72),
1,IF(入力用!T72="",0,VLOOKUP(入力用!T72,参照用!$A$1:$B$11,2,0))
),
"")</f>
        <v>0</v>
      </c>
      <c r="V72" s="1">
        <f>IFERROR(
_xlfn.SWITCH(
VLOOKUP(V$1,参照用!$H$2:$K$20,4,0),
0,IF(入力用!U72="","",入力用!U72),
1,IF(入力用!U72="",0,VLOOKUP(入力用!U72,参照用!$A$1:$B$11,2,0))
),
"")</f>
        <v>0</v>
      </c>
      <c r="W72" s="1">
        <f>IFERROR(
_xlfn.SWITCH(
VLOOKUP(W$1,参照用!$H$2:$K$20,4,0),
0,IF(入力用!V72="","",入力用!V72),
1,IF(入力用!V72="",0,VLOOKUP(入力用!V72,参照用!$A$1:$B$11,2,0))
),
"")</f>
        <v>0</v>
      </c>
      <c r="X72" s="1">
        <f>IFERROR(
_xlfn.SWITCH(
VLOOKUP(X$1,参照用!$H$2:$K$20,4,0),
0,IF(入力用!W72="","",入力用!W72),
1,IF(入力用!W72="",0,VLOOKUP(入力用!W72,参照用!$A$1:$B$11,2,0))
),
"")</f>
        <v>0</v>
      </c>
      <c r="Y72" s="1">
        <f>IFERROR(
_xlfn.SWITCH(
VLOOKUP(Y$1,参照用!$H$2:$K$20,4,0),
0,IF(入力用!X72="","",入力用!X72),
1,IF(入力用!X72="",0,VLOOKUP(入力用!X72,参照用!$A$1:$B$11,2,0))
),
"")</f>
        <v>0</v>
      </c>
      <c r="Z72" s="1">
        <f>IFERROR(
_xlfn.SWITCH(
VLOOKUP(Z$1,参照用!$H$2:$K$20,4,0),
0,IF(入力用!Y72="","",入力用!Y72),
1,IF(入力用!Y72="",0,VLOOKUP(入力用!Y72,参照用!$A$1:$B$11,2,0))
),
"")</f>
        <v>0</v>
      </c>
      <c r="AA72" s="1">
        <f>IFERROR(
_xlfn.SWITCH(
VLOOKUP(AA$1,参照用!$H$2:$K$20,4,0),
0,IF(入力用!Z72="","",入力用!Z72),
1,IF(入力用!Z72="",0,VLOOKUP(入力用!Z72,参照用!$A$1:$B$11,2,0))
),
"")</f>
        <v>0</v>
      </c>
      <c r="AB72" s="1">
        <f>IFERROR(
_xlfn.SWITCH(
VLOOKUP(AB$1,参照用!$H$2:$K$20,4,0),
0,IF(入力用!AA72="","",入力用!AA72),
1,IF(入力用!AA72="",0,VLOOKUP(入力用!AA72,参照用!$A$1:$B$11,2,0))
),
"")</f>
        <v>0</v>
      </c>
      <c r="AC72" s="1">
        <f>IFERROR(
_xlfn.SWITCH(
VLOOKUP(AC$1,参照用!$H$2:$K$20,4,0),
0,IF(入力用!AB72="","",入力用!AB72),
1,IF(入力用!AB72="",0,VLOOKUP(入力用!AB72,参照用!$A$1:$B$11,2,0))
),
"")</f>
        <v>0</v>
      </c>
      <c r="AD72" s="1">
        <f>IFERROR(
_xlfn.SWITCH(
VLOOKUP(AD$1,参照用!$H$2:$K$20,4,0),
0,IF(入力用!AC72="","",入力用!AC72),
1,IF(入力用!AC72="",0,VLOOKUP(入力用!AC72,参照用!$A$1:$B$11,2,0))
),
"")</f>
        <v>0</v>
      </c>
      <c r="AE72" s="1">
        <f>IFERROR(
_xlfn.SWITCH(
VLOOKUP(AE$1,参照用!$H$2:$K$20,4,0),
0,IF(入力用!AD72="","",入力用!AD72),
1,IF(入力用!AD72="",0,VLOOKUP(入力用!AD72,参照用!$A$1:$B$11,2,0))
),
"")</f>
        <v>0</v>
      </c>
      <c r="AF72" s="1">
        <f>IFERROR(
_xlfn.SWITCH(
VLOOKUP(AF$1,参照用!$H$2:$K$20,4,0),
0,IF(入力用!AE72="","",入力用!AE72),
1,IF(入力用!AE72="",0,VLOOKUP(入力用!AE72,参照用!$A$1:$B$11,2,0))
),
"")</f>
        <v>0</v>
      </c>
      <c r="AG72" s="1">
        <f>IFERROR(
_xlfn.SWITCH(
VLOOKUP(AG$1,参照用!$H$2:$K$20,4,0),
0,IF(入力用!AF72="","",入力用!AF72),
1,IF(入力用!AF72="",0,VLOOKUP(入力用!AF72,参照用!$A$1:$B$11,2,0))
),
"")</f>
        <v>0</v>
      </c>
      <c r="AH72" s="1">
        <f>IFERROR(
_xlfn.SWITCH(
VLOOKUP(AH$1,参照用!$H$2:$K$20,4,0),
0,IF(入力用!AG72="","",入力用!AG72),
1,IF(入力用!AG72="",0,VLOOKUP(入力用!AG72,参照用!$A$1:$B$11,2,0))
),
"")</f>
        <v>0</v>
      </c>
      <c r="AI72" s="1">
        <f>IFERROR(
_xlfn.SWITCH(
VLOOKUP(AI$1,参照用!$H$2:$K$20,4,0),
0,IF(入力用!AH72="","",入力用!AH72),
1,IF(入力用!AH72="",0,VLOOKUP(入力用!AH72,参照用!$A$1:$B$11,2,0))
),
"")</f>
        <v>0</v>
      </c>
      <c r="AJ72" s="1" t="str">
        <f>IFERROR(
_xlfn.SWITCH(
VLOOKUP(AJ$1,参照用!$H$2:$K$20,4,0),
0,IF(入力用!AI72="","",入力用!AI72),
1,IF(入力用!AI72="",0,VLOOKUP(入力用!AI72,参照用!$A$1:$B$11,2,0))
),
"")</f>
        <v/>
      </c>
      <c r="AK72" s="1" t="str">
        <f>IFERROR(
_xlfn.SWITCH(
VLOOKUP(AK$1,参照用!$H$2:$K$20,4,0),
0,IF(入力用!AJ72="","",入力用!AJ72),
1,IF(入力用!AJ72="",0,VLOOKUP(入力用!AJ72,参照用!$A$1:$B$11,2,0))
),
"")</f>
        <v/>
      </c>
      <c r="AL72" s="1" t="str">
        <f>IFERROR(
_xlfn.SWITCH(
VLOOKUP(AL$1,参照用!$H$2:$K$20,4,0),
0,IF(入力用!AK72="","",入力用!AK72),
1,IF(入力用!AK72="",0,VLOOKUP(入力用!AK72,参照用!$A$1:$B$11,2,0))
),
"")</f>
        <v/>
      </c>
      <c r="AM72" s="1" t="str">
        <f>IFERROR(
_xlfn.SWITCH(
VLOOKUP(AM$1,参照用!$H$2:$K$20,4,0),
0,IF(入力用!AL72="","",入力用!AL72),
1,IF(入力用!AL72="",0,VLOOKUP(入力用!AL72,参照用!$A$1:$B$11,2,0))
),
"")</f>
        <v/>
      </c>
    </row>
    <row r="73" spans="1:39" x14ac:dyDescent="0.2">
      <c r="A73" s="1" t="str">
        <f t="shared" si="1"/>
        <v>46046昼</v>
      </c>
      <c r="B73" s="10">
        <f>IF(
D73="","",
IF(入力用!A73="",B72,DATE(LEFT(設定!$AD$4,4),MID(設定!$AD$4,5,2),MID(入力用!A73,1,FIND("日",入力用!A73)-1)))
)</f>
        <v>46046</v>
      </c>
      <c r="C73" s="10" t="str">
        <f>IF(
D73="","",
IF(入力用!B73="",C72,入力用!B73)
)</f>
        <v>土</v>
      </c>
      <c r="D73" s="1" t="str">
        <f>_xlfn.SWITCH(VLOOKUP(D$1,参照用!$H$2:$K$20,4,0),
0,IF(ISBLANK(入力用!C73),"",入力用!C73),
1,IFERROR(VLOOKUP(入力用!C73,参照用!$A$1:$B$11,2,0),"")
)</f>
        <v>昼</v>
      </c>
      <c r="E73" s="1" t="str">
        <f>_xlfn.SWITCH(VLOOKUP(E$1,参照用!$H$2:$K$20,4,0),
0,IF(ISBLANK(入力用!D73),"",入力用!D73),
1,IFERROR(VLOOKUP(入力用!D73,参照用!$A$1:$B$11,2,0),"")
)</f>
        <v/>
      </c>
      <c r="F73" s="1" t="str">
        <f>_xlfn.SWITCH(VLOOKUP(F$1,参照用!$H$2:$K$20,4,0),
0,IF(ISBLANK(入力用!E73),"",入力用!E73),
1,IFERROR(VLOOKUP(入力用!E73,参照用!$A$1:$B$11,2,0),"")
)</f>
        <v/>
      </c>
      <c r="G73" s="1">
        <f>IFERROR(
_xlfn.SWITCH(
VLOOKUP(G$1,参照用!$H$2:$K$20,4,0),
0,IF(ISBLANK(入力用!F73),"",入力用!F73),
1,IF(ISBLANK(入力用!F73),0,VLOOKUP(入力用!F73,参照用!$A$1:$B$11,2,0))
),
"")</f>
        <v>0</v>
      </c>
      <c r="H73" s="1">
        <f>IFERROR(
_xlfn.SWITCH(
VLOOKUP(H$1,参照用!$H$2:$K$20,4,0),
0,IF(ISBLANK(入力用!G73),"",入力用!G73),
1,IF(ISBLANK(入力用!G73),0,VLOOKUP(入力用!G73,参照用!$A$1:$B$11,2,0))
),
"")</f>
        <v>0</v>
      </c>
      <c r="I73" s="1">
        <f>IFERROR(
_xlfn.SWITCH(
VLOOKUP(I$1,参照用!$H$2:$K$20,4,0),
0,IF(ISBLANK(入力用!H73),"",入力用!H73),
1,IF(ISBLANK(入力用!H73),0,VLOOKUP(入力用!H73,参照用!$A$1:$B$11,2,0))
),
"")</f>
        <v>0</v>
      </c>
      <c r="J73" s="1">
        <f>IFERROR(
_xlfn.SWITCH(
VLOOKUP(J$1,参照用!$H$2:$K$20,4,0),
0,IF(入力用!I73="","",入力用!I73),
1,IF(入力用!I73="",0,VLOOKUP(入力用!I73,参照用!$A$1:$B$11,2,0))
),
"")</f>
        <v>0</v>
      </c>
      <c r="K73" s="1">
        <f>IFERROR(
_xlfn.SWITCH(
VLOOKUP(K$1,参照用!$H$2:$K$20,4,0),
0,IF(入力用!J73="","",入力用!J73),
1,IF(入力用!J73="",0,VLOOKUP(入力用!J73,参照用!$A$1:$B$11,2,0))
),
"")</f>
        <v>0</v>
      </c>
      <c r="L73" s="1">
        <f>IFERROR(
_xlfn.SWITCH(
VLOOKUP(L$1,参照用!$H$2:$K$20,4,0),
0,IF(入力用!K73="","",入力用!K73),
1,IF(入力用!K73="",0,VLOOKUP(入力用!K73,参照用!$A$1:$B$11,2,0))
),
"")</f>
        <v>0</v>
      </c>
      <c r="M73" s="1">
        <f>IFERROR(
_xlfn.SWITCH(
VLOOKUP(M$1,参照用!$H$2:$K$20,4,0),
0,IF(入力用!L73="","",入力用!L73),
1,IF(入力用!L73="",0,VLOOKUP(入力用!L73,参照用!$A$1:$B$11,2,0))
),
"")</f>
        <v>0</v>
      </c>
      <c r="N73" s="1">
        <f>IFERROR(
_xlfn.SWITCH(
VLOOKUP(N$1,参照用!$H$2:$K$20,4,0),
0,IF(入力用!M73="","",入力用!M73),
1,IF(入力用!M73="",0,VLOOKUP(入力用!M73,参照用!$A$1:$B$11,2,0))
),
"")</f>
        <v>0</v>
      </c>
      <c r="O73" s="1">
        <f>IFERROR(
_xlfn.SWITCH(
VLOOKUP(O$1,参照用!$H$2:$K$20,4,0),
0,IF(入力用!N73="","",入力用!N73),
1,IF(入力用!N73="",0,VLOOKUP(入力用!N73,参照用!$A$1:$B$11,2,0))
),
"")</f>
        <v>0</v>
      </c>
      <c r="P73" s="1">
        <f>IFERROR(
_xlfn.SWITCH(
VLOOKUP(P$1,参照用!$H$2:$K$20,4,0),
0,IF(入力用!O73="","",入力用!O73),
1,IF(入力用!O73="",0,VLOOKUP(入力用!O73,参照用!$A$1:$B$11,2,0))
),
"")</f>
        <v>0</v>
      </c>
      <c r="Q73" s="1">
        <f>IFERROR(
_xlfn.SWITCH(
VLOOKUP(Q$1,参照用!$H$2:$K$20,4,0),
0,IF(入力用!P73="","",入力用!P73),
1,IF(入力用!P73="",0,VLOOKUP(入力用!P73,参照用!$A$1:$B$11,2,0))
),
"")</f>
        <v>0</v>
      </c>
      <c r="R73" s="1">
        <f>IFERROR(
_xlfn.SWITCH(
VLOOKUP(R$1,参照用!$H$2:$K$20,4,0),
0,IF(入力用!Q73="","",入力用!Q73),
1,IF(入力用!Q73="",0,VLOOKUP(入力用!Q73,参照用!$A$1:$B$11,2,0))
),
"")</f>
        <v>0</v>
      </c>
      <c r="S73" s="1">
        <f>IFERROR(
_xlfn.SWITCH(
VLOOKUP(S$1,参照用!$H$2:$K$20,4,0),
0,IF(入力用!R73="","",入力用!R73),
1,IF(入力用!R73="",0,VLOOKUP(入力用!R73,参照用!$A$1:$B$11,2,0))
),
"")</f>
        <v>0</v>
      </c>
      <c r="T73" s="1">
        <f>IFERROR(
_xlfn.SWITCH(
VLOOKUP(T$1,参照用!$H$2:$K$20,4,0),
0,IF(入力用!S73="","",入力用!S73),
1,IF(入力用!S73="",0,VLOOKUP(入力用!S73,参照用!$A$1:$B$11,2,0))
),
"")</f>
        <v>0</v>
      </c>
      <c r="U73" s="1">
        <f>IFERROR(
_xlfn.SWITCH(
VLOOKUP(U$1,参照用!$H$2:$K$20,4,0),
0,IF(入力用!T73="","",入力用!T73),
1,IF(入力用!T73="",0,VLOOKUP(入力用!T73,参照用!$A$1:$B$11,2,0))
),
"")</f>
        <v>0</v>
      </c>
      <c r="V73" s="1">
        <f>IFERROR(
_xlfn.SWITCH(
VLOOKUP(V$1,参照用!$H$2:$K$20,4,0),
0,IF(入力用!U73="","",入力用!U73),
1,IF(入力用!U73="",0,VLOOKUP(入力用!U73,参照用!$A$1:$B$11,2,0))
),
"")</f>
        <v>0</v>
      </c>
      <c r="W73" s="1">
        <f>IFERROR(
_xlfn.SWITCH(
VLOOKUP(W$1,参照用!$H$2:$K$20,4,0),
0,IF(入力用!V73="","",入力用!V73),
1,IF(入力用!V73="",0,VLOOKUP(入力用!V73,参照用!$A$1:$B$11,2,0))
),
"")</f>
        <v>0</v>
      </c>
      <c r="X73" s="1">
        <f>IFERROR(
_xlfn.SWITCH(
VLOOKUP(X$1,参照用!$H$2:$K$20,4,0),
0,IF(入力用!W73="","",入力用!W73),
1,IF(入力用!W73="",0,VLOOKUP(入力用!W73,参照用!$A$1:$B$11,2,0))
),
"")</f>
        <v>0</v>
      </c>
      <c r="Y73" s="1">
        <f>IFERROR(
_xlfn.SWITCH(
VLOOKUP(Y$1,参照用!$H$2:$K$20,4,0),
0,IF(入力用!X73="","",入力用!X73),
1,IF(入力用!X73="",0,VLOOKUP(入力用!X73,参照用!$A$1:$B$11,2,0))
),
"")</f>
        <v>0</v>
      </c>
      <c r="Z73" s="1">
        <f>IFERROR(
_xlfn.SWITCH(
VLOOKUP(Z$1,参照用!$H$2:$K$20,4,0),
0,IF(入力用!Y73="","",入力用!Y73),
1,IF(入力用!Y73="",0,VLOOKUP(入力用!Y73,参照用!$A$1:$B$11,2,0))
),
"")</f>
        <v>0</v>
      </c>
      <c r="AA73" s="1">
        <f>IFERROR(
_xlfn.SWITCH(
VLOOKUP(AA$1,参照用!$H$2:$K$20,4,0),
0,IF(入力用!Z73="","",入力用!Z73),
1,IF(入力用!Z73="",0,VLOOKUP(入力用!Z73,参照用!$A$1:$B$11,2,0))
),
"")</f>
        <v>0</v>
      </c>
      <c r="AB73" s="1">
        <f>IFERROR(
_xlfn.SWITCH(
VLOOKUP(AB$1,参照用!$H$2:$K$20,4,0),
0,IF(入力用!AA73="","",入力用!AA73),
1,IF(入力用!AA73="",0,VLOOKUP(入力用!AA73,参照用!$A$1:$B$11,2,0))
),
"")</f>
        <v>0</v>
      </c>
      <c r="AC73" s="1">
        <f>IFERROR(
_xlfn.SWITCH(
VLOOKUP(AC$1,参照用!$H$2:$K$20,4,0),
0,IF(入力用!AB73="","",入力用!AB73),
1,IF(入力用!AB73="",0,VLOOKUP(入力用!AB73,参照用!$A$1:$B$11,2,0))
),
"")</f>
        <v>0</v>
      </c>
      <c r="AD73" s="1">
        <f>IFERROR(
_xlfn.SWITCH(
VLOOKUP(AD$1,参照用!$H$2:$K$20,4,0),
0,IF(入力用!AC73="","",入力用!AC73),
1,IF(入力用!AC73="",0,VLOOKUP(入力用!AC73,参照用!$A$1:$B$11,2,0))
),
"")</f>
        <v>0</v>
      </c>
      <c r="AE73" s="1">
        <f>IFERROR(
_xlfn.SWITCH(
VLOOKUP(AE$1,参照用!$H$2:$K$20,4,0),
0,IF(入力用!AD73="","",入力用!AD73),
1,IF(入力用!AD73="",0,VLOOKUP(入力用!AD73,参照用!$A$1:$B$11,2,0))
),
"")</f>
        <v>0</v>
      </c>
      <c r="AF73" s="1">
        <f>IFERROR(
_xlfn.SWITCH(
VLOOKUP(AF$1,参照用!$H$2:$K$20,4,0),
0,IF(入力用!AE73="","",入力用!AE73),
1,IF(入力用!AE73="",0,VLOOKUP(入力用!AE73,参照用!$A$1:$B$11,2,0))
),
"")</f>
        <v>0</v>
      </c>
      <c r="AG73" s="1">
        <f>IFERROR(
_xlfn.SWITCH(
VLOOKUP(AG$1,参照用!$H$2:$K$20,4,0),
0,IF(入力用!AF73="","",入力用!AF73),
1,IF(入力用!AF73="",0,VLOOKUP(入力用!AF73,参照用!$A$1:$B$11,2,0))
),
"")</f>
        <v>0</v>
      </c>
      <c r="AH73" s="1">
        <f>IFERROR(
_xlfn.SWITCH(
VLOOKUP(AH$1,参照用!$H$2:$K$20,4,0),
0,IF(入力用!AG73="","",入力用!AG73),
1,IF(入力用!AG73="",0,VLOOKUP(入力用!AG73,参照用!$A$1:$B$11,2,0))
),
"")</f>
        <v>0</v>
      </c>
      <c r="AI73" s="1">
        <f>IFERROR(
_xlfn.SWITCH(
VLOOKUP(AI$1,参照用!$H$2:$K$20,4,0),
0,IF(入力用!AH73="","",入力用!AH73),
1,IF(入力用!AH73="",0,VLOOKUP(入力用!AH73,参照用!$A$1:$B$11,2,0))
),
"")</f>
        <v>0</v>
      </c>
      <c r="AJ73" s="1" t="str">
        <f>IFERROR(
_xlfn.SWITCH(
VLOOKUP(AJ$1,参照用!$H$2:$K$20,4,0),
0,IF(入力用!AI73="","",入力用!AI73),
1,IF(入力用!AI73="",0,VLOOKUP(入力用!AI73,参照用!$A$1:$B$11,2,0))
),
"")</f>
        <v/>
      </c>
      <c r="AK73" s="1" t="str">
        <f>IFERROR(
_xlfn.SWITCH(
VLOOKUP(AK$1,参照用!$H$2:$K$20,4,0),
0,IF(入力用!AJ73="","",入力用!AJ73),
1,IF(入力用!AJ73="",0,VLOOKUP(入力用!AJ73,参照用!$A$1:$B$11,2,0))
),
"")</f>
        <v/>
      </c>
      <c r="AL73" s="1" t="str">
        <f>IFERROR(
_xlfn.SWITCH(
VLOOKUP(AL$1,参照用!$H$2:$K$20,4,0),
0,IF(入力用!AK73="","",入力用!AK73),
1,IF(入力用!AK73="",0,VLOOKUP(入力用!AK73,参照用!$A$1:$B$11,2,0))
),
"")</f>
        <v/>
      </c>
      <c r="AM73" s="1" t="str">
        <f>IFERROR(
_xlfn.SWITCH(
VLOOKUP(AM$1,参照用!$H$2:$K$20,4,0),
0,IF(入力用!AL73="","",入力用!AL73),
1,IF(入力用!AL73="",0,VLOOKUP(入力用!AL73,参照用!$A$1:$B$11,2,0))
),
"")</f>
        <v/>
      </c>
    </row>
    <row r="74" spans="1:39" x14ac:dyDescent="0.2">
      <c r="A74" s="1" t="str">
        <f t="shared" si="1"/>
        <v>46046夜</v>
      </c>
      <c r="B74" s="10">
        <f>IF(
D74="","",
IF(入力用!A74="",B73,DATE(LEFT(設定!$AD$4,4),MID(設定!$AD$4,5,2),MID(入力用!A74,1,FIND("日",入力用!A74)-1)))
)</f>
        <v>46046</v>
      </c>
      <c r="C74" s="10" t="str">
        <f>IF(
D74="","",
IF(入力用!B74="",C73,入力用!B74)
)</f>
        <v>土</v>
      </c>
      <c r="D74" s="1" t="str">
        <f>_xlfn.SWITCH(VLOOKUP(D$1,参照用!$H$2:$K$20,4,0),
0,IF(ISBLANK(入力用!C74),"",入力用!C74),
1,IFERROR(VLOOKUP(入力用!C74,参照用!$A$1:$B$11,2,0),"")
)</f>
        <v>夜</v>
      </c>
      <c r="E74" s="1" t="str">
        <f>_xlfn.SWITCH(VLOOKUP(E$1,参照用!$H$2:$K$20,4,0),
0,IF(ISBLANK(入力用!D74),"",入力用!D74),
1,IFERROR(VLOOKUP(入力用!D74,参照用!$A$1:$B$11,2,0),"")
)</f>
        <v/>
      </c>
      <c r="F74" s="1" t="str">
        <f>_xlfn.SWITCH(VLOOKUP(F$1,参照用!$H$2:$K$20,4,0),
0,IF(ISBLANK(入力用!E74),"",入力用!E74),
1,IFERROR(VLOOKUP(入力用!E74,参照用!$A$1:$B$11,2,0),"")
)</f>
        <v/>
      </c>
      <c r="G74" s="1">
        <f>IFERROR(
_xlfn.SWITCH(
VLOOKUP(G$1,参照用!$H$2:$K$20,4,0),
0,IF(ISBLANK(入力用!F74),"",入力用!F74),
1,IF(ISBLANK(入力用!F74),0,VLOOKUP(入力用!F74,参照用!$A$1:$B$11,2,0))
),
"")</f>
        <v>0</v>
      </c>
      <c r="H74" s="1">
        <f>IFERROR(
_xlfn.SWITCH(
VLOOKUP(H$1,参照用!$H$2:$K$20,4,0),
0,IF(ISBLANK(入力用!G74),"",入力用!G74),
1,IF(ISBLANK(入力用!G74),0,VLOOKUP(入力用!G74,参照用!$A$1:$B$11,2,0))
),
"")</f>
        <v>0</v>
      </c>
      <c r="I74" s="1">
        <f>IFERROR(
_xlfn.SWITCH(
VLOOKUP(I$1,参照用!$H$2:$K$20,4,0),
0,IF(ISBLANK(入力用!H74),"",入力用!H74),
1,IF(ISBLANK(入力用!H74),0,VLOOKUP(入力用!H74,参照用!$A$1:$B$11,2,0))
),
"")</f>
        <v>0</v>
      </c>
      <c r="J74" s="1">
        <f>IFERROR(
_xlfn.SWITCH(
VLOOKUP(J$1,参照用!$H$2:$K$20,4,0),
0,IF(入力用!I74="","",入力用!I74),
1,IF(入力用!I74="",0,VLOOKUP(入力用!I74,参照用!$A$1:$B$11,2,0))
),
"")</f>
        <v>0</v>
      </c>
      <c r="K74" s="1">
        <f>IFERROR(
_xlfn.SWITCH(
VLOOKUP(K$1,参照用!$H$2:$K$20,4,0),
0,IF(入力用!J74="","",入力用!J74),
1,IF(入力用!J74="",0,VLOOKUP(入力用!J74,参照用!$A$1:$B$11,2,0))
),
"")</f>
        <v>0</v>
      </c>
      <c r="L74" s="1">
        <f>IFERROR(
_xlfn.SWITCH(
VLOOKUP(L$1,参照用!$H$2:$K$20,4,0),
0,IF(入力用!K74="","",入力用!K74),
1,IF(入力用!K74="",0,VLOOKUP(入力用!K74,参照用!$A$1:$B$11,2,0))
),
"")</f>
        <v>0</v>
      </c>
      <c r="M74" s="1">
        <f>IFERROR(
_xlfn.SWITCH(
VLOOKUP(M$1,参照用!$H$2:$K$20,4,0),
0,IF(入力用!L74="","",入力用!L74),
1,IF(入力用!L74="",0,VLOOKUP(入力用!L74,参照用!$A$1:$B$11,2,0))
),
"")</f>
        <v>0</v>
      </c>
      <c r="N74" s="1">
        <f>IFERROR(
_xlfn.SWITCH(
VLOOKUP(N$1,参照用!$H$2:$K$20,4,0),
0,IF(入力用!M74="","",入力用!M74),
1,IF(入力用!M74="",0,VLOOKUP(入力用!M74,参照用!$A$1:$B$11,2,0))
),
"")</f>
        <v>0</v>
      </c>
      <c r="O74" s="1">
        <f>IFERROR(
_xlfn.SWITCH(
VLOOKUP(O$1,参照用!$H$2:$K$20,4,0),
0,IF(入力用!N74="","",入力用!N74),
1,IF(入力用!N74="",0,VLOOKUP(入力用!N74,参照用!$A$1:$B$11,2,0))
),
"")</f>
        <v>0</v>
      </c>
      <c r="P74" s="1">
        <f>IFERROR(
_xlfn.SWITCH(
VLOOKUP(P$1,参照用!$H$2:$K$20,4,0),
0,IF(入力用!O74="","",入力用!O74),
1,IF(入力用!O74="",0,VLOOKUP(入力用!O74,参照用!$A$1:$B$11,2,0))
),
"")</f>
        <v>0</v>
      </c>
      <c r="Q74" s="1">
        <f>IFERROR(
_xlfn.SWITCH(
VLOOKUP(Q$1,参照用!$H$2:$K$20,4,0),
0,IF(入力用!P74="","",入力用!P74),
1,IF(入力用!P74="",0,VLOOKUP(入力用!P74,参照用!$A$1:$B$11,2,0))
),
"")</f>
        <v>0</v>
      </c>
      <c r="R74" s="1">
        <f>IFERROR(
_xlfn.SWITCH(
VLOOKUP(R$1,参照用!$H$2:$K$20,4,0),
0,IF(入力用!Q74="","",入力用!Q74),
1,IF(入力用!Q74="",0,VLOOKUP(入力用!Q74,参照用!$A$1:$B$11,2,0))
),
"")</f>
        <v>0</v>
      </c>
      <c r="S74" s="1">
        <f>IFERROR(
_xlfn.SWITCH(
VLOOKUP(S$1,参照用!$H$2:$K$20,4,0),
0,IF(入力用!R74="","",入力用!R74),
1,IF(入力用!R74="",0,VLOOKUP(入力用!R74,参照用!$A$1:$B$11,2,0))
),
"")</f>
        <v>0</v>
      </c>
      <c r="T74" s="1">
        <f>IFERROR(
_xlfn.SWITCH(
VLOOKUP(T$1,参照用!$H$2:$K$20,4,0),
0,IF(入力用!S74="","",入力用!S74),
1,IF(入力用!S74="",0,VLOOKUP(入力用!S74,参照用!$A$1:$B$11,2,0))
),
"")</f>
        <v>0</v>
      </c>
      <c r="U74" s="1">
        <f>IFERROR(
_xlfn.SWITCH(
VLOOKUP(U$1,参照用!$H$2:$K$20,4,0),
0,IF(入力用!T74="","",入力用!T74),
1,IF(入力用!T74="",0,VLOOKUP(入力用!T74,参照用!$A$1:$B$11,2,0))
),
"")</f>
        <v>0</v>
      </c>
      <c r="V74" s="1">
        <f>IFERROR(
_xlfn.SWITCH(
VLOOKUP(V$1,参照用!$H$2:$K$20,4,0),
0,IF(入力用!U74="","",入力用!U74),
1,IF(入力用!U74="",0,VLOOKUP(入力用!U74,参照用!$A$1:$B$11,2,0))
),
"")</f>
        <v>0</v>
      </c>
      <c r="W74" s="1">
        <f>IFERROR(
_xlfn.SWITCH(
VLOOKUP(W$1,参照用!$H$2:$K$20,4,0),
0,IF(入力用!V74="","",入力用!V74),
1,IF(入力用!V74="",0,VLOOKUP(入力用!V74,参照用!$A$1:$B$11,2,0))
),
"")</f>
        <v>0</v>
      </c>
      <c r="X74" s="1">
        <f>IFERROR(
_xlfn.SWITCH(
VLOOKUP(X$1,参照用!$H$2:$K$20,4,0),
0,IF(入力用!W74="","",入力用!W74),
1,IF(入力用!W74="",0,VLOOKUP(入力用!W74,参照用!$A$1:$B$11,2,0))
),
"")</f>
        <v>0</v>
      </c>
      <c r="Y74" s="1">
        <f>IFERROR(
_xlfn.SWITCH(
VLOOKUP(Y$1,参照用!$H$2:$K$20,4,0),
0,IF(入力用!X74="","",入力用!X74),
1,IF(入力用!X74="",0,VLOOKUP(入力用!X74,参照用!$A$1:$B$11,2,0))
),
"")</f>
        <v>0</v>
      </c>
      <c r="Z74" s="1">
        <f>IFERROR(
_xlfn.SWITCH(
VLOOKUP(Z$1,参照用!$H$2:$K$20,4,0),
0,IF(入力用!Y74="","",入力用!Y74),
1,IF(入力用!Y74="",0,VLOOKUP(入力用!Y74,参照用!$A$1:$B$11,2,0))
),
"")</f>
        <v>0</v>
      </c>
      <c r="AA74" s="1">
        <f>IFERROR(
_xlfn.SWITCH(
VLOOKUP(AA$1,参照用!$H$2:$K$20,4,0),
0,IF(入力用!Z74="","",入力用!Z74),
1,IF(入力用!Z74="",0,VLOOKUP(入力用!Z74,参照用!$A$1:$B$11,2,0))
),
"")</f>
        <v>0</v>
      </c>
      <c r="AB74" s="1">
        <f>IFERROR(
_xlfn.SWITCH(
VLOOKUP(AB$1,参照用!$H$2:$K$20,4,0),
0,IF(入力用!AA74="","",入力用!AA74),
1,IF(入力用!AA74="",0,VLOOKUP(入力用!AA74,参照用!$A$1:$B$11,2,0))
),
"")</f>
        <v>0</v>
      </c>
      <c r="AC74" s="1">
        <f>IFERROR(
_xlfn.SWITCH(
VLOOKUP(AC$1,参照用!$H$2:$K$20,4,0),
0,IF(入力用!AB74="","",入力用!AB74),
1,IF(入力用!AB74="",0,VLOOKUP(入力用!AB74,参照用!$A$1:$B$11,2,0))
),
"")</f>
        <v>0</v>
      </c>
      <c r="AD74" s="1">
        <f>IFERROR(
_xlfn.SWITCH(
VLOOKUP(AD$1,参照用!$H$2:$K$20,4,0),
0,IF(入力用!AC74="","",入力用!AC74),
1,IF(入力用!AC74="",0,VLOOKUP(入力用!AC74,参照用!$A$1:$B$11,2,0))
),
"")</f>
        <v>0</v>
      </c>
      <c r="AE74" s="1">
        <f>IFERROR(
_xlfn.SWITCH(
VLOOKUP(AE$1,参照用!$H$2:$K$20,4,0),
0,IF(入力用!AD74="","",入力用!AD74),
1,IF(入力用!AD74="",0,VLOOKUP(入力用!AD74,参照用!$A$1:$B$11,2,0))
),
"")</f>
        <v>0</v>
      </c>
      <c r="AF74" s="1">
        <f>IFERROR(
_xlfn.SWITCH(
VLOOKUP(AF$1,参照用!$H$2:$K$20,4,0),
0,IF(入力用!AE74="","",入力用!AE74),
1,IF(入力用!AE74="",0,VLOOKUP(入力用!AE74,参照用!$A$1:$B$11,2,0))
),
"")</f>
        <v>0</v>
      </c>
      <c r="AG74" s="1">
        <f>IFERROR(
_xlfn.SWITCH(
VLOOKUP(AG$1,参照用!$H$2:$K$20,4,0),
0,IF(入力用!AF74="","",入力用!AF74),
1,IF(入力用!AF74="",0,VLOOKUP(入力用!AF74,参照用!$A$1:$B$11,2,0))
),
"")</f>
        <v>0</v>
      </c>
      <c r="AH74" s="1">
        <f>IFERROR(
_xlfn.SWITCH(
VLOOKUP(AH$1,参照用!$H$2:$K$20,4,0),
0,IF(入力用!AG74="","",入力用!AG74),
1,IF(入力用!AG74="",0,VLOOKUP(入力用!AG74,参照用!$A$1:$B$11,2,0))
),
"")</f>
        <v>0</v>
      </c>
      <c r="AI74" s="1">
        <f>IFERROR(
_xlfn.SWITCH(
VLOOKUP(AI$1,参照用!$H$2:$K$20,4,0),
0,IF(入力用!AH74="","",入力用!AH74),
1,IF(入力用!AH74="",0,VLOOKUP(入力用!AH74,参照用!$A$1:$B$11,2,0))
),
"")</f>
        <v>0</v>
      </c>
      <c r="AJ74" s="1" t="str">
        <f>IFERROR(
_xlfn.SWITCH(
VLOOKUP(AJ$1,参照用!$H$2:$K$20,4,0),
0,IF(入力用!AI74="","",入力用!AI74),
1,IF(入力用!AI74="",0,VLOOKUP(入力用!AI74,参照用!$A$1:$B$11,2,0))
),
"")</f>
        <v/>
      </c>
      <c r="AK74" s="1" t="str">
        <f>IFERROR(
_xlfn.SWITCH(
VLOOKUP(AK$1,参照用!$H$2:$K$20,4,0),
0,IF(入力用!AJ74="","",入力用!AJ74),
1,IF(入力用!AJ74="",0,VLOOKUP(入力用!AJ74,参照用!$A$1:$B$11,2,0))
),
"")</f>
        <v/>
      </c>
      <c r="AL74" s="1" t="str">
        <f>IFERROR(
_xlfn.SWITCH(
VLOOKUP(AL$1,参照用!$H$2:$K$20,4,0),
0,IF(入力用!AK74="","",入力用!AK74),
1,IF(入力用!AK74="",0,VLOOKUP(入力用!AK74,参照用!$A$1:$B$11,2,0))
),
"")</f>
        <v/>
      </c>
      <c r="AM74" s="1" t="str">
        <f>IFERROR(
_xlfn.SWITCH(
VLOOKUP(AM$1,参照用!$H$2:$K$20,4,0),
0,IF(入力用!AL74="","",入力用!AL74),
1,IF(入力用!AL74="",0,VLOOKUP(入力用!AL74,参照用!$A$1:$B$11,2,0))
),
"")</f>
        <v/>
      </c>
    </row>
    <row r="75" spans="1:39" x14ac:dyDescent="0.2">
      <c r="A75" s="1" t="str">
        <f t="shared" si="1"/>
        <v>46047朝</v>
      </c>
      <c r="B75" s="10">
        <f>IF(
D75="","",
IF(入力用!A75="",B74,DATE(LEFT(設定!$AD$4,4),MID(設定!$AD$4,5,2),MID(入力用!A75,1,FIND("日",入力用!A75)-1)))
)</f>
        <v>46047</v>
      </c>
      <c r="C75" s="10" t="str">
        <f>IF(
D75="","",
IF(入力用!B75="",C74,入力用!B75)
)</f>
        <v>日</v>
      </c>
      <c r="D75" s="1" t="str">
        <f>_xlfn.SWITCH(VLOOKUP(D$1,参照用!$H$2:$K$20,4,0),
0,IF(ISBLANK(入力用!C75),"",入力用!C75),
1,IFERROR(VLOOKUP(入力用!C75,参照用!$A$1:$B$11,2,0),"")
)</f>
        <v>朝</v>
      </c>
      <c r="E75" s="1" t="str">
        <f>_xlfn.SWITCH(VLOOKUP(E$1,参照用!$H$2:$K$20,4,0),
0,IF(ISBLANK(入力用!D75),"",入力用!D75),
1,IFERROR(VLOOKUP(入力用!D75,参照用!$A$1:$B$11,2,0),"")
)</f>
        <v/>
      </c>
      <c r="F75" s="1" t="str">
        <f>_xlfn.SWITCH(VLOOKUP(F$1,参照用!$H$2:$K$20,4,0),
0,IF(ISBLANK(入力用!E75),"",入力用!E75),
1,IFERROR(VLOOKUP(入力用!E75,参照用!$A$1:$B$11,2,0),"")
)</f>
        <v/>
      </c>
      <c r="G75" s="1">
        <f>IFERROR(
_xlfn.SWITCH(
VLOOKUP(G$1,参照用!$H$2:$K$20,4,0),
0,IF(ISBLANK(入力用!F75),"",入力用!F75),
1,IF(ISBLANK(入力用!F75),0,VLOOKUP(入力用!F75,参照用!$A$1:$B$11,2,0))
),
"")</f>
        <v>0</v>
      </c>
      <c r="H75" s="1">
        <f>IFERROR(
_xlfn.SWITCH(
VLOOKUP(H$1,参照用!$H$2:$K$20,4,0),
0,IF(ISBLANK(入力用!G75),"",入力用!G75),
1,IF(ISBLANK(入力用!G75),0,VLOOKUP(入力用!G75,参照用!$A$1:$B$11,2,0))
),
"")</f>
        <v>0</v>
      </c>
      <c r="I75" s="1">
        <f>IFERROR(
_xlfn.SWITCH(
VLOOKUP(I$1,参照用!$H$2:$K$20,4,0),
0,IF(ISBLANK(入力用!H75),"",入力用!H75),
1,IF(ISBLANK(入力用!H75),0,VLOOKUP(入力用!H75,参照用!$A$1:$B$11,2,0))
),
"")</f>
        <v>0</v>
      </c>
      <c r="J75" s="1">
        <f>IFERROR(
_xlfn.SWITCH(
VLOOKUP(J$1,参照用!$H$2:$K$20,4,0),
0,IF(入力用!I75="","",入力用!I75),
1,IF(入力用!I75="",0,VLOOKUP(入力用!I75,参照用!$A$1:$B$11,2,0))
),
"")</f>
        <v>0</v>
      </c>
      <c r="K75" s="1">
        <f>IFERROR(
_xlfn.SWITCH(
VLOOKUP(K$1,参照用!$H$2:$K$20,4,0),
0,IF(入力用!J75="","",入力用!J75),
1,IF(入力用!J75="",0,VLOOKUP(入力用!J75,参照用!$A$1:$B$11,2,0))
),
"")</f>
        <v>0</v>
      </c>
      <c r="L75" s="1">
        <f>IFERROR(
_xlfn.SWITCH(
VLOOKUP(L$1,参照用!$H$2:$K$20,4,0),
0,IF(入力用!K75="","",入力用!K75),
1,IF(入力用!K75="",0,VLOOKUP(入力用!K75,参照用!$A$1:$B$11,2,0))
),
"")</f>
        <v>0</v>
      </c>
      <c r="M75" s="1">
        <f>IFERROR(
_xlfn.SWITCH(
VLOOKUP(M$1,参照用!$H$2:$K$20,4,0),
0,IF(入力用!L75="","",入力用!L75),
1,IF(入力用!L75="",0,VLOOKUP(入力用!L75,参照用!$A$1:$B$11,2,0))
),
"")</f>
        <v>0</v>
      </c>
      <c r="N75" s="1">
        <f>IFERROR(
_xlfn.SWITCH(
VLOOKUP(N$1,参照用!$H$2:$K$20,4,0),
0,IF(入力用!M75="","",入力用!M75),
1,IF(入力用!M75="",0,VLOOKUP(入力用!M75,参照用!$A$1:$B$11,2,0))
),
"")</f>
        <v>0</v>
      </c>
      <c r="O75" s="1">
        <f>IFERROR(
_xlfn.SWITCH(
VLOOKUP(O$1,参照用!$H$2:$K$20,4,0),
0,IF(入力用!N75="","",入力用!N75),
1,IF(入力用!N75="",0,VLOOKUP(入力用!N75,参照用!$A$1:$B$11,2,0))
),
"")</f>
        <v>0</v>
      </c>
      <c r="P75" s="1">
        <f>IFERROR(
_xlfn.SWITCH(
VLOOKUP(P$1,参照用!$H$2:$K$20,4,0),
0,IF(入力用!O75="","",入力用!O75),
1,IF(入力用!O75="",0,VLOOKUP(入力用!O75,参照用!$A$1:$B$11,2,0))
),
"")</f>
        <v>0</v>
      </c>
      <c r="Q75" s="1">
        <f>IFERROR(
_xlfn.SWITCH(
VLOOKUP(Q$1,参照用!$H$2:$K$20,4,0),
0,IF(入力用!P75="","",入力用!P75),
1,IF(入力用!P75="",0,VLOOKUP(入力用!P75,参照用!$A$1:$B$11,2,0))
),
"")</f>
        <v>0</v>
      </c>
      <c r="R75" s="1">
        <f>IFERROR(
_xlfn.SWITCH(
VLOOKUP(R$1,参照用!$H$2:$K$20,4,0),
0,IF(入力用!Q75="","",入力用!Q75),
1,IF(入力用!Q75="",0,VLOOKUP(入力用!Q75,参照用!$A$1:$B$11,2,0))
),
"")</f>
        <v>0</v>
      </c>
      <c r="S75" s="1">
        <f>IFERROR(
_xlfn.SWITCH(
VLOOKUP(S$1,参照用!$H$2:$K$20,4,0),
0,IF(入力用!R75="","",入力用!R75),
1,IF(入力用!R75="",0,VLOOKUP(入力用!R75,参照用!$A$1:$B$11,2,0))
),
"")</f>
        <v>0</v>
      </c>
      <c r="T75" s="1">
        <f>IFERROR(
_xlfn.SWITCH(
VLOOKUP(T$1,参照用!$H$2:$K$20,4,0),
0,IF(入力用!S75="","",入力用!S75),
1,IF(入力用!S75="",0,VLOOKUP(入力用!S75,参照用!$A$1:$B$11,2,0))
),
"")</f>
        <v>0</v>
      </c>
      <c r="U75" s="1">
        <f>IFERROR(
_xlfn.SWITCH(
VLOOKUP(U$1,参照用!$H$2:$K$20,4,0),
0,IF(入力用!T75="","",入力用!T75),
1,IF(入力用!T75="",0,VLOOKUP(入力用!T75,参照用!$A$1:$B$11,2,0))
),
"")</f>
        <v>0</v>
      </c>
      <c r="V75" s="1">
        <f>IFERROR(
_xlfn.SWITCH(
VLOOKUP(V$1,参照用!$H$2:$K$20,4,0),
0,IF(入力用!U75="","",入力用!U75),
1,IF(入力用!U75="",0,VLOOKUP(入力用!U75,参照用!$A$1:$B$11,2,0))
),
"")</f>
        <v>0</v>
      </c>
      <c r="W75" s="1">
        <f>IFERROR(
_xlfn.SWITCH(
VLOOKUP(W$1,参照用!$H$2:$K$20,4,0),
0,IF(入力用!V75="","",入力用!V75),
1,IF(入力用!V75="",0,VLOOKUP(入力用!V75,参照用!$A$1:$B$11,2,0))
),
"")</f>
        <v>0</v>
      </c>
      <c r="X75" s="1">
        <f>IFERROR(
_xlfn.SWITCH(
VLOOKUP(X$1,参照用!$H$2:$K$20,4,0),
0,IF(入力用!W75="","",入力用!W75),
1,IF(入力用!W75="",0,VLOOKUP(入力用!W75,参照用!$A$1:$B$11,2,0))
),
"")</f>
        <v>0</v>
      </c>
      <c r="Y75" s="1">
        <f>IFERROR(
_xlfn.SWITCH(
VLOOKUP(Y$1,参照用!$H$2:$K$20,4,0),
0,IF(入力用!X75="","",入力用!X75),
1,IF(入力用!X75="",0,VLOOKUP(入力用!X75,参照用!$A$1:$B$11,2,0))
),
"")</f>
        <v>0</v>
      </c>
      <c r="Z75" s="1">
        <f>IFERROR(
_xlfn.SWITCH(
VLOOKUP(Z$1,参照用!$H$2:$K$20,4,0),
0,IF(入力用!Y75="","",入力用!Y75),
1,IF(入力用!Y75="",0,VLOOKUP(入力用!Y75,参照用!$A$1:$B$11,2,0))
),
"")</f>
        <v>0</v>
      </c>
      <c r="AA75" s="1">
        <f>IFERROR(
_xlfn.SWITCH(
VLOOKUP(AA$1,参照用!$H$2:$K$20,4,0),
0,IF(入力用!Z75="","",入力用!Z75),
1,IF(入力用!Z75="",0,VLOOKUP(入力用!Z75,参照用!$A$1:$B$11,2,0))
),
"")</f>
        <v>0</v>
      </c>
      <c r="AB75" s="1">
        <f>IFERROR(
_xlfn.SWITCH(
VLOOKUP(AB$1,参照用!$H$2:$K$20,4,0),
0,IF(入力用!AA75="","",入力用!AA75),
1,IF(入力用!AA75="",0,VLOOKUP(入力用!AA75,参照用!$A$1:$B$11,2,0))
),
"")</f>
        <v>0</v>
      </c>
      <c r="AC75" s="1">
        <f>IFERROR(
_xlfn.SWITCH(
VLOOKUP(AC$1,参照用!$H$2:$K$20,4,0),
0,IF(入力用!AB75="","",入力用!AB75),
1,IF(入力用!AB75="",0,VLOOKUP(入力用!AB75,参照用!$A$1:$B$11,2,0))
),
"")</f>
        <v>0</v>
      </c>
      <c r="AD75" s="1">
        <f>IFERROR(
_xlfn.SWITCH(
VLOOKUP(AD$1,参照用!$H$2:$K$20,4,0),
0,IF(入力用!AC75="","",入力用!AC75),
1,IF(入力用!AC75="",0,VLOOKUP(入力用!AC75,参照用!$A$1:$B$11,2,0))
),
"")</f>
        <v>0</v>
      </c>
      <c r="AE75" s="1">
        <f>IFERROR(
_xlfn.SWITCH(
VLOOKUP(AE$1,参照用!$H$2:$K$20,4,0),
0,IF(入力用!AD75="","",入力用!AD75),
1,IF(入力用!AD75="",0,VLOOKUP(入力用!AD75,参照用!$A$1:$B$11,2,0))
),
"")</f>
        <v>0</v>
      </c>
      <c r="AF75" s="1">
        <f>IFERROR(
_xlfn.SWITCH(
VLOOKUP(AF$1,参照用!$H$2:$K$20,4,0),
0,IF(入力用!AE75="","",入力用!AE75),
1,IF(入力用!AE75="",0,VLOOKUP(入力用!AE75,参照用!$A$1:$B$11,2,0))
),
"")</f>
        <v>0</v>
      </c>
      <c r="AG75" s="1">
        <f>IFERROR(
_xlfn.SWITCH(
VLOOKUP(AG$1,参照用!$H$2:$K$20,4,0),
0,IF(入力用!AF75="","",入力用!AF75),
1,IF(入力用!AF75="",0,VLOOKUP(入力用!AF75,参照用!$A$1:$B$11,2,0))
),
"")</f>
        <v>0</v>
      </c>
      <c r="AH75" s="1">
        <f>IFERROR(
_xlfn.SWITCH(
VLOOKUP(AH$1,参照用!$H$2:$K$20,4,0),
0,IF(入力用!AG75="","",入力用!AG75),
1,IF(入力用!AG75="",0,VLOOKUP(入力用!AG75,参照用!$A$1:$B$11,2,0))
),
"")</f>
        <v>0</v>
      </c>
      <c r="AI75" s="1">
        <f>IFERROR(
_xlfn.SWITCH(
VLOOKUP(AI$1,参照用!$H$2:$K$20,4,0),
0,IF(入力用!AH75="","",入力用!AH75),
1,IF(入力用!AH75="",0,VLOOKUP(入力用!AH75,参照用!$A$1:$B$11,2,0))
),
"")</f>
        <v>0</v>
      </c>
      <c r="AJ75" s="1" t="str">
        <f>IFERROR(
_xlfn.SWITCH(
VLOOKUP(AJ$1,参照用!$H$2:$K$20,4,0),
0,IF(入力用!AI75="","",入力用!AI75),
1,IF(入力用!AI75="",0,VLOOKUP(入力用!AI75,参照用!$A$1:$B$11,2,0))
),
"")</f>
        <v/>
      </c>
      <c r="AK75" s="1" t="str">
        <f>IFERROR(
_xlfn.SWITCH(
VLOOKUP(AK$1,参照用!$H$2:$K$20,4,0),
0,IF(入力用!AJ75="","",入力用!AJ75),
1,IF(入力用!AJ75="",0,VLOOKUP(入力用!AJ75,参照用!$A$1:$B$11,2,0))
),
"")</f>
        <v/>
      </c>
      <c r="AL75" s="1" t="str">
        <f>IFERROR(
_xlfn.SWITCH(
VLOOKUP(AL$1,参照用!$H$2:$K$20,4,0),
0,IF(入力用!AK75="","",入力用!AK75),
1,IF(入力用!AK75="",0,VLOOKUP(入力用!AK75,参照用!$A$1:$B$11,2,0))
),
"")</f>
        <v/>
      </c>
      <c r="AM75" s="1" t="str">
        <f>IFERROR(
_xlfn.SWITCH(
VLOOKUP(AM$1,参照用!$H$2:$K$20,4,0),
0,IF(入力用!AL75="","",入力用!AL75),
1,IF(入力用!AL75="",0,VLOOKUP(入力用!AL75,参照用!$A$1:$B$11,2,0))
),
"")</f>
        <v/>
      </c>
    </row>
    <row r="76" spans="1:39" x14ac:dyDescent="0.2">
      <c r="A76" s="1" t="str">
        <f t="shared" si="1"/>
        <v>46047昼</v>
      </c>
      <c r="B76" s="10">
        <f>IF(
D76="","",
IF(入力用!A76="",B75,DATE(LEFT(設定!$AD$4,4),MID(設定!$AD$4,5,2),MID(入力用!A76,1,FIND("日",入力用!A76)-1)))
)</f>
        <v>46047</v>
      </c>
      <c r="C76" s="10" t="str">
        <f>IF(
D76="","",
IF(入力用!B76="",C75,入力用!B76)
)</f>
        <v>日</v>
      </c>
      <c r="D76" s="1" t="str">
        <f>_xlfn.SWITCH(VLOOKUP(D$1,参照用!$H$2:$K$20,4,0),
0,IF(ISBLANK(入力用!C76),"",入力用!C76),
1,IFERROR(VLOOKUP(入力用!C76,参照用!$A$1:$B$11,2,0),"")
)</f>
        <v>昼</v>
      </c>
      <c r="E76" s="1" t="str">
        <f>_xlfn.SWITCH(VLOOKUP(E$1,参照用!$H$2:$K$20,4,0),
0,IF(ISBLANK(入力用!D76),"",入力用!D76),
1,IFERROR(VLOOKUP(入力用!D76,参照用!$A$1:$B$11,2,0),"")
)</f>
        <v/>
      </c>
      <c r="F76" s="1" t="str">
        <f>_xlfn.SWITCH(VLOOKUP(F$1,参照用!$H$2:$K$20,4,0),
0,IF(ISBLANK(入力用!E76),"",入力用!E76),
1,IFERROR(VLOOKUP(入力用!E76,参照用!$A$1:$B$11,2,0),"")
)</f>
        <v/>
      </c>
      <c r="G76" s="1">
        <f>IFERROR(
_xlfn.SWITCH(
VLOOKUP(G$1,参照用!$H$2:$K$20,4,0),
0,IF(ISBLANK(入力用!F76),"",入力用!F76),
1,IF(ISBLANK(入力用!F76),0,VLOOKUP(入力用!F76,参照用!$A$1:$B$11,2,0))
),
"")</f>
        <v>0</v>
      </c>
      <c r="H76" s="1">
        <f>IFERROR(
_xlfn.SWITCH(
VLOOKUP(H$1,参照用!$H$2:$K$20,4,0),
0,IF(ISBLANK(入力用!G76),"",入力用!G76),
1,IF(ISBLANK(入力用!G76),0,VLOOKUP(入力用!G76,参照用!$A$1:$B$11,2,0))
),
"")</f>
        <v>0</v>
      </c>
      <c r="I76" s="1">
        <f>IFERROR(
_xlfn.SWITCH(
VLOOKUP(I$1,参照用!$H$2:$K$20,4,0),
0,IF(ISBLANK(入力用!H76),"",入力用!H76),
1,IF(ISBLANK(入力用!H76),0,VLOOKUP(入力用!H76,参照用!$A$1:$B$11,2,0))
),
"")</f>
        <v>0</v>
      </c>
      <c r="J76" s="1">
        <f>IFERROR(
_xlfn.SWITCH(
VLOOKUP(J$1,参照用!$H$2:$K$20,4,0),
0,IF(入力用!I76="","",入力用!I76),
1,IF(入力用!I76="",0,VLOOKUP(入力用!I76,参照用!$A$1:$B$11,2,0))
),
"")</f>
        <v>0</v>
      </c>
      <c r="K76" s="1">
        <f>IFERROR(
_xlfn.SWITCH(
VLOOKUP(K$1,参照用!$H$2:$K$20,4,0),
0,IF(入力用!J76="","",入力用!J76),
1,IF(入力用!J76="",0,VLOOKUP(入力用!J76,参照用!$A$1:$B$11,2,0))
),
"")</f>
        <v>0</v>
      </c>
      <c r="L76" s="1">
        <f>IFERROR(
_xlfn.SWITCH(
VLOOKUP(L$1,参照用!$H$2:$K$20,4,0),
0,IF(入力用!K76="","",入力用!K76),
1,IF(入力用!K76="",0,VLOOKUP(入力用!K76,参照用!$A$1:$B$11,2,0))
),
"")</f>
        <v>0</v>
      </c>
      <c r="M76" s="1">
        <f>IFERROR(
_xlfn.SWITCH(
VLOOKUP(M$1,参照用!$H$2:$K$20,4,0),
0,IF(入力用!L76="","",入力用!L76),
1,IF(入力用!L76="",0,VLOOKUP(入力用!L76,参照用!$A$1:$B$11,2,0))
),
"")</f>
        <v>0</v>
      </c>
      <c r="N76" s="1">
        <f>IFERROR(
_xlfn.SWITCH(
VLOOKUP(N$1,参照用!$H$2:$K$20,4,0),
0,IF(入力用!M76="","",入力用!M76),
1,IF(入力用!M76="",0,VLOOKUP(入力用!M76,参照用!$A$1:$B$11,2,0))
),
"")</f>
        <v>0</v>
      </c>
      <c r="O76" s="1">
        <f>IFERROR(
_xlfn.SWITCH(
VLOOKUP(O$1,参照用!$H$2:$K$20,4,0),
0,IF(入力用!N76="","",入力用!N76),
1,IF(入力用!N76="",0,VLOOKUP(入力用!N76,参照用!$A$1:$B$11,2,0))
),
"")</f>
        <v>0</v>
      </c>
      <c r="P76" s="1">
        <f>IFERROR(
_xlfn.SWITCH(
VLOOKUP(P$1,参照用!$H$2:$K$20,4,0),
0,IF(入力用!O76="","",入力用!O76),
1,IF(入力用!O76="",0,VLOOKUP(入力用!O76,参照用!$A$1:$B$11,2,0))
),
"")</f>
        <v>0</v>
      </c>
      <c r="Q76" s="1">
        <f>IFERROR(
_xlfn.SWITCH(
VLOOKUP(Q$1,参照用!$H$2:$K$20,4,0),
0,IF(入力用!P76="","",入力用!P76),
1,IF(入力用!P76="",0,VLOOKUP(入力用!P76,参照用!$A$1:$B$11,2,0))
),
"")</f>
        <v>0</v>
      </c>
      <c r="R76" s="1">
        <f>IFERROR(
_xlfn.SWITCH(
VLOOKUP(R$1,参照用!$H$2:$K$20,4,0),
0,IF(入力用!Q76="","",入力用!Q76),
1,IF(入力用!Q76="",0,VLOOKUP(入力用!Q76,参照用!$A$1:$B$11,2,0))
),
"")</f>
        <v>0</v>
      </c>
      <c r="S76" s="1">
        <f>IFERROR(
_xlfn.SWITCH(
VLOOKUP(S$1,参照用!$H$2:$K$20,4,0),
0,IF(入力用!R76="","",入力用!R76),
1,IF(入力用!R76="",0,VLOOKUP(入力用!R76,参照用!$A$1:$B$11,2,0))
),
"")</f>
        <v>0</v>
      </c>
      <c r="T76" s="1">
        <f>IFERROR(
_xlfn.SWITCH(
VLOOKUP(T$1,参照用!$H$2:$K$20,4,0),
0,IF(入力用!S76="","",入力用!S76),
1,IF(入力用!S76="",0,VLOOKUP(入力用!S76,参照用!$A$1:$B$11,2,0))
),
"")</f>
        <v>0</v>
      </c>
      <c r="U76" s="1">
        <f>IFERROR(
_xlfn.SWITCH(
VLOOKUP(U$1,参照用!$H$2:$K$20,4,0),
0,IF(入力用!T76="","",入力用!T76),
1,IF(入力用!T76="",0,VLOOKUP(入力用!T76,参照用!$A$1:$B$11,2,0))
),
"")</f>
        <v>0</v>
      </c>
      <c r="V76" s="1">
        <f>IFERROR(
_xlfn.SWITCH(
VLOOKUP(V$1,参照用!$H$2:$K$20,4,0),
0,IF(入力用!U76="","",入力用!U76),
1,IF(入力用!U76="",0,VLOOKUP(入力用!U76,参照用!$A$1:$B$11,2,0))
),
"")</f>
        <v>0</v>
      </c>
      <c r="W76" s="1">
        <f>IFERROR(
_xlfn.SWITCH(
VLOOKUP(W$1,参照用!$H$2:$K$20,4,0),
0,IF(入力用!V76="","",入力用!V76),
1,IF(入力用!V76="",0,VLOOKUP(入力用!V76,参照用!$A$1:$B$11,2,0))
),
"")</f>
        <v>0</v>
      </c>
      <c r="X76" s="1">
        <f>IFERROR(
_xlfn.SWITCH(
VLOOKUP(X$1,参照用!$H$2:$K$20,4,0),
0,IF(入力用!W76="","",入力用!W76),
1,IF(入力用!W76="",0,VLOOKUP(入力用!W76,参照用!$A$1:$B$11,2,0))
),
"")</f>
        <v>0</v>
      </c>
      <c r="Y76" s="1">
        <f>IFERROR(
_xlfn.SWITCH(
VLOOKUP(Y$1,参照用!$H$2:$K$20,4,0),
0,IF(入力用!X76="","",入力用!X76),
1,IF(入力用!X76="",0,VLOOKUP(入力用!X76,参照用!$A$1:$B$11,2,0))
),
"")</f>
        <v>0</v>
      </c>
      <c r="Z76" s="1">
        <f>IFERROR(
_xlfn.SWITCH(
VLOOKUP(Z$1,参照用!$H$2:$K$20,4,0),
0,IF(入力用!Y76="","",入力用!Y76),
1,IF(入力用!Y76="",0,VLOOKUP(入力用!Y76,参照用!$A$1:$B$11,2,0))
),
"")</f>
        <v>0</v>
      </c>
      <c r="AA76" s="1">
        <f>IFERROR(
_xlfn.SWITCH(
VLOOKUP(AA$1,参照用!$H$2:$K$20,4,0),
0,IF(入力用!Z76="","",入力用!Z76),
1,IF(入力用!Z76="",0,VLOOKUP(入力用!Z76,参照用!$A$1:$B$11,2,0))
),
"")</f>
        <v>0</v>
      </c>
      <c r="AB76" s="1">
        <f>IFERROR(
_xlfn.SWITCH(
VLOOKUP(AB$1,参照用!$H$2:$K$20,4,0),
0,IF(入力用!AA76="","",入力用!AA76),
1,IF(入力用!AA76="",0,VLOOKUP(入力用!AA76,参照用!$A$1:$B$11,2,0))
),
"")</f>
        <v>0</v>
      </c>
      <c r="AC76" s="1">
        <f>IFERROR(
_xlfn.SWITCH(
VLOOKUP(AC$1,参照用!$H$2:$K$20,4,0),
0,IF(入力用!AB76="","",入力用!AB76),
1,IF(入力用!AB76="",0,VLOOKUP(入力用!AB76,参照用!$A$1:$B$11,2,0))
),
"")</f>
        <v>0</v>
      </c>
      <c r="AD76" s="1">
        <f>IFERROR(
_xlfn.SWITCH(
VLOOKUP(AD$1,参照用!$H$2:$K$20,4,0),
0,IF(入力用!AC76="","",入力用!AC76),
1,IF(入力用!AC76="",0,VLOOKUP(入力用!AC76,参照用!$A$1:$B$11,2,0))
),
"")</f>
        <v>0</v>
      </c>
      <c r="AE76" s="1">
        <f>IFERROR(
_xlfn.SWITCH(
VLOOKUP(AE$1,参照用!$H$2:$K$20,4,0),
0,IF(入力用!AD76="","",入力用!AD76),
1,IF(入力用!AD76="",0,VLOOKUP(入力用!AD76,参照用!$A$1:$B$11,2,0))
),
"")</f>
        <v>0</v>
      </c>
      <c r="AF76" s="1">
        <f>IFERROR(
_xlfn.SWITCH(
VLOOKUP(AF$1,参照用!$H$2:$K$20,4,0),
0,IF(入力用!AE76="","",入力用!AE76),
1,IF(入力用!AE76="",0,VLOOKUP(入力用!AE76,参照用!$A$1:$B$11,2,0))
),
"")</f>
        <v>0</v>
      </c>
      <c r="AG76" s="1">
        <f>IFERROR(
_xlfn.SWITCH(
VLOOKUP(AG$1,参照用!$H$2:$K$20,4,0),
0,IF(入力用!AF76="","",入力用!AF76),
1,IF(入力用!AF76="",0,VLOOKUP(入力用!AF76,参照用!$A$1:$B$11,2,0))
),
"")</f>
        <v>0</v>
      </c>
      <c r="AH76" s="1">
        <f>IFERROR(
_xlfn.SWITCH(
VLOOKUP(AH$1,参照用!$H$2:$K$20,4,0),
0,IF(入力用!AG76="","",入力用!AG76),
1,IF(入力用!AG76="",0,VLOOKUP(入力用!AG76,参照用!$A$1:$B$11,2,0))
),
"")</f>
        <v>0</v>
      </c>
      <c r="AI76" s="1">
        <f>IFERROR(
_xlfn.SWITCH(
VLOOKUP(AI$1,参照用!$H$2:$K$20,4,0),
0,IF(入力用!AH76="","",入力用!AH76),
1,IF(入力用!AH76="",0,VLOOKUP(入力用!AH76,参照用!$A$1:$B$11,2,0))
),
"")</f>
        <v>0</v>
      </c>
      <c r="AJ76" s="1" t="str">
        <f>IFERROR(
_xlfn.SWITCH(
VLOOKUP(AJ$1,参照用!$H$2:$K$20,4,0),
0,IF(入力用!AI76="","",入力用!AI76),
1,IF(入力用!AI76="",0,VLOOKUP(入力用!AI76,参照用!$A$1:$B$11,2,0))
),
"")</f>
        <v/>
      </c>
      <c r="AK76" s="1" t="str">
        <f>IFERROR(
_xlfn.SWITCH(
VLOOKUP(AK$1,参照用!$H$2:$K$20,4,0),
0,IF(入力用!AJ76="","",入力用!AJ76),
1,IF(入力用!AJ76="",0,VLOOKUP(入力用!AJ76,参照用!$A$1:$B$11,2,0))
),
"")</f>
        <v/>
      </c>
      <c r="AL76" s="1" t="str">
        <f>IFERROR(
_xlfn.SWITCH(
VLOOKUP(AL$1,参照用!$H$2:$K$20,4,0),
0,IF(入力用!AK76="","",入力用!AK76),
1,IF(入力用!AK76="",0,VLOOKUP(入力用!AK76,参照用!$A$1:$B$11,2,0))
),
"")</f>
        <v/>
      </c>
      <c r="AM76" s="1" t="str">
        <f>IFERROR(
_xlfn.SWITCH(
VLOOKUP(AM$1,参照用!$H$2:$K$20,4,0),
0,IF(入力用!AL76="","",入力用!AL76),
1,IF(入力用!AL76="",0,VLOOKUP(入力用!AL76,参照用!$A$1:$B$11,2,0))
),
"")</f>
        <v/>
      </c>
    </row>
    <row r="77" spans="1:39" x14ac:dyDescent="0.2">
      <c r="A77" s="1" t="str">
        <f t="shared" si="1"/>
        <v>46047夜</v>
      </c>
      <c r="B77" s="10">
        <f>IF(
D77="","",
IF(入力用!A77="",B76,DATE(LEFT(設定!$AD$4,4),MID(設定!$AD$4,5,2),MID(入力用!A77,1,FIND("日",入力用!A77)-1)))
)</f>
        <v>46047</v>
      </c>
      <c r="C77" s="10" t="str">
        <f>IF(
D77="","",
IF(入力用!B77="",C76,入力用!B77)
)</f>
        <v>日</v>
      </c>
      <c r="D77" s="1" t="str">
        <f>_xlfn.SWITCH(VLOOKUP(D$1,参照用!$H$2:$K$20,4,0),
0,IF(ISBLANK(入力用!C77),"",入力用!C77),
1,IFERROR(VLOOKUP(入力用!C77,参照用!$A$1:$B$11,2,0),"")
)</f>
        <v>夜</v>
      </c>
      <c r="E77" s="1" t="str">
        <f>_xlfn.SWITCH(VLOOKUP(E$1,参照用!$H$2:$K$20,4,0),
0,IF(ISBLANK(入力用!D77),"",入力用!D77),
1,IFERROR(VLOOKUP(入力用!D77,参照用!$A$1:$B$11,2,0),"")
)</f>
        <v/>
      </c>
      <c r="F77" s="1" t="str">
        <f>_xlfn.SWITCH(VLOOKUP(F$1,参照用!$H$2:$K$20,4,0),
0,IF(ISBLANK(入力用!E77),"",入力用!E77),
1,IFERROR(VLOOKUP(入力用!E77,参照用!$A$1:$B$11,2,0),"")
)</f>
        <v/>
      </c>
      <c r="G77" s="1">
        <f>IFERROR(
_xlfn.SWITCH(
VLOOKUP(G$1,参照用!$H$2:$K$20,4,0),
0,IF(ISBLANK(入力用!F77),"",入力用!F77),
1,IF(ISBLANK(入力用!F77),0,VLOOKUP(入力用!F77,参照用!$A$1:$B$11,2,0))
),
"")</f>
        <v>0</v>
      </c>
      <c r="H77" s="1">
        <f>IFERROR(
_xlfn.SWITCH(
VLOOKUP(H$1,参照用!$H$2:$K$20,4,0),
0,IF(ISBLANK(入力用!G77),"",入力用!G77),
1,IF(ISBLANK(入力用!G77),0,VLOOKUP(入力用!G77,参照用!$A$1:$B$11,2,0))
),
"")</f>
        <v>0</v>
      </c>
      <c r="I77" s="1">
        <f>IFERROR(
_xlfn.SWITCH(
VLOOKUP(I$1,参照用!$H$2:$K$20,4,0),
0,IF(ISBLANK(入力用!H77),"",入力用!H77),
1,IF(ISBLANK(入力用!H77),0,VLOOKUP(入力用!H77,参照用!$A$1:$B$11,2,0))
),
"")</f>
        <v>0</v>
      </c>
      <c r="J77" s="1">
        <f>IFERROR(
_xlfn.SWITCH(
VLOOKUP(J$1,参照用!$H$2:$K$20,4,0),
0,IF(入力用!I77="","",入力用!I77),
1,IF(入力用!I77="",0,VLOOKUP(入力用!I77,参照用!$A$1:$B$11,2,0))
),
"")</f>
        <v>0</v>
      </c>
      <c r="K77" s="1">
        <f>IFERROR(
_xlfn.SWITCH(
VLOOKUP(K$1,参照用!$H$2:$K$20,4,0),
0,IF(入力用!J77="","",入力用!J77),
1,IF(入力用!J77="",0,VLOOKUP(入力用!J77,参照用!$A$1:$B$11,2,0))
),
"")</f>
        <v>0</v>
      </c>
      <c r="L77" s="1">
        <f>IFERROR(
_xlfn.SWITCH(
VLOOKUP(L$1,参照用!$H$2:$K$20,4,0),
0,IF(入力用!K77="","",入力用!K77),
1,IF(入力用!K77="",0,VLOOKUP(入力用!K77,参照用!$A$1:$B$11,2,0))
),
"")</f>
        <v>0</v>
      </c>
      <c r="M77" s="1">
        <f>IFERROR(
_xlfn.SWITCH(
VLOOKUP(M$1,参照用!$H$2:$K$20,4,0),
0,IF(入力用!L77="","",入力用!L77),
1,IF(入力用!L77="",0,VLOOKUP(入力用!L77,参照用!$A$1:$B$11,2,0))
),
"")</f>
        <v>0</v>
      </c>
      <c r="N77" s="1">
        <f>IFERROR(
_xlfn.SWITCH(
VLOOKUP(N$1,参照用!$H$2:$K$20,4,0),
0,IF(入力用!M77="","",入力用!M77),
1,IF(入力用!M77="",0,VLOOKUP(入力用!M77,参照用!$A$1:$B$11,2,0))
),
"")</f>
        <v>0</v>
      </c>
      <c r="O77" s="1">
        <f>IFERROR(
_xlfn.SWITCH(
VLOOKUP(O$1,参照用!$H$2:$K$20,4,0),
0,IF(入力用!N77="","",入力用!N77),
1,IF(入力用!N77="",0,VLOOKUP(入力用!N77,参照用!$A$1:$B$11,2,0))
),
"")</f>
        <v>0</v>
      </c>
      <c r="P77" s="1">
        <f>IFERROR(
_xlfn.SWITCH(
VLOOKUP(P$1,参照用!$H$2:$K$20,4,0),
0,IF(入力用!O77="","",入力用!O77),
1,IF(入力用!O77="",0,VLOOKUP(入力用!O77,参照用!$A$1:$B$11,2,0))
),
"")</f>
        <v>0</v>
      </c>
      <c r="Q77" s="1">
        <f>IFERROR(
_xlfn.SWITCH(
VLOOKUP(Q$1,参照用!$H$2:$K$20,4,0),
0,IF(入力用!P77="","",入力用!P77),
1,IF(入力用!P77="",0,VLOOKUP(入力用!P77,参照用!$A$1:$B$11,2,0))
),
"")</f>
        <v>0</v>
      </c>
      <c r="R77" s="1">
        <f>IFERROR(
_xlfn.SWITCH(
VLOOKUP(R$1,参照用!$H$2:$K$20,4,0),
0,IF(入力用!Q77="","",入力用!Q77),
1,IF(入力用!Q77="",0,VLOOKUP(入力用!Q77,参照用!$A$1:$B$11,2,0))
),
"")</f>
        <v>0</v>
      </c>
      <c r="S77" s="1">
        <f>IFERROR(
_xlfn.SWITCH(
VLOOKUP(S$1,参照用!$H$2:$K$20,4,0),
0,IF(入力用!R77="","",入力用!R77),
1,IF(入力用!R77="",0,VLOOKUP(入力用!R77,参照用!$A$1:$B$11,2,0))
),
"")</f>
        <v>0</v>
      </c>
      <c r="T77" s="1">
        <f>IFERROR(
_xlfn.SWITCH(
VLOOKUP(T$1,参照用!$H$2:$K$20,4,0),
0,IF(入力用!S77="","",入力用!S77),
1,IF(入力用!S77="",0,VLOOKUP(入力用!S77,参照用!$A$1:$B$11,2,0))
),
"")</f>
        <v>0</v>
      </c>
      <c r="U77" s="1">
        <f>IFERROR(
_xlfn.SWITCH(
VLOOKUP(U$1,参照用!$H$2:$K$20,4,0),
0,IF(入力用!T77="","",入力用!T77),
1,IF(入力用!T77="",0,VLOOKUP(入力用!T77,参照用!$A$1:$B$11,2,0))
),
"")</f>
        <v>0</v>
      </c>
      <c r="V77" s="1">
        <f>IFERROR(
_xlfn.SWITCH(
VLOOKUP(V$1,参照用!$H$2:$K$20,4,0),
0,IF(入力用!U77="","",入力用!U77),
1,IF(入力用!U77="",0,VLOOKUP(入力用!U77,参照用!$A$1:$B$11,2,0))
),
"")</f>
        <v>0</v>
      </c>
      <c r="W77" s="1">
        <f>IFERROR(
_xlfn.SWITCH(
VLOOKUP(W$1,参照用!$H$2:$K$20,4,0),
0,IF(入力用!V77="","",入力用!V77),
1,IF(入力用!V77="",0,VLOOKUP(入力用!V77,参照用!$A$1:$B$11,2,0))
),
"")</f>
        <v>0</v>
      </c>
      <c r="X77" s="1">
        <f>IFERROR(
_xlfn.SWITCH(
VLOOKUP(X$1,参照用!$H$2:$K$20,4,0),
0,IF(入力用!W77="","",入力用!W77),
1,IF(入力用!W77="",0,VLOOKUP(入力用!W77,参照用!$A$1:$B$11,2,0))
),
"")</f>
        <v>0</v>
      </c>
      <c r="Y77" s="1">
        <f>IFERROR(
_xlfn.SWITCH(
VLOOKUP(Y$1,参照用!$H$2:$K$20,4,0),
0,IF(入力用!X77="","",入力用!X77),
1,IF(入力用!X77="",0,VLOOKUP(入力用!X77,参照用!$A$1:$B$11,2,0))
),
"")</f>
        <v>0</v>
      </c>
      <c r="Z77" s="1">
        <f>IFERROR(
_xlfn.SWITCH(
VLOOKUP(Z$1,参照用!$H$2:$K$20,4,0),
0,IF(入力用!Y77="","",入力用!Y77),
1,IF(入力用!Y77="",0,VLOOKUP(入力用!Y77,参照用!$A$1:$B$11,2,0))
),
"")</f>
        <v>0</v>
      </c>
      <c r="AA77" s="1">
        <f>IFERROR(
_xlfn.SWITCH(
VLOOKUP(AA$1,参照用!$H$2:$K$20,4,0),
0,IF(入力用!Z77="","",入力用!Z77),
1,IF(入力用!Z77="",0,VLOOKUP(入力用!Z77,参照用!$A$1:$B$11,2,0))
),
"")</f>
        <v>0</v>
      </c>
      <c r="AB77" s="1">
        <f>IFERROR(
_xlfn.SWITCH(
VLOOKUP(AB$1,参照用!$H$2:$K$20,4,0),
0,IF(入力用!AA77="","",入力用!AA77),
1,IF(入力用!AA77="",0,VLOOKUP(入力用!AA77,参照用!$A$1:$B$11,2,0))
),
"")</f>
        <v>0</v>
      </c>
      <c r="AC77" s="1">
        <f>IFERROR(
_xlfn.SWITCH(
VLOOKUP(AC$1,参照用!$H$2:$K$20,4,0),
0,IF(入力用!AB77="","",入力用!AB77),
1,IF(入力用!AB77="",0,VLOOKUP(入力用!AB77,参照用!$A$1:$B$11,2,0))
),
"")</f>
        <v>0</v>
      </c>
      <c r="AD77" s="1">
        <f>IFERROR(
_xlfn.SWITCH(
VLOOKUP(AD$1,参照用!$H$2:$K$20,4,0),
0,IF(入力用!AC77="","",入力用!AC77),
1,IF(入力用!AC77="",0,VLOOKUP(入力用!AC77,参照用!$A$1:$B$11,2,0))
),
"")</f>
        <v>0</v>
      </c>
      <c r="AE77" s="1">
        <f>IFERROR(
_xlfn.SWITCH(
VLOOKUP(AE$1,参照用!$H$2:$K$20,4,0),
0,IF(入力用!AD77="","",入力用!AD77),
1,IF(入力用!AD77="",0,VLOOKUP(入力用!AD77,参照用!$A$1:$B$11,2,0))
),
"")</f>
        <v>0</v>
      </c>
      <c r="AF77" s="1">
        <f>IFERROR(
_xlfn.SWITCH(
VLOOKUP(AF$1,参照用!$H$2:$K$20,4,0),
0,IF(入力用!AE77="","",入力用!AE77),
1,IF(入力用!AE77="",0,VLOOKUP(入力用!AE77,参照用!$A$1:$B$11,2,0))
),
"")</f>
        <v>0</v>
      </c>
      <c r="AG77" s="1">
        <f>IFERROR(
_xlfn.SWITCH(
VLOOKUP(AG$1,参照用!$H$2:$K$20,4,0),
0,IF(入力用!AF77="","",入力用!AF77),
1,IF(入力用!AF77="",0,VLOOKUP(入力用!AF77,参照用!$A$1:$B$11,2,0))
),
"")</f>
        <v>0</v>
      </c>
      <c r="AH77" s="1">
        <f>IFERROR(
_xlfn.SWITCH(
VLOOKUP(AH$1,参照用!$H$2:$K$20,4,0),
0,IF(入力用!AG77="","",入力用!AG77),
1,IF(入力用!AG77="",0,VLOOKUP(入力用!AG77,参照用!$A$1:$B$11,2,0))
),
"")</f>
        <v>0</v>
      </c>
      <c r="AI77" s="1">
        <f>IFERROR(
_xlfn.SWITCH(
VLOOKUP(AI$1,参照用!$H$2:$K$20,4,0),
0,IF(入力用!AH77="","",入力用!AH77),
1,IF(入力用!AH77="",0,VLOOKUP(入力用!AH77,参照用!$A$1:$B$11,2,0))
),
"")</f>
        <v>0</v>
      </c>
      <c r="AJ77" s="1" t="str">
        <f>IFERROR(
_xlfn.SWITCH(
VLOOKUP(AJ$1,参照用!$H$2:$K$20,4,0),
0,IF(入力用!AI77="","",入力用!AI77),
1,IF(入力用!AI77="",0,VLOOKUP(入力用!AI77,参照用!$A$1:$B$11,2,0))
),
"")</f>
        <v/>
      </c>
      <c r="AK77" s="1" t="str">
        <f>IFERROR(
_xlfn.SWITCH(
VLOOKUP(AK$1,参照用!$H$2:$K$20,4,0),
0,IF(入力用!AJ77="","",入力用!AJ77),
1,IF(入力用!AJ77="",0,VLOOKUP(入力用!AJ77,参照用!$A$1:$B$11,2,0))
),
"")</f>
        <v/>
      </c>
      <c r="AL77" s="1" t="str">
        <f>IFERROR(
_xlfn.SWITCH(
VLOOKUP(AL$1,参照用!$H$2:$K$20,4,0),
0,IF(入力用!AK77="","",入力用!AK77),
1,IF(入力用!AK77="",0,VLOOKUP(入力用!AK77,参照用!$A$1:$B$11,2,0))
),
"")</f>
        <v/>
      </c>
      <c r="AM77" s="1" t="str">
        <f>IFERROR(
_xlfn.SWITCH(
VLOOKUP(AM$1,参照用!$H$2:$K$20,4,0),
0,IF(入力用!AL77="","",入力用!AL77),
1,IF(入力用!AL77="",0,VLOOKUP(入力用!AL77,参照用!$A$1:$B$11,2,0))
),
"")</f>
        <v/>
      </c>
    </row>
    <row r="78" spans="1:39" x14ac:dyDescent="0.2">
      <c r="A78" s="1" t="str">
        <f t="shared" si="1"/>
        <v>46048朝</v>
      </c>
      <c r="B78" s="10">
        <f>IF(
D78="","",
IF(入力用!A78="",B77,DATE(LEFT(設定!$AD$4,4),MID(設定!$AD$4,5,2),MID(入力用!A78,1,FIND("日",入力用!A78)-1)))
)</f>
        <v>46048</v>
      </c>
      <c r="C78" s="10" t="str">
        <f>IF(
D78="","",
IF(入力用!B78="",C77,入力用!B78)
)</f>
        <v>月</v>
      </c>
      <c r="D78" s="1" t="str">
        <f>_xlfn.SWITCH(VLOOKUP(D$1,参照用!$H$2:$K$20,4,0),
0,IF(ISBLANK(入力用!C78),"",入力用!C78),
1,IFERROR(VLOOKUP(入力用!C78,参照用!$A$1:$B$11,2,0),"")
)</f>
        <v>朝</v>
      </c>
      <c r="E78" s="1" t="str">
        <f>_xlfn.SWITCH(VLOOKUP(E$1,参照用!$H$2:$K$20,4,0),
0,IF(ISBLANK(入力用!D78),"",入力用!D78),
1,IFERROR(VLOOKUP(入力用!D78,参照用!$A$1:$B$11,2,0),"")
)</f>
        <v/>
      </c>
      <c r="F78" s="1" t="str">
        <f>_xlfn.SWITCH(VLOOKUP(F$1,参照用!$H$2:$K$20,4,0),
0,IF(ISBLANK(入力用!E78),"",入力用!E78),
1,IFERROR(VLOOKUP(入力用!E78,参照用!$A$1:$B$11,2,0),"")
)</f>
        <v/>
      </c>
      <c r="G78" s="1">
        <f>IFERROR(
_xlfn.SWITCH(
VLOOKUP(G$1,参照用!$H$2:$K$20,4,0),
0,IF(ISBLANK(入力用!F78),"",入力用!F78),
1,IF(ISBLANK(入力用!F78),0,VLOOKUP(入力用!F78,参照用!$A$1:$B$11,2,0))
),
"")</f>
        <v>0</v>
      </c>
      <c r="H78" s="1">
        <f>IFERROR(
_xlfn.SWITCH(
VLOOKUP(H$1,参照用!$H$2:$K$20,4,0),
0,IF(ISBLANK(入力用!G78),"",入力用!G78),
1,IF(ISBLANK(入力用!G78),0,VLOOKUP(入力用!G78,参照用!$A$1:$B$11,2,0))
),
"")</f>
        <v>0</v>
      </c>
      <c r="I78" s="1">
        <f>IFERROR(
_xlfn.SWITCH(
VLOOKUP(I$1,参照用!$H$2:$K$20,4,0),
0,IF(ISBLANK(入力用!H78),"",入力用!H78),
1,IF(ISBLANK(入力用!H78),0,VLOOKUP(入力用!H78,参照用!$A$1:$B$11,2,0))
),
"")</f>
        <v>0</v>
      </c>
      <c r="J78" s="1">
        <f>IFERROR(
_xlfn.SWITCH(
VLOOKUP(J$1,参照用!$H$2:$K$20,4,0),
0,IF(入力用!I78="","",入力用!I78),
1,IF(入力用!I78="",0,VLOOKUP(入力用!I78,参照用!$A$1:$B$11,2,0))
),
"")</f>
        <v>0</v>
      </c>
      <c r="K78" s="1">
        <f>IFERROR(
_xlfn.SWITCH(
VLOOKUP(K$1,参照用!$H$2:$K$20,4,0),
0,IF(入力用!J78="","",入力用!J78),
1,IF(入力用!J78="",0,VLOOKUP(入力用!J78,参照用!$A$1:$B$11,2,0))
),
"")</f>
        <v>0</v>
      </c>
      <c r="L78" s="1">
        <f>IFERROR(
_xlfn.SWITCH(
VLOOKUP(L$1,参照用!$H$2:$K$20,4,0),
0,IF(入力用!K78="","",入力用!K78),
1,IF(入力用!K78="",0,VLOOKUP(入力用!K78,参照用!$A$1:$B$11,2,0))
),
"")</f>
        <v>0</v>
      </c>
      <c r="M78" s="1">
        <f>IFERROR(
_xlfn.SWITCH(
VLOOKUP(M$1,参照用!$H$2:$K$20,4,0),
0,IF(入力用!L78="","",入力用!L78),
1,IF(入力用!L78="",0,VLOOKUP(入力用!L78,参照用!$A$1:$B$11,2,0))
),
"")</f>
        <v>0</v>
      </c>
      <c r="N78" s="1">
        <f>IFERROR(
_xlfn.SWITCH(
VLOOKUP(N$1,参照用!$H$2:$K$20,4,0),
0,IF(入力用!M78="","",入力用!M78),
1,IF(入力用!M78="",0,VLOOKUP(入力用!M78,参照用!$A$1:$B$11,2,0))
),
"")</f>
        <v>0</v>
      </c>
      <c r="O78" s="1">
        <f>IFERROR(
_xlfn.SWITCH(
VLOOKUP(O$1,参照用!$H$2:$K$20,4,0),
0,IF(入力用!N78="","",入力用!N78),
1,IF(入力用!N78="",0,VLOOKUP(入力用!N78,参照用!$A$1:$B$11,2,0))
),
"")</f>
        <v>0</v>
      </c>
      <c r="P78" s="1">
        <f>IFERROR(
_xlfn.SWITCH(
VLOOKUP(P$1,参照用!$H$2:$K$20,4,0),
0,IF(入力用!O78="","",入力用!O78),
1,IF(入力用!O78="",0,VLOOKUP(入力用!O78,参照用!$A$1:$B$11,2,0))
),
"")</f>
        <v>0</v>
      </c>
      <c r="Q78" s="1">
        <f>IFERROR(
_xlfn.SWITCH(
VLOOKUP(Q$1,参照用!$H$2:$K$20,4,0),
0,IF(入力用!P78="","",入力用!P78),
1,IF(入力用!P78="",0,VLOOKUP(入力用!P78,参照用!$A$1:$B$11,2,0))
),
"")</f>
        <v>0</v>
      </c>
      <c r="R78" s="1">
        <f>IFERROR(
_xlfn.SWITCH(
VLOOKUP(R$1,参照用!$H$2:$K$20,4,0),
0,IF(入力用!Q78="","",入力用!Q78),
1,IF(入力用!Q78="",0,VLOOKUP(入力用!Q78,参照用!$A$1:$B$11,2,0))
),
"")</f>
        <v>0</v>
      </c>
      <c r="S78" s="1">
        <f>IFERROR(
_xlfn.SWITCH(
VLOOKUP(S$1,参照用!$H$2:$K$20,4,0),
0,IF(入力用!R78="","",入力用!R78),
1,IF(入力用!R78="",0,VLOOKUP(入力用!R78,参照用!$A$1:$B$11,2,0))
),
"")</f>
        <v>0</v>
      </c>
      <c r="T78" s="1">
        <f>IFERROR(
_xlfn.SWITCH(
VLOOKUP(T$1,参照用!$H$2:$K$20,4,0),
0,IF(入力用!S78="","",入力用!S78),
1,IF(入力用!S78="",0,VLOOKUP(入力用!S78,参照用!$A$1:$B$11,2,0))
),
"")</f>
        <v>0</v>
      </c>
      <c r="U78" s="1">
        <f>IFERROR(
_xlfn.SWITCH(
VLOOKUP(U$1,参照用!$H$2:$K$20,4,0),
0,IF(入力用!T78="","",入力用!T78),
1,IF(入力用!T78="",0,VLOOKUP(入力用!T78,参照用!$A$1:$B$11,2,0))
),
"")</f>
        <v>0</v>
      </c>
      <c r="V78" s="1">
        <f>IFERROR(
_xlfn.SWITCH(
VLOOKUP(V$1,参照用!$H$2:$K$20,4,0),
0,IF(入力用!U78="","",入力用!U78),
1,IF(入力用!U78="",0,VLOOKUP(入力用!U78,参照用!$A$1:$B$11,2,0))
),
"")</f>
        <v>0</v>
      </c>
      <c r="W78" s="1">
        <f>IFERROR(
_xlfn.SWITCH(
VLOOKUP(W$1,参照用!$H$2:$K$20,4,0),
0,IF(入力用!V78="","",入力用!V78),
1,IF(入力用!V78="",0,VLOOKUP(入力用!V78,参照用!$A$1:$B$11,2,0))
),
"")</f>
        <v>0</v>
      </c>
      <c r="X78" s="1">
        <f>IFERROR(
_xlfn.SWITCH(
VLOOKUP(X$1,参照用!$H$2:$K$20,4,0),
0,IF(入力用!W78="","",入力用!W78),
1,IF(入力用!W78="",0,VLOOKUP(入力用!W78,参照用!$A$1:$B$11,2,0))
),
"")</f>
        <v>0</v>
      </c>
      <c r="Y78" s="1">
        <f>IFERROR(
_xlfn.SWITCH(
VLOOKUP(Y$1,参照用!$H$2:$K$20,4,0),
0,IF(入力用!X78="","",入力用!X78),
1,IF(入力用!X78="",0,VLOOKUP(入力用!X78,参照用!$A$1:$B$11,2,0))
),
"")</f>
        <v>0</v>
      </c>
      <c r="Z78" s="1">
        <f>IFERROR(
_xlfn.SWITCH(
VLOOKUP(Z$1,参照用!$H$2:$K$20,4,0),
0,IF(入力用!Y78="","",入力用!Y78),
1,IF(入力用!Y78="",0,VLOOKUP(入力用!Y78,参照用!$A$1:$B$11,2,0))
),
"")</f>
        <v>0</v>
      </c>
      <c r="AA78" s="1">
        <f>IFERROR(
_xlfn.SWITCH(
VLOOKUP(AA$1,参照用!$H$2:$K$20,4,0),
0,IF(入力用!Z78="","",入力用!Z78),
1,IF(入力用!Z78="",0,VLOOKUP(入力用!Z78,参照用!$A$1:$B$11,2,0))
),
"")</f>
        <v>0</v>
      </c>
      <c r="AB78" s="1">
        <f>IFERROR(
_xlfn.SWITCH(
VLOOKUP(AB$1,参照用!$H$2:$K$20,4,0),
0,IF(入力用!AA78="","",入力用!AA78),
1,IF(入力用!AA78="",0,VLOOKUP(入力用!AA78,参照用!$A$1:$B$11,2,0))
),
"")</f>
        <v>0</v>
      </c>
      <c r="AC78" s="1">
        <f>IFERROR(
_xlfn.SWITCH(
VLOOKUP(AC$1,参照用!$H$2:$K$20,4,0),
0,IF(入力用!AB78="","",入力用!AB78),
1,IF(入力用!AB78="",0,VLOOKUP(入力用!AB78,参照用!$A$1:$B$11,2,0))
),
"")</f>
        <v>0</v>
      </c>
      <c r="AD78" s="1">
        <f>IFERROR(
_xlfn.SWITCH(
VLOOKUP(AD$1,参照用!$H$2:$K$20,4,0),
0,IF(入力用!AC78="","",入力用!AC78),
1,IF(入力用!AC78="",0,VLOOKUP(入力用!AC78,参照用!$A$1:$B$11,2,0))
),
"")</f>
        <v>0</v>
      </c>
      <c r="AE78" s="1">
        <f>IFERROR(
_xlfn.SWITCH(
VLOOKUP(AE$1,参照用!$H$2:$K$20,4,0),
0,IF(入力用!AD78="","",入力用!AD78),
1,IF(入力用!AD78="",0,VLOOKUP(入力用!AD78,参照用!$A$1:$B$11,2,0))
),
"")</f>
        <v>0</v>
      </c>
      <c r="AF78" s="1">
        <f>IFERROR(
_xlfn.SWITCH(
VLOOKUP(AF$1,参照用!$H$2:$K$20,4,0),
0,IF(入力用!AE78="","",入力用!AE78),
1,IF(入力用!AE78="",0,VLOOKUP(入力用!AE78,参照用!$A$1:$B$11,2,0))
),
"")</f>
        <v>0</v>
      </c>
      <c r="AG78" s="1">
        <f>IFERROR(
_xlfn.SWITCH(
VLOOKUP(AG$1,参照用!$H$2:$K$20,4,0),
0,IF(入力用!AF78="","",入力用!AF78),
1,IF(入力用!AF78="",0,VLOOKUP(入力用!AF78,参照用!$A$1:$B$11,2,0))
),
"")</f>
        <v>0</v>
      </c>
      <c r="AH78" s="1">
        <f>IFERROR(
_xlfn.SWITCH(
VLOOKUP(AH$1,参照用!$H$2:$K$20,4,0),
0,IF(入力用!AG78="","",入力用!AG78),
1,IF(入力用!AG78="",0,VLOOKUP(入力用!AG78,参照用!$A$1:$B$11,2,0))
),
"")</f>
        <v>0</v>
      </c>
      <c r="AI78" s="1">
        <f>IFERROR(
_xlfn.SWITCH(
VLOOKUP(AI$1,参照用!$H$2:$K$20,4,0),
0,IF(入力用!AH78="","",入力用!AH78),
1,IF(入力用!AH78="",0,VLOOKUP(入力用!AH78,参照用!$A$1:$B$11,2,0))
),
"")</f>
        <v>0</v>
      </c>
      <c r="AJ78" s="1" t="str">
        <f>IFERROR(
_xlfn.SWITCH(
VLOOKUP(AJ$1,参照用!$H$2:$K$20,4,0),
0,IF(入力用!AI78="","",入力用!AI78),
1,IF(入力用!AI78="",0,VLOOKUP(入力用!AI78,参照用!$A$1:$B$11,2,0))
),
"")</f>
        <v/>
      </c>
      <c r="AK78" s="1" t="str">
        <f>IFERROR(
_xlfn.SWITCH(
VLOOKUP(AK$1,参照用!$H$2:$K$20,4,0),
0,IF(入力用!AJ78="","",入力用!AJ78),
1,IF(入力用!AJ78="",0,VLOOKUP(入力用!AJ78,参照用!$A$1:$B$11,2,0))
),
"")</f>
        <v/>
      </c>
      <c r="AL78" s="1" t="str">
        <f>IFERROR(
_xlfn.SWITCH(
VLOOKUP(AL$1,参照用!$H$2:$K$20,4,0),
0,IF(入力用!AK78="","",入力用!AK78),
1,IF(入力用!AK78="",0,VLOOKUP(入力用!AK78,参照用!$A$1:$B$11,2,0))
),
"")</f>
        <v/>
      </c>
      <c r="AM78" s="1" t="str">
        <f>IFERROR(
_xlfn.SWITCH(
VLOOKUP(AM$1,参照用!$H$2:$K$20,4,0),
0,IF(入力用!AL78="","",入力用!AL78),
1,IF(入力用!AL78="",0,VLOOKUP(入力用!AL78,参照用!$A$1:$B$11,2,0))
),
"")</f>
        <v/>
      </c>
    </row>
    <row r="79" spans="1:39" x14ac:dyDescent="0.2">
      <c r="A79" s="1" t="str">
        <f t="shared" si="1"/>
        <v>46048昼</v>
      </c>
      <c r="B79" s="10">
        <f>IF(
D79="","",
IF(入力用!A79="",B78,DATE(LEFT(設定!$AD$4,4),MID(設定!$AD$4,5,2),MID(入力用!A79,1,FIND("日",入力用!A79)-1)))
)</f>
        <v>46048</v>
      </c>
      <c r="C79" s="10" t="str">
        <f>IF(
D79="","",
IF(入力用!B79="",C78,入力用!B79)
)</f>
        <v>月</v>
      </c>
      <c r="D79" s="1" t="str">
        <f>_xlfn.SWITCH(VLOOKUP(D$1,参照用!$H$2:$K$20,4,0),
0,IF(ISBLANK(入力用!C79),"",入力用!C79),
1,IFERROR(VLOOKUP(入力用!C79,参照用!$A$1:$B$11,2,0),"")
)</f>
        <v>昼</v>
      </c>
      <c r="E79" s="1" t="str">
        <f>_xlfn.SWITCH(VLOOKUP(E$1,参照用!$H$2:$K$20,4,0),
0,IF(ISBLANK(入力用!D79),"",入力用!D79),
1,IFERROR(VLOOKUP(入力用!D79,参照用!$A$1:$B$11,2,0),"")
)</f>
        <v/>
      </c>
      <c r="F79" s="1" t="str">
        <f>_xlfn.SWITCH(VLOOKUP(F$1,参照用!$H$2:$K$20,4,0),
0,IF(ISBLANK(入力用!E79),"",入力用!E79),
1,IFERROR(VLOOKUP(入力用!E79,参照用!$A$1:$B$11,2,0),"")
)</f>
        <v/>
      </c>
      <c r="G79" s="1">
        <f>IFERROR(
_xlfn.SWITCH(
VLOOKUP(G$1,参照用!$H$2:$K$20,4,0),
0,IF(ISBLANK(入力用!F79),"",入力用!F79),
1,IF(ISBLANK(入力用!F79),0,VLOOKUP(入力用!F79,参照用!$A$1:$B$11,2,0))
),
"")</f>
        <v>0</v>
      </c>
      <c r="H79" s="1">
        <f>IFERROR(
_xlfn.SWITCH(
VLOOKUP(H$1,参照用!$H$2:$K$20,4,0),
0,IF(ISBLANK(入力用!G79),"",入力用!G79),
1,IF(ISBLANK(入力用!G79),0,VLOOKUP(入力用!G79,参照用!$A$1:$B$11,2,0))
),
"")</f>
        <v>0</v>
      </c>
      <c r="I79" s="1">
        <f>IFERROR(
_xlfn.SWITCH(
VLOOKUP(I$1,参照用!$H$2:$K$20,4,0),
0,IF(ISBLANK(入力用!H79),"",入力用!H79),
1,IF(ISBLANK(入力用!H79),0,VLOOKUP(入力用!H79,参照用!$A$1:$B$11,2,0))
),
"")</f>
        <v>0</v>
      </c>
      <c r="J79" s="1">
        <f>IFERROR(
_xlfn.SWITCH(
VLOOKUP(J$1,参照用!$H$2:$K$20,4,0),
0,IF(入力用!I79="","",入力用!I79),
1,IF(入力用!I79="",0,VLOOKUP(入力用!I79,参照用!$A$1:$B$11,2,0))
),
"")</f>
        <v>0</v>
      </c>
      <c r="K79" s="1">
        <f>IFERROR(
_xlfn.SWITCH(
VLOOKUP(K$1,参照用!$H$2:$K$20,4,0),
0,IF(入力用!J79="","",入力用!J79),
1,IF(入力用!J79="",0,VLOOKUP(入力用!J79,参照用!$A$1:$B$11,2,0))
),
"")</f>
        <v>0</v>
      </c>
      <c r="L79" s="1">
        <f>IFERROR(
_xlfn.SWITCH(
VLOOKUP(L$1,参照用!$H$2:$K$20,4,0),
0,IF(入力用!K79="","",入力用!K79),
1,IF(入力用!K79="",0,VLOOKUP(入力用!K79,参照用!$A$1:$B$11,2,0))
),
"")</f>
        <v>0</v>
      </c>
      <c r="M79" s="1">
        <f>IFERROR(
_xlfn.SWITCH(
VLOOKUP(M$1,参照用!$H$2:$K$20,4,0),
0,IF(入力用!L79="","",入力用!L79),
1,IF(入力用!L79="",0,VLOOKUP(入力用!L79,参照用!$A$1:$B$11,2,0))
),
"")</f>
        <v>0</v>
      </c>
      <c r="N79" s="1">
        <f>IFERROR(
_xlfn.SWITCH(
VLOOKUP(N$1,参照用!$H$2:$K$20,4,0),
0,IF(入力用!M79="","",入力用!M79),
1,IF(入力用!M79="",0,VLOOKUP(入力用!M79,参照用!$A$1:$B$11,2,0))
),
"")</f>
        <v>0</v>
      </c>
      <c r="O79" s="1">
        <f>IFERROR(
_xlfn.SWITCH(
VLOOKUP(O$1,参照用!$H$2:$K$20,4,0),
0,IF(入力用!N79="","",入力用!N79),
1,IF(入力用!N79="",0,VLOOKUP(入力用!N79,参照用!$A$1:$B$11,2,0))
),
"")</f>
        <v>0</v>
      </c>
      <c r="P79" s="1">
        <f>IFERROR(
_xlfn.SWITCH(
VLOOKUP(P$1,参照用!$H$2:$K$20,4,0),
0,IF(入力用!O79="","",入力用!O79),
1,IF(入力用!O79="",0,VLOOKUP(入力用!O79,参照用!$A$1:$B$11,2,0))
),
"")</f>
        <v>0</v>
      </c>
      <c r="Q79" s="1">
        <f>IFERROR(
_xlfn.SWITCH(
VLOOKUP(Q$1,参照用!$H$2:$K$20,4,0),
0,IF(入力用!P79="","",入力用!P79),
1,IF(入力用!P79="",0,VLOOKUP(入力用!P79,参照用!$A$1:$B$11,2,0))
),
"")</f>
        <v>0</v>
      </c>
      <c r="R79" s="1">
        <f>IFERROR(
_xlfn.SWITCH(
VLOOKUP(R$1,参照用!$H$2:$K$20,4,0),
0,IF(入力用!Q79="","",入力用!Q79),
1,IF(入力用!Q79="",0,VLOOKUP(入力用!Q79,参照用!$A$1:$B$11,2,0))
),
"")</f>
        <v>0</v>
      </c>
      <c r="S79" s="1">
        <f>IFERROR(
_xlfn.SWITCH(
VLOOKUP(S$1,参照用!$H$2:$K$20,4,0),
0,IF(入力用!R79="","",入力用!R79),
1,IF(入力用!R79="",0,VLOOKUP(入力用!R79,参照用!$A$1:$B$11,2,0))
),
"")</f>
        <v>0</v>
      </c>
      <c r="T79" s="1">
        <f>IFERROR(
_xlfn.SWITCH(
VLOOKUP(T$1,参照用!$H$2:$K$20,4,0),
0,IF(入力用!S79="","",入力用!S79),
1,IF(入力用!S79="",0,VLOOKUP(入力用!S79,参照用!$A$1:$B$11,2,0))
),
"")</f>
        <v>0</v>
      </c>
      <c r="U79" s="1">
        <f>IFERROR(
_xlfn.SWITCH(
VLOOKUP(U$1,参照用!$H$2:$K$20,4,0),
0,IF(入力用!T79="","",入力用!T79),
1,IF(入力用!T79="",0,VLOOKUP(入力用!T79,参照用!$A$1:$B$11,2,0))
),
"")</f>
        <v>0</v>
      </c>
      <c r="V79" s="1">
        <f>IFERROR(
_xlfn.SWITCH(
VLOOKUP(V$1,参照用!$H$2:$K$20,4,0),
0,IF(入力用!U79="","",入力用!U79),
1,IF(入力用!U79="",0,VLOOKUP(入力用!U79,参照用!$A$1:$B$11,2,0))
),
"")</f>
        <v>0</v>
      </c>
      <c r="W79" s="1">
        <f>IFERROR(
_xlfn.SWITCH(
VLOOKUP(W$1,参照用!$H$2:$K$20,4,0),
0,IF(入力用!V79="","",入力用!V79),
1,IF(入力用!V79="",0,VLOOKUP(入力用!V79,参照用!$A$1:$B$11,2,0))
),
"")</f>
        <v>0</v>
      </c>
      <c r="X79" s="1">
        <f>IFERROR(
_xlfn.SWITCH(
VLOOKUP(X$1,参照用!$H$2:$K$20,4,0),
0,IF(入力用!W79="","",入力用!W79),
1,IF(入力用!W79="",0,VLOOKUP(入力用!W79,参照用!$A$1:$B$11,2,0))
),
"")</f>
        <v>0</v>
      </c>
      <c r="Y79" s="1">
        <f>IFERROR(
_xlfn.SWITCH(
VLOOKUP(Y$1,参照用!$H$2:$K$20,4,0),
0,IF(入力用!X79="","",入力用!X79),
1,IF(入力用!X79="",0,VLOOKUP(入力用!X79,参照用!$A$1:$B$11,2,0))
),
"")</f>
        <v>0</v>
      </c>
      <c r="Z79" s="1">
        <f>IFERROR(
_xlfn.SWITCH(
VLOOKUP(Z$1,参照用!$H$2:$K$20,4,0),
0,IF(入力用!Y79="","",入力用!Y79),
1,IF(入力用!Y79="",0,VLOOKUP(入力用!Y79,参照用!$A$1:$B$11,2,0))
),
"")</f>
        <v>0</v>
      </c>
      <c r="AA79" s="1">
        <f>IFERROR(
_xlfn.SWITCH(
VLOOKUP(AA$1,参照用!$H$2:$K$20,4,0),
0,IF(入力用!Z79="","",入力用!Z79),
1,IF(入力用!Z79="",0,VLOOKUP(入力用!Z79,参照用!$A$1:$B$11,2,0))
),
"")</f>
        <v>0</v>
      </c>
      <c r="AB79" s="1">
        <f>IFERROR(
_xlfn.SWITCH(
VLOOKUP(AB$1,参照用!$H$2:$K$20,4,0),
0,IF(入力用!AA79="","",入力用!AA79),
1,IF(入力用!AA79="",0,VLOOKUP(入力用!AA79,参照用!$A$1:$B$11,2,0))
),
"")</f>
        <v>0</v>
      </c>
      <c r="AC79" s="1">
        <f>IFERROR(
_xlfn.SWITCH(
VLOOKUP(AC$1,参照用!$H$2:$K$20,4,0),
0,IF(入力用!AB79="","",入力用!AB79),
1,IF(入力用!AB79="",0,VLOOKUP(入力用!AB79,参照用!$A$1:$B$11,2,0))
),
"")</f>
        <v>0</v>
      </c>
      <c r="AD79" s="1">
        <f>IFERROR(
_xlfn.SWITCH(
VLOOKUP(AD$1,参照用!$H$2:$K$20,4,0),
0,IF(入力用!AC79="","",入力用!AC79),
1,IF(入力用!AC79="",0,VLOOKUP(入力用!AC79,参照用!$A$1:$B$11,2,0))
),
"")</f>
        <v>0</v>
      </c>
      <c r="AE79" s="1">
        <f>IFERROR(
_xlfn.SWITCH(
VLOOKUP(AE$1,参照用!$H$2:$K$20,4,0),
0,IF(入力用!AD79="","",入力用!AD79),
1,IF(入力用!AD79="",0,VLOOKUP(入力用!AD79,参照用!$A$1:$B$11,2,0))
),
"")</f>
        <v>0</v>
      </c>
      <c r="AF79" s="1">
        <f>IFERROR(
_xlfn.SWITCH(
VLOOKUP(AF$1,参照用!$H$2:$K$20,4,0),
0,IF(入力用!AE79="","",入力用!AE79),
1,IF(入力用!AE79="",0,VLOOKUP(入力用!AE79,参照用!$A$1:$B$11,2,0))
),
"")</f>
        <v>0</v>
      </c>
      <c r="AG79" s="1">
        <f>IFERROR(
_xlfn.SWITCH(
VLOOKUP(AG$1,参照用!$H$2:$K$20,4,0),
0,IF(入力用!AF79="","",入力用!AF79),
1,IF(入力用!AF79="",0,VLOOKUP(入力用!AF79,参照用!$A$1:$B$11,2,0))
),
"")</f>
        <v>0</v>
      </c>
      <c r="AH79" s="1">
        <f>IFERROR(
_xlfn.SWITCH(
VLOOKUP(AH$1,参照用!$H$2:$K$20,4,0),
0,IF(入力用!AG79="","",入力用!AG79),
1,IF(入力用!AG79="",0,VLOOKUP(入力用!AG79,参照用!$A$1:$B$11,2,0))
),
"")</f>
        <v>0</v>
      </c>
      <c r="AI79" s="1">
        <f>IFERROR(
_xlfn.SWITCH(
VLOOKUP(AI$1,参照用!$H$2:$K$20,4,0),
0,IF(入力用!AH79="","",入力用!AH79),
1,IF(入力用!AH79="",0,VLOOKUP(入力用!AH79,参照用!$A$1:$B$11,2,0))
),
"")</f>
        <v>0</v>
      </c>
      <c r="AJ79" s="1" t="str">
        <f>IFERROR(
_xlfn.SWITCH(
VLOOKUP(AJ$1,参照用!$H$2:$K$20,4,0),
0,IF(入力用!AI79="","",入力用!AI79),
1,IF(入力用!AI79="",0,VLOOKUP(入力用!AI79,参照用!$A$1:$B$11,2,0))
),
"")</f>
        <v/>
      </c>
      <c r="AK79" s="1" t="str">
        <f>IFERROR(
_xlfn.SWITCH(
VLOOKUP(AK$1,参照用!$H$2:$K$20,4,0),
0,IF(入力用!AJ79="","",入力用!AJ79),
1,IF(入力用!AJ79="",0,VLOOKUP(入力用!AJ79,参照用!$A$1:$B$11,2,0))
),
"")</f>
        <v/>
      </c>
      <c r="AL79" s="1" t="str">
        <f>IFERROR(
_xlfn.SWITCH(
VLOOKUP(AL$1,参照用!$H$2:$K$20,4,0),
0,IF(入力用!AK79="","",入力用!AK79),
1,IF(入力用!AK79="",0,VLOOKUP(入力用!AK79,参照用!$A$1:$B$11,2,0))
),
"")</f>
        <v/>
      </c>
      <c r="AM79" s="1" t="str">
        <f>IFERROR(
_xlfn.SWITCH(
VLOOKUP(AM$1,参照用!$H$2:$K$20,4,0),
0,IF(入力用!AL79="","",入力用!AL79),
1,IF(入力用!AL79="",0,VLOOKUP(入力用!AL79,参照用!$A$1:$B$11,2,0))
),
"")</f>
        <v/>
      </c>
    </row>
    <row r="80" spans="1:39" x14ac:dyDescent="0.2">
      <c r="A80" s="1" t="str">
        <f t="shared" si="1"/>
        <v>46048夜</v>
      </c>
      <c r="B80" s="10">
        <f>IF(
D80="","",
IF(入力用!A80="",B79,DATE(LEFT(設定!$AD$4,4),MID(設定!$AD$4,5,2),MID(入力用!A80,1,FIND("日",入力用!A80)-1)))
)</f>
        <v>46048</v>
      </c>
      <c r="C80" s="10" t="str">
        <f>IF(
D80="","",
IF(入力用!B80="",C79,入力用!B80)
)</f>
        <v>月</v>
      </c>
      <c r="D80" s="1" t="str">
        <f>_xlfn.SWITCH(VLOOKUP(D$1,参照用!$H$2:$K$20,4,0),
0,IF(ISBLANK(入力用!C80),"",入力用!C80),
1,IFERROR(VLOOKUP(入力用!C80,参照用!$A$1:$B$11,2,0),"")
)</f>
        <v>夜</v>
      </c>
      <c r="E80" s="1" t="str">
        <f>_xlfn.SWITCH(VLOOKUP(E$1,参照用!$H$2:$K$20,4,0),
0,IF(ISBLANK(入力用!D80),"",入力用!D80),
1,IFERROR(VLOOKUP(入力用!D80,参照用!$A$1:$B$11,2,0),"")
)</f>
        <v/>
      </c>
      <c r="F80" s="1" t="str">
        <f>_xlfn.SWITCH(VLOOKUP(F$1,参照用!$H$2:$K$20,4,0),
0,IF(ISBLANK(入力用!E80),"",入力用!E80),
1,IFERROR(VLOOKUP(入力用!E80,参照用!$A$1:$B$11,2,0),"")
)</f>
        <v/>
      </c>
      <c r="G80" s="1">
        <f>IFERROR(
_xlfn.SWITCH(
VLOOKUP(G$1,参照用!$H$2:$K$20,4,0),
0,IF(ISBLANK(入力用!F80),"",入力用!F80),
1,IF(ISBLANK(入力用!F80),0,VLOOKUP(入力用!F80,参照用!$A$1:$B$11,2,0))
),
"")</f>
        <v>0</v>
      </c>
      <c r="H80" s="1">
        <f>IFERROR(
_xlfn.SWITCH(
VLOOKUP(H$1,参照用!$H$2:$K$20,4,0),
0,IF(ISBLANK(入力用!G80),"",入力用!G80),
1,IF(ISBLANK(入力用!G80),0,VLOOKUP(入力用!G80,参照用!$A$1:$B$11,2,0))
),
"")</f>
        <v>0</v>
      </c>
      <c r="I80" s="1">
        <f>IFERROR(
_xlfn.SWITCH(
VLOOKUP(I$1,参照用!$H$2:$K$20,4,0),
0,IF(ISBLANK(入力用!H80),"",入力用!H80),
1,IF(ISBLANK(入力用!H80),0,VLOOKUP(入力用!H80,参照用!$A$1:$B$11,2,0))
),
"")</f>
        <v>0</v>
      </c>
      <c r="J80" s="1">
        <f>IFERROR(
_xlfn.SWITCH(
VLOOKUP(J$1,参照用!$H$2:$K$20,4,0),
0,IF(入力用!I80="","",入力用!I80),
1,IF(入力用!I80="",0,VLOOKUP(入力用!I80,参照用!$A$1:$B$11,2,0))
),
"")</f>
        <v>0</v>
      </c>
      <c r="K80" s="1">
        <f>IFERROR(
_xlfn.SWITCH(
VLOOKUP(K$1,参照用!$H$2:$K$20,4,0),
0,IF(入力用!J80="","",入力用!J80),
1,IF(入力用!J80="",0,VLOOKUP(入力用!J80,参照用!$A$1:$B$11,2,0))
),
"")</f>
        <v>0</v>
      </c>
      <c r="L80" s="1">
        <f>IFERROR(
_xlfn.SWITCH(
VLOOKUP(L$1,参照用!$H$2:$K$20,4,0),
0,IF(入力用!K80="","",入力用!K80),
1,IF(入力用!K80="",0,VLOOKUP(入力用!K80,参照用!$A$1:$B$11,2,0))
),
"")</f>
        <v>0</v>
      </c>
      <c r="M80" s="1">
        <f>IFERROR(
_xlfn.SWITCH(
VLOOKUP(M$1,参照用!$H$2:$K$20,4,0),
0,IF(入力用!L80="","",入力用!L80),
1,IF(入力用!L80="",0,VLOOKUP(入力用!L80,参照用!$A$1:$B$11,2,0))
),
"")</f>
        <v>0</v>
      </c>
      <c r="N80" s="1">
        <f>IFERROR(
_xlfn.SWITCH(
VLOOKUP(N$1,参照用!$H$2:$K$20,4,0),
0,IF(入力用!M80="","",入力用!M80),
1,IF(入力用!M80="",0,VLOOKUP(入力用!M80,参照用!$A$1:$B$11,2,0))
),
"")</f>
        <v>0</v>
      </c>
      <c r="O80" s="1">
        <f>IFERROR(
_xlfn.SWITCH(
VLOOKUP(O$1,参照用!$H$2:$K$20,4,0),
0,IF(入力用!N80="","",入力用!N80),
1,IF(入力用!N80="",0,VLOOKUP(入力用!N80,参照用!$A$1:$B$11,2,0))
),
"")</f>
        <v>0</v>
      </c>
      <c r="P80" s="1">
        <f>IFERROR(
_xlfn.SWITCH(
VLOOKUP(P$1,参照用!$H$2:$K$20,4,0),
0,IF(入力用!O80="","",入力用!O80),
1,IF(入力用!O80="",0,VLOOKUP(入力用!O80,参照用!$A$1:$B$11,2,0))
),
"")</f>
        <v>0</v>
      </c>
      <c r="Q80" s="1">
        <f>IFERROR(
_xlfn.SWITCH(
VLOOKUP(Q$1,参照用!$H$2:$K$20,4,0),
0,IF(入力用!P80="","",入力用!P80),
1,IF(入力用!P80="",0,VLOOKUP(入力用!P80,参照用!$A$1:$B$11,2,0))
),
"")</f>
        <v>0</v>
      </c>
      <c r="R80" s="1">
        <f>IFERROR(
_xlfn.SWITCH(
VLOOKUP(R$1,参照用!$H$2:$K$20,4,0),
0,IF(入力用!Q80="","",入力用!Q80),
1,IF(入力用!Q80="",0,VLOOKUP(入力用!Q80,参照用!$A$1:$B$11,2,0))
),
"")</f>
        <v>0</v>
      </c>
      <c r="S80" s="1">
        <f>IFERROR(
_xlfn.SWITCH(
VLOOKUP(S$1,参照用!$H$2:$K$20,4,0),
0,IF(入力用!R80="","",入力用!R80),
1,IF(入力用!R80="",0,VLOOKUP(入力用!R80,参照用!$A$1:$B$11,2,0))
),
"")</f>
        <v>0</v>
      </c>
      <c r="T80" s="1">
        <f>IFERROR(
_xlfn.SWITCH(
VLOOKUP(T$1,参照用!$H$2:$K$20,4,0),
0,IF(入力用!S80="","",入力用!S80),
1,IF(入力用!S80="",0,VLOOKUP(入力用!S80,参照用!$A$1:$B$11,2,0))
),
"")</f>
        <v>0</v>
      </c>
      <c r="U80" s="1">
        <f>IFERROR(
_xlfn.SWITCH(
VLOOKUP(U$1,参照用!$H$2:$K$20,4,0),
0,IF(入力用!T80="","",入力用!T80),
1,IF(入力用!T80="",0,VLOOKUP(入力用!T80,参照用!$A$1:$B$11,2,0))
),
"")</f>
        <v>0</v>
      </c>
      <c r="V80" s="1">
        <f>IFERROR(
_xlfn.SWITCH(
VLOOKUP(V$1,参照用!$H$2:$K$20,4,0),
0,IF(入力用!U80="","",入力用!U80),
1,IF(入力用!U80="",0,VLOOKUP(入力用!U80,参照用!$A$1:$B$11,2,0))
),
"")</f>
        <v>0</v>
      </c>
      <c r="W80" s="1">
        <f>IFERROR(
_xlfn.SWITCH(
VLOOKUP(W$1,参照用!$H$2:$K$20,4,0),
0,IF(入力用!V80="","",入力用!V80),
1,IF(入力用!V80="",0,VLOOKUP(入力用!V80,参照用!$A$1:$B$11,2,0))
),
"")</f>
        <v>0</v>
      </c>
      <c r="X80" s="1">
        <f>IFERROR(
_xlfn.SWITCH(
VLOOKUP(X$1,参照用!$H$2:$K$20,4,0),
0,IF(入力用!W80="","",入力用!W80),
1,IF(入力用!W80="",0,VLOOKUP(入力用!W80,参照用!$A$1:$B$11,2,0))
),
"")</f>
        <v>0</v>
      </c>
      <c r="Y80" s="1">
        <f>IFERROR(
_xlfn.SWITCH(
VLOOKUP(Y$1,参照用!$H$2:$K$20,4,0),
0,IF(入力用!X80="","",入力用!X80),
1,IF(入力用!X80="",0,VLOOKUP(入力用!X80,参照用!$A$1:$B$11,2,0))
),
"")</f>
        <v>0</v>
      </c>
      <c r="Z80" s="1">
        <f>IFERROR(
_xlfn.SWITCH(
VLOOKUP(Z$1,参照用!$H$2:$K$20,4,0),
0,IF(入力用!Y80="","",入力用!Y80),
1,IF(入力用!Y80="",0,VLOOKUP(入力用!Y80,参照用!$A$1:$B$11,2,0))
),
"")</f>
        <v>0</v>
      </c>
      <c r="AA80" s="1">
        <f>IFERROR(
_xlfn.SWITCH(
VLOOKUP(AA$1,参照用!$H$2:$K$20,4,0),
0,IF(入力用!Z80="","",入力用!Z80),
1,IF(入力用!Z80="",0,VLOOKUP(入力用!Z80,参照用!$A$1:$B$11,2,0))
),
"")</f>
        <v>0</v>
      </c>
      <c r="AB80" s="1">
        <f>IFERROR(
_xlfn.SWITCH(
VLOOKUP(AB$1,参照用!$H$2:$K$20,4,0),
0,IF(入力用!AA80="","",入力用!AA80),
1,IF(入力用!AA80="",0,VLOOKUP(入力用!AA80,参照用!$A$1:$B$11,2,0))
),
"")</f>
        <v>0</v>
      </c>
      <c r="AC80" s="1">
        <f>IFERROR(
_xlfn.SWITCH(
VLOOKUP(AC$1,参照用!$H$2:$K$20,4,0),
0,IF(入力用!AB80="","",入力用!AB80),
1,IF(入力用!AB80="",0,VLOOKUP(入力用!AB80,参照用!$A$1:$B$11,2,0))
),
"")</f>
        <v>0</v>
      </c>
      <c r="AD80" s="1">
        <f>IFERROR(
_xlfn.SWITCH(
VLOOKUP(AD$1,参照用!$H$2:$K$20,4,0),
0,IF(入力用!AC80="","",入力用!AC80),
1,IF(入力用!AC80="",0,VLOOKUP(入力用!AC80,参照用!$A$1:$B$11,2,0))
),
"")</f>
        <v>0</v>
      </c>
      <c r="AE80" s="1">
        <f>IFERROR(
_xlfn.SWITCH(
VLOOKUP(AE$1,参照用!$H$2:$K$20,4,0),
0,IF(入力用!AD80="","",入力用!AD80),
1,IF(入力用!AD80="",0,VLOOKUP(入力用!AD80,参照用!$A$1:$B$11,2,0))
),
"")</f>
        <v>0</v>
      </c>
      <c r="AF80" s="1">
        <f>IFERROR(
_xlfn.SWITCH(
VLOOKUP(AF$1,参照用!$H$2:$K$20,4,0),
0,IF(入力用!AE80="","",入力用!AE80),
1,IF(入力用!AE80="",0,VLOOKUP(入力用!AE80,参照用!$A$1:$B$11,2,0))
),
"")</f>
        <v>0</v>
      </c>
      <c r="AG80" s="1">
        <f>IFERROR(
_xlfn.SWITCH(
VLOOKUP(AG$1,参照用!$H$2:$K$20,4,0),
0,IF(入力用!AF80="","",入力用!AF80),
1,IF(入力用!AF80="",0,VLOOKUP(入力用!AF80,参照用!$A$1:$B$11,2,0))
),
"")</f>
        <v>0</v>
      </c>
      <c r="AH80" s="1">
        <f>IFERROR(
_xlfn.SWITCH(
VLOOKUP(AH$1,参照用!$H$2:$K$20,4,0),
0,IF(入力用!AG80="","",入力用!AG80),
1,IF(入力用!AG80="",0,VLOOKUP(入力用!AG80,参照用!$A$1:$B$11,2,0))
),
"")</f>
        <v>0</v>
      </c>
      <c r="AI80" s="1">
        <f>IFERROR(
_xlfn.SWITCH(
VLOOKUP(AI$1,参照用!$H$2:$K$20,4,0),
0,IF(入力用!AH80="","",入力用!AH80),
1,IF(入力用!AH80="",0,VLOOKUP(入力用!AH80,参照用!$A$1:$B$11,2,0))
),
"")</f>
        <v>0</v>
      </c>
      <c r="AJ80" s="1" t="str">
        <f>IFERROR(
_xlfn.SWITCH(
VLOOKUP(AJ$1,参照用!$H$2:$K$20,4,0),
0,IF(入力用!AI80="","",入力用!AI80),
1,IF(入力用!AI80="",0,VLOOKUP(入力用!AI80,参照用!$A$1:$B$11,2,0))
),
"")</f>
        <v/>
      </c>
      <c r="AK80" s="1" t="str">
        <f>IFERROR(
_xlfn.SWITCH(
VLOOKUP(AK$1,参照用!$H$2:$K$20,4,0),
0,IF(入力用!AJ80="","",入力用!AJ80),
1,IF(入力用!AJ80="",0,VLOOKUP(入力用!AJ80,参照用!$A$1:$B$11,2,0))
),
"")</f>
        <v/>
      </c>
      <c r="AL80" s="1" t="str">
        <f>IFERROR(
_xlfn.SWITCH(
VLOOKUP(AL$1,参照用!$H$2:$K$20,4,0),
0,IF(入力用!AK80="","",入力用!AK80),
1,IF(入力用!AK80="",0,VLOOKUP(入力用!AK80,参照用!$A$1:$B$11,2,0))
),
"")</f>
        <v/>
      </c>
      <c r="AM80" s="1" t="str">
        <f>IFERROR(
_xlfn.SWITCH(
VLOOKUP(AM$1,参照用!$H$2:$K$20,4,0),
0,IF(入力用!AL80="","",入力用!AL80),
1,IF(入力用!AL80="",0,VLOOKUP(入力用!AL80,参照用!$A$1:$B$11,2,0))
),
"")</f>
        <v/>
      </c>
    </row>
    <row r="81" spans="1:39" x14ac:dyDescent="0.2">
      <c r="A81" s="1" t="str">
        <f t="shared" si="1"/>
        <v>46049朝</v>
      </c>
      <c r="B81" s="10">
        <f>IF(
D81="","",
IF(入力用!A81="",B80,DATE(LEFT(設定!$AD$4,4),MID(設定!$AD$4,5,2),MID(入力用!A81,1,FIND("日",入力用!A81)-1)))
)</f>
        <v>46049</v>
      </c>
      <c r="C81" s="10" t="str">
        <f>IF(
D81="","",
IF(入力用!B81="",C80,入力用!B81)
)</f>
        <v>火</v>
      </c>
      <c r="D81" s="1" t="str">
        <f>_xlfn.SWITCH(VLOOKUP(D$1,参照用!$H$2:$K$20,4,0),
0,IF(ISBLANK(入力用!C81),"",入力用!C81),
1,IFERROR(VLOOKUP(入力用!C81,参照用!$A$1:$B$11,2,0),"")
)</f>
        <v>朝</v>
      </c>
      <c r="E81" s="1" t="str">
        <f>_xlfn.SWITCH(VLOOKUP(E$1,参照用!$H$2:$K$20,4,0),
0,IF(ISBLANK(入力用!D81),"",入力用!D81),
1,IFERROR(VLOOKUP(入力用!D81,参照用!$A$1:$B$11,2,0),"")
)</f>
        <v/>
      </c>
      <c r="F81" s="1" t="str">
        <f>_xlfn.SWITCH(VLOOKUP(F$1,参照用!$H$2:$K$20,4,0),
0,IF(ISBLANK(入力用!E81),"",入力用!E81),
1,IFERROR(VLOOKUP(入力用!E81,参照用!$A$1:$B$11,2,0),"")
)</f>
        <v/>
      </c>
      <c r="G81" s="1">
        <f>IFERROR(
_xlfn.SWITCH(
VLOOKUP(G$1,参照用!$H$2:$K$20,4,0),
0,IF(ISBLANK(入力用!F81),"",入力用!F81),
1,IF(ISBLANK(入力用!F81),0,VLOOKUP(入力用!F81,参照用!$A$1:$B$11,2,0))
),
"")</f>
        <v>0</v>
      </c>
      <c r="H81" s="1">
        <f>IFERROR(
_xlfn.SWITCH(
VLOOKUP(H$1,参照用!$H$2:$K$20,4,0),
0,IF(ISBLANK(入力用!G81),"",入力用!G81),
1,IF(ISBLANK(入力用!G81),0,VLOOKUP(入力用!G81,参照用!$A$1:$B$11,2,0))
),
"")</f>
        <v>0</v>
      </c>
      <c r="I81" s="1">
        <f>IFERROR(
_xlfn.SWITCH(
VLOOKUP(I$1,参照用!$H$2:$K$20,4,0),
0,IF(ISBLANK(入力用!H81),"",入力用!H81),
1,IF(ISBLANK(入力用!H81),0,VLOOKUP(入力用!H81,参照用!$A$1:$B$11,2,0))
),
"")</f>
        <v>0</v>
      </c>
      <c r="J81" s="1">
        <f>IFERROR(
_xlfn.SWITCH(
VLOOKUP(J$1,参照用!$H$2:$K$20,4,0),
0,IF(入力用!I81="","",入力用!I81),
1,IF(入力用!I81="",0,VLOOKUP(入力用!I81,参照用!$A$1:$B$11,2,0))
),
"")</f>
        <v>0</v>
      </c>
      <c r="K81" s="1">
        <f>IFERROR(
_xlfn.SWITCH(
VLOOKUP(K$1,参照用!$H$2:$K$20,4,0),
0,IF(入力用!J81="","",入力用!J81),
1,IF(入力用!J81="",0,VLOOKUP(入力用!J81,参照用!$A$1:$B$11,2,0))
),
"")</f>
        <v>0</v>
      </c>
      <c r="L81" s="1">
        <f>IFERROR(
_xlfn.SWITCH(
VLOOKUP(L$1,参照用!$H$2:$K$20,4,0),
0,IF(入力用!K81="","",入力用!K81),
1,IF(入力用!K81="",0,VLOOKUP(入力用!K81,参照用!$A$1:$B$11,2,0))
),
"")</f>
        <v>0</v>
      </c>
      <c r="M81" s="1">
        <f>IFERROR(
_xlfn.SWITCH(
VLOOKUP(M$1,参照用!$H$2:$K$20,4,0),
0,IF(入力用!L81="","",入力用!L81),
1,IF(入力用!L81="",0,VLOOKUP(入力用!L81,参照用!$A$1:$B$11,2,0))
),
"")</f>
        <v>0</v>
      </c>
      <c r="N81" s="1">
        <f>IFERROR(
_xlfn.SWITCH(
VLOOKUP(N$1,参照用!$H$2:$K$20,4,0),
0,IF(入力用!M81="","",入力用!M81),
1,IF(入力用!M81="",0,VLOOKUP(入力用!M81,参照用!$A$1:$B$11,2,0))
),
"")</f>
        <v>0</v>
      </c>
      <c r="O81" s="1">
        <f>IFERROR(
_xlfn.SWITCH(
VLOOKUP(O$1,参照用!$H$2:$K$20,4,0),
0,IF(入力用!N81="","",入力用!N81),
1,IF(入力用!N81="",0,VLOOKUP(入力用!N81,参照用!$A$1:$B$11,2,0))
),
"")</f>
        <v>0</v>
      </c>
      <c r="P81" s="1">
        <f>IFERROR(
_xlfn.SWITCH(
VLOOKUP(P$1,参照用!$H$2:$K$20,4,0),
0,IF(入力用!O81="","",入力用!O81),
1,IF(入力用!O81="",0,VLOOKUP(入力用!O81,参照用!$A$1:$B$11,2,0))
),
"")</f>
        <v>0</v>
      </c>
      <c r="Q81" s="1">
        <f>IFERROR(
_xlfn.SWITCH(
VLOOKUP(Q$1,参照用!$H$2:$K$20,4,0),
0,IF(入力用!P81="","",入力用!P81),
1,IF(入力用!P81="",0,VLOOKUP(入力用!P81,参照用!$A$1:$B$11,2,0))
),
"")</f>
        <v>0</v>
      </c>
      <c r="R81" s="1">
        <f>IFERROR(
_xlfn.SWITCH(
VLOOKUP(R$1,参照用!$H$2:$K$20,4,0),
0,IF(入力用!Q81="","",入力用!Q81),
1,IF(入力用!Q81="",0,VLOOKUP(入力用!Q81,参照用!$A$1:$B$11,2,0))
),
"")</f>
        <v>0</v>
      </c>
      <c r="S81" s="1">
        <f>IFERROR(
_xlfn.SWITCH(
VLOOKUP(S$1,参照用!$H$2:$K$20,4,0),
0,IF(入力用!R81="","",入力用!R81),
1,IF(入力用!R81="",0,VLOOKUP(入力用!R81,参照用!$A$1:$B$11,2,0))
),
"")</f>
        <v>0</v>
      </c>
      <c r="T81" s="1">
        <f>IFERROR(
_xlfn.SWITCH(
VLOOKUP(T$1,参照用!$H$2:$K$20,4,0),
0,IF(入力用!S81="","",入力用!S81),
1,IF(入力用!S81="",0,VLOOKUP(入力用!S81,参照用!$A$1:$B$11,2,0))
),
"")</f>
        <v>0</v>
      </c>
      <c r="U81" s="1">
        <f>IFERROR(
_xlfn.SWITCH(
VLOOKUP(U$1,参照用!$H$2:$K$20,4,0),
0,IF(入力用!T81="","",入力用!T81),
1,IF(入力用!T81="",0,VLOOKUP(入力用!T81,参照用!$A$1:$B$11,2,0))
),
"")</f>
        <v>0</v>
      </c>
      <c r="V81" s="1">
        <f>IFERROR(
_xlfn.SWITCH(
VLOOKUP(V$1,参照用!$H$2:$K$20,4,0),
0,IF(入力用!U81="","",入力用!U81),
1,IF(入力用!U81="",0,VLOOKUP(入力用!U81,参照用!$A$1:$B$11,2,0))
),
"")</f>
        <v>0</v>
      </c>
      <c r="W81" s="1">
        <f>IFERROR(
_xlfn.SWITCH(
VLOOKUP(W$1,参照用!$H$2:$K$20,4,0),
0,IF(入力用!V81="","",入力用!V81),
1,IF(入力用!V81="",0,VLOOKUP(入力用!V81,参照用!$A$1:$B$11,2,0))
),
"")</f>
        <v>0</v>
      </c>
      <c r="X81" s="1">
        <f>IFERROR(
_xlfn.SWITCH(
VLOOKUP(X$1,参照用!$H$2:$K$20,4,0),
0,IF(入力用!W81="","",入力用!W81),
1,IF(入力用!W81="",0,VLOOKUP(入力用!W81,参照用!$A$1:$B$11,2,0))
),
"")</f>
        <v>0</v>
      </c>
      <c r="Y81" s="1">
        <f>IFERROR(
_xlfn.SWITCH(
VLOOKUP(Y$1,参照用!$H$2:$K$20,4,0),
0,IF(入力用!X81="","",入力用!X81),
1,IF(入力用!X81="",0,VLOOKUP(入力用!X81,参照用!$A$1:$B$11,2,0))
),
"")</f>
        <v>0</v>
      </c>
      <c r="Z81" s="1">
        <f>IFERROR(
_xlfn.SWITCH(
VLOOKUP(Z$1,参照用!$H$2:$K$20,4,0),
0,IF(入力用!Y81="","",入力用!Y81),
1,IF(入力用!Y81="",0,VLOOKUP(入力用!Y81,参照用!$A$1:$B$11,2,0))
),
"")</f>
        <v>0</v>
      </c>
      <c r="AA81" s="1">
        <f>IFERROR(
_xlfn.SWITCH(
VLOOKUP(AA$1,参照用!$H$2:$K$20,4,0),
0,IF(入力用!Z81="","",入力用!Z81),
1,IF(入力用!Z81="",0,VLOOKUP(入力用!Z81,参照用!$A$1:$B$11,2,0))
),
"")</f>
        <v>0</v>
      </c>
      <c r="AB81" s="1">
        <f>IFERROR(
_xlfn.SWITCH(
VLOOKUP(AB$1,参照用!$H$2:$K$20,4,0),
0,IF(入力用!AA81="","",入力用!AA81),
1,IF(入力用!AA81="",0,VLOOKUP(入力用!AA81,参照用!$A$1:$B$11,2,0))
),
"")</f>
        <v>0</v>
      </c>
      <c r="AC81" s="1">
        <f>IFERROR(
_xlfn.SWITCH(
VLOOKUP(AC$1,参照用!$H$2:$K$20,4,0),
0,IF(入力用!AB81="","",入力用!AB81),
1,IF(入力用!AB81="",0,VLOOKUP(入力用!AB81,参照用!$A$1:$B$11,2,0))
),
"")</f>
        <v>0</v>
      </c>
      <c r="AD81" s="1">
        <f>IFERROR(
_xlfn.SWITCH(
VLOOKUP(AD$1,参照用!$H$2:$K$20,4,0),
0,IF(入力用!AC81="","",入力用!AC81),
1,IF(入力用!AC81="",0,VLOOKUP(入力用!AC81,参照用!$A$1:$B$11,2,0))
),
"")</f>
        <v>0</v>
      </c>
      <c r="AE81" s="1">
        <f>IFERROR(
_xlfn.SWITCH(
VLOOKUP(AE$1,参照用!$H$2:$K$20,4,0),
0,IF(入力用!AD81="","",入力用!AD81),
1,IF(入力用!AD81="",0,VLOOKUP(入力用!AD81,参照用!$A$1:$B$11,2,0))
),
"")</f>
        <v>0</v>
      </c>
      <c r="AF81" s="1">
        <f>IFERROR(
_xlfn.SWITCH(
VLOOKUP(AF$1,参照用!$H$2:$K$20,4,0),
0,IF(入力用!AE81="","",入力用!AE81),
1,IF(入力用!AE81="",0,VLOOKUP(入力用!AE81,参照用!$A$1:$B$11,2,0))
),
"")</f>
        <v>0</v>
      </c>
      <c r="AG81" s="1">
        <f>IFERROR(
_xlfn.SWITCH(
VLOOKUP(AG$1,参照用!$H$2:$K$20,4,0),
0,IF(入力用!AF81="","",入力用!AF81),
1,IF(入力用!AF81="",0,VLOOKUP(入力用!AF81,参照用!$A$1:$B$11,2,0))
),
"")</f>
        <v>0</v>
      </c>
      <c r="AH81" s="1">
        <f>IFERROR(
_xlfn.SWITCH(
VLOOKUP(AH$1,参照用!$H$2:$K$20,4,0),
0,IF(入力用!AG81="","",入力用!AG81),
1,IF(入力用!AG81="",0,VLOOKUP(入力用!AG81,参照用!$A$1:$B$11,2,0))
),
"")</f>
        <v>0</v>
      </c>
      <c r="AI81" s="1">
        <f>IFERROR(
_xlfn.SWITCH(
VLOOKUP(AI$1,参照用!$H$2:$K$20,4,0),
0,IF(入力用!AH81="","",入力用!AH81),
1,IF(入力用!AH81="",0,VLOOKUP(入力用!AH81,参照用!$A$1:$B$11,2,0))
),
"")</f>
        <v>0</v>
      </c>
      <c r="AJ81" s="1" t="str">
        <f>IFERROR(
_xlfn.SWITCH(
VLOOKUP(AJ$1,参照用!$H$2:$K$20,4,0),
0,IF(入力用!AI81="","",入力用!AI81),
1,IF(入力用!AI81="",0,VLOOKUP(入力用!AI81,参照用!$A$1:$B$11,2,0))
),
"")</f>
        <v/>
      </c>
      <c r="AK81" s="1" t="str">
        <f>IFERROR(
_xlfn.SWITCH(
VLOOKUP(AK$1,参照用!$H$2:$K$20,4,0),
0,IF(入力用!AJ81="","",入力用!AJ81),
1,IF(入力用!AJ81="",0,VLOOKUP(入力用!AJ81,参照用!$A$1:$B$11,2,0))
),
"")</f>
        <v/>
      </c>
      <c r="AL81" s="1" t="str">
        <f>IFERROR(
_xlfn.SWITCH(
VLOOKUP(AL$1,参照用!$H$2:$K$20,4,0),
0,IF(入力用!AK81="","",入力用!AK81),
1,IF(入力用!AK81="",0,VLOOKUP(入力用!AK81,参照用!$A$1:$B$11,2,0))
),
"")</f>
        <v/>
      </c>
      <c r="AM81" s="1" t="str">
        <f>IFERROR(
_xlfn.SWITCH(
VLOOKUP(AM$1,参照用!$H$2:$K$20,4,0),
0,IF(入力用!AL81="","",入力用!AL81),
1,IF(入力用!AL81="",0,VLOOKUP(入力用!AL81,参照用!$A$1:$B$11,2,0))
),
"")</f>
        <v/>
      </c>
    </row>
    <row r="82" spans="1:39" x14ac:dyDescent="0.2">
      <c r="A82" s="1" t="str">
        <f t="shared" si="1"/>
        <v>46049昼</v>
      </c>
      <c r="B82" s="10">
        <f>IF(
D82="","",
IF(入力用!A82="",B81,DATE(LEFT(設定!$AD$4,4),MID(設定!$AD$4,5,2),MID(入力用!A82,1,FIND("日",入力用!A82)-1)))
)</f>
        <v>46049</v>
      </c>
      <c r="C82" s="10" t="str">
        <f>IF(
D82="","",
IF(入力用!B82="",C81,入力用!B82)
)</f>
        <v>火</v>
      </c>
      <c r="D82" s="1" t="str">
        <f>_xlfn.SWITCH(VLOOKUP(D$1,参照用!$H$2:$K$20,4,0),
0,IF(ISBLANK(入力用!C82),"",入力用!C82),
1,IFERROR(VLOOKUP(入力用!C82,参照用!$A$1:$B$11,2,0),"")
)</f>
        <v>昼</v>
      </c>
      <c r="E82" s="1" t="str">
        <f>_xlfn.SWITCH(VLOOKUP(E$1,参照用!$H$2:$K$20,4,0),
0,IF(ISBLANK(入力用!D82),"",入力用!D82),
1,IFERROR(VLOOKUP(入力用!D82,参照用!$A$1:$B$11,2,0),"")
)</f>
        <v/>
      </c>
      <c r="F82" s="1" t="str">
        <f>_xlfn.SWITCH(VLOOKUP(F$1,参照用!$H$2:$K$20,4,0),
0,IF(ISBLANK(入力用!E82),"",入力用!E82),
1,IFERROR(VLOOKUP(入力用!E82,参照用!$A$1:$B$11,2,0),"")
)</f>
        <v/>
      </c>
      <c r="G82" s="1">
        <f>IFERROR(
_xlfn.SWITCH(
VLOOKUP(G$1,参照用!$H$2:$K$20,4,0),
0,IF(ISBLANK(入力用!F82),"",入力用!F82),
1,IF(ISBLANK(入力用!F82),0,VLOOKUP(入力用!F82,参照用!$A$1:$B$11,2,0))
),
"")</f>
        <v>0</v>
      </c>
      <c r="H82" s="1">
        <f>IFERROR(
_xlfn.SWITCH(
VLOOKUP(H$1,参照用!$H$2:$K$20,4,0),
0,IF(ISBLANK(入力用!G82),"",入力用!G82),
1,IF(ISBLANK(入力用!G82),0,VLOOKUP(入力用!G82,参照用!$A$1:$B$11,2,0))
),
"")</f>
        <v>0</v>
      </c>
      <c r="I82" s="1">
        <f>IFERROR(
_xlfn.SWITCH(
VLOOKUP(I$1,参照用!$H$2:$K$20,4,0),
0,IF(ISBLANK(入力用!H82),"",入力用!H82),
1,IF(ISBLANK(入力用!H82),0,VLOOKUP(入力用!H82,参照用!$A$1:$B$11,2,0))
),
"")</f>
        <v>0</v>
      </c>
      <c r="J82" s="1">
        <f>IFERROR(
_xlfn.SWITCH(
VLOOKUP(J$1,参照用!$H$2:$K$20,4,0),
0,IF(入力用!I82="","",入力用!I82),
1,IF(入力用!I82="",0,VLOOKUP(入力用!I82,参照用!$A$1:$B$11,2,0))
),
"")</f>
        <v>0</v>
      </c>
      <c r="K82" s="1">
        <f>IFERROR(
_xlfn.SWITCH(
VLOOKUP(K$1,参照用!$H$2:$K$20,4,0),
0,IF(入力用!J82="","",入力用!J82),
1,IF(入力用!J82="",0,VLOOKUP(入力用!J82,参照用!$A$1:$B$11,2,0))
),
"")</f>
        <v>0</v>
      </c>
      <c r="L82" s="1">
        <f>IFERROR(
_xlfn.SWITCH(
VLOOKUP(L$1,参照用!$H$2:$K$20,4,0),
0,IF(入力用!K82="","",入力用!K82),
1,IF(入力用!K82="",0,VLOOKUP(入力用!K82,参照用!$A$1:$B$11,2,0))
),
"")</f>
        <v>0</v>
      </c>
      <c r="M82" s="1">
        <f>IFERROR(
_xlfn.SWITCH(
VLOOKUP(M$1,参照用!$H$2:$K$20,4,0),
0,IF(入力用!L82="","",入力用!L82),
1,IF(入力用!L82="",0,VLOOKUP(入力用!L82,参照用!$A$1:$B$11,2,0))
),
"")</f>
        <v>0</v>
      </c>
      <c r="N82" s="1">
        <f>IFERROR(
_xlfn.SWITCH(
VLOOKUP(N$1,参照用!$H$2:$K$20,4,0),
0,IF(入力用!M82="","",入力用!M82),
1,IF(入力用!M82="",0,VLOOKUP(入力用!M82,参照用!$A$1:$B$11,2,0))
),
"")</f>
        <v>0</v>
      </c>
      <c r="O82" s="1">
        <f>IFERROR(
_xlfn.SWITCH(
VLOOKUP(O$1,参照用!$H$2:$K$20,4,0),
0,IF(入力用!N82="","",入力用!N82),
1,IF(入力用!N82="",0,VLOOKUP(入力用!N82,参照用!$A$1:$B$11,2,0))
),
"")</f>
        <v>0</v>
      </c>
      <c r="P82" s="1">
        <f>IFERROR(
_xlfn.SWITCH(
VLOOKUP(P$1,参照用!$H$2:$K$20,4,0),
0,IF(入力用!O82="","",入力用!O82),
1,IF(入力用!O82="",0,VLOOKUP(入力用!O82,参照用!$A$1:$B$11,2,0))
),
"")</f>
        <v>0</v>
      </c>
      <c r="Q82" s="1">
        <f>IFERROR(
_xlfn.SWITCH(
VLOOKUP(Q$1,参照用!$H$2:$K$20,4,0),
0,IF(入力用!P82="","",入力用!P82),
1,IF(入力用!P82="",0,VLOOKUP(入力用!P82,参照用!$A$1:$B$11,2,0))
),
"")</f>
        <v>0</v>
      </c>
      <c r="R82" s="1">
        <f>IFERROR(
_xlfn.SWITCH(
VLOOKUP(R$1,参照用!$H$2:$K$20,4,0),
0,IF(入力用!Q82="","",入力用!Q82),
1,IF(入力用!Q82="",0,VLOOKUP(入力用!Q82,参照用!$A$1:$B$11,2,0))
),
"")</f>
        <v>0</v>
      </c>
      <c r="S82" s="1">
        <f>IFERROR(
_xlfn.SWITCH(
VLOOKUP(S$1,参照用!$H$2:$K$20,4,0),
0,IF(入力用!R82="","",入力用!R82),
1,IF(入力用!R82="",0,VLOOKUP(入力用!R82,参照用!$A$1:$B$11,2,0))
),
"")</f>
        <v>0</v>
      </c>
      <c r="T82" s="1">
        <f>IFERROR(
_xlfn.SWITCH(
VLOOKUP(T$1,参照用!$H$2:$K$20,4,0),
0,IF(入力用!S82="","",入力用!S82),
1,IF(入力用!S82="",0,VLOOKUP(入力用!S82,参照用!$A$1:$B$11,2,0))
),
"")</f>
        <v>0</v>
      </c>
      <c r="U82" s="1">
        <f>IFERROR(
_xlfn.SWITCH(
VLOOKUP(U$1,参照用!$H$2:$K$20,4,0),
0,IF(入力用!T82="","",入力用!T82),
1,IF(入力用!T82="",0,VLOOKUP(入力用!T82,参照用!$A$1:$B$11,2,0))
),
"")</f>
        <v>0</v>
      </c>
      <c r="V82" s="1">
        <f>IFERROR(
_xlfn.SWITCH(
VLOOKUP(V$1,参照用!$H$2:$K$20,4,0),
0,IF(入力用!U82="","",入力用!U82),
1,IF(入力用!U82="",0,VLOOKUP(入力用!U82,参照用!$A$1:$B$11,2,0))
),
"")</f>
        <v>0</v>
      </c>
      <c r="W82" s="1">
        <f>IFERROR(
_xlfn.SWITCH(
VLOOKUP(W$1,参照用!$H$2:$K$20,4,0),
0,IF(入力用!V82="","",入力用!V82),
1,IF(入力用!V82="",0,VLOOKUP(入力用!V82,参照用!$A$1:$B$11,2,0))
),
"")</f>
        <v>0</v>
      </c>
      <c r="X82" s="1">
        <f>IFERROR(
_xlfn.SWITCH(
VLOOKUP(X$1,参照用!$H$2:$K$20,4,0),
0,IF(入力用!W82="","",入力用!W82),
1,IF(入力用!W82="",0,VLOOKUP(入力用!W82,参照用!$A$1:$B$11,2,0))
),
"")</f>
        <v>0</v>
      </c>
      <c r="Y82" s="1">
        <f>IFERROR(
_xlfn.SWITCH(
VLOOKUP(Y$1,参照用!$H$2:$K$20,4,0),
0,IF(入力用!X82="","",入力用!X82),
1,IF(入力用!X82="",0,VLOOKUP(入力用!X82,参照用!$A$1:$B$11,2,0))
),
"")</f>
        <v>0</v>
      </c>
      <c r="Z82" s="1">
        <f>IFERROR(
_xlfn.SWITCH(
VLOOKUP(Z$1,参照用!$H$2:$K$20,4,0),
0,IF(入力用!Y82="","",入力用!Y82),
1,IF(入力用!Y82="",0,VLOOKUP(入力用!Y82,参照用!$A$1:$B$11,2,0))
),
"")</f>
        <v>0</v>
      </c>
      <c r="AA82" s="1">
        <f>IFERROR(
_xlfn.SWITCH(
VLOOKUP(AA$1,参照用!$H$2:$K$20,4,0),
0,IF(入力用!Z82="","",入力用!Z82),
1,IF(入力用!Z82="",0,VLOOKUP(入力用!Z82,参照用!$A$1:$B$11,2,0))
),
"")</f>
        <v>0</v>
      </c>
      <c r="AB82" s="1">
        <f>IFERROR(
_xlfn.SWITCH(
VLOOKUP(AB$1,参照用!$H$2:$K$20,4,0),
0,IF(入力用!AA82="","",入力用!AA82),
1,IF(入力用!AA82="",0,VLOOKUP(入力用!AA82,参照用!$A$1:$B$11,2,0))
),
"")</f>
        <v>0</v>
      </c>
      <c r="AC82" s="1">
        <f>IFERROR(
_xlfn.SWITCH(
VLOOKUP(AC$1,参照用!$H$2:$K$20,4,0),
0,IF(入力用!AB82="","",入力用!AB82),
1,IF(入力用!AB82="",0,VLOOKUP(入力用!AB82,参照用!$A$1:$B$11,2,0))
),
"")</f>
        <v>0</v>
      </c>
      <c r="AD82" s="1">
        <f>IFERROR(
_xlfn.SWITCH(
VLOOKUP(AD$1,参照用!$H$2:$K$20,4,0),
0,IF(入力用!AC82="","",入力用!AC82),
1,IF(入力用!AC82="",0,VLOOKUP(入力用!AC82,参照用!$A$1:$B$11,2,0))
),
"")</f>
        <v>0</v>
      </c>
      <c r="AE82" s="1">
        <f>IFERROR(
_xlfn.SWITCH(
VLOOKUP(AE$1,参照用!$H$2:$K$20,4,0),
0,IF(入力用!AD82="","",入力用!AD82),
1,IF(入力用!AD82="",0,VLOOKUP(入力用!AD82,参照用!$A$1:$B$11,2,0))
),
"")</f>
        <v>0</v>
      </c>
      <c r="AF82" s="1">
        <f>IFERROR(
_xlfn.SWITCH(
VLOOKUP(AF$1,参照用!$H$2:$K$20,4,0),
0,IF(入力用!AE82="","",入力用!AE82),
1,IF(入力用!AE82="",0,VLOOKUP(入力用!AE82,参照用!$A$1:$B$11,2,0))
),
"")</f>
        <v>0</v>
      </c>
      <c r="AG82" s="1">
        <f>IFERROR(
_xlfn.SWITCH(
VLOOKUP(AG$1,参照用!$H$2:$K$20,4,0),
0,IF(入力用!AF82="","",入力用!AF82),
1,IF(入力用!AF82="",0,VLOOKUP(入力用!AF82,参照用!$A$1:$B$11,2,0))
),
"")</f>
        <v>0</v>
      </c>
      <c r="AH82" s="1">
        <f>IFERROR(
_xlfn.SWITCH(
VLOOKUP(AH$1,参照用!$H$2:$K$20,4,0),
0,IF(入力用!AG82="","",入力用!AG82),
1,IF(入力用!AG82="",0,VLOOKUP(入力用!AG82,参照用!$A$1:$B$11,2,0))
),
"")</f>
        <v>0</v>
      </c>
      <c r="AI82" s="1">
        <f>IFERROR(
_xlfn.SWITCH(
VLOOKUP(AI$1,参照用!$H$2:$K$20,4,0),
0,IF(入力用!AH82="","",入力用!AH82),
1,IF(入力用!AH82="",0,VLOOKUP(入力用!AH82,参照用!$A$1:$B$11,2,0))
),
"")</f>
        <v>0</v>
      </c>
      <c r="AJ82" s="1" t="str">
        <f>IFERROR(
_xlfn.SWITCH(
VLOOKUP(AJ$1,参照用!$H$2:$K$20,4,0),
0,IF(入力用!AI82="","",入力用!AI82),
1,IF(入力用!AI82="",0,VLOOKUP(入力用!AI82,参照用!$A$1:$B$11,2,0))
),
"")</f>
        <v/>
      </c>
      <c r="AK82" s="1" t="str">
        <f>IFERROR(
_xlfn.SWITCH(
VLOOKUP(AK$1,参照用!$H$2:$K$20,4,0),
0,IF(入力用!AJ82="","",入力用!AJ82),
1,IF(入力用!AJ82="",0,VLOOKUP(入力用!AJ82,参照用!$A$1:$B$11,2,0))
),
"")</f>
        <v/>
      </c>
      <c r="AL82" s="1" t="str">
        <f>IFERROR(
_xlfn.SWITCH(
VLOOKUP(AL$1,参照用!$H$2:$K$20,4,0),
0,IF(入力用!AK82="","",入力用!AK82),
1,IF(入力用!AK82="",0,VLOOKUP(入力用!AK82,参照用!$A$1:$B$11,2,0))
),
"")</f>
        <v/>
      </c>
      <c r="AM82" s="1" t="str">
        <f>IFERROR(
_xlfn.SWITCH(
VLOOKUP(AM$1,参照用!$H$2:$K$20,4,0),
0,IF(入力用!AL82="","",入力用!AL82),
1,IF(入力用!AL82="",0,VLOOKUP(入力用!AL82,参照用!$A$1:$B$11,2,0))
),
"")</f>
        <v/>
      </c>
    </row>
    <row r="83" spans="1:39" x14ac:dyDescent="0.2">
      <c r="A83" s="1" t="str">
        <f t="shared" si="1"/>
        <v>46049夜</v>
      </c>
      <c r="B83" s="10">
        <f>IF(
D83="","",
IF(入力用!A83="",B82,DATE(LEFT(設定!$AD$4,4),MID(設定!$AD$4,5,2),MID(入力用!A83,1,FIND("日",入力用!A83)-1)))
)</f>
        <v>46049</v>
      </c>
      <c r="C83" s="10" t="str">
        <f>IF(
D83="","",
IF(入力用!B83="",C82,入力用!B83)
)</f>
        <v>火</v>
      </c>
      <c r="D83" s="1" t="str">
        <f>_xlfn.SWITCH(VLOOKUP(D$1,参照用!$H$2:$K$20,4,0),
0,IF(ISBLANK(入力用!C83),"",入力用!C83),
1,IFERROR(VLOOKUP(入力用!C83,参照用!$A$1:$B$11,2,0),"")
)</f>
        <v>夜</v>
      </c>
      <c r="E83" s="1" t="str">
        <f>_xlfn.SWITCH(VLOOKUP(E$1,参照用!$H$2:$K$20,4,0),
0,IF(ISBLANK(入力用!D83),"",入力用!D83),
1,IFERROR(VLOOKUP(入力用!D83,参照用!$A$1:$B$11,2,0),"")
)</f>
        <v/>
      </c>
      <c r="F83" s="1" t="str">
        <f>_xlfn.SWITCH(VLOOKUP(F$1,参照用!$H$2:$K$20,4,0),
0,IF(ISBLANK(入力用!E83),"",入力用!E83),
1,IFERROR(VLOOKUP(入力用!E83,参照用!$A$1:$B$11,2,0),"")
)</f>
        <v/>
      </c>
      <c r="G83" s="1">
        <f>IFERROR(
_xlfn.SWITCH(
VLOOKUP(G$1,参照用!$H$2:$K$20,4,0),
0,IF(ISBLANK(入力用!F83),"",入力用!F83),
1,IF(ISBLANK(入力用!F83),0,VLOOKUP(入力用!F83,参照用!$A$1:$B$11,2,0))
),
"")</f>
        <v>0</v>
      </c>
      <c r="H83" s="1">
        <f>IFERROR(
_xlfn.SWITCH(
VLOOKUP(H$1,参照用!$H$2:$K$20,4,0),
0,IF(ISBLANK(入力用!G83),"",入力用!G83),
1,IF(ISBLANK(入力用!G83),0,VLOOKUP(入力用!G83,参照用!$A$1:$B$11,2,0))
),
"")</f>
        <v>0</v>
      </c>
      <c r="I83" s="1">
        <f>IFERROR(
_xlfn.SWITCH(
VLOOKUP(I$1,参照用!$H$2:$K$20,4,0),
0,IF(ISBLANK(入力用!H83),"",入力用!H83),
1,IF(ISBLANK(入力用!H83),0,VLOOKUP(入力用!H83,参照用!$A$1:$B$11,2,0))
),
"")</f>
        <v>0</v>
      </c>
      <c r="J83" s="1">
        <f>IFERROR(
_xlfn.SWITCH(
VLOOKUP(J$1,参照用!$H$2:$K$20,4,0),
0,IF(入力用!I83="","",入力用!I83),
1,IF(入力用!I83="",0,VLOOKUP(入力用!I83,参照用!$A$1:$B$11,2,0))
),
"")</f>
        <v>0</v>
      </c>
      <c r="K83" s="1">
        <f>IFERROR(
_xlfn.SWITCH(
VLOOKUP(K$1,参照用!$H$2:$K$20,4,0),
0,IF(入力用!J83="","",入力用!J83),
1,IF(入力用!J83="",0,VLOOKUP(入力用!J83,参照用!$A$1:$B$11,2,0))
),
"")</f>
        <v>0</v>
      </c>
      <c r="L83" s="1">
        <f>IFERROR(
_xlfn.SWITCH(
VLOOKUP(L$1,参照用!$H$2:$K$20,4,0),
0,IF(入力用!K83="","",入力用!K83),
1,IF(入力用!K83="",0,VLOOKUP(入力用!K83,参照用!$A$1:$B$11,2,0))
),
"")</f>
        <v>0</v>
      </c>
      <c r="M83" s="1">
        <f>IFERROR(
_xlfn.SWITCH(
VLOOKUP(M$1,参照用!$H$2:$K$20,4,0),
0,IF(入力用!L83="","",入力用!L83),
1,IF(入力用!L83="",0,VLOOKUP(入力用!L83,参照用!$A$1:$B$11,2,0))
),
"")</f>
        <v>0</v>
      </c>
      <c r="N83" s="1">
        <f>IFERROR(
_xlfn.SWITCH(
VLOOKUP(N$1,参照用!$H$2:$K$20,4,0),
0,IF(入力用!M83="","",入力用!M83),
1,IF(入力用!M83="",0,VLOOKUP(入力用!M83,参照用!$A$1:$B$11,2,0))
),
"")</f>
        <v>0</v>
      </c>
      <c r="O83" s="1">
        <f>IFERROR(
_xlfn.SWITCH(
VLOOKUP(O$1,参照用!$H$2:$K$20,4,0),
0,IF(入力用!N83="","",入力用!N83),
1,IF(入力用!N83="",0,VLOOKUP(入力用!N83,参照用!$A$1:$B$11,2,0))
),
"")</f>
        <v>0</v>
      </c>
      <c r="P83" s="1">
        <f>IFERROR(
_xlfn.SWITCH(
VLOOKUP(P$1,参照用!$H$2:$K$20,4,0),
0,IF(入力用!O83="","",入力用!O83),
1,IF(入力用!O83="",0,VLOOKUP(入力用!O83,参照用!$A$1:$B$11,2,0))
),
"")</f>
        <v>0</v>
      </c>
      <c r="Q83" s="1">
        <f>IFERROR(
_xlfn.SWITCH(
VLOOKUP(Q$1,参照用!$H$2:$K$20,4,0),
0,IF(入力用!P83="","",入力用!P83),
1,IF(入力用!P83="",0,VLOOKUP(入力用!P83,参照用!$A$1:$B$11,2,0))
),
"")</f>
        <v>0</v>
      </c>
      <c r="R83" s="1">
        <f>IFERROR(
_xlfn.SWITCH(
VLOOKUP(R$1,参照用!$H$2:$K$20,4,0),
0,IF(入力用!Q83="","",入力用!Q83),
1,IF(入力用!Q83="",0,VLOOKUP(入力用!Q83,参照用!$A$1:$B$11,2,0))
),
"")</f>
        <v>0</v>
      </c>
      <c r="S83" s="1">
        <f>IFERROR(
_xlfn.SWITCH(
VLOOKUP(S$1,参照用!$H$2:$K$20,4,0),
0,IF(入力用!R83="","",入力用!R83),
1,IF(入力用!R83="",0,VLOOKUP(入力用!R83,参照用!$A$1:$B$11,2,0))
),
"")</f>
        <v>0</v>
      </c>
      <c r="T83" s="1">
        <f>IFERROR(
_xlfn.SWITCH(
VLOOKUP(T$1,参照用!$H$2:$K$20,4,0),
0,IF(入力用!S83="","",入力用!S83),
1,IF(入力用!S83="",0,VLOOKUP(入力用!S83,参照用!$A$1:$B$11,2,0))
),
"")</f>
        <v>0</v>
      </c>
      <c r="U83" s="1">
        <f>IFERROR(
_xlfn.SWITCH(
VLOOKUP(U$1,参照用!$H$2:$K$20,4,0),
0,IF(入力用!T83="","",入力用!T83),
1,IF(入力用!T83="",0,VLOOKUP(入力用!T83,参照用!$A$1:$B$11,2,0))
),
"")</f>
        <v>0</v>
      </c>
      <c r="V83" s="1">
        <f>IFERROR(
_xlfn.SWITCH(
VLOOKUP(V$1,参照用!$H$2:$K$20,4,0),
0,IF(入力用!U83="","",入力用!U83),
1,IF(入力用!U83="",0,VLOOKUP(入力用!U83,参照用!$A$1:$B$11,2,0))
),
"")</f>
        <v>0</v>
      </c>
      <c r="W83" s="1">
        <f>IFERROR(
_xlfn.SWITCH(
VLOOKUP(W$1,参照用!$H$2:$K$20,4,0),
0,IF(入力用!V83="","",入力用!V83),
1,IF(入力用!V83="",0,VLOOKUP(入力用!V83,参照用!$A$1:$B$11,2,0))
),
"")</f>
        <v>0</v>
      </c>
      <c r="X83" s="1">
        <f>IFERROR(
_xlfn.SWITCH(
VLOOKUP(X$1,参照用!$H$2:$K$20,4,0),
0,IF(入力用!W83="","",入力用!W83),
1,IF(入力用!W83="",0,VLOOKUP(入力用!W83,参照用!$A$1:$B$11,2,0))
),
"")</f>
        <v>0</v>
      </c>
      <c r="Y83" s="1">
        <f>IFERROR(
_xlfn.SWITCH(
VLOOKUP(Y$1,参照用!$H$2:$K$20,4,0),
0,IF(入力用!X83="","",入力用!X83),
1,IF(入力用!X83="",0,VLOOKUP(入力用!X83,参照用!$A$1:$B$11,2,0))
),
"")</f>
        <v>0</v>
      </c>
      <c r="Z83" s="1">
        <f>IFERROR(
_xlfn.SWITCH(
VLOOKUP(Z$1,参照用!$H$2:$K$20,4,0),
0,IF(入力用!Y83="","",入力用!Y83),
1,IF(入力用!Y83="",0,VLOOKUP(入力用!Y83,参照用!$A$1:$B$11,2,0))
),
"")</f>
        <v>0</v>
      </c>
      <c r="AA83" s="1">
        <f>IFERROR(
_xlfn.SWITCH(
VLOOKUP(AA$1,参照用!$H$2:$K$20,4,0),
0,IF(入力用!Z83="","",入力用!Z83),
1,IF(入力用!Z83="",0,VLOOKUP(入力用!Z83,参照用!$A$1:$B$11,2,0))
),
"")</f>
        <v>0</v>
      </c>
      <c r="AB83" s="1">
        <f>IFERROR(
_xlfn.SWITCH(
VLOOKUP(AB$1,参照用!$H$2:$K$20,4,0),
0,IF(入力用!AA83="","",入力用!AA83),
1,IF(入力用!AA83="",0,VLOOKUP(入力用!AA83,参照用!$A$1:$B$11,2,0))
),
"")</f>
        <v>0</v>
      </c>
      <c r="AC83" s="1">
        <f>IFERROR(
_xlfn.SWITCH(
VLOOKUP(AC$1,参照用!$H$2:$K$20,4,0),
0,IF(入力用!AB83="","",入力用!AB83),
1,IF(入力用!AB83="",0,VLOOKUP(入力用!AB83,参照用!$A$1:$B$11,2,0))
),
"")</f>
        <v>0</v>
      </c>
      <c r="AD83" s="1">
        <f>IFERROR(
_xlfn.SWITCH(
VLOOKUP(AD$1,参照用!$H$2:$K$20,4,0),
0,IF(入力用!AC83="","",入力用!AC83),
1,IF(入力用!AC83="",0,VLOOKUP(入力用!AC83,参照用!$A$1:$B$11,2,0))
),
"")</f>
        <v>0</v>
      </c>
      <c r="AE83" s="1">
        <f>IFERROR(
_xlfn.SWITCH(
VLOOKUP(AE$1,参照用!$H$2:$K$20,4,0),
0,IF(入力用!AD83="","",入力用!AD83),
1,IF(入力用!AD83="",0,VLOOKUP(入力用!AD83,参照用!$A$1:$B$11,2,0))
),
"")</f>
        <v>0</v>
      </c>
      <c r="AF83" s="1">
        <f>IFERROR(
_xlfn.SWITCH(
VLOOKUP(AF$1,参照用!$H$2:$K$20,4,0),
0,IF(入力用!AE83="","",入力用!AE83),
1,IF(入力用!AE83="",0,VLOOKUP(入力用!AE83,参照用!$A$1:$B$11,2,0))
),
"")</f>
        <v>0</v>
      </c>
      <c r="AG83" s="1">
        <f>IFERROR(
_xlfn.SWITCH(
VLOOKUP(AG$1,参照用!$H$2:$K$20,4,0),
0,IF(入力用!AF83="","",入力用!AF83),
1,IF(入力用!AF83="",0,VLOOKUP(入力用!AF83,参照用!$A$1:$B$11,2,0))
),
"")</f>
        <v>0</v>
      </c>
      <c r="AH83" s="1">
        <f>IFERROR(
_xlfn.SWITCH(
VLOOKUP(AH$1,参照用!$H$2:$K$20,4,0),
0,IF(入力用!AG83="","",入力用!AG83),
1,IF(入力用!AG83="",0,VLOOKUP(入力用!AG83,参照用!$A$1:$B$11,2,0))
),
"")</f>
        <v>0</v>
      </c>
      <c r="AI83" s="1">
        <f>IFERROR(
_xlfn.SWITCH(
VLOOKUP(AI$1,参照用!$H$2:$K$20,4,0),
0,IF(入力用!AH83="","",入力用!AH83),
1,IF(入力用!AH83="",0,VLOOKUP(入力用!AH83,参照用!$A$1:$B$11,2,0))
),
"")</f>
        <v>0</v>
      </c>
      <c r="AJ83" s="1" t="str">
        <f>IFERROR(
_xlfn.SWITCH(
VLOOKUP(AJ$1,参照用!$H$2:$K$20,4,0),
0,IF(入力用!AI83="","",入力用!AI83),
1,IF(入力用!AI83="",0,VLOOKUP(入力用!AI83,参照用!$A$1:$B$11,2,0))
),
"")</f>
        <v/>
      </c>
      <c r="AK83" s="1" t="str">
        <f>IFERROR(
_xlfn.SWITCH(
VLOOKUP(AK$1,参照用!$H$2:$K$20,4,0),
0,IF(入力用!AJ83="","",入力用!AJ83),
1,IF(入力用!AJ83="",0,VLOOKUP(入力用!AJ83,参照用!$A$1:$B$11,2,0))
),
"")</f>
        <v/>
      </c>
      <c r="AL83" s="1" t="str">
        <f>IFERROR(
_xlfn.SWITCH(
VLOOKUP(AL$1,参照用!$H$2:$K$20,4,0),
0,IF(入力用!AK83="","",入力用!AK83),
1,IF(入力用!AK83="",0,VLOOKUP(入力用!AK83,参照用!$A$1:$B$11,2,0))
),
"")</f>
        <v/>
      </c>
      <c r="AM83" s="1" t="str">
        <f>IFERROR(
_xlfn.SWITCH(
VLOOKUP(AM$1,参照用!$H$2:$K$20,4,0),
0,IF(入力用!AL83="","",入力用!AL83),
1,IF(入力用!AL83="",0,VLOOKUP(入力用!AL83,参照用!$A$1:$B$11,2,0))
),
"")</f>
        <v/>
      </c>
    </row>
    <row r="84" spans="1:39" x14ac:dyDescent="0.2">
      <c r="A84" s="1" t="str">
        <f t="shared" si="1"/>
        <v>46050朝</v>
      </c>
      <c r="B84" s="10">
        <f>IF(
D84="","",
IF(入力用!A84="",B83,DATE(LEFT(設定!$AD$4,4),MID(設定!$AD$4,5,2),MID(入力用!A84,1,FIND("日",入力用!A84)-1)))
)</f>
        <v>46050</v>
      </c>
      <c r="C84" s="10" t="str">
        <f>IF(
D84="","",
IF(入力用!B84="",C83,入力用!B84)
)</f>
        <v>水</v>
      </c>
      <c r="D84" s="1" t="str">
        <f>_xlfn.SWITCH(VLOOKUP(D$1,参照用!$H$2:$K$20,4,0),
0,IF(ISBLANK(入力用!C84),"",入力用!C84),
1,IFERROR(VLOOKUP(入力用!C84,参照用!$A$1:$B$11,2,0),"")
)</f>
        <v>朝</v>
      </c>
      <c r="E84" s="1" t="str">
        <f>_xlfn.SWITCH(VLOOKUP(E$1,参照用!$H$2:$K$20,4,0),
0,IF(ISBLANK(入力用!D84),"",入力用!D84),
1,IFERROR(VLOOKUP(入力用!D84,参照用!$A$1:$B$11,2,0),"")
)</f>
        <v/>
      </c>
      <c r="F84" s="1" t="str">
        <f>_xlfn.SWITCH(VLOOKUP(F$1,参照用!$H$2:$K$20,4,0),
0,IF(ISBLANK(入力用!E84),"",入力用!E84),
1,IFERROR(VLOOKUP(入力用!E84,参照用!$A$1:$B$11,2,0),"")
)</f>
        <v/>
      </c>
      <c r="G84" s="1">
        <f>IFERROR(
_xlfn.SWITCH(
VLOOKUP(G$1,参照用!$H$2:$K$20,4,0),
0,IF(ISBLANK(入力用!F84),"",入力用!F84),
1,IF(ISBLANK(入力用!F84),0,VLOOKUP(入力用!F84,参照用!$A$1:$B$11,2,0))
),
"")</f>
        <v>0</v>
      </c>
      <c r="H84" s="1">
        <f>IFERROR(
_xlfn.SWITCH(
VLOOKUP(H$1,参照用!$H$2:$K$20,4,0),
0,IF(ISBLANK(入力用!G84),"",入力用!G84),
1,IF(ISBLANK(入力用!G84),0,VLOOKUP(入力用!G84,参照用!$A$1:$B$11,2,0))
),
"")</f>
        <v>0</v>
      </c>
      <c r="I84" s="1">
        <f>IFERROR(
_xlfn.SWITCH(
VLOOKUP(I$1,参照用!$H$2:$K$20,4,0),
0,IF(ISBLANK(入力用!H84),"",入力用!H84),
1,IF(ISBLANK(入力用!H84),0,VLOOKUP(入力用!H84,参照用!$A$1:$B$11,2,0))
),
"")</f>
        <v>0</v>
      </c>
      <c r="J84" s="1">
        <f>IFERROR(
_xlfn.SWITCH(
VLOOKUP(J$1,参照用!$H$2:$K$20,4,0),
0,IF(入力用!I84="","",入力用!I84),
1,IF(入力用!I84="",0,VLOOKUP(入力用!I84,参照用!$A$1:$B$11,2,0))
),
"")</f>
        <v>0</v>
      </c>
      <c r="K84" s="1">
        <f>IFERROR(
_xlfn.SWITCH(
VLOOKUP(K$1,参照用!$H$2:$K$20,4,0),
0,IF(入力用!J84="","",入力用!J84),
1,IF(入力用!J84="",0,VLOOKUP(入力用!J84,参照用!$A$1:$B$11,2,0))
),
"")</f>
        <v>0</v>
      </c>
      <c r="L84" s="1">
        <f>IFERROR(
_xlfn.SWITCH(
VLOOKUP(L$1,参照用!$H$2:$K$20,4,0),
0,IF(入力用!K84="","",入力用!K84),
1,IF(入力用!K84="",0,VLOOKUP(入力用!K84,参照用!$A$1:$B$11,2,0))
),
"")</f>
        <v>0</v>
      </c>
      <c r="M84" s="1">
        <f>IFERROR(
_xlfn.SWITCH(
VLOOKUP(M$1,参照用!$H$2:$K$20,4,0),
0,IF(入力用!L84="","",入力用!L84),
1,IF(入力用!L84="",0,VLOOKUP(入力用!L84,参照用!$A$1:$B$11,2,0))
),
"")</f>
        <v>0</v>
      </c>
      <c r="N84" s="1">
        <f>IFERROR(
_xlfn.SWITCH(
VLOOKUP(N$1,参照用!$H$2:$K$20,4,0),
0,IF(入力用!M84="","",入力用!M84),
1,IF(入力用!M84="",0,VLOOKUP(入力用!M84,参照用!$A$1:$B$11,2,0))
),
"")</f>
        <v>0</v>
      </c>
      <c r="O84" s="1">
        <f>IFERROR(
_xlfn.SWITCH(
VLOOKUP(O$1,参照用!$H$2:$K$20,4,0),
0,IF(入力用!N84="","",入力用!N84),
1,IF(入力用!N84="",0,VLOOKUP(入力用!N84,参照用!$A$1:$B$11,2,0))
),
"")</f>
        <v>0</v>
      </c>
      <c r="P84" s="1">
        <f>IFERROR(
_xlfn.SWITCH(
VLOOKUP(P$1,参照用!$H$2:$K$20,4,0),
0,IF(入力用!O84="","",入力用!O84),
1,IF(入力用!O84="",0,VLOOKUP(入力用!O84,参照用!$A$1:$B$11,2,0))
),
"")</f>
        <v>0</v>
      </c>
      <c r="Q84" s="1">
        <f>IFERROR(
_xlfn.SWITCH(
VLOOKUP(Q$1,参照用!$H$2:$K$20,4,0),
0,IF(入力用!P84="","",入力用!P84),
1,IF(入力用!P84="",0,VLOOKUP(入力用!P84,参照用!$A$1:$B$11,2,0))
),
"")</f>
        <v>0</v>
      </c>
      <c r="R84" s="1">
        <f>IFERROR(
_xlfn.SWITCH(
VLOOKUP(R$1,参照用!$H$2:$K$20,4,0),
0,IF(入力用!Q84="","",入力用!Q84),
1,IF(入力用!Q84="",0,VLOOKUP(入力用!Q84,参照用!$A$1:$B$11,2,0))
),
"")</f>
        <v>0</v>
      </c>
      <c r="S84" s="1">
        <f>IFERROR(
_xlfn.SWITCH(
VLOOKUP(S$1,参照用!$H$2:$K$20,4,0),
0,IF(入力用!R84="","",入力用!R84),
1,IF(入力用!R84="",0,VLOOKUP(入力用!R84,参照用!$A$1:$B$11,2,0))
),
"")</f>
        <v>0</v>
      </c>
      <c r="T84" s="1">
        <f>IFERROR(
_xlfn.SWITCH(
VLOOKUP(T$1,参照用!$H$2:$K$20,4,0),
0,IF(入力用!S84="","",入力用!S84),
1,IF(入力用!S84="",0,VLOOKUP(入力用!S84,参照用!$A$1:$B$11,2,0))
),
"")</f>
        <v>0</v>
      </c>
      <c r="U84" s="1">
        <f>IFERROR(
_xlfn.SWITCH(
VLOOKUP(U$1,参照用!$H$2:$K$20,4,0),
0,IF(入力用!T84="","",入力用!T84),
1,IF(入力用!T84="",0,VLOOKUP(入力用!T84,参照用!$A$1:$B$11,2,0))
),
"")</f>
        <v>0</v>
      </c>
      <c r="V84" s="1">
        <f>IFERROR(
_xlfn.SWITCH(
VLOOKUP(V$1,参照用!$H$2:$K$20,4,0),
0,IF(入力用!U84="","",入力用!U84),
1,IF(入力用!U84="",0,VLOOKUP(入力用!U84,参照用!$A$1:$B$11,2,0))
),
"")</f>
        <v>0</v>
      </c>
      <c r="W84" s="1">
        <f>IFERROR(
_xlfn.SWITCH(
VLOOKUP(W$1,参照用!$H$2:$K$20,4,0),
0,IF(入力用!V84="","",入力用!V84),
1,IF(入力用!V84="",0,VLOOKUP(入力用!V84,参照用!$A$1:$B$11,2,0))
),
"")</f>
        <v>0</v>
      </c>
      <c r="X84" s="1">
        <f>IFERROR(
_xlfn.SWITCH(
VLOOKUP(X$1,参照用!$H$2:$K$20,4,0),
0,IF(入力用!W84="","",入力用!W84),
1,IF(入力用!W84="",0,VLOOKUP(入力用!W84,参照用!$A$1:$B$11,2,0))
),
"")</f>
        <v>0</v>
      </c>
      <c r="Y84" s="1">
        <f>IFERROR(
_xlfn.SWITCH(
VLOOKUP(Y$1,参照用!$H$2:$K$20,4,0),
0,IF(入力用!X84="","",入力用!X84),
1,IF(入力用!X84="",0,VLOOKUP(入力用!X84,参照用!$A$1:$B$11,2,0))
),
"")</f>
        <v>0</v>
      </c>
      <c r="Z84" s="1">
        <f>IFERROR(
_xlfn.SWITCH(
VLOOKUP(Z$1,参照用!$H$2:$K$20,4,0),
0,IF(入力用!Y84="","",入力用!Y84),
1,IF(入力用!Y84="",0,VLOOKUP(入力用!Y84,参照用!$A$1:$B$11,2,0))
),
"")</f>
        <v>0</v>
      </c>
      <c r="AA84" s="1">
        <f>IFERROR(
_xlfn.SWITCH(
VLOOKUP(AA$1,参照用!$H$2:$K$20,4,0),
0,IF(入力用!Z84="","",入力用!Z84),
1,IF(入力用!Z84="",0,VLOOKUP(入力用!Z84,参照用!$A$1:$B$11,2,0))
),
"")</f>
        <v>0</v>
      </c>
      <c r="AB84" s="1">
        <f>IFERROR(
_xlfn.SWITCH(
VLOOKUP(AB$1,参照用!$H$2:$K$20,4,0),
0,IF(入力用!AA84="","",入力用!AA84),
1,IF(入力用!AA84="",0,VLOOKUP(入力用!AA84,参照用!$A$1:$B$11,2,0))
),
"")</f>
        <v>0</v>
      </c>
      <c r="AC84" s="1">
        <f>IFERROR(
_xlfn.SWITCH(
VLOOKUP(AC$1,参照用!$H$2:$K$20,4,0),
0,IF(入力用!AB84="","",入力用!AB84),
1,IF(入力用!AB84="",0,VLOOKUP(入力用!AB84,参照用!$A$1:$B$11,2,0))
),
"")</f>
        <v>0</v>
      </c>
      <c r="AD84" s="1">
        <f>IFERROR(
_xlfn.SWITCH(
VLOOKUP(AD$1,参照用!$H$2:$K$20,4,0),
0,IF(入力用!AC84="","",入力用!AC84),
1,IF(入力用!AC84="",0,VLOOKUP(入力用!AC84,参照用!$A$1:$B$11,2,0))
),
"")</f>
        <v>0</v>
      </c>
      <c r="AE84" s="1">
        <f>IFERROR(
_xlfn.SWITCH(
VLOOKUP(AE$1,参照用!$H$2:$K$20,4,0),
0,IF(入力用!AD84="","",入力用!AD84),
1,IF(入力用!AD84="",0,VLOOKUP(入力用!AD84,参照用!$A$1:$B$11,2,0))
),
"")</f>
        <v>0</v>
      </c>
      <c r="AF84" s="1">
        <f>IFERROR(
_xlfn.SWITCH(
VLOOKUP(AF$1,参照用!$H$2:$K$20,4,0),
0,IF(入力用!AE84="","",入力用!AE84),
1,IF(入力用!AE84="",0,VLOOKUP(入力用!AE84,参照用!$A$1:$B$11,2,0))
),
"")</f>
        <v>0</v>
      </c>
      <c r="AG84" s="1">
        <f>IFERROR(
_xlfn.SWITCH(
VLOOKUP(AG$1,参照用!$H$2:$K$20,4,0),
0,IF(入力用!AF84="","",入力用!AF84),
1,IF(入力用!AF84="",0,VLOOKUP(入力用!AF84,参照用!$A$1:$B$11,2,0))
),
"")</f>
        <v>0</v>
      </c>
      <c r="AH84" s="1">
        <f>IFERROR(
_xlfn.SWITCH(
VLOOKUP(AH$1,参照用!$H$2:$K$20,4,0),
0,IF(入力用!AG84="","",入力用!AG84),
1,IF(入力用!AG84="",0,VLOOKUP(入力用!AG84,参照用!$A$1:$B$11,2,0))
),
"")</f>
        <v>0</v>
      </c>
      <c r="AI84" s="1">
        <f>IFERROR(
_xlfn.SWITCH(
VLOOKUP(AI$1,参照用!$H$2:$K$20,4,0),
0,IF(入力用!AH84="","",入力用!AH84),
1,IF(入力用!AH84="",0,VLOOKUP(入力用!AH84,参照用!$A$1:$B$11,2,0))
),
"")</f>
        <v>0</v>
      </c>
      <c r="AJ84" s="1" t="str">
        <f>IFERROR(
_xlfn.SWITCH(
VLOOKUP(AJ$1,参照用!$H$2:$K$20,4,0),
0,IF(入力用!AI84="","",入力用!AI84),
1,IF(入力用!AI84="",0,VLOOKUP(入力用!AI84,参照用!$A$1:$B$11,2,0))
),
"")</f>
        <v/>
      </c>
      <c r="AK84" s="1" t="str">
        <f>IFERROR(
_xlfn.SWITCH(
VLOOKUP(AK$1,参照用!$H$2:$K$20,4,0),
0,IF(入力用!AJ84="","",入力用!AJ84),
1,IF(入力用!AJ84="",0,VLOOKUP(入力用!AJ84,参照用!$A$1:$B$11,2,0))
),
"")</f>
        <v/>
      </c>
      <c r="AL84" s="1" t="str">
        <f>IFERROR(
_xlfn.SWITCH(
VLOOKUP(AL$1,参照用!$H$2:$K$20,4,0),
0,IF(入力用!AK84="","",入力用!AK84),
1,IF(入力用!AK84="",0,VLOOKUP(入力用!AK84,参照用!$A$1:$B$11,2,0))
),
"")</f>
        <v/>
      </c>
      <c r="AM84" s="1" t="str">
        <f>IFERROR(
_xlfn.SWITCH(
VLOOKUP(AM$1,参照用!$H$2:$K$20,4,0),
0,IF(入力用!AL84="","",入力用!AL84),
1,IF(入力用!AL84="",0,VLOOKUP(入力用!AL84,参照用!$A$1:$B$11,2,0))
),
"")</f>
        <v/>
      </c>
    </row>
    <row r="85" spans="1:39" x14ac:dyDescent="0.2">
      <c r="A85" s="1" t="str">
        <f t="shared" si="1"/>
        <v>46050昼</v>
      </c>
      <c r="B85" s="10">
        <f>IF(
D85="","",
IF(入力用!A85="",B84,DATE(LEFT(設定!$AD$4,4),MID(設定!$AD$4,5,2),MID(入力用!A85,1,FIND("日",入力用!A85)-1)))
)</f>
        <v>46050</v>
      </c>
      <c r="C85" s="10" t="str">
        <f>IF(
D85="","",
IF(入力用!B85="",C84,入力用!B85)
)</f>
        <v>水</v>
      </c>
      <c r="D85" s="1" t="str">
        <f>_xlfn.SWITCH(VLOOKUP(D$1,参照用!$H$2:$K$20,4,0),
0,IF(ISBLANK(入力用!C85),"",入力用!C85),
1,IFERROR(VLOOKUP(入力用!C85,参照用!$A$1:$B$11,2,0),"")
)</f>
        <v>昼</v>
      </c>
      <c r="E85" s="1" t="str">
        <f>_xlfn.SWITCH(VLOOKUP(E$1,参照用!$H$2:$K$20,4,0),
0,IF(ISBLANK(入力用!D85),"",入力用!D85),
1,IFERROR(VLOOKUP(入力用!D85,参照用!$A$1:$B$11,2,0),"")
)</f>
        <v/>
      </c>
      <c r="F85" s="1" t="str">
        <f>_xlfn.SWITCH(VLOOKUP(F$1,参照用!$H$2:$K$20,4,0),
0,IF(ISBLANK(入力用!E85),"",入力用!E85),
1,IFERROR(VLOOKUP(入力用!E85,参照用!$A$1:$B$11,2,0),"")
)</f>
        <v/>
      </c>
      <c r="G85" s="1">
        <f>IFERROR(
_xlfn.SWITCH(
VLOOKUP(G$1,参照用!$H$2:$K$20,4,0),
0,IF(ISBLANK(入力用!F85),"",入力用!F85),
1,IF(ISBLANK(入力用!F85),0,VLOOKUP(入力用!F85,参照用!$A$1:$B$11,2,0))
),
"")</f>
        <v>0</v>
      </c>
      <c r="H85" s="1">
        <f>IFERROR(
_xlfn.SWITCH(
VLOOKUP(H$1,参照用!$H$2:$K$20,4,0),
0,IF(ISBLANK(入力用!G85),"",入力用!G85),
1,IF(ISBLANK(入力用!G85),0,VLOOKUP(入力用!G85,参照用!$A$1:$B$11,2,0))
),
"")</f>
        <v>0</v>
      </c>
      <c r="I85" s="1">
        <f>IFERROR(
_xlfn.SWITCH(
VLOOKUP(I$1,参照用!$H$2:$K$20,4,0),
0,IF(ISBLANK(入力用!H85),"",入力用!H85),
1,IF(ISBLANK(入力用!H85),0,VLOOKUP(入力用!H85,参照用!$A$1:$B$11,2,0))
),
"")</f>
        <v>0</v>
      </c>
      <c r="J85" s="1">
        <f>IFERROR(
_xlfn.SWITCH(
VLOOKUP(J$1,参照用!$H$2:$K$20,4,0),
0,IF(入力用!I85="","",入力用!I85),
1,IF(入力用!I85="",0,VLOOKUP(入力用!I85,参照用!$A$1:$B$11,2,0))
),
"")</f>
        <v>0</v>
      </c>
      <c r="K85" s="1">
        <f>IFERROR(
_xlfn.SWITCH(
VLOOKUP(K$1,参照用!$H$2:$K$20,4,0),
0,IF(入力用!J85="","",入力用!J85),
1,IF(入力用!J85="",0,VLOOKUP(入力用!J85,参照用!$A$1:$B$11,2,0))
),
"")</f>
        <v>0</v>
      </c>
      <c r="L85" s="1">
        <f>IFERROR(
_xlfn.SWITCH(
VLOOKUP(L$1,参照用!$H$2:$K$20,4,0),
0,IF(入力用!K85="","",入力用!K85),
1,IF(入力用!K85="",0,VLOOKUP(入力用!K85,参照用!$A$1:$B$11,2,0))
),
"")</f>
        <v>0</v>
      </c>
      <c r="M85" s="1">
        <f>IFERROR(
_xlfn.SWITCH(
VLOOKUP(M$1,参照用!$H$2:$K$20,4,0),
0,IF(入力用!L85="","",入力用!L85),
1,IF(入力用!L85="",0,VLOOKUP(入力用!L85,参照用!$A$1:$B$11,2,0))
),
"")</f>
        <v>0</v>
      </c>
      <c r="N85" s="1">
        <f>IFERROR(
_xlfn.SWITCH(
VLOOKUP(N$1,参照用!$H$2:$K$20,4,0),
0,IF(入力用!M85="","",入力用!M85),
1,IF(入力用!M85="",0,VLOOKUP(入力用!M85,参照用!$A$1:$B$11,2,0))
),
"")</f>
        <v>0</v>
      </c>
      <c r="O85" s="1">
        <f>IFERROR(
_xlfn.SWITCH(
VLOOKUP(O$1,参照用!$H$2:$K$20,4,0),
0,IF(入力用!N85="","",入力用!N85),
1,IF(入力用!N85="",0,VLOOKUP(入力用!N85,参照用!$A$1:$B$11,2,0))
),
"")</f>
        <v>0</v>
      </c>
      <c r="P85" s="1">
        <f>IFERROR(
_xlfn.SWITCH(
VLOOKUP(P$1,参照用!$H$2:$K$20,4,0),
0,IF(入力用!O85="","",入力用!O85),
1,IF(入力用!O85="",0,VLOOKUP(入力用!O85,参照用!$A$1:$B$11,2,0))
),
"")</f>
        <v>0</v>
      </c>
      <c r="Q85" s="1">
        <f>IFERROR(
_xlfn.SWITCH(
VLOOKUP(Q$1,参照用!$H$2:$K$20,4,0),
0,IF(入力用!P85="","",入力用!P85),
1,IF(入力用!P85="",0,VLOOKUP(入力用!P85,参照用!$A$1:$B$11,2,0))
),
"")</f>
        <v>0</v>
      </c>
      <c r="R85" s="1">
        <f>IFERROR(
_xlfn.SWITCH(
VLOOKUP(R$1,参照用!$H$2:$K$20,4,0),
0,IF(入力用!Q85="","",入力用!Q85),
1,IF(入力用!Q85="",0,VLOOKUP(入力用!Q85,参照用!$A$1:$B$11,2,0))
),
"")</f>
        <v>0</v>
      </c>
      <c r="S85" s="1">
        <f>IFERROR(
_xlfn.SWITCH(
VLOOKUP(S$1,参照用!$H$2:$K$20,4,0),
0,IF(入力用!R85="","",入力用!R85),
1,IF(入力用!R85="",0,VLOOKUP(入力用!R85,参照用!$A$1:$B$11,2,0))
),
"")</f>
        <v>0</v>
      </c>
      <c r="T85" s="1">
        <f>IFERROR(
_xlfn.SWITCH(
VLOOKUP(T$1,参照用!$H$2:$K$20,4,0),
0,IF(入力用!S85="","",入力用!S85),
1,IF(入力用!S85="",0,VLOOKUP(入力用!S85,参照用!$A$1:$B$11,2,0))
),
"")</f>
        <v>0</v>
      </c>
      <c r="U85" s="1">
        <f>IFERROR(
_xlfn.SWITCH(
VLOOKUP(U$1,参照用!$H$2:$K$20,4,0),
0,IF(入力用!T85="","",入力用!T85),
1,IF(入力用!T85="",0,VLOOKUP(入力用!T85,参照用!$A$1:$B$11,2,0))
),
"")</f>
        <v>0</v>
      </c>
      <c r="V85" s="1">
        <f>IFERROR(
_xlfn.SWITCH(
VLOOKUP(V$1,参照用!$H$2:$K$20,4,0),
0,IF(入力用!U85="","",入力用!U85),
1,IF(入力用!U85="",0,VLOOKUP(入力用!U85,参照用!$A$1:$B$11,2,0))
),
"")</f>
        <v>0</v>
      </c>
      <c r="W85" s="1">
        <f>IFERROR(
_xlfn.SWITCH(
VLOOKUP(W$1,参照用!$H$2:$K$20,4,0),
0,IF(入力用!V85="","",入力用!V85),
1,IF(入力用!V85="",0,VLOOKUP(入力用!V85,参照用!$A$1:$B$11,2,0))
),
"")</f>
        <v>0</v>
      </c>
      <c r="X85" s="1">
        <f>IFERROR(
_xlfn.SWITCH(
VLOOKUP(X$1,参照用!$H$2:$K$20,4,0),
0,IF(入力用!W85="","",入力用!W85),
1,IF(入力用!W85="",0,VLOOKUP(入力用!W85,参照用!$A$1:$B$11,2,0))
),
"")</f>
        <v>0</v>
      </c>
      <c r="Y85" s="1">
        <f>IFERROR(
_xlfn.SWITCH(
VLOOKUP(Y$1,参照用!$H$2:$K$20,4,0),
0,IF(入力用!X85="","",入力用!X85),
1,IF(入力用!X85="",0,VLOOKUP(入力用!X85,参照用!$A$1:$B$11,2,0))
),
"")</f>
        <v>0</v>
      </c>
      <c r="Z85" s="1">
        <f>IFERROR(
_xlfn.SWITCH(
VLOOKUP(Z$1,参照用!$H$2:$K$20,4,0),
0,IF(入力用!Y85="","",入力用!Y85),
1,IF(入力用!Y85="",0,VLOOKUP(入力用!Y85,参照用!$A$1:$B$11,2,0))
),
"")</f>
        <v>0</v>
      </c>
      <c r="AA85" s="1">
        <f>IFERROR(
_xlfn.SWITCH(
VLOOKUP(AA$1,参照用!$H$2:$K$20,4,0),
0,IF(入力用!Z85="","",入力用!Z85),
1,IF(入力用!Z85="",0,VLOOKUP(入力用!Z85,参照用!$A$1:$B$11,2,0))
),
"")</f>
        <v>0</v>
      </c>
      <c r="AB85" s="1">
        <f>IFERROR(
_xlfn.SWITCH(
VLOOKUP(AB$1,参照用!$H$2:$K$20,4,0),
0,IF(入力用!AA85="","",入力用!AA85),
1,IF(入力用!AA85="",0,VLOOKUP(入力用!AA85,参照用!$A$1:$B$11,2,0))
),
"")</f>
        <v>0</v>
      </c>
      <c r="AC85" s="1">
        <f>IFERROR(
_xlfn.SWITCH(
VLOOKUP(AC$1,参照用!$H$2:$K$20,4,0),
0,IF(入力用!AB85="","",入力用!AB85),
1,IF(入力用!AB85="",0,VLOOKUP(入力用!AB85,参照用!$A$1:$B$11,2,0))
),
"")</f>
        <v>0</v>
      </c>
      <c r="AD85" s="1">
        <f>IFERROR(
_xlfn.SWITCH(
VLOOKUP(AD$1,参照用!$H$2:$K$20,4,0),
0,IF(入力用!AC85="","",入力用!AC85),
1,IF(入力用!AC85="",0,VLOOKUP(入力用!AC85,参照用!$A$1:$B$11,2,0))
),
"")</f>
        <v>0</v>
      </c>
      <c r="AE85" s="1">
        <f>IFERROR(
_xlfn.SWITCH(
VLOOKUP(AE$1,参照用!$H$2:$K$20,4,0),
0,IF(入力用!AD85="","",入力用!AD85),
1,IF(入力用!AD85="",0,VLOOKUP(入力用!AD85,参照用!$A$1:$B$11,2,0))
),
"")</f>
        <v>0</v>
      </c>
      <c r="AF85" s="1">
        <f>IFERROR(
_xlfn.SWITCH(
VLOOKUP(AF$1,参照用!$H$2:$K$20,4,0),
0,IF(入力用!AE85="","",入力用!AE85),
1,IF(入力用!AE85="",0,VLOOKUP(入力用!AE85,参照用!$A$1:$B$11,2,0))
),
"")</f>
        <v>0</v>
      </c>
      <c r="AG85" s="1">
        <f>IFERROR(
_xlfn.SWITCH(
VLOOKUP(AG$1,参照用!$H$2:$K$20,4,0),
0,IF(入力用!AF85="","",入力用!AF85),
1,IF(入力用!AF85="",0,VLOOKUP(入力用!AF85,参照用!$A$1:$B$11,2,0))
),
"")</f>
        <v>0</v>
      </c>
      <c r="AH85" s="1">
        <f>IFERROR(
_xlfn.SWITCH(
VLOOKUP(AH$1,参照用!$H$2:$K$20,4,0),
0,IF(入力用!AG85="","",入力用!AG85),
1,IF(入力用!AG85="",0,VLOOKUP(入力用!AG85,参照用!$A$1:$B$11,2,0))
),
"")</f>
        <v>0</v>
      </c>
      <c r="AI85" s="1">
        <f>IFERROR(
_xlfn.SWITCH(
VLOOKUP(AI$1,参照用!$H$2:$K$20,4,0),
0,IF(入力用!AH85="","",入力用!AH85),
1,IF(入力用!AH85="",0,VLOOKUP(入力用!AH85,参照用!$A$1:$B$11,2,0))
),
"")</f>
        <v>0</v>
      </c>
      <c r="AJ85" s="1" t="str">
        <f>IFERROR(
_xlfn.SWITCH(
VLOOKUP(AJ$1,参照用!$H$2:$K$20,4,0),
0,IF(入力用!AI85="","",入力用!AI85),
1,IF(入力用!AI85="",0,VLOOKUP(入力用!AI85,参照用!$A$1:$B$11,2,0))
),
"")</f>
        <v/>
      </c>
      <c r="AK85" s="1" t="str">
        <f>IFERROR(
_xlfn.SWITCH(
VLOOKUP(AK$1,参照用!$H$2:$K$20,4,0),
0,IF(入力用!AJ85="","",入力用!AJ85),
1,IF(入力用!AJ85="",0,VLOOKUP(入力用!AJ85,参照用!$A$1:$B$11,2,0))
),
"")</f>
        <v/>
      </c>
      <c r="AL85" s="1" t="str">
        <f>IFERROR(
_xlfn.SWITCH(
VLOOKUP(AL$1,参照用!$H$2:$K$20,4,0),
0,IF(入力用!AK85="","",入力用!AK85),
1,IF(入力用!AK85="",0,VLOOKUP(入力用!AK85,参照用!$A$1:$B$11,2,0))
),
"")</f>
        <v/>
      </c>
      <c r="AM85" s="1" t="str">
        <f>IFERROR(
_xlfn.SWITCH(
VLOOKUP(AM$1,参照用!$H$2:$K$20,4,0),
0,IF(入力用!AL85="","",入力用!AL85),
1,IF(入力用!AL85="",0,VLOOKUP(入力用!AL85,参照用!$A$1:$B$11,2,0))
),
"")</f>
        <v/>
      </c>
    </row>
    <row r="86" spans="1:39" x14ac:dyDescent="0.2">
      <c r="A86" s="1" t="str">
        <f t="shared" si="1"/>
        <v>46050夜</v>
      </c>
      <c r="B86" s="10">
        <f>IF(
D86="","",
IF(入力用!A86="",B85,DATE(LEFT(設定!$AD$4,4),MID(設定!$AD$4,5,2),MID(入力用!A86,1,FIND("日",入力用!A86)-1)))
)</f>
        <v>46050</v>
      </c>
      <c r="C86" s="10" t="str">
        <f>IF(
D86="","",
IF(入力用!B86="",C85,入力用!B86)
)</f>
        <v>水</v>
      </c>
      <c r="D86" s="1" t="str">
        <f>_xlfn.SWITCH(VLOOKUP(D$1,参照用!$H$2:$K$20,4,0),
0,IF(ISBLANK(入力用!C86),"",入力用!C86),
1,IFERROR(VLOOKUP(入力用!C86,参照用!$A$1:$B$11,2,0),"")
)</f>
        <v>夜</v>
      </c>
      <c r="E86" s="1" t="str">
        <f>_xlfn.SWITCH(VLOOKUP(E$1,参照用!$H$2:$K$20,4,0),
0,IF(ISBLANK(入力用!D86),"",入力用!D86),
1,IFERROR(VLOOKUP(入力用!D86,参照用!$A$1:$B$11,2,0),"")
)</f>
        <v/>
      </c>
      <c r="F86" s="1" t="str">
        <f>_xlfn.SWITCH(VLOOKUP(F$1,参照用!$H$2:$K$20,4,0),
0,IF(ISBLANK(入力用!E86),"",入力用!E86),
1,IFERROR(VLOOKUP(入力用!E86,参照用!$A$1:$B$11,2,0),"")
)</f>
        <v/>
      </c>
      <c r="G86" s="1">
        <f>IFERROR(
_xlfn.SWITCH(
VLOOKUP(G$1,参照用!$H$2:$K$20,4,0),
0,IF(ISBLANK(入力用!F86),"",入力用!F86),
1,IF(ISBLANK(入力用!F86),0,VLOOKUP(入力用!F86,参照用!$A$1:$B$11,2,0))
),
"")</f>
        <v>0</v>
      </c>
      <c r="H86" s="1">
        <f>IFERROR(
_xlfn.SWITCH(
VLOOKUP(H$1,参照用!$H$2:$K$20,4,0),
0,IF(ISBLANK(入力用!G86),"",入力用!G86),
1,IF(ISBLANK(入力用!G86),0,VLOOKUP(入力用!G86,参照用!$A$1:$B$11,2,0))
),
"")</f>
        <v>0</v>
      </c>
      <c r="I86" s="1">
        <f>IFERROR(
_xlfn.SWITCH(
VLOOKUP(I$1,参照用!$H$2:$K$20,4,0),
0,IF(ISBLANK(入力用!H86),"",入力用!H86),
1,IF(ISBLANK(入力用!H86),0,VLOOKUP(入力用!H86,参照用!$A$1:$B$11,2,0))
),
"")</f>
        <v>0</v>
      </c>
      <c r="J86" s="1">
        <f>IFERROR(
_xlfn.SWITCH(
VLOOKUP(J$1,参照用!$H$2:$K$20,4,0),
0,IF(入力用!I86="","",入力用!I86),
1,IF(入力用!I86="",0,VLOOKUP(入力用!I86,参照用!$A$1:$B$11,2,0))
),
"")</f>
        <v>0</v>
      </c>
      <c r="K86" s="1">
        <f>IFERROR(
_xlfn.SWITCH(
VLOOKUP(K$1,参照用!$H$2:$K$20,4,0),
0,IF(入力用!J86="","",入力用!J86),
1,IF(入力用!J86="",0,VLOOKUP(入力用!J86,参照用!$A$1:$B$11,2,0))
),
"")</f>
        <v>0</v>
      </c>
      <c r="L86" s="1">
        <f>IFERROR(
_xlfn.SWITCH(
VLOOKUP(L$1,参照用!$H$2:$K$20,4,0),
0,IF(入力用!K86="","",入力用!K86),
1,IF(入力用!K86="",0,VLOOKUP(入力用!K86,参照用!$A$1:$B$11,2,0))
),
"")</f>
        <v>0</v>
      </c>
      <c r="M86" s="1">
        <f>IFERROR(
_xlfn.SWITCH(
VLOOKUP(M$1,参照用!$H$2:$K$20,4,0),
0,IF(入力用!L86="","",入力用!L86),
1,IF(入力用!L86="",0,VLOOKUP(入力用!L86,参照用!$A$1:$B$11,2,0))
),
"")</f>
        <v>0</v>
      </c>
      <c r="N86" s="1">
        <f>IFERROR(
_xlfn.SWITCH(
VLOOKUP(N$1,参照用!$H$2:$K$20,4,0),
0,IF(入力用!M86="","",入力用!M86),
1,IF(入力用!M86="",0,VLOOKUP(入力用!M86,参照用!$A$1:$B$11,2,0))
),
"")</f>
        <v>0</v>
      </c>
      <c r="O86" s="1">
        <f>IFERROR(
_xlfn.SWITCH(
VLOOKUP(O$1,参照用!$H$2:$K$20,4,0),
0,IF(入力用!N86="","",入力用!N86),
1,IF(入力用!N86="",0,VLOOKUP(入力用!N86,参照用!$A$1:$B$11,2,0))
),
"")</f>
        <v>0</v>
      </c>
      <c r="P86" s="1">
        <f>IFERROR(
_xlfn.SWITCH(
VLOOKUP(P$1,参照用!$H$2:$K$20,4,0),
0,IF(入力用!O86="","",入力用!O86),
1,IF(入力用!O86="",0,VLOOKUP(入力用!O86,参照用!$A$1:$B$11,2,0))
),
"")</f>
        <v>0</v>
      </c>
      <c r="Q86" s="1">
        <f>IFERROR(
_xlfn.SWITCH(
VLOOKUP(Q$1,参照用!$H$2:$K$20,4,0),
0,IF(入力用!P86="","",入力用!P86),
1,IF(入力用!P86="",0,VLOOKUP(入力用!P86,参照用!$A$1:$B$11,2,0))
),
"")</f>
        <v>0</v>
      </c>
      <c r="R86" s="1">
        <f>IFERROR(
_xlfn.SWITCH(
VLOOKUP(R$1,参照用!$H$2:$K$20,4,0),
0,IF(入力用!Q86="","",入力用!Q86),
1,IF(入力用!Q86="",0,VLOOKUP(入力用!Q86,参照用!$A$1:$B$11,2,0))
),
"")</f>
        <v>0</v>
      </c>
      <c r="S86" s="1">
        <f>IFERROR(
_xlfn.SWITCH(
VLOOKUP(S$1,参照用!$H$2:$K$20,4,0),
0,IF(入力用!R86="","",入力用!R86),
1,IF(入力用!R86="",0,VLOOKUP(入力用!R86,参照用!$A$1:$B$11,2,0))
),
"")</f>
        <v>0</v>
      </c>
      <c r="T86" s="1">
        <f>IFERROR(
_xlfn.SWITCH(
VLOOKUP(T$1,参照用!$H$2:$K$20,4,0),
0,IF(入力用!S86="","",入力用!S86),
1,IF(入力用!S86="",0,VLOOKUP(入力用!S86,参照用!$A$1:$B$11,2,0))
),
"")</f>
        <v>0</v>
      </c>
      <c r="U86" s="1">
        <f>IFERROR(
_xlfn.SWITCH(
VLOOKUP(U$1,参照用!$H$2:$K$20,4,0),
0,IF(入力用!T86="","",入力用!T86),
1,IF(入力用!T86="",0,VLOOKUP(入力用!T86,参照用!$A$1:$B$11,2,0))
),
"")</f>
        <v>0</v>
      </c>
      <c r="V86" s="1">
        <f>IFERROR(
_xlfn.SWITCH(
VLOOKUP(V$1,参照用!$H$2:$K$20,4,0),
0,IF(入力用!U86="","",入力用!U86),
1,IF(入力用!U86="",0,VLOOKUP(入力用!U86,参照用!$A$1:$B$11,2,0))
),
"")</f>
        <v>0</v>
      </c>
      <c r="W86" s="1">
        <f>IFERROR(
_xlfn.SWITCH(
VLOOKUP(W$1,参照用!$H$2:$K$20,4,0),
0,IF(入力用!V86="","",入力用!V86),
1,IF(入力用!V86="",0,VLOOKUP(入力用!V86,参照用!$A$1:$B$11,2,0))
),
"")</f>
        <v>0</v>
      </c>
      <c r="X86" s="1">
        <f>IFERROR(
_xlfn.SWITCH(
VLOOKUP(X$1,参照用!$H$2:$K$20,4,0),
0,IF(入力用!W86="","",入力用!W86),
1,IF(入力用!W86="",0,VLOOKUP(入力用!W86,参照用!$A$1:$B$11,2,0))
),
"")</f>
        <v>0</v>
      </c>
      <c r="Y86" s="1">
        <f>IFERROR(
_xlfn.SWITCH(
VLOOKUP(Y$1,参照用!$H$2:$K$20,4,0),
0,IF(入力用!X86="","",入力用!X86),
1,IF(入力用!X86="",0,VLOOKUP(入力用!X86,参照用!$A$1:$B$11,2,0))
),
"")</f>
        <v>0</v>
      </c>
      <c r="Z86" s="1">
        <f>IFERROR(
_xlfn.SWITCH(
VLOOKUP(Z$1,参照用!$H$2:$K$20,4,0),
0,IF(入力用!Y86="","",入力用!Y86),
1,IF(入力用!Y86="",0,VLOOKUP(入力用!Y86,参照用!$A$1:$B$11,2,0))
),
"")</f>
        <v>0</v>
      </c>
      <c r="AA86" s="1">
        <f>IFERROR(
_xlfn.SWITCH(
VLOOKUP(AA$1,参照用!$H$2:$K$20,4,0),
0,IF(入力用!Z86="","",入力用!Z86),
1,IF(入力用!Z86="",0,VLOOKUP(入力用!Z86,参照用!$A$1:$B$11,2,0))
),
"")</f>
        <v>0</v>
      </c>
      <c r="AB86" s="1">
        <f>IFERROR(
_xlfn.SWITCH(
VLOOKUP(AB$1,参照用!$H$2:$K$20,4,0),
0,IF(入力用!AA86="","",入力用!AA86),
1,IF(入力用!AA86="",0,VLOOKUP(入力用!AA86,参照用!$A$1:$B$11,2,0))
),
"")</f>
        <v>0</v>
      </c>
      <c r="AC86" s="1">
        <f>IFERROR(
_xlfn.SWITCH(
VLOOKUP(AC$1,参照用!$H$2:$K$20,4,0),
0,IF(入力用!AB86="","",入力用!AB86),
1,IF(入力用!AB86="",0,VLOOKUP(入力用!AB86,参照用!$A$1:$B$11,2,0))
),
"")</f>
        <v>0</v>
      </c>
      <c r="AD86" s="1">
        <f>IFERROR(
_xlfn.SWITCH(
VLOOKUP(AD$1,参照用!$H$2:$K$20,4,0),
0,IF(入力用!AC86="","",入力用!AC86),
1,IF(入力用!AC86="",0,VLOOKUP(入力用!AC86,参照用!$A$1:$B$11,2,0))
),
"")</f>
        <v>0</v>
      </c>
      <c r="AE86" s="1">
        <f>IFERROR(
_xlfn.SWITCH(
VLOOKUP(AE$1,参照用!$H$2:$K$20,4,0),
0,IF(入力用!AD86="","",入力用!AD86),
1,IF(入力用!AD86="",0,VLOOKUP(入力用!AD86,参照用!$A$1:$B$11,2,0))
),
"")</f>
        <v>0</v>
      </c>
      <c r="AF86" s="1">
        <f>IFERROR(
_xlfn.SWITCH(
VLOOKUP(AF$1,参照用!$H$2:$K$20,4,0),
0,IF(入力用!AE86="","",入力用!AE86),
1,IF(入力用!AE86="",0,VLOOKUP(入力用!AE86,参照用!$A$1:$B$11,2,0))
),
"")</f>
        <v>0</v>
      </c>
      <c r="AG86" s="1">
        <f>IFERROR(
_xlfn.SWITCH(
VLOOKUP(AG$1,参照用!$H$2:$K$20,4,0),
0,IF(入力用!AF86="","",入力用!AF86),
1,IF(入力用!AF86="",0,VLOOKUP(入力用!AF86,参照用!$A$1:$B$11,2,0))
),
"")</f>
        <v>0</v>
      </c>
      <c r="AH86" s="1">
        <f>IFERROR(
_xlfn.SWITCH(
VLOOKUP(AH$1,参照用!$H$2:$K$20,4,0),
0,IF(入力用!AG86="","",入力用!AG86),
1,IF(入力用!AG86="",0,VLOOKUP(入力用!AG86,参照用!$A$1:$B$11,2,0))
),
"")</f>
        <v>0</v>
      </c>
      <c r="AI86" s="1">
        <f>IFERROR(
_xlfn.SWITCH(
VLOOKUP(AI$1,参照用!$H$2:$K$20,4,0),
0,IF(入力用!AH86="","",入力用!AH86),
1,IF(入力用!AH86="",0,VLOOKUP(入力用!AH86,参照用!$A$1:$B$11,2,0))
),
"")</f>
        <v>0</v>
      </c>
      <c r="AJ86" s="1" t="str">
        <f>IFERROR(
_xlfn.SWITCH(
VLOOKUP(AJ$1,参照用!$H$2:$K$20,4,0),
0,IF(入力用!AI86="","",入力用!AI86),
1,IF(入力用!AI86="",0,VLOOKUP(入力用!AI86,参照用!$A$1:$B$11,2,0))
),
"")</f>
        <v/>
      </c>
      <c r="AK86" s="1" t="str">
        <f>IFERROR(
_xlfn.SWITCH(
VLOOKUP(AK$1,参照用!$H$2:$K$20,4,0),
0,IF(入力用!AJ86="","",入力用!AJ86),
1,IF(入力用!AJ86="",0,VLOOKUP(入力用!AJ86,参照用!$A$1:$B$11,2,0))
),
"")</f>
        <v/>
      </c>
      <c r="AL86" s="1" t="str">
        <f>IFERROR(
_xlfn.SWITCH(
VLOOKUP(AL$1,参照用!$H$2:$K$20,4,0),
0,IF(入力用!AK86="","",入力用!AK86),
1,IF(入力用!AK86="",0,VLOOKUP(入力用!AK86,参照用!$A$1:$B$11,2,0))
),
"")</f>
        <v/>
      </c>
      <c r="AM86" s="1" t="str">
        <f>IFERROR(
_xlfn.SWITCH(
VLOOKUP(AM$1,参照用!$H$2:$K$20,4,0),
0,IF(入力用!AL86="","",入力用!AL86),
1,IF(入力用!AL86="",0,VLOOKUP(入力用!AL86,参照用!$A$1:$B$11,2,0))
),
"")</f>
        <v/>
      </c>
    </row>
    <row r="87" spans="1:39" x14ac:dyDescent="0.2">
      <c r="A87" s="1" t="str">
        <f t="shared" si="1"/>
        <v>46051朝</v>
      </c>
      <c r="B87" s="10">
        <f>IF(
D87="","",
IF(入力用!A87="",B86,DATE(LEFT(設定!$AD$4,4),MID(設定!$AD$4,5,2),MID(入力用!A87,1,FIND("日",入力用!A87)-1)))
)</f>
        <v>46051</v>
      </c>
      <c r="C87" s="10" t="str">
        <f>IF(
D87="","",
IF(入力用!B87="",C86,入力用!B87)
)</f>
        <v>木</v>
      </c>
      <c r="D87" s="1" t="str">
        <f>_xlfn.SWITCH(VLOOKUP(D$1,参照用!$H$2:$K$20,4,0),
0,IF(ISBLANK(入力用!C87),"",入力用!C87),
1,IFERROR(VLOOKUP(入力用!C87,参照用!$A$1:$B$11,2,0),"")
)</f>
        <v>朝</v>
      </c>
      <c r="E87" s="1" t="str">
        <f>_xlfn.SWITCH(VLOOKUP(E$1,参照用!$H$2:$K$20,4,0),
0,IF(ISBLANK(入力用!D87),"",入力用!D87),
1,IFERROR(VLOOKUP(入力用!D87,参照用!$A$1:$B$11,2,0),"")
)</f>
        <v/>
      </c>
      <c r="F87" s="1" t="str">
        <f>_xlfn.SWITCH(VLOOKUP(F$1,参照用!$H$2:$K$20,4,0),
0,IF(ISBLANK(入力用!E87),"",入力用!E87),
1,IFERROR(VLOOKUP(入力用!E87,参照用!$A$1:$B$11,2,0),"")
)</f>
        <v/>
      </c>
      <c r="G87" s="1">
        <f>IFERROR(
_xlfn.SWITCH(
VLOOKUP(G$1,参照用!$H$2:$K$20,4,0),
0,IF(ISBLANK(入力用!F87),"",入力用!F87),
1,IF(ISBLANK(入力用!F87),0,VLOOKUP(入力用!F87,参照用!$A$1:$B$11,2,0))
),
"")</f>
        <v>0</v>
      </c>
      <c r="H87" s="1">
        <f>IFERROR(
_xlfn.SWITCH(
VLOOKUP(H$1,参照用!$H$2:$K$20,4,0),
0,IF(ISBLANK(入力用!G87),"",入力用!G87),
1,IF(ISBLANK(入力用!G87),0,VLOOKUP(入力用!G87,参照用!$A$1:$B$11,2,0))
),
"")</f>
        <v>0</v>
      </c>
      <c r="I87" s="1">
        <f>IFERROR(
_xlfn.SWITCH(
VLOOKUP(I$1,参照用!$H$2:$K$20,4,0),
0,IF(ISBLANK(入力用!H87),"",入力用!H87),
1,IF(ISBLANK(入力用!H87),0,VLOOKUP(入力用!H87,参照用!$A$1:$B$11,2,0))
),
"")</f>
        <v>0</v>
      </c>
      <c r="J87" s="1">
        <f>IFERROR(
_xlfn.SWITCH(
VLOOKUP(J$1,参照用!$H$2:$K$20,4,0),
0,IF(入力用!I87="","",入力用!I87),
1,IF(入力用!I87="",0,VLOOKUP(入力用!I87,参照用!$A$1:$B$11,2,0))
),
"")</f>
        <v>0</v>
      </c>
      <c r="K87" s="1">
        <f>IFERROR(
_xlfn.SWITCH(
VLOOKUP(K$1,参照用!$H$2:$K$20,4,0),
0,IF(入力用!J87="","",入力用!J87),
1,IF(入力用!J87="",0,VLOOKUP(入力用!J87,参照用!$A$1:$B$11,2,0))
),
"")</f>
        <v>0</v>
      </c>
      <c r="L87" s="1">
        <f>IFERROR(
_xlfn.SWITCH(
VLOOKUP(L$1,参照用!$H$2:$K$20,4,0),
0,IF(入力用!K87="","",入力用!K87),
1,IF(入力用!K87="",0,VLOOKUP(入力用!K87,参照用!$A$1:$B$11,2,0))
),
"")</f>
        <v>0</v>
      </c>
      <c r="M87" s="1">
        <f>IFERROR(
_xlfn.SWITCH(
VLOOKUP(M$1,参照用!$H$2:$K$20,4,0),
0,IF(入力用!L87="","",入力用!L87),
1,IF(入力用!L87="",0,VLOOKUP(入力用!L87,参照用!$A$1:$B$11,2,0))
),
"")</f>
        <v>0</v>
      </c>
      <c r="N87" s="1">
        <f>IFERROR(
_xlfn.SWITCH(
VLOOKUP(N$1,参照用!$H$2:$K$20,4,0),
0,IF(入力用!M87="","",入力用!M87),
1,IF(入力用!M87="",0,VLOOKUP(入力用!M87,参照用!$A$1:$B$11,2,0))
),
"")</f>
        <v>0</v>
      </c>
      <c r="O87" s="1">
        <f>IFERROR(
_xlfn.SWITCH(
VLOOKUP(O$1,参照用!$H$2:$K$20,4,0),
0,IF(入力用!N87="","",入力用!N87),
1,IF(入力用!N87="",0,VLOOKUP(入力用!N87,参照用!$A$1:$B$11,2,0))
),
"")</f>
        <v>0</v>
      </c>
      <c r="P87" s="1">
        <f>IFERROR(
_xlfn.SWITCH(
VLOOKUP(P$1,参照用!$H$2:$K$20,4,0),
0,IF(入力用!O87="","",入力用!O87),
1,IF(入力用!O87="",0,VLOOKUP(入力用!O87,参照用!$A$1:$B$11,2,0))
),
"")</f>
        <v>0</v>
      </c>
      <c r="Q87" s="1">
        <f>IFERROR(
_xlfn.SWITCH(
VLOOKUP(Q$1,参照用!$H$2:$K$20,4,0),
0,IF(入力用!P87="","",入力用!P87),
1,IF(入力用!P87="",0,VLOOKUP(入力用!P87,参照用!$A$1:$B$11,2,0))
),
"")</f>
        <v>0</v>
      </c>
      <c r="R87" s="1">
        <f>IFERROR(
_xlfn.SWITCH(
VLOOKUP(R$1,参照用!$H$2:$K$20,4,0),
0,IF(入力用!Q87="","",入力用!Q87),
1,IF(入力用!Q87="",0,VLOOKUP(入力用!Q87,参照用!$A$1:$B$11,2,0))
),
"")</f>
        <v>0</v>
      </c>
      <c r="S87" s="1">
        <f>IFERROR(
_xlfn.SWITCH(
VLOOKUP(S$1,参照用!$H$2:$K$20,4,0),
0,IF(入力用!R87="","",入力用!R87),
1,IF(入力用!R87="",0,VLOOKUP(入力用!R87,参照用!$A$1:$B$11,2,0))
),
"")</f>
        <v>0</v>
      </c>
      <c r="T87" s="1">
        <f>IFERROR(
_xlfn.SWITCH(
VLOOKUP(T$1,参照用!$H$2:$K$20,4,0),
0,IF(入力用!S87="","",入力用!S87),
1,IF(入力用!S87="",0,VLOOKUP(入力用!S87,参照用!$A$1:$B$11,2,0))
),
"")</f>
        <v>0</v>
      </c>
      <c r="U87" s="1">
        <f>IFERROR(
_xlfn.SWITCH(
VLOOKUP(U$1,参照用!$H$2:$K$20,4,0),
0,IF(入力用!T87="","",入力用!T87),
1,IF(入力用!T87="",0,VLOOKUP(入力用!T87,参照用!$A$1:$B$11,2,0))
),
"")</f>
        <v>0</v>
      </c>
      <c r="V87" s="1">
        <f>IFERROR(
_xlfn.SWITCH(
VLOOKUP(V$1,参照用!$H$2:$K$20,4,0),
0,IF(入力用!U87="","",入力用!U87),
1,IF(入力用!U87="",0,VLOOKUP(入力用!U87,参照用!$A$1:$B$11,2,0))
),
"")</f>
        <v>0</v>
      </c>
      <c r="W87" s="1">
        <f>IFERROR(
_xlfn.SWITCH(
VLOOKUP(W$1,参照用!$H$2:$K$20,4,0),
0,IF(入力用!V87="","",入力用!V87),
1,IF(入力用!V87="",0,VLOOKUP(入力用!V87,参照用!$A$1:$B$11,2,0))
),
"")</f>
        <v>0</v>
      </c>
      <c r="X87" s="1">
        <f>IFERROR(
_xlfn.SWITCH(
VLOOKUP(X$1,参照用!$H$2:$K$20,4,0),
0,IF(入力用!W87="","",入力用!W87),
1,IF(入力用!W87="",0,VLOOKUP(入力用!W87,参照用!$A$1:$B$11,2,0))
),
"")</f>
        <v>0</v>
      </c>
      <c r="Y87" s="1">
        <f>IFERROR(
_xlfn.SWITCH(
VLOOKUP(Y$1,参照用!$H$2:$K$20,4,0),
0,IF(入力用!X87="","",入力用!X87),
1,IF(入力用!X87="",0,VLOOKUP(入力用!X87,参照用!$A$1:$B$11,2,0))
),
"")</f>
        <v>0</v>
      </c>
      <c r="Z87" s="1">
        <f>IFERROR(
_xlfn.SWITCH(
VLOOKUP(Z$1,参照用!$H$2:$K$20,4,0),
0,IF(入力用!Y87="","",入力用!Y87),
1,IF(入力用!Y87="",0,VLOOKUP(入力用!Y87,参照用!$A$1:$B$11,2,0))
),
"")</f>
        <v>0</v>
      </c>
      <c r="AA87" s="1">
        <f>IFERROR(
_xlfn.SWITCH(
VLOOKUP(AA$1,参照用!$H$2:$K$20,4,0),
0,IF(入力用!Z87="","",入力用!Z87),
1,IF(入力用!Z87="",0,VLOOKUP(入力用!Z87,参照用!$A$1:$B$11,2,0))
),
"")</f>
        <v>0</v>
      </c>
      <c r="AB87" s="1">
        <f>IFERROR(
_xlfn.SWITCH(
VLOOKUP(AB$1,参照用!$H$2:$K$20,4,0),
0,IF(入力用!AA87="","",入力用!AA87),
1,IF(入力用!AA87="",0,VLOOKUP(入力用!AA87,参照用!$A$1:$B$11,2,0))
),
"")</f>
        <v>0</v>
      </c>
      <c r="AC87" s="1">
        <f>IFERROR(
_xlfn.SWITCH(
VLOOKUP(AC$1,参照用!$H$2:$K$20,4,0),
0,IF(入力用!AB87="","",入力用!AB87),
1,IF(入力用!AB87="",0,VLOOKUP(入力用!AB87,参照用!$A$1:$B$11,2,0))
),
"")</f>
        <v>0</v>
      </c>
      <c r="AD87" s="1">
        <f>IFERROR(
_xlfn.SWITCH(
VLOOKUP(AD$1,参照用!$H$2:$K$20,4,0),
0,IF(入力用!AC87="","",入力用!AC87),
1,IF(入力用!AC87="",0,VLOOKUP(入力用!AC87,参照用!$A$1:$B$11,2,0))
),
"")</f>
        <v>0</v>
      </c>
      <c r="AE87" s="1">
        <f>IFERROR(
_xlfn.SWITCH(
VLOOKUP(AE$1,参照用!$H$2:$K$20,4,0),
0,IF(入力用!AD87="","",入力用!AD87),
1,IF(入力用!AD87="",0,VLOOKUP(入力用!AD87,参照用!$A$1:$B$11,2,0))
),
"")</f>
        <v>0</v>
      </c>
      <c r="AF87" s="1">
        <f>IFERROR(
_xlfn.SWITCH(
VLOOKUP(AF$1,参照用!$H$2:$K$20,4,0),
0,IF(入力用!AE87="","",入力用!AE87),
1,IF(入力用!AE87="",0,VLOOKUP(入力用!AE87,参照用!$A$1:$B$11,2,0))
),
"")</f>
        <v>0</v>
      </c>
      <c r="AG87" s="1">
        <f>IFERROR(
_xlfn.SWITCH(
VLOOKUP(AG$1,参照用!$H$2:$K$20,4,0),
0,IF(入力用!AF87="","",入力用!AF87),
1,IF(入力用!AF87="",0,VLOOKUP(入力用!AF87,参照用!$A$1:$B$11,2,0))
),
"")</f>
        <v>0</v>
      </c>
      <c r="AH87" s="1">
        <f>IFERROR(
_xlfn.SWITCH(
VLOOKUP(AH$1,参照用!$H$2:$K$20,4,0),
0,IF(入力用!AG87="","",入力用!AG87),
1,IF(入力用!AG87="",0,VLOOKUP(入力用!AG87,参照用!$A$1:$B$11,2,0))
),
"")</f>
        <v>0</v>
      </c>
      <c r="AI87" s="1">
        <f>IFERROR(
_xlfn.SWITCH(
VLOOKUP(AI$1,参照用!$H$2:$K$20,4,0),
0,IF(入力用!AH87="","",入力用!AH87),
1,IF(入力用!AH87="",0,VLOOKUP(入力用!AH87,参照用!$A$1:$B$11,2,0))
),
"")</f>
        <v>0</v>
      </c>
      <c r="AJ87" s="1" t="str">
        <f>IFERROR(
_xlfn.SWITCH(
VLOOKUP(AJ$1,参照用!$H$2:$K$20,4,0),
0,IF(入力用!AI87="","",入力用!AI87),
1,IF(入力用!AI87="",0,VLOOKUP(入力用!AI87,参照用!$A$1:$B$11,2,0))
),
"")</f>
        <v/>
      </c>
      <c r="AK87" s="1" t="str">
        <f>IFERROR(
_xlfn.SWITCH(
VLOOKUP(AK$1,参照用!$H$2:$K$20,4,0),
0,IF(入力用!AJ87="","",入力用!AJ87),
1,IF(入力用!AJ87="",0,VLOOKUP(入力用!AJ87,参照用!$A$1:$B$11,2,0))
),
"")</f>
        <v/>
      </c>
      <c r="AL87" s="1" t="str">
        <f>IFERROR(
_xlfn.SWITCH(
VLOOKUP(AL$1,参照用!$H$2:$K$20,4,0),
0,IF(入力用!AK87="","",入力用!AK87),
1,IF(入力用!AK87="",0,VLOOKUP(入力用!AK87,参照用!$A$1:$B$11,2,0))
),
"")</f>
        <v/>
      </c>
      <c r="AM87" s="1" t="str">
        <f>IFERROR(
_xlfn.SWITCH(
VLOOKUP(AM$1,参照用!$H$2:$K$20,4,0),
0,IF(入力用!AL87="","",入力用!AL87),
1,IF(入力用!AL87="",0,VLOOKUP(入力用!AL87,参照用!$A$1:$B$11,2,0))
),
"")</f>
        <v/>
      </c>
    </row>
    <row r="88" spans="1:39" x14ac:dyDescent="0.2">
      <c r="A88" s="1" t="str">
        <f t="shared" si="1"/>
        <v>46051昼</v>
      </c>
      <c r="B88" s="10">
        <f>IF(
D88="","",
IF(入力用!A88="",B87,DATE(LEFT(設定!$AD$4,4),MID(設定!$AD$4,5,2),MID(入力用!A88,1,FIND("日",入力用!A88)-1)))
)</f>
        <v>46051</v>
      </c>
      <c r="C88" s="10" t="str">
        <f>IF(
D88="","",
IF(入力用!B88="",C87,入力用!B88)
)</f>
        <v>木</v>
      </c>
      <c r="D88" s="1" t="str">
        <f>_xlfn.SWITCH(VLOOKUP(D$1,参照用!$H$2:$K$20,4,0),
0,IF(ISBLANK(入力用!C88),"",入力用!C88),
1,IFERROR(VLOOKUP(入力用!C88,参照用!$A$1:$B$11,2,0),"")
)</f>
        <v>昼</v>
      </c>
      <c r="E88" s="1" t="str">
        <f>_xlfn.SWITCH(VLOOKUP(E$1,参照用!$H$2:$K$20,4,0),
0,IF(ISBLANK(入力用!D88),"",入力用!D88),
1,IFERROR(VLOOKUP(入力用!D88,参照用!$A$1:$B$11,2,0),"")
)</f>
        <v/>
      </c>
      <c r="F88" s="1" t="str">
        <f>_xlfn.SWITCH(VLOOKUP(F$1,参照用!$H$2:$K$20,4,0),
0,IF(ISBLANK(入力用!E88),"",入力用!E88),
1,IFERROR(VLOOKUP(入力用!E88,参照用!$A$1:$B$11,2,0),"")
)</f>
        <v/>
      </c>
      <c r="G88" s="1">
        <f>IFERROR(
_xlfn.SWITCH(
VLOOKUP(G$1,参照用!$H$2:$K$20,4,0),
0,IF(ISBLANK(入力用!F88),"",入力用!F88),
1,IF(ISBLANK(入力用!F88),0,VLOOKUP(入力用!F88,参照用!$A$1:$B$11,2,0))
),
"")</f>
        <v>0</v>
      </c>
      <c r="H88" s="1">
        <f>IFERROR(
_xlfn.SWITCH(
VLOOKUP(H$1,参照用!$H$2:$K$20,4,0),
0,IF(ISBLANK(入力用!G88),"",入力用!G88),
1,IF(ISBLANK(入力用!G88),0,VLOOKUP(入力用!G88,参照用!$A$1:$B$11,2,0))
),
"")</f>
        <v>0</v>
      </c>
      <c r="I88" s="1">
        <f>IFERROR(
_xlfn.SWITCH(
VLOOKUP(I$1,参照用!$H$2:$K$20,4,0),
0,IF(ISBLANK(入力用!H88),"",入力用!H88),
1,IF(ISBLANK(入力用!H88),0,VLOOKUP(入力用!H88,参照用!$A$1:$B$11,2,0))
),
"")</f>
        <v>0</v>
      </c>
      <c r="J88" s="1">
        <f>IFERROR(
_xlfn.SWITCH(
VLOOKUP(J$1,参照用!$H$2:$K$20,4,0),
0,IF(入力用!I88="","",入力用!I88),
1,IF(入力用!I88="",0,VLOOKUP(入力用!I88,参照用!$A$1:$B$11,2,0))
),
"")</f>
        <v>0</v>
      </c>
      <c r="K88" s="1">
        <f>IFERROR(
_xlfn.SWITCH(
VLOOKUP(K$1,参照用!$H$2:$K$20,4,0),
0,IF(入力用!J88="","",入力用!J88),
1,IF(入力用!J88="",0,VLOOKUP(入力用!J88,参照用!$A$1:$B$11,2,0))
),
"")</f>
        <v>0</v>
      </c>
      <c r="L88" s="1">
        <f>IFERROR(
_xlfn.SWITCH(
VLOOKUP(L$1,参照用!$H$2:$K$20,4,0),
0,IF(入力用!K88="","",入力用!K88),
1,IF(入力用!K88="",0,VLOOKUP(入力用!K88,参照用!$A$1:$B$11,2,0))
),
"")</f>
        <v>0</v>
      </c>
      <c r="M88" s="1">
        <f>IFERROR(
_xlfn.SWITCH(
VLOOKUP(M$1,参照用!$H$2:$K$20,4,0),
0,IF(入力用!L88="","",入力用!L88),
1,IF(入力用!L88="",0,VLOOKUP(入力用!L88,参照用!$A$1:$B$11,2,0))
),
"")</f>
        <v>0</v>
      </c>
      <c r="N88" s="1">
        <f>IFERROR(
_xlfn.SWITCH(
VLOOKUP(N$1,参照用!$H$2:$K$20,4,0),
0,IF(入力用!M88="","",入力用!M88),
1,IF(入力用!M88="",0,VLOOKUP(入力用!M88,参照用!$A$1:$B$11,2,0))
),
"")</f>
        <v>0</v>
      </c>
      <c r="O88" s="1">
        <f>IFERROR(
_xlfn.SWITCH(
VLOOKUP(O$1,参照用!$H$2:$K$20,4,0),
0,IF(入力用!N88="","",入力用!N88),
1,IF(入力用!N88="",0,VLOOKUP(入力用!N88,参照用!$A$1:$B$11,2,0))
),
"")</f>
        <v>0</v>
      </c>
      <c r="P88" s="1">
        <f>IFERROR(
_xlfn.SWITCH(
VLOOKUP(P$1,参照用!$H$2:$K$20,4,0),
0,IF(入力用!O88="","",入力用!O88),
1,IF(入力用!O88="",0,VLOOKUP(入力用!O88,参照用!$A$1:$B$11,2,0))
),
"")</f>
        <v>0</v>
      </c>
      <c r="Q88" s="1">
        <f>IFERROR(
_xlfn.SWITCH(
VLOOKUP(Q$1,参照用!$H$2:$K$20,4,0),
0,IF(入力用!P88="","",入力用!P88),
1,IF(入力用!P88="",0,VLOOKUP(入力用!P88,参照用!$A$1:$B$11,2,0))
),
"")</f>
        <v>0</v>
      </c>
      <c r="R88" s="1">
        <f>IFERROR(
_xlfn.SWITCH(
VLOOKUP(R$1,参照用!$H$2:$K$20,4,0),
0,IF(入力用!Q88="","",入力用!Q88),
1,IF(入力用!Q88="",0,VLOOKUP(入力用!Q88,参照用!$A$1:$B$11,2,0))
),
"")</f>
        <v>0</v>
      </c>
      <c r="S88" s="1">
        <f>IFERROR(
_xlfn.SWITCH(
VLOOKUP(S$1,参照用!$H$2:$K$20,4,0),
0,IF(入力用!R88="","",入力用!R88),
1,IF(入力用!R88="",0,VLOOKUP(入力用!R88,参照用!$A$1:$B$11,2,0))
),
"")</f>
        <v>0</v>
      </c>
      <c r="T88" s="1">
        <f>IFERROR(
_xlfn.SWITCH(
VLOOKUP(T$1,参照用!$H$2:$K$20,4,0),
0,IF(入力用!S88="","",入力用!S88),
1,IF(入力用!S88="",0,VLOOKUP(入力用!S88,参照用!$A$1:$B$11,2,0))
),
"")</f>
        <v>0</v>
      </c>
      <c r="U88" s="1">
        <f>IFERROR(
_xlfn.SWITCH(
VLOOKUP(U$1,参照用!$H$2:$K$20,4,0),
0,IF(入力用!T88="","",入力用!T88),
1,IF(入力用!T88="",0,VLOOKUP(入力用!T88,参照用!$A$1:$B$11,2,0))
),
"")</f>
        <v>0</v>
      </c>
      <c r="V88" s="1">
        <f>IFERROR(
_xlfn.SWITCH(
VLOOKUP(V$1,参照用!$H$2:$K$20,4,0),
0,IF(入力用!U88="","",入力用!U88),
1,IF(入力用!U88="",0,VLOOKUP(入力用!U88,参照用!$A$1:$B$11,2,0))
),
"")</f>
        <v>0</v>
      </c>
      <c r="W88" s="1">
        <f>IFERROR(
_xlfn.SWITCH(
VLOOKUP(W$1,参照用!$H$2:$K$20,4,0),
0,IF(入力用!V88="","",入力用!V88),
1,IF(入力用!V88="",0,VLOOKUP(入力用!V88,参照用!$A$1:$B$11,2,0))
),
"")</f>
        <v>0</v>
      </c>
      <c r="X88" s="1">
        <f>IFERROR(
_xlfn.SWITCH(
VLOOKUP(X$1,参照用!$H$2:$K$20,4,0),
0,IF(入力用!W88="","",入力用!W88),
1,IF(入力用!W88="",0,VLOOKUP(入力用!W88,参照用!$A$1:$B$11,2,0))
),
"")</f>
        <v>0</v>
      </c>
      <c r="Y88" s="1">
        <f>IFERROR(
_xlfn.SWITCH(
VLOOKUP(Y$1,参照用!$H$2:$K$20,4,0),
0,IF(入力用!X88="","",入力用!X88),
1,IF(入力用!X88="",0,VLOOKUP(入力用!X88,参照用!$A$1:$B$11,2,0))
),
"")</f>
        <v>0</v>
      </c>
      <c r="Z88" s="1">
        <f>IFERROR(
_xlfn.SWITCH(
VLOOKUP(Z$1,参照用!$H$2:$K$20,4,0),
0,IF(入力用!Y88="","",入力用!Y88),
1,IF(入力用!Y88="",0,VLOOKUP(入力用!Y88,参照用!$A$1:$B$11,2,0))
),
"")</f>
        <v>0</v>
      </c>
      <c r="AA88" s="1">
        <f>IFERROR(
_xlfn.SWITCH(
VLOOKUP(AA$1,参照用!$H$2:$K$20,4,0),
0,IF(入力用!Z88="","",入力用!Z88),
1,IF(入力用!Z88="",0,VLOOKUP(入力用!Z88,参照用!$A$1:$B$11,2,0))
),
"")</f>
        <v>0</v>
      </c>
      <c r="AB88" s="1">
        <f>IFERROR(
_xlfn.SWITCH(
VLOOKUP(AB$1,参照用!$H$2:$K$20,4,0),
0,IF(入力用!AA88="","",入力用!AA88),
1,IF(入力用!AA88="",0,VLOOKUP(入力用!AA88,参照用!$A$1:$B$11,2,0))
),
"")</f>
        <v>0</v>
      </c>
      <c r="AC88" s="1">
        <f>IFERROR(
_xlfn.SWITCH(
VLOOKUP(AC$1,参照用!$H$2:$K$20,4,0),
0,IF(入力用!AB88="","",入力用!AB88),
1,IF(入力用!AB88="",0,VLOOKUP(入力用!AB88,参照用!$A$1:$B$11,2,0))
),
"")</f>
        <v>0</v>
      </c>
      <c r="AD88" s="1">
        <f>IFERROR(
_xlfn.SWITCH(
VLOOKUP(AD$1,参照用!$H$2:$K$20,4,0),
0,IF(入力用!AC88="","",入力用!AC88),
1,IF(入力用!AC88="",0,VLOOKUP(入力用!AC88,参照用!$A$1:$B$11,2,0))
),
"")</f>
        <v>0</v>
      </c>
      <c r="AE88" s="1">
        <f>IFERROR(
_xlfn.SWITCH(
VLOOKUP(AE$1,参照用!$H$2:$K$20,4,0),
0,IF(入力用!AD88="","",入力用!AD88),
1,IF(入力用!AD88="",0,VLOOKUP(入力用!AD88,参照用!$A$1:$B$11,2,0))
),
"")</f>
        <v>0</v>
      </c>
      <c r="AF88" s="1">
        <f>IFERROR(
_xlfn.SWITCH(
VLOOKUP(AF$1,参照用!$H$2:$K$20,4,0),
0,IF(入力用!AE88="","",入力用!AE88),
1,IF(入力用!AE88="",0,VLOOKUP(入力用!AE88,参照用!$A$1:$B$11,2,0))
),
"")</f>
        <v>0</v>
      </c>
      <c r="AG88" s="1">
        <f>IFERROR(
_xlfn.SWITCH(
VLOOKUP(AG$1,参照用!$H$2:$K$20,4,0),
0,IF(入力用!AF88="","",入力用!AF88),
1,IF(入力用!AF88="",0,VLOOKUP(入力用!AF88,参照用!$A$1:$B$11,2,0))
),
"")</f>
        <v>0</v>
      </c>
      <c r="AH88" s="1">
        <f>IFERROR(
_xlfn.SWITCH(
VLOOKUP(AH$1,参照用!$H$2:$K$20,4,0),
0,IF(入力用!AG88="","",入力用!AG88),
1,IF(入力用!AG88="",0,VLOOKUP(入力用!AG88,参照用!$A$1:$B$11,2,0))
),
"")</f>
        <v>0</v>
      </c>
      <c r="AI88" s="1">
        <f>IFERROR(
_xlfn.SWITCH(
VLOOKUP(AI$1,参照用!$H$2:$K$20,4,0),
0,IF(入力用!AH88="","",入力用!AH88),
1,IF(入力用!AH88="",0,VLOOKUP(入力用!AH88,参照用!$A$1:$B$11,2,0))
),
"")</f>
        <v>0</v>
      </c>
      <c r="AJ88" s="1" t="str">
        <f>IFERROR(
_xlfn.SWITCH(
VLOOKUP(AJ$1,参照用!$H$2:$K$20,4,0),
0,IF(入力用!AI88="","",入力用!AI88),
1,IF(入力用!AI88="",0,VLOOKUP(入力用!AI88,参照用!$A$1:$B$11,2,0))
),
"")</f>
        <v/>
      </c>
      <c r="AK88" s="1" t="str">
        <f>IFERROR(
_xlfn.SWITCH(
VLOOKUP(AK$1,参照用!$H$2:$K$20,4,0),
0,IF(入力用!AJ88="","",入力用!AJ88),
1,IF(入力用!AJ88="",0,VLOOKUP(入力用!AJ88,参照用!$A$1:$B$11,2,0))
),
"")</f>
        <v/>
      </c>
      <c r="AL88" s="1" t="str">
        <f>IFERROR(
_xlfn.SWITCH(
VLOOKUP(AL$1,参照用!$H$2:$K$20,4,0),
0,IF(入力用!AK88="","",入力用!AK88),
1,IF(入力用!AK88="",0,VLOOKUP(入力用!AK88,参照用!$A$1:$B$11,2,0))
),
"")</f>
        <v/>
      </c>
      <c r="AM88" s="1" t="str">
        <f>IFERROR(
_xlfn.SWITCH(
VLOOKUP(AM$1,参照用!$H$2:$K$20,4,0),
0,IF(入力用!AL88="","",入力用!AL88),
1,IF(入力用!AL88="",0,VLOOKUP(入力用!AL88,参照用!$A$1:$B$11,2,0))
),
"")</f>
        <v/>
      </c>
    </row>
    <row r="89" spans="1:39" x14ac:dyDescent="0.2">
      <c r="A89" s="1" t="str">
        <f t="shared" si="1"/>
        <v>46051夜</v>
      </c>
      <c r="B89" s="10">
        <f>IF(
D89="","",
IF(入力用!A89="",B88,DATE(LEFT(設定!$AD$4,4),MID(設定!$AD$4,5,2),MID(入力用!A89,1,FIND("日",入力用!A89)-1)))
)</f>
        <v>46051</v>
      </c>
      <c r="C89" s="10" t="str">
        <f>IF(
D89="","",
IF(入力用!B89="",C88,入力用!B89)
)</f>
        <v>木</v>
      </c>
      <c r="D89" s="1" t="str">
        <f>_xlfn.SWITCH(VLOOKUP(D$1,参照用!$H$2:$K$20,4,0),
0,IF(ISBLANK(入力用!C89),"",入力用!C89),
1,IFERROR(VLOOKUP(入力用!C89,参照用!$A$1:$B$11,2,0),"")
)</f>
        <v>夜</v>
      </c>
      <c r="E89" s="1" t="str">
        <f>_xlfn.SWITCH(VLOOKUP(E$1,参照用!$H$2:$K$20,4,0),
0,IF(ISBLANK(入力用!D89),"",入力用!D89),
1,IFERROR(VLOOKUP(入力用!D89,参照用!$A$1:$B$11,2,0),"")
)</f>
        <v/>
      </c>
      <c r="F89" s="1" t="str">
        <f>_xlfn.SWITCH(VLOOKUP(F$1,参照用!$H$2:$K$20,4,0),
0,IF(ISBLANK(入力用!E89),"",入力用!E89),
1,IFERROR(VLOOKUP(入力用!E89,参照用!$A$1:$B$11,2,0),"")
)</f>
        <v/>
      </c>
      <c r="G89" s="1">
        <f>IFERROR(
_xlfn.SWITCH(
VLOOKUP(G$1,参照用!$H$2:$K$20,4,0),
0,IF(ISBLANK(入力用!F89),"",入力用!F89),
1,IF(ISBLANK(入力用!F89),0,VLOOKUP(入力用!F89,参照用!$A$1:$B$11,2,0))
),
"")</f>
        <v>0</v>
      </c>
      <c r="H89" s="1">
        <f>IFERROR(
_xlfn.SWITCH(
VLOOKUP(H$1,参照用!$H$2:$K$20,4,0),
0,IF(ISBLANK(入力用!G89),"",入力用!G89),
1,IF(ISBLANK(入力用!G89),0,VLOOKUP(入力用!G89,参照用!$A$1:$B$11,2,0))
),
"")</f>
        <v>0</v>
      </c>
      <c r="I89" s="1">
        <f>IFERROR(
_xlfn.SWITCH(
VLOOKUP(I$1,参照用!$H$2:$K$20,4,0),
0,IF(ISBLANK(入力用!H89),"",入力用!H89),
1,IF(ISBLANK(入力用!H89),0,VLOOKUP(入力用!H89,参照用!$A$1:$B$11,2,0))
),
"")</f>
        <v>0</v>
      </c>
      <c r="J89" s="1">
        <f>IFERROR(
_xlfn.SWITCH(
VLOOKUP(J$1,参照用!$H$2:$K$20,4,0),
0,IF(入力用!I89="","",入力用!I89),
1,IF(入力用!I89="",0,VLOOKUP(入力用!I89,参照用!$A$1:$B$11,2,0))
),
"")</f>
        <v>0</v>
      </c>
      <c r="K89" s="1">
        <f>IFERROR(
_xlfn.SWITCH(
VLOOKUP(K$1,参照用!$H$2:$K$20,4,0),
0,IF(入力用!J89="","",入力用!J89),
1,IF(入力用!J89="",0,VLOOKUP(入力用!J89,参照用!$A$1:$B$11,2,0))
),
"")</f>
        <v>0</v>
      </c>
      <c r="L89" s="1">
        <f>IFERROR(
_xlfn.SWITCH(
VLOOKUP(L$1,参照用!$H$2:$K$20,4,0),
0,IF(入力用!K89="","",入力用!K89),
1,IF(入力用!K89="",0,VLOOKUP(入力用!K89,参照用!$A$1:$B$11,2,0))
),
"")</f>
        <v>0</v>
      </c>
      <c r="M89" s="1">
        <f>IFERROR(
_xlfn.SWITCH(
VLOOKUP(M$1,参照用!$H$2:$K$20,4,0),
0,IF(入力用!L89="","",入力用!L89),
1,IF(入力用!L89="",0,VLOOKUP(入力用!L89,参照用!$A$1:$B$11,2,0))
),
"")</f>
        <v>0</v>
      </c>
      <c r="N89" s="1">
        <f>IFERROR(
_xlfn.SWITCH(
VLOOKUP(N$1,参照用!$H$2:$K$20,4,0),
0,IF(入力用!M89="","",入力用!M89),
1,IF(入力用!M89="",0,VLOOKUP(入力用!M89,参照用!$A$1:$B$11,2,0))
),
"")</f>
        <v>0</v>
      </c>
      <c r="O89" s="1">
        <f>IFERROR(
_xlfn.SWITCH(
VLOOKUP(O$1,参照用!$H$2:$K$20,4,0),
0,IF(入力用!N89="","",入力用!N89),
1,IF(入力用!N89="",0,VLOOKUP(入力用!N89,参照用!$A$1:$B$11,2,0))
),
"")</f>
        <v>0</v>
      </c>
      <c r="P89" s="1">
        <f>IFERROR(
_xlfn.SWITCH(
VLOOKUP(P$1,参照用!$H$2:$K$20,4,0),
0,IF(入力用!O89="","",入力用!O89),
1,IF(入力用!O89="",0,VLOOKUP(入力用!O89,参照用!$A$1:$B$11,2,0))
),
"")</f>
        <v>0</v>
      </c>
      <c r="Q89" s="1">
        <f>IFERROR(
_xlfn.SWITCH(
VLOOKUP(Q$1,参照用!$H$2:$K$20,4,0),
0,IF(入力用!P89="","",入力用!P89),
1,IF(入力用!P89="",0,VLOOKUP(入力用!P89,参照用!$A$1:$B$11,2,0))
),
"")</f>
        <v>0</v>
      </c>
      <c r="R89" s="1">
        <f>IFERROR(
_xlfn.SWITCH(
VLOOKUP(R$1,参照用!$H$2:$K$20,4,0),
0,IF(入力用!Q89="","",入力用!Q89),
1,IF(入力用!Q89="",0,VLOOKUP(入力用!Q89,参照用!$A$1:$B$11,2,0))
),
"")</f>
        <v>0</v>
      </c>
      <c r="S89" s="1">
        <f>IFERROR(
_xlfn.SWITCH(
VLOOKUP(S$1,参照用!$H$2:$K$20,4,0),
0,IF(入力用!R89="","",入力用!R89),
1,IF(入力用!R89="",0,VLOOKUP(入力用!R89,参照用!$A$1:$B$11,2,0))
),
"")</f>
        <v>0</v>
      </c>
      <c r="T89" s="1">
        <f>IFERROR(
_xlfn.SWITCH(
VLOOKUP(T$1,参照用!$H$2:$K$20,4,0),
0,IF(入力用!S89="","",入力用!S89),
1,IF(入力用!S89="",0,VLOOKUP(入力用!S89,参照用!$A$1:$B$11,2,0))
),
"")</f>
        <v>0</v>
      </c>
      <c r="U89" s="1">
        <f>IFERROR(
_xlfn.SWITCH(
VLOOKUP(U$1,参照用!$H$2:$K$20,4,0),
0,IF(入力用!T89="","",入力用!T89),
1,IF(入力用!T89="",0,VLOOKUP(入力用!T89,参照用!$A$1:$B$11,2,0))
),
"")</f>
        <v>0</v>
      </c>
      <c r="V89" s="1">
        <f>IFERROR(
_xlfn.SWITCH(
VLOOKUP(V$1,参照用!$H$2:$K$20,4,0),
0,IF(入力用!U89="","",入力用!U89),
1,IF(入力用!U89="",0,VLOOKUP(入力用!U89,参照用!$A$1:$B$11,2,0))
),
"")</f>
        <v>0</v>
      </c>
      <c r="W89" s="1">
        <f>IFERROR(
_xlfn.SWITCH(
VLOOKUP(W$1,参照用!$H$2:$K$20,4,0),
0,IF(入力用!V89="","",入力用!V89),
1,IF(入力用!V89="",0,VLOOKUP(入力用!V89,参照用!$A$1:$B$11,2,0))
),
"")</f>
        <v>0</v>
      </c>
      <c r="X89" s="1">
        <f>IFERROR(
_xlfn.SWITCH(
VLOOKUP(X$1,参照用!$H$2:$K$20,4,0),
0,IF(入力用!W89="","",入力用!W89),
1,IF(入力用!W89="",0,VLOOKUP(入力用!W89,参照用!$A$1:$B$11,2,0))
),
"")</f>
        <v>0</v>
      </c>
      <c r="Y89" s="1">
        <f>IFERROR(
_xlfn.SWITCH(
VLOOKUP(Y$1,参照用!$H$2:$K$20,4,0),
0,IF(入力用!X89="","",入力用!X89),
1,IF(入力用!X89="",0,VLOOKUP(入力用!X89,参照用!$A$1:$B$11,2,0))
),
"")</f>
        <v>0</v>
      </c>
      <c r="Z89" s="1">
        <f>IFERROR(
_xlfn.SWITCH(
VLOOKUP(Z$1,参照用!$H$2:$K$20,4,0),
0,IF(入力用!Y89="","",入力用!Y89),
1,IF(入力用!Y89="",0,VLOOKUP(入力用!Y89,参照用!$A$1:$B$11,2,0))
),
"")</f>
        <v>0</v>
      </c>
      <c r="AA89" s="1">
        <f>IFERROR(
_xlfn.SWITCH(
VLOOKUP(AA$1,参照用!$H$2:$K$20,4,0),
0,IF(入力用!Z89="","",入力用!Z89),
1,IF(入力用!Z89="",0,VLOOKUP(入力用!Z89,参照用!$A$1:$B$11,2,0))
),
"")</f>
        <v>0</v>
      </c>
      <c r="AB89" s="1">
        <f>IFERROR(
_xlfn.SWITCH(
VLOOKUP(AB$1,参照用!$H$2:$K$20,4,0),
0,IF(入力用!AA89="","",入力用!AA89),
1,IF(入力用!AA89="",0,VLOOKUP(入力用!AA89,参照用!$A$1:$B$11,2,0))
),
"")</f>
        <v>0</v>
      </c>
      <c r="AC89" s="1">
        <f>IFERROR(
_xlfn.SWITCH(
VLOOKUP(AC$1,参照用!$H$2:$K$20,4,0),
0,IF(入力用!AB89="","",入力用!AB89),
1,IF(入力用!AB89="",0,VLOOKUP(入力用!AB89,参照用!$A$1:$B$11,2,0))
),
"")</f>
        <v>0</v>
      </c>
      <c r="AD89" s="1">
        <f>IFERROR(
_xlfn.SWITCH(
VLOOKUP(AD$1,参照用!$H$2:$K$20,4,0),
0,IF(入力用!AC89="","",入力用!AC89),
1,IF(入力用!AC89="",0,VLOOKUP(入力用!AC89,参照用!$A$1:$B$11,2,0))
),
"")</f>
        <v>0</v>
      </c>
      <c r="AE89" s="1">
        <f>IFERROR(
_xlfn.SWITCH(
VLOOKUP(AE$1,参照用!$H$2:$K$20,4,0),
0,IF(入力用!AD89="","",入力用!AD89),
1,IF(入力用!AD89="",0,VLOOKUP(入力用!AD89,参照用!$A$1:$B$11,2,0))
),
"")</f>
        <v>0</v>
      </c>
      <c r="AF89" s="1">
        <f>IFERROR(
_xlfn.SWITCH(
VLOOKUP(AF$1,参照用!$H$2:$K$20,4,0),
0,IF(入力用!AE89="","",入力用!AE89),
1,IF(入力用!AE89="",0,VLOOKUP(入力用!AE89,参照用!$A$1:$B$11,2,0))
),
"")</f>
        <v>0</v>
      </c>
      <c r="AG89" s="1">
        <f>IFERROR(
_xlfn.SWITCH(
VLOOKUP(AG$1,参照用!$H$2:$K$20,4,0),
0,IF(入力用!AF89="","",入力用!AF89),
1,IF(入力用!AF89="",0,VLOOKUP(入力用!AF89,参照用!$A$1:$B$11,2,0))
),
"")</f>
        <v>0</v>
      </c>
      <c r="AH89" s="1">
        <f>IFERROR(
_xlfn.SWITCH(
VLOOKUP(AH$1,参照用!$H$2:$K$20,4,0),
0,IF(入力用!AG89="","",入力用!AG89),
1,IF(入力用!AG89="",0,VLOOKUP(入力用!AG89,参照用!$A$1:$B$11,2,0))
),
"")</f>
        <v>0</v>
      </c>
      <c r="AI89" s="1">
        <f>IFERROR(
_xlfn.SWITCH(
VLOOKUP(AI$1,参照用!$H$2:$K$20,4,0),
0,IF(入力用!AH89="","",入力用!AH89),
1,IF(入力用!AH89="",0,VLOOKUP(入力用!AH89,参照用!$A$1:$B$11,2,0))
),
"")</f>
        <v>0</v>
      </c>
      <c r="AJ89" s="1" t="str">
        <f>IFERROR(
_xlfn.SWITCH(
VLOOKUP(AJ$1,参照用!$H$2:$K$20,4,0),
0,IF(入力用!AI89="","",入力用!AI89),
1,IF(入力用!AI89="",0,VLOOKUP(入力用!AI89,参照用!$A$1:$B$11,2,0))
),
"")</f>
        <v/>
      </c>
      <c r="AK89" s="1" t="str">
        <f>IFERROR(
_xlfn.SWITCH(
VLOOKUP(AK$1,参照用!$H$2:$K$20,4,0),
0,IF(入力用!AJ89="","",入力用!AJ89),
1,IF(入力用!AJ89="",0,VLOOKUP(入力用!AJ89,参照用!$A$1:$B$11,2,0))
),
"")</f>
        <v/>
      </c>
      <c r="AL89" s="1" t="str">
        <f>IFERROR(
_xlfn.SWITCH(
VLOOKUP(AL$1,参照用!$H$2:$K$20,4,0),
0,IF(入力用!AK89="","",入力用!AK89),
1,IF(入力用!AK89="",0,VLOOKUP(入力用!AK89,参照用!$A$1:$B$11,2,0))
),
"")</f>
        <v/>
      </c>
      <c r="AM89" s="1" t="str">
        <f>IFERROR(
_xlfn.SWITCH(
VLOOKUP(AM$1,参照用!$H$2:$K$20,4,0),
0,IF(入力用!AL89="","",入力用!AL89),
1,IF(入力用!AL89="",0,VLOOKUP(入力用!AL89,参照用!$A$1:$B$11,2,0))
),
"")</f>
        <v/>
      </c>
    </row>
    <row r="90" spans="1:39" x14ac:dyDescent="0.2">
      <c r="A90" s="1" t="str">
        <f t="shared" si="1"/>
        <v>46052朝</v>
      </c>
      <c r="B90" s="10">
        <f>IF(
D90="","",
IF(入力用!A90="",B89,DATE(LEFT(設定!$AD$4,4),MID(設定!$AD$4,5,2),MID(入力用!A90,1,FIND("日",入力用!A90)-1)))
)</f>
        <v>46052</v>
      </c>
      <c r="C90" s="10" t="str">
        <f>IF(
D90="","",
IF(入力用!B90="",C89,入力用!B90)
)</f>
        <v>金</v>
      </c>
      <c r="D90" s="1" t="str">
        <f>_xlfn.SWITCH(VLOOKUP(D$1,参照用!$H$2:$K$20,4,0),
0,IF(ISBLANK(入力用!C90),"",入力用!C90),
1,IFERROR(VLOOKUP(入力用!C90,参照用!$A$1:$B$11,2,0),"")
)</f>
        <v>朝</v>
      </c>
      <c r="E90" s="1" t="str">
        <f>_xlfn.SWITCH(VLOOKUP(E$1,参照用!$H$2:$K$20,4,0),
0,IF(ISBLANK(入力用!D90),"",入力用!D90),
1,IFERROR(VLOOKUP(入力用!D90,参照用!$A$1:$B$11,2,0),"")
)</f>
        <v/>
      </c>
      <c r="F90" s="1" t="str">
        <f>_xlfn.SWITCH(VLOOKUP(F$1,参照用!$H$2:$K$20,4,0),
0,IF(ISBLANK(入力用!E90),"",入力用!E90),
1,IFERROR(VLOOKUP(入力用!E90,参照用!$A$1:$B$11,2,0),"")
)</f>
        <v/>
      </c>
      <c r="G90" s="1">
        <f>IFERROR(
_xlfn.SWITCH(
VLOOKUP(G$1,参照用!$H$2:$K$20,4,0),
0,IF(ISBLANK(入力用!F90),"",入力用!F90),
1,IF(ISBLANK(入力用!F90),0,VLOOKUP(入力用!F90,参照用!$A$1:$B$11,2,0))
),
"")</f>
        <v>0</v>
      </c>
      <c r="H90" s="1">
        <f>IFERROR(
_xlfn.SWITCH(
VLOOKUP(H$1,参照用!$H$2:$K$20,4,0),
0,IF(ISBLANK(入力用!G90),"",入力用!G90),
1,IF(ISBLANK(入力用!G90),0,VLOOKUP(入力用!G90,参照用!$A$1:$B$11,2,0))
),
"")</f>
        <v>0</v>
      </c>
      <c r="I90" s="1">
        <f>IFERROR(
_xlfn.SWITCH(
VLOOKUP(I$1,参照用!$H$2:$K$20,4,0),
0,IF(ISBLANK(入力用!H90),"",入力用!H90),
1,IF(ISBLANK(入力用!H90),0,VLOOKUP(入力用!H90,参照用!$A$1:$B$11,2,0))
),
"")</f>
        <v>0</v>
      </c>
      <c r="J90" s="1">
        <f>IFERROR(
_xlfn.SWITCH(
VLOOKUP(J$1,参照用!$H$2:$K$20,4,0),
0,IF(入力用!I90="","",入力用!I90),
1,IF(入力用!I90="",0,VLOOKUP(入力用!I90,参照用!$A$1:$B$11,2,0))
),
"")</f>
        <v>0</v>
      </c>
      <c r="K90" s="1">
        <f>IFERROR(
_xlfn.SWITCH(
VLOOKUP(K$1,参照用!$H$2:$K$20,4,0),
0,IF(入力用!J90="","",入力用!J90),
1,IF(入力用!J90="",0,VLOOKUP(入力用!J90,参照用!$A$1:$B$11,2,0))
),
"")</f>
        <v>0</v>
      </c>
      <c r="L90" s="1">
        <f>IFERROR(
_xlfn.SWITCH(
VLOOKUP(L$1,参照用!$H$2:$K$20,4,0),
0,IF(入力用!K90="","",入力用!K90),
1,IF(入力用!K90="",0,VLOOKUP(入力用!K90,参照用!$A$1:$B$11,2,0))
),
"")</f>
        <v>0</v>
      </c>
      <c r="M90" s="1">
        <f>IFERROR(
_xlfn.SWITCH(
VLOOKUP(M$1,参照用!$H$2:$K$20,4,0),
0,IF(入力用!L90="","",入力用!L90),
1,IF(入力用!L90="",0,VLOOKUP(入力用!L90,参照用!$A$1:$B$11,2,0))
),
"")</f>
        <v>0</v>
      </c>
      <c r="N90" s="1">
        <f>IFERROR(
_xlfn.SWITCH(
VLOOKUP(N$1,参照用!$H$2:$K$20,4,0),
0,IF(入力用!M90="","",入力用!M90),
1,IF(入力用!M90="",0,VLOOKUP(入力用!M90,参照用!$A$1:$B$11,2,0))
),
"")</f>
        <v>0</v>
      </c>
      <c r="O90" s="1">
        <f>IFERROR(
_xlfn.SWITCH(
VLOOKUP(O$1,参照用!$H$2:$K$20,4,0),
0,IF(入力用!N90="","",入力用!N90),
1,IF(入力用!N90="",0,VLOOKUP(入力用!N90,参照用!$A$1:$B$11,2,0))
),
"")</f>
        <v>0</v>
      </c>
      <c r="P90" s="1">
        <f>IFERROR(
_xlfn.SWITCH(
VLOOKUP(P$1,参照用!$H$2:$K$20,4,0),
0,IF(入力用!O90="","",入力用!O90),
1,IF(入力用!O90="",0,VLOOKUP(入力用!O90,参照用!$A$1:$B$11,2,0))
),
"")</f>
        <v>0</v>
      </c>
      <c r="Q90" s="1">
        <f>IFERROR(
_xlfn.SWITCH(
VLOOKUP(Q$1,参照用!$H$2:$K$20,4,0),
0,IF(入力用!P90="","",入力用!P90),
1,IF(入力用!P90="",0,VLOOKUP(入力用!P90,参照用!$A$1:$B$11,2,0))
),
"")</f>
        <v>0</v>
      </c>
      <c r="R90" s="1">
        <f>IFERROR(
_xlfn.SWITCH(
VLOOKUP(R$1,参照用!$H$2:$K$20,4,0),
0,IF(入力用!Q90="","",入力用!Q90),
1,IF(入力用!Q90="",0,VLOOKUP(入力用!Q90,参照用!$A$1:$B$11,2,0))
),
"")</f>
        <v>0</v>
      </c>
      <c r="S90" s="1">
        <f>IFERROR(
_xlfn.SWITCH(
VLOOKUP(S$1,参照用!$H$2:$K$20,4,0),
0,IF(入力用!R90="","",入力用!R90),
1,IF(入力用!R90="",0,VLOOKUP(入力用!R90,参照用!$A$1:$B$11,2,0))
),
"")</f>
        <v>0</v>
      </c>
      <c r="T90" s="1">
        <f>IFERROR(
_xlfn.SWITCH(
VLOOKUP(T$1,参照用!$H$2:$K$20,4,0),
0,IF(入力用!S90="","",入力用!S90),
1,IF(入力用!S90="",0,VLOOKUP(入力用!S90,参照用!$A$1:$B$11,2,0))
),
"")</f>
        <v>0</v>
      </c>
      <c r="U90" s="1">
        <f>IFERROR(
_xlfn.SWITCH(
VLOOKUP(U$1,参照用!$H$2:$K$20,4,0),
0,IF(入力用!T90="","",入力用!T90),
1,IF(入力用!T90="",0,VLOOKUP(入力用!T90,参照用!$A$1:$B$11,2,0))
),
"")</f>
        <v>0</v>
      </c>
      <c r="V90" s="1">
        <f>IFERROR(
_xlfn.SWITCH(
VLOOKUP(V$1,参照用!$H$2:$K$20,4,0),
0,IF(入力用!U90="","",入力用!U90),
1,IF(入力用!U90="",0,VLOOKUP(入力用!U90,参照用!$A$1:$B$11,2,0))
),
"")</f>
        <v>0</v>
      </c>
      <c r="W90" s="1">
        <f>IFERROR(
_xlfn.SWITCH(
VLOOKUP(W$1,参照用!$H$2:$K$20,4,0),
0,IF(入力用!V90="","",入力用!V90),
1,IF(入力用!V90="",0,VLOOKUP(入力用!V90,参照用!$A$1:$B$11,2,0))
),
"")</f>
        <v>0</v>
      </c>
      <c r="X90" s="1">
        <f>IFERROR(
_xlfn.SWITCH(
VLOOKUP(X$1,参照用!$H$2:$K$20,4,0),
0,IF(入力用!W90="","",入力用!W90),
1,IF(入力用!W90="",0,VLOOKUP(入力用!W90,参照用!$A$1:$B$11,2,0))
),
"")</f>
        <v>0</v>
      </c>
      <c r="Y90" s="1">
        <f>IFERROR(
_xlfn.SWITCH(
VLOOKUP(Y$1,参照用!$H$2:$K$20,4,0),
0,IF(入力用!X90="","",入力用!X90),
1,IF(入力用!X90="",0,VLOOKUP(入力用!X90,参照用!$A$1:$B$11,2,0))
),
"")</f>
        <v>0</v>
      </c>
      <c r="Z90" s="1">
        <f>IFERROR(
_xlfn.SWITCH(
VLOOKUP(Z$1,参照用!$H$2:$K$20,4,0),
0,IF(入力用!Y90="","",入力用!Y90),
1,IF(入力用!Y90="",0,VLOOKUP(入力用!Y90,参照用!$A$1:$B$11,2,0))
),
"")</f>
        <v>0</v>
      </c>
      <c r="AA90" s="1">
        <f>IFERROR(
_xlfn.SWITCH(
VLOOKUP(AA$1,参照用!$H$2:$K$20,4,0),
0,IF(入力用!Z90="","",入力用!Z90),
1,IF(入力用!Z90="",0,VLOOKUP(入力用!Z90,参照用!$A$1:$B$11,2,0))
),
"")</f>
        <v>0</v>
      </c>
      <c r="AB90" s="1">
        <f>IFERROR(
_xlfn.SWITCH(
VLOOKUP(AB$1,参照用!$H$2:$K$20,4,0),
0,IF(入力用!AA90="","",入力用!AA90),
1,IF(入力用!AA90="",0,VLOOKUP(入力用!AA90,参照用!$A$1:$B$11,2,0))
),
"")</f>
        <v>0</v>
      </c>
      <c r="AC90" s="1">
        <f>IFERROR(
_xlfn.SWITCH(
VLOOKUP(AC$1,参照用!$H$2:$K$20,4,0),
0,IF(入力用!AB90="","",入力用!AB90),
1,IF(入力用!AB90="",0,VLOOKUP(入力用!AB90,参照用!$A$1:$B$11,2,0))
),
"")</f>
        <v>0</v>
      </c>
      <c r="AD90" s="1">
        <f>IFERROR(
_xlfn.SWITCH(
VLOOKUP(AD$1,参照用!$H$2:$K$20,4,0),
0,IF(入力用!AC90="","",入力用!AC90),
1,IF(入力用!AC90="",0,VLOOKUP(入力用!AC90,参照用!$A$1:$B$11,2,0))
),
"")</f>
        <v>0</v>
      </c>
      <c r="AE90" s="1">
        <f>IFERROR(
_xlfn.SWITCH(
VLOOKUP(AE$1,参照用!$H$2:$K$20,4,0),
0,IF(入力用!AD90="","",入力用!AD90),
1,IF(入力用!AD90="",0,VLOOKUP(入力用!AD90,参照用!$A$1:$B$11,2,0))
),
"")</f>
        <v>0</v>
      </c>
      <c r="AF90" s="1">
        <f>IFERROR(
_xlfn.SWITCH(
VLOOKUP(AF$1,参照用!$H$2:$K$20,4,0),
0,IF(入力用!AE90="","",入力用!AE90),
1,IF(入力用!AE90="",0,VLOOKUP(入力用!AE90,参照用!$A$1:$B$11,2,0))
),
"")</f>
        <v>0</v>
      </c>
      <c r="AG90" s="1">
        <f>IFERROR(
_xlfn.SWITCH(
VLOOKUP(AG$1,参照用!$H$2:$K$20,4,0),
0,IF(入力用!AF90="","",入力用!AF90),
1,IF(入力用!AF90="",0,VLOOKUP(入力用!AF90,参照用!$A$1:$B$11,2,0))
),
"")</f>
        <v>0</v>
      </c>
      <c r="AH90" s="1">
        <f>IFERROR(
_xlfn.SWITCH(
VLOOKUP(AH$1,参照用!$H$2:$K$20,4,0),
0,IF(入力用!AG90="","",入力用!AG90),
1,IF(入力用!AG90="",0,VLOOKUP(入力用!AG90,参照用!$A$1:$B$11,2,0))
),
"")</f>
        <v>0</v>
      </c>
      <c r="AI90" s="1">
        <f>IFERROR(
_xlfn.SWITCH(
VLOOKUP(AI$1,参照用!$H$2:$K$20,4,0),
0,IF(入力用!AH90="","",入力用!AH90),
1,IF(入力用!AH90="",0,VLOOKUP(入力用!AH90,参照用!$A$1:$B$11,2,0))
),
"")</f>
        <v>0</v>
      </c>
      <c r="AJ90" s="1" t="str">
        <f>IFERROR(
_xlfn.SWITCH(
VLOOKUP(AJ$1,参照用!$H$2:$K$20,4,0),
0,IF(入力用!AI90="","",入力用!AI90),
1,IF(入力用!AI90="",0,VLOOKUP(入力用!AI90,参照用!$A$1:$B$11,2,0))
),
"")</f>
        <v/>
      </c>
      <c r="AK90" s="1" t="str">
        <f>IFERROR(
_xlfn.SWITCH(
VLOOKUP(AK$1,参照用!$H$2:$K$20,4,0),
0,IF(入力用!AJ90="","",入力用!AJ90),
1,IF(入力用!AJ90="",0,VLOOKUP(入力用!AJ90,参照用!$A$1:$B$11,2,0))
),
"")</f>
        <v/>
      </c>
      <c r="AL90" s="1" t="str">
        <f>IFERROR(
_xlfn.SWITCH(
VLOOKUP(AL$1,参照用!$H$2:$K$20,4,0),
0,IF(入力用!AK90="","",入力用!AK90),
1,IF(入力用!AK90="",0,VLOOKUP(入力用!AK90,参照用!$A$1:$B$11,2,0))
),
"")</f>
        <v/>
      </c>
      <c r="AM90" s="1" t="str">
        <f>IFERROR(
_xlfn.SWITCH(
VLOOKUP(AM$1,参照用!$H$2:$K$20,4,0),
0,IF(入力用!AL90="","",入力用!AL90),
1,IF(入力用!AL90="",0,VLOOKUP(入力用!AL90,参照用!$A$1:$B$11,2,0))
),
"")</f>
        <v/>
      </c>
    </row>
    <row r="91" spans="1:39" x14ac:dyDescent="0.2">
      <c r="A91" s="1" t="str">
        <f t="shared" si="1"/>
        <v>46052昼</v>
      </c>
      <c r="B91" s="10">
        <f>IF(
D91="","",
IF(入力用!A91="",B90,DATE(LEFT(設定!$AD$4,4),MID(設定!$AD$4,5,2),MID(入力用!A91,1,FIND("日",入力用!A91)-1)))
)</f>
        <v>46052</v>
      </c>
      <c r="C91" s="10" t="str">
        <f>IF(
D91="","",
IF(入力用!B91="",C90,入力用!B91)
)</f>
        <v>金</v>
      </c>
      <c r="D91" s="1" t="str">
        <f>_xlfn.SWITCH(VLOOKUP(D$1,参照用!$H$2:$K$20,4,0),
0,IF(ISBLANK(入力用!C91),"",入力用!C91),
1,IFERROR(VLOOKUP(入力用!C91,参照用!$A$1:$B$11,2,0),"")
)</f>
        <v>昼</v>
      </c>
      <c r="E91" s="1" t="str">
        <f>_xlfn.SWITCH(VLOOKUP(E$1,参照用!$H$2:$K$20,4,0),
0,IF(ISBLANK(入力用!D91),"",入力用!D91),
1,IFERROR(VLOOKUP(入力用!D91,参照用!$A$1:$B$11,2,0),"")
)</f>
        <v/>
      </c>
      <c r="F91" s="1" t="str">
        <f>_xlfn.SWITCH(VLOOKUP(F$1,参照用!$H$2:$K$20,4,0),
0,IF(ISBLANK(入力用!E91),"",入力用!E91),
1,IFERROR(VLOOKUP(入力用!E91,参照用!$A$1:$B$11,2,0),"")
)</f>
        <v/>
      </c>
      <c r="G91" s="1">
        <f>IFERROR(
_xlfn.SWITCH(
VLOOKUP(G$1,参照用!$H$2:$K$20,4,0),
0,IF(ISBLANK(入力用!F91),"",入力用!F91),
1,IF(ISBLANK(入力用!F91),0,VLOOKUP(入力用!F91,参照用!$A$1:$B$11,2,0))
),
"")</f>
        <v>0</v>
      </c>
      <c r="H91" s="1">
        <f>IFERROR(
_xlfn.SWITCH(
VLOOKUP(H$1,参照用!$H$2:$K$20,4,0),
0,IF(ISBLANK(入力用!G91),"",入力用!G91),
1,IF(ISBLANK(入力用!G91),0,VLOOKUP(入力用!G91,参照用!$A$1:$B$11,2,0))
),
"")</f>
        <v>0</v>
      </c>
      <c r="I91" s="1">
        <f>IFERROR(
_xlfn.SWITCH(
VLOOKUP(I$1,参照用!$H$2:$K$20,4,0),
0,IF(ISBLANK(入力用!H91),"",入力用!H91),
1,IF(ISBLANK(入力用!H91),0,VLOOKUP(入力用!H91,参照用!$A$1:$B$11,2,0))
),
"")</f>
        <v>0</v>
      </c>
      <c r="J91" s="1">
        <f>IFERROR(
_xlfn.SWITCH(
VLOOKUP(J$1,参照用!$H$2:$K$20,4,0),
0,IF(入力用!I91="","",入力用!I91),
1,IF(入力用!I91="",0,VLOOKUP(入力用!I91,参照用!$A$1:$B$11,2,0))
),
"")</f>
        <v>0</v>
      </c>
      <c r="K91" s="1">
        <f>IFERROR(
_xlfn.SWITCH(
VLOOKUP(K$1,参照用!$H$2:$K$20,4,0),
0,IF(入力用!J91="","",入力用!J91),
1,IF(入力用!J91="",0,VLOOKUP(入力用!J91,参照用!$A$1:$B$11,2,0))
),
"")</f>
        <v>0</v>
      </c>
      <c r="L91" s="1">
        <f>IFERROR(
_xlfn.SWITCH(
VLOOKUP(L$1,参照用!$H$2:$K$20,4,0),
0,IF(入力用!K91="","",入力用!K91),
1,IF(入力用!K91="",0,VLOOKUP(入力用!K91,参照用!$A$1:$B$11,2,0))
),
"")</f>
        <v>0</v>
      </c>
      <c r="M91" s="1">
        <f>IFERROR(
_xlfn.SWITCH(
VLOOKUP(M$1,参照用!$H$2:$K$20,4,0),
0,IF(入力用!L91="","",入力用!L91),
1,IF(入力用!L91="",0,VLOOKUP(入力用!L91,参照用!$A$1:$B$11,2,0))
),
"")</f>
        <v>0</v>
      </c>
      <c r="N91" s="1">
        <f>IFERROR(
_xlfn.SWITCH(
VLOOKUP(N$1,参照用!$H$2:$K$20,4,0),
0,IF(入力用!M91="","",入力用!M91),
1,IF(入力用!M91="",0,VLOOKUP(入力用!M91,参照用!$A$1:$B$11,2,0))
),
"")</f>
        <v>0</v>
      </c>
      <c r="O91" s="1">
        <f>IFERROR(
_xlfn.SWITCH(
VLOOKUP(O$1,参照用!$H$2:$K$20,4,0),
0,IF(入力用!N91="","",入力用!N91),
1,IF(入力用!N91="",0,VLOOKUP(入力用!N91,参照用!$A$1:$B$11,2,0))
),
"")</f>
        <v>0</v>
      </c>
      <c r="P91" s="1">
        <f>IFERROR(
_xlfn.SWITCH(
VLOOKUP(P$1,参照用!$H$2:$K$20,4,0),
0,IF(入力用!O91="","",入力用!O91),
1,IF(入力用!O91="",0,VLOOKUP(入力用!O91,参照用!$A$1:$B$11,2,0))
),
"")</f>
        <v>0</v>
      </c>
      <c r="Q91" s="1">
        <f>IFERROR(
_xlfn.SWITCH(
VLOOKUP(Q$1,参照用!$H$2:$K$20,4,0),
0,IF(入力用!P91="","",入力用!P91),
1,IF(入力用!P91="",0,VLOOKUP(入力用!P91,参照用!$A$1:$B$11,2,0))
),
"")</f>
        <v>0</v>
      </c>
      <c r="R91" s="1">
        <f>IFERROR(
_xlfn.SWITCH(
VLOOKUP(R$1,参照用!$H$2:$K$20,4,0),
0,IF(入力用!Q91="","",入力用!Q91),
1,IF(入力用!Q91="",0,VLOOKUP(入力用!Q91,参照用!$A$1:$B$11,2,0))
),
"")</f>
        <v>0</v>
      </c>
      <c r="S91" s="1">
        <f>IFERROR(
_xlfn.SWITCH(
VLOOKUP(S$1,参照用!$H$2:$K$20,4,0),
0,IF(入力用!R91="","",入力用!R91),
1,IF(入力用!R91="",0,VLOOKUP(入力用!R91,参照用!$A$1:$B$11,2,0))
),
"")</f>
        <v>0</v>
      </c>
      <c r="T91" s="1">
        <f>IFERROR(
_xlfn.SWITCH(
VLOOKUP(T$1,参照用!$H$2:$K$20,4,0),
0,IF(入力用!S91="","",入力用!S91),
1,IF(入力用!S91="",0,VLOOKUP(入力用!S91,参照用!$A$1:$B$11,2,0))
),
"")</f>
        <v>0</v>
      </c>
      <c r="U91" s="1">
        <f>IFERROR(
_xlfn.SWITCH(
VLOOKUP(U$1,参照用!$H$2:$K$20,4,0),
0,IF(入力用!T91="","",入力用!T91),
1,IF(入力用!T91="",0,VLOOKUP(入力用!T91,参照用!$A$1:$B$11,2,0))
),
"")</f>
        <v>0</v>
      </c>
      <c r="V91" s="1">
        <f>IFERROR(
_xlfn.SWITCH(
VLOOKUP(V$1,参照用!$H$2:$K$20,4,0),
0,IF(入力用!U91="","",入力用!U91),
1,IF(入力用!U91="",0,VLOOKUP(入力用!U91,参照用!$A$1:$B$11,2,0))
),
"")</f>
        <v>0</v>
      </c>
      <c r="W91" s="1">
        <f>IFERROR(
_xlfn.SWITCH(
VLOOKUP(W$1,参照用!$H$2:$K$20,4,0),
0,IF(入力用!V91="","",入力用!V91),
1,IF(入力用!V91="",0,VLOOKUP(入力用!V91,参照用!$A$1:$B$11,2,0))
),
"")</f>
        <v>0</v>
      </c>
      <c r="X91" s="1">
        <f>IFERROR(
_xlfn.SWITCH(
VLOOKUP(X$1,参照用!$H$2:$K$20,4,0),
0,IF(入力用!W91="","",入力用!W91),
1,IF(入力用!W91="",0,VLOOKUP(入力用!W91,参照用!$A$1:$B$11,2,0))
),
"")</f>
        <v>0</v>
      </c>
      <c r="Y91" s="1">
        <f>IFERROR(
_xlfn.SWITCH(
VLOOKUP(Y$1,参照用!$H$2:$K$20,4,0),
0,IF(入力用!X91="","",入力用!X91),
1,IF(入力用!X91="",0,VLOOKUP(入力用!X91,参照用!$A$1:$B$11,2,0))
),
"")</f>
        <v>0</v>
      </c>
      <c r="Z91" s="1">
        <f>IFERROR(
_xlfn.SWITCH(
VLOOKUP(Z$1,参照用!$H$2:$K$20,4,0),
0,IF(入力用!Y91="","",入力用!Y91),
1,IF(入力用!Y91="",0,VLOOKUP(入力用!Y91,参照用!$A$1:$B$11,2,0))
),
"")</f>
        <v>0</v>
      </c>
      <c r="AA91" s="1">
        <f>IFERROR(
_xlfn.SWITCH(
VLOOKUP(AA$1,参照用!$H$2:$K$20,4,0),
0,IF(入力用!Z91="","",入力用!Z91),
1,IF(入力用!Z91="",0,VLOOKUP(入力用!Z91,参照用!$A$1:$B$11,2,0))
),
"")</f>
        <v>0</v>
      </c>
      <c r="AB91" s="1">
        <f>IFERROR(
_xlfn.SWITCH(
VLOOKUP(AB$1,参照用!$H$2:$K$20,4,0),
0,IF(入力用!AA91="","",入力用!AA91),
1,IF(入力用!AA91="",0,VLOOKUP(入力用!AA91,参照用!$A$1:$B$11,2,0))
),
"")</f>
        <v>0</v>
      </c>
      <c r="AC91" s="1">
        <f>IFERROR(
_xlfn.SWITCH(
VLOOKUP(AC$1,参照用!$H$2:$K$20,4,0),
0,IF(入力用!AB91="","",入力用!AB91),
1,IF(入力用!AB91="",0,VLOOKUP(入力用!AB91,参照用!$A$1:$B$11,2,0))
),
"")</f>
        <v>0</v>
      </c>
      <c r="AD91" s="1">
        <f>IFERROR(
_xlfn.SWITCH(
VLOOKUP(AD$1,参照用!$H$2:$K$20,4,0),
0,IF(入力用!AC91="","",入力用!AC91),
1,IF(入力用!AC91="",0,VLOOKUP(入力用!AC91,参照用!$A$1:$B$11,2,0))
),
"")</f>
        <v>0</v>
      </c>
      <c r="AE91" s="1">
        <f>IFERROR(
_xlfn.SWITCH(
VLOOKUP(AE$1,参照用!$H$2:$K$20,4,0),
0,IF(入力用!AD91="","",入力用!AD91),
1,IF(入力用!AD91="",0,VLOOKUP(入力用!AD91,参照用!$A$1:$B$11,2,0))
),
"")</f>
        <v>0</v>
      </c>
      <c r="AF91" s="1">
        <f>IFERROR(
_xlfn.SWITCH(
VLOOKUP(AF$1,参照用!$H$2:$K$20,4,0),
0,IF(入力用!AE91="","",入力用!AE91),
1,IF(入力用!AE91="",0,VLOOKUP(入力用!AE91,参照用!$A$1:$B$11,2,0))
),
"")</f>
        <v>0</v>
      </c>
      <c r="AG91" s="1">
        <f>IFERROR(
_xlfn.SWITCH(
VLOOKUP(AG$1,参照用!$H$2:$K$20,4,0),
0,IF(入力用!AF91="","",入力用!AF91),
1,IF(入力用!AF91="",0,VLOOKUP(入力用!AF91,参照用!$A$1:$B$11,2,0))
),
"")</f>
        <v>0</v>
      </c>
      <c r="AH91" s="1">
        <f>IFERROR(
_xlfn.SWITCH(
VLOOKUP(AH$1,参照用!$H$2:$K$20,4,0),
0,IF(入力用!AG91="","",入力用!AG91),
1,IF(入力用!AG91="",0,VLOOKUP(入力用!AG91,参照用!$A$1:$B$11,2,0))
),
"")</f>
        <v>0</v>
      </c>
      <c r="AI91" s="1">
        <f>IFERROR(
_xlfn.SWITCH(
VLOOKUP(AI$1,参照用!$H$2:$K$20,4,0),
0,IF(入力用!AH91="","",入力用!AH91),
1,IF(入力用!AH91="",0,VLOOKUP(入力用!AH91,参照用!$A$1:$B$11,2,0))
),
"")</f>
        <v>0</v>
      </c>
      <c r="AJ91" s="1" t="str">
        <f>IFERROR(
_xlfn.SWITCH(
VLOOKUP(AJ$1,参照用!$H$2:$K$20,4,0),
0,IF(入力用!AI91="","",入力用!AI91),
1,IF(入力用!AI91="",0,VLOOKUP(入力用!AI91,参照用!$A$1:$B$11,2,0))
),
"")</f>
        <v/>
      </c>
      <c r="AK91" s="1" t="str">
        <f>IFERROR(
_xlfn.SWITCH(
VLOOKUP(AK$1,参照用!$H$2:$K$20,4,0),
0,IF(入力用!AJ91="","",入力用!AJ91),
1,IF(入力用!AJ91="",0,VLOOKUP(入力用!AJ91,参照用!$A$1:$B$11,2,0))
),
"")</f>
        <v/>
      </c>
      <c r="AL91" s="1" t="str">
        <f>IFERROR(
_xlfn.SWITCH(
VLOOKUP(AL$1,参照用!$H$2:$K$20,4,0),
0,IF(入力用!AK91="","",入力用!AK91),
1,IF(入力用!AK91="",0,VLOOKUP(入力用!AK91,参照用!$A$1:$B$11,2,0))
),
"")</f>
        <v/>
      </c>
      <c r="AM91" s="1" t="str">
        <f>IFERROR(
_xlfn.SWITCH(
VLOOKUP(AM$1,参照用!$H$2:$K$20,4,0),
0,IF(入力用!AL91="","",入力用!AL91),
1,IF(入力用!AL91="",0,VLOOKUP(入力用!AL91,参照用!$A$1:$B$11,2,0))
),
"")</f>
        <v/>
      </c>
    </row>
    <row r="92" spans="1:39" x14ac:dyDescent="0.2">
      <c r="A92" s="1" t="str">
        <f t="shared" si="1"/>
        <v>46052夜</v>
      </c>
      <c r="B92" s="10">
        <f>IF(
D92="","",
IF(入力用!A92="",B91,DATE(LEFT(設定!$AD$4,4),MID(設定!$AD$4,5,2),MID(入力用!A92,1,FIND("日",入力用!A92)-1)))
)</f>
        <v>46052</v>
      </c>
      <c r="C92" s="10" t="str">
        <f>IF(
D92="","",
IF(入力用!B92="",C91,入力用!B92)
)</f>
        <v>金</v>
      </c>
      <c r="D92" s="1" t="str">
        <f>_xlfn.SWITCH(VLOOKUP(D$1,参照用!$H$2:$K$20,4,0),
0,IF(ISBLANK(入力用!C92),"",入力用!C92),
1,IFERROR(VLOOKUP(入力用!C92,参照用!$A$1:$B$11,2,0),"")
)</f>
        <v>夜</v>
      </c>
      <c r="E92" s="1" t="str">
        <f>_xlfn.SWITCH(VLOOKUP(E$1,参照用!$H$2:$K$20,4,0),
0,IF(ISBLANK(入力用!D92),"",入力用!D92),
1,IFERROR(VLOOKUP(入力用!D92,参照用!$A$1:$B$11,2,0),"")
)</f>
        <v/>
      </c>
      <c r="F92" s="1" t="str">
        <f>_xlfn.SWITCH(VLOOKUP(F$1,参照用!$H$2:$K$20,4,0),
0,IF(ISBLANK(入力用!E92),"",入力用!E92),
1,IFERROR(VLOOKUP(入力用!E92,参照用!$A$1:$B$11,2,0),"")
)</f>
        <v/>
      </c>
      <c r="G92" s="1">
        <f>IFERROR(
_xlfn.SWITCH(
VLOOKUP(G$1,参照用!$H$2:$K$20,4,0),
0,IF(ISBLANK(入力用!F92),"",入力用!F92),
1,IF(ISBLANK(入力用!F92),0,VLOOKUP(入力用!F92,参照用!$A$1:$B$11,2,0))
),
"")</f>
        <v>0</v>
      </c>
      <c r="H92" s="1">
        <f>IFERROR(
_xlfn.SWITCH(
VLOOKUP(H$1,参照用!$H$2:$K$20,4,0),
0,IF(ISBLANK(入力用!G92),"",入力用!G92),
1,IF(ISBLANK(入力用!G92),0,VLOOKUP(入力用!G92,参照用!$A$1:$B$11,2,0))
),
"")</f>
        <v>0</v>
      </c>
      <c r="I92" s="1">
        <f>IFERROR(
_xlfn.SWITCH(
VLOOKUP(I$1,参照用!$H$2:$K$20,4,0),
0,IF(ISBLANK(入力用!H92),"",入力用!H92),
1,IF(ISBLANK(入力用!H92),0,VLOOKUP(入力用!H92,参照用!$A$1:$B$11,2,0))
),
"")</f>
        <v>0</v>
      </c>
      <c r="J92" s="1">
        <f>IFERROR(
_xlfn.SWITCH(
VLOOKUP(J$1,参照用!$H$2:$K$20,4,0),
0,IF(入力用!I92="","",入力用!I92),
1,IF(入力用!I92="",0,VLOOKUP(入力用!I92,参照用!$A$1:$B$11,2,0))
),
"")</f>
        <v>0</v>
      </c>
      <c r="K92" s="1">
        <f>IFERROR(
_xlfn.SWITCH(
VLOOKUP(K$1,参照用!$H$2:$K$20,4,0),
0,IF(入力用!J92="","",入力用!J92),
1,IF(入力用!J92="",0,VLOOKUP(入力用!J92,参照用!$A$1:$B$11,2,0))
),
"")</f>
        <v>0</v>
      </c>
      <c r="L92" s="1">
        <f>IFERROR(
_xlfn.SWITCH(
VLOOKUP(L$1,参照用!$H$2:$K$20,4,0),
0,IF(入力用!K92="","",入力用!K92),
1,IF(入力用!K92="",0,VLOOKUP(入力用!K92,参照用!$A$1:$B$11,2,0))
),
"")</f>
        <v>0</v>
      </c>
      <c r="M92" s="1">
        <f>IFERROR(
_xlfn.SWITCH(
VLOOKUP(M$1,参照用!$H$2:$K$20,4,0),
0,IF(入力用!L92="","",入力用!L92),
1,IF(入力用!L92="",0,VLOOKUP(入力用!L92,参照用!$A$1:$B$11,2,0))
),
"")</f>
        <v>0</v>
      </c>
      <c r="N92" s="1">
        <f>IFERROR(
_xlfn.SWITCH(
VLOOKUP(N$1,参照用!$H$2:$K$20,4,0),
0,IF(入力用!M92="","",入力用!M92),
1,IF(入力用!M92="",0,VLOOKUP(入力用!M92,参照用!$A$1:$B$11,2,0))
),
"")</f>
        <v>0</v>
      </c>
      <c r="O92" s="1">
        <f>IFERROR(
_xlfn.SWITCH(
VLOOKUP(O$1,参照用!$H$2:$K$20,4,0),
0,IF(入力用!N92="","",入力用!N92),
1,IF(入力用!N92="",0,VLOOKUP(入力用!N92,参照用!$A$1:$B$11,2,0))
),
"")</f>
        <v>0</v>
      </c>
      <c r="P92" s="1">
        <f>IFERROR(
_xlfn.SWITCH(
VLOOKUP(P$1,参照用!$H$2:$K$20,4,0),
0,IF(入力用!O92="","",入力用!O92),
1,IF(入力用!O92="",0,VLOOKUP(入力用!O92,参照用!$A$1:$B$11,2,0))
),
"")</f>
        <v>0</v>
      </c>
      <c r="Q92" s="1">
        <f>IFERROR(
_xlfn.SWITCH(
VLOOKUP(Q$1,参照用!$H$2:$K$20,4,0),
0,IF(入力用!P92="","",入力用!P92),
1,IF(入力用!P92="",0,VLOOKUP(入力用!P92,参照用!$A$1:$B$11,2,0))
),
"")</f>
        <v>0</v>
      </c>
      <c r="R92" s="1">
        <f>IFERROR(
_xlfn.SWITCH(
VLOOKUP(R$1,参照用!$H$2:$K$20,4,0),
0,IF(入力用!Q92="","",入力用!Q92),
1,IF(入力用!Q92="",0,VLOOKUP(入力用!Q92,参照用!$A$1:$B$11,2,0))
),
"")</f>
        <v>0</v>
      </c>
      <c r="S92" s="1">
        <f>IFERROR(
_xlfn.SWITCH(
VLOOKUP(S$1,参照用!$H$2:$K$20,4,0),
0,IF(入力用!R92="","",入力用!R92),
1,IF(入力用!R92="",0,VLOOKUP(入力用!R92,参照用!$A$1:$B$11,2,0))
),
"")</f>
        <v>0</v>
      </c>
      <c r="T92" s="1">
        <f>IFERROR(
_xlfn.SWITCH(
VLOOKUP(T$1,参照用!$H$2:$K$20,4,0),
0,IF(入力用!S92="","",入力用!S92),
1,IF(入力用!S92="",0,VLOOKUP(入力用!S92,参照用!$A$1:$B$11,2,0))
),
"")</f>
        <v>0</v>
      </c>
      <c r="U92" s="1">
        <f>IFERROR(
_xlfn.SWITCH(
VLOOKUP(U$1,参照用!$H$2:$K$20,4,0),
0,IF(入力用!T92="","",入力用!T92),
1,IF(入力用!T92="",0,VLOOKUP(入力用!T92,参照用!$A$1:$B$11,2,0))
),
"")</f>
        <v>0</v>
      </c>
      <c r="V92" s="1">
        <f>IFERROR(
_xlfn.SWITCH(
VLOOKUP(V$1,参照用!$H$2:$K$20,4,0),
0,IF(入力用!U92="","",入力用!U92),
1,IF(入力用!U92="",0,VLOOKUP(入力用!U92,参照用!$A$1:$B$11,2,0))
),
"")</f>
        <v>0</v>
      </c>
      <c r="W92" s="1">
        <f>IFERROR(
_xlfn.SWITCH(
VLOOKUP(W$1,参照用!$H$2:$K$20,4,0),
0,IF(入力用!V92="","",入力用!V92),
1,IF(入力用!V92="",0,VLOOKUP(入力用!V92,参照用!$A$1:$B$11,2,0))
),
"")</f>
        <v>0</v>
      </c>
      <c r="X92" s="1">
        <f>IFERROR(
_xlfn.SWITCH(
VLOOKUP(X$1,参照用!$H$2:$K$20,4,0),
0,IF(入力用!W92="","",入力用!W92),
1,IF(入力用!W92="",0,VLOOKUP(入力用!W92,参照用!$A$1:$B$11,2,0))
),
"")</f>
        <v>0</v>
      </c>
      <c r="Y92" s="1">
        <f>IFERROR(
_xlfn.SWITCH(
VLOOKUP(Y$1,参照用!$H$2:$K$20,4,0),
0,IF(入力用!X92="","",入力用!X92),
1,IF(入力用!X92="",0,VLOOKUP(入力用!X92,参照用!$A$1:$B$11,2,0))
),
"")</f>
        <v>0</v>
      </c>
      <c r="Z92" s="1">
        <f>IFERROR(
_xlfn.SWITCH(
VLOOKUP(Z$1,参照用!$H$2:$K$20,4,0),
0,IF(入力用!Y92="","",入力用!Y92),
1,IF(入力用!Y92="",0,VLOOKUP(入力用!Y92,参照用!$A$1:$B$11,2,0))
),
"")</f>
        <v>0</v>
      </c>
      <c r="AA92" s="1">
        <f>IFERROR(
_xlfn.SWITCH(
VLOOKUP(AA$1,参照用!$H$2:$K$20,4,0),
0,IF(入力用!Z92="","",入力用!Z92),
1,IF(入力用!Z92="",0,VLOOKUP(入力用!Z92,参照用!$A$1:$B$11,2,0))
),
"")</f>
        <v>0</v>
      </c>
      <c r="AB92" s="1">
        <f>IFERROR(
_xlfn.SWITCH(
VLOOKUP(AB$1,参照用!$H$2:$K$20,4,0),
0,IF(入力用!AA92="","",入力用!AA92),
1,IF(入力用!AA92="",0,VLOOKUP(入力用!AA92,参照用!$A$1:$B$11,2,0))
),
"")</f>
        <v>0</v>
      </c>
      <c r="AC92" s="1">
        <f>IFERROR(
_xlfn.SWITCH(
VLOOKUP(AC$1,参照用!$H$2:$K$20,4,0),
0,IF(入力用!AB92="","",入力用!AB92),
1,IF(入力用!AB92="",0,VLOOKUP(入力用!AB92,参照用!$A$1:$B$11,2,0))
),
"")</f>
        <v>0</v>
      </c>
      <c r="AD92" s="1">
        <f>IFERROR(
_xlfn.SWITCH(
VLOOKUP(AD$1,参照用!$H$2:$K$20,4,0),
0,IF(入力用!AC92="","",入力用!AC92),
1,IF(入力用!AC92="",0,VLOOKUP(入力用!AC92,参照用!$A$1:$B$11,2,0))
),
"")</f>
        <v>0</v>
      </c>
      <c r="AE92" s="1">
        <f>IFERROR(
_xlfn.SWITCH(
VLOOKUP(AE$1,参照用!$H$2:$K$20,4,0),
0,IF(入力用!AD92="","",入力用!AD92),
1,IF(入力用!AD92="",0,VLOOKUP(入力用!AD92,参照用!$A$1:$B$11,2,0))
),
"")</f>
        <v>0</v>
      </c>
      <c r="AF92" s="1">
        <f>IFERROR(
_xlfn.SWITCH(
VLOOKUP(AF$1,参照用!$H$2:$K$20,4,0),
0,IF(入力用!AE92="","",入力用!AE92),
1,IF(入力用!AE92="",0,VLOOKUP(入力用!AE92,参照用!$A$1:$B$11,2,0))
),
"")</f>
        <v>0</v>
      </c>
      <c r="AG92" s="1">
        <f>IFERROR(
_xlfn.SWITCH(
VLOOKUP(AG$1,参照用!$H$2:$K$20,4,0),
0,IF(入力用!AF92="","",入力用!AF92),
1,IF(入力用!AF92="",0,VLOOKUP(入力用!AF92,参照用!$A$1:$B$11,2,0))
),
"")</f>
        <v>0</v>
      </c>
      <c r="AH92" s="1">
        <f>IFERROR(
_xlfn.SWITCH(
VLOOKUP(AH$1,参照用!$H$2:$K$20,4,0),
0,IF(入力用!AG92="","",入力用!AG92),
1,IF(入力用!AG92="",0,VLOOKUP(入力用!AG92,参照用!$A$1:$B$11,2,0))
),
"")</f>
        <v>0</v>
      </c>
      <c r="AI92" s="1">
        <f>IFERROR(
_xlfn.SWITCH(
VLOOKUP(AI$1,参照用!$H$2:$K$20,4,0),
0,IF(入力用!AH92="","",入力用!AH92),
1,IF(入力用!AH92="",0,VLOOKUP(入力用!AH92,参照用!$A$1:$B$11,2,0))
),
"")</f>
        <v>0</v>
      </c>
      <c r="AJ92" s="1" t="str">
        <f>IFERROR(
_xlfn.SWITCH(
VLOOKUP(AJ$1,参照用!$H$2:$K$20,4,0),
0,IF(入力用!AI92="","",入力用!AI92),
1,IF(入力用!AI92="",0,VLOOKUP(入力用!AI92,参照用!$A$1:$B$11,2,0))
),
"")</f>
        <v/>
      </c>
      <c r="AK92" s="1" t="str">
        <f>IFERROR(
_xlfn.SWITCH(
VLOOKUP(AK$1,参照用!$H$2:$K$20,4,0),
0,IF(入力用!AJ92="","",入力用!AJ92),
1,IF(入力用!AJ92="",0,VLOOKUP(入力用!AJ92,参照用!$A$1:$B$11,2,0))
),
"")</f>
        <v/>
      </c>
      <c r="AL92" s="1" t="str">
        <f>IFERROR(
_xlfn.SWITCH(
VLOOKUP(AL$1,参照用!$H$2:$K$20,4,0),
0,IF(入力用!AK92="","",入力用!AK92),
1,IF(入力用!AK92="",0,VLOOKUP(入力用!AK92,参照用!$A$1:$B$11,2,0))
),
"")</f>
        <v/>
      </c>
      <c r="AM92" s="1" t="str">
        <f>IFERROR(
_xlfn.SWITCH(
VLOOKUP(AM$1,参照用!$H$2:$K$20,4,0),
0,IF(入力用!AL92="","",入力用!AL92),
1,IF(入力用!AL92="",0,VLOOKUP(入力用!AL92,参照用!$A$1:$B$11,2,0))
),
"")</f>
        <v/>
      </c>
    </row>
    <row r="93" spans="1:39" x14ac:dyDescent="0.2">
      <c r="A93" s="1" t="str">
        <f t="shared" si="1"/>
        <v>46053朝</v>
      </c>
      <c r="B93" s="10">
        <f>IF(
D93="","",
IF(入力用!A93="",B92,DATE(LEFT(設定!$AD$4,4),MID(設定!$AD$4,5,2),MID(入力用!A93,1,FIND("日",入力用!A93)-1)))
)</f>
        <v>46053</v>
      </c>
      <c r="C93" s="10" t="str">
        <f>IF(
D93="","",
IF(入力用!B93="",C92,入力用!B93)
)</f>
        <v>土</v>
      </c>
      <c r="D93" s="1" t="str">
        <f>_xlfn.SWITCH(VLOOKUP(D$1,参照用!$H$2:$K$20,4,0),
0,IF(ISBLANK(入力用!C93),"",入力用!C93),
1,IFERROR(VLOOKUP(入力用!C93,参照用!$A$1:$B$11,2,0),"")
)</f>
        <v>朝</v>
      </c>
      <c r="E93" s="1" t="str">
        <f>_xlfn.SWITCH(VLOOKUP(E$1,参照用!$H$2:$K$20,4,0),
0,IF(ISBLANK(入力用!D93),"",入力用!D93),
1,IFERROR(VLOOKUP(入力用!D93,参照用!$A$1:$B$11,2,0),"")
)</f>
        <v/>
      </c>
      <c r="F93" s="1" t="str">
        <f>_xlfn.SWITCH(VLOOKUP(F$1,参照用!$H$2:$K$20,4,0),
0,IF(ISBLANK(入力用!E93),"",入力用!E93),
1,IFERROR(VLOOKUP(入力用!E93,参照用!$A$1:$B$11,2,0),"")
)</f>
        <v/>
      </c>
      <c r="G93" s="1">
        <f>IFERROR(
_xlfn.SWITCH(
VLOOKUP(G$1,参照用!$H$2:$K$20,4,0),
0,IF(ISBLANK(入力用!F93),"",入力用!F93),
1,IF(ISBLANK(入力用!F93),0,VLOOKUP(入力用!F93,参照用!$A$1:$B$11,2,0))
),
"")</f>
        <v>0</v>
      </c>
      <c r="H93" s="1">
        <f>IFERROR(
_xlfn.SWITCH(
VLOOKUP(H$1,参照用!$H$2:$K$20,4,0),
0,IF(ISBLANK(入力用!G93),"",入力用!G93),
1,IF(ISBLANK(入力用!G93),0,VLOOKUP(入力用!G93,参照用!$A$1:$B$11,2,0))
),
"")</f>
        <v>0</v>
      </c>
      <c r="I93" s="1">
        <f>IFERROR(
_xlfn.SWITCH(
VLOOKUP(I$1,参照用!$H$2:$K$20,4,0),
0,IF(ISBLANK(入力用!H93),"",入力用!H93),
1,IF(ISBLANK(入力用!H93),0,VLOOKUP(入力用!H93,参照用!$A$1:$B$11,2,0))
),
"")</f>
        <v>0</v>
      </c>
      <c r="J93" s="1">
        <f>IFERROR(
_xlfn.SWITCH(
VLOOKUP(J$1,参照用!$H$2:$K$20,4,0),
0,IF(入力用!I93="","",入力用!I93),
1,IF(入力用!I93="",0,VLOOKUP(入力用!I93,参照用!$A$1:$B$11,2,0))
),
"")</f>
        <v>0</v>
      </c>
      <c r="K93" s="1">
        <f>IFERROR(
_xlfn.SWITCH(
VLOOKUP(K$1,参照用!$H$2:$K$20,4,0),
0,IF(入力用!J93="","",入力用!J93),
1,IF(入力用!J93="",0,VLOOKUP(入力用!J93,参照用!$A$1:$B$11,2,0))
),
"")</f>
        <v>0</v>
      </c>
      <c r="L93" s="1">
        <f>IFERROR(
_xlfn.SWITCH(
VLOOKUP(L$1,参照用!$H$2:$K$20,4,0),
0,IF(入力用!K93="","",入力用!K93),
1,IF(入力用!K93="",0,VLOOKUP(入力用!K93,参照用!$A$1:$B$11,2,0))
),
"")</f>
        <v>0</v>
      </c>
      <c r="M93" s="1">
        <f>IFERROR(
_xlfn.SWITCH(
VLOOKUP(M$1,参照用!$H$2:$K$20,4,0),
0,IF(入力用!L93="","",入力用!L93),
1,IF(入力用!L93="",0,VLOOKUP(入力用!L93,参照用!$A$1:$B$11,2,0))
),
"")</f>
        <v>0</v>
      </c>
      <c r="N93" s="1">
        <f>IFERROR(
_xlfn.SWITCH(
VLOOKUP(N$1,参照用!$H$2:$K$20,4,0),
0,IF(入力用!M93="","",入力用!M93),
1,IF(入力用!M93="",0,VLOOKUP(入力用!M93,参照用!$A$1:$B$11,2,0))
),
"")</f>
        <v>0</v>
      </c>
      <c r="O93" s="1">
        <f>IFERROR(
_xlfn.SWITCH(
VLOOKUP(O$1,参照用!$H$2:$K$20,4,0),
0,IF(入力用!N93="","",入力用!N93),
1,IF(入力用!N93="",0,VLOOKUP(入力用!N93,参照用!$A$1:$B$11,2,0))
),
"")</f>
        <v>0</v>
      </c>
      <c r="P93" s="1">
        <f>IFERROR(
_xlfn.SWITCH(
VLOOKUP(P$1,参照用!$H$2:$K$20,4,0),
0,IF(入力用!O93="","",入力用!O93),
1,IF(入力用!O93="",0,VLOOKUP(入力用!O93,参照用!$A$1:$B$11,2,0))
),
"")</f>
        <v>0</v>
      </c>
      <c r="Q93" s="1">
        <f>IFERROR(
_xlfn.SWITCH(
VLOOKUP(Q$1,参照用!$H$2:$K$20,4,0),
0,IF(入力用!P93="","",入力用!P93),
1,IF(入力用!P93="",0,VLOOKUP(入力用!P93,参照用!$A$1:$B$11,2,0))
),
"")</f>
        <v>0</v>
      </c>
      <c r="R93" s="1">
        <f>IFERROR(
_xlfn.SWITCH(
VLOOKUP(R$1,参照用!$H$2:$K$20,4,0),
0,IF(入力用!Q93="","",入力用!Q93),
1,IF(入力用!Q93="",0,VLOOKUP(入力用!Q93,参照用!$A$1:$B$11,2,0))
),
"")</f>
        <v>0</v>
      </c>
      <c r="S93" s="1">
        <f>IFERROR(
_xlfn.SWITCH(
VLOOKUP(S$1,参照用!$H$2:$K$20,4,0),
0,IF(入力用!R93="","",入力用!R93),
1,IF(入力用!R93="",0,VLOOKUP(入力用!R93,参照用!$A$1:$B$11,2,0))
),
"")</f>
        <v>0</v>
      </c>
      <c r="T93" s="1">
        <f>IFERROR(
_xlfn.SWITCH(
VLOOKUP(T$1,参照用!$H$2:$K$20,4,0),
0,IF(入力用!S93="","",入力用!S93),
1,IF(入力用!S93="",0,VLOOKUP(入力用!S93,参照用!$A$1:$B$11,2,0))
),
"")</f>
        <v>0</v>
      </c>
      <c r="U93" s="1">
        <f>IFERROR(
_xlfn.SWITCH(
VLOOKUP(U$1,参照用!$H$2:$K$20,4,0),
0,IF(入力用!T93="","",入力用!T93),
1,IF(入力用!T93="",0,VLOOKUP(入力用!T93,参照用!$A$1:$B$11,2,0))
),
"")</f>
        <v>0</v>
      </c>
      <c r="V93" s="1">
        <f>IFERROR(
_xlfn.SWITCH(
VLOOKUP(V$1,参照用!$H$2:$K$20,4,0),
0,IF(入力用!U93="","",入力用!U93),
1,IF(入力用!U93="",0,VLOOKUP(入力用!U93,参照用!$A$1:$B$11,2,0))
),
"")</f>
        <v>0</v>
      </c>
      <c r="W93" s="1">
        <f>IFERROR(
_xlfn.SWITCH(
VLOOKUP(W$1,参照用!$H$2:$K$20,4,0),
0,IF(入力用!V93="","",入力用!V93),
1,IF(入力用!V93="",0,VLOOKUP(入力用!V93,参照用!$A$1:$B$11,2,0))
),
"")</f>
        <v>0</v>
      </c>
      <c r="X93" s="1">
        <f>IFERROR(
_xlfn.SWITCH(
VLOOKUP(X$1,参照用!$H$2:$K$20,4,0),
0,IF(入力用!W93="","",入力用!W93),
1,IF(入力用!W93="",0,VLOOKUP(入力用!W93,参照用!$A$1:$B$11,2,0))
),
"")</f>
        <v>0</v>
      </c>
      <c r="Y93" s="1">
        <f>IFERROR(
_xlfn.SWITCH(
VLOOKUP(Y$1,参照用!$H$2:$K$20,4,0),
0,IF(入力用!X93="","",入力用!X93),
1,IF(入力用!X93="",0,VLOOKUP(入力用!X93,参照用!$A$1:$B$11,2,0))
),
"")</f>
        <v>0</v>
      </c>
      <c r="Z93" s="1">
        <f>IFERROR(
_xlfn.SWITCH(
VLOOKUP(Z$1,参照用!$H$2:$K$20,4,0),
0,IF(入力用!Y93="","",入力用!Y93),
1,IF(入力用!Y93="",0,VLOOKUP(入力用!Y93,参照用!$A$1:$B$11,2,0))
),
"")</f>
        <v>0</v>
      </c>
      <c r="AA93" s="1">
        <f>IFERROR(
_xlfn.SWITCH(
VLOOKUP(AA$1,参照用!$H$2:$K$20,4,0),
0,IF(入力用!Z93="","",入力用!Z93),
1,IF(入力用!Z93="",0,VLOOKUP(入力用!Z93,参照用!$A$1:$B$11,2,0))
),
"")</f>
        <v>0</v>
      </c>
      <c r="AB93" s="1">
        <f>IFERROR(
_xlfn.SWITCH(
VLOOKUP(AB$1,参照用!$H$2:$K$20,4,0),
0,IF(入力用!AA93="","",入力用!AA93),
1,IF(入力用!AA93="",0,VLOOKUP(入力用!AA93,参照用!$A$1:$B$11,2,0))
),
"")</f>
        <v>0</v>
      </c>
      <c r="AC93" s="1">
        <f>IFERROR(
_xlfn.SWITCH(
VLOOKUP(AC$1,参照用!$H$2:$K$20,4,0),
0,IF(入力用!AB93="","",入力用!AB93),
1,IF(入力用!AB93="",0,VLOOKUP(入力用!AB93,参照用!$A$1:$B$11,2,0))
),
"")</f>
        <v>0</v>
      </c>
      <c r="AD93" s="1">
        <f>IFERROR(
_xlfn.SWITCH(
VLOOKUP(AD$1,参照用!$H$2:$K$20,4,0),
0,IF(入力用!AC93="","",入力用!AC93),
1,IF(入力用!AC93="",0,VLOOKUP(入力用!AC93,参照用!$A$1:$B$11,2,0))
),
"")</f>
        <v>0</v>
      </c>
      <c r="AE93" s="1">
        <f>IFERROR(
_xlfn.SWITCH(
VLOOKUP(AE$1,参照用!$H$2:$K$20,4,0),
0,IF(入力用!AD93="","",入力用!AD93),
1,IF(入力用!AD93="",0,VLOOKUP(入力用!AD93,参照用!$A$1:$B$11,2,0))
),
"")</f>
        <v>0</v>
      </c>
      <c r="AF93" s="1">
        <f>IFERROR(
_xlfn.SWITCH(
VLOOKUP(AF$1,参照用!$H$2:$K$20,4,0),
0,IF(入力用!AE93="","",入力用!AE93),
1,IF(入力用!AE93="",0,VLOOKUP(入力用!AE93,参照用!$A$1:$B$11,2,0))
),
"")</f>
        <v>0</v>
      </c>
      <c r="AG93" s="1">
        <f>IFERROR(
_xlfn.SWITCH(
VLOOKUP(AG$1,参照用!$H$2:$K$20,4,0),
0,IF(入力用!AF93="","",入力用!AF93),
1,IF(入力用!AF93="",0,VLOOKUP(入力用!AF93,参照用!$A$1:$B$11,2,0))
),
"")</f>
        <v>0</v>
      </c>
      <c r="AH93" s="1">
        <f>IFERROR(
_xlfn.SWITCH(
VLOOKUP(AH$1,参照用!$H$2:$K$20,4,0),
0,IF(入力用!AG93="","",入力用!AG93),
1,IF(入力用!AG93="",0,VLOOKUP(入力用!AG93,参照用!$A$1:$B$11,2,0))
),
"")</f>
        <v>0</v>
      </c>
      <c r="AI93" s="1">
        <f>IFERROR(
_xlfn.SWITCH(
VLOOKUP(AI$1,参照用!$H$2:$K$20,4,0),
0,IF(入力用!AH93="","",入力用!AH93),
1,IF(入力用!AH93="",0,VLOOKUP(入力用!AH93,参照用!$A$1:$B$11,2,0))
),
"")</f>
        <v>0</v>
      </c>
      <c r="AJ93" s="1" t="str">
        <f>IFERROR(
_xlfn.SWITCH(
VLOOKUP(AJ$1,参照用!$H$2:$K$20,4,0),
0,IF(入力用!AI93="","",入力用!AI93),
1,IF(入力用!AI93="",0,VLOOKUP(入力用!AI93,参照用!$A$1:$B$11,2,0))
),
"")</f>
        <v/>
      </c>
      <c r="AK93" s="1" t="str">
        <f>IFERROR(
_xlfn.SWITCH(
VLOOKUP(AK$1,参照用!$H$2:$K$20,4,0),
0,IF(入力用!AJ93="","",入力用!AJ93),
1,IF(入力用!AJ93="",0,VLOOKUP(入力用!AJ93,参照用!$A$1:$B$11,2,0))
),
"")</f>
        <v/>
      </c>
      <c r="AL93" s="1" t="str">
        <f>IFERROR(
_xlfn.SWITCH(
VLOOKUP(AL$1,参照用!$H$2:$K$20,4,0),
0,IF(入力用!AK93="","",入力用!AK93),
1,IF(入力用!AK93="",0,VLOOKUP(入力用!AK93,参照用!$A$1:$B$11,2,0))
),
"")</f>
        <v/>
      </c>
      <c r="AM93" s="1" t="str">
        <f>IFERROR(
_xlfn.SWITCH(
VLOOKUP(AM$1,参照用!$H$2:$K$20,4,0),
0,IF(入力用!AL93="","",入力用!AL93),
1,IF(入力用!AL93="",0,VLOOKUP(入力用!AL93,参照用!$A$1:$B$11,2,0))
),
"")</f>
        <v/>
      </c>
    </row>
    <row r="94" spans="1:39" x14ac:dyDescent="0.2">
      <c r="A94" s="1" t="str">
        <f t="shared" si="1"/>
        <v>46053昼</v>
      </c>
      <c r="B94" s="10">
        <f>IF(
D94="","",
IF(入力用!A94="",B93,DATE(LEFT(設定!$AD$4,4),MID(設定!$AD$4,5,2),MID(入力用!A94,1,FIND("日",入力用!A94)-1)))
)</f>
        <v>46053</v>
      </c>
      <c r="C94" s="10" t="str">
        <f>IF(
D94="","",
IF(入力用!B94="",C93,入力用!B94)
)</f>
        <v>土</v>
      </c>
      <c r="D94" s="1" t="str">
        <f>_xlfn.SWITCH(VLOOKUP(D$1,参照用!$H$2:$K$20,4,0),
0,IF(ISBLANK(入力用!C94),"",入力用!C94),
1,IFERROR(VLOOKUP(入力用!C94,参照用!$A$1:$B$11,2,0),"")
)</f>
        <v>昼</v>
      </c>
      <c r="E94" s="1" t="str">
        <f>_xlfn.SWITCH(VLOOKUP(E$1,参照用!$H$2:$K$20,4,0),
0,IF(ISBLANK(入力用!D94),"",入力用!D94),
1,IFERROR(VLOOKUP(入力用!D94,参照用!$A$1:$B$11,2,0),"")
)</f>
        <v/>
      </c>
      <c r="F94" s="1" t="str">
        <f>_xlfn.SWITCH(VLOOKUP(F$1,参照用!$H$2:$K$20,4,0),
0,IF(ISBLANK(入力用!E94),"",入力用!E94),
1,IFERROR(VLOOKUP(入力用!E94,参照用!$A$1:$B$11,2,0),"")
)</f>
        <v/>
      </c>
      <c r="G94" s="1">
        <f>IFERROR(
_xlfn.SWITCH(
VLOOKUP(G$1,参照用!$H$2:$K$20,4,0),
0,IF(ISBLANK(入力用!F94),"",入力用!F94),
1,IF(ISBLANK(入力用!F94),0,VLOOKUP(入力用!F94,参照用!$A$1:$B$11,2,0))
),
"")</f>
        <v>0</v>
      </c>
      <c r="H94" s="1">
        <f>IFERROR(
_xlfn.SWITCH(
VLOOKUP(H$1,参照用!$H$2:$K$20,4,0),
0,IF(ISBLANK(入力用!G94),"",入力用!G94),
1,IF(ISBLANK(入力用!G94),0,VLOOKUP(入力用!G94,参照用!$A$1:$B$11,2,0))
),
"")</f>
        <v>0</v>
      </c>
      <c r="I94" s="1">
        <f>IFERROR(
_xlfn.SWITCH(
VLOOKUP(I$1,参照用!$H$2:$K$20,4,0),
0,IF(ISBLANK(入力用!H94),"",入力用!H94),
1,IF(ISBLANK(入力用!H94),0,VLOOKUP(入力用!H94,参照用!$A$1:$B$11,2,0))
),
"")</f>
        <v>0</v>
      </c>
      <c r="J94" s="1">
        <f>IFERROR(
_xlfn.SWITCH(
VLOOKUP(J$1,参照用!$H$2:$K$20,4,0),
0,IF(入力用!I94="","",入力用!I94),
1,IF(入力用!I94="",0,VLOOKUP(入力用!I94,参照用!$A$1:$B$11,2,0))
),
"")</f>
        <v>0</v>
      </c>
      <c r="K94" s="1">
        <f>IFERROR(
_xlfn.SWITCH(
VLOOKUP(K$1,参照用!$H$2:$K$20,4,0),
0,IF(入力用!J94="","",入力用!J94),
1,IF(入力用!J94="",0,VLOOKUP(入力用!J94,参照用!$A$1:$B$11,2,0))
),
"")</f>
        <v>0</v>
      </c>
      <c r="L94" s="1">
        <f>IFERROR(
_xlfn.SWITCH(
VLOOKUP(L$1,参照用!$H$2:$K$20,4,0),
0,IF(入力用!K94="","",入力用!K94),
1,IF(入力用!K94="",0,VLOOKUP(入力用!K94,参照用!$A$1:$B$11,2,0))
),
"")</f>
        <v>0</v>
      </c>
      <c r="M94" s="1">
        <f>IFERROR(
_xlfn.SWITCH(
VLOOKUP(M$1,参照用!$H$2:$K$20,4,0),
0,IF(入力用!L94="","",入力用!L94),
1,IF(入力用!L94="",0,VLOOKUP(入力用!L94,参照用!$A$1:$B$11,2,0))
),
"")</f>
        <v>0</v>
      </c>
      <c r="N94" s="1">
        <f>IFERROR(
_xlfn.SWITCH(
VLOOKUP(N$1,参照用!$H$2:$K$20,4,0),
0,IF(入力用!M94="","",入力用!M94),
1,IF(入力用!M94="",0,VLOOKUP(入力用!M94,参照用!$A$1:$B$11,2,0))
),
"")</f>
        <v>0</v>
      </c>
      <c r="O94" s="1">
        <f>IFERROR(
_xlfn.SWITCH(
VLOOKUP(O$1,参照用!$H$2:$K$20,4,0),
0,IF(入力用!N94="","",入力用!N94),
1,IF(入力用!N94="",0,VLOOKUP(入力用!N94,参照用!$A$1:$B$11,2,0))
),
"")</f>
        <v>0</v>
      </c>
      <c r="P94" s="1">
        <f>IFERROR(
_xlfn.SWITCH(
VLOOKUP(P$1,参照用!$H$2:$K$20,4,0),
0,IF(入力用!O94="","",入力用!O94),
1,IF(入力用!O94="",0,VLOOKUP(入力用!O94,参照用!$A$1:$B$11,2,0))
),
"")</f>
        <v>0</v>
      </c>
      <c r="Q94" s="1">
        <f>IFERROR(
_xlfn.SWITCH(
VLOOKUP(Q$1,参照用!$H$2:$K$20,4,0),
0,IF(入力用!P94="","",入力用!P94),
1,IF(入力用!P94="",0,VLOOKUP(入力用!P94,参照用!$A$1:$B$11,2,0))
),
"")</f>
        <v>0</v>
      </c>
      <c r="R94" s="1">
        <f>IFERROR(
_xlfn.SWITCH(
VLOOKUP(R$1,参照用!$H$2:$K$20,4,0),
0,IF(入力用!Q94="","",入力用!Q94),
1,IF(入力用!Q94="",0,VLOOKUP(入力用!Q94,参照用!$A$1:$B$11,2,0))
),
"")</f>
        <v>0</v>
      </c>
      <c r="S94" s="1">
        <f>IFERROR(
_xlfn.SWITCH(
VLOOKUP(S$1,参照用!$H$2:$K$20,4,0),
0,IF(入力用!R94="","",入力用!R94),
1,IF(入力用!R94="",0,VLOOKUP(入力用!R94,参照用!$A$1:$B$11,2,0))
),
"")</f>
        <v>0</v>
      </c>
      <c r="T94" s="1">
        <f>IFERROR(
_xlfn.SWITCH(
VLOOKUP(T$1,参照用!$H$2:$K$20,4,0),
0,IF(入力用!S94="","",入力用!S94),
1,IF(入力用!S94="",0,VLOOKUP(入力用!S94,参照用!$A$1:$B$11,2,0))
),
"")</f>
        <v>0</v>
      </c>
      <c r="U94" s="1">
        <f>IFERROR(
_xlfn.SWITCH(
VLOOKUP(U$1,参照用!$H$2:$K$20,4,0),
0,IF(入力用!T94="","",入力用!T94),
1,IF(入力用!T94="",0,VLOOKUP(入力用!T94,参照用!$A$1:$B$11,2,0))
),
"")</f>
        <v>0</v>
      </c>
      <c r="V94" s="1">
        <f>IFERROR(
_xlfn.SWITCH(
VLOOKUP(V$1,参照用!$H$2:$K$20,4,0),
0,IF(入力用!U94="","",入力用!U94),
1,IF(入力用!U94="",0,VLOOKUP(入力用!U94,参照用!$A$1:$B$11,2,0))
),
"")</f>
        <v>0</v>
      </c>
      <c r="W94" s="1">
        <f>IFERROR(
_xlfn.SWITCH(
VLOOKUP(W$1,参照用!$H$2:$K$20,4,0),
0,IF(入力用!V94="","",入力用!V94),
1,IF(入力用!V94="",0,VLOOKUP(入力用!V94,参照用!$A$1:$B$11,2,0))
),
"")</f>
        <v>0</v>
      </c>
      <c r="X94" s="1">
        <f>IFERROR(
_xlfn.SWITCH(
VLOOKUP(X$1,参照用!$H$2:$K$20,4,0),
0,IF(入力用!W94="","",入力用!W94),
1,IF(入力用!W94="",0,VLOOKUP(入力用!W94,参照用!$A$1:$B$11,2,0))
),
"")</f>
        <v>0</v>
      </c>
      <c r="Y94" s="1">
        <f>IFERROR(
_xlfn.SWITCH(
VLOOKUP(Y$1,参照用!$H$2:$K$20,4,0),
0,IF(入力用!X94="","",入力用!X94),
1,IF(入力用!X94="",0,VLOOKUP(入力用!X94,参照用!$A$1:$B$11,2,0))
),
"")</f>
        <v>0</v>
      </c>
      <c r="Z94" s="1">
        <f>IFERROR(
_xlfn.SWITCH(
VLOOKUP(Z$1,参照用!$H$2:$K$20,4,0),
0,IF(入力用!Y94="","",入力用!Y94),
1,IF(入力用!Y94="",0,VLOOKUP(入力用!Y94,参照用!$A$1:$B$11,2,0))
),
"")</f>
        <v>0</v>
      </c>
      <c r="AA94" s="1">
        <f>IFERROR(
_xlfn.SWITCH(
VLOOKUP(AA$1,参照用!$H$2:$K$20,4,0),
0,IF(入力用!Z94="","",入力用!Z94),
1,IF(入力用!Z94="",0,VLOOKUP(入力用!Z94,参照用!$A$1:$B$11,2,0))
),
"")</f>
        <v>0</v>
      </c>
      <c r="AB94" s="1">
        <f>IFERROR(
_xlfn.SWITCH(
VLOOKUP(AB$1,参照用!$H$2:$K$20,4,0),
0,IF(入力用!AA94="","",入力用!AA94),
1,IF(入力用!AA94="",0,VLOOKUP(入力用!AA94,参照用!$A$1:$B$11,2,0))
),
"")</f>
        <v>0</v>
      </c>
      <c r="AC94" s="1">
        <f>IFERROR(
_xlfn.SWITCH(
VLOOKUP(AC$1,参照用!$H$2:$K$20,4,0),
0,IF(入力用!AB94="","",入力用!AB94),
1,IF(入力用!AB94="",0,VLOOKUP(入力用!AB94,参照用!$A$1:$B$11,2,0))
),
"")</f>
        <v>0</v>
      </c>
      <c r="AD94" s="1">
        <f>IFERROR(
_xlfn.SWITCH(
VLOOKUP(AD$1,参照用!$H$2:$K$20,4,0),
0,IF(入力用!AC94="","",入力用!AC94),
1,IF(入力用!AC94="",0,VLOOKUP(入力用!AC94,参照用!$A$1:$B$11,2,0))
),
"")</f>
        <v>0</v>
      </c>
      <c r="AE94" s="1">
        <f>IFERROR(
_xlfn.SWITCH(
VLOOKUP(AE$1,参照用!$H$2:$K$20,4,0),
0,IF(入力用!AD94="","",入力用!AD94),
1,IF(入力用!AD94="",0,VLOOKUP(入力用!AD94,参照用!$A$1:$B$11,2,0))
),
"")</f>
        <v>0</v>
      </c>
      <c r="AF94" s="1">
        <f>IFERROR(
_xlfn.SWITCH(
VLOOKUP(AF$1,参照用!$H$2:$K$20,4,0),
0,IF(入力用!AE94="","",入力用!AE94),
1,IF(入力用!AE94="",0,VLOOKUP(入力用!AE94,参照用!$A$1:$B$11,2,0))
),
"")</f>
        <v>0</v>
      </c>
      <c r="AG94" s="1">
        <f>IFERROR(
_xlfn.SWITCH(
VLOOKUP(AG$1,参照用!$H$2:$K$20,4,0),
0,IF(入力用!AF94="","",入力用!AF94),
1,IF(入力用!AF94="",0,VLOOKUP(入力用!AF94,参照用!$A$1:$B$11,2,0))
),
"")</f>
        <v>0</v>
      </c>
      <c r="AH94" s="1">
        <f>IFERROR(
_xlfn.SWITCH(
VLOOKUP(AH$1,参照用!$H$2:$K$20,4,0),
0,IF(入力用!AG94="","",入力用!AG94),
1,IF(入力用!AG94="",0,VLOOKUP(入力用!AG94,参照用!$A$1:$B$11,2,0))
),
"")</f>
        <v>0</v>
      </c>
      <c r="AI94" s="1">
        <f>IFERROR(
_xlfn.SWITCH(
VLOOKUP(AI$1,参照用!$H$2:$K$20,4,0),
0,IF(入力用!AH94="","",入力用!AH94),
1,IF(入力用!AH94="",0,VLOOKUP(入力用!AH94,参照用!$A$1:$B$11,2,0))
),
"")</f>
        <v>0</v>
      </c>
      <c r="AJ94" s="1" t="str">
        <f>IFERROR(
_xlfn.SWITCH(
VLOOKUP(AJ$1,参照用!$H$2:$K$20,4,0),
0,IF(入力用!AI94="","",入力用!AI94),
1,IF(入力用!AI94="",0,VLOOKUP(入力用!AI94,参照用!$A$1:$B$11,2,0))
),
"")</f>
        <v/>
      </c>
      <c r="AK94" s="1" t="str">
        <f>IFERROR(
_xlfn.SWITCH(
VLOOKUP(AK$1,参照用!$H$2:$K$20,4,0),
0,IF(入力用!AJ94="","",入力用!AJ94),
1,IF(入力用!AJ94="",0,VLOOKUP(入力用!AJ94,参照用!$A$1:$B$11,2,0))
),
"")</f>
        <v/>
      </c>
      <c r="AL94" s="1" t="str">
        <f>IFERROR(
_xlfn.SWITCH(
VLOOKUP(AL$1,参照用!$H$2:$K$20,4,0),
0,IF(入力用!AK94="","",入力用!AK94),
1,IF(入力用!AK94="",0,VLOOKUP(入力用!AK94,参照用!$A$1:$B$11,2,0))
),
"")</f>
        <v/>
      </c>
      <c r="AM94" s="1" t="str">
        <f>IFERROR(
_xlfn.SWITCH(
VLOOKUP(AM$1,参照用!$H$2:$K$20,4,0),
0,IF(入力用!AL94="","",入力用!AL94),
1,IF(入力用!AL94="",0,VLOOKUP(入力用!AL94,参照用!$A$1:$B$11,2,0))
),
"")</f>
        <v/>
      </c>
    </row>
    <row r="95" spans="1:39" x14ac:dyDescent="0.2">
      <c r="A95" s="1" t="str">
        <f t="shared" si="1"/>
        <v>46053夜</v>
      </c>
      <c r="B95" s="10">
        <f>IF(
D95="","",
IF(入力用!A95="",B94,DATE(LEFT(設定!$AD$4,4),MID(設定!$AD$4,5,2),MID(入力用!A95,1,FIND("日",入力用!A95)-1)))
)</f>
        <v>46053</v>
      </c>
      <c r="C95" s="10" t="str">
        <f>IF(
D95="","",
IF(入力用!B95="",C94,入力用!B95)
)</f>
        <v>土</v>
      </c>
      <c r="D95" s="1" t="str">
        <f>_xlfn.SWITCH(VLOOKUP(D$1,参照用!$H$2:$K$20,4,0),
0,IF(ISBLANK(入力用!C95),"",入力用!C95),
1,IFERROR(VLOOKUP(入力用!C95,参照用!$A$1:$B$11,2,0),"")
)</f>
        <v>夜</v>
      </c>
      <c r="E95" s="1" t="str">
        <f>_xlfn.SWITCH(VLOOKUP(E$1,参照用!$H$2:$K$20,4,0),
0,IF(ISBLANK(入力用!D95),"",入力用!D95),
1,IFERROR(VLOOKUP(入力用!D95,参照用!$A$1:$B$11,2,0),"")
)</f>
        <v/>
      </c>
      <c r="F95" s="1" t="str">
        <f>_xlfn.SWITCH(VLOOKUP(F$1,参照用!$H$2:$K$20,4,0),
0,IF(ISBLANK(入力用!E95),"",入力用!E95),
1,IFERROR(VLOOKUP(入力用!E95,参照用!$A$1:$B$11,2,0),"")
)</f>
        <v/>
      </c>
      <c r="G95" s="1">
        <f>IFERROR(
_xlfn.SWITCH(
VLOOKUP(G$1,参照用!$H$2:$K$20,4,0),
0,IF(ISBLANK(入力用!F95),"",入力用!F95),
1,IF(ISBLANK(入力用!F95),0,VLOOKUP(入力用!F95,参照用!$A$1:$B$11,2,0))
),
"")</f>
        <v>0</v>
      </c>
      <c r="H95" s="1">
        <f>IFERROR(
_xlfn.SWITCH(
VLOOKUP(H$1,参照用!$H$2:$K$20,4,0),
0,IF(ISBLANK(入力用!G95),"",入力用!G95),
1,IF(ISBLANK(入力用!G95),0,VLOOKUP(入力用!G95,参照用!$A$1:$B$11,2,0))
),
"")</f>
        <v>0</v>
      </c>
      <c r="I95" s="1">
        <f>IFERROR(
_xlfn.SWITCH(
VLOOKUP(I$1,参照用!$H$2:$K$20,4,0),
0,IF(ISBLANK(入力用!H95),"",入力用!H95),
1,IF(ISBLANK(入力用!H95),0,VLOOKUP(入力用!H95,参照用!$A$1:$B$11,2,0))
),
"")</f>
        <v>0</v>
      </c>
      <c r="J95" s="1">
        <f>IFERROR(
_xlfn.SWITCH(
VLOOKUP(J$1,参照用!$H$2:$K$20,4,0),
0,IF(入力用!I95="","",入力用!I95),
1,IF(入力用!I95="",0,VLOOKUP(入力用!I95,参照用!$A$1:$B$11,2,0))
),
"")</f>
        <v>0</v>
      </c>
      <c r="K95" s="1">
        <f>IFERROR(
_xlfn.SWITCH(
VLOOKUP(K$1,参照用!$H$2:$K$20,4,0),
0,IF(入力用!J95="","",入力用!J95),
1,IF(入力用!J95="",0,VLOOKUP(入力用!J95,参照用!$A$1:$B$11,2,0))
),
"")</f>
        <v>0</v>
      </c>
      <c r="L95" s="1">
        <f>IFERROR(
_xlfn.SWITCH(
VLOOKUP(L$1,参照用!$H$2:$K$20,4,0),
0,IF(入力用!K95="","",入力用!K95),
1,IF(入力用!K95="",0,VLOOKUP(入力用!K95,参照用!$A$1:$B$11,2,0))
),
"")</f>
        <v>0</v>
      </c>
      <c r="M95" s="1">
        <f>IFERROR(
_xlfn.SWITCH(
VLOOKUP(M$1,参照用!$H$2:$K$20,4,0),
0,IF(入力用!L95="","",入力用!L95),
1,IF(入力用!L95="",0,VLOOKUP(入力用!L95,参照用!$A$1:$B$11,2,0))
),
"")</f>
        <v>0</v>
      </c>
      <c r="N95" s="1">
        <f>IFERROR(
_xlfn.SWITCH(
VLOOKUP(N$1,参照用!$H$2:$K$20,4,0),
0,IF(入力用!M95="","",入力用!M95),
1,IF(入力用!M95="",0,VLOOKUP(入力用!M95,参照用!$A$1:$B$11,2,0))
),
"")</f>
        <v>0</v>
      </c>
      <c r="O95" s="1">
        <f>IFERROR(
_xlfn.SWITCH(
VLOOKUP(O$1,参照用!$H$2:$K$20,4,0),
0,IF(入力用!N95="","",入力用!N95),
1,IF(入力用!N95="",0,VLOOKUP(入力用!N95,参照用!$A$1:$B$11,2,0))
),
"")</f>
        <v>0</v>
      </c>
      <c r="P95" s="1">
        <f>IFERROR(
_xlfn.SWITCH(
VLOOKUP(P$1,参照用!$H$2:$K$20,4,0),
0,IF(入力用!O95="","",入力用!O95),
1,IF(入力用!O95="",0,VLOOKUP(入力用!O95,参照用!$A$1:$B$11,2,0))
),
"")</f>
        <v>0</v>
      </c>
      <c r="Q95" s="1">
        <f>IFERROR(
_xlfn.SWITCH(
VLOOKUP(Q$1,参照用!$H$2:$K$20,4,0),
0,IF(入力用!P95="","",入力用!P95),
1,IF(入力用!P95="",0,VLOOKUP(入力用!P95,参照用!$A$1:$B$11,2,0))
),
"")</f>
        <v>0</v>
      </c>
      <c r="R95" s="1">
        <f>IFERROR(
_xlfn.SWITCH(
VLOOKUP(R$1,参照用!$H$2:$K$20,4,0),
0,IF(入力用!Q95="","",入力用!Q95),
1,IF(入力用!Q95="",0,VLOOKUP(入力用!Q95,参照用!$A$1:$B$11,2,0))
),
"")</f>
        <v>0</v>
      </c>
      <c r="S95" s="1">
        <f>IFERROR(
_xlfn.SWITCH(
VLOOKUP(S$1,参照用!$H$2:$K$20,4,0),
0,IF(入力用!R95="","",入力用!R95),
1,IF(入力用!R95="",0,VLOOKUP(入力用!R95,参照用!$A$1:$B$11,2,0))
),
"")</f>
        <v>0</v>
      </c>
      <c r="T95" s="1">
        <f>IFERROR(
_xlfn.SWITCH(
VLOOKUP(T$1,参照用!$H$2:$K$20,4,0),
0,IF(入力用!S95="","",入力用!S95),
1,IF(入力用!S95="",0,VLOOKUP(入力用!S95,参照用!$A$1:$B$11,2,0))
),
"")</f>
        <v>0</v>
      </c>
      <c r="U95" s="1">
        <f>IFERROR(
_xlfn.SWITCH(
VLOOKUP(U$1,参照用!$H$2:$K$20,4,0),
0,IF(入力用!T95="","",入力用!T95),
1,IF(入力用!T95="",0,VLOOKUP(入力用!T95,参照用!$A$1:$B$11,2,0))
),
"")</f>
        <v>0</v>
      </c>
      <c r="V95" s="1">
        <f>IFERROR(
_xlfn.SWITCH(
VLOOKUP(V$1,参照用!$H$2:$K$20,4,0),
0,IF(入力用!U95="","",入力用!U95),
1,IF(入力用!U95="",0,VLOOKUP(入力用!U95,参照用!$A$1:$B$11,2,0))
),
"")</f>
        <v>0</v>
      </c>
      <c r="W95" s="1">
        <f>IFERROR(
_xlfn.SWITCH(
VLOOKUP(W$1,参照用!$H$2:$K$20,4,0),
0,IF(入力用!V95="","",入力用!V95),
1,IF(入力用!V95="",0,VLOOKUP(入力用!V95,参照用!$A$1:$B$11,2,0))
),
"")</f>
        <v>0</v>
      </c>
      <c r="X95" s="1">
        <f>IFERROR(
_xlfn.SWITCH(
VLOOKUP(X$1,参照用!$H$2:$K$20,4,0),
0,IF(入力用!W95="","",入力用!W95),
1,IF(入力用!W95="",0,VLOOKUP(入力用!W95,参照用!$A$1:$B$11,2,0))
),
"")</f>
        <v>0</v>
      </c>
      <c r="Y95" s="1">
        <f>IFERROR(
_xlfn.SWITCH(
VLOOKUP(Y$1,参照用!$H$2:$K$20,4,0),
0,IF(入力用!X95="","",入力用!X95),
1,IF(入力用!X95="",0,VLOOKUP(入力用!X95,参照用!$A$1:$B$11,2,0))
),
"")</f>
        <v>0</v>
      </c>
      <c r="Z95" s="1">
        <f>IFERROR(
_xlfn.SWITCH(
VLOOKUP(Z$1,参照用!$H$2:$K$20,4,0),
0,IF(入力用!Y95="","",入力用!Y95),
1,IF(入力用!Y95="",0,VLOOKUP(入力用!Y95,参照用!$A$1:$B$11,2,0))
),
"")</f>
        <v>0</v>
      </c>
      <c r="AA95" s="1">
        <f>IFERROR(
_xlfn.SWITCH(
VLOOKUP(AA$1,参照用!$H$2:$K$20,4,0),
0,IF(入力用!Z95="","",入力用!Z95),
1,IF(入力用!Z95="",0,VLOOKUP(入力用!Z95,参照用!$A$1:$B$11,2,0))
),
"")</f>
        <v>0</v>
      </c>
      <c r="AB95" s="1">
        <f>IFERROR(
_xlfn.SWITCH(
VLOOKUP(AB$1,参照用!$H$2:$K$20,4,0),
0,IF(入力用!AA95="","",入力用!AA95),
1,IF(入力用!AA95="",0,VLOOKUP(入力用!AA95,参照用!$A$1:$B$11,2,0))
),
"")</f>
        <v>0</v>
      </c>
      <c r="AC95" s="1">
        <f>IFERROR(
_xlfn.SWITCH(
VLOOKUP(AC$1,参照用!$H$2:$K$20,4,0),
0,IF(入力用!AB95="","",入力用!AB95),
1,IF(入力用!AB95="",0,VLOOKUP(入力用!AB95,参照用!$A$1:$B$11,2,0))
),
"")</f>
        <v>0</v>
      </c>
      <c r="AD95" s="1">
        <f>IFERROR(
_xlfn.SWITCH(
VLOOKUP(AD$1,参照用!$H$2:$K$20,4,0),
0,IF(入力用!AC95="","",入力用!AC95),
1,IF(入力用!AC95="",0,VLOOKUP(入力用!AC95,参照用!$A$1:$B$11,2,0))
),
"")</f>
        <v>0</v>
      </c>
      <c r="AE95" s="1">
        <f>IFERROR(
_xlfn.SWITCH(
VLOOKUP(AE$1,参照用!$H$2:$K$20,4,0),
0,IF(入力用!AD95="","",入力用!AD95),
1,IF(入力用!AD95="",0,VLOOKUP(入力用!AD95,参照用!$A$1:$B$11,2,0))
),
"")</f>
        <v>0</v>
      </c>
      <c r="AF95" s="1">
        <f>IFERROR(
_xlfn.SWITCH(
VLOOKUP(AF$1,参照用!$H$2:$K$20,4,0),
0,IF(入力用!AE95="","",入力用!AE95),
1,IF(入力用!AE95="",0,VLOOKUP(入力用!AE95,参照用!$A$1:$B$11,2,0))
),
"")</f>
        <v>0</v>
      </c>
      <c r="AG95" s="1">
        <f>IFERROR(
_xlfn.SWITCH(
VLOOKUP(AG$1,参照用!$H$2:$K$20,4,0),
0,IF(入力用!AF95="","",入力用!AF95),
1,IF(入力用!AF95="",0,VLOOKUP(入力用!AF95,参照用!$A$1:$B$11,2,0))
),
"")</f>
        <v>0</v>
      </c>
      <c r="AH95" s="1">
        <f>IFERROR(
_xlfn.SWITCH(
VLOOKUP(AH$1,参照用!$H$2:$K$20,4,0),
0,IF(入力用!AG95="","",入力用!AG95),
1,IF(入力用!AG95="",0,VLOOKUP(入力用!AG95,参照用!$A$1:$B$11,2,0))
),
"")</f>
        <v>0</v>
      </c>
      <c r="AI95" s="1">
        <f>IFERROR(
_xlfn.SWITCH(
VLOOKUP(AI$1,参照用!$H$2:$K$20,4,0),
0,IF(入力用!AH95="","",入力用!AH95),
1,IF(入力用!AH95="",0,VLOOKUP(入力用!AH95,参照用!$A$1:$B$11,2,0))
),
"")</f>
        <v>0</v>
      </c>
      <c r="AJ95" s="1" t="str">
        <f>IFERROR(
_xlfn.SWITCH(
VLOOKUP(AJ$1,参照用!$H$2:$K$20,4,0),
0,IF(入力用!AI95="","",入力用!AI95),
1,IF(入力用!AI95="",0,VLOOKUP(入力用!AI95,参照用!$A$1:$B$11,2,0))
),
"")</f>
        <v/>
      </c>
      <c r="AK95" s="1" t="str">
        <f>IFERROR(
_xlfn.SWITCH(
VLOOKUP(AK$1,参照用!$H$2:$K$20,4,0),
0,IF(入力用!AJ95="","",入力用!AJ95),
1,IF(入力用!AJ95="",0,VLOOKUP(入力用!AJ95,参照用!$A$1:$B$11,2,0))
),
"")</f>
        <v/>
      </c>
      <c r="AL95" s="1" t="str">
        <f>IFERROR(
_xlfn.SWITCH(
VLOOKUP(AL$1,参照用!$H$2:$K$20,4,0),
0,IF(入力用!AK95="","",入力用!AK95),
1,IF(入力用!AK95="",0,VLOOKUP(入力用!AK95,参照用!$A$1:$B$11,2,0))
),
"")</f>
        <v/>
      </c>
      <c r="AM95" s="1" t="str">
        <f>IFERROR(
_xlfn.SWITCH(
VLOOKUP(AM$1,参照用!$H$2:$K$20,4,0),
0,IF(入力用!AL95="","",入力用!AL95),
1,IF(入力用!AL95="",0,VLOOKUP(入力用!AL95,参照用!$A$1:$B$11,2,0))
),
"")</f>
        <v/>
      </c>
    </row>
    <row r="96" spans="1:39" x14ac:dyDescent="0.2">
      <c r="A96" s="1" t="str">
        <f t="shared" si="1"/>
        <v/>
      </c>
      <c r="B96" s="10" t="str">
        <f>IF(
D96="","",
IF(入力用!A96="",B95,DATE(LEFT(設定!$AD$4,4),MID(設定!$AD$4,5,2),MID(入力用!A96,1,FIND("日",入力用!A96)-1)))
)</f>
        <v/>
      </c>
      <c r="C96" s="10" t="str">
        <f>IF(
D96="","",
IF(入力用!B96="",C95,入力用!B96)
)</f>
        <v/>
      </c>
      <c r="D96" s="1" t="str">
        <f>_xlfn.SWITCH(VLOOKUP(D$1,参照用!$H$2:$K$20,4,0),
0,IF(ISBLANK(入力用!C96),"",入力用!C96),
1,IFERROR(VLOOKUP(入力用!C96,参照用!$A$1:$B$11,2,0),"")
)</f>
        <v/>
      </c>
      <c r="E96" s="1" t="str">
        <f>_xlfn.SWITCH(VLOOKUP(E$1,参照用!$H$2:$K$20,4,0),
0,IF(ISBLANK(入力用!D96),"",入力用!D96),
1,IFERROR(VLOOKUP(入力用!D96,参照用!$A$1:$B$11,2,0),"")
)</f>
        <v/>
      </c>
      <c r="F96" s="1" t="str">
        <f>_xlfn.SWITCH(VLOOKUP(F$1,参照用!$H$2:$K$20,4,0),
0,IF(ISBLANK(入力用!E96),"",入力用!E96),
1,IFERROR(VLOOKUP(入力用!E96,参照用!$A$1:$B$11,2,0),"")
)</f>
        <v/>
      </c>
      <c r="G96" s="1">
        <f>IFERROR(
_xlfn.SWITCH(
VLOOKUP(G$1,参照用!$H$2:$K$20,4,0),
0,IF(ISBLANK(入力用!F96),"",入力用!F96),
1,IF(ISBLANK(入力用!F96),0,VLOOKUP(入力用!F96,参照用!$A$1:$B$11,2,0))
),
"")</f>
        <v>0</v>
      </c>
      <c r="H96" s="1">
        <f>IFERROR(
_xlfn.SWITCH(
VLOOKUP(H$1,参照用!$H$2:$K$20,4,0),
0,IF(ISBLANK(入力用!G96),"",入力用!G96),
1,IF(ISBLANK(入力用!G96),0,VLOOKUP(入力用!G96,参照用!$A$1:$B$11,2,0))
),
"")</f>
        <v>0</v>
      </c>
      <c r="I96" s="1">
        <f>IFERROR(
_xlfn.SWITCH(
VLOOKUP(I$1,参照用!$H$2:$K$20,4,0),
0,IF(ISBLANK(入力用!H96),"",入力用!H96),
1,IF(ISBLANK(入力用!H96),0,VLOOKUP(入力用!H96,参照用!$A$1:$B$11,2,0))
),
"")</f>
        <v>0</v>
      </c>
      <c r="J96" s="1">
        <f>IFERROR(
_xlfn.SWITCH(
VLOOKUP(J$1,参照用!$H$2:$K$20,4,0),
0,IF(入力用!I96="","",入力用!I96),
1,IF(入力用!I96="",0,VLOOKUP(入力用!I96,参照用!$A$1:$B$11,2,0))
),
"")</f>
        <v>0</v>
      </c>
      <c r="K96" s="1">
        <f>IFERROR(
_xlfn.SWITCH(
VLOOKUP(K$1,参照用!$H$2:$K$20,4,0),
0,IF(入力用!J96="","",入力用!J96),
1,IF(入力用!J96="",0,VLOOKUP(入力用!J96,参照用!$A$1:$B$11,2,0))
),
"")</f>
        <v>0</v>
      </c>
      <c r="L96" s="1">
        <f>IFERROR(
_xlfn.SWITCH(
VLOOKUP(L$1,参照用!$H$2:$K$20,4,0),
0,IF(入力用!K96="","",入力用!K96),
1,IF(入力用!K96="",0,VLOOKUP(入力用!K96,参照用!$A$1:$B$11,2,0))
),
"")</f>
        <v>0</v>
      </c>
      <c r="M96" s="1">
        <f>IFERROR(
_xlfn.SWITCH(
VLOOKUP(M$1,参照用!$H$2:$K$20,4,0),
0,IF(入力用!L96="","",入力用!L96),
1,IF(入力用!L96="",0,VLOOKUP(入力用!L96,参照用!$A$1:$B$11,2,0))
),
"")</f>
        <v>0</v>
      </c>
      <c r="N96" s="1">
        <f>IFERROR(
_xlfn.SWITCH(
VLOOKUP(N$1,参照用!$H$2:$K$20,4,0),
0,IF(入力用!M96="","",入力用!M96),
1,IF(入力用!M96="",0,VLOOKUP(入力用!M96,参照用!$A$1:$B$11,2,0))
),
"")</f>
        <v>0</v>
      </c>
      <c r="O96" s="1">
        <f>IFERROR(
_xlfn.SWITCH(
VLOOKUP(O$1,参照用!$H$2:$K$20,4,0),
0,IF(入力用!N96="","",入力用!N96),
1,IF(入力用!N96="",0,VLOOKUP(入力用!N96,参照用!$A$1:$B$11,2,0))
),
"")</f>
        <v>0</v>
      </c>
      <c r="P96" s="1">
        <f>IFERROR(
_xlfn.SWITCH(
VLOOKUP(P$1,参照用!$H$2:$K$20,4,0),
0,IF(入力用!O96="","",入力用!O96),
1,IF(入力用!O96="",0,VLOOKUP(入力用!O96,参照用!$A$1:$B$11,2,0))
),
"")</f>
        <v>0</v>
      </c>
      <c r="Q96" s="1">
        <f>IFERROR(
_xlfn.SWITCH(
VLOOKUP(Q$1,参照用!$H$2:$K$20,4,0),
0,IF(入力用!P96="","",入力用!P96),
1,IF(入力用!P96="",0,VLOOKUP(入力用!P96,参照用!$A$1:$B$11,2,0))
),
"")</f>
        <v>0</v>
      </c>
      <c r="R96" s="1">
        <f>IFERROR(
_xlfn.SWITCH(
VLOOKUP(R$1,参照用!$H$2:$K$20,4,0),
0,IF(入力用!Q96="","",入力用!Q96),
1,IF(入力用!Q96="",0,VLOOKUP(入力用!Q96,参照用!$A$1:$B$11,2,0))
),
"")</f>
        <v>0</v>
      </c>
      <c r="S96" s="1">
        <f>IFERROR(
_xlfn.SWITCH(
VLOOKUP(S$1,参照用!$H$2:$K$20,4,0),
0,IF(入力用!R96="","",入力用!R96),
1,IF(入力用!R96="",0,VLOOKUP(入力用!R96,参照用!$A$1:$B$11,2,0))
),
"")</f>
        <v>0</v>
      </c>
      <c r="T96" s="1">
        <f>IFERROR(
_xlfn.SWITCH(
VLOOKUP(T$1,参照用!$H$2:$K$20,4,0),
0,IF(入力用!S96="","",入力用!S96),
1,IF(入力用!S96="",0,VLOOKUP(入力用!S96,参照用!$A$1:$B$11,2,0))
),
"")</f>
        <v>0</v>
      </c>
      <c r="U96" s="1">
        <f>IFERROR(
_xlfn.SWITCH(
VLOOKUP(U$1,参照用!$H$2:$K$20,4,0),
0,IF(入力用!T96="","",入力用!T96),
1,IF(入力用!T96="",0,VLOOKUP(入力用!T96,参照用!$A$1:$B$11,2,0))
),
"")</f>
        <v>0</v>
      </c>
      <c r="V96" s="1">
        <f>IFERROR(
_xlfn.SWITCH(
VLOOKUP(V$1,参照用!$H$2:$K$20,4,0),
0,IF(入力用!U96="","",入力用!U96),
1,IF(入力用!U96="",0,VLOOKUP(入力用!U96,参照用!$A$1:$B$11,2,0))
),
"")</f>
        <v>0</v>
      </c>
      <c r="W96" s="1">
        <f>IFERROR(
_xlfn.SWITCH(
VLOOKUP(W$1,参照用!$H$2:$K$20,4,0),
0,IF(入力用!V96="","",入力用!V96),
1,IF(入力用!V96="",0,VLOOKUP(入力用!V96,参照用!$A$1:$B$11,2,0))
),
"")</f>
        <v>0</v>
      </c>
      <c r="X96" s="1">
        <f>IFERROR(
_xlfn.SWITCH(
VLOOKUP(X$1,参照用!$H$2:$K$20,4,0),
0,IF(入力用!W96="","",入力用!W96),
1,IF(入力用!W96="",0,VLOOKUP(入力用!W96,参照用!$A$1:$B$11,2,0))
),
"")</f>
        <v>0</v>
      </c>
      <c r="Y96" s="1">
        <f>IFERROR(
_xlfn.SWITCH(
VLOOKUP(Y$1,参照用!$H$2:$K$20,4,0),
0,IF(入力用!X96="","",入力用!X96),
1,IF(入力用!X96="",0,VLOOKUP(入力用!X96,参照用!$A$1:$B$11,2,0))
),
"")</f>
        <v>0</v>
      </c>
      <c r="Z96" s="1">
        <f>IFERROR(
_xlfn.SWITCH(
VLOOKUP(Z$1,参照用!$H$2:$K$20,4,0),
0,IF(入力用!Y96="","",入力用!Y96),
1,IF(入力用!Y96="",0,VLOOKUP(入力用!Y96,参照用!$A$1:$B$11,2,0))
),
"")</f>
        <v>0</v>
      </c>
      <c r="AA96" s="1">
        <f>IFERROR(
_xlfn.SWITCH(
VLOOKUP(AA$1,参照用!$H$2:$K$20,4,0),
0,IF(入力用!Z96="","",入力用!Z96),
1,IF(入力用!Z96="",0,VLOOKUP(入力用!Z96,参照用!$A$1:$B$11,2,0))
),
"")</f>
        <v>0</v>
      </c>
      <c r="AB96" s="1">
        <f>IFERROR(
_xlfn.SWITCH(
VLOOKUP(AB$1,参照用!$H$2:$K$20,4,0),
0,IF(入力用!AA96="","",入力用!AA96),
1,IF(入力用!AA96="",0,VLOOKUP(入力用!AA96,参照用!$A$1:$B$11,2,0))
),
"")</f>
        <v>0</v>
      </c>
      <c r="AC96" s="1">
        <f>IFERROR(
_xlfn.SWITCH(
VLOOKUP(AC$1,参照用!$H$2:$K$20,4,0),
0,IF(入力用!AB96="","",入力用!AB96),
1,IF(入力用!AB96="",0,VLOOKUP(入力用!AB96,参照用!$A$1:$B$11,2,0))
),
"")</f>
        <v>0</v>
      </c>
      <c r="AD96" s="1">
        <f>IFERROR(
_xlfn.SWITCH(
VLOOKUP(AD$1,参照用!$H$2:$K$20,4,0),
0,IF(入力用!AC96="","",入力用!AC96),
1,IF(入力用!AC96="",0,VLOOKUP(入力用!AC96,参照用!$A$1:$B$11,2,0))
),
"")</f>
        <v>0</v>
      </c>
      <c r="AE96" s="1">
        <f>IFERROR(
_xlfn.SWITCH(
VLOOKUP(AE$1,参照用!$H$2:$K$20,4,0),
0,IF(入力用!AD96="","",入力用!AD96),
1,IF(入力用!AD96="",0,VLOOKUP(入力用!AD96,参照用!$A$1:$B$11,2,0))
),
"")</f>
        <v>0</v>
      </c>
      <c r="AF96" s="1">
        <f>IFERROR(
_xlfn.SWITCH(
VLOOKUP(AF$1,参照用!$H$2:$K$20,4,0),
0,IF(入力用!AE96="","",入力用!AE96),
1,IF(入力用!AE96="",0,VLOOKUP(入力用!AE96,参照用!$A$1:$B$11,2,0))
),
"")</f>
        <v>0</v>
      </c>
      <c r="AG96" s="1">
        <f>IFERROR(
_xlfn.SWITCH(
VLOOKUP(AG$1,参照用!$H$2:$K$20,4,0),
0,IF(入力用!AF96="","",入力用!AF96),
1,IF(入力用!AF96="",0,VLOOKUP(入力用!AF96,参照用!$A$1:$B$11,2,0))
),
"")</f>
        <v>0</v>
      </c>
      <c r="AH96" s="1">
        <f>IFERROR(
_xlfn.SWITCH(
VLOOKUP(AH$1,参照用!$H$2:$K$20,4,0),
0,IF(入力用!AG96="","",入力用!AG96),
1,IF(入力用!AG96="",0,VLOOKUP(入力用!AG96,参照用!$A$1:$B$11,2,0))
),
"")</f>
        <v>0</v>
      </c>
      <c r="AI96" s="1">
        <f>IFERROR(
_xlfn.SWITCH(
VLOOKUP(AI$1,参照用!$H$2:$K$20,4,0),
0,IF(入力用!AH96="","",入力用!AH96),
1,IF(入力用!AH96="",0,VLOOKUP(入力用!AH96,参照用!$A$1:$B$11,2,0))
),
"")</f>
        <v>0</v>
      </c>
      <c r="AJ96" s="1" t="str">
        <f>IFERROR(
_xlfn.SWITCH(
VLOOKUP(AJ$1,参照用!$H$2:$K$20,4,0),
0,IF(入力用!AI96="","",入力用!AI96),
1,IF(入力用!AI96="",0,VLOOKUP(入力用!AI96,参照用!$A$1:$B$11,2,0))
),
"")</f>
        <v/>
      </c>
      <c r="AK96" s="1" t="str">
        <f>IFERROR(
_xlfn.SWITCH(
VLOOKUP(AK$1,参照用!$H$2:$K$20,4,0),
0,IF(入力用!AJ96="","",入力用!AJ96),
1,IF(入力用!AJ96="",0,VLOOKUP(入力用!AJ96,参照用!$A$1:$B$11,2,0))
),
"")</f>
        <v/>
      </c>
      <c r="AL96" s="1" t="str">
        <f>IFERROR(
_xlfn.SWITCH(
VLOOKUP(AL$1,参照用!$H$2:$K$20,4,0),
0,IF(入力用!AK96="","",入力用!AK96),
1,IF(入力用!AK96="",0,VLOOKUP(入力用!AK96,参照用!$A$1:$B$11,2,0))
),
"")</f>
        <v/>
      </c>
      <c r="AM96" s="1" t="str">
        <f>IFERROR(
_xlfn.SWITCH(
VLOOKUP(AM$1,参照用!$H$2:$K$20,4,0),
0,IF(入力用!AL96="","",入力用!AL96),
1,IF(入力用!AL96="",0,VLOOKUP(入力用!AL96,参照用!$A$1:$B$11,2,0))
),
"")</f>
        <v/>
      </c>
    </row>
    <row r="97" spans="1:39" x14ac:dyDescent="0.2">
      <c r="A97" s="1" t="str">
        <f t="shared" si="1"/>
        <v/>
      </c>
      <c r="B97" s="10" t="str">
        <f>IF(
D97="","",
IF(入力用!A97="",B96,DATE(LEFT(設定!$AD$4,4),MID(設定!$AD$4,5,2),MID(入力用!A97,1,FIND("日",入力用!A97)-1)))
)</f>
        <v/>
      </c>
      <c r="C97" s="10" t="str">
        <f>IF(
D97="","",
IF(入力用!B97="",C96,入力用!B97)
)</f>
        <v/>
      </c>
      <c r="D97" s="1" t="str">
        <f>_xlfn.SWITCH(VLOOKUP(D$1,参照用!$H$2:$K$20,4,0),
0,IF(ISBLANK(入力用!C97),"",入力用!C97),
1,IFERROR(VLOOKUP(入力用!C97,参照用!$A$1:$B$11,2,0),"")
)</f>
        <v/>
      </c>
      <c r="E97" s="1" t="str">
        <f>_xlfn.SWITCH(VLOOKUP(E$1,参照用!$H$2:$K$20,4,0),
0,IF(ISBLANK(入力用!D97),"",入力用!D97),
1,IFERROR(VLOOKUP(入力用!D97,参照用!$A$1:$B$11,2,0),"")
)</f>
        <v/>
      </c>
      <c r="F97" s="1" t="str">
        <f>_xlfn.SWITCH(VLOOKUP(F$1,参照用!$H$2:$K$20,4,0),
0,IF(ISBLANK(入力用!E97),"",入力用!E97),
1,IFERROR(VLOOKUP(入力用!E97,参照用!$A$1:$B$11,2,0),"")
)</f>
        <v/>
      </c>
      <c r="G97" s="1">
        <f>IFERROR(
_xlfn.SWITCH(
VLOOKUP(G$1,参照用!$H$2:$K$20,4,0),
0,IF(ISBLANK(入力用!F97),"",入力用!F97),
1,IF(ISBLANK(入力用!F97),0,VLOOKUP(入力用!F97,参照用!$A$1:$B$11,2,0))
),
"")</f>
        <v>0</v>
      </c>
      <c r="H97" s="1">
        <f>IFERROR(
_xlfn.SWITCH(
VLOOKUP(H$1,参照用!$H$2:$K$20,4,0),
0,IF(ISBLANK(入力用!G97),"",入力用!G97),
1,IF(ISBLANK(入力用!G97),0,VLOOKUP(入力用!G97,参照用!$A$1:$B$11,2,0))
),
"")</f>
        <v>0</v>
      </c>
      <c r="I97" s="1">
        <f>IFERROR(
_xlfn.SWITCH(
VLOOKUP(I$1,参照用!$H$2:$K$20,4,0),
0,IF(ISBLANK(入力用!H97),"",入力用!H97),
1,IF(ISBLANK(入力用!H97),0,VLOOKUP(入力用!H97,参照用!$A$1:$B$11,2,0))
),
"")</f>
        <v>0</v>
      </c>
      <c r="J97" s="1">
        <f>IFERROR(
_xlfn.SWITCH(
VLOOKUP(J$1,参照用!$H$2:$K$20,4,0),
0,IF(入力用!I97="","",入力用!I97),
1,IF(入力用!I97="",0,VLOOKUP(入力用!I97,参照用!$A$1:$B$11,2,0))
),
"")</f>
        <v>0</v>
      </c>
      <c r="K97" s="1">
        <f>IFERROR(
_xlfn.SWITCH(
VLOOKUP(K$1,参照用!$H$2:$K$20,4,0),
0,IF(入力用!J97="","",入力用!J97),
1,IF(入力用!J97="",0,VLOOKUP(入力用!J97,参照用!$A$1:$B$11,2,0))
),
"")</f>
        <v>0</v>
      </c>
      <c r="L97" s="1">
        <f>IFERROR(
_xlfn.SWITCH(
VLOOKUP(L$1,参照用!$H$2:$K$20,4,0),
0,IF(入力用!K97="","",入力用!K97),
1,IF(入力用!K97="",0,VLOOKUP(入力用!K97,参照用!$A$1:$B$11,2,0))
),
"")</f>
        <v>0</v>
      </c>
      <c r="M97" s="1">
        <f>IFERROR(
_xlfn.SWITCH(
VLOOKUP(M$1,参照用!$H$2:$K$20,4,0),
0,IF(入力用!L97="","",入力用!L97),
1,IF(入力用!L97="",0,VLOOKUP(入力用!L97,参照用!$A$1:$B$11,2,0))
),
"")</f>
        <v>0</v>
      </c>
      <c r="N97" s="1">
        <f>IFERROR(
_xlfn.SWITCH(
VLOOKUP(N$1,参照用!$H$2:$K$20,4,0),
0,IF(入力用!M97="","",入力用!M97),
1,IF(入力用!M97="",0,VLOOKUP(入力用!M97,参照用!$A$1:$B$11,2,0))
),
"")</f>
        <v>0</v>
      </c>
      <c r="O97" s="1">
        <f>IFERROR(
_xlfn.SWITCH(
VLOOKUP(O$1,参照用!$H$2:$K$20,4,0),
0,IF(入力用!N97="","",入力用!N97),
1,IF(入力用!N97="",0,VLOOKUP(入力用!N97,参照用!$A$1:$B$11,2,0))
),
"")</f>
        <v>0</v>
      </c>
      <c r="P97" s="1">
        <f>IFERROR(
_xlfn.SWITCH(
VLOOKUP(P$1,参照用!$H$2:$K$20,4,0),
0,IF(入力用!O97="","",入力用!O97),
1,IF(入力用!O97="",0,VLOOKUP(入力用!O97,参照用!$A$1:$B$11,2,0))
),
"")</f>
        <v>0</v>
      </c>
      <c r="Q97" s="1">
        <f>IFERROR(
_xlfn.SWITCH(
VLOOKUP(Q$1,参照用!$H$2:$K$20,4,0),
0,IF(入力用!P97="","",入力用!P97),
1,IF(入力用!P97="",0,VLOOKUP(入力用!P97,参照用!$A$1:$B$11,2,0))
),
"")</f>
        <v>0</v>
      </c>
      <c r="R97" s="1">
        <f>IFERROR(
_xlfn.SWITCH(
VLOOKUP(R$1,参照用!$H$2:$K$20,4,0),
0,IF(入力用!Q97="","",入力用!Q97),
1,IF(入力用!Q97="",0,VLOOKUP(入力用!Q97,参照用!$A$1:$B$11,2,0))
),
"")</f>
        <v>0</v>
      </c>
      <c r="S97" s="1">
        <f>IFERROR(
_xlfn.SWITCH(
VLOOKUP(S$1,参照用!$H$2:$K$20,4,0),
0,IF(入力用!R97="","",入力用!R97),
1,IF(入力用!R97="",0,VLOOKUP(入力用!R97,参照用!$A$1:$B$11,2,0))
),
"")</f>
        <v>0</v>
      </c>
      <c r="T97" s="1">
        <f>IFERROR(
_xlfn.SWITCH(
VLOOKUP(T$1,参照用!$H$2:$K$20,4,0),
0,IF(入力用!S97="","",入力用!S97),
1,IF(入力用!S97="",0,VLOOKUP(入力用!S97,参照用!$A$1:$B$11,2,0))
),
"")</f>
        <v>0</v>
      </c>
      <c r="U97" s="1">
        <f>IFERROR(
_xlfn.SWITCH(
VLOOKUP(U$1,参照用!$H$2:$K$20,4,0),
0,IF(入力用!T97="","",入力用!T97),
1,IF(入力用!T97="",0,VLOOKUP(入力用!T97,参照用!$A$1:$B$11,2,0))
),
"")</f>
        <v>0</v>
      </c>
      <c r="V97" s="1">
        <f>IFERROR(
_xlfn.SWITCH(
VLOOKUP(V$1,参照用!$H$2:$K$20,4,0),
0,IF(入力用!U97="","",入力用!U97),
1,IF(入力用!U97="",0,VLOOKUP(入力用!U97,参照用!$A$1:$B$11,2,0))
),
"")</f>
        <v>0</v>
      </c>
      <c r="W97" s="1">
        <f>IFERROR(
_xlfn.SWITCH(
VLOOKUP(W$1,参照用!$H$2:$K$20,4,0),
0,IF(入力用!V97="","",入力用!V97),
1,IF(入力用!V97="",0,VLOOKUP(入力用!V97,参照用!$A$1:$B$11,2,0))
),
"")</f>
        <v>0</v>
      </c>
      <c r="X97" s="1">
        <f>IFERROR(
_xlfn.SWITCH(
VLOOKUP(X$1,参照用!$H$2:$K$20,4,0),
0,IF(入力用!W97="","",入力用!W97),
1,IF(入力用!W97="",0,VLOOKUP(入力用!W97,参照用!$A$1:$B$11,2,0))
),
"")</f>
        <v>0</v>
      </c>
      <c r="Y97" s="1">
        <f>IFERROR(
_xlfn.SWITCH(
VLOOKUP(Y$1,参照用!$H$2:$K$20,4,0),
0,IF(入力用!X97="","",入力用!X97),
1,IF(入力用!X97="",0,VLOOKUP(入力用!X97,参照用!$A$1:$B$11,2,0))
),
"")</f>
        <v>0</v>
      </c>
      <c r="Z97" s="1">
        <f>IFERROR(
_xlfn.SWITCH(
VLOOKUP(Z$1,参照用!$H$2:$K$20,4,0),
0,IF(入力用!Y97="","",入力用!Y97),
1,IF(入力用!Y97="",0,VLOOKUP(入力用!Y97,参照用!$A$1:$B$11,2,0))
),
"")</f>
        <v>0</v>
      </c>
      <c r="AA97" s="1">
        <f>IFERROR(
_xlfn.SWITCH(
VLOOKUP(AA$1,参照用!$H$2:$K$20,4,0),
0,IF(入力用!Z97="","",入力用!Z97),
1,IF(入力用!Z97="",0,VLOOKUP(入力用!Z97,参照用!$A$1:$B$11,2,0))
),
"")</f>
        <v>0</v>
      </c>
      <c r="AB97" s="1">
        <f>IFERROR(
_xlfn.SWITCH(
VLOOKUP(AB$1,参照用!$H$2:$K$20,4,0),
0,IF(入力用!AA97="","",入力用!AA97),
1,IF(入力用!AA97="",0,VLOOKUP(入力用!AA97,参照用!$A$1:$B$11,2,0))
),
"")</f>
        <v>0</v>
      </c>
      <c r="AC97" s="1">
        <f>IFERROR(
_xlfn.SWITCH(
VLOOKUP(AC$1,参照用!$H$2:$K$20,4,0),
0,IF(入力用!AB97="","",入力用!AB97),
1,IF(入力用!AB97="",0,VLOOKUP(入力用!AB97,参照用!$A$1:$B$11,2,0))
),
"")</f>
        <v>0</v>
      </c>
      <c r="AD97" s="1">
        <f>IFERROR(
_xlfn.SWITCH(
VLOOKUP(AD$1,参照用!$H$2:$K$20,4,0),
0,IF(入力用!AC97="","",入力用!AC97),
1,IF(入力用!AC97="",0,VLOOKUP(入力用!AC97,参照用!$A$1:$B$11,2,0))
),
"")</f>
        <v>0</v>
      </c>
      <c r="AE97" s="1">
        <f>IFERROR(
_xlfn.SWITCH(
VLOOKUP(AE$1,参照用!$H$2:$K$20,4,0),
0,IF(入力用!AD97="","",入力用!AD97),
1,IF(入力用!AD97="",0,VLOOKUP(入力用!AD97,参照用!$A$1:$B$11,2,0))
),
"")</f>
        <v>0</v>
      </c>
      <c r="AF97" s="1">
        <f>IFERROR(
_xlfn.SWITCH(
VLOOKUP(AF$1,参照用!$H$2:$K$20,4,0),
0,IF(入力用!AE97="","",入力用!AE97),
1,IF(入力用!AE97="",0,VLOOKUP(入力用!AE97,参照用!$A$1:$B$11,2,0))
),
"")</f>
        <v>0</v>
      </c>
      <c r="AG97" s="1">
        <f>IFERROR(
_xlfn.SWITCH(
VLOOKUP(AG$1,参照用!$H$2:$K$20,4,0),
0,IF(入力用!AF97="","",入力用!AF97),
1,IF(入力用!AF97="",0,VLOOKUP(入力用!AF97,参照用!$A$1:$B$11,2,0))
),
"")</f>
        <v>0</v>
      </c>
      <c r="AH97" s="1">
        <f>IFERROR(
_xlfn.SWITCH(
VLOOKUP(AH$1,参照用!$H$2:$K$20,4,0),
0,IF(入力用!AG97="","",入力用!AG97),
1,IF(入力用!AG97="",0,VLOOKUP(入力用!AG97,参照用!$A$1:$B$11,2,0))
),
"")</f>
        <v>0</v>
      </c>
      <c r="AI97" s="1">
        <f>IFERROR(
_xlfn.SWITCH(
VLOOKUP(AI$1,参照用!$H$2:$K$20,4,0),
0,IF(入力用!AH97="","",入力用!AH97),
1,IF(入力用!AH97="",0,VLOOKUP(入力用!AH97,参照用!$A$1:$B$11,2,0))
),
"")</f>
        <v>0</v>
      </c>
      <c r="AJ97" s="1" t="str">
        <f>IFERROR(
_xlfn.SWITCH(
VLOOKUP(AJ$1,参照用!$H$2:$K$20,4,0),
0,IF(入力用!AI97="","",入力用!AI97),
1,IF(入力用!AI97="",0,VLOOKUP(入力用!AI97,参照用!$A$1:$B$11,2,0))
),
"")</f>
        <v/>
      </c>
      <c r="AK97" s="1" t="str">
        <f>IFERROR(
_xlfn.SWITCH(
VLOOKUP(AK$1,参照用!$H$2:$K$20,4,0),
0,IF(入力用!AJ97="","",入力用!AJ97),
1,IF(入力用!AJ97="",0,VLOOKUP(入力用!AJ97,参照用!$A$1:$B$11,2,0))
),
"")</f>
        <v/>
      </c>
      <c r="AL97" s="1" t="str">
        <f>IFERROR(
_xlfn.SWITCH(
VLOOKUP(AL$1,参照用!$H$2:$K$20,4,0),
0,IF(入力用!AK97="","",入力用!AK97),
1,IF(入力用!AK97="",0,VLOOKUP(入力用!AK97,参照用!$A$1:$B$11,2,0))
),
"")</f>
        <v/>
      </c>
      <c r="AM97" s="1" t="str">
        <f>IFERROR(
_xlfn.SWITCH(
VLOOKUP(AM$1,参照用!$H$2:$K$20,4,0),
0,IF(入力用!AL97="","",入力用!AL97),
1,IF(入力用!AL97="",0,VLOOKUP(入力用!AL97,参照用!$A$1:$B$11,2,0))
),
"")</f>
        <v/>
      </c>
    </row>
    <row r="98" spans="1:39" x14ac:dyDescent="0.2">
      <c r="A98" s="1" t="str">
        <f t="shared" si="1"/>
        <v/>
      </c>
      <c r="B98" s="10" t="str">
        <f>IF(
D98="","",
IF(入力用!A98="",B97,DATE(LEFT(設定!$AD$4,4),MID(設定!$AD$4,5,2),MID(入力用!A98,1,FIND("日",入力用!A98)-1)))
)</f>
        <v/>
      </c>
      <c r="C98" s="10" t="str">
        <f>IF(
D98="","",
IF(入力用!B98="",C97,入力用!B98)
)</f>
        <v/>
      </c>
      <c r="D98" s="1" t="str">
        <f>_xlfn.SWITCH(VLOOKUP(D$1,参照用!$H$2:$K$20,4,0),
0,IF(ISBLANK(入力用!C98),"",入力用!C98),
1,IFERROR(VLOOKUP(入力用!C98,参照用!$A$1:$B$11,2,0),"")
)</f>
        <v/>
      </c>
      <c r="E98" s="1" t="str">
        <f>_xlfn.SWITCH(VLOOKUP(E$1,参照用!$H$2:$K$20,4,0),
0,IF(ISBLANK(入力用!D98),"",入力用!D98),
1,IFERROR(VLOOKUP(入力用!D98,参照用!$A$1:$B$11,2,0),"")
)</f>
        <v/>
      </c>
      <c r="F98" s="1" t="str">
        <f>_xlfn.SWITCH(VLOOKUP(F$1,参照用!$H$2:$K$20,4,0),
0,IF(ISBLANK(入力用!E98),"",入力用!E98),
1,IFERROR(VLOOKUP(入力用!E98,参照用!$A$1:$B$11,2,0),"")
)</f>
        <v/>
      </c>
      <c r="G98" s="1">
        <f>IFERROR(
_xlfn.SWITCH(
VLOOKUP(G$1,参照用!$H$2:$K$20,4,0),
0,IF(ISBLANK(入力用!F98),"",入力用!F98),
1,IF(ISBLANK(入力用!F98),0,VLOOKUP(入力用!F98,参照用!$A$1:$B$11,2,0))
),
"")</f>
        <v>0</v>
      </c>
      <c r="H98" s="1">
        <f>IFERROR(
_xlfn.SWITCH(
VLOOKUP(H$1,参照用!$H$2:$K$20,4,0),
0,IF(ISBLANK(入力用!G98),"",入力用!G98),
1,IF(ISBLANK(入力用!G98),0,VLOOKUP(入力用!G98,参照用!$A$1:$B$11,2,0))
),
"")</f>
        <v>0</v>
      </c>
      <c r="I98" s="1">
        <f>IFERROR(
_xlfn.SWITCH(
VLOOKUP(I$1,参照用!$H$2:$K$20,4,0),
0,IF(ISBLANK(入力用!H98),"",入力用!H98),
1,IF(ISBLANK(入力用!H98),0,VLOOKUP(入力用!H98,参照用!$A$1:$B$11,2,0))
),
"")</f>
        <v>0</v>
      </c>
      <c r="J98" s="1">
        <f>IFERROR(
_xlfn.SWITCH(
VLOOKUP(J$1,参照用!$H$2:$K$20,4,0),
0,IF(入力用!I98="","",入力用!I98),
1,IF(入力用!I98="",0,VLOOKUP(入力用!I98,参照用!$A$1:$B$11,2,0))
),
"")</f>
        <v>0</v>
      </c>
      <c r="K98" s="1">
        <f>IFERROR(
_xlfn.SWITCH(
VLOOKUP(K$1,参照用!$H$2:$K$20,4,0),
0,IF(入力用!J98="","",入力用!J98),
1,IF(入力用!J98="",0,VLOOKUP(入力用!J98,参照用!$A$1:$B$11,2,0))
),
"")</f>
        <v>0</v>
      </c>
      <c r="L98" s="1">
        <f>IFERROR(
_xlfn.SWITCH(
VLOOKUP(L$1,参照用!$H$2:$K$20,4,0),
0,IF(入力用!K98="","",入力用!K98),
1,IF(入力用!K98="",0,VLOOKUP(入力用!K98,参照用!$A$1:$B$11,2,0))
),
"")</f>
        <v>0</v>
      </c>
      <c r="M98" s="1">
        <f>IFERROR(
_xlfn.SWITCH(
VLOOKUP(M$1,参照用!$H$2:$K$20,4,0),
0,IF(入力用!L98="","",入力用!L98),
1,IF(入力用!L98="",0,VLOOKUP(入力用!L98,参照用!$A$1:$B$11,2,0))
),
"")</f>
        <v>0</v>
      </c>
      <c r="N98" s="1">
        <f>IFERROR(
_xlfn.SWITCH(
VLOOKUP(N$1,参照用!$H$2:$K$20,4,0),
0,IF(入力用!M98="","",入力用!M98),
1,IF(入力用!M98="",0,VLOOKUP(入力用!M98,参照用!$A$1:$B$11,2,0))
),
"")</f>
        <v>0</v>
      </c>
      <c r="O98" s="1">
        <f>IFERROR(
_xlfn.SWITCH(
VLOOKUP(O$1,参照用!$H$2:$K$20,4,0),
0,IF(入力用!N98="","",入力用!N98),
1,IF(入力用!N98="",0,VLOOKUP(入力用!N98,参照用!$A$1:$B$11,2,0))
),
"")</f>
        <v>0</v>
      </c>
      <c r="P98" s="1">
        <f>IFERROR(
_xlfn.SWITCH(
VLOOKUP(P$1,参照用!$H$2:$K$20,4,0),
0,IF(入力用!O98="","",入力用!O98),
1,IF(入力用!O98="",0,VLOOKUP(入力用!O98,参照用!$A$1:$B$11,2,0))
),
"")</f>
        <v>0</v>
      </c>
      <c r="Q98" s="1">
        <f>IFERROR(
_xlfn.SWITCH(
VLOOKUP(Q$1,参照用!$H$2:$K$20,4,0),
0,IF(入力用!P98="","",入力用!P98),
1,IF(入力用!P98="",0,VLOOKUP(入力用!P98,参照用!$A$1:$B$11,2,0))
),
"")</f>
        <v>0</v>
      </c>
      <c r="R98" s="1">
        <f>IFERROR(
_xlfn.SWITCH(
VLOOKUP(R$1,参照用!$H$2:$K$20,4,0),
0,IF(入力用!Q98="","",入力用!Q98),
1,IF(入力用!Q98="",0,VLOOKUP(入力用!Q98,参照用!$A$1:$B$11,2,0))
),
"")</f>
        <v>0</v>
      </c>
      <c r="S98" s="1">
        <f>IFERROR(
_xlfn.SWITCH(
VLOOKUP(S$1,参照用!$H$2:$K$20,4,0),
0,IF(入力用!R98="","",入力用!R98),
1,IF(入力用!R98="",0,VLOOKUP(入力用!R98,参照用!$A$1:$B$11,2,0))
),
"")</f>
        <v>0</v>
      </c>
      <c r="T98" s="1">
        <f>IFERROR(
_xlfn.SWITCH(
VLOOKUP(T$1,参照用!$H$2:$K$20,4,0),
0,IF(入力用!S98="","",入力用!S98),
1,IF(入力用!S98="",0,VLOOKUP(入力用!S98,参照用!$A$1:$B$11,2,0))
),
"")</f>
        <v>0</v>
      </c>
      <c r="U98" s="1">
        <f>IFERROR(
_xlfn.SWITCH(
VLOOKUP(U$1,参照用!$H$2:$K$20,4,0),
0,IF(入力用!T98="","",入力用!T98),
1,IF(入力用!T98="",0,VLOOKUP(入力用!T98,参照用!$A$1:$B$11,2,0))
),
"")</f>
        <v>0</v>
      </c>
      <c r="V98" s="1">
        <f>IFERROR(
_xlfn.SWITCH(
VLOOKUP(V$1,参照用!$H$2:$K$20,4,0),
0,IF(入力用!U98="","",入力用!U98),
1,IF(入力用!U98="",0,VLOOKUP(入力用!U98,参照用!$A$1:$B$11,2,0))
),
"")</f>
        <v>0</v>
      </c>
      <c r="W98" s="1">
        <f>IFERROR(
_xlfn.SWITCH(
VLOOKUP(W$1,参照用!$H$2:$K$20,4,0),
0,IF(入力用!V98="","",入力用!V98),
1,IF(入力用!V98="",0,VLOOKUP(入力用!V98,参照用!$A$1:$B$11,2,0))
),
"")</f>
        <v>0</v>
      </c>
      <c r="X98" s="1">
        <f>IFERROR(
_xlfn.SWITCH(
VLOOKUP(X$1,参照用!$H$2:$K$20,4,0),
0,IF(入力用!W98="","",入力用!W98),
1,IF(入力用!W98="",0,VLOOKUP(入力用!W98,参照用!$A$1:$B$11,2,0))
),
"")</f>
        <v>0</v>
      </c>
      <c r="Y98" s="1">
        <f>IFERROR(
_xlfn.SWITCH(
VLOOKUP(Y$1,参照用!$H$2:$K$20,4,0),
0,IF(入力用!X98="","",入力用!X98),
1,IF(入力用!X98="",0,VLOOKUP(入力用!X98,参照用!$A$1:$B$11,2,0))
),
"")</f>
        <v>0</v>
      </c>
      <c r="Z98" s="1">
        <f>IFERROR(
_xlfn.SWITCH(
VLOOKUP(Z$1,参照用!$H$2:$K$20,4,0),
0,IF(入力用!Y98="","",入力用!Y98),
1,IF(入力用!Y98="",0,VLOOKUP(入力用!Y98,参照用!$A$1:$B$11,2,0))
),
"")</f>
        <v>0</v>
      </c>
      <c r="AA98" s="1">
        <f>IFERROR(
_xlfn.SWITCH(
VLOOKUP(AA$1,参照用!$H$2:$K$20,4,0),
0,IF(入力用!Z98="","",入力用!Z98),
1,IF(入力用!Z98="",0,VLOOKUP(入力用!Z98,参照用!$A$1:$B$11,2,0))
),
"")</f>
        <v>0</v>
      </c>
      <c r="AB98" s="1">
        <f>IFERROR(
_xlfn.SWITCH(
VLOOKUP(AB$1,参照用!$H$2:$K$20,4,0),
0,IF(入力用!AA98="","",入力用!AA98),
1,IF(入力用!AA98="",0,VLOOKUP(入力用!AA98,参照用!$A$1:$B$11,2,0))
),
"")</f>
        <v>0</v>
      </c>
      <c r="AC98" s="1">
        <f>IFERROR(
_xlfn.SWITCH(
VLOOKUP(AC$1,参照用!$H$2:$K$20,4,0),
0,IF(入力用!AB98="","",入力用!AB98),
1,IF(入力用!AB98="",0,VLOOKUP(入力用!AB98,参照用!$A$1:$B$11,2,0))
),
"")</f>
        <v>0</v>
      </c>
      <c r="AD98" s="1">
        <f>IFERROR(
_xlfn.SWITCH(
VLOOKUP(AD$1,参照用!$H$2:$K$20,4,0),
0,IF(入力用!AC98="","",入力用!AC98),
1,IF(入力用!AC98="",0,VLOOKUP(入力用!AC98,参照用!$A$1:$B$11,2,0))
),
"")</f>
        <v>0</v>
      </c>
      <c r="AE98" s="1">
        <f>IFERROR(
_xlfn.SWITCH(
VLOOKUP(AE$1,参照用!$H$2:$K$20,4,0),
0,IF(入力用!AD98="","",入力用!AD98),
1,IF(入力用!AD98="",0,VLOOKUP(入力用!AD98,参照用!$A$1:$B$11,2,0))
),
"")</f>
        <v>0</v>
      </c>
      <c r="AF98" s="1">
        <f>IFERROR(
_xlfn.SWITCH(
VLOOKUP(AF$1,参照用!$H$2:$K$20,4,0),
0,IF(入力用!AE98="","",入力用!AE98),
1,IF(入力用!AE98="",0,VLOOKUP(入力用!AE98,参照用!$A$1:$B$11,2,0))
),
"")</f>
        <v>0</v>
      </c>
      <c r="AG98" s="1">
        <f>IFERROR(
_xlfn.SWITCH(
VLOOKUP(AG$1,参照用!$H$2:$K$20,4,0),
0,IF(入力用!AF98="","",入力用!AF98),
1,IF(入力用!AF98="",0,VLOOKUP(入力用!AF98,参照用!$A$1:$B$11,2,0))
),
"")</f>
        <v>0</v>
      </c>
      <c r="AH98" s="1">
        <f>IFERROR(
_xlfn.SWITCH(
VLOOKUP(AH$1,参照用!$H$2:$K$20,4,0),
0,IF(入力用!AG98="","",入力用!AG98),
1,IF(入力用!AG98="",0,VLOOKUP(入力用!AG98,参照用!$A$1:$B$11,2,0))
),
"")</f>
        <v>0</v>
      </c>
      <c r="AI98" s="1">
        <f>IFERROR(
_xlfn.SWITCH(
VLOOKUP(AI$1,参照用!$H$2:$K$20,4,0),
0,IF(入力用!AH98="","",入力用!AH98),
1,IF(入力用!AH98="",0,VLOOKUP(入力用!AH98,参照用!$A$1:$B$11,2,0))
),
"")</f>
        <v>0</v>
      </c>
      <c r="AJ98" s="1" t="str">
        <f>IFERROR(
_xlfn.SWITCH(
VLOOKUP(AJ$1,参照用!$H$2:$K$20,4,0),
0,IF(入力用!AI98="","",入力用!AI98),
1,IF(入力用!AI98="",0,VLOOKUP(入力用!AI98,参照用!$A$1:$B$11,2,0))
),
"")</f>
        <v/>
      </c>
      <c r="AK98" s="1" t="str">
        <f>IFERROR(
_xlfn.SWITCH(
VLOOKUP(AK$1,参照用!$H$2:$K$20,4,0),
0,IF(入力用!AJ98="","",入力用!AJ98),
1,IF(入力用!AJ98="",0,VLOOKUP(入力用!AJ98,参照用!$A$1:$B$11,2,0))
),
"")</f>
        <v/>
      </c>
      <c r="AL98" s="1" t="str">
        <f>IFERROR(
_xlfn.SWITCH(
VLOOKUP(AL$1,参照用!$H$2:$K$20,4,0),
0,IF(入力用!AK98="","",入力用!AK98),
1,IF(入力用!AK98="",0,VLOOKUP(入力用!AK98,参照用!$A$1:$B$11,2,0))
),
"")</f>
        <v/>
      </c>
      <c r="AM98" s="1" t="str">
        <f>IFERROR(
_xlfn.SWITCH(
VLOOKUP(AM$1,参照用!$H$2:$K$20,4,0),
0,IF(入力用!AL98="","",入力用!AL98),
1,IF(入力用!AL98="",0,VLOOKUP(入力用!AL98,参照用!$A$1:$B$11,2,0))
),
"")</f>
        <v/>
      </c>
    </row>
    <row r="99" spans="1:39" x14ac:dyDescent="0.2">
      <c r="A99" s="1" t="str">
        <f t="shared" si="1"/>
        <v/>
      </c>
      <c r="B99" s="10" t="str">
        <f>IF(
D99="","",
IF(入力用!A99="",B98,DATE(LEFT(設定!$AD$4,4),MID(設定!$AD$4,5,2),MID(入力用!A99,1,FIND("日",入力用!A99)-1)))
)</f>
        <v/>
      </c>
      <c r="C99" s="10" t="str">
        <f>IF(
D99="","",
IF(入力用!B99="",C98,入力用!B99)
)</f>
        <v/>
      </c>
      <c r="D99" s="1" t="str">
        <f>_xlfn.SWITCH(VLOOKUP(D$1,参照用!$H$2:$K$20,4,0),
0,IF(ISBLANK(入力用!C99),"",入力用!C99),
1,IFERROR(VLOOKUP(入力用!C99,参照用!$A$1:$B$11,2,0),"")
)</f>
        <v/>
      </c>
      <c r="E99" s="1" t="str">
        <f>_xlfn.SWITCH(VLOOKUP(E$1,参照用!$H$2:$K$20,4,0),
0,IF(ISBLANK(入力用!D99),"",入力用!D99),
1,IFERROR(VLOOKUP(入力用!D99,参照用!$A$1:$B$11,2,0),"")
)</f>
        <v/>
      </c>
      <c r="F99" s="1" t="str">
        <f>_xlfn.SWITCH(VLOOKUP(F$1,参照用!$H$2:$K$20,4,0),
0,IF(ISBLANK(入力用!E99),"",入力用!E99),
1,IFERROR(VLOOKUP(入力用!E99,参照用!$A$1:$B$11,2,0),"")
)</f>
        <v/>
      </c>
      <c r="G99" s="1">
        <f>IFERROR(
_xlfn.SWITCH(
VLOOKUP(G$1,参照用!$H$2:$K$20,4,0),
0,IF(ISBLANK(入力用!F99),"",入力用!F99),
1,IF(ISBLANK(入力用!F99),0,VLOOKUP(入力用!F99,参照用!$A$1:$B$11,2,0))
),
"")</f>
        <v>0</v>
      </c>
      <c r="H99" s="1">
        <f>IFERROR(
_xlfn.SWITCH(
VLOOKUP(H$1,参照用!$H$2:$K$20,4,0),
0,IF(ISBLANK(入力用!G99),"",入力用!G99),
1,IF(ISBLANK(入力用!G99),0,VLOOKUP(入力用!G99,参照用!$A$1:$B$11,2,0))
),
"")</f>
        <v>0</v>
      </c>
      <c r="I99" s="1">
        <f>IFERROR(
_xlfn.SWITCH(
VLOOKUP(I$1,参照用!$H$2:$K$20,4,0),
0,IF(ISBLANK(入力用!H99),"",入力用!H99),
1,IF(ISBLANK(入力用!H99),0,VLOOKUP(入力用!H99,参照用!$A$1:$B$11,2,0))
),
"")</f>
        <v>0</v>
      </c>
      <c r="J99" s="1">
        <f>IFERROR(
_xlfn.SWITCH(
VLOOKUP(J$1,参照用!$H$2:$K$20,4,0),
0,IF(入力用!I99="","",入力用!I99),
1,IF(入力用!I99="",0,VLOOKUP(入力用!I99,参照用!$A$1:$B$11,2,0))
),
"")</f>
        <v>0</v>
      </c>
      <c r="K99" s="1">
        <f>IFERROR(
_xlfn.SWITCH(
VLOOKUP(K$1,参照用!$H$2:$K$20,4,0),
0,IF(入力用!J99="","",入力用!J99),
1,IF(入力用!J99="",0,VLOOKUP(入力用!J99,参照用!$A$1:$B$11,2,0))
),
"")</f>
        <v>0</v>
      </c>
      <c r="L99" s="1">
        <f>IFERROR(
_xlfn.SWITCH(
VLOOKUP(L$1,参照用!$H$2:$K$20,4,0),
0,IF(入力用!K99="","",入力用!K99),
1,IF(入力用!K99="",0,VLOOKUP(入力用!K99,参照用!$A$1:$B$11,2,0))
),
"")</f>
        <v>0</v>
      </c>
      <c r="M99" s="1">
        <f>IFERROR(
_xlfn.SWITCH(
VLOOKUP(M$1,参照用!$H$2:$K$20,4,0),
0,IF(入力用!L99="","",入力用!L99),
1,IF(入力用!L99="",0,VLOOKUP(入力用!L99,参照用!$A$1:$B$11,2,0))
),
"")</f>
        <v>0</v>
      </c>
      <c r="N99" s="1">
        <f>IFERROR(
_xlfn.SWITCH(
VLOOKUP(N$1,参照用!$H$2:$K$20,4,0),
0,IF(入力用!M99="","",入力用!M99),
1,IF(入力用!M99="",0,VLOOKUP(入力用!M99,参照用!$A$1:$B$11,2,0))
),
"")</f>
        <v>0</v>
      </c>
      <c r="O99" s="1">
        <f>IFERROR(
_xlfn.SWITCH(
VLOOKUP(O$1,参照用!$H$2:$K$20,4,0),
0,IF(入力用!N99="","",入力用!N99),
1,IF(入力用!N99="",0,VLOOKUP(入力用!N99,参照用!$A$1:$B$11,2,0))
),
"")</f>
        <v>0</v>
      </c>
      <c r="P99" s="1">
        <f>IFERROR(
_xlfn.SWITCH(
VLOOKUP(P$1,参照用!$H$2:$K$20,4,0),
0,IF(入力用!O99="","",入力用!O99),
1,IF(入力用!O99="",0,VLOOKUP(入力用!O99,参照用!$A$1:$B$11,2,0))
),
"")</f>
        <v>0</v>
      </c>
      <c r="Q99" s="1">
        <f>IFERROR(
_xlfn.SWITCH(
VLOOKUP(Q$1,参照用!$H$2:$K$20,4,0),
0,IF(入力用!P99="","",入力用!P99),
1,IF(入力用!P99="",0,VLOOKUP(入力用!P99,参照用!$A$1:$B$11,2,0))
),
"")</f>
        <v>0</v>
      </c>
      <c r="R99" s="1">
        <f>IFERROR(
_xlfn.SWITCH(
VLOOKUP(R$1,参照用!$H$2:$K$20,4,0),
0,IF(入力用!Q99="","",入力用!Q99),
1,IF(入力用!Q99="",0,VLOOKUP(入力用!Q99,参照用!$A$1:$B$11,2,0))
),
"")</f>
        <v>0</v>
      </c>
      <c r="S99" s="1">
        <f>IFERROR(
_xlfn.SWITCH(
VLOOKUP(S$1,参照用!$H$2:$K$20,4,0),
0,IF(入力用!R99="","",入力用!R99),
1,IF(入力用!R99="",0,VLOOKUP(入力用!R99,参照用!$A$1:$B$11,2,0))
),
"")</f>
        <v>0</v>
      </c>
      <c r="T99" s="1">
        <f>IFERROR(
_xlfn.SWITCH(
VLOOKUP(T$1,参照用!$H$2:$K$20,4,0),
0,IF(入力用!S99="","",入力用!S99),
1,IF(入力用!S99="",0,VLOOKUP(入力用!S99,参照用!$A$1:$B$11,2,0))
),
"")</f>
        <v>0</v>
      </c>
      <c r="U99" s="1">
        <f>IFERROR(
_xlfn.SWITCH(
VLOOKUP(U$1,参照用!$H$2:$K$20,4,0),
0,IF(入力用!T99="","",入力用!T99),
1,IF(入力用!T99="",0,VLOOKUP(入力用!T99,参照用!$A$1:$B$11,2,0))
),
"")</f>
        <v>0</v>
      </c>
      <c r="V99" s="1">
        <f>IFERROR(
_xlfn.SWITCH(
VLOOKUP(V$1,参照用!$H$2:$K$20,4,0),
0,IF(入力用!U99="","",入力用!U99),
1,IF(入力用!U99="",0,VLOOKUP(入力用!U99,参照用!$A$1:$B$11,2,0))
),
"")</f>
        <v>0</v>
      </c>
      <c r="W99" s="1">
        <f>IFERROR(
_xlfn.SWITCH(
VLOOKUP(W$1,参照用!$H$2:$K$20,4,0),
0,IF(入力用!V99="","",入力用!V99),
1,IF(入力用!V99="",0,VLOOKUP(入力用!V99,参照用!$A$1:$B$11,2,0))
),
"")</f>
        <v>0</v>
      </c>
      <c r="X99" s="1">
        <f>IFERROR(
_xlfn.SWITCH(
VLOOKUP(X$1,参照用!$H$2:$K$20,4,0),
0,IF(入力用!W99="","",入力用!W99),
1,IF(入力用!W99="",0,VLOOKUP(入力用!W99,参照用!$A$1:$B$11,2,0))
),
"")</f>
        <v>0</v>
      </c>
      <c r="Y99" s="1">
        <f>IFERROR(
_xlfn.SWITCH(
VLOOKUP(Y$1,参照用!$H$2:$K$20,4,0),
0,IF(入力用!X99="","",入力用!X99),
1,IF(入力用!X99="",0,VLOOKUP(入力用!X99,参照用!$A$1:$B$11,2,0))
),
"")</f>
        <v>0</v>
      </c>
      <c r="Z99" s="1">
        <f>IFERROR(
_xlfn.SWITCH(
VLOOKUP(Z$1,参照用!$H$2:$K$20,4,0),
0,IF(入力用!Y99="","",入力用!Y99),
1,IF(入力用!Y99="",0,VLOOKUP(入力用!Y99,参照用!$A$1:$B$11,2,0))
),
"")</f>
        <v>0</v>
      </c>
      <c r="AA99" s="1">
        <f>IFERROR(
_xlfn.SWITCH(
VLOOKUP(AA$1,参照用!$H$2:$K$20,4,0),
0,IF(入力用!Z99="","",入力用!Z99),
1,IF(入力用!Z99="",0,VLOOKUP(入力用!Z99,参照用!$A$1:$B$11,2,0))
),
"")</f>
        <v>0</v>
      </c>
      <c r="AB99" s="1">
        <f>IFERROR(
_xlfn.SWITCH(
VLOOKUP(AB$1,参照用!$H$2:$K$20,4,0),
0,IF(入力用!AA99="","",入力用!AA99),
1,IF(入力用!AA99="",0,VLOOKUP(入力用!AA99,参照用!$A$1:$B$11,2,0))
),
"")</f>
        <v>0</v>
      </c>
      <c r="AC99" s="1">
        <f>IFERROR(
_xlfn.SWITCH(
VLOOKUP(AC$1,参照用!$H$2:$K$20,4,0),
0,IF(入力用!AB99="","",入力用!AB99),
1,IF(入力用!AB99="",0,VLOOKUP(入力用!AB99,参照用!$A$1:$B$11,2,0))
),
"")</f>
        <v>0</v>
      </c>
      <c r="AD99" s="1">
        <f>IFERROR(
_xlfn.SWITCH(
VLOOKUP(AD$1,参照用!$H$2:$K$20,4,0),
0,IF(入力用!AC99="","",入力用!AC99),
1,IF(入力用!AC99="",0,VLOOKUP(入力用!AC99,参照用!$A$1:$B$11,2,0))
),
"")</f>
        <v>0</v>
      </c>
      <c r="AE99" s="1">
        <f>IFERROR(
_xlfn.SWITCH(
VLOOKUP(AE$1,参照用!$H$2:$K$20,4,0),
0,IF(入力用!AD99="","",入力用!AD99),
1,IF(入力用!AD99="",0,VLOOKUP(入力用!AD99,参照用!$A$1:$B$11,2,0))
),
"")</f>
        <v>0</v>
      </c>
      <c r="AF99" s="1">
        <f>IFERROR(
_xlfn.SWITCH(
VLOOKUP(AF$1,参照用!$H$2:$K$20,4,0),
0,IF(入力用!AE99="","",入力用!AE99),
1,IF(入力用!AE99="",0,VLOOKUP(入力用!AE99,参照用!$A$1:$B$11,2,0))
),
"")</f>
        <v>0</v>
      </c>
      <c r="AG99" s="1">
        <f>IFERROR(
_xlfn.SWITCH(
VLOOKUP(AG$1,参照用!$H$2:$K$20,4,0),
0,IF(入力用!AF99="","",入力用!AF99),
1,IF(入力用!AF99="",0,VLOOKUP(入力用!AF99,参照用!$A$1:$B$11,2,0))
),
"")</f>
        <v>0</v>
      </c>
      <c r="AH99" s="1">
        <f>IFERROR(
_xlfn.SWITCH(
VLOOKUP(AH$1,参照用!$H$2:$K$20,4,0),
0,IF(入力用!AG99="","",入力用!AG99),
1,IF(入力用!AG99="",0,VLOOKUP(入力用!AG99,参照用!$A$1:$B$11,2,0))
),
"")</f>
        <v>0</v>
      </c>
      <c r="AI99" s="1">
        <f>IFERROR(
_xlfn.SWITCH(
VLOOKUP(AI$1,参照用!$H$2:$K$20,4,0),
0,IF(入力用!AH99="","",入力用!AH99),
1,IF(入力用!AH99="",0,VLOOKUP(入力用!AH99,参照用!$A$1:$B$11,2,0))
),
"")</f>
        <v>0</v>
      </c>
      <c r="AJ99" s="1" t="str">
        <f>IFERROR(
_xlfn.SWITCH(
VLOOKUP(AJ$1,参照用!$H$2:$K$20,4,0),
0,IF(入力用!AI99="","",入力用!AI99),
1,IF(入力用!AI99="",0,VLOOKUP(入力用!AI99,参照用!$A$1:$B$11,2,0))
),
"")</f>
        <v/>
      </c>
      <c r="AK99" s="1" t="str">
        <f>IFERROR(
_xlfn.SWITCH(
VLOOKUP(AK$1,参照用!$H$2:$K$20,4,0),
0,IF(入力用!AJ99="","",入力用!AJ99),
1,IF(入力用!AJ99="",0,VLOOKUP(入力用!AJ99,参照用!$A$1:$B$11,2,0))
),
"")</f>
        <v/>
      </c>
      <c r="AL99" s="1" t="str">
        <f>IFERROR(
_xlfn.SWITCH(
VLOOKUP(AL$1,参照用!$H$2:$K$20,4,0),
0,IF(入力用!AK99="","",入力用!AK99),
1,IF(入力用!AK99="",0,VLOOKUP(入力用!AK99,参照用!$A$1:$B$11,2,0))
),
"")</f>
        <v/>
      </c>
      <c r="AM99" s="1" t="str">
        <f>IFERROR(
_xlfn.SWITCH(
VLOOKUP(AM$1,参照用!$H$2:$K$20,4,0),
0,IF(入力用!AL99="","",入力用!AL99),
1,IF(入力用!AL99="",0,VLOOKUP(入力用!AL99,参照用!$A$1:$B$11,2,0))
),
"")</f>
        <v/>
      </c>
    </row>
    <row r="100" spans="1:39" x14ac:dyDescent="0.2">
      <c r="A100" s="1" t="str">
        <f t="shared" si="1"/>
        <v/>
      </c>
      <c r="B100" s="10" t="str">
        <f>IF(
D100="","",
IF(入力用!A100="",B99,DATE(LEFT(設定!$AD$4,4),MID(設定!$AD$4,5,2),MID(入力用!A100,1,FIND("日",入力用!A100)-1)))
)</f>
        <v/>
      </c>
      <c r="C100" s="10" t="str">
        <f>IF(
D100="","",
IF(入力用!B100="",C99,入力用!B100)
)</f>
        <v/>
      </c>
      <c r="D100" s="1" t="str">
        <f>_xlfn.SWITCH(VLOOKUP(D$1,参照用!$H$2:$K$20,4,0),
0,IF(ISBLANK(入力用!C100),"",入力用!C100),
1,IFERROR(VLOOKUP(入力用!C100,参照用!$A$1:$B$11,2,0),"")
)</f>
        <v/>
      </c>
      <c r="E100" s="1" t="str">
        <f>_xlfn.SWITCH(VLOOKUP(E$1,参照用!$H$2:$K$20,4,0),
0,IF(ISBLANK(入力用!D100),"",入力用!D100),
1,IFERROR(VLOOKUP(入力用!D100,参照用!$A$1:$B$11,2,0),"")
)</f>
        <v/>
      </c>
      <c r="F100" s="1" t="str">
        <f>_xlfn.SWITCH(VLOOKUP(F$1,参照用!$H$2:$K$20,4,0),
0,IF(ISBLANK(入力用!E100),"",入力用!E100),
1,IFERROR(VLOOKUP(入力用!E100,参照用!$A$1:$B$11,2,0),"")
)</f>
        <v/>
      </c>
      <c r="G100" s="1">
        <f>IFERROR(
_xlfn.SWITCH(
VLOOKUP(G$1,参照用!$H$2:$K$20,4,0),
0,IF(ISBLANK(入力用!F100),"",入力用!F100),
1,IF(ISBLANK(入力用!F100),0,VLOOKUP(入力用!F100,参照用!$A$1:$B$11,2,0))
),
"")</f>
        <v>0</v>
      </c>
      <c r="H100" s="1">
        <f>IFERROR(
_xlfn.SWITCH(
VLOOKUP(H$1,参照用!$H$2:$K$20,4,0),
0,IF(ISBLANK(入力用!G100),"",入力用!G100),
1,IF(ISBLANK(入力用!G100),0,VLOOKUP(入力用!G100,参照用!$A$1:$B$11,2,0))
),
"")</f>
        <v>0</v>
      </c>
      <c r="I100" s="1">
        <f>IFERROR(
_xlfn.SWITCH(
VLOOKUP(I$1,参照用!$H$2:$K$20,4,0),
0,IF(ISBLANK(入力用!H100),"",入力用!H100),
1,IF(ISBLANK(入力用!H100),0,VLOOKUP(入力用!H100,参照用!$A$1:$B$11,2,0))
),
"")</f>
        <v>0</v>
      </c>
      <c r="J100" s="1">
        <f>IFERROR(
_xlfn.SWITCH(
VLOOKUP(J$1,参照用!$H$2:$K$20,4,0),
0,IF(入力用!I100="","",入力用!I100),
1,IF(入力用!I100="",0,VLOOKUP(入力用!I100,参照用!$A$1:$B$11,2,0))
),
"")</f>
        <v>0</v>
      </c>
      <c r="K100" s="1">
        <f>IFERROR(
_xlfn.SWITCH(
VLOOKUP(K$1,参照用!$H$2:$K$20,4,0),
0,IF(入力用!J100="","",入力用!J100),
1,IF(入力用!J100="",0,VLOOKUP(入力用!J100,参照用!$A$1:$B$11,2,0))
),
"")</f>
        <v>0</v>
      </c>
      <c r="L100" s="1">
        <f>IFERROR(
_xlfn.SWITCH(
VLOOKUP(L$1,参照用!$H$2:$K$20,4,0),
0,IF(入力用!K100="","",入力用!K100),
1,IF(入力用!K100="",0,VLOOKUP(入力用!K100,参照用!$A$1:$B$11,2,0))
),
"")</f>
        <v>0</v>
      </c>
      <c r="M100" s="1">
        <f>IFERROR(
_xlfn.SWITCH(
VLOOKUP(M$1,参照用!$H$2:$K$20,4,0),
0,IF(入力用!L100="","",入力用!L100),
1,IF(入力用!L100="",0,VLOOKUP(入力用!L100,参照用!$A$1:$B$11,2,0))
),
"")</f>
        <v>0</v>
      </c>
      <c r="N100" s="1">
        <f>IFERROR(
_xlfn.SWITCH(
VLOOKUP(N$1,参照用!$H$2:$K$20,4,0),
0,IF(入力用!M100="","",入力用!M100),
1,IF(入力用!M100="",0,VLOOKUP(入力用!M100,参照用!$A$1:$B$11,2,0))
),
"")</f>
        <v>0</v>
      </c>
      <c r="O100" s="1">
        <f>IFERROR(
_xlfn.SWITCH(
VLOOKUP(O$1,参照用!$H$2:$K$20,4,0),
0,IF(入力用!N100="","",入力用!N100),
1,IF(入力用!N100="",0,VLOOKUP(入力用!N100,参照用!$A$1:$B$11,2,0))
),
"")</f>
        <v>0</v>
      </c>
      <c r="P100" s="1">
        <f>IFERROR(
_xlfn.SWITCH(
VLOOKUP(P$1,参照用!$H$2:$K$20,4,0),
0,IF(入力用!O100="","",入力用!O100),
1,IF(入力用!O100="",0,VLOOKUP(入力用!O100,参照用!$A$1:$B$11,2,0))
),
"")</f>
        <v>0</v>
      </c>
      <c r="Q100" s="1">
        <f>IFERROR(
_xlfn.SWITCH(
VLOOKUP(Q$1,参照用!$H$2:$K$20,4,0),
0,IF(入力用!P100="","",入力用!P100),
1,IF(入力用!P100="",0,VLOOKUP(入力用!P100,参照用!$A$1:$B$11,2,0))
),
"")</f>
        <v>0</v>
      </c>
      <c r="R100" s="1">
        <f>IFERROR(
_xlfn.SWITCH(
VLOOKUP(R$1,参照用!$H$2:$K$20,4,0),
0,IF(入力用!Q100="","",入力用!Q100),
1,IF(入力用!Q100="",0,VLOOKUP(入力用!Q100,参照用!$A$1:$B$11,2,0))
),
"")</f>
        <v>0</v>
      </c>
      <c r="S100" s="1">
        <f>IFERROR(
_xlfn.SWITCH(
VLOOKUP(S$1,参照用!$H$2:$K$20,4,0),
0,IF(入力用!R100="","",入力用!R100),
1,IF(入力用!R100="",0,VLOOKUP(入力用!R100,参照用!$A$1:$B$11,2,0))
),
"")</f>
        <v>0</v>
      </c>
      <c r="T100" s="1">
        <f>IFERROR(
_xlfn.SWITCH(
VLOOKUP(T$1,参照用!$H$2:$K$20,4,0),
0,IF(入力用!S100="","",入力用!S100),
1,IF(入力用!S100="",0,VLOOKUP(入力用!S100,参照用!$A$1:$B$11,2,0))
),
"")</f>
        <v>0</v>
      </c>
      <c r="U100" s="1">
        <f>IFERROR(
_xlfn.SWITCH(
VLOOKUP(U$1,参照用!$H$2:$K$20,4,0),
0,IF(入力用!T100="","",入力用!T100),
1,IF(入力用!T100="",0,VLOOKUP(入力用!T100,参照用!$A$1:$B$11,2,0))
),
"")</f>
        <v>0</v>
      </c>
      <c r="V100" s="1">
        <f>IFERROR(
_xlfn.SWITCH(
VLOOKUP(V$1,参照用!$H$2:$K$20,4,0),
0,IF(入力用!U100="","",入力用!U100),
1,IF(入力用!U100="",0,VLOOKUP(入力用!U100,参照用!$A$1:$B$11,2,0))
),
"")</f>
        <v>0</v>
      </c>
      <c r="W100" s="1">
        <f>IFERROR(
_xlfn.SWITCH(
VLOOKUP(W$1,参照用!$H$2:$K$20,4,0),
0,IF(入力用!V100="","",入力用!V100),
1,IF(入力用!V100="",0,VLOOKUP(入力用!V100,参照用!$A$1:$B$11,2,0))
),
"")</f>
        <v>0</v>
      </c>
      <c r="X100" s="1">
        <f>IFERROR(
_xlfn.SWITCH(
VLOOKUP(X$1,参照用!$H$2:$K$20,4,0),
0,IF(入力用!W100="","",入力用!W100),
1,IF(入力用!W100="",0,VLOOKUP(入力用!W100,参照用!$A$1:$B$11,2,0))
),
"")</f>
        <v>0</v>
      </c>
      <c r="Y100" s="1">
        <f>IFERROR(
_xlfn.SWITCH(
VLOOKUP(Y$1,参照用!$H$2:$K$20,4,0),
0,IF(入力用!X100="","",入力用!X100),
1,IF(入力用!X100="",0,VLOOKUP(入力用!X100,参照用!$A$1:$B$11,2,0))
),
"")</f>
        <v>0</v>
      </c>
      <c r="Z100" s="1">
        <f>IFERROR(
_xlfn.SWITCH(
VLOOKUP(Z$1,参照用!$H$2:$K$20,4,0),
0,IF(入力用!Y100="","",入力用!Y100),
1,IF(入力用!Y100="",0,VLOOKUP(入力用!Y100,参照用!$A$1:$B$11,2,0))
),
"")</f>
        <v>0</v>
      </c>
      <c r="AA100" s="1">
        <f>IFERROR(
_xlfn.SWITCH(
VLOOKUP(AA$1,参照用!$H$2:$K$20,4,0),
0,IF(入力用!Z100="","",入力用!Z100),
1,IF(入力用!Z100="",0,VLOOKUP(入力用!Z100,参照用!$A$1:$B$11,2,0))
),
"")</f>
        <v>0</v>
      </c>
      <c r="AB100" s="1">
        <f>IFERROR(
_xlfn.SWITCH(
VLOOKUP(AB$1,参照用!$H$2:$K$20,4,0),
0,IF(入力用!AA100="","",入力用!AA100),
1,IF(入力用!AA100="",0,VLOOKUP(入力用!AA100,参照用!$A$1:$B$11,2,0))
),
"")</f>
        <v>0</v>
      </c>
      <c r="AC100" s="1">
        <f>IFERROR(
_xlfn.SWITCH(
VLOOKUP(AC$1,参照用!$H$2:$K$20,4,0),
0,IF(入力用!AB100="","",入力用!AB100),
1,IF(入力用!AB100="",0,VLOOKUP(入力用!AB100,参照用!$A$1:$B$11,2,0))
),
"")</f>
        <v>0</v>
      </c>
      <c r="AD100" s="1">
        <f>IFERROR(
_xlfn.SWITCH(
VLOOKUP(AD$1,参照用!$H$2:$K$20,4,0),
0,IF(入力用!AC100="","",入力用!AC100),
1,IF(入力用!AC100="",0,VLOOKUP(入力用!AC100,参照用!$A$1:$B$11,2,0))
),
"")</f>
        <v>0</v>
      </c>
      <c r="AE100" s="1">
        <f>IFERROR(
_xlfn.SWITCH(
VLOOKUP(AE$1,参照用!$H$2:$K$20,4,0),
0,IF(入力用!AD100="","",入力用!AD100),
1,IF(入力用!AD100="",0,VLOOKUP(入力用!AD100,参照用!$A$1:$B$11,2,0))
),
"")</f>
        <v>0</v>
      </c>
      <c r="AF100" s="1">
        <f>IFERROR(
_xlfn.SWITCH(
VLOOKUP(AF$1,参照用!$H$2:$K$20,4,0),
0,IF(入力用!AE100="","",入力用!AE100),
1,IF(入力用!AE100="",0,VLOOKUP(入力用!AE100,参照用!$A$1:$B$11,2,0))
),
"")</f>
        <v>0</v>
      </c>
      <c r="AG100" s="1">
        <f>IFERROR(
_xlfn.SWITCH(
VLOOKUP(AG$1,参照用!$H$2:$K$20,4,0),
0,IF(入力用!AF100="","",入力用!AF100),
1,IF(入力用!AF100="",0,VLOOKUP(入力用!AF100,参照用!$A$1:$B$11,2,0))
),
"")</f>
        <v>0</v>
      </c>
      <c r="AH100" s="1">
        <f>IFERROR(
_xlfn.SWITCH(
VLOOKUP(AH$1,参照用!$H$2:$K$20,4,0),
0,IF(入力用!AG100="","",入力用!AG100),
1,IF(入力用!AG100="",0,VLOOKUP(入力用!AG100,参照用!$A$1:$B$11,2,0))
),
"")</f>
        <v>0</v>
      </c>
      <c r="AI100" s="1">
        <f>IFERROR(
_xlfn.SWITCH(
VLOOKUP(AI$1,参照用!$H$2:$K$20,4,0),
0,IF(入力用!AH100="","",入力用!AH100),
1,IF(入力用!AH100="",0,VLOOKUP(入力用!AH100,参照用!$A$1:$B$11,2,0))
),
"")</f>
        <v>0</v>
      </c>
      <c r="AJ100" s="1" t="str">
        <f>IFERROR(
_xlfn.SWITCH(
VLOOKUP(AJ$1,参照用!$H$2:$K$20,4,0),
0,IF(入力用!AI100="","",入力用!AI100),
1,IF(入力用!AI100="",0,VLOOKUP(入力用!AI100,参照用!$A$1:$B$11,2,0))
),
"")</f>
        <v/>
      </c>
      <c r="AK100" s="1" t="str">
        <f>IFERROR(
_xlfn.SWITCH(
VLOOKUP(AK$1,参照用!$H$2:$K$20,4,0),
0,IF(入力用!AJ100="","",入力用!AJ100),
1,IF(入力用!AJ100="",0,VLOOKUP(入力用!AJ100,参照用!$A$1:$B$11,2,0))
),
"")</f>
        <v/>
      </c>
      <c r="AL100" s="1" t="str">
        <f>IFERROR(
_xlfn.SWITCH(
VLOOKUP(AL$1,参照用!$H$2:$K$20,4,0),
0,IF(入力用!AK100="","",入力用!AK100),
1,IF(入力用!AK100="",0,VLOOKUP(入力用!AK100,参照用!$A$1:$B$11,2,0))
),
"")</f>
        <v/>
      </c>
      <c r="AM100" s="1" t="str">
        <f>IFERROR(
_xlfn.SWITCH(
VLOOKUP(AM$1,参照用!$H$2:$K$20,4,0),
0,IF(入力用!AL100="","",入力用!AL100),
1,IF(入力用!AL100="",0,VLOOKUP(入力用!AL100,参照用!$A$1:$B$11,2,0))
),
"")</f>
        <v/>
      </c>
    </row>
    <row r="101" spans="1:39" x14ac:dyDescent="0.2">
      <c r="A101" s="1" t="str">
        <f t="shared" si="1"/>
        <v/>
      </c>
      <c r="B101" s="10" t="str">
        <f>IF(
D101="","",
IF(入力用!A101="",B100,DATE(LEFT(設定!$AD$4,4),MID(設定!$AD$4,5,2),MID(入力用!A101,1,FIND("日",入力用!A101)-1)))
)</f>
        <v/>
      </c>
      <c r="C101" s="10" t="str">
        <f>IF(
D101="","",
IF(入力用!B101="",C100,入力用!B101)
)</f>
        <v/>
      </c>
      <c r="D101" s="1" t="str">
        <f>_xlfn.SWITCH(VLOOKUP(D$1,参照用!$H$2:$K$20,4,0),
0,IF(ISBLANK(入力用!C101),"",入力用!C101),
1,IFERROR(VLOOKUP(入力用!C101,参照用!$A$1:$B$11,2,0),"")
)</f>
        <v/>
      </c>
      <c r="E101" s="1" t="str">
        <f>_xlfn.SWITCH(VLOOKUP(E$1,参照用!$H$2:$K$20,4,0),
0,IF(ISBLANK(入力用!D101),"",入力用!D101),
1,IFERROR(VLOOKUP(入力用!D101,参照用!$A$1:$B$11,2,0),"")
)</f>
        <v/>
      </c>
      <c r="F101" s="1" t="str">
        <f>_xlfn.SWITCH(VLOOKUP(F$1,参照用!$H$2:$K$20,4,0),
0,IF(ISBLANK(入力用!E101),"",入力用!E101),
1,IFERROR(VLOOKUP(入力用!E101,参照用!$A$1:$B$11,2,0),"")
)</f>
        <v/>
      </c>
      <c r="G101" s="1">
        <f>IFERROR(
_xlfn.SWITCH(
VLOOKUP(G$1,参照用!$H$2:$K$20,4,0),
0,IF(ISBLANK(入力用!F101),"",入力用!F101),
1,IF(ISBLANK(入力用!F101),0,VLOOKUP(入力用!F101,参照用!$A$1:$B$11,2,0))
),
"")</f>
        <v>0</v>
      </c>
      <c r="H101" s="1">
        <f>IFERROR(
_xlfn.SWITCH(
VLOOKUP(H$1,参照用!$H$2:$K$20,4,0),
0,IF(ISBLANK(入力用!G101),"",入力用!G101),
1,IF(ISBLANK(入力用!G101),0,VLOOKUP(入力用!G101,参照用!$A$1:$B$11,2,0))
),
"")</f>
        <v>0</v>
      </c>
      <c r="I101" s="1">
        <f>IFERROR(
_xlfn.SWITCH(
VLOOKUP(I$1,参照用!$H$2:$K$20,4,0),
0,IF(ISBLANK(入力用!H101),"",入力用!H101),
1,IF(ISBLANK(入力用!H101),0,VLOOKUP(入力用!H101,参照用!$A$1:$B$11,2,0))
),
"")</f>
        <v>0</v>
      </c>
      <c r="J101" s="1">
        <f>IFERROR(
_xlfn.SWITCH(
VLOOKUP(J$1,参照用!$H$2:$K$20,4,0),
0,IF(入力用!I101="","",入力用!I101),
1,IF(入力用!I101="",0,VLOOKUP(入力用!I101,参照用!$A$1:$B$11,2,0))
),
"")</f>
        <v>0</v>
      </c>
      <c r="K101" s="1">
        <f>IFERROR(
_xlfn.SWITCH(
VLOOKUP(K$1,参照用!$H$2:$K$20,4,0),
0,IF(入力用!J101="","",入力用!J101),
1,IF(入力用!J101="",0,VLOOKUP(入力用!J101,参照用!$A$1:$B$11,2,0))
),
"")</f>
        <v>0</v>
      </c>
      <c r="L101" s="1">
        <f>IFERROR(
_xlfn.SWITCH(
VLOOKUP(L$1,参照用!$H$2:$K$20,4,0),
0,IF(入力用!K101="","",入力用!K101),
1,IF(入力用!K101="",0,VLOOKUP(入力用!K101,参照用!$A$1:$B$11,2,0))
),
"")</f>
        <v>0</v>
      </c>
      <c r="M101" s="1">
        <f>IFERROR(
_xlfn.SWITCH(
VLOOKUP(M$1,参照用!$H$2:$K$20,4,0),
0,IF(入力用!L101="","",入力用!L101),
1,IF(入力用!L101="",0,VLOOKUP(入力用!L101,参照用!$A$1:$B$11,2,0))
),
"")</f>
        <v>0</v>
      </c>
      <c r="N101" s="1">
        <f>IFERROR(
_xlfn.SWITCH(
VLOOKUP(N$1,参照用!$H$2:$K$20,4,0),
0,IF(入力用!M101="","",入力用!M101),
1,IF(入力用!M101="",0,VLOOKUP(入力用!M101,参照用!$A$1:$B$11,2,0))
),
"")</f>
        <v>0</v>
      </c>
      <c r="O101" s="1">
        <f>IFERROR(
_xlfn.SWITCH(
VLOOKUP(O$1,参照用!$H$2:$K$20,4,0),
0,IF(入力用!N101="","",入力用!N101),
1,IF(入力用!N101="",0,VLOOKUP(入力用!N101,参照用!$A$1:$B$11,2,0))
),
"")</f>
        <v>0</v>
      </c>
      <c r="P101" s="1">
        <f>IFERROR(
_xlfn.SWITCH(
VLOOKUP(P$1,参照用!$H$2:$K$20,4,0),
0,IF(入力用!O101="","",入力用!O101),
1,IF(入力用!O101="",0,VLOOKUP(入力用!O101,参照用!$A$1:$B$11,2,0))
),
"")</f>
        <v>0</v>
      </c>
      <c r="Q101" s="1">
        <f>IFERROR(
_xlfn.SWITCH(
VLOOKUP(Q$1,参照用!$H$2:$K$20,4,0),
0,IF(入力用!P101="","",入力用!P101),
1,IF(入力用!P101="",0,VLOOKUP(入力用!P101,参照用!$A$1:$B$11,2,0))
),
"")</f>
        <v>0</v>
      </c>
      <c r="R101" s="1">
        <f>IFERROR(
_xlfn.SWITCH(
VLOOKUP(R$1,参照用!$H$2:$K$20,4,0),
0,IF(入力用!Q101="","",入力用!Q101),
1,IF(入力用!Q101="",0,VLOOKUP(入力用!Q101,参照用!$A$1:$B$11,2,0))
),
"")</f>
        <v>0</v>
      </c>
      <c r="S101" s="1">
        <f>IFERROR(
_xlfn.SWITCH(
VLOOKUP(S$1,参照用!$H$2:$K$20,4,0),
0,IF(入力用!R101="","",入力用!R101),
1,IF(入力用!R101="",0,VLOOKUP(入力用!R101,参照用!$A$1:$B$11,2,0))
),
"")</f>
        <v>0</v>
      </c>
      <c r="T101" s="1">
        <f>IFERROR(
_xlfn.SWITCH(
VLOOKUP(T$1,参照用!$H$2:$K$20,4,0),
0,IF(入力用!S101="","",入力用!S101),
1,IF(入力用!S101="",0,VLOOKUP(入力用!S101,参照用!$A$1:$B$11,2,0))
),
"")</f>
        <v>0</v>
      </c>
      <c r="U101" s="1">
        <f>IFERROR(
_xlfn.SWITCH(
VLOOKUP(U$1,参照用!$H$2:$K$20,4,0),
0,IF(入力用!T101="","",入力用!T101),
1,IF(入力用!T101="",0,VLOOKUP(入力用!T101,参照用!$A$1:$B$11,2,0))
),
"")</f>
        <v>0</v>
      </c>
      <c r="V101" s="1">
        <f>IFERROR(
_xlfn.SWITCH(
VLOOKUP(V$1,参照用!$H$2:$K$20,4,0),
0,IF(入力用!U101="","",入力用!U101),
1,IF(入力用!U101="",0,VLOOKUP(入力用!U101,参照用!$A$1:$B$11,2,0))
),
"")</f>
        <v>0</v>
      </c>
      <c r="W101" s="1">
        <f>IFERROR(
_xlfn.SWITCH(
VLOOKUP(W$1,参照用!$H$2:$K$20,4,0),
0,IF(入力用!V101="","",入力用!V101),
1,IF(入力用!V101="",0,VLOOKUP(入力用!V101,参照用!$A$1:$B$11,2,0))
),
"")</f>
        <v>0</v>
      </c>
      <c r="X101" s="1">
        <f>IFERROR(
_xlfn.SWITCH(
VLOOKUP(X$1,参照用!$H$2:$K$20,4,0),
0,IF(入力用!W101="","",入力用!W101),
1,IF(入力用!W101="",0,VLOOKUP(入力用!W101,参照用!$A$1:$B$11,2,0))
),
"")</f>
        <v>0</v>
      </c>
      <c r="Y101" s="1">
        <f>IFERROR(
_xlfn.SWITCH(
VLOOKUP(Y$1,参照用!$H$2:$K$20,4,0),
0,IF(入力用!X101="","",入力用!X101),
1,IF(入力用!X101="",0,VLOOKUP(入力用!X101,参照用!$A$1:$B$11,2,0))
),
"")</f>
        <v>0</v>
      </c>
      <c r="Z101" s="1">
        <f>IFERROR(
_xlfn.SWITCH(
VLOOKUP(Z$1,参照用!$H$2:$K$20,4,0),
0,IF(入力用!Y101="","",入力用!Y101),
1,IF(入力用!Y101="",0,VLOOKUP(入力用!Y101,参照用!$A$1:$B$11,2,0))
),
"")</f>
        <v>0</v>
      </c>
      <c r="AA101" s="1">
        <f>IFERROR(
_xlfn.SWITCH(
VLOOKUP(AA$1,参照用!$H$2:$K$20,4,0),
0,IF(入力用!Z101="","",入力用!Z101),
1,IF(入力用!Z101="",0,VLOOKUP(入力用!Z101,参照用!$A$1:$B$11,2,0))
),
"")</f>
        <v>0</v>
      </c>
      <c r="AB101" s="1">
        <f>IFERROR(
_xlfn.SWITCH(
VLOOKUP(AB$1,参照用!$H$2:$K$20,4,0),
0,IF(入力用!AA101="","",入力用!AA101),
1,IF(入力用!AA101="",0,VLOOKUP(入力用!AA101,参照用!$A$1:$B$11,2,0))
),
"")</f>
        <v>0</v>
      </c>
      <c r="AC101" s="1">
        <f>IFERROR(
_xlfn.SWITCH(
VLOOKUP(AC$1,参照用!$H$2:$K$20,4,0),
0,IF(入力用!AB101="","",入力用!AB101),
1,IF(入力用!AB101="",0,VLOOKUP(入力用!AB101,参照用!$A$1:$B$11,2,0))
),
"")</f>
        <v>0</v>
      </c>
      <c r="AD101" s="1">
        <f>IFERROR(
_xlfn.SWITCH(
VLOOKUP(AD$1,参照用!$H$2:$K$20,4,0),
0,IF(入力用!AC101="","",入力用!AC101),
1,IF(入力用!AC101="",0,VLOOKUP(入力用!AC101,参照用!$A$1:$B$11,2,0))
),
"")</f>
        <v>0</v>
      </c>
      <c r="AE101" s="1">
        <f>IFERROR(
_xlfn.SWITCH(
VLOOKUP(AE$1,参照用!$H$2:$K$20,4,0),
0,IF(入力用!AD101="","",入力用!AD101),
1,IF(入力用!AD101="",0,VLOOKUP(入力用!AD101,参照用!$A$1:$B$11,2,0))
),
"")</f>
        <v>0</v>
      </c>
      <c r="AF101" s="1">
        <f>IFERROR(
_xlfn.SWITCH(
VLOOKUP(AF$1,参照用!$H$2:$K$20,4,0),
0,IF(入力用!AE101="","",入力用!AE101),
1,IF(入力用!AE101="",0,VLOOKUP(入力用!AE101,参照用!$A$1:$B$11,2,0))
),
"")</f>
        <v>0</v>
      </c>
      <c r="AG101" s="1">
        <f>IFERROR(
_xlfn.SWITCH(
VLOOKUP(AG$1,参照用!$H$2:$K$20,4,0),
0,IF(入力用!AF101="","",入力用!AF101),
1,IF(入力用!AF101="",0,VLOOKUP(入力用!AF101,参照用!$A$1:$B$11,2,0))
),
"")</f>
        <v>0</v>
      </c>
      <c r="AH101" s="1">
        <f>IFERROR(
_xlfn.SWITCH(
VLOOKUP(AH$1,参照用!$H$2:$K$20,4,0),
0,IF(入力用!AG101="","",入力用!AG101),
1,IF(入力用!AG101="",0,VLOOKUP(入力用!AG101,参照用!$A$1:$B$11,2,0))
),
"")</f>
        <v>0</v>
      </c>
      <c r="AI101" s="1">
        <f>IFERROR(
_xlfn.SWITCH(
VLOOKUP(AI$1,参照用!$H$2:$K$20,4,0),
0,IF(入力用!AH101="","",入力用!AH101),
1,IF(入力用!AH101="",0,VLOOKUP(入力用!AH101,参照用!$A$1:$B$11,2,0))
),
"")</f>
        <v>0</v>
      </c>
      <c r="AJ101" s="1" t="str">
        <f>IFERROR(
_xlfn.SWITCH(
VLOOKUP(AJ$1,参照用!$H$2:$K$20,4,0),
0,IF(入力用!AI101="","",入力用!AI101),
1,IF(入力用!AI101="",0,VLOOKUP(入力用!AI101,参照用!$A$1:$B$11,2,0))
),
"")</f>
        <v/>
      </c>
      <c r="AK101" s="1" t="str">
        <f>IFERROR(
_xlfn.SWITCH(
VLOOKUP(AK$1,参照用!$H$2:$K$20,4,0),
0,IF(入力用!AJ101="","",入力用!AJ101),
1,IF(入力用!AJ101="",0,VLOOKUP(入力用!AJ101,参照用!$A$1:$B$11,2,0))
),
"")</f>
        <v/>
      </c>
      <c r="AL101" s="1" t="str">
        <f>IFERROR(
_xlfn.SWITCH(
VLOOKUP(AL$1,参照用!$H$2:$K$20,4,0),
0,IF(入力用!AK101="","",入力用!AK101),
1,IF(入力用!AK101="",0,VLOOKUP(入力用!AK101,参照用!$A$1:$B$11,2,0))
),
"")</f>
        <v/>
      </c>
      <c r="AM101" s="1" t="str">
        <f>IFERROR(
_xlfn.SWITCH(
VLOOKUP(AM$1,参照用!$H$2:$K$20,4,0),
0,IF(入力用!AL101="","",入力用!AL101),
1,IF(入力用!AL101="",0,VLOOKUP(入力用!AL101,参照用!$A$1:$B$11,2,0))
),
"")</f>
        <v/>
      </c>
    </row>
    <row r="102" spans="1:39" x14ac:dyDescent="0.2">
      <c r="A102" s="1" t="str">
        <f t="shared" si="1"/>
        <v/>
      </c>
      <c r="B102" s="10" t="str">
        <f>IF(
D102="","",
IF(入力用!A102="",B101,DATE(LEFT(設定!$AD$4,4),MID(設定!$AD$4,5,2),MID(入力用!A102,1,FIND("日",入力用!A102)-1)))
)</f>
        <v/>
      </c>
      <c r="C102" s="10" t="str">
        <f>IF(
D102="","",
IF(入力用!B102="",C101,入力用!B102)
)</f>
        <v/>
      </c>
      <c r="D102" s="1" t="str">
        <f>_xlfn.SWITCH(VLOOKUP(D$1,参照用!$H$2:$K$20,4,0),
0,IF(ISBLANK(入力用!C102),"",入力用!C102),
1,IFERROR(VLOOKUP(入力用!C102,参照用!$A$1:$B$11,2,0),"")
)</f>
        <v/>
      </c>
      <c r="E102" s="1" t="str">
        <f>_xlfn.SWITCH(VLOOKUP(E$1,参照用!$H$2:$K$20,4,0),
0,IF(ISBLANK(入力用!D102),"",入力用!D102),
1,IFERROR(VLOOKUP(入力用!D102,参照用!$A$1:$B$11,2,0),"")
)</f>
        <v/>
      </c>
      <c r="F102" s="1" t="str">
        <f>_xlfn.SWITCH(VLOOKUP(F$1,参照用!$H$2:$K$20,4,0),
0,IF(ISBLANK(入力用!E102),"",入力用!E102),
1,IFERROR(VLOOKUP(入力用!E102,参照用!$A$1:$B$11,2,0),"")
)</f>
        <v/>
      </c>
      <c r="G102" s="1">
        <f>IFERROR(
_xlfn.SWITCH(
VLOOKUP(G$1,参照用!$H$2:$K$20,4,0),
0,IF(ISBLANK(入力用!F102),"",入力用!F102),
1,IF(ISBLANK(入力用!F102),0,VLOOKUP(入力用!F102,参照用!$A$1:$B$11,2,0))
),
"")</f>
        <v>0</v>
      </c>
      <c r="H102" s="1">
        <f>IFERROR(
_xlfn.SWITCH(
VLOOKUP(H$1,参照用!$H$2:$K$20,4,0),
0,IF(ISBLANK(入力用!G102),"",入力用!G102),
1,IF(ISBLANK(入力用!G102),0,VLOOKUP(入力用!G102,参照用!$A$1:$B$11,2,0))
),
"")</f>
        <v>0</v>
      </c>
      <c r="I102" s="1">
        <f>IFERROR(
_xlfn.SWITCH(
VLOOKUP(I$1,参照用!$H$2:$K$20,4,0),
0,IF(ISBLANK(入力用!H102),"",入力用!H102),
1,IF(ISBLANK(入力用!H102),0,VLOOKUP(入力用!H102,参照用!$A$1:$B$11,2,0))
),
"")</f>
        <v>0</v>
      </c>
      <c r="J102" s="1">
        <f>IFERROR(
_xlfn.SWITCH(
VLOOKUP(J$1,参照用!$H$2:$K$20,4,0),
0,IF(入力用!I102="","",入力用!I102),
1,IF(入力用!I102="",0,VLOOKUP(入力用!I102,参照用!$A$1:$B$11,2,0))
),
"")</f>
        <v>0</v>
      </c>
      <c r="K102" s="1">
        <f>IFERROR(
_xlfn.SWITCH(
VLOOKUP(K$1,参照用!$H$2:$K$20,4,0),
0,IF(入力用!J102="","",入力用!J102),
1,IF(入力用!J102="",0,VLOOKUP(入力用!J102,参照用!$A$1:$B$11,2,0))
),
"")</f>
        <v>0</v>
      </c>
      <c r="L102" s="1">
        <f>IFERROR(
_xlfn.SWITCH(
VLOOKUP(L$1,参照用!$H$2:$K$20,4,0),
0,IF(入力用!K102="","",入力用!K102),
1,IF(入力用!K102="",0,VLOOKUP(入力用!K102,参照用!$A$1:$B$11,2,0))
),
"")</f>
        <v>0</v>
      </c>
      <c r="M102" s="1">
        <f>IFERROR(
_xlfn.SWITCH(
VLOOKUP(M$1,参照用!$H$2:$K$20,4,0),
0,IF(入力用!L102="","",入力用!L102),
1,IF(入力用!L102="",0,VLOOKUP(入力用!L102,参照用!$A$1:$B$11,2,0))
),
"")</f>
        <v>0</v>
      </c>
      <c r="N102" s="1">
        <f>IFERROR(
_xlfn.SWITCH(
VLOOKUP(N$1,参照用!$H$2:$K$20,4,0),
0,IF(入力用!M102="","",入力用!M102),
1,IF(入力用!M102="",0,VLOOKUP(入力用!M102,参照用!$A$1:$B$11,2,0))
),
"")</f>
        <v>0</v>
      </c>
      <c r="O102" s="1">
        <f>IFERROR(
_xlfn.SWITCH(
VLOOKUP(O$1,参照用!$H$2:$K$20,4,0),
0,IF(入力用!N102="","",入力用!N102),
1,IF(入力用!N102="",0,VLOOKUP(入力用!N102,参照用!$A$1:$B$11,2,0))
),
"")</f>
        <v>0</v>
      </c>
      <c r="P102" s="1">
        <f>IFERROR(
_xlfn.SWITCH(
VLOOKUP(P$1,参照用!$H$2:$K$20,4,0),
0,IF(入力用!O102="","",入力用!O102),
1,IF(入力用!O102="",0,VLOOKUP(入力用!O102,参照用!$A$1:$B$11,2,0))
),
"")</f>
        <v>0</v>
      </c>
      <c r="Q102" s="1">
        <f>IFERROR(
_xlfn.SWITCH(
VLOOKUP(Q$1,参照用!$H$2:$K$20,4,0),
0,IF(入力用!P102="","",入力用!P102),
1,IF(入力用!P102="",0,VLOOKUP(入力用!P102,参照用!$A$1:$B$11,2,0))
),
"")</f>
        <v>0</v>
      </c>
      <c r="R102" s="1">
        <f>IFERROR(
_xlfn.SWITCH(
VLOOKUP(R$1,参照用!$H$2:$K$20,4,0),
0,IF(入力用!Q102="","",入力用!Q102),
1,IF(入力用!Q102="",0,VLOOKUP(入力用!Q102,参照用!$A$1:$B$11,2,0))
),
"")</f>
        <v>0</v>
      </c>
      <c r="S102" s="1">
        <f>IFERROR(
_xlfn.SWITCH(
VLOOKUP(S$1,参照用!$H$2:$K$20,4,0),
0,IF(入力用!R102="","",入力用!R102),
1,IF(入力用!R102="",0,VLOOKUP(入力用!R102,参照用!$A$1:$B$11,2,0))
),
"")</f>
        <v>0</v>
      </c>
      <c r="T102" s="1">
        <f>IFERROR(
_xlfn.SWITCH(
VLOOKUP(T$1,参照用!$H$2:$K$20,4,0),
0,IF(入力用!S102="","",入力用!S102),
1,IF(入力用!S102="",0,VLOOKUP(入力用!S102,参照用!$A$1:$B$11,2,0))
),
"")</f>
        <v>0</v>
      </c>
      <c r="U102" s="1">
        <f>IFERROR(
_xlfn.SWITCH(
VLOOKUP(U$1,参照用!$H$2:$K$20,4,0),
0,IF(入力用!T102="","",入力用!T102),
1,IF(入力用!T102="",0,VLOOKUP(入力用!T102,参照用!$A$1:$B$11,2,0))
),
"")</f>
        <v>0</v>
      </c>
      <c r="V102" s="1">
        <f>IFERROR(
_xlfn.SWITCH(
VLOOKUP(V$1,参照用!$H$2:$K$20,4,0),
0,IF(入力用!U102="","",入力用!U102),
1,IF(入力用!U102="",0,VLOOKUP(入力用!U102,参照用!$A$1:$B$11,2,0))
),
"")</f>
        <v>0</v>
      </c>
      <c r="W102" s="1">
        <f>IFERROR(
_xlfn.SWITCH(
VLOOKUP(W$1,参照用!$H$2:$K$20,4,0),
0,IF(入力用!V102="","",入力用!V102),
1,IF(入力用!V102="",0,VLOOKUP(入力用!V102,参照用!$A$1:$B$11,2,0))
),
"")</f>
        <v>0</v>
      </c>
      <c r="X102" s="1">
        <f>IFERROR(
_xlfn.SWITCH(
VLOOKUP(X$1,参照用!$H$2:$K$20,4,0),
0,IF(入力用!W102="","",入力用!W102),
1,IF(入力用!W102="",0,VLOOKUP(入力用!W102,参照用!$A$1:$B$11,2,0))
),
"")</f>
        <v>0</v>
      </c>
      <c r="Y102" s="1">
        <f>IFERROR(
_xlfn.SWITCH(
VLOOKUP(Y$1,参照用!$H$2:$K$20,4,0),
0,IF(入力用!X102="","",入力用!X102),
1,IF(入力用!X102="",0,VLOOKUP(入力用!X102,参照用!$A$1:$B$11,2,0))
),
"")</f>
        <v>0</v>
      </c>
      <c r="Z102" s="1">
        <f>IFERROR(
_xlfn.SWITCH(
VLOOKUP(Z$1,参照用!$H$2:$K$20,4,0),
0,IF(入力用!Y102="","",入力用!Y102),
1,IF(入力用!Y102="",0,VLOOKUP(入力用!Y102,参照用!$A$1:$B$11,2,0))
),
"")</f>
        <v>0</v>
      </c>
      <c r="AA102" s="1">
        <f>IFERROR(
_xlfn.SWITCH(
VLOOKUP(AA$1,参照用!$H$2:$K$20,4,0),
0,IF(入力用!Z102="","",入力用!Z102),
1,IF(入力用!Z102="",0,VLOOKUP(入力用!Z102,参照用!$A$1:$B$11,2,0))
),
"")</f>
        <v>0</v>
      </c>
      <c r="AB102" s="1">
        <f>IFERROR(
_xlfn.SWITCH(
VLOOKUP(AB$1,参照用!$H$2:$K$20,4,0),
0,IF(入力用!AA102="","",入力用!AA102),
1,IF(入力用!AA102="",0,VLOOKUP(入力用!AA102,参照用!$A$1:$B$11,2,0))
),
"")</f>
        <v>0</v>
      </c>
      <c r="AC102" s="1">
        <f>IFERROR(
_xlfn.SWITCH(
VLOOKUP(AC$1,参照用!$H$2:$K$20,4,0),
0,IF(入力用!AB102="","",入力用!AB102),
1,IF(入力用!AB102="",0,VLOOKUP(入力用!AB102,参照用!$A$1:$B$11,2,0))
),
"")</f>
        <v>0</v>
      </c>
      <c r="AD102" s="1">
        <f>IFERROR(
_xlfn.SWITCH(
VLOOKUP(AD$1,参照用!$H$2:$K$20,4,0),
0,IF(入力用!AC102="","",入力用!AC102),
1,IF(入力用!AC102="",0,VLOOKUP(入力用!AC102,参照用!$A$1:$B$11,2,0))
),
"")</f>
        <v>0</v>
      </c>
      <c r="AE102" s="1">
        <f>IFERROR(
_xlfn.SWITCH(
VLOOKUP(AE$1,参照用!$H$2:$K$20,4,0),
0,IF(入力用!AD102="","",入力用!AD102),
1,IF(入力用!AD102="",0,VLOOKUP(入力用!AD102,参照用!$A$1:$B$11,2,0))
),
"")</f>
        <v>0</v>
      </c>
      <c r="AF102" s="1">
        <f>IFERROR(
_xlfn.SWITCH(
VLOOKUP(AF$1,参照用!$H$2:$K$20,4,0),
0,IF(入力用!AE102="","",入力用!AE102),
1,IF(入力用!AE102="",0,VLOOKUP(入力用!AE102,参照用!$A$1:$B$11,2,0))
),
"")</f>
        <v>0</v>
      </c>
      <c r="AG102" s="1">
        <f>IFERROR(
_xlfn.SWITCH(
VLOOKUP(AG$1,参照用!$H$2:$K$20,4,0),
0,IF(入力用!AF102="","",入力用!AF102),
1,IF(入力用!AF102="",0,VLOOKUP(入力用!AF102,参照用!$A$1:$B$11,2,0))
),
"")</f>
        <v>0</v>
      </c>
      <c r="AH102" s="1">
        <f>IFERROR(
_xlfn.SWITCH(
VLOOKUP(AH$1,参照用!$H$2:$K$20,4,0),
0,IF(入力用!AG102="","",入力用!AG102),
1,IF(入力用!AG102="",0,VLOOKUP(入力用!AG102,参照用!$A$1:$B$11,2,0))
),
"")</f>
        <v>0</v>
      </c>
      <c r="AI102" s="1">
        <f>IFERROR(
_xlfn.SWITCH(
VLOOKUP(AI$1,参照用!$H$2:$K$20,4,0),
0,IF(入力用!AH102="","",入力用!AH102),
1,IF(入力用!AH102="",0,VLOOKUP(入力用!AH102,参照用!$A$1:$B$11,2,0))
),
"")</f>
        <v>0</v>
      </c>
      <c r="AJ102" s="1" t="str">
        <f>IFERROR(
_xlfn.SWITCH(
VLOOKUP(AJ$1,参照用!$H$2:$K$20,4,0),
0,IF(入力用!AI102="","",入力用!AI102),
1,IF(入力用!AI102="",0,VLOOKUP(入力用!AI102,参照用!$A$1:$B$11,2,0))
),
"")</f>
        <v/>
      </c>
      <c r="AK102" s="1" t="str">
        <f>IFERROR(
_xlfn.SWITCH(
VLOOKUP(AK$1,参照用!$H$2:$K$20,4,0),
0,IF(入力用!AJ102="","",入力用!AJ102),
1,IF(入力用!AJ102="",0,VLOOKUP(入力用!AJ102,参照用!$A$1:$B$11,2,0))
),
"")</f>
        <v/>
      </c>
      <c r="AL102" s="1" t="str">
        <f>IFERROR(
_xlfn.SWITCH(
VLOOKUP(AL$1,参照用!$H$2:$K$20,4,0),
0,IF(入力用!AK102="","",入力用!AK102),
1,IF(入力用!AK102="",0,VLOOKUP(入力用!AK102,参照用!$A$1:$B$11,2,0))
),
"")</f>
        <v/>
      </c>
      <c r="AM102" s="1" t="str">
        <f>IFERROR(
_xlfn.SWITCH(
VLOOKUP(AM$1,参照用!$H$2:$K$20,4,0),
0,IF(入力用!AL102="","",入力用!AL102),
1,IF(入力用!AL102="",0,VLOOKUP(入力用!AL102,参照用!$A$1:$B$11,2,0))
),
"")</f>
        <v/>
      </c>
    </row>
    <row r="103" spans="1:39" x14ac:dyDescent="0.2">
      <c r="A103" s="1" t="str">
        <f t="shared" si="1"/>
        <v/>
      </c>
      <c r="B103" s="10" t="str">
        <f>IF(
D103="","",
IF(入力用!A103="",B102,DATE(LEFT(設定!$AD$4,4),MID(設定!$AD$4,5,2),MID(入力用!A103,1,FIND("日",入力用!A103)-1)))
)</f>
        <v/>
      </c>
      <c r="C103" s="10" t="str">
        <f>IF(
D103="","",
IF(入力用!B103="",C102,入力用!B103)
)</f>
        <v/>
      </c>
      <c r="D103" s="1" t="str">
        <f>_xlfn.SWITCH(VLOOKUP(D$1,参照用!$H$2:$K$20,4,0),
0,IF(ISBLANK(入力用!C103),"",入力用!C103),
1,IFERROR(VLOOKUP(入力用!C103,参照用!$A$1:$B$11,2,0),"")
)</f>
        <v/>
      </c>
      <c r="E103" s="1" t="str">
        <f>_xlfn.SWITCH(VLOOKUP(E$1,参照用!$H$2:$K$20,4,0),
0,IF(ISBLANK(入力用!D103),"",入力用!D103),
1,IFERROR(VLOOKUP(入力用!D103,参照用!$A$1:$B$11,2,0),"")
)</f>
        <v/>
      </c>
      <c r="F103" s="1" t="str">
        <f>_xlfn.SWITCH(VLOOKUP(F$1,参照用!$H$2:$K$20,4,0),
0,IF(ISBLANK(入力用!E103),"",入力用!E103),
1,IFERROR(VLOOKUP(入力用!E103,参照用!$A$1:$B$11,2,0),"")
)</f>
        <v/>
      </c>
      <c r="G103" s="1">
        <f>IFERROR(
_xlfn.SWITCH(
VLOOKUP(G$1,参照用!$H$2:$K$20,4,0),
0,IF(ISBLANK(入力用!F103),"",入力用!F103),
1,IF(ISBLANK(入力用!F103),0,VLOOKUP(入力用!F103,参照用!$A$1:$B$11,2,0))
),
"")</f>
        <v>0</v>
      </c>
      <c r="H103" s="1">
        <f>IFERROR(
_xlfn.SWITCH(
VLOOKUP(H$1,参照用!$H$2:$K$20,4,0),
0,IF(ISBLANK(入力用!G103),"",入力用!G103),
1,IF(ISBLANK(入力用!G103),0,VLOOKUP(入力用!G103,参照用!$A$1:$B$11,2,0))
),
"")</f>
        <v>0</v>
      </c>
      <c r="I103" s="1">
        <f>IFERROR(
_xlfn.SWITCH(
VLOOKUP(I$1,参照用!$H$2:$K$20,4,0),
0,IF(ISBLANK(入力用!H103),"",入力用!H103),
1,IF(ISBLANK(入力用!H103),0,VLOOKUP(入力用!H103,参照用!$A$1:$B$11,2,0))
),
"")</f>
        <v>0</v>
      </c>
      <c r="J103" s="1">
        <f>IFERROR(
_xlfn.SWITCH(
VLOOKUP(J$1,参照用!$H$2:$K$20,4,0),
0,IF(入力用!I103="","",入力用!I103),
1,IF(入力用!I103="",0,VLOOKUP(入力用!I103,参照用!$A$1:$B$11,2,0))
),
"")</f>
        <v>0</v>
      </c>
      <c r="K103" s="1">
        <f>IFERROR(
_xlfn.SWITCH(
VLOOKUP(K$1,参照用!$H$2:$K$20,4,0),
0,IF(入力用!J103="","",入力用!J103),
1,IF(入力用!J103="",0,VLOOKUP(入力用!J103,参照用!$A$1:$B$11,2,0))
),
"")</f>
        <v>0</v>
      </c>
      <c r="L103" s="1">
        <f>IFERROR(
_xlfn.SWITCH(
VLOOKUP(L$1,参照用!$H$2:$K$20,4,0),
0,IF(入力用!K103="","",入力用!K103),
1,IF(入力用!K103="",0,VLOOKUP(入力用!K103,参照用!$A$1:$B$11,2,0))
),
"")</f>
        <v>0</v>
      </c>
      <c r="M103" s="1">
        <f>IFERROR(
_xlfn.SWITCH(
VLOOKUP(M$1,参照用!$H$2:$K$20,4,0),
0,IF(入力用!L103="","",入力用!L103),
1,IF(入力用!L103="",0,VLOOKUP(入力用!L103,参照用!$A$1:$B$11,2,0))
),
"")</f>
        <v>0</v>
      </c>
      <c r="N103" s="1">
        <f>IFERROR(
_xlfn.SWITCH(
VLOOKUP(N$1,参照用!$H$2:$K$20,4,0),
0,IF(入力用!M103="","",入力用!M103),
1,IF(入力用!M103="",0,VLOOKUP(入力用!M103,参照用!$A$1:$B$11,2,0))
),
"")</f>
        <v>0</v>
      </c>
      <c r="O103" s="1">
        <f>IFERROR(
_xlfn.SWITCH(
VLOOKUP(O$1,参照用!$H$2:$K$20,4,0),
0,IF(入力用!N103="","",入力用!N103),
1,IF(入力用!N103="",0,VLOOKUP(入力用!N103,参照用!$A$1:$B$11,2,0))
),
"")</f>
        <v>0</v>
      </c>
      <c r="P103" s="1">
        <f>IFERROR(
_xlfn.SWITCH(
VLOOKUP(P$1,参照用!$H$2:$K$20,4,0),
0,IF(入力用!O103="","",入力用!O103),
1,IF(入力用!O103="",0,VLOOKUP(入力用!O103,参照用!$A$1:$B$11,2,0))
),
"")</f>
        <v>0</v>
      </c>
      <c r="Q103" s="1">
        <f>IFERROR(
_xlfn.SWITCH(
VLOOKUP(Q$1,参照用!$H$2:$K$20,4,0),
0,IF(入力用!P103="","",入力用!P103),
1,IF(入力用!P103="",0,VLOOKUP(入力用!P103,参照用!$A$1:$B$11,2,0))
),
"")</f>
        <v>0</v>
      </c>
      <c r="R103" s="1">
        <f>IFERROR(
_xlfn.SWITCH(
VLOOKUP(R$1,参照用!$H$2:$K$20,4,0),
0,IF(入力用!Q103="","",入力用!Q103),
1,IF(入力用!Q103="",0,VLOOKUP(入力用!Q103,参照用!$A$1:$B$11,2,0))
),
"")</f>
        <v>0</v>
      </c>
      <c r="S103" s="1">
        <f>IFERROR(
_xlfn.SWITCH(
VLOOKUP(S$1,参照用!$H$2:$K$20,4,0),
0,IF(入力用!R103="","",入力用!R103),
1,IF(入力用!R103="",0,VLOOKUP(入力用!R103,参照用!$A$1:$B$11,2,0))
),
"")</f>
        <v>0</v>
      </c>
      <c r="T103" s="1">
        <f>IFERROR(
_xlfn.SWITCH(
VLOOKUP(T$1,参照用!$H$2:$K$20,4,0),
0,IF(入力用!S103="","",入力用!S103),
1,IF(入力用!S103="",0,VLOOKUP(入力用!S103,参照用!$A$1:$B$11,2,0))
),
"")</f>
        <v>0</v>
      </c>
      <c r="U103" s="1">
        <f>IFERROR(
_xlfn.SWITCH(
VLOOKUP(U$1,参照用!$H$2:$K$20,4,0),
0,IF(入力用!T103="","",入力用!T103),
1,IF(入力用!T103="",0,VLOOKUP(入力用!T103,参照用!$A$1:$B$11,2,0))
),
"")</f>
        <v>0</v>
      </c>
      <c r="V103" s="1">
        <f>IFERROR(
_xlfn.SWITCH(
VLOOKUP(V$1,参照用!$H$2:$K$20,4,0),
0,IF(入力用!U103="","",入力用!U103),
1,IF(入力用!U103="",0,VLOOKUP(入力用!U103,参照用!$A$1:$B$11,2,0))
),
"")</f>
        <v>0</v>
      </c>
      <c r="W103" s="1">
        <f>IFERROR(
_xlfn.SWITCH(
VLOOKUP(W$1,参照用!$H$2:$K$20,4,0),
0,IF(入力用!V103="","",入力用!V103),
1,IF(入力用!V103="",0,VLOOKUP(入力用!V103,参照用!$A$1:$B$11,2,0))
),
"")</f>
        <v>0</v>
      </c>
      <c r="X103" s="1">
        <f>IFERROR(
_xlfn.SWITCH(
VLOOKUP(X$1,参照用!$H$2:$K$20,4,0),
0,IF(入力用!W103="","",入力用!W103),
1,IF(入力用!W103="",0,VLOOKUP(入力用!W103,参照用!$A$1:$B$11,2,0))
),
"")</f>
        <v>0</v>
      </c>
      <c r="Y103" s="1">
        <f>IFERROR(
_xlfn.SWITCH(
VLOOKUP(Y$1,参照用!$H$2:$K$20,4,0),
0,IF(入力用!X103="","",入力用!X103),
1,IF(入力用!X103="",0,VLOOKUP(入力用!X103,参照用!$A$1:$B$11,2,0))
),
"")</f>
        <v>0</v>
      </c>
      <c r="Z103" s="1">
        <f>IFERROR(
_xlfn.SWITCH(
VLOOKUP(Z$1,参照用!$H$2:$K$20,4,0),
0,IF(入力用!Y103="","",入力用!Y103),
1,IF(入力用!Y103="",0,VLOOKUP(入力用!Y103,参照用!$A$1:$B$11,2,0))
),
"")</f>
        <v>0</v>
      </c>
      <c r="AA103" s="1">
        <f>IFERROR(
_xlfn.SWITCH(
VLOOKUP(AA$1,参照用!$H$2:$K$20,4,0),
0,IF(入力用!Z103="","",入力用!Z103),
1,IF(入力用!Z103="",0,VLOOKUP(入力用!Z103,参照用!$A$1:$B$11,2,0))
),
"")</f>
        <v>0</v>
      </c>
      <c r="AB103" s="1">
        <f>IFERROR(
_xlfn.SWITCH(
VLOOKUP(AB$1,参照用!$H$2:$K$20,4,0),
0,IF(入力用!AA103="","",入力用!AA103),
1,IF(入力用!AA103="",0,VLOOKUP(入力用!AA103,参照用!$A$1:$B$11,2,0))
),
"")</f>
        <v>0</v>
      </c>
      <c r="AC103" s="1">
        <f>IFERROR(
_xlfn.SWITCH(
VLOOKUP(AC$1,参照用!$H$2:$K$20,4,0),
0,IF(入力用!AB103="","",入力用!AB103),
1,IF(入力用!AB103="",0,VLOOKUP(入力用!AB103,参照用!$A$1:$B$11,2,0))
),
"")</f>
        <v>0</v>
      </c>
      <c r="AD103" s="1">
        <f>IFERROR(
_xlfn.SWITCH(
VLOOKUP(AD$1,参照用!$H$2:$K$20,4,0),
0,IF(入力用!AC103="","",入力用!AC103),
1,IF(入力用!AC103="",0,VLOOKUP(入力用!AC103,参照用!$A$1:$B$11,2,0))
),
"")</f>
        <v>0</v>
      </c>
      <c r="AE103" s="1">
        <f>IFERROR(
_xlfn.SWITCH(
VLOOKUP(AE$1,参照用!$H$2:$K$20,4,0),
0,IF(入力用!AD103="","",入力用!AD103),
1,IF(入力用!AD103="",0,VLOOKUP(入力用!AD103,参照用!$A$1:$B$11,2,0))
),
"")</f>
        <v>0</v>
      </c>
      <c r="AF103" s="1">
        <f>IFERROR(
_xlfn.SWITCH(
VLOOKUP(AF$1,参照用!$H$2:$K$20,4,0),
0,IF(入力用!AE103="","",入力用!AE103),
1,IF(入力用!AE103="",0,VLOOKUP(入力用!AE103,参照用!$A$1:$B$11,2,0))
),
"")</f>
        <v>0</v>
      </c>
      <c r="AG103" s="1">
        <f>IFERROR(
_xlfn.SWITCH(
VLOOKUP(AG$1,参照用!$H$2:$K$20,4,0),
0,IF(入力用!AF103="","",入力用!AF103),
1,IF(入力用!AF103="",0,VLOOKUP(入力用!AF103,参照用!$A$1:$B$11,2,0))
),
"")</f>
        <v>0</v>
      </c>
      <c r="AH103" s="1">
        <f>IFERROR(
_xlfn.SWITCH(
VLOOKUP(AH$1,参照用!$H$2:$K$20,4,0),
0,IF(入力用!AG103="","",入力用!AG103),
1,IF(入力用!AG103="",0,VLOOKUP(入力用!AG103,参照用!$A$1:$B$11,2,0))
),
"")</f>
        <v>0</v>
      </c>
      <c r="AI103" s="1">
        <f>IFERROR(
_xlfn.SWITCH(
VLOOKUP(AI$1,参照用!$H$2:$K$20,4,0),
0,IF(入力用!AH103="","",入力用!AH103),
1,IF(入力用!AH103="",0,VLOOKUP(入力用!AH103,参照用!$A$1:$B$11,2,0))
),
"")</f>
        <v>0</v>
      </c>
      <c r="AJ103" s="1" t="str">
        <f>IFERROR(
_xlfn.SWITCH(
VLOOKUP(AJ$1,参照用!$H$2:$K$20,4,0),
0,IF(入力用!AI103="","",入力用!AI103),
1,IF(入力用!AI103="",0,VLOOKUP(入力用!AI103,参照用!$A$1:$B$11,2,0))
),
"")</f>
        <v/>
      </c>
      <c r="AK103" s="1" t="str">
        <f>IFERROR(
_xlfn.SWITCH(
VLOOKUP(AK$1,参照用!$H$2:$K$20,4,0),
0,IF(入力用!AJ103="","",入力用!AJ103),
1,IF(入力用!AJ103="",0,VLOOKUP(入力用!AJ103,参照用!$A$1:$B$11,2,0))
),
"")</f>
        <v/>
      </c>
      <c r="AL103" s="1" t="str">
        <f>IFERROR(
_xlfn.SWITCH(
VLOOKUP(AL$1,参照用!$H$2:$K$20,4,0),
0,IF(入力用!AK103="","",入力用!AK103),
1,IF(入力用!AK103="",0,VLOOKUP(入力用!AK103,参照用!$A$1:$B$11,2,0))
),
"")</f>
        <v/>
      </c>
      <c r="AM103" s="1" t="str">
        <f>IFERROR(
_xlfn.SWITCH(
VLOOKUP(AM$1,参照用!$H$2:$K$20,4,0),
0,IF(入力用!AL103="","",入力用!AL103),
1,IF(入力用!AL103="",0,VLOOKUP(入力用!AL103,参照用!$A$1:$B$11,2,0))
),
"")</f>
        <v/>
      </c>
    </row>
    <row r="104" spans="1:39" x14ac:dyDescent="0.2">
      <c r="A104" s="1" t="str">
        <f t="shared" si="1"/>
        <v/>
      </c>
      <c r="B104" s="10" t="str">
        <f>IF(
D104="","",
IF(入力用!A104="",B103,DATE(LEFT(設定!$AD$4,4),MID(設定!$AD$4,5,2),MID(入力用!A104,1,FIND("日",入力用!A104)-1)))
)</f>
        <v/>
      </c>
      <c r="C104" s="10" t="str">
        <f>IF(
D104="","",
IF(入力用!B104="",C103,入力用!B104)
)</f>
        <v/>
      </c>
      <c r="D104" s="1" t="str">
        <f>_xlfn.SWITCH(VLOOKUP(D$1,参照用!$H$2:$K$20,4,0),
0,IF(ISBLANK(入力用!C104),"",入力用!C104),
1,IFERROR(VLOOKUP(入力用!C104,参照用!$A$1:$B$11,2,0),"")
)</f>
        <v/>
      </c>
      <c r="E104" s="1" t="str">
        <f>_xlfn.SWITCH(VLOOKUP(E$1,参照用!$H$2:$K$20,4,0),
0,IF(ISBLANK(入力用!D104),"",入力用!D104),
1,IFERROR(VLOOKUP(入力用!D104,参照用!$A$1:$B$11,2,0),"")
)</f>
        <v/>
      </c>
      <c r="F104" s="1" t="str">
        <f>_xlfn.SWITCH(VLOOKUP(F$1,参照用!$H$2:$K$20,4,0),
0,IF(ISBLANK(入力用!E104),"",入力用!E104),
1,IFERROR(VLOOKUP(入力用!E104,参照用!$A$1:$B$11,2,0),"")
)</f>
        <v/>
      </c>
      <c r="G104" s="1">
        <f>IFERROR(
_xlfn.SWITCH(
VLOOKUP(G$1,参照用!$H$2:$K$20,4,0),
0,IF(ISBLANK(入力用!F104),"",入力用!F104),
1,IF(ISBLANK(入力用!F104),0,VLOOKUP(入力用!F104,参照用!$A$1:$B$11,2,0))
),
"")</f>
        <v>0</v>
      </c>
      <c r="H104" s="1">
        <f>IFERROR(
_xlfn.SWITCH(
VLOOKUP(H$1,参照用!$H$2:$K$20,4,0),
0,IF(ISBLANK(入力用!G104),"",入力用!G104),
1,IF(ISBLANK(入力用!G104),0,VLOOKUP(入力用!G104,参照用!$A$1:$B$11,2,0))
),
"")</f>
        <v>0</v>
      </c>
      <c r="I104" s="1">
        <f>IFERROR(
_xlfn.SWITCH(
VLOOKUP(I$1,参照用!$H$2:$K$20,4,0),
0,IF(ISBLANK(入力用!H104),"",入力用!H104),
1,IF(ISBLANK(入力用!H104),0,VLOOKUP(入力用!H104,参照用!$A$1:$B$11,2,0))
),
"")</f>
        <v>0</v>
      </c>
      <c r="J104" s="1">
        <f>IFERROR(
_xlfn.SWITCH(
VLOOKUP(J$1,参照用!$H$2:$K$20,4,0),
0,IF(入力用!I104="","",入力用!I104),
1,IF(入力用!I104="",0,VLOOKUP(入力用!I104,参照用!$A$1:$B$11,2,0))
),
"")</f>
        <v>0</v>
      </c>
      <c r="K104" s="1">
        <f>IFERROR(
_xlfn.SWITCH(
VLOOKUP(K$1,参照用!$H$2:$K$20,4,0),
0,IF(入力用!J104="","",入力用!J104),
1,IF(入力用!J104="",0,VLOOKUP(入力用!J104,参照用!$A$1:$B$11,2,0))
),
"")</f>
        <v>0</v>
      </c>
      <c r="L104" s="1">
        <f>IFERROR(
_xlfn.SWITCH(
VLOOKUP(L$1,参照用!$H$2:$K$20,4,0),
0,IF(入力用!K104="","",入力用!K104),
1,IF(入力用!K104="",0,VLOOKUP(入力用!K104,参照用!$A$1:$B$11,2,0))
),
"")</f>
        <v>0</v>
      </c>
      <c r="M104" s="1">
        <f>IFERROR(
_xlfn.SWITCH(
VLOOKUP(M$1,参照用!$H$2:$K$20,4,0),
0,IF(入力用!L104="","",入力用!L104),
1,IF(入力用!L104="",0,VLOOKUP(入力用!L104,参照用!$A$1:$B$11,2,0))
),
"")</f>
        <v>0</v>
      </c>
      <c r="N104" s="1">
        <f>IFERROR(
_xlfn.SWITCH(
VLOOKUP(N$1,参照用!$H$2:$K$20,4,0),
0,IF(入力用!M104="","",入力用!M104),
1,IF(入力用!M104="",0,VLOOKUP(入力用!M104,参照用!$A$1:$B$11,2,0))
),
"")</f>
        <v>0</v>
      </c>
      <c r="O104" s="1">
        <f>IFERROR(
_xlfn.SWITCH(
VLOOKUP(O$1,参照用!$H$2:$K$20,4,0),
0,IF(入力用!N104="","",入力用!N104),
1,IF(入力用!N104="",0,VLOOKUP(入力用!N104,参照用!$A$1:$B$11,2,0))
),
"")</f>
        <v>0</v>
      </c>
      <c r="P104" s="1">
        <f>IFERROR(
_xlfn.SWITCH(
VLOOKUP(P$1,参照用!$H$2:$K$20,4,0),
0,IF(入力用!O104="","",入力用!O104),
1,IF(入力用!O104="",0,VLOOKUP(入力用!O104,参照用!$A$1:$B$11,2,0))
),
"")</f>
        <v>0</v>
      </c>
      <c r="Q104" s="1">
        <f>IFERROR(
_xlfn.SWITCH(
VLOOKUP(Q$1,参照用!$H$2:$K$20,4,0),
0,IF(入力用!P104="","",入力用!P104),
1,IF(入力用!P104="",0,VLOOKUP(入力用!P104,参照用!$A$1:$B$11,2,0))
),
"")</f>
        <v>0</v>
      </c>
      <c r="R104" s="1">
        <f>IFERROR(
_xlfn.SWITCH(
VLOOKUP(R$1,参照用!$H$2:$K$20,4,0),
0,IF(入力用!Q104="","",入力用!Q104),
1,IF(入力用!Q104="",0,VLOOKUP(入力用!Q104,参照用!$A$1:$B$11,2,0))
),
"")</f>
        <v>0</v>
      </c>
      <c r="S104" s="1">
        <f>IFERROR(
_xlfn.SWITCH(
VLOOKUP(S$1,参照用!$H$2:$K$20,4,0),
0,IF(入力用!R104="","",入力用!R104),
1,IF(入力用!R104="",0,VLOOKUP(入力用!R104,参照用!$A$1:$B$11,2,0))
),
"")</f>
        <v>0</v>
      </c>
      <c r="T104" s="1">
        <f>IFERROR(
_xlfn.SWITCH(
VLOOKUP(T$1,参照用!$H$2:$K$20,4,0),
0,IF(入力用!S104="","",入力用!S104),
1,IF(入力用!S104="",0,VLOOKUP(入力用!S104,参照用!$A$1:$B$11,2,0))
),
"")</f>
        <v>0</v>
      </c>
      <c r="U104" s="1">
        <f>IFERROR(
_xlfn.SWITCH(
VLOOKUP(U$1,参照用!$H$2:$K$20,4,0),
0,IF(入力用!T104="","",入力用!T104),
1,IF(入力用!T104="",0,VLOOKUP(入力用!T104,参照用!$A$1:$B$11,2,0))
),
"")</f>
        <v>0</v>
      </c>
      <c r="V104" s="1">
        <f>IFERROR(
_xlfn.SWITCH(
VLOOKUP(V$1,参照用!$H$2:$K$20,4,0),
0,IF(入力用!U104="","",入力用!U104),
1,IF(入力用!U104="",0,VLOOKUP(入力用!U104,参照用!$A$1:$B$11,2,0))
),
"")</f>
        <v>0</v>
      </c>
      <c r="W104" s="1">
        <f>IFERROR(
_xlfn.SWITCH(
VLOOKUP(W$1,参照用!$H$2:$K$20,4,0),
0,IF(入力用!V104="","",入力用!V104),
1,IF(入力用!V104="",0,VLOOKUP(入力用!V104,参照用!$A$1:$B$11,2,0))
),
"")</f>
        <v>0</v>
      </c>
      <c r="X104" s="1">
        <f>IFERROR(
_xlfn.SWITCH(
VLOOKUP(X$1,参照用!$H$2:$K$20,4,0),
0,IF(入力用!W104="","",入力用!W104),
1,IF(入力用!W104="",0,VLOOKUP(入力用!W104,参照用!$A$1:$B$11,2,0))
),
"")</f>
        <v>0</v>
      </c>
      <c r="Y104" s="1">
        <f>IFERROR(
_xlfn.SWITCH(
VLOOKUP(Y$1,参照用!$H$2:$K$20,4,0),
0,IF(入力用!X104="","",入力用!X104),
1,IF(入力用!X104="",0,VLOOKUP(入力用!X104,参照用!$A$1:$B$11,2,0))
),
"")</f>
        <v>0</v>
      </c>
      <c r="Z104" s="1">
        <f>IFERROR(
_xlfn.SWITCH(
VLOOKUP(Z$1,参照用!$H$2:$K$20,4,0),
0,IF(入力用!Y104="","",入力用!Y104),
1,IF(入力用!Y104="",0,VLOOKUP(入力用!Y104,参照用!$A$1:$B$11,2,0))
),
"")</f>
        <v>0</v>
      </c>
      <c r="AA104" s="1">
        <f>IFERROR(
_xlfn.SWITCH(
VLOOKUP(AA$1,参照用!$H$2:$K$20,4,0),
0,IF(入力用!Z104="","",入力用!Z104),
1,IF(入力用!Z104="",0,VLOOKUP(入力用!Z104,参照用!$A$1:$B$11,2,0))
),
"")</f>
        <v>0</v>
      </c>
      <c r="AB104" s="1">
        <f>IFERROR(
_xlfn.SWITCH(
VLOOKUP(AB$1,参照用!$H$2:$K$20,4,0),
0,IF(入力用!AA104="","",入力用!AA104),
1,IF(入力用!AA104="",0,VLOOKUP(入力用!AA104,参照用!$A$1:$B$11,2,0))
),
"")</f>
        <v>0</v>
      </c>
      <c r="AC104" s="1">
        <f>IFERROR(
_xlfn.SWITCH(
VLOOKUP(AC$1,参照用!$H$2:$K$20,4,0),
0,IF(入力用!AB104="","",入力用!AB104),
1,IF(入力用!AB104="",0,VLOOKUP(入力用!AB104,参照用!$A$1:$B$11,2,0))
),
"")</f>
        <v>0</v>
      </c>
      <c r="AD104" s="1">
        <f>IFERROR(
_xlfn.SWITCH(
VLOOKUP(AD$1,参照用!$H$2:$K$20,4,0),
0,IF(入力用!AC104="","",入力用!AC104),
1,IF(入力用!AC104="",0,VLOOKUP(入力用!AC104,参照用!$A$1:$B$11,2,0))
),
"")</f>
        <v>0</v>
      </c>
      <c r="AE104" s="1">
        <f>IFERROR(
_xlfn.SWITCH(
VLOOKUP(AE$1,参照用!$H$2:$K$20,4,0),
0,IF(入力用!AD104="","",入力用!AD104),
1,IF(入力用!AD104="",0,VLOOKUP(入力用!AD104,参照用!$A$1:$B$11,2,0))
),
"")</f>
        <v>0</v>
      </c>
      <c r="AF104" s="1">
        <f>IFERROR(
_xlfn.SWITCH(
VLOOKUP(AF$1,参照用!$H$2:$K$20,4,0),
0,IF(入力用!AE104="","",入力用!AE104),
1,IF(入力用!AE104="",0,VLOOKUP(入力用!AE104,参照用!$A$1:$B$11,2,0))
),
"")</f>
        <v>0</v>
      </c>
      <c r="AG104" s="1">
        <f>IFERROR(
_xlfn.SWITCH(
VLOOKUP(AG$1,参照用!$H$2:$K$20,4,0),
0,IF(入力用!AF104="","",入力用!AF104),
1,IF(入力用!AF104="",0,VLOOKUP(入力用!AF104,参照用!$A$1:$B$11,2,0))
),
"")</f>
        <v>0</v>
      </c>
      <c r="AH104" s="1">
        <f>IFERROR(
_xlfn.SWITCH(
VLOOKUP(AH$1,参照用!$H$2:$K$20,4,0),
0,IF(入力用!AG104="","",入力用!AG104),
1,IF(入力用!AG104="",0,VLOOKUP(入力用!AG104,参照用!$A$1:$B$11,2,0))
),
"")</f>
        <v>0</v>
      </c>
      <c r="AI104" s="1">
        <f>IFERROR(
_xlfn.SWITCH(
VLOOKUP(AI$1,参照用!$H$2:$K$20,4,0),
0,IF(入力用!AH104="","",入力用!AH104),
1,IF(入力用!AH104="",0,VLOOKUP(入力用!AH104,参照用!$A$1:$B$11,2,0))
),
"")</f>
        <v>0</v>
      </c>
      <c r="AJ104" s="1" t="str">
        <f>IFERROR(
_xlfn.SWITCH(
VLOOKUP(AJ$1,参照用!$H$2:$K$20,4,0),
0,IF(入力用!AI104="","",入力用!AI104),
1,IF(入力用!AI104="",0,VLOOKUP(入力用!AI104,参照用!$A$1:$B$11,2,0))
),
"")</f>
        <v/>
      </c>
      <c r="AK104" s="1" t="str">
        <f>IFERROR(
_xlfn.SWITCH(
VLOOKUP(AK$1,参照用!$H$2:$K$20,4,0),
0,IF(入力用!AJ104="","",入力用!AJ104),
1,IF(入力用!AJ104="",0,VLOOKUP(入力用!AJ104,参照用!$A$1:$B$11,2,0))
),
"")</f>
        <v/>
      </c>
      <c r="AL104" s="1" t="str">
        <f>IFERROR(
_xlfn.SWITCH(
VLOOKUP(AL$1,参照用!$H$2:$K$20,4,0),
0,IF(入力用!AK104="","",入力用!AK104),
1,IF(入力用!AK104="",0,VLOOKUP(入力用!AK104,参照用!$A$1:$B$11,2,0))
),
"")</f>
        <v/>
      </c>
      <c r="AM104" s="1" t="str">
        <f>IFERROR(
_xlfn.SWITCH(
VLOOKUP(AM$1,参照用!$H$2:$K$20,4,0),
0,IF(入力用!AL104="","",入力用!AL104),
1,IF(入力用!AL104="",0,VLOOKUP(入力用!AL104,参照用!$A$1:$B$11,2,0))
),
"")</f>
        <v/>
      </c>
    </row>
    <row r="105" spans="1:39" x14ac:dyDescent="0.2">
      <c r="A105" s="1" t="str">
        <f t="shared" si="1"/>
        <v/>
      </c>
      <c r="B105" s="10" t="str">
        <f>IF(
D105="","",
IF(入力用!A105="",B104,DATE(LEFT(設定!$AD$4,4),MID(設定!$AD$4,5,2),MID(入力用!A105,1,FIND("日",入力用!A105)-1)))
)</f>
        <v/>
      </c>
      <c r="C105" s="10" t="str">
        <f>IF(
D105="","",
IF(入力用!B105="",C104,入力用!B105)
)</f>
        <v/>
      </c>
      <c r="D105" s="1" t="str">
        <f>_xlfn.SWITCH(VLOOKUP(D$1,参照用!$H$2:$K$20,4,0),
0,IF(ISBLANK(入力用!C105),"",入力用!C105),
1,IFERROR(VLOOKUP(入力用!C105,参照用!$A$1:$B$11,2,0),"")
)</f>
        <v/>
      </c>
      <c r="E105" s="1" t="str">
        <f>_xlfn.SWITCH(VLOOKUP(E$1,参照用!$H$2:$K$20,4,0),
0,IF(ISBLANK(入力用!D105),"",入力用!D105),
1,IFERROR(VLOOKUP(入力用!D105,参照用!$A$1:$B$11,2,0),"")
)</f>
        <v/>
      </c>
      <c r="F105" s="1" t="str">
        <f>_xlfn.SWITCH(VLOOKUP(F$1,参照用!$H$2:$K$20,4,0),
0,IF(ISBLANK(入力用!E105),"",入力用!E105),
1,IFERROR(VLOOKUP(入力用!E105,参照用!$A$1:$B$11,2,0),"")
)</f>
        <v/>
      </c>
      <c r="G105" s="1">
        <f>IFERROR(
_xlfn.SWITCH(
VLOOKUP(G$1,参照用!$H$2:$K$20,4,0),
0,IF(ISBLANK(入力用!F105),"",入力用!F105),
1,IF(ISBLANK(入力用!F105),0,VLOOKUP(入力用!F105,参照用!$A$1:$B$11,2,0))
),
"")</f>
        <v>0</v>
      </c>
      <c r="H105" s="1">
        <f>IFERROR(
_xlfn.SWITCH(
VLOOKUP(H$1,参照用!$H$2:$K$20,4,0),
0,IF(ISBLANK(入力用!G105),"",入力用!G105),
1,IF(ISBLANK(入力用!G105),0,VLOOKUP(入力用!G105,参照用!$A$1:$B$11,2,0))
),
"")</f>
        <v>0</v>
      </c>
      <c r="I105" s="1">
        <f>IFERROR(
_xlfn.SWITCH(
VLOOKUP(I$1,参照用!$H$2:$K$20,4,0),
0,IF(ISBLANK(入力用!H105),"",入力用!H105),
1,IF(ISBLANK(入力用!H105),0,VLOOKUP(入力用!H105,参照用!$A$1:$B$11,2,0))
),
"")</f>
        <v>0</v>
      </c>
      <c r="J105" s="1">
        <f>IFERROR(
_xlfn.SWITCH(
VLOOKUP(J$1,参照用!$H$2:$K$20,4,0),
0,IF(入力用!I105="","",入力用!I105),
1,IF(入力用!I105="",0,VLOOKUP(入力用!I105,参照用!$A$1:$B$11,2,0))
),
"")</f>
        <v>0</v>
      </c>
      <c r="K105" s="1">
        <f>IFERROR(
_xlfn.SWITCH(
VLOOKUP(K$1,参照用!$H$2:$K$20,4,0),
0,IF(入力用!J105="","",入力用!J105),
1,IF(入力用!J105="",0,VLOOKUP(入力用!J105,参照用!$A$1:$B$11,2,0))
),
"")</f>
        <v>0</v>
      </c>
      <c r="L105" s="1">
        <f>IFERROR(
_xlfn.SWITCH(
VLOOKUP(L$1,参照用!$H$2:$K$20,4,0),
0,IF(入力用!K105="","",入力用!K105),
1,IF(入力用!K105="",0,VLOOKUP(入力用!K105,参照用!$A$1:$B$11,2,0))
),
"")</f>
        <v>0</v>
      </c>
      <c r="M105" s="1">
        <f>IFERROR(
_xlfn.SWITCH(
VLOOKUP(M$1,参照用!$H$2:$K$20,4,0),
0,IF(入力用!L105="","",入力用!L105),
1,IF(入力用!L105="",0,VLOOKUP(入力用!L105,参照用!$A$1:$B$11,2,0))
),
"")</f>
        <v>0</v>
      </c>
      <c r="N105" s="1">
        <f>IFERROR(
_xlfn.SWITCH(
VLOOKUP(N$1,参照用!$H$2:$K$20,4,0),
0,IF(入力用!M105="","",入力用!M105),
1,IF(入力用!M105="",0,VLOOKUP(入力用!M105,参照用!$A$1:$B$11,2,0))
),
"")</f>
        <v>0</v>
      </c>
      <c r="O105" s="1">
        <f>IFERROR(
_xlfn.SWITCH(
VLOOKUP(O$1,参照用!$H$2:$K$20,4,0),
0,IF(入力用!N105="","",入力用!N105),
1,IF(入力用!N105="",0,VLOOKUP(入力用!N105,参照用!$A$1:$B$11,2,0))
),
"")</f>
        <v>0</v>
      </c>
      <c r="P105" s="1">
        <f>IFERROR(
_xlfn.SWITCH(
VLOOKUP(P$1,参照用!$H$2:$K$20,4,0),
0,IF(入力用!O105="","",入力用!O105),
1,IF(入力用!O105="",0,VLOOKUP(入力用!O105,参照用!$A$1:$B$11,2,0))
),
"")</f>
        <v>0</v>
      </c>
      <c r="Q105" s="1">
        <f>IFERROR(
_xlfn.SWITCH(
VLOOKUP(Q$1,参照用!$H$2:$K$20,4,0),
0,IF(入力用!P105="","",入力用!P105),
1,IF(入力用!P105="",0,VLOOKUP(入力用!P105,参照用!$A$1:$B$11,2,0))
),
"")</f>
        <v>0</v>
      </c>
      <c r="R105" s="1">
        <f>IFERROR(
_xlfn.SWITCH(
VLOOKUP(R$1,参照用!$H$2:$K$20,4,0),
0,IF(入力用!Q105="","",入力用!Q105),
1,IF(入力用!Q105="",0,VLOOKUP(入力用!Q105,参照用!$A$1:$B$11,2,0))
),
"")</f>
        <v>0</v>
      </c>
      <c r="S105" s="1">
        <f>IFERROR(
_xlfn.SWITCH(
VLOOKUP(S$1,参照用!$H$2:$K$20,4,0),
0,IF(入力用!R105="","",入力用!R105),
1,IF(入力用!R105="",0,VLOOKUP(入力用!R105,参照用!$A$1:$B$11,2,0))
),
"")</f>
        <v>0</v>
      </c>
      <c r="T105" s="1">
        <f>IFERROR(
_xlfn.SWITCH(
VLOOKUP(T$1,参照用!$H$2:$K$20,4,0),
0,IF(入力用!S105="","",入力用!S105),
1,IF(入力用!S105="",0,VLOOKUP(入力用!S105,参照用!$A$1:$B$11,2,0))
),
"")</f>
        <v>0</v>
      </c>
      <c r="U105" s="1">
        <f>IFERROR(
_xlfn.SWITCH(
VLOOKUP(U$1,参照用!$H$2:$K$20,4,0),
0,IF(入力用!T105="","",入力用!T105),
1,IF(入力用!T105="",0,VLOOKUP(入力用!T105,参照用!$A$1:$B$11,2,0))
),
"")</f>
        <v>0</v>
      </c>
      <c r="V105" s="1">
        <f>IFERROR(
_xlfn.SWITCH(
VLOOKUP(V$1,参照用!$H$2:$K$20,4,0),
0,IF(入力用!U105="","",入力用!U105),
1,IF(入力用!U105="",0,VLOOKUP(入力用!U105,参照用!$A$1:$B$11,2,0))
),
"")</f>
        <v>0</v>
      </c>
      <c r="W105" s="1">
        <f>IFERROR(
_xlfn.SWITCH(
VLOOKUP(W$1,参照用!$H$2:$K$20,4,0),
0,IF(入力用!V105="","",入力用!V105),
1,IF(入力用!V105="",0,VLOOKUP(入力用!V105,参照用!$A$1:$B$11,2,0))
),
"")</f>
        <v>0</v>
      </c>
      <c r="X105" s="1">
        <f>IFERROR(
_xlfn.SWITCH(
VLOOKUP(X$1,参照用!$H$2:$K$20,4,0),
0,IF(入力用!W105="","",入力用!W105),
1,IF(入力用!W105="",0,VLOOKUP(入力用!W105,参照用!$A$1:$B$11,2,0))
),
"")</f>
        <v>0</v>
      </c>
      <c r="Y105" s="1">
        <f>IFERROR(
_xlfn.SWITCH(
VLOOKUP(Y$1,参照用!$H$2:$K$20,4,0),
0,IF(入力用!X105="","",入力用!X105),
1,IF(入力用!X105="",0,VLOOKUP(入力用!X105,参照用!$A$1:$B$11,2,0))
),
"")</f>
        <v>0</v>
      </c>
      <c r="Z105" s="1">
        <f>IFERROR(
_xlfn.SWITCH(
VLOOKUP(Z$1,参照用!$H$2:$K$20,4,0),
0,IF(入力用!Y105="","",入力用!Y105),
1,IF(入力用!Y105="",0,VLOOKUP(入力用!Y105,参照用!$A$1:$B$11,2,0))
),
"")</f>
        <v>0</v>
      </c>
      <c r="AA105" s="1">
        <f>IFERROR(
_xlfn.SWITCH(
VLOOKUP(AA$1,参照用!$H$2:$K$20,4,0),
0,IF(入力用!Z105="","",入力用!Z105),
1,IF(入力用!Z105="",0,VLOOKUP(入力用!Z105,参照用!$A$1:$B$11,2,0))
),
"")</f>
        <v>0</v>
      </c>
      <c r="AB105" s="1">
        <f>IFERROR(
_xlfn.SWITCH(
VLOOKUP(AB$1,参照用!$H$2:$K$20,4,0),
0,IF(入力用!AA105="","",入力用!AA105),
1,IF(入力用!AA105="",0,VLOOKUP(入力用!AA105,参照用!$A$1:$B$11,2,0))
),
"")</f>
        <v>0</v>
      </c>
      <c r="AC105" s="1">
        <f>IFERROR(
_xlfn.SWITCH(
VLOOKUP(AC$1,参照用!$H$2:$K$20,4,0),
0,IF(入力用!AB105="","",入力用!AB105),
1,IF(入力用!AB105="",0,VLOOKUP(入力用!AB105,参照用!$A$1:$B$11,2,0))
),
"")</f>
        <v>0</v>
      </c>
      <c r="AD105" s="1">
        <f>IFERROR(
_xlfn.SWITCH(
VLOOKUP(AD$1,参照用!$H$2:$K$20,4,0),
0,IF(入力用!AC105="","",入力用!AC105),
1,IF(入力用!AC105="",0,VLOOKUP(入力用!AC105,参照用!$A$1:$B$11,2,0))
),
"")</f>
        <v>0</v>
      </c>
      <c r="AE105" s="1">
        <f>IFERROR(
_xlfn.SWITCH(
VLOOKUP(AE$1,参照用!$H$2:$K$20,4,0),
0,IF(入力用!AD105="","",入力用!AD105),
1,IF(入力用!AD105="",0,VLOOKUP(入力用!AD105,参照用!$A$1:$B$11,2,0))
),
"")</f>
        <v>0</v>
      </c>
      <c r="AF105" s="1">
        <f>IFERROR(
_xlfn.SWITCH(
VLOOKUP(AF$1,参照用!$H$2:$K$20,4,0),
0,IF(入力用!AE105="","",入力用!AE105),
1,IF(入力用!AE105="",0,VLOOKUP(入力用!AE105,参照用!$A$1:$B$11,2,0))
),
"")</f>
        <v>0</v>
      </c>
      <c r="AG105" s="1">
        <f>IFERROR(
_xlfn.SWITCH(
VLOOKUP(AG$1,参照用!$H$2:$K$20,4,0),
0,IF(入力用!AF105="","",入力用!AF105),
1,IF(入力用!AF105="",0,VLOOKUP(入力用!AF105,参照用!$A$1:$B$11,2,0))
),
"")</f>
        <v>0</v>
      </c>
      <c r="AH105" s="1">
        <f>IFERROR(
_xlfn.SWITCH(
VLOOKUP(AH$1,参照用!$H$2:$K$20,4,0),
0,IF(入力用!AG105="","",入力用!AG105),
1,IF(入力用!AG105="",0,VLOOKUP(入力用!AG105,参照用!$A$1:$B$11,2,0))
),
"")</f>
        <v>0</v>
      </c>
      <c r="AI105" s="1">
        <f>IFERROR(
_xlfn.SWITCH(
VLOOKUP(AI$1,参照用!$H$2:$K$20,4,0),
0,IF(入力用!AH105="","",入力用!AH105),
1,IF(入力用!AH105="",0,VLOOKUP(入力用!AH105,参照用!$A$1:$B$11,2,0))
),
"")</f>
        <v>0</v>
      </c>
      <c r="AJ105" s="1" t="str">
        <f>IFERROR(
_xlfn.SWITCH(
VLOOKUP(AJ$1,参照用!$H$2:$K$20,4,0),
0,IF(入力用!AI105="","",入力用!AI105),
1,IF(入力用!AI105="",0,VLOOKUP(入力用!AI105,参照用!$A$1:$B$11,2,0))
),
"")</f>
        <v/>
      </c>
      <c r="AK105" s="1" t="str">
        <f>IFERROR(
_xlfn.SWITCH(
VLOOKUP(AK$1,参照用!$H$2:$K$20,4,0),
0,IF(入力用!AJ105="","",入力用!AJ105),
1,IF(入力用!AJ105="",0,VLOOKUP(入力用!AJ105,参照用!$A$1:$B$11,2,0))
),
"")</f>
        <v/>
      </c>
      <c r="AL105" s="1" t="str">
        <f>IFERROR(
_xlfn.SWITCH(
VLOOKUP(AL$1,参照用!$H$2:$K$20,4,0),
0,IF(入力用!AK105="","",入力用!AK105),
1,IF(入力用!AK105="",0,VLOOKUP(入力用!AK105,参照用!$A$1:$B$11,2,0))
),
"")</f>
        <v/>
      </c>
      <c r="AM105" s="1" t="str">
        <f>IFERROR(
_xlfn.SWITCH(
VLOOKUP(AM$1,参照用!$H$2:$K$20,4,0),
0,IF(入力用!AL105="","",入力用!AL105),
1,IF(入力用!AL105="",0,VLOOKUP(入力用!AL105,参照用!$A$1:$B$11,2,0))
),
"")</f>
        <v/>
      </c>
    </row>
    <row r="106" spans="1:39" x14ac:dyDescent="0.2">
      <c r="A106" s="1" t="str">
        <f t="shared" si="1"/>
        <v/>
      </c>
      <c r="B106" s="10" t="str">
        <f>IF(
D106="","",
IF(入力用!A106="",B105,DATE(LEFT(設定!$AD$4,4),MID(設定!$AD$4,5,2),MID(入力用!A106,1,FIND("日",入力用!A106)-1)))
)</f>
        <v/>
      </c>
      <c r="C106" s="10" t="str">
        <f>IF(
D106="","",
IF(入力用!B106="",C105,入力用!B106)
)</f>
        <v/>
      </c>
      <c r="D106" s="1" t="str">
        <f>_xlfn.SWITCH(VLOOKUP(D$1,参照用!$H$2:$K$20,4,0),
0,IF(ISBLANK(入力用!C106),"",入力用!C106),
1,IFERROR(VLOOKUP(入力用!C106,参照用!$A$1:$B$11,2,0),"")
)</f>
        <v/>
      </c>
      <c r="E106" s="1" t="str">
        <f>_xlfn.SWITCH(VLOOKUP(E$1,参照用!$H$2:$K$20,4,0),
0,IF(ISBLANK(入力用!D106),"",入力用!D106),
1,IFERROR(VLOOKUP(入力用!D106,参照用!$A$1:$B$11,2,0),"")
)</f>
        <v/>
      </c>
      <c r="F106" s="1" t="str">
        <f>_xlfn.SWITCH(VLOOKUP(F$1,参照用!$H$2:$K$20,4,0),
0,IF(ISBLANK(入力用!E106),"",入力用!E106),
1,IFERROR(VLOOKUP(入力用!E106,参照用!$A$1:$B$11,2,0),"")
)</f>
        <v/>
      </c>
      <c r="G106" s="1">
        <f>IFERROR(
_xlfn.SWITCH(
VLOOKUP(G$1,参照用!$H$2:$K$20,4,0),
0,IF(ISBLANK(入力用!F106),"",入力用!F106),
1,IF(ISBLANK(入力用!F106),0,VLOOKUP(入力用!F106,参照用!$A$1:$B$11,2,0))
),
"")</f>
        <v>0</v>
      </c>
      <c r="H106" s="1">
        <f>IFERROR(
_xlfn.SWITCH(
VLOOKUP(H$1,参照用!$H$2:$K$20,4,0),
0,IF(ISBLANK(入力用!G106),"",入力用!G106),
1,IF(ISBLANK(入力用!G106),0,VLOOKUP(入力用!G106,参照用!$A$1:$B$11,2,0))
),
"")</f>
        <v>0</v>
      </c>
      <c r="I106" s="1">
        <f>IFERROR(
_xlfn.SWITCH(
VLOOKUP(I$1,参照用!$H$2:$K$20,4,0),
0,IF(ISBLANK(入力用!H106),"",入力用!H106),
1,IF(ISBLANK(入力用!H106),0,VLOOKUP(入力用!H106,参照用!$A$1:$B$11,2,0))
),
"")</f>
        <v>0</v>
      </c>
      <c r="J106" s="1">
        <f>IFERROR(
_xlfn.SWITCH(
VLOOKUP(J$1,参照用!$H$2:$K$20,4,0),
0,IF(入力用!I106="","",入力用!I106),
1,IF(入力用!I106="",0,VLOOKUP(入力用!I106,参照用!$A$1:$B$11,2,0))
),
"")</f>
        <v>0</v>
      </c>
      <c r="K106" s="1">
        <f>IFERROR(
_xlfn.SWITCH(
VLOOKUP(K$1,参照用!$H$2:$K$20,4,0),
0,IF(入力用!J106="","",入力用!J106),
1,IF(入力用!J106="",0,VLOOKUP(入力用!J106,参照用!$A$1:$B$11,2,0))
),
"")</f>
        <v>0</v>
      </c>
      <c r="L106" s="1">
        <f>IFERROR(
_xlfn.SWITCH(
VLOOKUP(L$1,参照用!$H$2:$K$20,4,0),
0,IF(入力用!K106="","",入力用!K106),
1,IF(入力用!K106="",0,VLOOKUP(入力用!K106,参照用!$A$1:$B$11,2,0))
),
"")</f>
        <v>0</v>
      </c>
      <c r="M106" s="1">
        <f>IFERROR(
_xlfn.SWITCH(
VLOOKUP(M$1,参照用!$H$2:$K$20,4,0),
0,IF(入力用!L106="","",入力用!L106),
1,IF(入力用!L106="",0,VLOOKUP(入力用!L106,参照用!$A$1:$B$11,2,0))
),
"")</f>
        <v>0</v>
      </c>
      <c r="N106" s="1">
        <f>IFERROR(
_xlfn.SWITCH(
VLOOKUP(N$1,参照用!$H$2:$K$20,4,0),
0,IF(入力用!M106="","",入力用!M106),
1,IF(入力用!M106="",0,VLOOKUP(入力用!M106,参照用!$A$1:$B$11,2,0))
),
"")</f>
        <v>0</v>
      </c>
      <c r="O106" s="1">
        <f>IFERROR(
_xlfn.SWITCH(
VLOOKUP(O$1,参照用!$H$2:$K$20,4,0),
0,IF(入力用!N106="","",入力用!N106),
1,IF(入力用!N106="",0,VLOOKUP(入力用!N106,参照用!$A$1:$B$11,2,0))
),
"")</f>
        <v>0</v>
      </c>
      <c r="P106" s="1">
        <f>IFERROR(
_xlfn.SWITCH(
VLOOKUP(P$1,参照用!$H$2:$K$20,4,0),
0,IF(入力用!O106="","",入力用!O106),
1,IF(入力用!O106="",0,VLOOKUP(入力用!O106,参照用!$A$1:$B$11,2,0))
),
"")</f>
        <v>0</v>
      </c>
      <c r="Q106" s="1">
        <f>IFERROR(
_xlfn.SWITCH(
VLOOKUP(Q$1,参照用!$H$2:$K$20,4,0),
0,IF(入力用!P106="","",入力用!P106),
1,IF(入力用!P106="",0,VLOOKUP(入力用!P106,参照用!$A$1:$B$11,2,0))
),
"")</f>
        <v>0</v>
      </c>
      <c r="R106" s="1">
        <f>IFERROR(
_xlfn.SWITCH(
VLOOKUP(R$1,参照用!$H$2:$K$20,4,0),
0,IF(入力用!Q106="","",入力用!Q106),
1,IF(入力用!Q106="",0,VLOOKUP(入力用!Q106,参照用!$A$1:$B$11,2,0))
),
"")</f>
        <v>0</v>
      </c>
      <c r="S106" s="1">
        <f>IFERROR(
_xlfn.SWITCH(
VLOOKUP(S$1,参照用!$H$2:$K$20,4,0),
0,IF(入力用!R106="","",入力用!R106),
1,IF(入力用!R106="",0,VLOOKUP(入力用!R106,参照用!$A$1:$B$11,2,0))
),
"")</f>
        <v>0</v>
      </c>
      <c r="T106" s="1">
        <f>IFERROR(
_xlfn.SWITCH(
VLOOKUP(T$1,参照用!$H$2:$K$20,4,0),
0,IF(入力用!S106="","",入力用!S106),
1,IF(入力用!S106="",0,VLOOKUP(入力用!S106,参照用!$A$1:$B$11,2,0))
),
"")</f>
        <v>0</v>
      </c>
      <c r="U106" s="1">
        <f>IFERROR(
_xlfn.SWITCH(
VLOOKUP(U$1,参照用!$H$2:$K$20,4,0),
0,IF(入力用!T106="","",入力用!T106),
1,IF(入力用!T106="",0,VLOOKUP(入力用!T106,参照用!$A$1:$B$11,2,0))
),
"")</f>
        <v>0</v>
      </c>
      <c r="V106" s="1">
        <f>IFERROR(
_xlfn.SWITCH(
VLOOKUP(V$1,参照用!$H$2:$K$20,4,0),
0,IF(入力用!U106="","",入力用!U106),
1,IF(入力用!U106="",0,VLOOKUP(入力用!U106,参照用!$A$1:$B$11,2,0))
),
"")</f>
        <v>0</v>
      </c>
      <c r="W106" s="1">
        <f>IFERROR(
_xlfn.SWITCH(
VLOOKUP(W$1,参照用!$H$2:$K$20,4,0),
0,IF(入力用!V106="","",入力用!V106),
1,IF(入力用!V106="",0,VLOOKUP(入力用!V106,参照用!$A$1:$B$11,2,0))
),
"")</f>
        <v>0</v>
      </c>
      <c r="X106" s="1">
        <f>IFERROR(
_xlfn.SWITCH(
VLOOKUP(X$1,参照用!$H$2:$K$20,4,0),
0,IF(入力用!W106="","",入力用!W106),
1,IF(入力用!W106="",0,VLOOKUP(入力用!W106,参照用!$A$1:$B$11,2,0))
),
"")</f>
        <v>0</v>
      </c>
      <c r="Y106" s="1">
        <f>IFERROR(
_xlfn.SWITCH(
VLOOKUP(Y$1,参照用!$H$2:$K$20,4,0),
0,IF(入力用!X106="","",入力用!X106),
1,IF(入力用!X106="",0,VLOOKUP(入力用!X106,参照用!$A$1:$B$11,2,0))
),
"")</f>
        <v>0</v>
      </c>
      <c r="Z106" s="1">
        <f>IFERROR(
_xlfn.SWITCH(
VLOOKUP(Z$1,参照用!$H$2:$K$20,4,0),
0,IF(入力用!Y106="","",入力用!Y106),
1,IF(入力用!Y106="",0,VLOOKUP(入力用!Y106,参照用!$A$1:$B$11,2,0))
),
"")</f>
        <v>0</v>
      </c>
      <c r="AA106" s="1">
        <f>IFERROR(
_xlfn.SWITCH(
VLOOKUP(AA$1,参照用!$H$2:$K$20,4,0),
0,IF(入力用!Z106="","",入力用!Z106),
1,IF(入力用!Z106="",0,VLOOKUP(入力用!Z106,参照用!$A$1:$B$11,2,0))
),
"")</f>
        <v>0</v>
      </c>
      <c r="AB106" s="1">
        <f>IFERROR(
_xlfn.SWITCH(
VLOOKUP(AB$1,参照用!$H$2:$K$20,4,0),
0,IF(入力用!AA106="","",入力用!AA106),
1,IF(入力用!AA106="",0,VLOOKUP(入力用!AA106,参照用!$A$1:$B$11,2,0))
),
"")</f>
        <v>0</v>
      </c>
      <c r="AC106" s="1">
        <f>IFERROR(
_xlfn.SWITCH(
VLOOKUP(AC$1,参照用!$H$2:$K$20,4,0),
0,IF(入力用!AB106="","",入力用!AB106),
1,IF(入力用!AB106="",0,VLOOKUP(入力用!AB106,参照用!$A$1:$B$11,2,0))
),
"")</f>
        <v>0</v>
      </c>
      <c r="AD106" s="1">
        <f>IFERROR(
_xlfn.SWITCH(
VLOOKUP(AD$1,参照用!$H$2:$K$20,4,0),
0,IF(入力用!AC106="","",入力用!AC106),
1,IF(入力用!AC106="",0,VLOOKUP(入力用!AC106,参照用!$A$1:$B$11,2,0))
),
"")</f>
        <v>0</v>
      </c>
      <c r="AE106" s="1">
        <f>IFERROR(
_xlfn.SWITCH(
VLOOKUP(AE$1,参照用!$H$2:$K$20,4,0),
0,IF(入力用!AD106="","",入力用!AD106),
1,IF(入力用!AD106="",0,VLOOKUP(入力用!AD106,参照用!$A$1:$B$11,2,0))
),
"")</f>
        <v>0</v>
      </c>
      <c r="AF106" s="1">
        <f>IFERROR(
_xlfn.SWITCH(
VLOOKUP(AF$1,参照用!$H$2:$K$20,4,0),
0,IF(入力用!AE106="","",入力用!AE106),
1,IF(入力用!AE106="",0,VLOOKUP(入力用!AE106,参照用!$A$1:$B$11,2,0))
),
"")</f>
        <v>0</v>
      </c>
      <c r="AG106" s="1">
        <f>IFERROR(
_xlfn.SWITCH(
VLOOKUP(AG$1,参照用!$H$2:$K$20,4,0),
0,IF(入力用!AF106="","",入力用!AF106),
1,IF(入力用!AF106="",0,VLOOKUP(入力用!AF106,参照用!$A$1:$B$11,2,0))
),
"")</f>
        <v>0</v>
      </c>
      <c r="AH106" s="1">
        <f>IFERROR(
_xlfn.SWITCH(
VLOOKUP(AH$1,参照用!$H$2:$K$20,4,0),
0,IF(入力用!AG106="","",入力用!AG106),
1,IF(入力用!AG106="",0,VLOOKUP(入力用!AG106,参照用!$A$1:$B$11,2,0))
),
"")</f>
        <v>0</v>
      </c>
      <c r="AI106" s="1">
        <f>IFERROR(
_xlfn.SWITCH(
VLOOKUP(AI$1,参照用!$H$2:$K$20,4,0),
0,IF(入力用!AH106="","",入力用!AH106),
1,IF(入力用!AH106="",0,VLOOKUP(入力用!AH106,参照用!$A$1:$B$11,2,0))
),
"")</f>
        <v>0</v>
      </c>
      <c r="AJ106" s="1" t="str">
        <f>IFERROR(
_xlfn.SWITCH(
VLOOKUP(AJ$1,参照用!$H$2:$K$20,4,0),
0,IF(入力用!AI106="","",入力用!AI106),
1,IF(入力用!AI106="",0,VLOOKUP(入力用!AI106,参照用!$A$1:$B$11,2,0))
),
"")</f>
        <v/>
      </c>
      <c r="AK106" s="1" t="str">
        <f>IFERROR(
_xlfn.SWITCH(
VLOOKUP(AK$1,参照用!$H$2:$K$20,4,0),
0,IF(入力用!AJ106="","",入力用!AJ106),
1,IF(入力用!AJ106="",0,VLOOKUP(入力用!AJ106,参照用!$A$1:$B$11,2,0))
),
"")</f>
        <v/>
      </c>
      <c r="AL106" s="1" t="str">
        <f>IFERROR(
_xlfn.SWITCH(
VLOOKUP(AL$1,参照用!$H$2:$K$20,4,0),
0,IF(入力用!AK106="","",入力用!AK106),
1,IF(入力用!AK106="",0,VLOOKUP(入力用!AK106,参照用!$A$1:$B$11,2,0))
),
"")</f>
        <v/>
      </c>
      <c r="AM106" s="1" t="str">
        <f>IFERROR(
_xlfn.SWITCH(
VLOOKUP(AM$1,参照用!$H$2:$K$20,4,0),
0,IF(入力用!AL106="","",入力用!AL106),
1,IF(入力用!AL106="",0,VLOOKUP(入力用!AL106,参照用!$A$1:$B$11,2,0))
),
"")</f>
        <v/>
      </c>
    </row>
    <row r="107" spans="1:39" x14ac:dyDescent="0.2">
      <c r="A107" s="1" t="str">
        <f t="shared" si="1"/>
        <v/>
      </c>
      <c r="B107" s="10" t="str">
        <f>IF(
D107="","",
IF(入力用!A107="",B106,DATE(LEFT(設定!$AD$4,4),MID(設定!$AD$4,5,2),MID(入力用!A107,1,FIND("日",入力用!A107)-1)))
)</f>
        <v/>
      </c>
      <c r="C107" s="10" t="str">
        <f>IF(
D107="","",
IF(入力用!B107="",C106,入力用!B107)
)</f>
        <v/>
      </c>
      <c r="D107" s="1" t="str">
        <f>_xlfn.SWITCH(VLOOKUP(D$1,参照用!$H$2:$K$20,4,0),
0,IF(ISBLANK(入力用!C107),"",入力用!C107),
1,IFERROR(VLOOKUP(入力用!C107,参照用!$A$1:$B$11,2,0),"")
)</f>
        <v/>
      </c>
      <c r="E107" s="1" t="str">
        <f>_xlfn.SWITCH(VLOOKUP(E$1,参照用!$H$2:$K$20,4,0),
0,IF(ISBLANK(入力用!D107),"",入力用!D107),
1,IFERROR(VLOOKUP(入力用!D107,参照用!$A$1:$B$11,2,0),"")
)</f>
        <v/>
      </c>
      <c r="F107" s="1" t="str">
        <f>_xlfn.SWITCH(VLOOKUP(F$1,参照用!$H$2:$K$20,4,0),
0,IF(ISBLANK(入力用!E107),"",入力用!E107),
1,IFERROR(VLOOKUP(入力用!E107,参照用!$A$1:$B$11,2,0),"")
)</f>
        <v/>
      </c>
      <c r="G107" s="1">
        <f>IFERROR(
_xlfn.SWITCH(
VLOOKUP(G$1,参照用!$H$2:$K$20,4,0),
0,IF(ISBLANK(入力用!F107),"",入力用!F107),
1,IF(ISBLANK(入力用!F107),0,VLOOKUP(入力用!F107,参照用!$A$1:$B$11,2,0))
),
"")</f>
        <v>0</v>
      </c>
      <c r="H107" s="1">
        <f>IFERROR(
_xlfn.SWITCH(
VLOOKUP(H$1,参照用!$H$2:$K$20,4,0),
0,IF(ISBLANK(入力用!G107),"",入力用!G107),
1,IF(ISBLANK(入力用!G107),0,VLOOKUP(入力用!G107,参照用!$A$1:$B$11,2,0))
),
"")</f>
        <v>0</v>
      </c>
      <c r="I107" s="1">
        <f>IFERROR(
_xlfn.SWITCH(
VLOOKUP(I$1,参照用!$H$2:$K$20,4,0),
0,IF(ISBLANK(入力用!H107),"",入力用!H107),
1,IF(ISBLANK(入力用!H107),0,VLOOKUP(入力用!H107,参照用!$A$1:$B$11,2,0))
),
"")</f>
        <v>0</v>
      </c>
      <c r="J107" s="1">
        <f>IFERROR(
_xlfn.SWITCH(
VLOOKUP(J$1,参照用!$H$2:$K$20,4,0),
0,IF(入力用!I107="","",入力用!I107),
1,IF(入力用!I107="",0,VLOOKUP(入力用!I107,参照用!$A$1:$B$11,2,0))
),
"")</f>
        <v>0</v>
      </c>
      <c r="K107" s="1">
        <f>IFERROR(
_xlfn.SWITCH(
VLOOKUP(K$1,参照用!$H$2:$K$20,4,0),
0,IF(入力用!J107="","",入力用!J107),
1,IF(入力用!J107="",0,VLOOKUP(入力用!J107,参照用!$A$1:$B$11,2,0))
),
"")</f>
        <v>0</v>
      </c>
      <c r="L107" s="1">
        <f>IFERROR(
_xlfn.SWITCH(
VLOOKUP(L$1,参照用!$H$2:$K$20,4,0),
0,IF(入力用!K107="","",入力用!K107),
1,IF(入力用!K107="",0,VLOOKUP(入力用!K107,参照用!$A$1:$B$11,2,0))
),
"")</f>
        <v>0</v>
      </c>
      <c r="M107" s="1">
        <f>IFERROR(
_xlfn.SWITCH(
VLOOKUP(M$1,参照用!$H$2:$K$20,4,0),
0,IF(入力用!L107="","",入力用!L107),
1,IF(入力用!L107="",0,VLOOKUP(入力用!L107,参照用!$A$1:$B$11,2,0))
),
"")</f>
        <v>0</v>
      </c>
      <c r="N107" s="1">
        <f>IFERROR(
_xlfn.SWITCH(
VLOOKUP(N$1,参照用!$H$2:$K$20,4,0),
0,IF(入力用!M107="","",入力用!M107),
1,IF(入力用!M107="",0,VLOOKUP(入力用!M107,参照用!$A$1:$B$11,2,0))
),
"")</f>
        <v>0</v>
      </c>
      <c r="O107" s="1">
        <f>IFERROR(
_xlfn.SWITCH(
VLOOKUP(O$1,参照用!$H$2:$K$20,4,0),
0,IF(入力用!N107="","",入力用!N107),
1,IF(入力用!N107="",0,VLOOKUP(入力用!N107,参照用!$A$1:$B$11,2,0))
),
"")</f>
        <v>0</v>
      </c>
      <c r="P107" s="1">
        <f>IFERROR(
_xlfn.SWITCH(
VLOOKUP(P$1,参照用!$H$2:$K$20,4,0),
0,IF(入力用!O107="","",入力用!O107),
1,IF(入力用!O107="",0,VLOOKUP(入力用!O107,参照用!$A$1:$B$11,2,0))
),
"")</f>
        <v>0</v>
      </c>
      <c r="Q107" s="1">
        <f>IFERROR(
_xlfn.SWITCH(
VLOOKUP(Q$1,参照用!$H$2:$K$20,4,0),
0,IF(入力用!P107="","",入力用!P107),
1,IF(入力用!P107="",0,VLOOKUP(入力用!P107,参照用!$A$1:$B$11,2,0))
),
"")</f>
        <v>0</v>
      </c>
      <c r="R107" s="1">
        <f>IFERROR(
_xlfn.SWITCH(
VLOOKUP(R$1,参照用!$H$2:$K$20,4,0),
0,IF(入力用!Q107="","",入力用!Q107),
1,IF(入力用!Q107="",0,VLOOKUP(入力用!Q107,参照用!$A$1:$B$11,2,0))
),
"")</f>
        <v>0</v>
      </c>
      <c r="S107" s="1">
        <f>IFERROR(
_xlfn.SWITCH(
VLOOKUP(S$1,参照用!$H$2:$K$20,4,0),
0,IF(入力用!R107="","",入力用!R107),
1,IF(入力用!R107="",0,VLOOKUP(入力用!R107,参照用!$A$1:$B$11,2,0))
),
"")</f>
        <v>0</v>
      </c>
      <c r="T107" s="1">
        <f>IFERROR(
_xlfn.SWITCH(
VLOOKUP(T$1,参照用!$H$2:$K$20,4,0),
0,IF(入力用!S107="","",入力用!S107),
1,IF(入力用!S107="",0,VLOOKUP(入力用!S107,参照用!$A$1:$B$11,2,0))
),
"")</f>
        <v>0</v>
      </c>
      <c r="U107" s="1">
        <f>IFERROR(
_xlfn.SWITCH(
VLOOKUP(U$1,参照用!$H$2:$K$20,4,0),
0,IF(入力用!T107="","",入力用!T107),
1,IF(入力用!T107="",0,VLOOKUP(入力用!T107,参照用!$A$1:$B$11,2,0))
),
"")</f>
        <v>0</v>
      </c>
      <c r="V107" s="1">
        <f>IFERROR(
_xlfn.SWITCH(
VLOOKUP(V$1,参照用!$H$2:$K$20,4,0),
0,IF(入力用!U107="","",入力用!U107),
1,IF(入力用!U107="",0,VLOOKUP(入力用!U107,参照用!$A$1:$B$11,2,0))
),
"")</f>
        <v>0</v>
      </c>
      <c r="W107" s="1">
        <f>IFERROR(
_xlfn.SWITCH(
VLOOKUP(W$1,参照用!$H$2:$K$20,4,0),
0,IF(入力用!V107="","",入力用!V107),
1,IF(入力用!V107="",0,VLOOKUP(入力用!V107,参照用!$A$1:$B$11,2,0))
),
"")</f>
        <v>0</v>
      </c>
      <c r="X107" s="1">
        <f>IFERROR(
_xlfn.SWITCH(
VLOOKUP(X$1,参照用!$H$2:$K$20,4,0),
0,IF(入力用!W107="","",入力用!W107),
1,IF(入力用!W107="",0,VLOOKUP(入力用!W107,参照用!$A$1:$B$11,2,0))
),
"")</f>
        <v>0</v>
      </c>
      <c r="Y107" s="1">
        <f>IFERROR(
_xlfn.SWITCH(
VLOOKUP(Y$1,参照用!$H$2:$K$20,4,0),
0,IF(入力用!X107="","",入力用!X107),
1,IF(入力用!X107="",0,VLOOKUP(入力用!X107,参照用!$A$1:$B$11,2,0))
),
"")</f>
        <v>0</v>
      </c>
      <c r="Z107" s="1">
        <f>IFERROR(
_xlfn.SWITCH(
VLOOKUP(Z$1,参照用!$H$2:$K$20,4,0),
0,IF(入力用!Y107="","",入力用!Y107),
1,IF(入力用!Y107="",0,VLOOKUP(入力用!Y107,参照用!$A$1:$B$11,2,0))
),
"")</f>
        <v>0</v>
      </c>
      <c r="AA107" s="1">
        <f>IFERROR(
_xlfn.SWITCH(
VLOOKUP(AA$1,参照用!$H$2:$K$20,4,0),
0,IF(入力用!Z107="","",入力用!Z107),
1,IF(入力用!Z107="",0,VLOOKUP(入力用!Z107,参照用!$A$1:$B$11,2,0))
),
"")</f>
        <v>0</v>
      </c>
      <c r="AB107" s="1">
        <f>IFERROR(
_xlfn.SWITCH(
VLOOKUP(AB$1,参照用!$H$2:$K$20,4,0),
0,IF(入力用!AA107="","",入力用!AA107),
1,IF(入力用!AA107="",0,VLOOKUP(入力用!AA107,参照用!$A$1:$B$11,2,0))
),
"")</f>
        <v>0</v>
      </c>
      <c r="AC107" s="1">
        <f>IFERROR(
_xlfn.SWITCH(
VLOOKUP(AC$1,参照用!$H$2:$K$20,4,0),
0,IF(入力用!AB107="","",入力用!AB107),
1,IF(入力用!AB107="",0,VLOOKUP(入力用!AB107,参照用!$A$1:$B$11,2,0))
),
"")</f>
        <v>0</v>
      </c>
      <c r="AD107" s="1">
        <f>IFERROR(
_xlfn.SWITCH(
VLOOKUP(AD$1,参照用!$H$2:$K$20,4,0),
0,IF(入力用!AC107="","",入力用!AC107),
1,IF(入力用!AC107="",0,VLOOKUP(入力用!AC107,参照用!$A$1:$B$11,2,0))
),
"")</f>
        <v>0</v>
      </c>
      <c r="AE107" s="1">
        <f>IFERROR(
_xlfn.SWITCH(
VLOOKUP(AE$1,参照用!$H$2:$K$20,4,0),
0,IF(入力用!AD107="","",入力用!AD107),
1,IF(入力用!AD107="",0,VLOOKUP(入力用!AD107,参照用!$A$1:$B$11,2,0))
),
"")</f>
        <v>0</v>
      </c>
      <c r="AF107" s="1">
        <f>IFERROR(
_xlfn.SWITCH(
VLOOKUP(AF$1,参照用!$H$2:$K$20,4,0),
0,IF(入力用!AE107="","",入力用!AE107),
1,IF(入力用!AE107="",0,VLOOKUP(入力用!AE107,参照用!$A$1:$B$11,2,0))
),
"")</f>
        <v>0</v>
      </c>
      <c r="AG107" s="1">
        <f>IFERROR(
_xlfn.SWITCH(
VLOOKUP(AG$1,参照用!$H$2:$K$20,4,0),
0,IF(入力用!AF107="","",入力用!AF107),
1,IF(入力用!AF107="",0,VLOOKUP(入力用!AF107,参照用!$A$1:$B$11,2,0))
),
"")</f>
        <v>0</v>
      </c>
      <c r="AH107" s="1">
        <f>IFERROR(
_xlfn.SWITCH(
VLOOKUP(AH$1,参照用!$H$2:$K$20,4,0),
0,IF(入力用!AG107="","",入力用!AG107),
1,IF(入力用!AG107="",0,VLOOKUP(入力用!AG107,参照用!$A$1:$B$11,2,0))
),
"")</f>
        <v>0</v>
      </c>
      <c r="AI107" s="1">
        <f>IFERROR(
_xlfn.SWITCH(
VLOOKUP(AI$1,参照用!$H$2:$K$20,4,0),
0,IF(入力用!AH107="","",入力用!AH107),
1,IF(入力用!AH107="",0,VLOOKUP(入力用!AH107,参照用!$A$1:$B$11,2,0))
),
"")</f>
        <v>0</v>
      </c>
      <c r="AJ107" s="1" t="str">
        <f>IFERROR(
_xlfn.SWITCH(
VLOOKUP(AJ$1,参照用!$H$2:$K$20,4,0),
0,IF(入力用!AI107="","",入力用!AI107),
1,IF(入力用!AI107="",0,VLOOKUP(入力用!AI107,参照用!$A$1:$B$11,2,0))
),
"")</f>
        <v/>
      </c>
      <c r="AK107" s="1" t="str">
        <f>IFERROR(
_xlfn.SWITCH(
VLOOKUP(AK$1,参照用!$H$2:$K$20,4,0),
0,IF(入力用!AJ107="","",入力用!AJ107),
1,IF(入力用!AJ107="",0,VLOOKUP(入力用!AJ107,参照用!$A$1:$B$11,2,0))
),
"")</f>
        <v/>
      </c>
      <c r="AL107" s="1" t="str">
        <f>IFERROR(
_xlfn.SWITCH(
VLOOKUP(AL$1,参照用!$H$2:$K$20,4,0),
0,IF(入力用!AK107="","",入力用!AK107),
1,IF(入力用!AK107="",0,VLOOKUP(入力用!AK107,参照用!$A$1:$B$11,2,0))
),
"")</f>
        <v/>
      </c>
      <c r="AM107" s="1" t="str">
        <f>IFERROR(
_xlfn.SWITCH(
VLOOKUP(AM$1,参照用!$H$2:$K$20,4,0),
0,IF(入力用!AL107="","",入力用!AL107),
1,IF(入力用!AL107="",0,VLOOKUP(入力用!AL107,参照用!$A$1:$B$11,2,0))
),
"")</f>
        <v/>
      </c>
    </row>
    <row r="108" spans="1:39" x14ac:dyDescent="0.2">
      <c r="A108" s="1" t="str">
        <f t="shared" si="1"/>
        <v/>
      </c>
      <c r="B108" s="10" t="str">
        <f>IF(
D108="","",
IF(入力用!A108="",B107,DATE(LEFT(設定!$AD$4,4),MID(設定!$AD$4,5,2),MID(入力用!A108,1,FIND("日",入力用!A108)-1)))
)</f>
        <v/>
      </c>
      <c r="C108" s="10" t="str">
        <f>IF(
D108="","",
IF(入力用!B108="",C107,入力用!B108)
)</f>
        <v/>
      </c>
      <c r="D108" s="1" t="str">
        <f>_xlfn.SWITCH(VLOOKUP(D$1,参照用!$H$2:$K$20,4,0),
0,IF(ISBLANK(入力用!C108),"",入力用!C108),
1,IFERROR(VLOOKUP(入力用!C108,参照用!$A$1:$B$11,2,0),"")
)</f>
        <v/>
      </c>
      <c r="E108" s="1" t="str">
        <f>_xlfn.SWITCH(VLOOKUP(E$1,参照用!$H$2:$K$20,4,0),
0,IF(ISBLANK(入力用!D108),"",入力用!D108),
1,IFERROR(VLOOKUP(入力用!D108,参照用!$A$1:$B$11,2,0),"")
)</f>
        <v/>
      </c>
      <c r="F108" s="1" t="str">
        <f>_xlfn.SWITCH(VLOOKUP(F$1,参照用!$H$2:$K$20,4,0),
0,IF(ISBLANK(入力用!E108),"",入力用!E108),
1,IFERROR(VLOOKUP(入力用!E108,参照用!$A$1:$B$11,2,0),"")
)</f>
        <v/>
      </c>
      <c r="G108" s="1">
        <f>IFERROR(
_xlfn.SWITCH(
VLOOKUP(G$1,参照用!$H$2:$K$20,4,0),
0,IF(ISBLANK(入力用!F108),"",入力用!F108),
1,IF(ISBLANK(入力用!F108),0,VLOOKUP(入力用!F108,参照用!$A$1:$B$11,2,0))
),
"")</f>
        <v>0</v>
      </c>
      <c r="H108" s="1">
        <f>IFERROR(
_xlfn.SWITCH(
VLOOKUP(H$1,参照用!$H$2:$K$20,4,0),
0,IF(ISBLANK(入力用!G108),"",入力用!G108),
1,IF(ISBLANK(入力用!G108),0,VLOOKUP(入力用!G108,参照用!$A$1:$B$11,2,0))
),
"")</f>
        <v>0</v>
      </c>
      <c r="I108" s="1">
        <f>IFERROR(
_xlfn.SWITCH(
VLOOKUP(I$1,参照用!$H$2:$K$20,4,0),
0,IF(ISBLANK(入力用!H108),"",入力用!H108),
1,IF(ISBLANK(入力用!H108),0,VLOOKUP(入力用!H108,参照用!$A$1:$B$11,2,0))
),
"")</f>
        <v>0</v>
      </c>
      <c r="J108" s="1">
        <f>IFERROR(
_xlfn.SWITCH(
VLOOKUP(J$1,参照用!$H$2:$K$20,4,0),
0,IF(入力用!I108="","",入力用!I108),
1,IF(入力用!I108="",0,VLOOKUP(入力用!I108,参照用!$A$1:$B$11,2,0))
),
"")</f>
        <v>0</v>
      </c>
      <c r="K108" s="1">
        <f>IFERROR(
_xlfn.SWITCH(
VLOOKUP(K$1,参照用!$H$2:$K$20,4,0),
0,IF(入力用!J108="","",入力用!J108),
1,IF(入力用!J108="",0,VLOOKUP(入力用!J108,参照用!$A$1:$B$11,2,0))
),
"")</f>
        <v>0</v>
      </c>
      <c r="L108" s="1">
        <f>IFERROR(
_xlfn.SWITCH(
VLOOKUP(L$1,参照用!$H$2:$K$20,4,0),
0,IF(入力用!K108="","",入力用!K108),
1,IF(入力用!K108="",0,VLOOKUP(入力用!K108,参照用!$A$1:$B$11,2,0))
),
"")</f>
        <v>0</v>
      </c>
      <c r="M108" s="1">
        <f>IFERROR(
_xlfn.SWITCH(
VLOOKUP(M$1,参照用!$H$2:$K$20,4,0),
0,IF(入力用!L108="","",入力用!L108),
1,IF(入力用!L108="",0,VLOOKUP(入力用!L108,参照用!$A$1:$B$11,2,0))
),
"")</f>
        <v>0</v>
      </c>
      <c r="N108" s="1">
        <f>IFERROR(
_xlfn.SWITCH(
VLOOKUP(N$1,参照用!$H$2:$K$20,4,0),
0,IF(入力用!M108="","",入力用!M108),
1,IF(入力用!M108="",0,VLOOKUP(入力用!M108,参照用!$A$1:$B$11,2,0))
),
"")</f>
        <v>0</v>
      </c>
      <c r="O108" s="1">
        <f>IFERROR(
_xlfn.SWITCH(
VLOOKUP(O$1,参照用!$H$2:$K$20,4,0),
0,IF(入力用!N108="","",入力用!N108),
1,IF(入力用!N108="",0,VLOOKUP(入力用!N108,参照用!$A$1:$B$11,2,0))
),
"")</f>
        <v>0</v>
      </c>
      <c r="P108" s="1">
        <f>IFERROR(
_xlfn.SWITCH(
VLOOKUP(P$1,参照用!$H$2:$K$20,4,0),
0,IF(入力用!O108="","",入力用!O108),
1,IF(入力用!O108="",0,VLOOKUP(入力用!O108,参照用!$A$1:$B$11,2,0))
),
"")</f>
        <v>0</v>
      </c>
      <c r="Q108" s="1">
        <f>IFERROR(
_xlfn.SWITCH(
VLOOKUP(Q$1,参照用!$H$2:$K$20,4,0),
0,IF(入力用!P108="","",入力用!P108),
1,IF(入力用!P108="",0,VLOOKUP(入力用!P108,参照用!$A$1:$B$11,2,0))
),
"")</f>
        <v>0</v>
      </c>
      <c r="R108" s="1">
        <f>IFERROR(
_xlfn.SWITCH(
VLOOKUP(R$1,参照用!$H$2:$K$20,4,0),
0,IF(入力用!Q108="","",入力用!Q108),
1,IF(入力用!Q108="",0,VLOOKUP(入力用!Q108,参照用!$A$1:$B$11,2,0))
),
"")</f>
        <v>0</v>
      </c>
      <c r="S108" s="1">
        <f>IFERROR(
_xlfn.SWITCH(
VLOOKUP(S$1,参照用!$H$2:$K$20,4,0),
0,IF(入力用!R108="","",入力用!R108),
1,IF(入力用!R108="",0,VLOOKUP(入力用!R108,参照用!$A$1:$B$11,2,0))
),
"")</f>
        <v>0</v>
      </c>
      <c r="T108" s="1">
        <f>IFERROR(
_xlfn.SWITCH(
VLOOKUP(T$1,参照用!$H$2:$K$20,4,0),
0,IF(入力用!S108="","",入力用!S108),
1,IF(入力用!S108="",0,VLOOKUP(入力用!S108,参照用!$A$1:$B$11,2,0))
),
"")</f>
        <v>0</v>
      </c>
      <c r="U108" s="1">
        <f>IFERROR(
_xlfn.SWITCH(
VLOOKUP(U$1,参照用!$H$2:$K$20,4,0),
0,IF(入力用!T108="","",入力用!T108),
1,IF(入力用!T108="",0,VLOOKUP(入力用!T108,参照用!$A$1:$B$11,2,0))
),
"")</f>
        <v>0</v>
      </c>
      <c r="V108" s="1">
        <f>IFERROR(
_xlfn.SWITCH(
VLOOKUP(V$1,参照用!$H$2:$K$20,4,0),
0,IF(入力用!U108="","",入力用!U108),
1,IF(入力用!U108="",0,VLOOKUP(入力用!U108,参照用!$A$1:$B$11,2,0))
),
"")</f>
        <v>0</v>
      </c>
      <c r="W108" s="1">
        <f>IFERROR(
_xlfn.SWITCH(
VLOOKUP(W$1,参照用!$H$2:$K$20,4,0),
0,IF(入力用!V108="","",入力用!V108),
1,IF(入力用!V108="",0,VLOOKUP(入力用!V108,参照用!$A$1:$B$11,2,0))
),
"")</f>
        <v>0</v>
      </c>
      <c r="X108" s="1">
        <f>IFERROR(
_xlfn.SWITCH(
VLOOKUP(X$1,参照用!$H$2:$K$20,4,0),
0,IF(入力用!W108="","",入力用!W108),
1,IF(入力用!W108="",0,VLOOKUP(入力用!W108,参照用!$A$1:$B$11,2,0))
),
"")</f>
        <v>0</v>
      </c>
      <c r="Y108" s="1">
        <f>IFERROR(
_xlfn.SWITCH(
VLOOKUP(Y$1,参照用!$H$2:$K$20,4,0),
0,IF(入力用!X108="","",入力用!X108),
1,IF(入力用!X108="",0,VLOOKUP(入力用!X108,参照用!$A$1:$B$11,2,0))
),
"")</f>
        <v>0</v>
      </c>
      <c r="Z108" s="1">
        <f>IFERROR(
_xlfn.SWITCH(
VLOOKUP(Z$1,参照用!$H$2:$K$20,4,0),
0,IF(入力用!Y108="","",入力用!Y108),
1,IF(入力用!Y108="",0,VLOOKUP(入力用!Y108,参照用!$A$1:$B$11,2,0))
),
"")</f>
        <v>0</v>
      </c>
      <c r="AA108" s="1">
        <f>IFERROR(
_xlfn.SWITCH(
VLOOKUP(AA$1,参照用!$H$2:$K$20,4,0),
0,IF(入力用!Z108="","",入力用!Z108),
1,IF(入力用!Z108="",0,VLOOKUP(入力用!Z108,参照用!$A$1:$B$11,2,0))
),
"")</f>
        <v>0</v>
      </c>
      <c r="AB108" s="1">
        <f>IFERROR(
_xlfn.SWITCH(
VLOOKUP(AB$1,参照用!$H$2:$K$20,4,0),
0,IF(入力用!AA108="","",入力用!AA108),
1,IF(入力用!AA108="",0,VLOOKUP(入力用!AA108,参照用!$A$1:$B$11,2,0))
),
"")</f>
        <v>0</v>
      </c>
      <c r="AC108" s="1">
        <f>IFERROR(
_xlfn.SWITCH(
VLOOKUP(AC$1,参照用!$H$2:$K$20,4,0),
0,IF(入力用!AB108="","",入力用!AB108),
1,IF(入力用!AB108="",0,VLOOKUP(入力用!AB108,参照用!$A$1:$B$11,2,0))
),
"")</f>
        <v>0</v>
      </c>
      <c r="AD108" s="1">
        <f>IFERROR(
_xlfn.SWITCH(
VLOOKUP(AD$1,参照用!$H$2:$K$20,4,0),
0,IF(入力用!AC108="","",入力用!AC108),
1,IF(入力用!AC108="",0,VLOOKUP(入力用!AC108,参照用!$A$1:$B$11,2,0))
),
"")</f>
        <v>0</v>
      </c>
      <c r="AE108" s="1">
        <f>IFERROR(
_xlfn.SWITCH(
VLOOKUP(AE$1,参照用!$H$2:$K$20,4,0),
0,IF(入力用!AD108="","",入力用!AD108),
1,IF(入力用!AD108="",0,VLOOKUP(入力用!AD108,参照用!$A$1:$B$11,2,0))
),
"")</f>
        <v>0</v>
      </c>
      <c r="AF108" s="1">
        <f>IFERROR(
_xlfn.SWITCH(
VLOOKUP(AF$1,参照用!$H$2:$K$20,4,0),
0,IF(入力用!AE108="","",入力用!AE108),
1,IF(入力用!AE108="",0,VLOOKUP(入力用!AE108,参照用!$A$1:$B$11,2,0))
),
"")</f>
        <v>0</v>
      </c>
      <c r="AG108" s="1">
        <f>IFERROR(
_xlfn.SWITCH(
VLOOKUP(AG$1,参照用!$H$2:$K$20,4,0),
0,IF(入力用!AF108="","",入力用!AF108),
1,IF(入力用!AF108="",0,VLOOKUP(入力用!AF108,参照用!$A$1:$B$11,2,0))
),
"")</f>
        <v>0</v>
      </c>
      <c r="AH108" s="1">
        <f>IFERROR(
_xlfn.SWITCH(
VLOOKUP(AH$1,参照用!$H$2:$K$20,4,0),
0,IF(入力用!AG108="","",入力用!AG108),
1,IF(入力用!AG108="",0,VLOOKUP(入力用!AG108,参照用!$A$1:$B$11,2,0))
),
"")</f>
        <v>0</v>
      </c>
      <c r="AI108" s="1">
        <f>IFERROR(
_xlfn.SWITCH(
VLOOKUP(AI$1,参照用!$H$2:$K$20,4,0),
0,IF(入力用!AH108="","",入力用!AH108),
1,IF(入力用!AH108="",0,VLOOKUP(入力用!AH108,参照用!$A$1:$B$11,2,0))
),
"")</f>
        <v>0</v>
      </c>
      <c r="AJ108" s="1" t="str">
        <f>IFERROR(
_xlfn.SWITCH(
VLOOKUP(AJ$1,参照用!$H$2:$K$20,4,0),
0,IF(入力用!AI108="","",入力用!AI108),
1,IF(入力用!AI108="",0,VLOOKUP(入力用!AI108,参照用!$A$1:$B$11,2,0))
),
"")</f>
        <v/>
      </c>
      <c r="AK108" s="1" t="str">
        <f>IFERROR(
_xlfn.SWITCH(
VLOOKUP(AK$1,参照用!$H$2:$K$20,4,0),
0,IF(入力用!AJ108="","",入力用!AJ108),
1,IF(入力用!AJ108="",0,VLOOKUP(入力用!AJ108,参照用!$A$1:$B$11,2,0))
),
"")</f>
        <v/>
      </c>
      <c r="AL108" s="1" t="str">
        <f>IFERROR(
_xlfn.SWITCH(
VLOOKUP(AL$1,参照用!$H$2:$K$20,4,0),
0,IF(入力用!AK108="","",入力用!AK108),
1,IF(入力用!AK108="",0,VLOOKUP(入力用!AK108,参照用!$A$1:$B$11,2,0))
),
"")</f>
        <v/>
      </c>
      <c r="AM108" s="1" t="str">
        <f>IFERROR(
_xlfn.SWITCH(
VLOOKUP(AM$1,参照用!$H$2:$K$20,4,0),
0,IF(入力用!AL108="","",入力用!AL108),
1,IF(入力用!AL108="",0,VLOOKUP(入力用!AL108,参照用!$A$1:$B$11,2,0))
),
"")</f>
        <v/>
      </c>
    </row>
    <row r="109" spans="1:39" x14ac:dyDescent="0.2">
      <c r="A109" s="1" t="str">
        <f t="shared" si="1"/>
        <v/>
      </c>
      <c r="B109" s="10" t="str">
        <f>IF(
D109="","",
IF(入力用!A109="",B108,DATE(LEFT(設定!$AD$4,4),MID(設定!$AD$4,5,2),MID(入力用!A109,1,FIND("日",入力用!A109)-1)))
)</f>
        <v/>
      </c>
      <c r="C109" s="10" t="str">
        <f>IF(
D109="","",
IF(入力用!B109="",C108,入力用!B109)
)</f>
        <v/>
      </c>
      <c r="D109" s="1" t="str">
        <f>_xlfn.SWITCH(VLOOKUP(D$1,参照用!$H$2:$K$20,4,0),
0,IF(ISBLANK(入力用!C109),"",入力用!C109),
1,IFERROR(VLOOKUP(入力用!C109,参照用!$A$1:$B$11,2,0),"")
)</f>
        <v/>
      </c>
      <c r="E109" s="1" t="str">
        <f>_xlfn.SWITCH(VLOOKUP(E$1,参照用!$H$2:$K$20,4,0),
0,IF(ISBLANK(入力用!D109),"",入力用!D109),
1,IFERROR(VLOOKUP(入力用!D109,参照用!$A$1:$B$11,2,0),"")
)</f>
        <v/>
      </c>
      <c r="F109" s="1" t="str">
        <f>_xlfn.SWITCH(VLOOKUP(F$1,参照用!$H$2:$K$20,4,0),
0,IF(ISBLANK(入力用!E109),"",入力用!E109),
1,IFERROR(VLOOKUP(入力用!E109,参照用!$A$1:$B$11,2,0),"")
)</f>
        <v/>
      </c>
      <c r="G109" s="1">
        <f>IFERROR(
_xlfn.SWITCH(
VLOOKUP(G$1,参照用!$H$2:$K$20,4,0),
0,IF(ISBLANK(入力用!F109),"",入力用!F109),
1,IF(ISBLANK(入力用!F109),0,VLOOKUP(入力用!F109,参照用!$A$1:$B$11,2,0))
),
"")</f>
        <v>0</v>
      </c>
      <c r="H109" s="1">
        <f>IFERROR(
_xlfn.SWITCH(
VLOOKUP(H$1,参照用!$H$2:$K$20,4,0),
0,IF(ISBLANK(入力用!G109),"",入力用!G109),
1,IF(ISBLANK(入力用!G109),0,VLOOKUP(入力用!G109,参照用!$A$1:$B$11,2,0))
),
"")</f>
        <v>0</v>
      </c>
      <c r="I109" s="1">
        <f>IFERROR(
_xlfn.SWITCH(
VLOOKUP(I$1,参照用!$H$2:$K$20,4,0),
0,IF(ISBLANK(入力用!H109),"",入力用!H109),
1,IF(ISBLANK(入力用!H109),0,VLOOKUP(入力用!H109,参照用!$A$1:$B$11,2,0))
),
"")</f>
        <v>0</v>
      </c>
      <c r="J109" s="1">
        <f>IFERROR(
_xlfn.SWITCH(
VLOOKUP(J$1,参照用!$H$2:$K$20,4,0),
0,IF(入力用!I109="","",入力用!I109),
1,IF(入力用!I109="",0,VLOOKUP(入力用!I109,参照用!$A$1:$B$11,2,0))
),
"")</f>
        <v>0</v>
      </c>
      <c r="K109" s="1">
        <f>IFERROR(
_xlfn.SWITCH(
VLOOKUP(K$1,参照用!$H$2:$K$20,4,0),
0,IF(入力用!J109="","",入力用!J109),
1,IF(入力用!J109="",0,VLOOKUP(入力用!J109,参照用!$A$1:$B$11,2,0))
),
"")</f>
        <v>0</v>
      </c>
      <c r="L109" s="1">
        <f>IFERROR(
_xlfn.SWITCH(
VLOOKUP(L$1,参照用!$H$2:$K$20,4,0),
0,IF(入力用!K109="","",入力用!K109),
1,IF(入力用!K109="",0,VLOOKUP(入力用!K109,参照用!$A$1:$B$11,2,0))
),
"")</f>
        <v>0</v>
      </c>
      <c r="M109" s="1">
        <f>IFERROR(
_xlfn.SWITCH(
VLOOKUP(M$1,参照用!$H$2:$K$20,4,0),
0,IF(入力用!L109="","",入力用!L109),
1,IF(入力用!L109="",0,VLOOKUP(入力用!L109,参照用!$A$1:$B$11,2,0))
),
"")</f>
        <v>0</v>
      </c>
      <c r="N109" s="1">
        <f>IFERROR(
_xlfn.SWITCH(
VLOOKUP(N$1,参照用!$H$2:$K$20,4,0),
0,IF(入力用!M109="","",入力用!M109),
1,IF(入力用!M109="",0,VLOOKUP(入力用!M109,参照用!$A$1:$B$11,2,0))
),
"")</f>
        <v>0</v>
      </c>
      <c r="O109" s="1">
        <f>IFERROR(
_xlfn.SWITCH(
VLOOKUP(O$1,参照用!$H$2:$K$20,4,0),
0,IF(入力用!N109="","",入力用!N109),
1,IF(入力用!N109="",0,VLOOKUP(入力用!N109,参照用!$A$1:$B$11,2,0))
),
"")</f>
        <v>0</v>
      </c>
      <c r="P109" s="1">
        <f>IFERROR(
_xlfn.SWITCH(
VLOOKUP(P$1,参照用!$H$2:$K$20,4,0),
0,IF(入力用!O109="","",入力用!O109),
1,IF(入力用!O109="",0,VLOOKUP(入力用!O109,参照用!$A$1:$B$11,2,0))
),
"")</f>
        <v>0</v>
      </c>
      <c r="Q109" s="1">
        <f>IFERROR(
_xlfn.SWITCH(
VLOOKUP(Q$1,参照用!$H$2:$K$20,4,0),
0,IF(入力用!P109="","",入力用!P109),
1,IF(入力用!P109="",0,VLOOKUP(入力用!P109,参照用!$A$1:$B$11,2,0))
),
"")</f>
        <v>0</v>
      </c>
      <c r="R109" s="1">
        <f>IFERROR(
_xlfn.SWITCH(
VLOOKUP(R$1,参照用!$H$2:$K$20,4,0),
0,IF(入力用!Q109="","",入力用!Q109),
1,IF(入力用!Q109="",0,VLOOKUP(入力用!Q109,参照用!$A$1:$B$11,2,0))
),
"")</f>
        <v>0</v>
      </c>
      <c r="S109" s="1">
        <f>IFERROR(
_xlfn.SWITCH(
VLOOKUP(S$1,参照用!$H$2:$K$20,4,0),
0,IF(入力用!R109="","",入力用!R109),
1,IF(入力用!R109="",0,VLOOKUP(入力用!R109,参照用!$A$1:$B$11,2,0))
),
"")</f>
        <v>0</v>
      </c>
      <c r="T109" s="1">
        <f>IFERROR(
_xlfn.SWITCH(
VLOOKUP(T$1,参照用!$H$2:$K$20,4,0),
0,IF(入力用!S109="","",入力用!S109),
1,IF(入力用!S109="",0,VLOOKUP(入力用!S109,参照用!$A$1:$B$11,2,0))
),
"")</f>
        <v>0</v>
      </c>
      <c r="U109" s="1">
        <f>IFERROR(
_xlfn.SWITCH(
VLOOKUP(U$1,参照用!$H$2:$K$20,4,0),
0,IF(入力用!T109="","",入力用!T109),
1,IF(入力用!T109="",0,VLOOKUP(入力用!T109,参照用!$A$1:$B$11,2,0))
),
"")</f>
        <v>0</v>
      </c>
      <c r="V109" s="1">
        <f>IFERROR(
_xlfn.SWITCH(
VLOOKUP(V$1,参照用!$H$2:$K$20,4,0),
0,IF(入力用!U109="","",入力用!U109),
1,IF(入力用!U109="",0,VLOOKUP(入力用!U109,参照用!$A$1:$B$11,2,0))
),
"")</f>
        <v>0</v>
      </c>
      <c r="W109" s="1">
        <f>IFERROR(
_xlfn.SWITCH(
VLOOKUP(W$1,参照用!$H$2:$K$20,4,0),
0,IF(入力用!V109="","",入力用!V109),
1,IF(入力用!V109="",0,VLOOKUP(入力用!V109,参照用!$A$1:$B$11,2,0))
),
"")</f>
        <v>0</v>
      </c>
      <c r="X109" s="1">
        <f>IFERROR(
_xlfn.SWITCH(
VLOOKUP(X$1,参照用!$H$2:$K$20,4,0),
0,IF(入力用!W109="","",入力用!W109),
1,IF(入力用!W109="",0,VLOOKUP(入力用!W109,参照用!$A$1:$B$11,2,0))
),
"")</f>
        <v>0</v>
      </c>
      <c r="Y109" s="1">
        <f>IFERROR(
_xlfn.SWITCH(
VLOOKUP(Y$1,参照用!$H$2:$K$20,4,0),
0,IF(入力用!X109="","",入力用!X109),
1,IF(入力用!X109="",0,VLOOKUP(入力用!X109,参照用!$A$1:$B$11,2,0))
),
"")</f>
        <v>0</v>
      </c>
      <c r="Z109" s="1">
        <f>IFERROR(
_xlfn.SWITCH(
VLOOKUP(Z$1,参照用!$H$2:$K$20,4,0),
0,IF(入力用!Y109="","",入力用!Y109),
1,IF(入力用!Y109="",0,VLOOKUP(入力用!Y109,参照用!$A$1:$B$11,2,0))
),
"")</f>
        <v>0</v>
      </c>
      <c r="AA109" s="1">
        <f>IFERROR(
_xlfn.SWITCH(
VLOOKUP(AA$1,参照用!$H$2:$K$20,4,0),
0,IF(入力用!Z109="","",入力用!Z109),
1,IF(入力用!Z109="",0,VLOOKUP(入力用!Z109,参照用!$A$1:$B$11,2,0))
),
"")</f>
        <v>0</v>
      </c>
      <c r="AB109" s="1">
        <f>IFERROR(
_xlfn.SWITCH(
VLOOKUP(AB$1,参照用!$H$2:$K$20,4,0),
0,IF(入力用!AA109="","",入力用!AA109),
1,IF(入力用!AA109="",0,VLOOKUP(入力用!AA109,参照用!$A$1:$B$11,2,0))
),
"")</f>
        <v>0</v>
      </c>
      <c r="AC109" s="1">
        <f>IFERROR(
_xlfn.SWITCH(
VLOOKUP(AC$1,参照用!$H$2:$K$20,4,0),
0,IF(入力用!AB109="","",入力用!AB109),
1,IF(入力用!AB109="",0,VLOOKUP(入力用!AB109,参照用!$A$1:$B$11,2,0))
),
"")</f>
        <v>0</v>
      </c>
      <c r="AD109" s="1">
        <f>IFERROR(
_xlfn.SWITCH(
VLOOKUP(AD$1,参照用!$H$2:$K$20,4,0),
0,IF(入力用!AC109="","",入力用!AC109),
1,IF(入力用!AC109="",0,VLOOKUP(入力用!AC109,参照用!$A$1:$B$11,2,0))
),
"")</f>
        <v>0</v>
      </c>
      <c r="AE109" s="1">
        <f>IFERROR(
_xlfn.SWITCH(
VLOOKUP(AE$1,参照用!$H$2:$K$20,4,0),
0,IF(入力用!AD109="","",入力用!AD109),
1,IF(入力用!AD109="",0,VLOOKUP(入力用!AD109,参照用!$A$1:$B$11,2,0))
),
"")</f>
        <v>0</v>
      </c>
      <c r="AF109" s="1">
        <f>IFERROR(
_xlfn.SWITCH(
VLOOKUP(AF$1,参照用!$H$2:$K$20,4,0),
0,IF(入力用!AE109="","",入力用!AE109),
1,IF(入力用!AE109="",0,VLOOKUP(入力用!AE109,参照用!$A$1:$B$11,2,0))
),
"")</f>
        <v>0</v>
      </c>
      <c r="AG109" s="1">
        <f>IFERROR(
_xlfn.SWITCH(
VLOOKUP(AG$1,参照用!$H$2:$K$20,4,0),
0,IF(入力用!AF109="","",入力用!AF109),
1,IF(入力用!AF109="",0,VLOOKUP(入力用!AF109,参照用!$A$1:$B$11,2,0))
),
"")</f>
        <v>0</v>
      </c>
      <c r="AH109" s="1">
        <f>IFERROR(
_xlfn.SWITCH(
VLOOKUP(AH$1,参照用!$H$2:$K$20,4,0),
0,IF(入力用!AG109="","",入力用!AG109),
1,IF(入力用!AG109="",0,VLOOKUP(入力用!AG109,参照用!$A$1:$B$11,2,0))
),
"")</f>
        <v>0</v>
      </c>
      <c r="AI109" s="1">
        <f>IFERROR(
_xlfn.SWITCH(
VLOOKUP(AI$1,参照用!$H$2:$K$20,4,0),
0,IF(入力用!AH109="","",入力用!AH109),
1,IF(入力用!AH109="",0,VLOOKUP(入力用!AH109,参照用!$A$1:$B$11,2,0))
),
"")</f>
        <v>0</v>
      </c>
      <c r="AJ109" s="1" t="str">
        <f>IFERROR(
_xlfn.SWITCH(
VLOOKUP(AJ$1,参照用!$H$2:$K$20,4,0),
0,IF(入力用!AI109="","",入力用!AI109),
1,IF(入力用!AI109="",0,VLOOKUP(入力用!AI109,参照用!$A$1:$B$11,2,0))
),
"")</f>
        <v/>
      </c>
      <c r="AK109" s="1" t="str">
        <f>IFERROR(
_xlfn.SWITCH(
VLOOKUP(AK$1,参照用!$H$2:$K$20,4,0),
0,IF(入力用!AJ109="","",入力用!AJ109),
1,IF(入力用!AJ109="",0,VLOOKUP(入力用!AJ109,参照用!$A$1:$B$11,2,0))
),
"")</f>
        <v/>
      </c>
      <c r="AL109" s="1" t="str">
        <f>IFERROR(
_xlfn.SWITCH(
VLOOKUP(AL$1,参照用!$H$2:$K$20,4,0),
0,IF(入力用!AK109="","",入力用!AK109),
1,IF(入力用!AK109="",0,VLOOKUP(入力用!AK109,参照用!$A$1:$B$11,2,0))
),
"")</f>
        <v/>
      </c>
      <c r="AM109" s="1" t="str">
        <f>IFERROR(
_xlfn.SWITCH(
VLOOKUP(AM$1,参照用!$H$2:$K$20,4,0),
0,IF(入力用!AL109="","",入力用!AL109),
1,IF(入力用!AL109="",0,VLOOKUP(入力用!AL109,参照用!$A$1:$B$11,2,0))
),
"")</f>
        <v/>
      </c>
    </row>
    <row r="110" spans="1:39" x14ac:dyDescent="0.2">
      <c r="A110" s="1" t="str">
        <f t="shared" si="1"/>
        <v/>
      </c>
      <c r="B110" s="10" t="str">
        <f>IF(
D110="","",
IF(入力用!A110="",B109,DATE(LEFT(設定!$AD$4,4),MID(設定!$AD$4,5,2),MID(入力用!A110,1,FIND("日",入力用!A110)-1)))
)</f>
        <v/>
      </c>
      <c r="C110" s="10" t="str">
        <f>IF(
D110="","",
IF(入力用!B110="",C109,入力用!B110)
)</f>
        <v/>
      </c>
      <c r="D110" s="1" t="str">
        <f>_xlfn.SWITCH(VLOOKUP(D$1,参照用!$H$2:$K$20,4,0),
0,IF(ISBLANK(入力用!C110),"",入力用!C110),
1,IFERROR(VLOOKUP(入力用!C110,参照用!$A$1:$B$11,2,0),"")
)</f>
        <v/>
      </c>
      <c r="E110" s="1" t="str">
        <f>_xlfn.SWITCH(VLOOKUP(E$1,参照用!$H$2:$K$20,4,0),
0,IF(ISBLANK(入力用!D110),"",入力用!D110),
1,IFERROR(VLOOKUP(入力用!D110,参照用!$A$1:$B$11,2,0),"")
)</f>
        <v/>
      </c>
      <c r="F110" s="1" t="str">
        <f>_xlfn.SWITCH(VLOOKUP(F$1,参照用!$H$2:$K$20,4,0),
0,IF(ISBLANK(入力用!E110),"",入力用!E110),
1,IFERROR(VLOOKUP(入力用!E110,参照用!$A$1:$B$11,2,0),"")
)</f>
        <v/>
      </c>
      <c r="G110" s="1">
        <f>IFERROR(
_xlfn.SWITCH(
VLOOKUP(G$1,参照用!$H$2:$K$20,4,0),
0,IF(ISBLANK(入力用!F110),"",入力用!F110),
1,IF(ISBLANK(入力用!F110),0,VLOOKUP(入力用!F110,参照用!$A$1:$B$11,2,0))
),
"")</f>
        <v>0</v>
      </c>
      <c r="H110" s="1">
        <f>IFERROR(
_xlfn.SWITCH(
VLOOKUP(H$1,参照用!$H$2:$K$20,4,0),
0,IF(ISBLANK(入力用!G110),"",入力用!G110),
1,IF(ISBLANK(入力用!G110),0,VLOOKUP(入力用!G110,参照用!$A$1:$B$11,2,0))
),
"")</f>
        <v>0</v>
      </c>
      <c r="I110" s="1">
        <f>IFERROR(
_xlfn.SWITCH(
VLOOKUP(I$1,参照用!$H$2:$K$20,4,0),
0,IF(ISBLANK(入力用!H110),"",入力用!H110),
1,IF(ISBLANK(入力用!H110),0,VLOOKUP(入力用!H110,参照用!$A$1:$B$11,2,0))
),
"")</f>
        <v>0</v>
      </c>
      <c r="J110" s="1">
        <f>IFERROR(
_xlfn.SWITCH(
VLOOKUP(J$1,参照用!$H$2:$K$20,4,0),
0,IF(入力用!I110="","",入力用!I110),
1,IF(入力用!I110="",0,VLOOKUP(入力用!I110,参照用!$A$1:$B$11,2,0))
),
"")</f>
        <v>0</v>
      </c>
      <c r="K110" s="1">
        <f>IFERROR(
_xlfn.SWITCH(
VLOOKUP(K$1,参照用!$H$2:$K$20,4,0),
0,IF(入力用!J110="","",入力用!J110),
1,IF(入力用!J110="",0,VLOOKUP(入力用!J110,参照用!$A$1:$B$11,2,0))
),
"")</f>
        <v>0</v>
      </c>
      <c r="L110" s="1">
        <f>IFERROR(
_xlfn.SWITCH(
VLOOKUP(L$1,参照用!$H$2:$K$20,4,0),
0,IF(入力用!K110="","",入力用!K110),
1,IF(入力用!K110="",0,VLOOKUP(入力用!K110,参照用!$A$1:$B$11,2,0))
),
"")</f>
        <v>0</v>
      </c>
      <c r="M110" s="1">
        <f>IFERROR(
_xlfn.SWITCH(
VLOOKUP(M$1,参照用!$H$2:$K$20,4,0),
0,IF(入力用!L110="","",入力用!L110),
1,IF(入力用!L110="",0,VLOOKUP(入力用!L110,参照用!$A$1:$B$11,2,0))
),
"")</f>
        <v>0</v>
      </c>
      <c r="N110" s="1">
        <f>IFERROR(
_xlfn.SWITCH(
VLOOKUP(N$1,参照用!$H$2:$K$20,4,0),
0,IF(入力用!M110="","",入力用!M110),
1,IF(入力用!M110="",0,VLOOKUP(入力用!M110,参照用!$A$1:$B$11,2,0))
),
"")</f>
        <v>0</v>
      </c>
      <c r="O110" s="1">
        <f>IFERROR(
_xlfn.SWITCH(
VLOOKUP(O$1,参照用!$H$2:$K$20,4,0),
0,IF(入力用!N110="","",入力用!N110),
1,IF(入力用!N110="",0,VLOOKUP(入力用!N110,参照用!$A$1:$B$11,2,0))
),
"")</f>
        <v>0</v>
      </c>
      <c r="P110" s="1">
        <f>IFERROR(
_xlfn.SWITCH(
VLOOKUP(P$1,参照用!$H$2:$K$20,4,0),
0,IF(入力用!O110="","",入力用!O110),
1,IF(入力用!O110="",0,VLOOKUP(入力用!O110,参照用!$A$1:$B$11,2,0))
),
"")</f>
        <v>0</v>
      </c>
      <c r="Q110" s="1">
        <f>IFERROR(
_xlfn.SWITCH(
VLOOKUP(Q$1,参照用!$H$2:$K$20,4,0),
0,IF(入力用!P110="","",入力用!P110),
1,IF(入力用!P110="",0,VLOOKUP(入力用!P110,参照用!$A$1:$B$11,2,0))
),
"")</f>
        <v>0</v>
      </c>
      <c r="R110" s="1">
        <f>IFERROR(
_xlfn.SWITCH(
VLOOKUP(R$1,参照用!$H$2:$K$20,4,0),
0,IF(入力用!Q110="","",入力用!Q110),
1,IF(入力用!Q110="",0,VLOOKUP(入力用!Q110,参照用!$A$1:$B$11,2,0))
),
"")</f>
        <v>0</v>
      </c>
      <c r="S110" s="1">
        <f>IFERROR(
_xlfn.SWITCH(
VLOOKUP(S$1,参照用!$H$2:$K$20,4,0),
0,IF(入力用!R110="","",入力用!R110),
1,IF(入力用!R110="",0,VLOOKUP(入力用!R110,参照用!$A$1:$B$11,2,0))
),
"")</f>
        <v>0</v>
      </c>
      <c r="T110" s="1">
        <f>IFERROR(
_xlfn.SWITCH(
VLOOKUP(T$1,参照用!$H$2:$K$20,4,0),
0,IF(入力用!S110="","",入力用!S110),
1,IF(入力用!S110="",0,VLOOKUP(入力用!S110,参照用!$A$1:$B$11,2,0))
),
"")</f>
        <v>0</v>
      </c>
      <c r="U110" s="1">
        <f>IFERROR(
_xlfn.SWITCH(
VLOOKUP(U$1,参照用!$H$2:$K$20,4,0),
0,IF(入力用!T110="","",入力用!T110),
1,IF(入力用!T110="",0,VLOOKUP(入力用!T110,参照用!$A$1:$B$11,2,0))
),
"")</f>
        <v>0</v>
      </c>
      <c r="V110" s="1">
        <f>IFERROR(
_xlfn.SWITCH(
VLOOKUP(V$1,参照用!$H$2:$K$20,4,0),
0,IF(入力用!U110="","",入力用!U110),
1,IF(入力用!U110="",0,VLOOKUP(入力用!U110,参照用!$A$1:$B$11,2,0))
),
"")</f>
        <v>0</v>
      </c>
      <c r="W110" s="1">
        <f>IFERROR(
_xlfn.SWITCH(
VLOOKUP(W$1,参照用!$H$2:$K$20,4,0),
0,IF(入力用!V110="","",入力用!V110),
1,IF(入力用!V110="",0,VLOOKUP(入力用!V110,参照用!$A$1:$B$11,2,0))
),
"")</f>
        <v>0</v>
      </c>
      <c r="X110" s="1">
        <f>IFERROR(
_xlfn.SWITCH(
VLOOKUP(X$1,参照用!$H$2:$K$20,4,0),
0,IF(入力用!W110="","",入力用!W110),
1,IF(入力用!W110="",0,VLOOKUP(入力用!W110,参照用!$A$1:$B$11,2,0))
),
"")</f>
        <v>0</v>
      </c>
      <c r="Y110" s="1">
        <f>IFERROR(
_xlfn.SWITCH(
VLOOKUP(Y$1,参照用!$H$2:$K$20,4,0),
0,IF(入力用!X110="","",入力用!X110),
1,IF(入力用!X110="",0,VLOOKUP(入力用!X110,参照用!$A$1:$B$11,2,0))
),
"")</f>
        <v>0</v>
      </c>
      <c r="Z110" s="1">
        <f>IFERROR(
_xlfn.SWITCH(
VLOOKUP(Z$1,参照用!$H$2:$K$20,4,0),
0,IF(入力用!Y110="","",入力用!Y110),
1,IF(入力用!Y110="",0,VLOOKUP(入力用!Y110,参照用!$A$1:$B$11,2,0))
),
"")</f>
        <v>0</v>
      </c>
      <c r="AA110" s="1">
        <f>IFERROR(
_xlfn.SWITCH(
VLOOKUP(AA$1,参照用!$H$2:$K$20,4,0),
0,IF(入力用!Z110="","",入力用!Z110),
1,IF(入力用!Z110="",0,VLOOKUP(入力用!Z110,参照用!$A$1:$B$11,2,0))
),
"")</f>
        <v>0</v>
      </c>
      <c r="AB110" s="1">
        <f>IFERROR(
_xlfn.SWITCH(
VLOOKUP(AB$1,参照用!$H$2:$K$20,4,0),
0,IF(入力用!AA110="","",入力用!AA110),
1,IF(入力用!AA110="",0,VLOOKUP(入力用!AA110,参照用!$A$1:$B$11,2,0))
),
"")</f>
        <v>0</v>
      </c>
      <c r="AC110" s="1">
        <f>IFERROR(
_xlfn.SWITCH(
VLOOKUP(AC$1,参照用!$H$2:$K$20,4,0),
0,IF(入力用!AB110="","",入力用!AB110),
1,IF(入力用!AB110="",0,VLOOKUP(入力用!AB110,参照用!$A$1:$B$11,2,0))
),
"")</f>
        <v>0</v>
      </c>
      <c r="AD110" s="1">
        <f>IFERROR(
_xlfn.SWITCH(
VLOOKUP(AD$1,参照用!$H$2:$K$20,4,0),
0,IF(入力用!AC110="","",入力用!AC110),
1,IF(入力用!AC110="",0,VLOOKUP(入力用!AC110,参照用!$A$1:$B$11,2,0))
),
"")</f>
        <v>0</v>
      </c>
      <c r="AE110" s="1">
        <f>IFERROR(
_xlfn.SWITCH(
VLOOKUP(AE$1,参照用!$H$2:$K$20,4,0),
0,IF(入力用!AD110="","",入力用!AD110),
1,IF(入力用!AD110="",0,VLOOKUP(入力用!AD110,参照用!$A$1:$B$11,2,0))
),
"")</f>
        <v>0</v>
      </c>
      <c r="AF110" s="1">
        <f>IFERROR(
_xlfn.SWITCH(
VLOOKUP(AF$1,参照用!$H$2:$K$20,4,0),
0,IF(入力用!AE110="","",入力用!AE110),
1,IF(入力用!AE110="",0,VLOOKUP(入力用!AE110,参照用!$A$1:$B$11,2,0))
),
"")</f>
        <v>0</v>
      </c>
      <c r="AG110" s="1">
        <f>IFERROR(
_xlfn.SWITCH(
VLOOKUP(AG$1,参照用!$H$2:$K$20,4,0),
0,IF(入力用!AF110="","",入力用!AF110),
1,IF(入力用!AF110="",0,VLOOKUP(入力用!AF110,参照用!$A$1:$B$11,2,0))
),
"")</f>
        <v>0</v>
      </c>
      <c r="AH110" s="1">
        <f>IFERROR(
_xlfn.SWITCH(
VLOOKUP(AH$1,参照用!$H$2:$K$20,4,0),
0,IF(入力用!AG110="","",入力用!AG110),
1,IF(入力用!AG110="",0,VLOOKUP(入力用!AG110,参照用!$A$1:$B$11,2,0))
),
"")</f>
        <v>0</v>
      </c>
      <c r="AI110" s="1">
        <f>IFERROR(
_xlfn.SWITCH(
VLOOKUP(AI$1,参照用!$H$2:$K$20,4,0),
0,IF(入力用!AH110="","",入力用!AH110),
1,IF(入力用!AH110="",0,VLOOKUP(入力用!AH110,参照用!$A$1:$B$11,2,0))
),
"")</f>
        <v>0</v>
      </c>
      <c r="AJ110" s="1" t="str">
        <f>IFERROR(
_xlfn.SWITCH(
VLOOKUP(AJ$1,参照用!$H$2:$K$20,4,0),
0,IF(入力用!AI110="","",入力用!AI110),
1,IF(入力用!AI110="",0,VLOOKUP(入力用!AI110,参照用!$A$1:$B$11,2,0))
),
"")</f>
        <v/>
      </c>
      <c r="AK110" s="1" t="str">
        <f>IFERROR(
_xlfn.SWITCH(
VLOOKUP(AK$1,参照用!$H$2:$K$20,4,0),
0,IF(入力用!AJ110="","",入力用!AJ110),
1,IF(入力用!AJ110="",0,VLOOKUP(入力用!AJ110,参照用!$A$1:$B$11,2,0))
),
"")</f>
        <v/>
      </c>
      <c r="AL110" s="1" t="str">
        <f>IFERROR(
_xlfn.SWITCH(
VLOOKUP(AL$1,参照用!$H$2:$K$20,4,0),
0,IF(入力用!AK110="","",入力用!AK110),
1,IF(入力用!AK110="",0,VLOOKUP(入力用!AK110,参照用!$A$1:$B$11,2,0))
),
"")</f>
        <v/>
      </c>
      <c r="AM110" s="1" t="str">
        <f>IFERROR(
_xlfn.SWITCH(
VLOOKUP(AM$1,参照用!$H$2:$K$20,4,0),
0,IF(入力用!AL110="","",入力用!AL110),
1,IF(入力用!AL110="",0,VLOOKUP(入力用!AL110,参照用!$A$1:$B$11,2,0))
),
"")</f>
        <v/>
      </c>
    </row>
    <row r="111" spans="1:39" x14ac:dyDescent="0.2">
      <c r="A111" s="1" t="str">
        <f t="shared" si="1"/>
        <v/>
      </c>
      <c r="B111" s="10" t="str">
        <f>IF(
D111="","",
IF(入力用!A111="",B110,DATE(LEFT(設定!$AD$4,4),MID(設定!$AD$4,5,2),MID(入力用!A111,1,FIND("日",入力用!A111)-1)))
)</f>
        <v/>
      </c>
      <c r="C111" s="10" t="str">
        <f>IF(
D111="","",
IF(入力用!B111="",C110,入力用!B111)
)</f>
        <v/>
      </c>
      <c r="D111" s="1" t="str">
        <f>_xlfn.SWITCH(VLOOKUP(D$1,参照用!$H$2:$K$20,4,0),
0,IF(ISBLANK(入力用!C111),"",入力用!C111),
1,IFERROR(VLOOKUP(入力用!C111,参照用!$A$1:$B$11,2,0),"")
)</f>
        <v/>
      </c>
      <c r="E111" s="1" t="str">
        <f>_xlfn.SWITCH(VLOOKUP(E$1,参照用!$H$2:$K$20,4,0),
0,IF(ISBLANK(入力用!D111),"",入力用!D111),
1,IFERROR(VLOOKUP(入力用!D111,参照用!$A$1:$B$11,2,0),"")
)</f>
        <v/>
      </c>
      <c r="F111" s="1" t="str">
        <f>_xlfn.SWITCH(VLOOKUP(F$1,参照用!$H$2:$K$20,4,0),
0,IF(ISBLANK(入力用!E111),"",入力用!E111),
1,IFERROR(VLOOKUP(入力用!E111,参照用!$A$1:$B$11,2,0),"")
)</f>
        <v/>
      </c>
      <c r="G111" s="1">
        <f>IFERROR(
_xlfn.SWITCH(
VLOOKUP(G$1,参照用!$H$2:$K$20,4,0),
0,IF(ISBLANK(入力用!F111),"",入力用!F111),
1,IF(ISBLANK(入力用!F111),0,VLOOKUP(入力用!F111,参照用!$A$1:$B$11,2,0))
),
"")</f>
        <v>0</v>
      </c>
      <c r="H111" s="1">
        <f>IFERROR(
_xlfn.SWITCH(
VLOOKUP(H$1,参照用!$H$2:$K$20,4,0),
0,IF(ISBLANK(入力用!G111),"",入力用!G111),
1,IF(ISBLANK(入力用!G111),0,VLOOKUP(入力用!G111,参照用!$A$1:$B$11,2,0))
),
"")</f>
        <v>0</v>
      </c>
      <c r="I111" s="1">
        <f>IFERROR(
_xlfn.SWITCH(
VLOOKUP(I$1,参照用!$H$2:$K$20,4,0),
0,IF(ISBLANK(入力用!H111),"",入力用!H111),
1,IF(ISBLANK(入力用!H111),0,VLOOKUP(入力用!H111,参照用!$A$1:$B$11,2,0))
),
"")</f>
        <v>0</v>
      </c>
      <c r="J111" s="1">
        <f>IFERROR(
_xlfn.SWITCH(
VLOOKUP(J$1,参照用!$H$2:$K$20,4,0),
0,IF(入力用!I111="","",入力用!I111),
1,IF(入力用!I111="",0,VLOOKUP(入力用!I111,参照用!$A$1:$B$11,2,0))
),
"")</f>
        <v>0</v>
      </c>
      <c r="K111" s="1">
        <f>IFERROR(
_xlfn.SWITCH(
VLOOKUP(K$1,参照用!$H$2:$K$20,4,0),
0,IF(入力用!J111="","",入力用!J111),
1,IF(入力用!J111="",0,VLOOKUP(入力用!J111,参照用!$A$1:$B$11,2,0))
),
"")</f>
        <v>0</v>
      </c>
      <c r="L111" s="1">
        <f>IFERROR(
_xlfn.SWITCH(
VLOOKUP(L$1,参照用!$H$2:$K$20,4,0),
0,IF(入力用!K111="","",入力用!K111),
1,IF(入力用!K111="",0,VLOOKUP(入力用!K111,参照用!$A$1:$B$11,2,0))
),
"")</f>
        <v>0</v>
      </c>
      <c r="M111" s="1">
        <f>IFERROR(
_xlfn.SWITCH(
VLOOKUP(M$1,参照用!$H$2:$K$20,4,0),
0,IF(入力用!L111="","",入力用!L111),
1,IF(入力用!L111="",0,VLOOKUP(入力用!L111,参照用!$A$1:$B$11,2,0))
),
"")</f>
        <v>0</v>
      </c>
      <c r="N111" s="1">
        <f>IFERROR(
_xlfn.SWITCH(
VLOOKUP(N$1,参照用!$H$2:$K$20,4,0),
0,IF(入力用!M111="","",入力用!M111),
1,IF(入力用!M111="",0,VLOOKUP(入力用!M111,参照用!$A$1:$B$11,2,0))
),
"")</f>
        <v>0</v>
      </c>
      <c r="O111" s="1">
        <f>IFERROR(
_xlfn.SWITCH(
VLOOKUP(O$1,参照用!$H$2:$K$20,4,0),
0,IF(入力用!N111="","",入力用!N111),
1,IF(入力用!N111="",0,VLOOKUP(入力用!N111,参照用!$A$1:$B$11,2,0))
),
"")</f>
        <v>0</v>
      </c>
      <c r="P111" s="1">
        <f>IFERROR(
_xlfn.SWITCH(
VLOOKUP(P$1,参照用!$H$2:$K$20,4,0),
0,IF(入力用!O111="","",入力用!O111),
1,IF(入力用!O111="",0,VLOOKUP(入力用!O111,参照用!$A$1:$B$11,2,0))
),
"")</f>
        <v>0</v>
      </c>
      <c r="Q111" s="1">
        <f>IFERROR(
_xlfn.SWITCH(
VLOOKUP(Q$1,参照用!$H$2:$K$20,4,0),
0,IF(入力用!P111="","",入力用!P111),
1,IF(入力用!P111="",0,VLOOKUP(入力用!P111,参照用!$A$1:$B$11,2,0))
),
"")</f>
        <v>0</v>
      </c>
      <c r="R111" s="1">
        <f>IFERROR(
_xlfn.SWITCH(
VLOOKUP(R$1,参照用!$H$2:$K$20,4,0),
0,IF(入力用!Q111="","",入力用!Q111),
1,IF(入力用!Q111="",0,VLOOKUP(入力用!Q111,参照用!$A$1:$B$11,2,0))
),
"")</f>
        <v>0</v>
      </c>
      <c r="S111" s="1">
        <f>IFERROR(
_xlfn.SWITCH(
VLOOKUP(S$1,参照用!$H$2:$K$20,4,0),
0,IF(入力用!R111="","",入力用!R111),
1,IF(入力用!R111="",0,VLOOKUP(入力用!R111,参照用!$A$1:$B$11,2,0))
),
"")</f>
        <v>0</v>
      </c>
      <c r="T111" s="1">
        <f>IFERROR(
_xlfn.SWITCH(
VLOOKUP(T$1,参照用!$H$2:$K$20,4,0),
0,IF(入力用!S111="","",入力用!S111),
1,IF(入力用!S111="",0,VLOOKUP(入力用!S111,参照用!$A$1:$B$11,2,0))
),
"")</f>
        <v>0</v>
      </c>
      <c r="U111" s="1">
        <f>IFERROR(
_xlfn.SWITCH(
VLOOKUP(U$1,参照用!$H$2:$K$20,4,0),
0,IF(入力用!T111="","",入力用!T111),
1,IF(入力用!T111="",0,VLOOKUP(入力用!T111,参照用!$A$1:$B$11,2,0))
),
"")</f>
        <v>0</v>
      </c>
      <c r="V111" s="1">
        <f>IFERROR(
_xlfn.SWITCH(
VLOOKUP(V$1,参照用!$H$2:$K$20,4,0),
0,IF(入力用!U111="","",入力用!U111),
1,IF(入力用!U111="",0,VLOOKUP(入力用!U111,参照用!$A$1:$B$11,2,0))
),
"")</f>
        <v>0</v>
      </c>
      <c r="W111" s="1">
        <f>IFERROR(
_xlfn.SWITCH(
VLOOKUP(W$1,参照用!$H$2:$K$20,4,0),
0,IF(入力用!V111="","",入力用!V111),
1,IF(入力用!V111="",0,VLOOKUP(入力用!V111,参照用!$A$1:$B$11,2,0))
),
"")</f>
        <v>0</v>
      </c>
      <c r="X111" s="1">
        <f>IFERROR(
_xlfn.SWITCH(
VLOOKUP(X$1,参照用!$H$2:$K$20,4,0),
0,IF(入力用!W111="","",入力用!W111),
1,IF(入力用!W111="",0,VLOOKUP(入力用!W111,参照用!$A$1:$B$11,2,0))
),
"")</f>
        <v>0</v>
      </c>
      <c r="Y111" s="1">
        <f>IFERROR(
_xlfn.SWITCH(
VLOOKUP(Y$1,参照用!$H$2:$K$20,4,0),
0,IF(入力用!X111="","",入力用!X111),
1,IF(入力用!X111="",0,VLOOKUP(入力用!X111,参照用!$A$1:$B$11,2,0))
),
"")</f>
        <v>0</v>
      </c>
      <c r="Z111" s="1">
        <f>IFERROR(
_xlfn.SWITCH(
VLOOKUP(Z$1,参照用!$H$2:$K$20,4,0),
0,IF(入力用!Y111="","",入力用!Y111),
1,IF(入力用!Y111="",0,VLOOKUP(入力用!Y111,参照用!$A$1:$B$11,2,0))
),
"")</f>
        <v>0</v>
      </c>
      <c r="AA111" s="1">
        <f>IFERROR(
_xlfn.SWITCH(
VLOOKUP(AA$1,参照用!$H$2:$K$20,4,0),
0,IF(入力用!Z111="","",入力用!Z111),
1,IF(入力用!Z111="",0,VLOOKUP(入力用!Z111,参照用!$A$1:$B$11,2,0))
),
"")</f>
        <v>0</v>
      </c>
      <c r="AB111" s="1">
        <f>IFERROR(
_xlfn.SWITCH(
VLOOKUP(AB$1,参照用!$H$2:$K$20,4,0),
0,IF(入力用!AA111="","",入力用!AA111),
1,IF(入力用!AA111="",0,VLOOKUP(入力用!AA111,参照用!$A$1:$B$11,2,0))
),
"")</f>
        <v>0</v>
      </c>
      <c r="AC111" s="1">
        <f>IFERROR(
_xlfn.SWITCH(
VLOOKUP(AC$1,参照用!$H$2:$K$20,4,0),
0,IF(入力用!AB111="","",入力用!AB111),
1,IF(入力用!AB111="",0,VLOOKUP(入力用!AB111,参照用!$A$1:$B$11,2,0))
),
"")</f>
        <v>0</v>
      </c>
      <c r="AD111" s="1">
        <f>IFERROR(
_xlfn.SWITCH(
VLOOKUP(AD$1,参照用!$H$2:$K$20,4,0),
0,IF(入力用!AC111="","",入力用!AC111),
1,IF(入力用!AC111="",0,VLOOKUP(入力用!AC111,参照用!$A$1:$B$11,2,0))
),
"")</f>
        <v>0</v>
      </c>
      <c r="AE111" s="1">
        <f>IFERROR(
_xlfn.SWITCH(
VLOOKUP(AE$1,参照用!$H$2:$K$20,4,0),
0,IF(入力用!AD111="","",入力用!AD111),
1,IF(入力用!AD111="",0,VLOOKUP(入力用!AD111,参照用!$A$1:$B$11,2,0))
),
"")</f>
        <v>0</v>
      </c>
      <c r="AF111" s="1">
        <f>IFERROR(
_xlfn.SWITCH(
VLOOKUP(AF$1,参照用!$H$2:$K$20,4,0),
0,IF(入力用!AE111="","",入力用!AE111),
1,IF(入力用!AE111="",0,VLOOKUP(入力用!AE111,参照用!$A$1:$B$11,2,0))
),
"")</f>
        <v>0</v>
      </c>
      <c r="AG111" s="1">
        <f>IFERROR(
_xlfn.SWITCH(
VLOOKUP(AG$1,参照用!$H$2:$K$20,4,0),
0,IF(入力用!AF111="","",入力用!AF111),
1,IF(入力用!AF111="",0,VLOOKUP(入力用!AF111,参照用!$A$1:$B$11,2,0))
),
"")</f>
        <v>0</v>
      </c>
      <c r="AH111" s="1">
        <f>IFERROR(
_xlfn.SWITCH(
VLOOKUP(AH$1,参照用!$H$2:$K$20,4,0),
0,IF(入力用!AG111="","",入力用!AG111),
1,IF(入力用!AG111="",0,VLOOKUP(入力用!AG111,参照用!$A$1:$B$11,2,0))
),
"")</f>
        <v>0</v>
      </c>
      <c r="AI111" s="1">
        <f>IFERROR(
_xlfn.SWITCH(
VLOOKUP(AI$1,参照用!$H$2:$K$20,4,0),
0,IF(入力用!AH111="","",入力用!AH111),
1,IF(入力用!AH111="",0,VLOOKUP(入力用!AH111,参照用!$A$1:$B$11,2,0))
),
"")</f>
        <v>0</v>
      </c>
      <c r="AJ111" s="1" t="str">
        <f>IFERROR(
_xlfn.SWITCH(
VLOOKUP(AJ$1,参照用!$H$2:$K$20,4,0),
0,IF(入力用!AI111="","",入力用!AI111),
1,IF(入力用!AI111="",0,VLOOKUP(入力用!AI111,参照用!$A$1:$B$11,2,0))
),
"")</f>
        <v/>
      </c>
      <c r="AK111" s="1" t="str">
        <f>IFERROR(
_xlfn.SWITCH(
VLOOKUP(AK$1,参照用!$H$2:$K$20,4,0),
0,IF(入力用!AJ111="","",入力用!AJ111),
1,IF(入力用!AJ111="",0,VLOOKUP(入力用!AJ111,参照用!$A$1:$B$11,2,0))
),
"")</f>
        <v/>
      </c>
      <c r="AL111" s="1" t="str">
        <f>IFERROR(
_xlfn.SWITCH(
VLOOKUP(AL$1,参照用!$H$2:$K$20,4,0),
0,IF(入力用!AK111="","",入力用!AK111),
1,IF(入力用!AK111="",0,VLOOKUP(入力用!AK111,参照用!$A$1:$B$11,2,0))
),
"")</f>
        <v/>
      </c>
      <c r="AM111" s="1" t="str">
        <f>IFERROR(
_xlfn.SWITCH(
VLOOKUP(AM$1,参照用!$H$2:$K$20,4,0),
0,IF(入力用!AL111="","",入力用!AL111),
1,IF(入力用!AL111="",0,VLOOKUP(入力用!AL111,参照用!$A$1:$B$11,2,0))
),
"")</f>
        <v/>
      </c>
    </row>
    <row r="112" spans="1:39" x14ac:dyDescent="0.2">
      <c r="A112" s="1" t="str">
        <f t="shared" si="1"/>
        <v/>
      </c>
      <c r="B112" s="10" t="str">
        <f>IF(
D112="","",
IF(入力用!A112="",B111,DATE(LEFT(設定!$AD$4,4),MID(設定!$AD$4,5,2),MID(入力用!A112,1,FIND("日",入力用!A112)-1)))
)</f>
        <v/>
      </c>
      <c r="C112" s="10" t="str">
        <f>IF(
D112="","",
IF(入力用!B112="",C111,入力用!B112)
)</f>
        <v/>
      </c>
      <c r="D112" s="1" t="str">
        <f>_xlfn.SWITCH(VLOOKUP(D$1,参照用!$H$2:$K$20,4,0),
0,IF(ISBLANK(入力用!C112),"",入力用!C112),
1,IFERROR(VLOOKUP(入力用!C112,参照用!$A$1:$B$11,2,0),"")
)</f>
        <v/>
      </c>
      <c r="E112" s="1" t="str">
        <f>_xlfn.SWITCH(VLOOKUP(E$1,参照用!$H$2:$K$20,4,0),
0,IF(ISBLANK(入力用!D112),"",入力用!D112),
1,IFERROR(VLOOKUP(入力用!D112,参照用!$A$1:$B$11,2,0),"")
)</f>
        <v/>
      </c>
      <c r="F112" s="1" t="str">
        <f>_xlfn.SWITCH(VLOOKUP(F$1,参照用!$H$2:$K$20,4,0),
0,IF(ISBLANK(入力用!E112),"",入力用!E112),
1,IFERROR(VLOOKUP(入力用!E112,参照用!$A$1:$B$11,2,0),"")
)</f>
        <v/>
      </c>
      <c r="G112" s="1">
        <f>IFERROR(
_xlfn.SWITCH(
VLOOKUP(G$1,参照用!$H$2:$K$20,4,0),
0,IF(ISBLANK(入力用!F112),"",入力用!F112),
1,IF(ISBLANK(入力用!F112),0,VLOOKUP(入力用!F112,参照用!$A$1:$B$11,2,0))
),
"")</f>
        <v>0</v>
      </c>
      <c r="H112" s="1">
        <f>IFERROR(
_xlfn.SWITCH(
VLOOKUP(H$1,参照用!$H$2:$K$20,4,0),
0,IF(ISBLANK(入力用!G112),"",入力用!G112),
1,IF(ISBLANK(入力用!G112),0,VLOOKUP(入力用!G112,参照用!$A$1:$B$11,2,0))
),
"")</f>
        <v>0</v>
      </c>
      <c r="I112" s="1">
        <f>IFERROR(
_xlfn.SWITCH(
VLOOKUP(I$1,参照用!$H$2:$K$20,4,0),
0,IF(ISBLANK(入力用!H112),"",入力用!H112),
1,IF(ISBLANK(入力用!H112),0,VLOOKUP(入力用!H112,参照用!$A$1:$B$11,2,0))
),
"")</f>
        <v>0</v>
      </c>
      <c r="J112" s="1">
        <f>IFERROR(
_xlfn.SWITCH(
VLOOKUP(J$1,参照用!$H$2:$K$20,4,0),
0,IF(入力用!I112="","",入力用!I112),
1,IF(入力用!I112="",0,VLOOKUP(入力用!I112,参照用!$A$1:$B$11,2,0))
),
"")</f>
        <v>0</v>
      </c>
      <c r="K112" s="1">
        <f>IFERROR(
_xlfn.SWITCH(
VLOOKUP(K$1,参照用!$H$2:$K$20,4,0),
0,IF(入力用!J112="","",入力用!J112),
1,IF(入力用!J112="",0,VLOOKUP(入力用!J112,参照用!$A$1:$B$11,2,0))
),
"")</f>
        <v>0</v>
      </c>
      <c r="L112" s="1">
        <f>IFERROR(
_xlfn.SWITCH(
VLOOKUP(L$1,参照用!$H$2:$K$20,4,0),
0,IF(入力用!K112="","",入力用!K112),
1,IF(入力用!K112="",0,VLOOKUP(入力用!K112,参照用!$A$1:$B$11,2,0))
),
"")</f>
        <v>0</v>
      </c>
      <c r="M112" s="1">
        <f>IFERROR(
_xlfn.SWITCH(
VLOOKUP(M$1,参照用!$H$2:$K$20,4,0),
0,IF(入力用!L112="","",入力用!L112),
1,IF(入力用!L112="",0,VLOOKUP(入力用!L112,参照用!$A$1:$B$11,2,0))
),
"")</f>
        <v>0</v>
      </c>
      <c r="N112" s="1">
        <f>IFERROR(
_xlfn.SWITCH(
VLOOKUP(N$1,参照用!$H$2:$K$20,4,0),
0,IF(入力用!M112="","",入力用!M112),
1,IF(入力用!M112="",0,VLOOKUP(入力用!M112,参照用!$A$1:$B$11,2,0))
),
"")</f>
        <v>0</v>
      </c>
      <c r="O112" s="1">
        <f>IFERROR(
_xlfn.SWITCH(
VLOOKUP(O$1,参照用!$H$2:$K$20,4,0),
0,IF(入力用!N112="","",入力用!N112),
1,IF(入力用!N112="",0,VLOOKUP(入力用!N112,参照用!$A$1:$B$11,2,0))
),
"")</f>
        <v>0</v>
      </c>
      <c r="P112" s="1">
        <f>IFERROR(
_xlfn.SWITCH(
VLOOKUP(P$1,参照用!$H$2:$K$20,4,0),
0,IF(入力用!O112="","",入力用!O112),
1,IF(入力用!O112="",0,VLOOKUP(入力用!O112,参照用!$A$1:$B$11,2,0))
),
"")</f>
        <v>0</v>
      </c>
      <c r="Q112" s="1">
        <f>IFERROR(
_xlfn.SWITCH(
VLOOKUP(Q$1,参照用!$H$2:$K$20,4,0),
0,IF(入力用!P112="","",入力用!P112),
1,IF(入力用!P112="",0,VLOOKUP(入力用!P112,参照用!$A$1:$B$11,2,0))
),
"")</f>
        <v>0</v>
      </c>
      <c r="R112" s="1">
        <f>IFERROR(
_xlfn.SWITCH(
VLOOKUP(R$1,参照用!$H$2:$K$20,4,0),
0,IF(入力用!Q112="","",入力用!Q112),
1,IF(入力用!Q112="",0,VLOOKUP(入力用!Q112,参照用!$A$1:$B$11,2,0))
),
"")</f>
        <v>0</v>
      </c>
      <c r="S112" s="1">
        <f>IFERROR(
_xlfn.SWITCH(
VLOOKUP(S$1,参照用!$H$2:$K$20,4,0),
0,IF(入力用!R112="","",入力用!R112),
1,IF(入力用!R112="",0,VLOOKUP(入力用!R112,参照用!$A$1:$B$11,2,0))
),
"")</f>
        <v>0</v>
      </c>
      <c r="T112" s="1">
        <f>IFERROR(
_xlfn.SWITCH(
VLOOKUP(T$1,参照用!$H$2:$K$20,4,0),
0,IF(入力用!S112="","",入力用!S112),
1,IF(入力用!S112="",0,VLOOKUP(入力用!S112,参照用!$A$1:$B$11,2,0))
),
"")</f>
        <v>0</v>
      </c>
      <c r="U112" s="1">
        <f>IFERROR(
_xlfn.SWITCH(
VLOOKUP(U$1,参照用!$H$2:$K$20,4,0),
0,IF(入力用!T112="","",入力用!T112),
1,IF(入力用!T112="",0,VLOOKUP(入力用!T112,参照用!$A$1:$B$11,2,0))
),
"")</f>
        <v>0</v>
      </c>
      <c r="V112" s="1">
        <f>IFERROR(
_xlfn.SWITCH(
VLOOKUP(V$1,参照用!$H$2:$K$20,4,0),
0,IF(入力用!U112="","",入力用!U112),
1,IF(入力用!U112="",0,VLOOKUP(入力用!U112,参照用!$A$1:$B$11,2,0))
),
"")</f>
        <v>0</v>
      </c>
      <c r="W112" s="1">
        <f>IFERROR(
_xlfn.SWITCH(
VLOOKUP(W$1,参照用!$H$2:$K$20,4,0),
0,IF(入力用!V112="","",入力用!V112),
1,IF(入力用!V112="",0,VLOOKUP(入力用!V112,参照用!$A$1:$B$11,2,0))
),
"")</f>
        <v>0</v>
      </c>
      <c r="X112" s="1">
        <f>IFERROR(
_xlfn.SWITCH(
VLOOKUP(X$1,参照用!$H$2:$K$20,4,0),
0,IF(入力用!W112="","",入力用!W112),
1,IF(入力用!W112="",0,VLOOKUP(入力用!W112,参照用!$A$1:$B$11,2,0))
),
"")</f>
        <v>0</v>
      </c>
      <c r="Y112" s="1">
        <f>IFERROR(
_xlfn.SWITCH(
VLOOKUP(Y$1,参照用!$H$2:$K$20,4,0),
0,IF(入力用!X112="","",入力用!X112),
1,IF(入力用!X112="",0,VLOOKUP(入力用!X112,参照用!$A$1:$B$11,2,0))
),
"")</f>
        <v>0</v>
      </c>
      <c r="Z112" s="1">
        <f>IFERROR(
_xlfn.SWITCH(
VLOOKUP(Z$1,参照用!$H$2:$K$20,4,0),
0,IF(入力用!Y112="","",入力用!Y112),
1,IF(入力用!Y112="",0,VLOOKUP(入力用!Y112,参照用!$A$1:$B$11,2,0))
),
"")</f>
        <v>0</v>
      </c>
      <c r="AA112" s="1">
        <f>IFERROR(
_xlfn.SWITCH(
VLOOKUP(AA$1,参照用!$H$2:$K$20,4,0),
0,IF(入力用!Z112="","",入力用!Z112),
1,IF(入力用!Z112="",0,VLOOKUP(入力用!Z112,参照用!$A$1:$B$11,2,0))
),
"")</f>
        <v>0</v>
      </c>
      <c r="AB112" s="1">
        <f>IFERROR(
_xlfn.SWITCH(
VLOOKUP(AB$1,参照用!$H$2:$K$20,4,0),
0,IF(入力用!AA112="","",入力用!AA112),
1,IF(入力用!AA112="",0,VLOOKUP(入力用!AA112,参照用!$A$1:$B$11,2,0))
),
"")</f>
        <v>0</v>
      </c>
      <c r="AC112" s="1">
        <f>IFERROR(
_xlfn.SWITCH(
VLOOKUP(AC$1,参照用!$H$2:$K$20,4,0),
0,IF(入力用!AB112="","",入力用!AB112),
1,IF(入力用!AB112="",0,VLOOKUP(入力用!AB112,参照用!$A$1:$B$11,2,0))
),
"")</f>
        <v>0</v>
      </c>
      <c r="AD112" s="1">
        <f>IFERROR(
_xlfn.SWITCH(
VLOOKUP(AD$1,参照用!$H$2:$K$20,4,0),
0,IF(入力用!AC112="","",入力用!AC112),
1,IF(入力用!AC112="",0,VLOOKUP(入力用!AC112,参照用!$A$1:$B$11,2,0))
),
"")</f>
        <v>0</v>
      </c>
      <c r="AE112" s="1">
        <f>IFERROR(
_xlfn.SWITCH(
VLOOKUP(AE$1,参照用!$H$2:$K$20,4,0),
0,IF(入力用!AD112="","",入力用!AD112),
1,IF(入力用!AD112="",0,VLOOKUP(入力用!AD112,参照用!$A$1:$B$11,2,0))
),
"")</f>
        <v>0</v>
      </c>
      <c r="AF112" s="1">
        <f>IFERROR(
_xlfn.SWITCH(
VLOOKUP(AF$1,参照用!$H$2:$K$20,4,0),
0,IF(入力用!AE112="","",入力用!AE112),
1,IF(入力用!AE112="",0,VLOOKUP(入力用!AE112,参照用!$A$1:$B$11,2,0))
),
"")</f>
        <v>0</v>
      </c>
      <c r="AG112" s="1">
        <f>IFERROR(
_xlfn.SWITCH(
VLOOKUP(AG$1,参照用!$H$2:$K$20,4,0),
0,IF(入力用!AF112="","",入力用!AF112),
1,IF(入力用!AF112="",0,VLOOKUP(入力用!AF112,参照用!$A$1:$B$11,2,0))
),
"")</f>
        <v>0</v>
      </c>
      <c r="AH112" s="1">
        <f>IFERROR(
_xlfn.SWITCH(
VLOOKUP(AH$1,参照用!$H$2:$K$20,4,0),
0,IF(入力用!AG112="","",入力用!AG112),
1,IF(入力用!AG112="",0,VLOOKUP(入力用!AG112,参照用!$A$1:$B$11,2,0))
),
"")</f>
        <v>0</v>
      </c>
      <c r="AI112" s="1">
        <f>IFERROR(
_xlfn.SWITCH(
VLOOKUP(AI$1,参照用!$H$2:$K$20,4,0),
0,IF(入力用!AH112="","",入力用!AH112),
1,IF(入力用!AH112="",0,VLOOKUP(入力用!AH112,参照用!$A$1:$B$11,2,0))
),
"")</f>
        <v>0</v>
      </c>
      <c r="AJ112" s="1" t="str">
        <f>IFERROR(
_xlfn.SWITCH(
VLOOKUP(AJ$1,参照用!$H$2:$K$20,4,0),
0,IF(入力用!AI112="","",入力用!AI112),
1,IF(入力用!AI112="",0,VLOOKUP(入力用!AI112,参照用!$A$1:$B$11,2,0))
),
"")</f>
        <v/>
      </c>
      <c r="AK112" s="1" t="str">
        <f>IFERROR(
_xlfn.SWITCH(
VLOOKUP(AK$1,参照用!$H$2:$K$20,4,0),
0,IF(入力用!AJ112="","",入力用!AJ112),
1,IF(入力用!AJ112="",0,VLOOKUP(入力用!AJ112,参照用!$A$1:$B$11,2,0))
),
"")</f>
        <v/>
      </c>
      <c r="AL112" s="1" t="str">
        <f>IFERROR(
_xlfn.SWITCH(
VLOOKUP(AL$1,参照用!$H$2:$K$20,4,0),
0,IF(入力用!AK112="","",入力用!AK112),
1,IF(入力用!AK112="",0,VLOOKUP(入力用!AK112,参照用!$A$1:$B$11,2,0))
),
"")</f>
        <v/>
      </c>
      <c r="AM112" s="1" t="str">
        <f>IFERROR(
_xlfn.SWITCH(
VLOOKUP(AM$1,参照用!$H$2:$K$20,4,0),
0,IF(入力用!AL112="","",入力用!AL112),
1,IF(入力用!AL112="",0,VLOOKUP(入力用!AL112,参照用!$A$1:$B$11,2,0))
),
"")</f>
        <v/>
      </c>
    </row>
    <row r="113" spans="1:39" x14ac:dyDescent="0.2">
      <c r="A113" s="1" t="str">
        <f t="shared" si="1"/>
        <v/>
      </c>
      <c r="B113" s="10" t="str">
        <f>IF(
D113="","",
IF(入力用!A113="",B112,DATE(LEFT(設定!$AD$4,4),MID(設定!$AD$4,5,2),MID(入力用!A113,1,FIND("日",入力用!A113)-1)))
)</f>
        <v/>
      </c>
      <c r="C113" s="10" t="str">
        <f>IF(
D113="","",
IF(入力用!B113="",C112,入力用!B113)
)</f>
        <v/>
      </c>
      <c r="D113" s="1" t="str">
        <f>_xlfn.SWITCH(VLOOKUP(D$1,参照用!$H$2:$K$20,4,0),
0,IF(ISBLANK(入力用!C113),"",入力用!C113),
1,IFERROR(VLOOKUP(入力用!C113,参照用!$A$1:$B$11,2,0),"")
)</f>
        <v/>
      </c>
      <c r="E113" s="1" t="str">
        <f>_xlfn.SWITCH(VLOOKUP(E$1,参照用!$H$2:$K$20,4,0),
0,IF(ISBLANK(入力用!D113),"",入力用!D113),
1,IFERROR(VLOOKUP(入力用!D113,参照用!$A$1:$B$11,2,0),"")
)</f>
        <v/>
      </c>
      <c r="F113" s="1" t="str">
        <f>_xlfn.SWITCH(VLOOKUP(F$1,参照用!$H$2:$K$20,4,0),
0,IF(ISBLANK(入力用!E113),"",入力用!E113),
1,IFERROR(VLOOKUP(入力用!E113,参照用!$A$1:$B$11,2,0),"")
)</f>
        <v/>
      </c>
      <c r="G113" s="1">
        <f>IFERROR(
_xlfn.SWITCH(
VLOOKUP(G$1,参照用!$H$2:$K$20,4,0),
0,IF(ISBLANK(入力用!F113),"",入力用!F113),
1,IF(ISBLANK(入力用!F113),0,VLOOKUP(入力用!F113,参照用!$A$1:$B$11,2,0))
),
"")</f>
        <v>0</v>
      </c>
      <c r="H113" s="1">
        <f>IFERROR(
_xlfn.SWITCH(
VLOOKUP(H$1,参照用!$H$2:$K$20,4,0),
0,IF(ISBLANK(入力用!G113),"",入力用!G113),
1,IF(ISBLANK(入力用!G113),0,VLOOKUP(入力用!G113,参照用!$A$1:$B$11,2,0))
),
"")</f>
        <v>0</v>
      </c>
      <c r="I113" s="1">
        <f>IFERROR(
_xlfn.SWITCH(
VLOOKUP(I$1,参照用!$H$2:$K$20,4,0),
0,IF(ISBLANK(入力用!H113),"",入力用!H113),
1,IF(ISBLANK(入力用!H113),0,VLOOKUP(入力用!H113,参照用!$A$1:$B$11,2,0))
),
"")</f>
        <v>0</v>
      </c>
      <c r="J113" s="1">
        <f>IFERROR(
_xlfn.SWITCH(
VLOOKUP(J$1,参照用!$H$2:$K$20,4,0),
0,IF(入力用!I113="","",入力用!I113),
1,IF(入力用!I113="",0,VLOOKUP(入力用!I113,参照用!$A$1:$B$11,2,0))
),
"")</f>
        <v>0</v>
      </c>
      <c r="K113" s="1">
        <f>IFERROR(
_xlfn.SWITCH(
VLOOKUP(K$1,参照用!$H$2:$K$20,4,0),
0,IF(入力用!J113="","",入力用!J113),
1,IF(入力用!J113="",0,VLOOKUP(入力用!J113,参照用!$A$1:$B$11,2,0))
),
"")</f>
        <v>0</v>
      </c>
      <c r="L113" s="1">
        <f>IFERROR(
_xlfn.SWITCH(
VLOOKUP(L$1,参照用!$H$2:$K$20,4,0),
0,IF(入力用!K113="","",入力用!K113),
1,IF(入力用!K113="",0,VLOOKUP(入力用!K113,参照用!$A$1:$B$11,2,0))
),
"")</f>
        <v>0</v>
      </c>
      <c r="M113" s="1">
        <f>IFERROR(
_xlfn.SWITCH(
VLOOKUP(M$1,参照用!$H$2:$K$20,4,0),
0,IF(入力用!L113="","",入力用!L113),
1,IF(入力用!L113="",0,VLOOKUP(入力用!L113,参照用!$A$1:$B$11,2,0))
),
"")</f>
        <v>0</v>
      </c>
      <c r="N113" s="1">
        <f>IFERROR(
_xlfn.SWITCH(
VLOOKUP(N$1,参照用!$H$2:$K$20,4,0),
0,IF(入力用!M113="","",入力用!M113),
1,IF(入力用!M113="",0,VLOOKUP(入力用!M113,参照用!$A$1:$B$11,2,0))
),
"")</f>
        <v>0</v>
      </c>
      <c r="O113" s="1">
        <f>IFERROR(
_xlfn.SWITCH(
VLOOKUP(O$1,参照用!$H$2:$K$20,4,0),
0,IF(入力用!N113="","",入力用!N113),
1,IF(入力用!N113="",0,VLOOKUP(入力用!N113,参照用!$A$1:$B$11,2,0))
),
"")</f>
        <v>0</v>
      </c>
      <c r="P113" s="1">
        <f>IFERROR(
_xlfn.SWITCH(
VLOOKUP(P$1,参照用!$H$2:$K$20,4,0),
0,IF(入力用!O113="","",入力用!O113),
1,IF(入力用!O113="",0,VLOOKUP(入力用!O113,参照用!$A$1:$B$11,2,0))
),
"")</f>
        <v>0</v>
      </c>
      <c r="Q113" s="1">
        <f>IFERROR(
_xlfn.SWITCH(
VLOOKUP(Q$1,参照用!$H$2:$K$20,4,0),
0,IF(入力用!P113="","",入力用!P113),
1,IF(入力用!P113="",0,VLOOKUP(入力用!P113,参照用!$A$1:$B$11,2,0))
),
"")</f>
        <v>0</v>
      </c>
      <c r="R113" s="1">
        <f>IFERROR(
_xlfn.SWITCH(
VLOOKUP(R$1,参照用!$H$2:$K$20,4,0),
0,IF(入力用!Q113="","",入力用!Q113),
1,IF(入力用!Q113="",0,VLOOKUP(入力用!Q113,参照用!$A$1:$B$11,2,0))
),
"")</f>
        <v>0</v>
      </c>
      <c r="S113" s="1">
        <f>IFERROR(
_xlfn.SWITCH(
VLOOKUP(S$1,参照用!$H$2:$K$20,4,0),
0,IF(入力用!R113="","",入力用!R113),
1,IF(入力用!R113="",0,VLOOKUP(入力用!R113,参照用!$A$1:$B$11,2,0))
),
"")</f>
        <v>0</v>
      </c>
      <c r="T113" s="1">
        <f>IFERROR(
_xlfn.SWITCH(
VLOOKUP(T$1,参照用!$H$2:$K$20,4,0),
0,IF(入力用!S113="","",入力用!S113),
1,IF(入力用!S113="",0,VLOOKUP(入力用!S113,参照用!$A$1:$B$11,2,0))
),
"")</f>
        <v>0</v>
      </c>
      <c r="U113" s="1">
        <f>IFERROR(
_xlfn.SWITCH(
VLOOKUP(U$1,参照用!$H$2:$K$20,4,0),
0,IF(入力用!T113="","",入力用!T113),
1,IF(入力用!T113="",0,VLOOKUP(入力用!T113,参照用!$A$1:$B$11,2,0))
),
"")</f>
        <v>0</v>
      </c>
      <c r="V113" s="1">
        <f>IFERROR(
_xlfn.SWITCH(
VLOOKUP(V$1,参照用!$H$2:$K$20,4,0),
0,IF(入力用!U113="","",入力用!U113),
1,IF(入力用!U113="",0,VLOOKUP(入力用!U113,参照用!$A$1:$B$11,2,0))
),
"")</f>
        <v>0</v>
      </c>
      <c r="W113" s="1">
        <f>IFERROR(
_xlfn.SWITCH(
VLOOKUP(W$1,参照用!$H$2:$K$20,4,0),
0,IF(入力用!V113="","",入力用!V113),
1,IF(入力用!V113="",0,VLOOKUP(入力用!V113,参照用!$A$1:$B$11,2,0))
),
"")</f>
        <v>0</v>
      </c>
      <c r="X113" s="1">
        <f>IFERROR(
_xlfn.SWITCH(
VLOOKUP(X$1,参照用!$H$2:$K$20,4,0),
0,IF(入力用!W113="","",入力用!W113),
1,IF(入力用!W113="",0,VLOOKUP(入力用!W113,参照用!$A$1:$B$11,2,0))
),
"")</f>
        <v>0</v>
      </c>
      <c r="Y113" s="1">
        <f>IFERROR(
_xlfn.SWITCH(
VLOOKUP(Y$1,参照用!$H$2:$K$20,4,0),
0,IF(入力用!X113="","",入力用!X113),
1,IF(入力用!X113="",0,VLOOKUP(入力用!X113,参照用!$A$1:$B$11,2,0))
),
"")</f>
        <v>0</v>
      </c>
      <c r="Z113" s="1">
        <f>IFERROR(
_xlfn.SWITCH(
VLOOKUP(Z$1,参照用!$H$2:$K$20,4,0),
0,IF(入力用!Y113="","",入力用!Y113),
1,IF(入力用!Y113="",0,VLOOKUP(入力用!Y113,参照用!$A$1:$B$11,2,0))
),
"")</f>
        <v>0</v>
      </c>
      <c r="AA113" s="1">
        <f>IFERROR(
_xlfn.SWITCH(
VLOOKUP(AA$1,参照用!$H$2:$K$20,4,0),
0,IF(入力用!Z113="","",入力用!Z113),
1,IF(入力用!Z113="",0,VLOOKUP(入力用!Z113,参照用!$A$1:$B$11,2,0))
),
"")</f>
        <v>0</v>
      </c>
      <c r="AB113" s="1">
        <f>IFERROR(
_xlfn.SWITCH(
VLOOKUP(AB$1,参照用!$H$2:$K$20,4,0),
0,IF(入力用!AA113="","",入力用!AA113),
1,IF(入力用!AA113="",0,VLOOKUP(入力用!AA113,参照用!$A$1:$B$11,2,0))
),
"")</f>
        <v>0</v>
      </c>
      <c r="AC113" s="1">
        <f>IFERROR(
_xlfn.SWITCH(
VLOOKUP(AC$1,参照用!$H$2:$K$20,4,0),
0,IF(入力用!AB113="","",入力用!AB113),
1,IF(入力用!AB113="",0,VLOOKUP(入力用!AB113,参照用!$A$1:$B$11,2,0))
),
"")</f>
        <v>0</v>
      </c>
      <c r="AD113" s="1">
        <f>IFERROR(
_xlfn.SWITCH(
VLOOKUP(AD$1,参照用!$H$2:$K$20,4,0),
0,IF(入力用!AC113="","",入力用!AC113),
1,IF(入力用!AC113="",0,VLOOKUP(入力用!AC113,参照用!$A$1:$B$11,2,0))
),
"")</f>
        <v>0</v>
      </c>
      <c r="AE113" s="1">
        <f>IFERROR(
_xlfn.SWITCH(
VLOOKUP(AE$1,参照用!$H$2:$K$20,4,0),
0,IF(入力用!AD113="","",入力用!AD113),
1,IF(入力用!AD113="",0,VLOOKUP(入力用!AD113,参照用!$A$1:$B$11,2,0))
),
"")</f>
        <v>0</v>
      </c>
      <c r="AF113" s="1">
        <f>IFERROR(
_xlfn.SWITCH(
VLOOKUP(AF$1,参照用!$H$2:$K$20,4,0),
0,IF(入力用!AE113="","",入力用!AE113),
1,IF(入力用!AE113="",0,VLOOKUP(入力用!AE113,参照用!$A$1:$B$11,2,0))
),
"")</f>
        <v>0</v>
      </c>
      <c r="AG113" s="1">
        <f>IFERROR(
_xlfn.SWITCH(
VLOOKUP(AG$1,参照用!$H$2:$K$20,4,0),
0,IF(入力用!AF113="","",入力用!AF113),
1,IF(入力用!AF113="",0,VLOOKUP(入力用!AF113,参照用!$A$1:$B$11,2,0))
),
"")</f>
        <v>0</v>
      </c>
      <c r="AH113" s="1">
        <f>IFERROR(
_xlfn.SWITCH(
VLOOKUP(AH$1,参照用!$H$2:$K$20,4,0),
0,IF(入力用!AG113="","",入力用!AG113),
1,IF(入力用!AG113="",0,VLOOKUP(入力用!AG113,参照用!$A$1:$B$11,2,0))
),
"")</f>
        <v>0</v>
      </c>
      <c r="AI113" s="1">
        <f>IFERROR(
_xlfn.SWITCH(
VLOOKUP(AI$1,参照用!$H$2:$K$20,4,0),
0,IF(入力用!AH113="","",入力用!AH113),
1,IF(入力用!AH113="",0,VLOOKUP(入力用!AH113,参照用!$A$1:$B$11,2,0))
),
"")</f>
        <v>0</v>
      </c>
      <c r="AJ113" s="1" t="str">
        <f>IFERROR(
_xlfn.SWITCH(
VLOOKUP(AJ$1,参照用!$H$2:$K$20,4,0),
0,IF(入力用!AI113="","",入力用!AI113),
1,IF(入力用!AI113="",0,VLOOKUP(入力用!AI113,参照用!$A$1:$B$11,2,0))
),
"")</f>
        <v/>
      </c>
      <c r="AK113" s="1" t="str">
        <f>IFERROR(
_xlfn.SWITCH(
VLOOKUP(AK$1,参照用!$H$2:$K$20,4,0),
0,IF(入力用!AJ113="","",入力用!AJ113),
1,IF(入力用!AJ113="",0,VLOOKUP(入力用!AJ113,参照用!$A$1:$B$11,2,0))
),
"")</f>
        <v/>
      </c>
      <c r="AL113" s="1" t="str">
        <f>IFERROR(
_xlfn.SWITCH(
VLOOKUP(AL$1,参照用!$H$2:$K$20,4,0),
0,IF(入力用!AK113="","",入力用!AK113),
1,IF(入力用!AK113="",0,VLOOKUP(入力用!AK113,参照用!$A$1:$B$11,2,0))
),
"")</f>
        <v/>
      </c>
      <c r="AM113" s="1" t="str">
        <f>IFERROR(
_xlfn.SWITCH(
VLOOKUP(AM$1,参照用!$H$2:$K$20,4,0),
0,IF(入力用!AL113="","",入力用!AL113),
1,IF(入力用!AL113="",0,VLOOKUP(入力用!AL113,参照用!$A$1:$B$11,2,0))
),
"")</f>
        <v/>
      </c>
    </row>
    <row r="114" spans="1:39" x14ac:dyDescent="0.2">
      <c r="A114" s="1" t="str">
        <f t="shared" si="1"/>
        <v/>
      </c>
      <c r="B114" s="10" t="str">
        <f>IF(
D114="","",
IF(入力用!A114="",B113,DATE(LEFT(設定!$AD$4,4),MID(設定!$AD$4,5,2),MID(入力用!A114,1,FIND("日",入力用!A114)-1)))
)</f>
        <v/>
      </c>
      <c r="C114" s="10" t="str">
        <f>IF(
D114="","",
IF(入力用!B114="",C113,入力用!B114)
)</f>
        <v/>
      </c>
      <c r="D114" s="1" t="str">
        <f>_xlfn.SWITCH(VLOOKUP(D$1,参照用!$H$2:$K$20,4,0),
0,IF(ISBLANK(入力用!C114),"",入力用!C114),
1,IFERROR(VLOOKUP(入力用!C114,参照用!$A$1:$B$11,2,0),"")
)</f>
        <v/>
      </c>
      <c r="E114" s="1" t="str">
        <f>_xlfn.SWITCH(VLOOKUP(E$1,参照用!$H$2:$K$20,4,0),
0,IF(ISBLANK(入力用!D114),"",入力用!D114),
1,IFERROR(VLOOKUP(入力用!D114,参照用!$A$1:$B$11,2,0),"")
)</f>
        <v/>
      </c>
      <c r="F114" s="1" t="str">
        <f>_xlfn.SWITCH(VLOOKUP(F$1,参照用!$H$2:$K$20,4,0),
0,IF(ISBLANK(入力用!E114),"",入力用!E114),
1,IFERROR(VLOOKUP(入力用!E114,参照用!$A$1:$B$11,2,0),"")
)</f>
        <v/>
      </c>
      <c r="G114" s="1">
        <f>IFERROR(
_xlfn.SWITCH(
VLOOKUP(G$1,参照用!$H$2:$K$20,4,0),
0,IF(ISBLANK(入力用!F114),"",入力用!F114),
1,IF(ISBLANK(入力用!F114),0,VLOOKUP(入力用!F114,参照用!$A$1:$B$11,2,0))
),
"")</f>
        <v>0</v>
      </c>
      <c r="H114" s="1">
        <f>IFERROR(
_xlfn.SWITCH(
VLOOKUP(H$1,参照用!$H$2:$K$20,4,0),
0,IF(ISBLANK(入力用!G114),"",入力用!G114),
1,IF(ISBLANK(入力用!G114),0,VLOOKUP(入力用!G114,参照用!$A$1:$B$11,2,0))
),
"")</f>
        <v>0</v>
      </c>
      <c r="I114" s="1">
        <f>IFERROR(
_xlfn.SWITCH(
VLOOKUP(I$1,参照用!$H$2:$K$20,4,0),
0,IF(ISBLANK(入力用!H114),"",入力用!H114),
1,IF(ISBLANK(入力用!H114),0,VLOOKUP(入力用!H114,参照用!$A$1:$B$11,2,0))
),
"")</f>
        <v>0</v>
      </c>
      <c r="J114" s="1">
        <f>IFERROR(
_xlfn.SWITCH(
VLOOKUP(J$1,参照用!$H$2:$K$20,4,0),
0,IF(入力用!I114="","",入力用!I114),
1,IF(入力用!I114="",0,VLOOKUP(入力用!I114,参照用!$A$1:$B$11,2,0))
),
"")</f>
        <v>0</v>
      </c>
      <c r="K114" s="1">
        <f>IFERROR(
_xlfn.SWITCH(
VLOOKUP(K$1,参照用!$H$2:$K$20,4,0),
0,IF(入力用!J114="","",入力用!J114),
1,IF(入力用!J114="",0,VLOOKUP(入力用!J114,参照用!$A$1:$B$11,2,0))
),
"")</f>
        <v>0</v>
      </c>
      <c r="L114" s="1">
        <f>IFERROR(
_xlfn.SWITCH(
VLOOKUP(L$1,参照用!$H$2:$K$20,4,0),
0,IF(入力用!K114="","",入力用!K114),
1,IF(入力用!K114="",0,VLOOKUP(入力用!K114,参照用!$A$1:$B$11,2,0))
),
"")</f>
        <v>0</v>
      </c>
      <c r="M114" s="1">
        <f>IFERROR(
_xlfn.SWITCH(
VLOOKUP(M$1,参照用!$H$2:$K$20,4,0),
0,IF(入力用!L114="","",入力用!L114),
1,IF(入力用!L114="",0,VLOOKUP(入力用!L114,参照用!$A$1:$B$11,2,0))
),
"")</f>
        <v>0</v>
      </c>
      <c r="N114" s="1">
        <f>IFERROR(
_xlfn.SWITCH(
VLOOKUP(N$1,参照用!$H$2:$K$20,4,0),
0,IF(入力用!M114="","",入力用!M114),
1,IF(入力用!M114="",0,VLOOKUP(入力用!M114,参照用!$A$1:$B$11,2,0))
),
"")</f>
        <v>0</v>
      </c>
      <c r="O114" s="1">
        <f>IFERROR(
_xlfn.SWITCH(
VLOOKUP(O$1,参照用!$H$2:$K$20,4,0),
0,IF(入力用!N114="","",入力用!N114),
1,IF(入力用!N114="",0,VLOOKUP(入力用!N114,参照用!$A$1:$B$11,2,0))
),
"")</f>
        <v>0</v>
      </c>
      <c r="P114" s="1">
        <f>IFERROR(
_xlfn.SWITCH(
VLOOKUP(P$1,参照用!$H$2:$K$20,4,0),
0,IF(入力用!O114="","",入力用!O114),
1,IF(入力用!O114="",0,VLOOKUP(入力用!O114,参照用!$A$1:$B$11,2,0))
),
"")</f>
        <v>0</v>
      </c>
      <c r="Q114" s="1">
        <f>IFERROR(
_xlfn.SWITCH(
VLOOKUP(Q$1,参照用!$H$2:$K$20,4,0),
0,IF(入力用!P114="","",入力用!P114),
1,IF(入力用!P114="",0,VLOOKUP(入力用!P114,参照用!$A$1:$B$11,2,0))
),
"")</f>
        <v>0</v>
      </c>
      <c r="R114" s="1">
        <f>IFERROR(
_xlfn.SWITCH(
VLOOKUP(R$1,参照用!$H$2:$K$20,4,0),
0,IF(入力用!Q114="","",入力用!Q114),
1,IF(入力用!Q114="",0,VLOOKUP(入力用!Q114,参照用!$A$1:$B$11,2,0))
),
"")</f>
        <v>0</v>
      </c>
      <c r="S114" s="1">
        <f>IFERROR(
_xlfn.SWITCH(
VLOOKUP(S$1,参照用!$H$2:$K$20,4,0),
0,IF(入力用!R114="","",入力用!R114),
1,IF(入力用!R114="",0,VLOOKUP(入力用!R114,参照用!$A$1:$B$11,2,0))
),
"")</f>
        <v>0</v>
      </c>
      <c r="T114" s="1">
        <f>IFERROR(
_xlfn.SWITCH(
VLOOKUP(T$1,参照用!$H$2:$K$20,4,0),
0,IF(入力用!S114="","",入力用!S114),
1,IF(入力用!S114="",0,VLOOKUP(入力用!S114,参照用!$A$1:$B$11,2,0))
),
"")</f>
        <v>0</v>
      </c>
      <c r="U114" s="1">
        <f>IFERROR(
_xlfn.SWITCH(
VLOOKUP(U$1,参照用!$H$2:$K$20,4,0),
0,IF(入力用!T114="","",入力用!T114),
1,IF(入力用!T114="",0,VLOOKUP(入力用!T114,参照用!$A$1:$B$11,2,0))
),
"")</f>
        <v>0</v>
      </c>
      <c r="V114" s="1">
        <f>IFERROR(
_xlfn.SWITCH(
VLOOKUP(V$1,参照用!$H$2:$K$20,4,0),
0,IF(入力用!U114="","",入力用!U114),
1,IF(入力用!U114="",0,VLOOKUP(入力用!U114,参照用!$A$1:$B$11,2,0))
),
"")</f>
        <v>0</v>
      </c>
      <c r="W114" s="1">
        <f>IFERROR(
_xlfn.SWITCH(
VLOOKUP(W$1,参照用!$H$2:$K$20,4,0),
0,IF(入力用!V114="","",入力用!V114),
1,IF(入力用!V114="",0,VLOOKUP(入力用!V114,参照用!$A$1:$B$11,2,0))
),
"")</f>
        <v>0</v>
      </c>
      <c r="X114" s="1">
        <f>IFERROR(
_xlfn.SWITCH(
VLOOKUP(X$1,参照用!$H$2:$K$20,4,0),
0,IF(入力用!W114="","",入力用!W114),
1,IF(入力用!W114="",0,VLOOKUP(入力用!W114,参照用!$A$1:$B$11,2,0))
),
"")</f>
        <v>0</v>
      </c>
      <c r="Y114" s="1">
        <f>IFERROR(
_xlfn.SWITCH(
VLOOKUP(Y$1,参照用!$H$2:$K$20,4,0),
0,IF(入力用!X114="","",入力用!X114),
1,IF(入力用!X114="",0,VLOOKUP(入力用!X114,参照用!$A$1:$B$11,2,0))
),
"")</f>
        <v>0</v>
      </c>
      <c r="Z114" s="1">
        <f>IFERROR(
_xlfn.SWITCH(
VLOOKUP(Z$1,参照用!$H$2:$K$20,4,0),
0,IF(入力用!Y114="","",入力用!Y114),
1,IF(入力用!Y114="",0,VLOOKUP(入力用!Y114,参照用!$A$1:$B$11,2,0))
),
"")</f>
        <v>0</v>
      </c>
      <c r="AA114" s="1">
        <f>IFERROR(
_xlfn.SWITCH(
VLOOKUP(AA$1,参照用!$H$2:$K$20,4,0),
0,IF(入力用!Z114="","",入力用!Z114),
1,IF(入力用!Z114="",0,VLOOKUP(入力用!Z114,参照用!$A$1:$B$11,2,0))
),
"")</f>
        <v>0</v>
      </c>
      <c r="AB114" s="1">
        <f>IFERROR(
_xlfn.SWITCH(
VLOOKUP(AB$1,参照用!$H$2:$K$20,4,0),
0,IF(入力用!AA114="","",入力用!AA114),
1,IF(入力用!AA114="",0,VLOOKUP(入力用!AA114,参照用!$A$1:$B$11,2,0))
),
"")</f>
        <v>0</v>
      </c>
      <c r="AC114" s="1">
        <f>IFERROR(
_xlfn.SWITCH(
VLOOKUP(AC$1,参照用!$H$2:$K$20,4,0),
0,IF(入力用!AB114="","",入力用!AB114),
1,IF(入力用!AB114="",0,VLOOKUP(入力用!AB114,参照用!$A$1:$B$11,2,0))
),
"")</f>
        <v>0</v>
      </c>
      <c r="AD114" s="1">
        <f>IFERROR(
_xlfn.SWITCH(
VLOOKUP(AD$1,参照用!$H$2:$K$20,4,0),
0,IF(入力用!AC114="","",入力用!AC114),
1,IF(入力用!AC114="",0,VLOOKUP(入力用!AC114,参照用!$A$1:$B$11,2,0))
),
"")</f>
        <v>0</v>
      </c>
      <c r="AE114" s="1">
        <f>IFERROR(
_xlfn.SWITCH(
VLOOKUP(AE$1,参照用!$H$2:$K$20,4,0),
0,IF(入力用!AD114="","",入力用!AD114),
1,IF(入力用!AD114="",0,VLOOKUP(入力用!AD114,参照用!$A$1:$B$11,2,0))
),
"")</f>
        <v>0</v>
      </c>
      <c r="AF114" s="1">
        <f>IFERROR(
_xlfn.SWITCH(
VLOOKUP(AF$1,参照用!$H$2:$K$20,4,0),
0,IF(入力用!AE114="","",入力用!AE114),
1,IF(入力用!AE114="",0,VLOOKUP(入力用!AE114,参照用!$A$1:$B$11,2,0))
),
"")</f>
        <v>0</v>
      </c>
      <c r="AG114" s="1">
        <f>IFERROR(
_xlfn.SWITCH(
VLOOKUP(AG$1,参照用!$H$2:$K$20,4,0),
0,IF(入力用!AF114="","",入力用!AF114),
1,IF(入力用!AF114="",0,VLOOKUP(入力用!AF114,参照用!$A$1:$B$11,2,0))
),
"")</f>
        <v>0</v>
      </c>
      <c r="AH114" s="1">
        <f>IFERROR(
_xlfn.SWITCH(
VLOOKUP(AH$1,参照用!$H$2:$K$20,4,0),
0,IF(入力用!AG114="","",入力用!AG114),
1,IF(入力用!AG114="",0,VLOOKUP(入力用!AG114,参照用!$A$1:$B$11,2,0))
),
"")</f>
        <v>0</v>
      </c>
      <c r="AI114" s="1">
        <f>IFERROR(
_xlfn.SWITCH(
VLOOKUP(AI$1,参照用!$H$2:$K$20,4,0),
0,IF(入力用!AH114="","",入力用!AH114),
1,IF(入力用!AH114="",0,VLOOKUP(入力用!AH114,参照用!$A$1:$B$11,2,0))
),
"")</f>
        <v>0</v>
      </c>
      <c r="AJ114" s="1" t="str">
        <f>IFERROR(
_xlfn.SWITCH(
VLOOKUP(AJ$1,参照用!$H$2:$K$20,4,0),
0,IF(入力用!AI114="","",入力用!AI114),
1,IF(入力用!AI114="",0,VLOOKUP(入力用!AI114,参照用!$A$1:$B$11,2,0))
),
"")</f>
        <v/>
      </c>
      <c r="AK114" s="1" t="str">
        <f>IFERROR(
_xlfn.SWITCH(
VLOOKUP(AK$1,参照用!$H$2:$K$20,4,0),
0,IF(入力用!AJ114="","",入力用!AJ114),
1,IF(入力用!AJ114="",0,VLOOKUP(入力用!AJ114,参照用!$A$1:$B$11,2,0))
),
"")</f>
        <v/>
      </c>
      <c r="AL114" s="1" t="str">
        <f>IFERROR(
_xlfn.SWITCH(
VLOOKUP(AL$1,参照用!$H$2:$K$20,4,0),
0,IF(入力用!AK114="","",入力用!AK114),
1,IF(入力用!AK114="",0,VLOOKUP(入力用!AK114,参照用!$A$1:$B$11,2,0))
),
"")</f>
        <v/>
      </c>
      <c r="AM114" s="1" t="str">
        <f>IFERROR(
_xlfn.SWITCH(
VLOOKUP(AM$1,参照用!$H$2:$K$20,4,0),
0,IF(入力用!AL114="","",入力用!AL114),
1,IF(入力用!AL114="",0,VLOOKUP(入力用!AL114,参照用!$A$1:$B$11,2,0))
),
"")</f>
        <v/>
      </c>
    </row>
    <row r="115" spans="1:39" x14ac:dyDescent="0.2">
      <c r="A115" s="1" t="str">
        <f t="shared" si="1"/>
        <v/>
      </c>
      <c r="B115" s="10" t="str">
        <f>IF(
D115="","",
IF(入力用!A115="",B114,DATE(LEFT(設定!$AD$4,4),MID(設定!$AD$4,5,2),MID(入力用!A115,1,FIND("日",入力用!A115)-1)))
)</f>
        <v/>
      </c>
      <c r="C115" s="10" t="str">
        <f>IF(
D115="","",
IF(入力用!B115="",C114,入力用!B115)
)</f>
        <v/>
      </c>
      <c r="D115" s="1" t="str">
        <f>_xlfn.SWITCH(VLOOKUP(D$1,参照用!$H$2:$K$20,4,0),
0,IF(ISBLANK(入力用!C115),"",入力用!C115),
1,IFERROR(VLOOKUP(入力用!C115,参照用!$A$1:$B$11,2,0),"")
)</f>
        <v/>
      </c>
      <c r="E115" s="1" t="str">
        <f>_xlfn.SWITCH(VLOOKUP(E$1,参照用!$H$2:$K$20,4,0),
0,IF(ISBLANK(入力用!D115),"",入力用!D115),
1,IFERROR(VLOOKUP(入力用!D115,参照用!$A$1:$B$11,2,0),"")
)</f>
        <v/>
      </c>
      <c r="F115" s="1" t="str">
        <f>_xlfn.SWITCH(VLOOKUP(F$1,参照用!$H$2:$K$20,4,0),
0,IF(ISBLANK(入力用!E115),"",入力用!E115),
1,IFERROR(VLOOKUP(入力用!E115,参照用!$A$1:$B$11,2,0),"")
)</f>
        <v/>
      </c>
      <c r="G115" s="1">
        <f>IFERROR(
_xlfn.SWITCH(
VLOOKUP(G$1,参照用!$H$2:$K$20,4,0),
0,IF(ISBLANK(入力用!F115),"",入力用!F115),
1,IF(ISBLANK(入力用!F115),0,VLOOKUP(入力用!F115,参照用!$A$1:$B$11,2,0))
),
"")</f>
        <v>0</v>
      </c>
      <c r="H115" s="1">
        <f>IFERROR(
_xlfn.SWITCH(
VLOOKUP(H$1,参照用!$H$2:$K$20,4,0),
0,IF(ISBLANK(入力用!G115),"",入力用!G115),
1,IF(ISBLANK(入力用!G115),0,VLOOKUP(入力用!G115,参照用!$A$1:$B$11,2,0))
),
"")</f>
        <v>0</v>
      </c>
      <c r="I115" s="1">
        <f>IFERROR(
_xlfn.SWITCH(
VLOOKUP(I$1,参照用!$H$2:$K$20,4,0),
0,IF(ISBLANK(入力用!H115),"",入力用!H115),
1,IF(ISBLANK(入力用!H115),0,VLOOKUP(入力用!H115,参照用!$A$1:$B$11,2,0))
),
"")</f>
        <v>0</v>
      </c>
      <c r="J115" s="1">
        <f>IFERROR(
_xlfn.SWITCH(
VLOOKUP(J$1,参照用!$H$2:$K$20,4,0),
0,IF(入力用!I115="","",入力用!I115),
1,IF(入力用!I115="",0,VLOOKUP(入力用!I115,参照用!$A$1:$B$11,2,0))
),
"")</f>
        <v>0</v>
      </c>
      <c r="K115" s="1">
        <f>IFERROR(
_xlfn.SWITCH(
VLOOKUP(K$1,参照用!$H$2:$K$20,4,0),
0,IF(入力用!J115="","",入力用!J115),
1,IF(入力用!J115="",0,VLOOKUP(入力用!J115,参照用!$A$1:$B$11,2,0))
),
"")</f>
        <v>0</v>
      </c>
      <c r="L115" s="1">
        <f>IFERROR(
_xlfn.SWITCH(
VLOOKUP(L$1,参照用!$H$2:$K$20,4,0),
0,IF(入力用!K115="","",入力用!K115),
1,IF(入力用!K115="",0,VLOOKUP(入力用!K115,参照用!$A$1:$B$11,2,0))
),
"")</f>
        <v>0</v>
      </c>
      <c r="M115" s="1">
        <f>IFERROR(
_xlfn.SWITCH(
VLOOKUP(M$1,参照用!$H$2:$K$20,4,0),
0,IF(入力用!L115="","",入力用!L115),
1,IF(入力用!L115="",0,VLOOKUP(入力用!L115,参照用!$A$1:$B$11,2,0))
),
"")</f>
        <v>0</v>
      </c>
      <c r="N115" s="1">
        <f>IFERROR(
_xlfn.SWITCH(
VLOOKUP(N$1,参照用!$H$2:$K$20,4,0),
0,IF(入力用!M115="","",入力用!M115),
1,IF(入力用!M115="",0,VLOOKUP(入力用!M115,参照用!$A$1:$B$11,2,0))
),
"")</f>
        <v>0</v>
      </c>
      <c r="O115" s="1">
        <f>IFERROR(
_xlfn.SWITCH(
VLOOKUP(O$1,参照用!$H$2:$K$20,4,0),
0,IF(入力用!N115="","",入力用!N115),
1,IF(入力用!N115="",0,VLOOKUP(入力用!N115,参照用!$A$1:$B$11,2,0))
),
"")</f>
        <v>0</v>
      </c>
      <c r="P115" s="1">
        <f>IFERROR(
_xlfn.SWITCH(
VLOOKUP(P$1,参照用!$H$2:$K$20,4,0),
0,IF(入力用!O115="","",入力用!O115),
1,IF(入力用!O115="",0,VLOOKUP(入力用!O115,参照用!$A$1:$B$11,2,0))
),
"")</f>
        <v>0</v>
      </c>
      <c r="Q115" s="1">
        <f>IFERROR(
_xlfn.SWITCH(
VLOOKUP(Q$1,参照用!$H$2:$K$20,4,0),
0,IF(入力用!P115="","",入力用!P115),
1,IF(入力用!P115="",0,VLOOKUP(入力用!P115,参照用!$A$1:$B$11,2,0))
),
"")</f>
        <v>0</v>
      </c>
      <c r="R115" s="1">
        <f>IFERROR(
_xlfn.SWITCH(
VLOOKUP(R$1,参照用!$H$2:$K$20,4,0),
0,IF(入力用!Q115="","",入力用!Q115),
1,IF(入力用!Q115="",0,VLOOKUP(入力用!Q115,参照用!$A$1:$B$11,2,0))
),
"")</f>
        <v>0</v>
      </c>
      <c r="S115" s="1">
        <f>IFERROR(
_xlfn.SWITCH(
VLOOKUP(S$1,参照用!$H$2:$K$20,4,0),
0,IF(入力用!R115="","",入力用!R115),
1,IF(入力用!R115="",0,VLOOKUP(入力用!R115,参照用!$A$1:$B$11,2,0))
),
"")</f>
        <v>0</v>
      </c>
      <c r="T115" s="1">
        <f>IFERROR(
_xlfn.SWITCH(
VLOOKUP(T$1,参照用!$H$2:$K$20,4,0),
0,IF(入力用!S115="","",入力用!S115),
1,IF(入力用!S115="",0,VLOOKUP(入力用!S115,参照用!$A$1:$B$11,2,0))
),
"")</f>
        <v>0</v>
      </c>
      <c r="U115" s="1">
        <f>IFERROR(
_xlfn.SWITCH(
VLOOKUP(U$1,参照用!$H$2:$K$20,4,0),
0,IF(入力用!T115="","",入力用!T115),
1,IF(入力用!T115="",0,VLOOKUP(入力用!T115,参照用!$A$1:$B$11,2,0))
),
"")</f>
        <v>0</v>
      </c>
      <c r="V115" s="1">
        <f>IFERROR(
_xlfn.SWITCH(
VLOOKUP(V$1,参照用!$H$2:$K$20,4,0),
0,IF(入力用!U115="","",入力用!U115),
1,IF(入力用!U115="",0,VLOOKUP(入力用!U115,参照用!$A$1:$B$11,2,0))
),
"")</f>
        <v>0</v>
      </c>
      <c r="W115" s="1">
        <f>IFERROR(
_xlfn.SWITCH(
VLOOKUP(W$1,参照用!$H$2:$K$20,4,0),
0,IF(入力用!V115="","",入力用!V115),
1,IF(入力用!V115="",0,VLOOKUP(入力用!V115,参照用!$A$1:$B$11,2,0))
),
"")</f>
        <v>0</v>
      </c>
      <c r="X115" s="1">
        <f>IFERROR(
_xlfn.SWITCH(
VLOOKUP(X$1,参照用!$H$2:$K$20,4,0),
0,IF(入力用!W115="","",入力用!W115),
1,IF(入力用!W115="",0,VLOOKUP(入力用!W115,参照用!$A$1:$B$11,2,0))
),
"")</f>
        <v>0</v>
      </c>
      <c r="Y115" s="1">
        <f>IFERROR(
_xlfn.SWITCH(
VLOOKUP(Y$1,参照用!$H$2:$K$20,4,0),
0,IF(入力用!X115="","",入力用!X115),
1,IF(入力用!X115="",0,VLOOKUP(入力用!X115,参照用!$A$1:$B$11,2,0))
),
"")</f>
        <v>0</v>
      </c>
      <c r="Z115" s="1">
        <f>IFERROR(
_xlfn.SWITCH(
VLOOKUP(Z$1,参照用!$H$2:$K$20,4,0),
0,IF(入力用!Y115="","",入力用!Y115),
1,IF(入力用!Y115="",0,VLOOKUP(入力用!Y115,参照用!$A$1:$B$11,2,0))
),
"")</f>
        <v>0</v>
      </c>
      <c r="AA115" s="1">
        <f>IFERROR(
_xlfn.SWITCH(
VLOOKUP(AA$1,参照用!$H$2:$K$20,4,0),
0,IF(入力用!Z115="","",入力用!Z115),
1,IF(入力用!Z115="",0,VLOOKUP(入力用!Z115,参照用!$A$1:$B$11,2,0))
),
"")</f>
        <v>0</v>
      </c>
      <c r="AB115" s="1">
        <f>IFERROR(
_xlfn.SWITCH(
VLOOKUP(AB$1,参照用!$H$2:$K$20,4,0),
0,IF(入力用!AA115="","",入力用!AA115),
1,IF(入力用!AA115="",0,VLOOKUP(入力用!AA115,参照用!$A$1:$B$11,2,0))
),
"")</f>
        <v>0</v>
      </c>
      <c r="AC115" s="1">
        <f>IFERROR(
_xlfn.SWITCH(
VLOOKUP(AC$1,参照用!$H$2:$K$20,4,0),
0,IF(入力用!AB115="","",入力用!AB115),
1,IF(入力用!AB115="",0,VLOOKUP(入力用!AB115,参照用!$A$1:$B$11,2,0))
),
"")</f>
        <v>0</v>
      </c>
      <c r="AD115" s="1">
        <f>IFERROR(
_xlfn.SWITCH(
VLOOKUP(AD$1,参照用!$H$2:$K$20,4,0),
0,IF(入力用!AC115="","",入力用!AC115),
1,IF(入力用!AC115="",0,VLOOKUP(入力用!AC115,参照用!$A$1:$B$11,2,0))
),
"")</f>
        <v>0</v>
      </c>
      <c r="AE115" s="1">
        <f>IFERROR(
_xlfn.SWITCH(
VLOOKUP(AE$1,参照用!$H$2:$K$20,4,0),
0,IF(入力用!AD115="","",入力用!AD115),
1,IF(入力用!AD115="",0,VLOOKUP(入力用!AD115,参照用!$A$1:$B$11,2,0))
),
"")</f>
        <v>0</v>
      </c>
      <c r="AF115" s="1">
        <f>IFERROR(
_xlfn.SWITCH(
VLOOKUP(AF$1,参照用!$H$2:$K$20,4,0),
0,IF(入力用!AE115="","",入力用!AE115),
1,IF(入力用!AE115="",0,VLOOKUP(入力用!AE115,参照用!$A$1:$B$11,2,0))
),
"")</f>
        <v>0</v>
      </c>
      <c r="AG115" s="1">
        <f>IFERROR(
_xlfn.SWITCH(
VLOOKUP(AG$1,参照用!$H$2:$K$20,4,0),
0,IF(入力用!AF115="","",入力用!AF115),
1,IF(入力用!AF115="",0,VLOOKUP(入力用!AF115,参照用!$A$1:$B$11,2,0))
),
"")</f>
        <v>0</v>
      </c>
      <c r="AH115" s="1">
        <f>IFERROR(
_xlfn.SWITCH(
VLOOKUP(AH$1,参照用!$H$2:$K$20,4,0),
0,IF(入力用!AG115="","",入力用!AG115),
1,IF(入力用!AG115="",0,VLOOKUP(入力用!AG115,参照用!$A$1:$B$11,2,0))
),
"")</f>
        <v>0</v>
      </c>
      <c r="AI115" s="1">
        <f>IFERROR(
_xlfn.SWITCH(
VLOOKUP(AI$1,参照用!$H$2:$K$20,4,0),
0,IF(入力用!AH115="","",入力用!AH115),
1,IF(入力用!AH115="",0,VLOOKUP(入力用!AH115,参照用!$A$1:$B$11,2,0))
),
"")</f>
        <v>0</v>
      </c>
      <c r="AJ115" s="1" t="str">
        <f>IFERROR(
_xlfn.SWITCH(
VLOOKUP(AJ$1,参照用!$H$2:$K$20,4,0),
0,IF(入力用!AI115="","",入力用!AI115),
1,IF(入力用!AI115="",0,VLOOKUP(入力用!AI115,参照用!$A$1:$B$11,2,0))
),
"")</f>
        <v/>
      </c>
      <c r="AK115" s="1" t="str">
        <f>IFERROR(
_xlfn.SWITCH(
VLOOKUP(AK$1,参照用!$H$2:$K$20,4,0),
0,IF(入力用!AJ115="","",入力用!AJ115),
1,IF(入力用!AJ115="",0,VLOOKUP(入力用!AJ115,参照用!$A$1:$B$11,2,0))
),
"")</f>
        <v/>
      </c>
      <c r="AL115" s="1" t="str">
        <f>IFERROR(
_xlfn.SWITCH(
VLOOKUP(AL$1,参照用!$H$2:$K$20,4,0),
0,IF(入力用!AK115="","",入力用!AK115),
1,IF(入力用!AK115="",0,VLOOKUP(入力用!AK115,参照用!$A$1:$B$11,2,0))
),
"")</f>
        <v/>
      </c>
      <c r="AM115" s="1" t="str">
        <f>IFERROR(
_xlfn.SWITCH(
VLOOKUP(AM$1,参照用!$H$2:$K$20,4,0),
0,IF(入力用!AL115="","",入力用!AL115),
1,IF(入力用!AL115="",0,VLOOKUP(入力用!AL115,参照用!$A$1:$B$11,2,0))
),
"")</f>
        <v/>
      </c>
    </row>
    <row r="116" spans="1:39" x14ac:dyDescent="0.2">
      <c r="A116" s="1" t="str">
        <f t="shared" si="1"/>
        <v/>
      </c>
      <c r="B116" s="10" t="str">
        <f>IF(
D116="","",
IF(入力用!A116="",B115,DATE(LEFT(設定!$AD$4,4),MID(設定!$AD$4,5,2),MID(入力用!A116,1,FIND("日",入力用!A116)-1)))
)</f>
        <v/>
      </c>
      <c r="C116" s="10" t="str">
        <f>IF(
D116="","",
IF(入力用!B116="",C115,入力用!B116)
)</f>
        <v/>
      </c>
      <c r="D116" s="1" t="str">
        <f>_xlfn.SWITCH(VLOOKUP(D$1,参照用!$H$2:$K$20,4,0),
0,IF(ISBLANK(入力用!C116),"",入力用!C116),
1,IFERROR(VLOOKUP(入力用!C116,参照用!$A$1:$B$11,2,0),"")
)</f>
        <v/>
      </c>
      <c r="E116" s="1" t="str">
        <f>_xlfn.SWITCH(VLOOKUP(E$1,参照用!$H$2:$K$20,4,0),
0,IF(ISBLANK(入力用!D116),"",入力用!D116),
1,IFERROR(VLOOKUP(入力用!D116,参照用!$A$1:$B$11,2,0),"")
)</f>
        <v/>
      </c>
      <c r="F116" s="1" t="str">
        <f>_xlfn.SWITCH(VLOOKUP(F$1,参照用!$H$2:$K$20,4,0),
0,IF(ISBLANK(入力用!E116),"",入力用!E116),
1,IFERROR(VLOOKUP(入力用!E116,参照用!$A$1:$B$11,2,0),"")
)</f>
        <v/>
      </c>
      <c r="G116" s="1">
        <f>IFERROR(
_xlfn.SWITCH(
VLOOKUP(G$1,参照用!$H$2:$K$20,4,0),
0,IF(ISBLANK(入力用!F116),"",入力用!F116),
1,IF(ISBLANK(入力用!F116),0,VLOOKUP(入力用!F116,参照用!$A$1:$B$11,2,0))
),
"")</f>
        <v>0</v>
      </c>
      <c r="H116" s="1">
        <f>IFERROR(
_xlfn.SWITCH(
VLOOKUP(H$1,参照用!$H$2:$K$20,4,0),
0,IF(ISBLANK(入力用!G116),"",入力用!G116),
1,IF(ISBLANK(入力用!G116),0,VLOOKUP(入力用!G116,参照用!$A$1:$B$11,2,0))
),
"")</f>
        <v>0</v>
      </c>
      <c r="I116" s="1">
        <f>IFERROR(
_xlfn.SWITCH(
VLOOKUP(I$1,参照用!$H$2:$K$20,4,0),
0,IF(ISBLANK(入力用!H116),"",入力用!H116),
1,IF(ISBLANK(入力用!H116),0,VLOOKUP(入力用!H116,参照用!$A$1:$B$11,2,0))
),
"")</f>
        <v>0</v>
      </c>
      <c r="J116" s="1">
        <f>IFERROR(
_xlfn.SWITCH(
VLOOKUP(J$1,参照用!$H$2:$K$20,4,0),
0,IF(入力用!I116="","",入力用!I116),
1,IF(入力用!I116="",0,VLOOKUP(入力用!I116,参照用!$A$1:$B$11,2,0))
),
"")</f>
        <v>0</v>
      </c>
      <c r="K116" s="1">
        <f>IFERROR(
_xlfn.SWITCH(
VLOOKUP(K$1,参照用!$H$2:$K$20,4,0),
0,IF(入力用!J116="","",入力用!J116),
1,IF(入力用!J116="",0,VLOOKUP(入力用!J116,参照用!$A$1:$B$11,2,0))
),
"")</f>
        <v>0</v>
      </c>
      <c r="L116" s="1">
        <f>IFERROR(
_xlfn.SWITCH(
VLOOKUP(L$1,参照用!$H$2:$K$20,4,0),
0,IF(入力用!K116="","",入力用!K116),
1,IF(入力用!K116="",0,VLOOKUP(入力用!K116,参照用!$A$1:$B$11,2,0))
),
"")</f>
        <v>0</v>
      </c>
      <c r="M116" s="1">
        <f>IFERROR(
_xlfn.SWITCH(
VLOOKUP(M$1,参照用!$H$2:$K$20,4,0),
0,IF(入力用!L116="","",入力用!L116),
1,IF(入力用!L116="",0,VLOOKUP(入力用!L116,参照用!$A$1:$B$11,2,0))
),
"")</f>
        <v>0</v>
      </c>
      <c r="N116" s="1">
        <f>IFERROR(
_xlfn.SWITCH(
VLOOKUP(N$1,参照用!$H$2:$K$20,4,0),
0,IF(入力用!M116="","",入力用!M116),
1,IF(入力用!M116="",0,VLOOKUP(入力用!M116,参照用!$A$1:$B$11,2,0))
),
"")</f>
        <v>0</v>
      </c>
      <c r="O116" s="1">
        <f>IFERROR(
_xlfn.SWITCH(
VLOOKUP(O$1,参照用!$H$2:$K$20,4,0),
0,IF(入力用!N116="","",入力用!N116),
1,IF(入力用!N116="",0,VLOOKUP(入力用!N116,参照用!$A$1:$B$11,2,0))
),
"")</f>
        <v>0</v>
      </c>
      <c r="P116" s="1">
        <f>IFERROR(
_xlfn.SWITCH(
VLOOKUP(P$1,参照用!$H$2:$K$20,4,0),
0,IF(入力用!O116="","",入力用!O116),
1,IF(入力用!O116="",0,VLOOKUP(入力用!O116,参照用!$A$1:$B$11,2,0))
),
"")</f>
        <v>0</v>
      </c>
      <c r="Q116" s="1">
        <f>IFERROR(
_xlfn.SWITCH(
VLOOKUP(Q$1,参照用!$H$2:$K$20,4,0),
0,IF(入力用!P116="","",入力用!P116),
1,IF(入力用!P116="",0,VLOOKUP(入力用!P116,参照用!$A$1:$B$11,2,0))
),
"")</f>
        <v>0</v>
      </c>
      <c r="R116" s="1">
        <f>IFERROR(
_xlfn.SWITCH(
VLOOKUP(R$1,参照用!$H$2:$K$20,4,0),
0,IF(入力用!Q116="","",入力用!Q116),
1,IF(入力用!Q116="",0,VLOOKUP(入力用!Q116,参照用!$A$1:$B$11,2,0))
),
"")</f>
        <v>0</v>
      </c>
      <c r="S116" s="1">
        <f>IFERROR(
_xlfn.SWITCH(
VLOOKUP(S$1,参照用!$H$2:$K$20,4,0),
0,IF(入力用!R116="","",入力用!R116),
1,IF(入力用!R116="",0,VLOOKUP(入力用!R116,参照用!$A$1:$B$11,2,0))
),
"")</f>
        <v>0</v>
      </c>
      <c r="T116" s="1">
        <f>IFERROR(
_xlfn.SWITCH(
VLOOKUP(T$1,参照用!$H$2:$K$20,4,0),
0,IF(入力用!S116="","",入力用!S116),
1,IF(入力用!S116="",0,VLOOKUP(入力用!S116,参照用!$A$1:$B$11,2,0))
),
"")</f>
        <v>0</v>
      </c>
      <c r="U116" s="1">
        <f>IFERROR(
_xlfn.SWITCH(
VLOOKUP(U$1,参照用!$H$2:$K$20,4,0),
0,IF(入力用!T116="","",入力用!T116),
1,IF(入力用!T116="",0,VLOOKUP(入力用!T116,参照用!$A$1:$B$11,2,0))
),
"")</f>
        <v>0</v>
      </c>
      <c r="V116" s="1">
        <f>IFERROR(
_xlfn.SWITCH(
VLOOKUP(V$1,参照用!$H$2:$K$20,4,0),
0,IF(入力用!U116="","",入力用!U116),
1,IF(入力用!U116="",0,VLOOKUP(入力用!U116,参照用!$A$1:$B$11,2,0))
),
"")</f>
        <v>0</v>
      </c>
      <c r="W116" s="1">
        <f>IFERROR(
_xlfn.SWITCH(
VLOOKUP(W$1,参照用!$H$2:$K$20,4,0),
0,IF(入力用!V116="","",入力用!V116),
1,IF(入力用!V116="",0,VLOOKUP(入力用!V116,参照用!$A$1:$B$11,2,0))
),
"")</f>
        <v>0</v>
      </c>
      <c r="X116" s="1">
        <f>IFERROR(
_xlfn.SWITCH(
VLOOKUP(X$1,参照用!$H$2:$K$20,4,0),
0,IF(入力用!W116="","",入力用!W116),
1,IF(入力用!W116="",0,VLOOKUP(入力用!W116,参照用!$A$1:$B$11,2,0))
),
"")</f>
        <v>0</v>
      </c>
      <c r="Y116" s="1">
        <f>IFERROR(
_xlfn.SWITCH(
VLOOKUP(Y$1,参照用!$H$2:$K$20,4,0),
0,IF(入力用!X116="","",入力用!X116),
1,IF(入力用!X116="",0,VLOOKUP(入力用!X116,参照用!$A$1:$B$11,2,0))
),
"")</f>
        <v>0</v>
      </c>
      <c r="Z116" s="1">
        <f>IFERROR(
_xlfn.SWITCH(
VLOOKUP(Z$1,参照用!$H$2:$K$20,4,0),
0,IF(入力用!Y116="","",入力用!Y116),
1,IF(入力用!Y116="",0,VLOOKUP(入力用!Y116,参照用!$A$1:$B$11,2,0))
),
"")</f>
        <v>0</v>
      </c>
      <c r="AA116" s="1">
        <f>IFERROR(
_xlfn.SWITCH(
VLOOKUP(AA$1,参照用!$H$2:$K$20,4,0),
0,IF(入力用!Z116="","",入力用!Z116),
1,IF(入力用!Z116="",0,VLOOKUP(入力用!Z116,参照用!$A$1:$B$11,2,0))
),
"")</f>
        <v>0</v>
      </c>
      <c r="AB116" s="1">
        <f>IFERROR(
_xlfn.SWITCH(
VLOOKUP(AB$1,参照用!$H$2:$K$20,4,0),
0,IF(入力用!AA116="","",入力用!AA116),
1,IF(入力用!AA116="",0,VLOOKUP(入力用!AA116,参照用!$A$1:$B$11,2,0))
),
"")</f>
        <v>0</v>
      </c>
      <c r="AC116" s="1">
        <f>IFERROR(
_xlfn.SWITCH(
VLOOKUP(AC$1,参照用!$H$2:$K$20,4,0),
0,IF(入力用!AB116="","",入力用!AB116),
1,IF(入力用!AB116="",0,VLOOKUP(入力用!AB116,参照用!$A$1:$B$11,2,0))
),
"")</f>
        <v>0</v>
      </c>
      <c r="AD116" s="1">
        <f>IFERROR(
_xlfn.SWITCH(
VLOOKUP(AD$1,参照用!$H$2:$K$20,4,0),
0,IF(入力用!AC116="","",入力用!AC116),
1,IF(入力用!AC116="",0,VLOOKUP(入力用!AC116,参照用!$A$1:$B$11,2,0))
),
"")</f>
        <v>0</v>
      </c>
      <c r="AE116" s="1">
        <f>IFERROR(
_xlfn.SWITCH(
VLOOKUP(AE$1,参照用!$H$2:$K$20,4,0),
0,IF(入力用!AD116="","",入力用!AD116),
1,IF(入力用!AD116="",0,VLOOKUP(入力用!AD116,参照用!$A$1:$B$11,2,0))
),
"")</f>
        <v>0</v>
      </c>
      <c r="AF116" s="1">
        <f>IFERROR(
_xlfn.SWITCH(
VLOOKUP(AF$1,参照用!$H$2:$K$20,4,0),
0,IF(入力用!AE116="","",入力用!AE116),
1,IF(入力用!AE116="",0,VLOOKUP(入力用!AE116,参照用!$A$1:$B$11,2,0))
),
"")</f>
        <v>0</v>
      </c>
      <c r="AG116" s="1">
        <f>IFERROR(
_xlfn.SWITCH(
VLOOKUP(AG$1,参照用!$H$2:$K$20,4,0),
0,IF(入力用!AF116="","",入力用!AF116),
1,IF(入力用!AF116="",0,VLOOKUP(入力用!AF116,参照用!$A$1:$B$11,2,0))
),
"")</f>
        <v>0</v>
      </c>
      <c r="AH116" s="1">
        <f>IFERROR(
_xlfn.SWITCH(
VLOOKUP(AH$1,参照用!$H$2:$K$20,4,0),
0,IF(入力用!AG116="","",入力用!AG116),
1,IF(入力用!AG116="",0,VLOOKUP(入力用!AG116,参照用!$A$1:$B$11,2,0))
),
"")</f>
        <v>0</v>
      </c>
      <c r="AI116" s="1">
        <f>IFERROR(
_xlfn.SWITCH(
VLOOKUP(AI$1,参照用!$H$2:$K$20,4,0),
0,IF(入力用!AH116="","",入力用!AH116),
1,IF(入力用!AH116="",0,VLOOKUP(入力用!AH116,参照用!$A$1:$B$11,2,0))
),
"")</f>
        <v>0</v>
      </c>
      <c r="AJ116" s="1" t="str">
        <f>IFERROR(
_xlfn.SWITCH(
VLOOKUP(AJ$1,参照用!$H$2:$K$20,4,0),
0,IF(入力用!AI116="","",入力用!AI116),
1,IF(入力用!AI116="",0,VLOOKUP(入力用!AI116,参照用!$A$1:$B$11,2,0))
),
"")</f>
        <v/>
      </c>
      <c r="AK116" s="1" t="str">
        <f>IFERROR(
_xlfn.SWITCH(
VLOOKUP(AK$1,参照用!$H$2:$K$20,4,0),
0,IF(入力用!AJ116="","",入力用!AJ116),
1,IF(入力用!AJ116="",0,VLOOKUP(入力用!AJ116,参照用!$A$1:$B$11,2,0))
),
"")</f>
        <v/>
      </c>
      <c r="AL116" s="1" t="str">
        <f>IFERROR(
_xlfn.SWITCH(
VLOOKUP(AL$1,参照用!$H$2:$K$20,4,0),
0,IF(入力用!AK116="","",入力用!AK116),
1,IF(入力用!AK116="",0,VLOOKUP(入力用!AK116,参照用!$A$1:$B$11,2,0))
),
"")</f>
        <v/>
      </c>
      <c r="AM116" s="1" t="str">
        <f>IFERROR(
_xlfn.SWITCH(
VLOOKUP(AM$1,参照用!$H$2:$K$20,4,0),
0,IF(入力用!AL116="","",入力用!AL116),
1,IF(入力用!AL116="",0,VLOOKUP(入力用!AL116,参照用!$A$1:$B$11,2,0))
),
"")</f>
        <v/>
      </c>
    </row>
    <row r="117" spans="1:39" x14ac:dyDescent="0.2">
      <c r="A117" s="1" t="str">
        <f t="shared" si="1"/>
        <v/>
      </c>
      <c r="B117" s="10" t="str">
        <f>IF(
D117="","",
IF(入力用!A117="",B116,DATE(LEFT(設定!$AD$4,4),MID(設定!$AD$4,5,2),MID(入力用!A117,1,FIND("日",入力用!A117)-1)))
)</f>
        <v/>
      </c>
      <c r="C117" s="10" t="str">
        <f>IF(
D117="","",
IF(入力用!B117="",C116,入力用!B117)
)</f>
        <v/>
      </c>
      <c r="D117" s="1" t="str">
        <f>_xlfn.SWITCH(VLOOKUP(D$1,参照用!$H$2:$K$20,4,0),
0,IF(ISBLANK(入力用!C117),"",入力用!C117),
1,IFERROR(VLOOKUP(入力用!C117,参照用!$A$1:$B$11,2,0),"")
)</f>
        <v/>
      </c>
      <c r="E117" s="1" t="str">
        <f>_xlfn.SWITCH(VLOOKUP(E$1,参照用!$H$2:$K$20,4,0),
0,IF(ISBLANK(入力用!D117),"",入力用!D117),
1,IFERROR(VLOOKUP(入力用!D117,参照用!$A$1:$B$11,2,0),"")
)</f>
        <v/>
      </c>
      <c r="F117" s="1" t="str">
        <f>_xlfn.SWITCH(VLOOKUP(F$1,参照用!$H$2:$K$20,4,0),
0,IF(ISBLANK(入力用!E117),"",入力用!E117),
1,IFERROR(VLOOKUP(入力用!E117,参照用!$A$1:$B$11,2,0),"")
)</f>
        <v/>
      </c>
      <c r="G117" s="1">
        <f>IFERROR(
_xlfn.SWITCH(
VLOOKUP(G$1,参照用!$H$2:$K$20,4,0),
0,IF(ISBLANK(入力用!F117),"",入力用!F117),
1,IF(ISBLANK(入力用!F117),0,VLOOKUP(入力用!F117,参照用!$A$1:$B$11,2,0))
),
"")</f>
        <v>0</v>
      </c>
      <c r="H117" s="1">
        <f>IFERROR(
_xlfn.SWITCH(
VLOOKUP(H$1,参照用!$H$2:$K$20,4,0),
0,IF(ISBLANK(入力用!G117),"",入力用!G117),
1,IF(ISBLANK(入力用!G117),0,VLOOKUP(入力用!G117,参照用!$A$1:$B$11,2,0))
),
"")</f>
        <v>0</v>
      </c>
      <c r="I117" s="1">
        <f>IFERROR(
_xlfn.SWITCH(
VLOOKUP(I$1,参照用!$H$2:$K$20,4,0),
0,IF(ISBLANK(入力用!H117),"",入力用!H117),
1,IF(ISBLANK(入力用!H117),0,VLOOKUP(入力用!H117,参照用!$A$1:$B$11,2,0))
),
"")</f>
        <v>0</v>
      </c>
      <c r="J117" s="1">
        <f>IFERROR(
_xlfn.SWITCH(
VLOOKUP(J$1,参照用!$H$2:$K$20,4,0),
0,IF(入力用!I117="","",入力用!I117),
1,IF(入力用!I117="",0,VLOOKUP(入力用!I117,参照用!$A$1:$B$11,2,0))
),
"")</f>
        <v>0</v>
      </c>
      <c r="K117" s="1">
        <f>IFERROR(
_xlfn.SWITCH(
VLOOKUP(K$1,参照用!$H$2:$K$20,4,0),
0,IF(入力用!J117="","",入力用!J117),
1,IF(入力用!J117="",0,VLOOKUP(入力用!J117,参照用!$A$1:$B$11,2,0))
),
"")</f>
        <v>0</v>
      </c>
      <c r="L117" s="1">
        <f>IFERROR(
_xlfn.SWITCH(
VLOOKUP(L$1,参照用!$H$2:$K$20,4,0),
0,IF(入力用!K117="","",入力用!K117),
1,IF(入力用!K117="",0,VLOOKUP(入力用!K117,参照用!$A$1:$B$11,2,0))
),
"")</f>
        <v>0</v>
      </c>
      <c r="M117" s="1">
        <f>IFERROR(
_xlfn.SWITCH(
VLOOKUP(M$1,参照用!$H$2:$K$20,4,0),
0,IF(入力用!L117="","",入力用!L117),
1,IF(入力用!L117="",0,VLOOKUP(入力用!L117,参照用!$A$1:$B$11,2,0))
),
"")</f>
        <v>0</v>
      </c>
      <c r="N117" s="1">
        <f>IFERROR(
_xlfn.SWITCH(
VLOOKUP(N$1,参照用!$H$2:$K$20,4,0),
0,IF(入力用!M117="","",入力用!M117),
1,IF(入力用!M117="",0,VLOOKUP(入力用!M117,参照用!$A$1:$B$11,2,0))
),
"")</f>
        <v>0</v>
      </c>
      <c r="O117" s="1">
        <f>IFERROR(
_xlfn.SWITCH(
VLOOKUP(O$1,参照用!$H$2:$K$20,4,0),
0,IF(入力用!N117="","",入力用!N117),
1,IF(入力用!N117="",0,VLOOKUP(入力用!N117,参照用!$A$1:$B$11,2,0))
),
"")</f>
        <v>0</v>
      </c>
      <c r="P117" s="1">
        <f>IFERROR(
_xlfn.SWITCH(
VLOOKUP(P$1,参照用!$H$2:$K$20,4,0),
0,IF(入力用!O117="","",入力用!O117),
1,IF(入力用!O117="",0,VLOOKUP(入力用!O117,参照用!$A$1:$B$11,2,0))
),
"")</f>
        <v>0</v>
      </c>
      <c r="Q117" s="1">
        <f>IFERROR(
_xlfn.SWITCH(
VLOOKUP(Q$1,参照用!$H$2:$K$20,4,0),
0,IF(入力用!P117="","",入力用!P117),
1,IF(入力用!P117="",0,VLOOKUP(入力用!P117,参照用!$A$1:$B$11,2,0))
),
"")</f>
        <v>0</v>
      </c>
      <c r="R117" s="1">
        <f>IFERROR(
_xlfn.SWITCH(
VLOOKUP(R$1,参照用!$H$2:$K$20,4,0),
0,IF(入力用!Q117="","",入力用!Q117),
1,IF(入力用!Q117="",0,VLOOKUP(入力用!Q117,参照用!$A$1:$B$11,2,0))
),
"")</f>
        <v>0</v>
      </c>
      <c r="S117" s="1">
        <f>IFERROR(
_xlfn.SWITCH(
VLOOKUP(S$1,参照用!$H$2:$K$20,4,0),
0,IF(入力用!R117="","",入力用!R117),
1,IF(入力用!R117="",0,VLOOKUP(入力用!R117,参照用!$A$1:$B$11,2,0))
),
"")</f>
        <v>0</v>
      </c>
      <c r="T117" s="1">
        <f>IFERROR(
_xlfn.SWITCH(
VLOOKUP(T$1,参照用!$H$2:$K$20,4,0),
0,IF(入力用!S117="","",入力用!S117),
1,IF(入力用!S117="",0,VLOOKUP(入力用!S117,参照用!$A$1:$B$11,2,0))
),
"")</f>
        <v>0</v>
      </c>
      <c r="U117" s="1">
        <f>IFERROR(
_xlfn.SWITCH(
VLOOKUP(U$1,参照用!$H$2:$K$20,4,0),
0,IF(入力用!T117="","",入力用!T117),
1,IF(入力用!T117="",0,VLOOKUP(入力用!T117,参照用!$A$1:$B$11,2,0))
),
"")</f>
        <v>0</v>
      </c>
      <c r="V117" s="1">
        <f>IFERROR(
_xlfn.SWITCH(
VLOOKUP(V$1,参照用!$H$2:$K$20,4,0),
0,IF(入力用!U117="","",入力用!U117),
1,IF(入力用!U117="",0,VLOOKUP(入力用!U117,参照用!$A$1:$B$11,2,0))
),
"")</f>
        <v>0</v>
      </c>
      <c r="W117" s="1">
        <f>IFERROR(
_xlfn.SWITCH(
VLOOKUP(W$1,参照用!$H$2:$K$20,4,0),
0,IF(入力用!V117="","",入力用!V117),
1,IF(入力用!V117="",0,VLOOKUP(入力用!V117,参照用!$A$1:$B$11,2,0))
),
"")</f>
        <v>0</v>
      </c>
      <c r="X117" s="1">
        <f>IFERROR(
_xlfn.SWITCH(
VLOOKUP(X$1,参照用!$H$2:$K$20,4,0),
0,IF(入力用!W117="","",入力用!W117),
1,IF(入力用!W117="",0,VLOOKUP(入力用!W117,参照用!$A$1:$B$11,2,0))
),
"")</f>
        <v>0</v>
      </c>
      <c r="Y117" s="1">
        <f>IFERROR(
_xlfn.SWITCH(
VLOOKUP(Y$1,参照用!$H$2:$K$20,4,0),
0,IF(入力用!X117="","",入力用!X117),
1,IF(入力用!X117="",0,VLOOKUP(入力用!X117,参照用!$A$1:$B$11,2,0))
),
"")</f>
        <v>0</v>
      </c>
      <c r="Z117" s="1">
        <f>IFERROR(
_xlfn.SWITCH(
VLOOKUP(Z$1,参照用!$H$2:$K$20,4,0),
0,IF(入力用!Y117="","",入力用!Y117),
1,IF(入力用!Y117="",0,VLOOKUP(入力用!Y117,参照用!$A$1:$B$11,2,0))
),
"")</f>
        <v>0</v>
      </c>
      <c r="AA117" s="1">
        <f>IFERROR(
_xlfn.SWITCH(
VLOOKUP(AA$1,参照用!$H$2:$K$20,4,0),
0,IF(入力用!Z117="","",入力用!Z117),
1,IF(入力用!Z117="",0,VLOOKUP(入力用!Z117,参照用!$A$1:$B$11,2,0))
),
"")</f>
        <v>0</v>
      </c>
      <c r="AB117" s="1">
        <f>IFERROR(
_xlfn.SWITCH(
VLOOKUP(AB$1,参照用!$H$2:$K$20,4,0),
0,IF(入力用!AA117="","",入力用!AA117),
1,IF(入力用!AA117="",0,VLOOKUP(入力用!AA117,参照用!$A$1:$B$11,2,0))
),
"")</f>
        <v>0</v>
      </c>
      <c r="AC117" s="1">
        <f>IFERROR(
_xlfn.SWITCH(
VLOOKUP(AC$1,参照用!$H$2:$K$20,4,0),
0,IF(入力用!AB117="","",入力用!AB117),
1,IF(入力用!AB117="",0,VLOOKUP(入力用!AB117,参照用!$A$1:$B$11,2,0))
),
"")</f>
        <v>0</v>
      </c>
      <c r="AD117" s="1">
        <f>IFERROR(
_xlfn.SWITCH(
VLOOKUP(AD$1,参照用!$H$2:$K$20,4,0),
0,IF(入力用!AC117="","",入力用!AC117),
1,IF(入力用!AC117="",0,VLOOKUP(入力用!AC117,参照用!$A$1:$B$11,2,0))
),
"")</f>
        <v>0</v>
      </c>
      <c r="AE117" s="1">
        <f>IFERROR(
_xlfn.SWITCH(
VLOOKUP(AE$1,参照用!$H$2:$K$20,4,0),
0,IF(入力用!AD117="","",入力用!AD117),
1,IF(入力用!AD117="",0,VLOOKUP(入力用!AD117,参照用!$A$1:$B$11,2,0))
),
"")</f>
        <v>0</v>
      </c>
      <c r="AF117" s="1">
        <f>IFERROR(
_xlfn.SWITCH(
VLOOKUP(AF$1,参照用!$H$2:$K$20,4,0),
0,IF(入力用!AE117="","",入力用!AE117),
1,IF(入力用!AE117="",0,VLOOKUP(入力用!AE117,参照用!$A$1:$B$11,2,0))
),
"")</f>
        <v>0</v>
      </c>
      <c r="AG117" s="1">
        <f>IFERROR(
_xlfn.SWITCH(
VLOOKUP(AG$1,参照用!$H$2:$K$20,4,0),
0,IF(入力用!AF117="","",入力用!AF117),
1,IF(入力用!AF117="",0,VLOOKUP(入力用!AF117,参照用!$A$1:$B$11,2,0))
),
"")</f>
        <v>0</v>
      </c>
      <c r="AH117" s="1">
        <f>IFERROR(
_xlfn.SWITCH(
VLOOKUP(AH$1,参照用!$H$2:$K$20,4,0),
0,IF(入力用!AG117="","",入力用!AG117),
1,IF(入力用!AG117="",0,VLOOKUP(入力用!AG117,参照用!$A$1:$B$11,2,0))
),
"")</f>
        <v>0</v>
      </c>
      <c r="AI117" s="1">
        <f>IFERROR(
_xlfn.SWITCH(
VLOOKUP(AI$1,参照用!$H$2:$K$20,4,0),
0,IF(入力用!AH117="","",入力用!AH117),
1,IF(入力用!AH117="",0,VLOOKUP(入力用!AH117,参照用!$A$1:$B$11,2,0))
),
"")</f>
        <v>0</v>
      </c>
      <c r="AJ117" s="1" t="str">
        <f>IFERROR(
_xlfn.SWITCH(
VLOOKUP(AJ$1,参照用!$H$2:$K$20,4,0),
0,IF(入力用!AI117="","",入力用!AI117),
1,IF(入力用!AI117="",0,VLOOKUP(入力用!AI117,参照用!$A$1:$B$11,2,0))
),
"")</f>
        <v/>
      </c>
      <c r="AK117" s="1" t="str">
        <f>IFERROR(
_xlfn.SWITCH(
VLOOKUP(AK$1,参照用!$H$2:$K$20,4,0),
0,IF(入力用!AJ117="","",入力用!AJ117),
1,IF(入力用!AJ117="",0,VLOOKUP(入力用!AJ117,参照用!$A$1:$B$11,2,0))
),
"")</f>
        <v/>
      </c>
      <c r="AL117" s="1" t="str">
        <f>IFERROR(
_xlfn.SWITCH(
VLOOKUP(AL$1,参照用!$H$2:$K$20,4,0),
0,IF(入力用!AK117="","",入力用!AK117),
1,IF(入力用!AK117="",0,VLOOKUP(入力用!AK117,参照用!$A$1:$B$11,2,0))
),
"")</f>
        <v/>
      </c>
      <c r="AM117" s="1" t="str">
        <f>IFERROR(
_xlfn.SWITCH(
VLOOKUP(AM$1,参照用!$H$2:$K$20,4,0),
0,IF(入力用!AL117="","",入力用!AL117),
1,IF(入力用!AL117="",0,VLOOKUP(入力用!AL117,参照用!$A$1:$B$11,2,0))
),
"")</f>
        <v/>
      </c>
    </row>
    <row r="118" spans="1:39" x14ac:dyDescent="0.2">
      <c r="A118" s="1" t="str">
        <f t="shared" si="1"/>
        <v/>
      </c>
      <c r="B118" s="10" t="str">
        <f>IF(
D118="","",
IF(入力用!A118="",B117,DATE(LEFT(設定!$AD$4,4),MID(設定!$AD$4,5,2),MID(入力用!A118,1,FIND("日",入力用!A118)-1)))
)</f>
        <v/>
      </c>
      <c r="C118" s="10" t="str">
        <f>IF(
D118="","",
IF(入力用!B118="",C117,入力用!B118)
)</f>
        <v/>
      </c>
      <c r="D118" s="1" t="str">
        <f>_xlfn.SWITCH(VLOOKUP(D$1,参照用!$H$2:$K$20,4,0),
0,IF(ISBLANK(入力用!C118),"",入力用!C118),
1,IFERROR(VLOOKUP(入力用!C118,参照用!$A$1:$B$11,2,0),"")
)</f>
        <v/>
      </c>
      <c r="E118" s="1" t="str">
        <f>_xlfn.SWITCH(VLOOKUP(E$1,参照用!$H$2:$K$20,4,0),
0,IF(ISBLANK(入力用!D118),"",入力用!D118),
1,IFERROR(VLOOKUP(入力用!D118,参照用!$A$1:$B$11,2,0),"")
)</f>
        <v/>
      </c>
      <c r="F118" s="1" t="str">
        <f>_xlfn.SWITCH(VLOOKUP(F$1,参照用!$H$2:$K$20,4,0),
0,IF(ISBLANK(入力用!E118),"",入力用!E118),
1,IFERROR(VLOOKUP(入力用!E118,参照用!$A$1:$B$11,2,0),"")
)</f>
        <v/>
      </c>
      <c r="G118" s="1">
        <f>IFERROR(
_xlfn.SWITCH(
VLOOKUP(G$1,参照用!$H$2:$K$20,4,0),
0,IF(ISBLANK(入力用!F118),"",入力用!F118),
1,IF(ISBLANK(入力用!F118),0,VLOOKUP(入力用!F118,参照用!$A$1:$B$11,2,0))
),
"")</f>
        <v>0</v>
      </c>
      <c r="H118" s="1">
        <f>IFERROR(
_xlfn.SWITCH(
VLOOKUP(H$1,参照用!$H$2:$K$20,4,0),
0,IF(ISBLANK(入力用!G118),"",入力用!G118),
1,IF(ISBLANK(入力用!G118),0,VLOOKUP(入力用!G118,参照用!$A$1:$B$11,2,0))
),
"")</f>
        <v>0</v>
      </c>
      <c r="I118" s="1">
        <f>IFERROR(
_xlfn.SWITCH(
VLOOKUP(I$1,参照用!$H$2:$K$20,4,0),
0,IF(ISBLANK(入力用!H118),"",入力用!H118),
1,IF(ISBLANK(入力用!H118),0,VLOOKUP(入力用!H118,参照用!$A$1:$B$11,2,0))
),
"")</f>
        <v>0</v>
      </c>
      <c r="J118" s="1">
        <f>IFERROR(
_xlfn.SWITCH(
VLOOKUP(J$1,参照用!$H$2:$K$20,4,0),
0,IF(入力用!I118="","",入力用!I118),
1,IF(入力用!I118="",0,VLOOKUP(入力用!I118,参照用!$A$1:$B$11,2,0))
),
"")</f>
        <v>0</v>
      </c>
      <c r="K118" s="1">
        <f>IFERROR(
_xlfn.SWITCH(
VLOOKUP(K$1,参照用!$H$2:$K$20,4,0),
0,IF(入力用!J118="","",入力用!J118),
1,IF(入力用!J118="",0,VLOOKUP(入力用!J118,参照用!$A$1:$B$11,2,0))
),
"")</f>
        <v>0</v>
      </c>
      <c r="L118" s="1">
        <f>IFERROR(
_xlfn.SWITCH(
VLOOKUP(L$1,参照用!$H$2:$K$20,4,0),
0,IF(入力用!K118="","",入力用!K118),
1,IF(入力用!K118="",0,VLOOKUP(入力用!K118,参照用!$A$1:$B$11,2,0))
),
"")</f>
        <v>0</v>
      </c>
      <c r="M118" s="1">
        <f>IFERROR(
_xlfn.SWITCH(
VLOOKUP(M$1,参照用!$H$2:$K$20,4,0),
0,IF(入力用!L118="","",入力用!L118),
1,IF(入力用!L118="",0,VLOOKUP(入力用!L118,参照用!$A$1:$B$11,2,0))
),
"")</f>
        <v>0</v>
      </c>
      <c r="N118" s="1">
        <f>IFERROR(
_xlfn.SWITCH(
VLOOKUP(N$1,参照用!$H$2:$K$20,4,0),
0,IF(入力用!M118="","",入力用!M118),
1,IF(入力用!M118="",0,VLOOKUP(入力用!M118,参照用!$A$1:$B$11,2,0))
),
"")</f>
        <v>0</v>
      </c>
      <c r="O118" s="1">
        <f>IFERROR(
_xlfn.SWITCH(
VLOOKUP(O$1,参照用!$H$2:$K$20,4,0),
0,IF(入力用!N118="","",入力用!N118),
1,IF(入力用!N118="",0,VLOOKUP(入力用!N118,参照用!$A$1:$B$11,2,0))
),
"")</f>
        <v>0</v>
      </c>
      <c r="P118" s="1">
        <f>IFERROR(
_xlfn.SWITCH(
VLOOKUP(P$1,参照用!$H$2:$K$20,4,0),
0,IF(入力用!O118="","",入力用!O118),
1,IF(入力用!O118="",0,VLOOKUP(入力用!O118,参照用!$A$1:$B$11,2,0))
),
"")</f>
        <v>0</v>
      </c>
      <c r="Q118" s="1">
        <f>IFERROR(
_xlfn.SWITCH(
VLOOKUP(Q$1,参照用!$H$2:$K$20,4,0),
0,IF(入力用!P118="","",入力用!P118),
1,IF(入力用!P118="",0,VLOOKUP(入力用!P118,参照用!$A$1:$B$11,2,0))
),
"")</f>
        <v>0</v>
      </c>
      <c r="R118" s="1">
        <f>IFERROR(
_xlfn.SWITCH(
VLOOKUP(R$1,参照用!$H$2:$K$20,4,0),
0,IF(入力用!Q118="","",入力用!Q118),
1,IF(入力用!Q118="",0,VLOOKUP(入力用!Q118,参照用!$A$1:$B$11,2,0))
),
"")</f>
        <v>0</v>
      </c>
      <c r="S118" s="1">
        <f>IFERROR(
_xlfn.SWITCH(
VLOOKUP(S$1,参照用!$H$2:$K$20,4,0),
0,IF(入力用!R118="","",入力用!R118),
1,IF(入力用!R118="",0,VLOOKUP(入力用!R118,参照用!$A$1:$B$11,2,0))
),
"")</f>
        <v>0</v>
      </c>
      <c r="T118" s="1">
        <f>IFERROR(
_xlfn.SWITCH(
VLOOKUP(T$1,参照用!$H$2:$K$20,4,0),
0,IF(入力用!S118="","",入力用!S118),
1,IF(入力用!S118="",0,VLOOKUP(入力用!S118,参照用!$A$1:$B$11,2,0))
),
"")</f>
        <v>0</v>
      </c>
      <c r="U118" s="1">
        <f>IFERROR(
_xlfn.SWITCH(
VLOOKUP(U$1,参照用!$H$2:$K$20,4,0),
0,IF(入力用!T118="","",入力用!T118),
1,IF(入力用!T118="",0,VLOOKUP(入力用!T118,参照用!$A$1:$B$11,2,0))
),
"")</f>
        <v>0</v>
      </c>
      <c r="V118" s="1">
        <f>IFERROR(
_xlfn.SWITCH(
VLOOKUP(V$1,参照用!$H$2:$K$20,4,0),
0,IF(入力用!U118="","",入力用!U118),
1,IF(入力用!U118="",0,VLOOKUP(入力用!U118,参照用!$A$1:$B$11,2,0))
),
"")</f>
        <v>0</v>
      </c>
      <c r="W118" s="1">
        <f>IFERROR(
_xlfn.SWITCH(
VLOOKUP(W$1,参照用!$H$2:$K$20,4,0),
0,IF(入力用!V118="","",入力用!V118),
1,IF(入力用!V118="",0,VLOOKUP(入力用!V118,参照用!$A$1:$B$11,2,0))
),
"")</f>
        <v>0</v>
      </c>
      <c r="X118" s="1">
        <f>IFERROR(
_xlfn.SWITCH(
VLOOKUP(X$1,参照用!$H$2:$K$20,4,0),
0,IF(入力用!W118="","",入力用!W118),
1,IF(入力用!W118="",0,VLOOKUP(入力用!W118,参照用!$A$1:$B$11,2,0))
),
"")</f>
        <v>0</v>
      </c>
      <c r="Y118" s="1">
        <f>IFERROR(
_xlfn.SWITCH(
VLOOKUP(Y$1,参照用!$H$2:$K$20,4,0),
0,IF(入力用!X118="","",入力用!X118),
1,IF(入力用!X118="",0,VLOOKUP(入力用!X118,参照用!$A$1:$B$11,2,0))
),
"")</f>
        <v>0</v>
      </c>
      <c r="Z118" s="1">
        <f>IFERROR(
_xlfn.SWITCH(
VLOOKUP(Z$1,参照用!$H$2:$K$20,4,0),
0,IF(入力用!Y118="","",入力用!Y118),
1,IF(入力用!Y118="",0,VLOOKUP(入力用!Y118,参照用!$A$1:$B$11,2,0))
),
"")</f>
        <v>0</v>
      </c>
      <c r="AA118" s="1">
        <f>IFERROR(
_xlfn.SWITCH(
VLOOKUP(AA$1,参照用!$H$2:$K$20,4,0),
0,IF(入力用!Z118="","",入力用!Z118),
1,IF(入力用!Z118="",0,VLOOKUP(入力用!Z118,参照用!$A$1:$B$11,2,0))
),
"")</f>
        <v>0</v>
      </c>
      <c r="AB118" s="1">
        <f>IFERROR(
_xlfn.SWITCH(
VLOOKUP(AB$1,参照用!$H$2:$K$20,4,0),
0,IF(入力用!AA118="","",入力用!AA118),
1,IF(入力用!AA118="",0,VLOOKUP(入力用!AA118,参照用!$A$1:$B$11,2,0))
),
"")</f>
        <v>0</v>
      </c>
      <c r="AC118" s="1">
        <f>IFERROR(
_xlfn.SWITCH(
VLOOKUP(AC$1,参照用!$H$2:$K$20,4,0),
0,IF(入力用!AB118="","",入力用!AB118),
1,IF(入力用!AB118="",0,VLOOKUP(入力用!AB118,参照用!$A$1:$B$11,2,0))
),
"")</f>
        <v>0</v>
      </c>
      <c r="AD118" s="1">
        <f>IFERROR(
_xlfn.SWITCH(
VLOOKUP(AD$1,参照用!$H$2:$K$20,4,0),
0,IF(入力用!AC118="","",入力用!AC118),
1,IF(入力用!AC118="",0,VLOOKUP(入力用!AC118,参照用!$A$1:$B$11,2,0))
),
"")</f>
        <v>0</v>
      </c>
      <c r="AE118" s="1">
        <f>IFERROR(
_xlfn.SWITCH(
VLOOKUP(AE$1,参照用!$H$2:$K$20,4,0),
0,IF(入力用!AD118="","",入力用!AD118),
1,IF(入力用!AD118="",0,VLOOKUP(入力用!AD118,参照用!$A$1:$B$11,2,0))
),
"")</f>
        <v>0</v>
      </c>
      <c r="AF118" s="1">
        <f>IFERROR(
_xlfn.SWITCH(
VLOOKUP(AF$1,参照用!$H$2:$K$20,4,0),
0,IF(入力用!AE118="","",入力用!AE118),
1,IF(入力用!AE118="",0,VLOOKUP(入力用!AE118,参照用!$A$1:$B$11,2,0))
),
"")</f>
        <v>0</v>
      </c>
      <c r="AG118" s="1">
        <f>IFERROR(
_xlfn.SWITCH(
VLOOKUP(AG$1,参照用!$H$2:$K$20,4,0),
0,IF(入力用!AF118="","",入力用!AF118),
1,IF(入力用!AF118="",0,VLOOKUP(入力用!AF118,参照用!$A$1:$B$11,2,0))
),
"")</f>
        <v>0</v>
      </c>
      <c r="AH118" s="1">
        <f>IFERROR(
_xlfn.SWITCH(
VLOOKUP(AH$1,参照用!$H$2:$K$20,4,0),
0,IF(入力用!AG118="","",入力用!AG118),
1,IF(入力用!AG118="",0,VLOOKUP(入力用!AG118,参照用!$A$1:$B$11,2,0))
),
"")</f>
        <v>0</v>
      </c>
      <c r="AI118" s="1">
        <f>IFERROR(
_xlfn.SWITCH(
VLOOKUP(AI$1,参照用!$H$2:$K$20,4,0),
0,IF(入力用!AH118="","",入力用!AH118),
1,IF(入力用!AH118="",0,VLOOKUP(入力用!AH118,参照用!$A$1:$B$11,2,0))
),
"")</f>
        <v>0</v>
      </c>
      <c r="AJ118" s="1" t="str">
        <f>IFERROR(
_xlfn.SWITCH(
VLOOKUP(AJ$1,参照用!$H$2:$K$20,4,0),
0,IF(入力用!AI118="","",入力用!AI118),
1,IF(入力用!AI118="",0,VLOOKUP(入力用!AI118,参照用!$A$1:$B$11,2,0))
),
"")</f>
        <v/>
      </c>
      <c r="AK118" s="1" t="str">
        <f>IFERROR(
_xlfn.SWITCH(
VLOOKUP(AK$1,参照用!$H$2:$K$20,4,0),
0,IF(入力用!AJ118="","",入力用!AJ118),
1,IF(入力用!AJ118="",0,VLOOKUP(入力用!AJ118,参照用!$A$1:$B$11,2,0))
),
"")</f>
        <v/>
      </c>
      <c r="AL118" s="1" t="str">
        <f>IFERROR(
_xlfn.SWITCH(
VLOOKUP(AL$1,参照用!$H$2:$K$20,4,0),
0,IF(入力用!AK118="","",入力用!AK118),
1,IF(入力用!AK118="",0,VLOOKUP(入力用!AK118,参照用!$A$1:$B$11,2,0))
),
"")</f>
        <v/>
      </c>
      <c r="AM118" s="1" t="str">
        <f>IFERROR(
_xlfn.SWITCH(
VLOOKUP(AM$1,参照用!$H$2:$K$20,4,0),
0,IF(入力用!AL118="","",入力用!AL118),
1,IF(入力用!AL118="",0,VLOOKUP(入力用!AL118,参照用!$A$1:$B$11,2,0))
),
"")</f>
        <v/>
      </c>
    </row>
    <row r="119" spans="1:39" x14ac:dyDescent="0.2">
      <c r="A119" s="1" t="str">
        <f t="shared" si="1"/>
        <v/>
      </c>
      <c r="B119" s="10" t="str">
        <f>IF(
D119="","",
IF(入力用!A119="",B118,DATE(LEFT(設定!$AD$4,4),MID(設定!$AD$4,5,2),MID(入力用!A119,1,FIND("日",入力用!A119)-1)))
)</f>
        <v/>
      </c>
      <c r="C119" s="10" t="str">
        <f>IF(
D119="","",
IF(入力用!B119="",C118,入力用!B119)
)</f>
        <v/>
      </c>
      <c r="D119" s="1" t="str">
        <f>_xlfn.SWITCH(VLOOKUP(D$1,参照用!$H$2:$K$20,4,0),
0,IF(ISBLANK(入力用!C119),"",入力用!C119),
1,IFERROR(VLOOKUP(入力用!C119,参照用!$A$1:$B$11,2,0),"")
)</f>
        <v/>
      </c>
      <c r="E119" s="1" t="str">
        <f>_xlfn.SWITCH(VLOOKUP(E$1,参照用!$H$2:$K$20,4,0),
0,IF(ISBLANK(入力用!D119),"",入力用!D119),
1,IFERROR(VLOOKUP(入力用!D119,参照用!$A$1:$B$11,2,0),"")
)</f>
        <v/>
      </c>
      <c r="F119" s="1" t="str">
        <f>_xlfn.SWITCH(VLOOKUP(F$1,参照用!$H$2:$K$20,4,0),
0,IF(ISBLANK(入力用!E119),"",入力用!E119),
1,IFERROR(VLOOKUP(入力用!E119,参照用!$A$1:$B$11,2,0),"")
)</f>
        <v/>
      </c>
      <c r="G119" s="1">
        <f>IFERROR(
_xlfn.SWITCH(
VLOOKUP(G$1,参照用!$H$2:$K$20,4,0),
0,IF(ISBLANK(入力用!F119),"",入力用!F119),
1,IF(ISBLANK(入力用!F119),0,VLOOKUP(入力用!F119,参照用!$A$1:$B$11,2,0))
),
"")</f>
        <v>0</v>
      </c>
      <c r="H119" s="1">
        <f>IFERROR(
_xlfn.SWITCH(
VLOOKUP(H$1,参照用!$H$2:$K$20,4,0),
0,IF(ISBLANK(入力用!G119),"",入力用!G119),
1,IF(ISBLANK(入力用!G119),0,VLOOKUP(入力用!G119,参照用!$A$1:$B$11,2,0))
),
"")</f>
        <v>0</v>
      </c>
      <c r="I119" s="1">
        <f>IFERROR(
_xlfn.SWITCH(
VLOOKUP(I$1,参照用!$H$2:$K$20,4,0),
0,IF(ISBLANK(入力用!H119),"",入力用!H119),
1,IF(ISBLANK(入力用!H119),0,VLOOKUP(入力用!H119,参照用!$A$1:$B$11,2,0))
),
"")</f>
        <v>0</v>
      </c>
      <c r="J119" s="1">
        <f>IFERROR(
_xlfn.SWITCH(
VLOOKUP(J$1,参照用!$H$2:$K$20,4,0),
0,IF(入力用!I119="","",入力用!I119),
1,IF(入力用!I119="",0,VLOOKUP(入力用!I119,参照用!$A$1:$B$11,2,0))
),
"")</f>
        <v>0</v>
      </c>
      <c r="K119" s="1">
        <f>IFERROR(
_xlfn.SWITCH(
VLOOKUP(K$1,参照用!$H$2:$K$20,4,0),
0,IF(入力用!J119="","",入力用!J119),
1,IF(入力用!J119="",0,VLOOKUP(入力用!J119,参照用!$A$1:$B$11,2,0))
),
"")</f>
        <v>0</v>
      </c>
      <c r="L119" s="1">
        <f>IFERROR(
_xlfn.SWITCH(
VLOOKUP(L$1,参照用!$H$2:$K$20,4,0),
0,IF(入力用!K119="","",入力用!K119),
1,IF(入力用!K119="",0,VLOOKUP(入力用!K119,参照用!$A$1:$B$11,2,0))
),
"")</f>
        <v>0</v>
      </c>
      <c r="M119" s="1">
        <f>IFERROR(
_xlfn.SWITCH(
VLOOKUP(M$1,参照用!$H$2:$K$20,4,0),
0,IF(入力用!L119="","",入力用!L119),
1,IF(入力用!L119="",0,VLOOKUP(入力用!L119,参照用!$A$1:$B$11,2,0))
),
"")</f>
        <v>0</v>
      </c>
      <c r="N119" s="1">
        <f>IFERROR(
_xlfn.SWITCH(
VLOOKUP(N$1,参照用!$H$2:$K$20,4,0),
0,IF(入力用!M119="","",入力用!M119),
1,IF(入力用!M119="",0,VLOOKUP(入力用!M119,参照用!$A$1:$B$11,2,0))
),
"")</f>
        <v>0</v>
      </c>
      <c r="O119" s="1">
        <f>IFERROR(
_xlfn.SWITCH(
VLOOKUP(O$1,参照用!$H$2:$K$20,4,0),
0,IF(入力用!N119="","",入力用!N119),
1,IF(入力用!N119="",0,VLOOKUP(入力用!N119,参照用!$A$1:$B$11,2,0))
),
"")</f>
        <v>0</v>
      </c>
      <c r="P119" s="1">
        <f>IFERROR(
_xlfn.SWITCH(
VLOOKUP(P$1,参照用!$H$2:$K$20,4,0),
0,IF(入力用!O119="","",入力用!O119),
1,IF(入力用!O119="",0,VLOOKUP(入力用!O119,参照用!$A$1:$B$11,2,0))
),
"")</f>
        <v>0</v>
      </c>
      <c r="Q119" s="1">
        <f>IFERROR(
_xlfn.SWITCH(
VLOOKUP(Q$1,参照用!$H$2:$K$20,4,0),
0,IF(入力用!P119="","",入力用!P119),
1,IF(入力用!P119="",0,VLOOKUP(入力用!P119,参照用!$A$1:$B$11,2,0))
),
"")</f>
        <v>0</v>
      </c>
      <c r="R119" s="1">
        <f>IFERROR(
_xlfn.SWITCH(
VLOOKUP(R$1,参照用!$H$2:$K$20,4,0),
0,IF(入力用!Q119="","",入力用!Q119),
1,IF(入力用!Q119="",0,VLOOKUP(入力用!Q119,参照用!$A$1:$B$11,2,0))
),
"")</f>
        <v>0</v>
      </c>
      <c r="S119" s="1">
        <f>IFERROR(
_xlfn.SWITCH(
VLOOKUP(S$1,参照用!$H$2:$K$20,4,0),
0,IF(入力用!R119="","",入力用!R119),
1,IF(入力用!R119="",0,VLOOKUP(入力用!R119,参照用!$A$1:$B$11,2,0))
),
"")</f>
        <v>0</v>
      </c>
      <c r="T119" s="1">
        <f>IFERROR(
_xlfn.SWITCH(
VLOOKUP(T$1,参照用!$H$2:$K$20,4,0),
0,IF(入力用!S119="","",入力用!S119),
1,IF(入力用!S119="",0,VLOOKUP(入力用!S119,参照用!$A$1:$B$11,2,0))
),
"")</f>
        <v>0</v>
      </c>
      <c r="U119" s="1">
        <f>IFERROR(
_xlfn.SWITCH(
VLOOKUP(U$1,参照用!$H$2:$K$20,4,0),
0,IF(入力用!T119="","",入力用!T119),
1,IF(入力用!T119="",0,VLOOKUP(入力用!T119,参照用!$A$1:$B$11,2,0))
),
"")</f>
        <v>0</v>
      </c>
      <c r="V119" s="1">
        <f>IFERROR(
_xlfn.SWITCH(
VLOOKUP(V$1,参照用!$H$2:$K$20,4,0),
0,IF(入力用!U119="","",入力用!U119),
1,IF(入力用!U119="",0,VLOOKUP(入力用!U119,参照用!$A$1:$B$11,2,0))
),
"")</f>
        <v>0</v>
      </c>
      <c r="W119" s="1">
        <f>IFERROR(
_xlfn.SWITCH(
VLOOKUP(W$1,参照用!$H$2:$K$20,4,0),
0,IF(入力用!V119="","",入力用!V119),
1,IF(入力用!V119="",0,VLOOKUP(入力用!V119,参照用!$A$1:$B$11,2,0))
),
"")</f>
        <v>0</v>
      </c>
      <c r="X119" s="1">
        <f>IFERROR(
_xlfn.SWITCH(
VLOOKUP(X$1,参照用!$H$2:$K$20,4,0),
0,IF(入力用!W119="","",入力用!W119),
1,IF(入力用!W119="",0,VLOOKUP(入力用!W119,参照用!$A$1:$B$11,2,0))
),
"")</f>
        <v>0</v>
      </c>
      <c r="Y119" s="1">
        <f>IFERROR(
_xlfn.SWITCH(
VLOOKUP(Y$1,参照用!$H$2:$K$20,4,0),
0,IF(入力用!X119="","",入力用!X119),
1,IF(入力用!X119="",0,VLOOKUP(入力用!X119,参照用!$A$1:$B$11,2,0))
),
"")</f>
        <v>0</v>
      </c>
      <c r="Z119" s="1">
        <f>IFERROR(
_xlfn.SWITCH(
VLOOKUP(Z$1,参照用!$H$2:$K$20,4,0),
0,IF(入力用!Y119="","",入力用!Y119),
1,IF(入力用!Y119="",0,VLOOKUP(入力用!Y119,参照用!$A$1:$B$11,2,0))
),
"")</f>
        <v>0</v>
      </c>
      <c r="AA119" s="1">
        <f>IFERROR(
_xlfn.SWITCH(
VLOOKUP(AA$1,参照用!$H$2:$K$20,4,0),
0,IF(入力用!Z119="","",入力用!Z119),
1,IF(入力用!Z119="",0,VLOOKUP(入力用!Z119,参照用!$A$1:$B$11,2,0))
),
"")</f>
        <v>0</v>
      </c>
      <c r="AB119" s="1">
        <f>IFERROR(
_xlfn.SWITCH(
VLOOKUP(AB$1,参照用!$H$2:$K$20,4,0),
0,IF(入力用!AA119="","",入力用!AA119),
1,IF(入力用!AA119="",0,VLOOKUP(入力用!AA119,参照用!$A$1:$B$11,2,0))
),
"")</f>
        <v>0</v>
      </c>
      <c r="AC119" s="1">
        <f>IFERROR(
_xlfn.SWITCH(
VLOOKUP(AC$1,参照用!$H$2:$K$20,4,0),
0,IF(入力用!AB119="","",入力用!AB119),
1,IF(入力用!AB119="",0,VLOOKUP(入力用!AB119,参照用!$A$1:$B$11,2,0))
),
"")</f>
        <v>0</v>
      </c>
      <c r="AD119" s="1">
        <f>IFERROR(
_xlfn.SWITCH(
VLOOKUP(AD$1,参照用!$H$2:$K$20,4,0),
0,IF(入力用!AC119="","",入力用!AC119),
1,IF(入力用!AC119="",0,VLOOKUP(入力用!AC119,参照用!$A$1:$B$11,2,0))
),
"")</f>
        <v>0</v>
      </c>
      <c r="AE119" s="1">
        <f>IFERROR(
_xlfn.SWITCH(
VLOOKUP(AE$1,参照用!$H$2:$K$20,4,0),
0,IF(入力用!AD119="","",入力用!AD119),
1,IF(入力用!AD119="",0,VLOOKUP(入力用!AD119,参照用!$A$1:$B$11,2,0))
),
"")</f>
        <v>0</v>
      </c>
      <c r="AF119" s="1">
        <f>IFERROR(
_xlfn.SWITCH(
VLOOKUP(AF$1,参照用!$H$2:$K$20,4,0),
0,IF(入力用!AE119="","",入力用!AE119),
1,IF(入力用!AE119="",0,VLOOKUP(入力用!AE119,参照用!$A$1:$B$11,2,0))
),
"")</f>
        <v>0</v>
      </c>
      <c r="AG119" s="1">
        <f>IFERROR(
_xlfn.SWITCH(
VLOOKUP(AG$1,参照用!$H$2:$K$20,4,0),
0,IF(入力用!AF119="","",入力用!AF119),
1,IF(入力用!AF119="",0,VLOOKUP(入力用!AF119,参照用!$A$1:$B$11,2,0))
),
"")</f>
        <v>0</v>
      </c>
      <c r="AH119" s="1">
        <f>IFERROR(
_xlfn.SWITCH(
VLOOKUP(AH$1,参照用!$H$2:$K$20,4,0),
0,IF(入力用!AG119="","",入力用!AG119),
1,IF(入力用!AG119="",0,VLOOKUP(入力用!AG119,参照用!$A$1:$B$11,2,0))
),
"")</f>
        <v>0</v>
      </c>
      <c r="AI119" s="1">
        <f>IFERROR(
_xlfn.SWITCH(
VLOOKUP(AI$1,参照用!$H$2:$K$20,4,0),
0,IF(入力用!AH119="","",入力用!AH119),
1,IF(入力用!AH119="",0,VLOOKUP(入力用!AH119,参照用!$A$1:$B$11,2,0))
),
"")</f>
        <v>0</v>
      </c>
      <c r="AJ119" s="1" t="str">
        <f>IFERROR(
_xlfn.SWITCH(
VLOOKUP(AJ$1,参照用!$H$2:$K$20,4,0),
0,IF(入力用!AI119="","",入力用!AI119),
1,IF(入力用!AI119="",0,VLOOKUP(入力用!AI119,参照用!$A$1:$B$11,2,0))
),
"")</f>
        <v/>
      </c>
      <c r="AK119" s="1" t="str">
        <f>IFERROR(
_xlfn.SWITCH(
VLOOKUP(AK$1,参照用!$H$2:$K$20,4,0),
0,IF(入力用!AJ119="","",入力用!AJ119),
1,IF(入力用!AJ119="",0,VLOOKUP(入力用!AJ119,参照用!$A$1:$B$11,2,0))
),
"")</f>
        <v/>
      </c>
      <c r="AL119" s="1" t="str">
        <f>IFERROR(
_xlfn.SWITCH(
VLOOKUP(AL$1,参照用!$H$2:$K$20,4,0),
0,IF(入力用!AK119="","",入力用!AK119),
1,IF(入力用!AK119="",0,VLOOKUP(入力用!AK119,参照用!$A$1:$B$11,2,0))
),
"")</f>
        <v/>
      </c>
      <c r="AM119" s="1" t="str">
        <f>IFERROR(
_xlfn.SWITCH(
VLOOKUP(AM$1,参照用!$H$2:$K$20,4,0),
0,IF(入力用!AL119="","",入力用!AL119),
1,IF(入力用!AL119="",0,VLOOKUP(入力用!AL119,参照用!$A$1:$B$11,2,0))
),
"")</f>
        <v/>
      </c>
    </row>
    <row r="120" spans="1:39" x14ac:dyDescent="0.2">
      <c r="A120" s="1" t="str">
        <f t="shared" si="1"/>
        <v/>
      </c>
      <c r="B120" s="10" t="str">
        <f>IF(
D120="","",
IF(入力用!A120="",B119,DATE(LEFT(設定!$AD$4,4),MID(設定!$AD$4,5,2),MID(入力用!A120,1,FIND("日",入力用!A120)-1)))
)</f>
        <v/>
      </c>
      <c r="C120" s="10" t="str">
        <f>IF(
D120="","",
IF(入力用!B120="",C119,入力用!B120)
)</f>
        <v/>
      </c>
      <c r="D120" s="1" t="str">
        <f>_xlfn.SWITCH(VLOOKUP(D$1,参照用!$H$2:$K$20,4,0),
0,IF(ISBLANK(入力用!C120),"",入力用!C120),
1,IFERROR(VLOOKUP(入力用!C120,参照用!$A$1:$B$11,2,0),"")
)</f>
        <v/>
      </c>
      <c r="E120" s="1" t="str">
        <f>_xlfn.SWITCH(VLOOKUP(E$1,参照用!$H$2:$K$20,4,0),
0,IF(ISBLANK(入力用!D120),"",入力用!D120),
1,IFERROR(VLOOKUP(入力用!D120,参照用!$A$1:$B$11,2,0),"")
)</f>
        <v/>
      </c>
      <c r="F120" s="1" t="str">
        <f>_xlfn.SWITCH(VLOOKUP(F$1,参照用!$H$2:$K$20,4,0),
0,IF(ISBLANK(入力用!E120),"",入力用!E120),
1,IFERROR(VLOOKUP(入力用!E120,参照用!$A$1:$B$11,2,0),"")
)</f>
        <v/>
      </c>
      <c r="G120" s="1">
        <f>IFERROR(
_xlfn.SWITCH(
VLOOKUP(G$1,参照用!$H$2:$K$20,4,0),
0,IF(ISBLANK(入力用!F120),"",入力用!F120),
1,IF(ISBLANK(入力用!F120),0,VLOOKUP(入力用!F120,参照用!$A$1:$B$11,2,0))
),
"")</f>
        <v>0</v>
      </c>
      <c r="H120" s="1">
        <f>IFERROR(
_xlfn.SWITCH(
VLOOKUP(H$1,参照用!$H$2:$K$20,4,0),
0,IF(ISBLANK(入力用!G120),"",入力用!G120),
1,IF(ISBLANK(入力用!G120),0,VLOOKUP(入力用!G120,参照用!$A$1:$B$11,2,0))
),
"")</f>
        <v>0</v>
      </c>
      <c r="I120" s="1">
        <f>IFERROR(
_xlfn.SWITCH(
VLOOKUP(I$1,参照用!$H$2:$K$20,4,0),
0,IF(ISBLANK(入力用!H120),"",入力用!H120),
1,IF(ISBLANK(入力用!H120),0,VLOOKUP(入力用!H120,参照用!$A$1:$B$11,2,0))
),
"")</f>
        <v>0</v>
      </c>
      <c r="J120" s="1">
        <f>IFERROR(
_xlfn.SWITCH(
VLOOKUP(J$1,参照用!$H$2:$K$20,4,0),
0,IF(入力用!I120="","",入力用!I120),
1,IF(入力用!I120="",0,VLOOKUP(入力用!I120,参照用!$A$1:$B$11,2,0))
),
"")</f>
        <v>0</v>
      </c>
      <c r="K120" s="1">
        <f>IFERROR(
_xlfn.SWITCH(
VLOOKUP(K$1,参照用!$H$2:$K$20,4,0),
0,IF(入力用!J120="","",入力用!J120),
1,IF(入力用!J120="",0,VLOOKUP(入力用!J120,参照用!$A$1:$B$11,2,0))
),
"")</f>
        <v>0</v>
      </c>
      <c r="L120" s="1">
        <f>IFERROR(
_xlfn.SWITCH(
VLOOKUP(L$1,参照用!$H$2:$K$20,4,0),
0,IF(入力用!K120="","",入力用!K120),
1,IF(入力用!K120="",0,VLOOKUP(入力用!K120,参照用!$A$1:$B$11,2,0))
),
"")</f>
        <v>0</v>
      </c>
      <c r="M120" s="1">
        <f>IFERROR(
_xlfn.SWITCH(
VLOOKUP(M$1,参照用!$H$2:$K$20,4,0),
0,IF(入力用!L120="","",入力用!L120),
1,IF(入力用!L120="",0,VLOOKUP(入力用!L120,参照用!$A$1:$B$11,2,0))
),
"")</f>
        <v>0</v>
      </c>
      <c r="N120" s="1">
        <f>IFERROR(
_xlfn.SWITCH(
VLOOKUP(N$1,参照用!$H$2:$K$20,4,0),
0,IF(入力用!M120="","",入力用!M120),
1,IF(入力用!M120="",0,VLOOKUP(入力用!M120,参照用!$A$1:$B$11,2,0))
),
"")</f>
        <v>0</v>
      </c>
      <c r="O120" s="1">
        <f>IFERROR(
_xlfn.SWITCH(
VLOOKUP(O$1,参照用!$H$2:$K$20,4,0),
0,IF(入力用!N120="","",入力用!N120),
1,IF(入力用!N120="",0,VLOOKUP(入力用!N120,参照用!$A$1:$B$11,2,0))
),
"")</f>
        <v>0</v>
      </c>
      <c r="P120" s="1">
        <f>IFERROR(
_xlfn.SWITCH(
VLOOKUP(P$1,参照用!$H$2:$K$20,4,0),
0,IF(入力用!O120="","",入力用!O120),
1,IF(入力用!O120="",0,VLOOKUP(入力用!O120,参照用!$A$1:$B$11,2,0))
),
"")</f>
        <v>0</v>
      </c>
      <c r="Q120" s="1">
        <f>IFERROR(
_xlfn.SWITCH(
VLOOKUP(Q$1,参照用!$H$2:$K$20,4,0),
0,IF(入力用!P120="","",入力用!P120),
1,IF(入力用!P120="",0,VLOOKUP(入力用!P120,参照用!$A$1:$B$11,2,0))
),
"")</f>
        <v>0</v>
      </c>
      <c r="R120" s="1">
        <f>IFERROR(
_xlfn.SWITCH(
VLOOKUP(R$1,参照用!$H$2:$K$20,4,0),
0,IF(入力用!Q120="","",入力用!Q120),
1,IF(入力用!Q120="",0,VLOOKUP(入力用!Q120,参照用!$A$1:$B$11,2,0))
),
"")</f>
        <v>0</v>
      </c>
      <c r="S120" s="1">
        <f>IFERROR(
_xlfn.SWITCH(
VLOOKUP(S$1,参照用!$H$2:$K$20,4,0),
0,IF(入力用!R120="","",入力用!R120),
1,IF(入力用!R120="",0,VLOOKUP(入力用!R120,参照用!$A$1:$B$11,2,0))
),
"")</f>
        <v>0</v>
      </c>
      <c r="T120" s="1">
        <f>IFERROR(
_xlfn.SWITCH(
VLOOKUP(T$1,参照用!$H$2:$K$20,4,0),
0,IF(入力用!S120="","",入力用!S120),
1,IF(入力用!S120="",0,VLOOKUP(入力用!S120,参照用!$A$1:$B$11,2,0))
),
"")</f>
        <v>0</v>
      </c>
      <c r="U120" s="1">
        <f>IFERROR(
_xlfn.SWITCH(
VLOOKUP(U$1,参照用!$H$2:$K$20,4,0),
0,IF(入力用!T120="","",入力用!T120),
1,IF(入力用!T120="",0,VLOOKUP(入力用!T120,参照用!$A$1:$B$11,2,0))
),
"")</f>
        <v>0</v>
      </c>
      <c r="V120" s="1">
        <f>IFERROR(
_xlfn.SWITCH(
VLOOKUP(V$1,参照用!$H$2:$K$20,4,0),
0,IF(入力用!U120="","",入力用!U120),
1,IF(入力用!U120="",0,VLOOKUP(入力用!U120,参照用!$A$1:$B$11,2,0))
),
"")</f>
        <v>0</v>
      </c>
      <c r="W120" s="1">
        <f>IFERROR(
_xlfn.SWITCH(
VLOOKUP(W$1,参照用!$H$2:$K$20,4,0),
0,IF(入力用!V120="","",入力用!V120),
1,IF(入力用!V120="",0,VLOOKUP(入力用!V120,参照用!$A$1:$B$11,2,0))
),
"")</f>
        <v>0</v>
      </c>
      <c r="X120" s="1">
        <f>IFERROR(
_xlfn.SWITCH(
VLOOKUP(X$1,参照用!$H$2:$K$20,4,0),
0,IF(入力用!W120="","",入力用!W120),
1,IF(入力用!W120="",0,VLOOKUP(入力用!W120,参照用!$A$1:$B$11,2,0))
),
"")</f>
        <v>0</v>
      </c>
      <c r="Y120" s="1">
        <f>IFERROR(
_xlfn.SWITCH(
VLOOKUP(Y$1,参照用!$H$2:$K$20,4,0),
0,IF(入力用!X120="","",入力用!X120),
1,IF(入力用!X120="",0,VLOOKUP(入力用!X120,参照用!$A$1:$B$11,2,0))
),
"")</f>
        <v>0</v>
      </c>
      <c r="Z120" s="1">
        <f>IFERROR(
_xlfn.SWITCH(
VLOOKUP(Z$1,参照用!$H$2:$K$20,4,0),
0,IF(入力用!Y120="","",入力用!Y120),
1,IF(入力用!Y120="",0,VLOOKUP(入力用!Y120,参照用!$A$1:$B$11,2,0))
),
"")</f>
        <v>0</v>
      </c>
      <c r="AA120" s="1">
        <f>IFERROR(
_xlfn.SWITCH(
VLOOKUP(AA$1,参照用!$H$2:$K$20,4,0),
0,IF(入力用!Z120="","",入力用!Z120),
1,IF(入力用!Z120="",0,VLOOKUP(入力用!Z120,参照用!$A$1:$B$11,2,0))
),
"")</f>
        <v>0</v>
      </c>
      <c r="AB120" s="1">
        <f>IFERROR(
_xlfn.SWITCH(
VLOOKUP(AB$1,参照用!$H$2:$K$20,4,0),
0,IF(入力用!AA120="","",入力用!AA120),
1,IF(入力用!AA120="",0,VLOOKUP(入力用!AA120,参照用!$A$1:$B$11,2,0))
),
"")</f>
        <v>0</v>
      </c>
      <c r="AC120" s="1">
        <f>IFERROR(
_xlfn.SWITCH(
VLOOKUP(AC$1,参照用!$H$2:$K$20,4,0),
0,IF(入力用!AB120="","",入力用!AB120),
1,IF(入力用!AB120="",0,VLOOKUP(入力用!AB120,参照用!$A$1:$B$11,2,0))
),
"")</f>
        <v>0</v>
      </c>
      <c r="AD120" s="1">
        <f>IFERROR(
_xlfn.SWITCH(
VLOOKUP(AD$1,参照用!$H$2:$K$20,4,0),
0,IF(入力用!AC120="","",入力用!AC120),
1,IF(入力用!AC120="",0,VLOOKUP(入力用!AC120,参照用!$A$1:$B$11,2,0))
),
"")</f>
        <v>0</v>
      </c>
      <c r="AE120" s="1">
        <f>IFERROR(
_xlfn.SWITCH(
VLOOKUP(AE$1,参照用!$H$2:$K$20,4,0),
0,IF(入力用!AD120="","",入力用!AD120),
1,IF(入力用!AD120="",0,VLOOKUP(入力用!AD120,参照用!$A$1:$B$11,2,0))
),
"")</f>
        <v>0</v>
      </c>
      <c r="AF120" s="1">
        <f>IFERROR(
_xlfn.SWITCH(
VLOOKUP(AF$1,参照用!$H$2:$K$20,4,0),
0,IF(入力用!AE120="","",入力用!AE120),
1,IF(入力用!AE120="",0,VLOOKUP(入力用!AE120,参照用!$A$1:$B$11,2,0))
),
"")</f>
        <v>0</v>
      </c>
      <c r="AG120" s="1">
        <f>IFERROR(
_xlfn.SWITCH(
VLOOKUP(AG$1,参照用!$H$2:$K$20,4,0),
0,IF(入力用!AF120="","",入力用!AF120),
1,IF(入力用!AF120="",0,VLOOKUP(入力用!AF120,参照用!$A$1:$B$11,2,0))
),
"")</f>
        <v>0</v>
      </c>
      <c r="AH120" s="1">
        <f>IFERROR(
_xlfn.SWITCH(
VLOOKUP(AH$1,参照用!$H$2:$K$20,4,0),
0,IF(入力用!AG120="","",入力用!AG120),
1,IF(入力用!AG120="",0,VLOOKUP(入力用!AG120,参照用!$A$1:$B$11,2,0))
),
"")</f>
        <v>0</v>
      </c>
      <c r="AI120" s="1">
        <f>IFERROR(
_xlfn.SWITCH(
VLOOKUP(AI$1,参照用!$H$2:$K$20,4,0),
0,IF(入力用!AH120="","",入力用!AH120),
1,IF(入力用!AH120="",0,VLOOKUP(入力用!AH120,参照用!$A$1:$B$11,2,0))
),
"")</f>
        <v>0</v>
      </c>
      <c r="AJ120" s="1" t="str">
        <f>IFERROR(
_xlfn.SWITCH(
VLOOKUP(AJ$1,参照用!$H$2:$K$20,4,0),
0,IF(入力用!AI120="","",入力用!AI120),
1,IF(入力用!AI120="",0,VLOOKUP(入力用!AI120,参照用!$A$1:$B$11,2,0))
),
"")</f>
        <v/>
      </c>
      <c r="AK120" s="1" t="str">
        <f>IFERROR(
_xlfn.SWITCH(
VLOOKUP(AK$1,参照用!$H$2:$K$20,4,0),
0,IF(入力用!AJ120="","",入力用!AJ120),
1,IF(入力用!AJ120="",0,VLOOKUP(入力用!AJ120,参照用!$A$1:$B$11,2,0))
),
"")</f>
        <v/>
      </c>
      <c r="AL120" s="1" t="str">
        <f>IFERROR(
_xlfn.SWITCH(
VLOOKUP(AL$1,参照用!$H$2:$K$20,4,0),
0,IF(入力用!AK120="","",入力用!AK120),
1,IF(入力用!AK120="",0,VLOOKUP(入力用!AK120,参照用!$A$1:$B$11,2,0))
),
"")</f>
        <v/>
      </c>
      <c r="AM120" s="1" t="str">
        <f>IFERROR(
_xlfn.SWITCH(
VLOOKUP(AM$1,参照用!$H$2:$K$20,4,0),
0,IF(入力用!AL120="","",入力用!AL120),
1,IF(入力用!AL120="",0,VLOOKUP(入力用!AL120,参照用!$A$1:$B$11,2,0))
),
"")</f>
        <v/>
      </c>
    </row>
    <row r="121" spans="1:39" x14ac:dyDescent="0.2">
      <c r="A121" s="1" t="str">
        <f t="shared" si="1"/>
        <v/>
      </c>
      <c r="B121" s="10" t="str">
        <f>IF(
D121="","",
IF(入力用!A121="",B120,DATE(LEFT(設定!$AD$4,4),MID(設定!$AD$4,5,2),MID(入力用!A121,1,FIND("日",入力用!A121)-1)))
)</f>
        <v/>
      </c>
      <c r="C121" s="10" t="str">
        <f>IF(
D121="","",
IF(入力用!B121="",C120,入力用!B121)
)</f>
        <v/>
      </c>
      <c r="D121" s="1" t="str">
        <f>_xlfn.SWITCH(VLOOKUP(D$1,参照用!$H$2:$K$20,4,0),
0,IF(ISBLANK(入力用!C121),"",入力用!C121),
1,IFERROR(VLOOKUP(入力用!C121,参照用!$A$1:$B$11,2,0),"")
)</f>
        <v/>
      </c>
      <c r="E121" s="1" t="str">
        <f>_xlfn.SWITCH(VLOOKUP(E$1,参照用!$H$2:$K$20,4,0),
0,IF(ISBLANK(入力用!D121),"",入力用!D121),
1,IFERROR(VLOOKUP(入力用!D121,参照用!$A$1:$B$11,2,0),"")
)</f>
        <v/>
      </c>
      <c r="F121" s="1" t="str">
        <f>_xlfn.SWITCH(VLOOKUP(F$1,参照用!$H$2:$K$20,4,0),
0,IF(ISBLANK(入力用!E121),"",入力用!E121),
1,IFERROR(VLOOKUP(入力用!E121,参照用!$A$1:$B$11,2,0),"")
)</f>
        <v/>
      </c>
      <c r="G121" s="1">
        <f>IFERROR(
_xlfn.SWITCH(
VLOOKUP(G$1,参照用!$H$2:$K$20,4,0),
0,IF(ISBLANK(入力用!F121),"",入力用!F121),
1,IF(ISBLANK(入力用!F121),0,VLOOKUP(入力用!F121,参照用!$A$1:$B$11,2,0))
),
"")</f>
        <v>0</v>
      </c>
      <c r="H121" s="1">
        <f>IFERROR(
_xlfn.SWITCH(
VLOOKUP(H$1,参照用!$H$2:$K$20,4,0),
0,IF(ISBLANK(入力用!G121),"",入力用!G121),
1,IF(ISBLANK(入力用!G121),0,VLOOKUP(入力用!G121,参照用!$A$1:$B$11,2,0))
),
"")</f>
        <v>0</v>
      </c>
      <c r="I121" s="1">
        <f>IFERROR(
_xlfn.SWITCH(
VLOOKUP(I$1,参照用!$H$2:$K$20,4,0),
0,IF(ISBLANK(入力用!H121),"",入力用!H121),
1,IF(ISBLANK(入力用!H121),0,VLOOKUP(入力用!H121,参照用!$A$1:$B$11,2,0))
),
"")</f>
        <v>0</v>
      </c>
      <c r="J121" s="1">
        <f>IFERROR(
_xlfn.SWITCH(
VLOOKUP(J$1,参照用!$H$2:$K$20,4,0),
0,IF(入力用!I121="","",入力用!I121),
1,IF(入力用!I121="",0,VLOOKUP(入力用!I121,参照用!$A$1:$B$11,2,0))
),
"")</f>
        <v>0</v>
      </c>
      <c r="K121" s="1">
        <f>IFERROR(
_xlfn.SWITCH(
VLOOKUP(K$1,参照用!$H$2:$K$20,4,0),
0,IF(入力用!J121="","",入力用!J121),
1,IF(入力用!J121="",0,VLOOKUP(入力用!J121,参照用!$A$1:$B$11,2,0))
),
"")</f>
        <v>0</v>
      </c>
      <c r="L121" s="1">
        <f>IFERROR(
_xlfn.SWITCH(
VLOOKUP(L$1,参照用!$H$2:$K$20,4,0),
0,IF(入力用!K121="","",入力用!K121),
1,IF(入力用!K121="",0,VLOOKUP(入力用!K121,参照用!$A$1:$B$11,2,0))
),
"")</f>
        <v>0</v>
      </c>
      <c r="M121" s="1">
        <f>IFERROR(
_xlfn.SWITCH(
VLOOKUP(M$1,参照用!$H$2:$K$20,4,0),
0,IF(入力用!L121="","",入力用!L121),
1,IF(入力用!L121="",0,VLOOKUP(入力用!L121,参照用!$A$1:$B$11,2,0))
),
"")</f>
        <v>0</v>
      </c>
      <c r="N121" s="1">
        <f>IFERROR(
_xlfn.SWITCH(
VLOOKUP(N$1,参照用!$H$2:$K$20,4,0),
0,IF(入力用!M121="","",入力用!M121),
1,IF(入力用!M121="",0,VLOOKUP(入力用!M121,参照用!$A$1:$B$11,2,0))
),
"")</f>
        <v>0</v>
      </c>
      <c r="O121" s="1">
        <f>IFERROR(
_xlfn.SWITCH(
VLOOKUP(O$1,参照用!$H$2:$K$20,4,0),
0,IF(入力用!N121="","",入力用!N121),
1,IF(入力用!N121="",0,VLOOKUP(入力用!N121,参照用!$A$1:$B$11,2,0))
),
"")</f>
        <v>0</v>
      </c>
      <c r="P121" s="1">
        <f>IFERROR(
_xlfn.SWITCH(
VLOOKUP(P$1,参照用!$H$2:$K$20,4,0),
0,IF(入力用!O121="","",入力用!O121),
1,IF(入力用!O121="",0,VLOOKUP(入力用!O121,参照用!$A$1:$B$11,2,0))
),
"")</f>
        <v>0</v>
      </c>
      <c r="Q121" s="1">
        <f>IFERROR(
_xlfn.SWITCH(
VLOOKUP(Q$1,参照用!$H$2:$K$20,4,0),
0,IF(入力用!P121="","",入力用!P121),
1,IF(入力用!P121="",0,VLOOKUP(入力用!P121,参照用!$A$1:$B$11,2,0))
),
"")</f>
        <v>0</v>
      </c>
      <c r="R121" s="1">
        <f>IFERROR(
_xlfn.SWITCH(
VLOOKUP(R$1,参照用!$H$2:$K$20,4,0),
0,IF(入力用!Q121="","",入力用!Q121),
1,IF(入力用!Q121="",0,VLOOKUP(入力用!Q121,参照用!$A$1:$B$11,2,0))
),
"")</f>
        <v>0</v>
      </c>
      <c r="S121" s="1">
        <f>IFERROR(
_xlfn.SWITCH(
VLOOKUP(S$1,参照用!$H$2:$K$20,4,0),
0,IF(入力用!R121="","",入力用!R121),
1,IF(入力用!R121="",0,VLOOKUP(入力用!R121,参照用!$A$1:$B$11,2,0))
),
"")</f>
        <v>0</v>
      </c>
      <c r="T121" s="1">
        <f>IFERROR(
_xlfn.SWITCH(
VLOOKUP(T$1,参照用!$H$2:$K$20,4,0),
0,IF(入力用!S121="","",入力用!S121),
1,IF(入力用!S121="",0,VLOOKUP(入力用!S121,参照用!$A$1:$B$11,2,0))
),
"")</f>
        <v>0</v>
      </c>
      <c r="U121" s="1">
        <f>IFERROR(
_xlfn.SWITCH(
VLOOKUP(U$1,参照用!$H$2:$K$20,4,0),
0,IF(入力用!T121="","",入力用!T121),
1,IF(入力用!T121="",0,VLOOKUP(入力用!T121,参照用!$A$1:$B$11,2,0))
),
"")</f>
        <v>0</v>
      </c>
      <c r="V121" s="1">
        <f>IFERROR(
_xlfn.SWITCH(
VLOOKUP(V$1,参照用!$H$2:$K$20,4,0),
0,IF(入力用!U121="","",入力用!U121),
1,IF(入力用!U121="",0,VLOOKUP(入力用!U121,参照用!$A$1:$B$11,2,0))
),
"")</f>
        <v>0</v>
      </c>
      <c r="W121" s="1">
        <f>IFERROR(
_xlfn.SWITCH(
VLOOKUP(W$1,参照用!$H$2:$K$20,4,0),
0,IF(入力用!V121="","",入力用!V121),
1,IF(入力用!V121="",0,VLOOKUP(入力用!V121,参照用!$A$1:$B$11,2,0))
),
"")</f>
        <v>0</v>
      </c>
      <c r="X121" s="1">
        <f>IFERROR(
_xlfn.SWITCH(
VLOOKUP(X$1,参照用!$H$2:$K$20,4,0),
0,IF(入力用!W121="","",入力用!W121),
1,IF(入力用!W121="",0,VLOOKUP(入力用!W121,参照用!$A$1:$B$11,2,0))
),
"")</f>
        <v>0</v>
      </c>
      <c r="Y121" s="1">
        <f>IFERROR(
_xlfn.SWITCH(
VLOOKUP(Y$1,参照用!$H$2:$K$20,4,0),
0,IF(入力用!X121="","",入力用!X121),
1,IF(入力用!X121="",0,VLOOKUP(入力用!X121,参照用!$A$1:$B$11,2,0))
),
"")</f>
        <v>0</v>
      </c>
      <c r="Z121" s="1">
        <f>IFERROR(
_xlfn.SWITCH(
VLOOKUP(Z$1,参照用!$H$2:$K$20,4,0),
0,IF(入力用!Y121="","",入力用!Y121),
1,IF(入力用!Y121="",0,VLOOKUP(入力用!Y121,参照用!$A$1:$B$11,2,0))
),
"")</f>
        <v>0</v>
      </c>
      <c r="AA121" s="1">
        <f>IFERROR(
_xlfn.SWITCH(
VLOOKUP(AA$1,参照用!$H$2:$K$20,4,0),
0,IF(入力用!Z121="","",入力用!Z121),
1,IF(入力用!Z121="",0,VLOOKUP(入力用!Z121,参照用!$A$1:$B$11,2,0))
),
"")</f>
        <v>0</v>
      </c>
      <c r="AB121" s="1">
        <f>IFERROR(
_xlfn.SWITCH(
VLOOKUP(AB$1,参照用!$H$2:$K$20,4,0),
0,IF(入力用!AA121="","",入力用!AA121),
1,IF(入力用!AA121="",0,VLOOKUP(入力用!AA121,参照用!$A$1:$B$11,2,0))
),
"")</f>
        <v>0</v>
      </c>
      <c r="AC121" s="1">
        <f>IFERROR(
_xlfn.SWITCH(
VLOOKUP(AC$1,参照用!$H$2:$K$20,4,0),
0,IF(入力用!AB121="","",入力用!AB121),
1,IF(入力用!AB121="",0,VLOOKUP(入力用!AB121,参照用!$A$1:$B$11,2,0))
),
"")</f>
        <v>0</v>
      </c>
      <c r="AD121" s="1">
        <f>IFERROR(
_xlfn.SWITCH(
VLOOKUP(AD$1,参照用!$H$2:$K$20,4,0),
0,IF(入力用!AC121="","",入力用!AC121),
1,IF(入力用!AC121="",0,VLOOKUP(入力用!AC121,参照用!$A$1:$B$11,2,0))
),
"")</f>
        <v>0</v>
      </c>
      <c r="AE121" s="1">
        <f>IFERROR(
_xlfn.SWITCH(
VLOOKUP(AE$1,参照用!$H$2:$K$20,4,0),
0,IF(入力用!AD121="","",入力用!AD121),
1,IF(入力用!AD121="",0,VLOOKUP(入力用!AD121,参照用!$A$1:$B$11,2,0))
),
"")</f>
        <v>0</v>
      </c>
      <c r="AF121" s="1">
        <f>IFERROR(
_xlfn.SWITCH(
VLOOKUP(AF$1,参照用!$H$2:$K$20,4,0),
0,IF(入力用!AE121="","",入力用!AE121),
1,IF(入力用!AE121="",0,VLOOKUP(入力用!AE121,参照用!$A$1:$B$11,2,0))
),
"")</f>
        <v>0</v>
      </c>
      <c r="AG121" s="1">
        <f>IFERROR(
_xlfn.SWITCH(
VLOOKUP(AG$1,参照用!$H$2:$K$20,4,0),
0,IF(入力用!AF121="","",入力用!AF121),
1,IF(入力用!AF121="",0,VLOOKUP(入力用!AF121,参照用!$A$1:$B$11,2,0))
),
"")</f>
        <v>0</v>
      </c>
      <c r="AH121" s="1">
        <f>IFERROR(
_xlfn.SWITCH(
VLOOKUP(AH$1,参照用!$H$2:$K$20,4,0),
0,IF(入力用!AG121="","",入力用!AG121),
1,IF(入力用!AG121="",0,VLOOKUP(入力用!AG121,参照用!$A$1:$B$11,2,0))
),
"")</f>
        <v>0</v>
      </c>
      <c r="AI121" s="1">
        <f>IFERROR(
_xlfn.SWITCH(
VLOOKUP(AI$1,参照用!$H$2:$K$20,4,0),
0,IF(入力用!AH121="","",入力用!AH121),
1,IF(入力用!AH121="",0,VLOOKUP(入力用!AH121,参照用!$A$1:$B$11,2,0))
),
"")</f>
        <v>0</v>
      </c>
      <c r="AJ121" s="1" t="str">
        <f>IFERROR(
_xlfn.SWITCH(
VLOOKUP(AJ$1,参照用!$H$2:$K$20,4,0),
0,IF(入力用!AI121="","",入力用!AI121),
1,IF(入力用!AI121="",0,VLOOKUP(入力用!AI121,参照用!$A$1:$B$11,2,0))
),
"")</f>
        <v/>
      </c>
      <c r="AK121" s="1" t="str">
        <f>IFERROR(
_xlfn.SWITCH(
VLOOKUP(AK$1,参照用!$H$2:$K$20,4,0),
0,IF(入力用!AJ121="","",入力用!AJ121),
1,IF(入力用!AJ121="",0,VLOOKUP(入力用!AJ121,参照用!$A$1:$B$11,2,0))
),
"")</f>
        <v/>
      </c>
      <c r="AL121" s="1" t="str">
        <f>IFERROR(
_xlfn.SWITCH(
VLOOKUP(AL$1,参照用!$H$2:$K$20,4,0),
0,IF(入力用!AK121="","",入力用!AK121),
1,IF(入力用!AK121="",0,VLOOKUP(入力用!AK121,参照用!$A$1:$B$11,2,0))
),
"")</f>
        <v/>
      </c>
      <c r="AM121" s="1" t="str">
        <f>IFERROR(
_xlfn.SWITCH(
VLOOKUP(AM$1,参照用!$H$2:$K$20,4,0),
0,IF(入力用!AL121="","",入力用!AL121),
1,IF(入力用!AL121="",0,VLOOKUP(入力用!AL121,参照用!$A$1:$B$11,2,0))
),
"")</f>
        <v/>
      </c>
    </row>
    <row r="122" spans="1:39" x14ac:dyDescent="0.2">
      <c r="A122" s="1" t="str">
        <f t="shared" si="1"/>
        <v/>
      </c>
      <c r="B122" s="10" t="str">
        <f>IF(
D122="","",
IF(入力用!A122="",B121,DATE(LEFT(設定!$AD$4,4),MID(設定!$AD$4,5,2),MID(入力用!A122,1,FIND("日",入力用!A122)-1)))
)</f>
        <v/>
      </c>
      <c r="C122" s="10" t="str">
        <f>IF(
D122="","",
IF(入力用!B122="",C121,入力用!B122)
)</f>
        <v/>
      </c>
      <c r="D122" s="1" t="str">
        <f>_xlfn.SWITCH(VLOOKUP(D$1,参照用!$H$2:$K$20,4,0),
0,IF(ISBLANK(入力用!C122),"",入力用!C122),
1,IFERROR(VLOOKUP(入力用!C122,参照用!$A$1:$B$11,2,0),"")
)</f>
        <v/>
      </c>
      <c r="E122" s="1" t="str">
        <f>_xlfn.SWITCH(VLOOKUP(E$1,参照用!$H$2:$K$20,4,0),
0,IF(ISBLANK(入力用!D122),"",入力用!D122),
1,IFERROR(VLOOKUP(入力用!D122,参照用!$A$1:$B$11,2,0),"")
)</f>
        <v/>
      </c>
      <c r="F122" s="1" t="str">
        <f>_xlfn.SWITCH(VLOOKUP(F$1,参照用!$H$2:$K$20,4,0),
0,IF(ISBLANK(入力用!E122),"",入力用!E122),
1,IFERROR(VLOOKUP(入力用!E122,参照用!$A$1:$B$11,2,0),"")
)</f>
        <v/>
      </c>
      <c r="G122" s="1">
        <f>IFERROR(
_xlfn.SWITCH(
VLOOKUP(G$1,参照用!$H$2:$K$20,4,0),
0,IF(ISBLANK(入力用!F122),"",入力用!F122),
1,IF(ISBLANK(入力用!F122),0,VLOOKUP(入力用!F122,参照用!$A$1:$B$11,2,0))
),
"")</f>
        <v>0</v>
      </c>
      <c r="H122" s="1">
        <f>IFERROR(
_xlfn.SWITCH(
VLOOKUP(H$1,参照用!$H$2:$K$20,4,0),
0,IF(ISBLANK(入力用!G122),"",入力用!G122),
1,IF(ISBLANK(入力用!G122),0,VLOOKUP(入力用!G122,参照用!$A$1:$B$11,2,0))
),
"")</f>
        <v>0</v>
      </c>
      <c r="I122" s="1">
        <f>IFERROR(
_xlfn.SWITCH(
VLOOKUP(I$1,参照用!$H$2:$K$20,4,0),
0,IF(ISBLANK(入力用!H122),"",入力用!H122),
1,IF(ISBLANK(入力用!H122),0,VLOOKUP(入力用!H122,参照用!$A$1:$B$11,2,0))
),
"")</f>
        <v>0</v>
      </c>
      <c r="J122" s="1">
        <f>IFERROR(
_xlfn.SWITCH(
VLOOKUP(J$1,参照用!$H$2:$K$20,4,0),
0,IF(入力用!I122="","",入力用!I122),
1,IF(入力用!I122="",0,VLOOKUP(入力用!I122,参照用!$A$1:$B$11,2,0))
),
"")</f>
        <v>0</v>
      </c>
      <c r="K122" s="1">
        <f>IFERROR(
_xlfn.SWITCH(
VLOOKUP(K$1,参照用!$H$2:$K$20,4,0),
0,IF(入力用!J122="","",入力用!J122),
1,IF(入力用!J122="",0,VLOOKUP(入力用!J122,参照用!$A$1:$B$11,2,0))
),
"")</f>
        <v>0</v>
      </c>
      <c r="L122" s="1">
        <f>IFERROR(
_xlfn.SWITCH(
VLOOKUP(L$1,参照用!$H$2:$K$20,4,0),
0,IF(入力用!K122="","",入力用!K122),
1,IF(入力用!K122="",0,VLOOKUP(入力用!K122,参照用!$A$1:$B$11,2,0))
),
"")</f>
        <v>0</v>
      </c>
      <c r="M122" s="1">
        <f>IFERROR(
_xlfn.SWITCH(
VLOOKUP(M$1,参照用!$H$2:$K$20,4,0),
0,IF(入力用!L122="","",入力用!L122),
1,IF(入力用!L122="",0,VLOOKUP(入力用!L122,参照用!$A$1:$B$11,2,0))
),
"")</f>
        <v>0</v>
      </c>
      <c r="N122" s="1">
        <f>IFERROR(
_xlfn.SWITCH(
VLOOKUP(N$1,参照用!$H$2:$K$20,4,0),
0,IF(入力用!M122="","",入力用!M122),
1,IF(入力用!M122="",0,VLOOKUP(入力用!M122,参照用!$A$1:$B$11,2,0))
),
"")</f>
        <v>0</v>
      </c>
      <c r="O122" s="1">
        <f>IFERROR(
_xlfn.SWITCH(
VLOOKUP(O$1,参照用!$H$2:$K$20,4,0),
0,IF(入力用!N122="","",入力用!N122),
1,IF(入力用!N122="",0,VLOOKUP(入力用!N122,参照用!$A$1:$B$11,2,0))
),
"")</f>
        <v>0</v>
      </c>
      <c r="P122" s="1">
        <f>IFERROR(
_xlfn.SWITCH(
VLOOKUP(P$1,参照用!$H$2:$K$20,4,0),
0,IF(入力用!O122="","",入力用!O122),
1,IF(入力用!O122="",0,VLOOKUP(入力用!O122,参照用!$A$1:$B$11,2,0))
),
"")</f>
        <v>0</v>
      </c>
      <c r="Q122" s="1">
        <f>IFERROR(
_xlfn.SWITCH(
VLOOKUP(Q$1,参照用!$H$2:$K$20,4,0),
0,IF(入力用!P122="","",入力用!P122),
1,IF(入力用!P122="",0,VLOOKUP(入力用!P122,参照用!$A$1:$B$11,2,0))
),
"")</f>
        <v>0</v>
      </c>
      <c r="R122" s="1">
        <f>IFERROR(
_xlfn.SWITCH(
VLOOKUP(R$1,参照用!$H$2:$K$20,4,0),
0,IF(入力用!Q122="","",入力用!Q122),
1,IF(入力用!Q122="",0,VLOOKUP(入力用!Q122,参照用!$A$1:$B$11,2,0))
),
"")</f>
        <v>0</v>
      </c>
      <c r="S122" s="1">
        <f>IFERROR(
_xlfn.SWITCH(
VLOOKUP(S$1,参照用!$H$2:$K$20,4,0),
0,IF(入力用!R122="","",入力用!R122),
1,IF(入力用!R122="",0,VLOOKUP(入力用!R122,参照用!$A$1:$B$11,2,0))
),
"")</f>
        <v>0</v>
      </c>
      <c r="T122" s="1">
        <f>IFERROR(
_xlfn.SWITCH(
VLOOKUP(T$1,参照用!$H$2:$K$20,4,0),
0,IF(入力用!S122="","",入力用!S122),
1,IF(入力用!S122="",0,VLOOKUP(入力用!S122,参照用!$A$1:$B$11,2,0))
),
"")</f>
        <v>0</v>
      </c>
      <c r="U122" s="1">
        <f>IFERROR(
_xlfn.SWITCH(
VLOOKUP(U$1,参照用!$H$2:$K$20,4,0),
0,IF(入力用!T122="","",入力用!T122),
1,IF(入力用!T122="",0,VLOOKUP(入力用!T122,参照用!$A$1:$B$11,2,0))
),
"")</f>
        <v>0</v>
      </c>
      <c r="V122" s="1">
        <f>IFERROR(
_xlfn.SWITCH(
VLOOKUP(V$1,参照用!$H$2:$K$20,4,0),
0,IF(入力用!U122="","",入力用!U122),
1,IF(入力用!U122="",0,VLOOKUP(入力用!U122,参照用!$A$1:$B$11,2,0))
),
"")</f>
        <v>0</v>
      </c>
      <c r="W122" s="1">
        <f>IFERROR(
_xlfn.SWITCH(
VLOOKUP(W$1,参照用!$H$2:$K$20,4,0),
0,IF(入力用!V122="","",入力用!V122),
1,IF(入力用!V122="",0,VLOOKUP(入力用!V122,参照用!$A$1:$B$11,2,0))
),
"")</f>
        <v>0</v>
      </c>
      <c r="X122" s="1">
        <f>IFERROR(
_xlfn.SWITCH(
VLOOKUP(X$1,参照用!$H$2:$K$20,4,0),
0,IF(入力用!W122="","",入力用!W122),
1,IF(入力用!W122="",0,VLOOKUP(入力用!W122,参照用!$A$1:$B$11,2,0))
),
"")</f>
        <v>0</v>
      </c>
      <c r="Y122" s="1">
        <f>IFERROR(
_xlfn.SWITCH(
VLOOKUP(Y$1,参照用!$H$2:$K$20,4,0),
0,IF(入力用!X122="","",入力用!X122),
1,IF(入力用!X122="",0,VLOOKUP(入力用!X122,参照用!$A$1:$B$11,2,0))
),
"")</f>
        <v>0</v>
      </c>
      <c r="Z122" s="1">
        <f>IFERROR(
_xlfn.SWITCH(
VLOOKUP(Z$1,参照用!$H$2:$K$20,4,0),
0,IF(入力用!Y122="","",入力用!Y122),
1,IF(入力用!Y122="",0,VLOOKUP(入力用!Y122,参照用!$A$1:$B$11,2,0))
),
"")</f>
        <v>0</v>
      </c>
      <c r="AA122" s="1">
        <f>IFERROR(
_xlfn.SWITCH(
VLOOKUP(AA$1,参照用!$H$2:$K$20,4,0),
0,IF(入力用!Z122="","",入力用!Z122),
1,IF(入力用!Z122="",0,VLOOKUP(入力用!Z122,参照用!$A$1:$B$11,2,0))
),
"")</f>
        <v>0</v>
      </c>
      <c r="AB122" s="1">
        <f>IFERROR(
_xlfn.SWITCH(
VLOOKUP(AB$1,参照用!$H$2:$K$20,4,0),
0,IF(入力用!AA122="","",入力用!AA122),
1,IF(入力用!AA122="",0,VLOOKUP(入力用!AA122,参照用!$A$1:$B$11,2,0))
),
"")</f>
        <v>0</v>
      </c>
      <c r="AC122" s="1">
        <f>IFERROR(
_xlfn.SWITCH(
VLOOKUP(AC$1,参照用!$H$2:$K$20,4,0),
0,IF(入力用!AB122="","",入力用!AB122),
1,IF(入力用!AB122="",0,VLOOKUP(入力用!AB122,参照用!$A$1:$B$11,2,0))
),
"")</f>
        <v>0</v>
      </c>
      <c r="AD122" s="1">
        <f>IFERROR(
_xlfn.SWITCH(
VLOOKUP(AD$1,参照用!$H$2:$K$20,4,0),
0,IF(入力用!AC122="","",入力用!AC122),
1,IF(入力用!AC122="",0,VLOOKUP(入力用!AC122,参照用!$A$1:$B$11,2,0))
),
"")</f>
        <v>0</v>
      </c>
      <c r="AE122" s="1">
        <f>IFERROR(
_xlfn.SWITCH(
VLOOKUP(AE$1,参照用!$H$2:$K$20,4,0),
0,IF(入力用!AD122="","",入力用!AD122),
1,IF(入力用!AD122="",0,VLOOKUP(入力用!AD122,参照用!$A$1:$B$11,2,0))
),
"")</f>
        <v>0</v>
      </c>
      <c r="AF122" s="1">
        <f>IFERROR(
_xlfn.SWITCH(
VLOOKUP(AF$1,参照用!$H$2:$K$20,4,0),
0,IF(入力用!AE122="","",入力用!AE122),
1,IF(入力用!AE122="",0,VLOOKUP(入力用!AE122,参照用!$A$1:$B$11,2,0))
),
"")</f>
        <v>0</v>
      </c>
      <c r="AG122" s="1">
        <f>IFERROR(
_xlfn.SWITCH(
VLOOKUP(AG$1,参照用!$H$2:$K$20,4,0),
0,IF(入力用!AF122="","",入力用!AF122),
1,IF(入力用!AF122="",0,VLOOKUP(入力用!AF122,参照用!$A$1:$B$11,2,0))
),
"")</f>
        <v>0</v>
      </c>
      <c r="AH122" s="1">
        <f>IFERROR(
_xlfn.SWITCH(
VLOOKUP(AH$1,参照用!$H$2:$K$20,4,0),
0,IF(入力用!AG122="","",入力用!AG122),
1,IF(入力用!AG122="",0,VLOOKUP(入力用!AG122,参照用!$A$1:$B$11,2,0))
),
"")</f>
        <v>0</v>
      </c>
      <c r="AI122" s="1">
        <f>IFERROR(
_xlfn.SWITCH(
VLOOKUP(AI$1,参照用!$H$2:$K$20,4,0),
0,IF(入力用!AH122="","",入力用!AH122),
1,IF(入力用!AH122="",0,VLOOKUP(入力用!AH122,参照用!$A$1:$B$11,2,0))
),
"")</f>
        <v>0</v>
      </c>
      <c r="AJ122" s="1" t="str">
        <f>IFERROR(
_xlfn.SWITCH(
VLOOKUP(AJ$1,参照用!$H$2:$K$20,4,0),
0,IF(入力用!AI122="","",入力用!AI122),
1,IF(入力用!AI122="",0,VLOOKUP(入力用!AI122,参照用!$A$1:$B$11,2,0))
),
"")</f>
        <v/>
      </c>
      <c r="AK122" s="1" t="str">
        <f>IFERROR(
_xlfn.SWITCH(
VLOOKUP(AK$1,参照用!$H$2:$K$20,4,0),
0,IF(入力用!AJ122="","",入力用!AJ122),
1,IF(入力用!AJ122="",0,VLOOKUP(入力用!AJ122,参照用!$A$1:$B$11,2,0))
),
"")</f>
        <v/>
      </c>
      <c r="AL122" s="1" t="str">
        <f>IFERROR(
_xlfn.SWITCH(
VLOOKUP(AL$1,参照用!$H$2:$K$20,4,0),
0,IF(入力用!AK122="","",入力用!AK122),
1,IF(入力用!AK122="",0,VLOOKUP(入力用!AK122,参照用!$A$1:$B$11,2,0))
),
"")</f>
        <v/>
      </c>
      <c r="AM122" s="1" t="str">
        <f>IFERROR(
_xlfn.SWITCH(
VLOOKUP(AM$1,参照用!$H$2:$K$20,4,0),
0,IF(入力用!AL122="","",入力用!AL122),
1,IF(入力用!AL122="",0,VLOOKUP(入力用!AL122,参照用!$A$1:$B$11,2,0))
),
"")</f>
        <v/>
      </c>
    </row>
    <row r="123" spans="1:39" x14ac:dyDescent="0.2">
      <c r="A123" s="1" t="str">
        <f t="shared" si="1"/>
        <v/>
      </c>
      <c r="B123" s="10" t="str">
        <f>IF(
D123="","",
IF(入力用!A123="",B122,DATE(LEFT(設定!$AD$4,4),MID(設定!$AD$4,5,2),MID(入力用!A123,1,FIND("日",入力用!A123)-1)))
)</f>
        <v/>
      </c>
      <c r="C123" s="10" t="str">
        <f>IF(
D123="","",
IF(入力用!B123="",C122,入力用!B123)
)</f>
        <v/>
      </c>
      <c r="D123" s="1" t="str">
        <f>_xlfn.SWITCH(VLOOKUP(D$1,参照用!$H$2:$K$20,4,0),
0,IF(ISBLANK(入力用!C123),"",入力用!C123),
1,IFERROR(VLOOKUP(入力用!C123,参照用!$A$1:$B$11,2,0),"")
)</f>
        <v/>
      </c>
      <c r="E123" s="1" t="str">
        <f>_xlfn.SWITCH(VLOOKUP(E$1,参照用!$H$2:$K$20,4,0),
0,IF(ISBLANK(入力用!D123),"",入力用!D123),
1,IFERROR(VLOOKUP(入力用!D123,参照用!$A$1:$B$11,2,0),"")
)</f>
        <v/>
      </c>
      <c r="F123" s="1" t="str">
        <f>_xlfn.SWITCH(VLOOKUP(F$1,参照用!$H$2:$K$20,4,0),
0,IF(ISBLANK(入力用!E123),"",入力用!E123),
1,IFERROR(VLOOKUP(入力用!E123,参照用!$A$1:$B$11,2,0),"")
)</f>
        <v/>
      </c>
      <c r="G123" s="1">
        <f>IFERROR(
_xlfn.SWITCH(
VLOOKUP(G$1,参照用!$H$2:$K$20,4,0),
0,IF(ISBLANK(入力用!F123),"",入力用!F123),
1,IF(ISBLANK(入力用!F123),0,VLOOKUP(入力用!F123,参照用!$A$1:$B$11,2,0))
),
"")</f>
        <v>0</v>
      </c>
      <c r="H123" s="1">
        <f>IFERROR(
_xlfn.SWITCH(
VLOOKUP(H$1,参照用!$H$2:$K$20,4,0),
0,IF(ISBLANK(入力用!G123),"",入力用!G123),
1,IF(ISBLANK(入力用!G123),0,VLOOKUP(入力用!G123,参照用!$A$1:$B$11,2,0))
),
"")</f>
        <v>0</v>
      </c>
      <c r="I123" s="1">
        <f>IFERROR(
_xlfn.SWITCH(
VLOOKUP(I$1,参照用!$H$2:$K$20,4,0),
0,IF(ISBLANK(入力用!H123),"",入力用!H123),
1,IF(ISBLANK(入力用!H123),0,VLOOKUP(入力用!H123,参照用!$A$1:$B$11,2,0))
),
"")</f>
        <v>0</v>
      </c>
      <c r="J123" s="1">
        <f>IFERROR(
_xlfn.SWITCH(
VLOOKUP(J$1,参照用!$H$2:$K$20,4,0),
0,IF(入力用!I123="","",入力用!I123),
1,IF(入力用!I123="",0,VLOOKUP(入力用!I123,参照用!$A$1:$B$11,2,0))
),
"")</f>
        <v>0</v>
      </c>
      <c r="K123" s="1">
        <f>IFERROR(
_xlfn.SWITCH(
VLOOKUP(K$1,参照用!$H$2:$K$20,4,0),
0,IF(入力用!J123="","",入力用!J123),
1,IF(入力用!J123="",0,VLOOKUP(入力用!J123,参照用!$A$1:$B$11,2,0))
),
"")</f>
        <v>0</v>
      </c>
      <c r="L123" s="1">
        <f>IFERROR(
_xlfn.SWITCH(
VLOOKUP(L$1,参照用!$H$2:$K$20,4,0),
0,IF(入力用!K123="","",入力用!K123),
1,IF(入力用!K123="",0,VLOOKUP(入力用!K123,参照用!$A$1:$B$11,2,0))
),
"")</f>
        <v>0</v>
      </c>
      <c r="M123" s="1">
        <f>IFERROR(
_xlfn.SWITCH(
VLOOKUP(M$1,参照用!$H$2:$K$20,4,0),
0,IF(入力用!L123="","",入力用!L123),
1,IF(入力用!L123="",0,VLOOKUP(入力用!L123,参照用!$A$1:$B$11,2,0))
),
"")</f>
        <v>0</v>
      </c>
      <c r="N123" s="1">
        <f>IFERROR(
_xlfn.SWITCH(
VLOOKUP(N$1,参照用!$H$2:$K$20,4,0),
0,IF(入力用!M123="","",入力用!M123),
1,IF(入力用!M123="",0,VLOOKUP(入力用!M123,参照用!$A$1:$B$11,2,0))
),
"")</f>
        <v>0</v>
      </c>
      <c r="O123" s="1">
        <f>IFERROR(
_xlfn.SWITCH(
VLOOKUP(O$1,参照用!$H$2:$K$20,4,0),
0,IF(入力用!N123="","",入力用!N123),
1,IF(入力用!N123="",0,VLOOKUP(入力用!N123,参照用!$A$1:$B$11,2,0))
),
"")</f>
        <v>0</v>
      </c>
      <c r="P123" s="1">
        <f>IFERROR(
_xlfn.SWITCH(
VLOOKUP(P$1,参照用!$H$2:$K$20,4,0),
0,IF(入力用!O123="","",入力用!O123),
1,IF(入力用!O123="",0,VLOOKUP(入力用!O123,参照用!$A$1:$B$11,2,0))
),
"")</f>
        <v>0</v>
      </c>
      <c r="Q123" s="1">
        <f>IFERROR(
_xlfn.SWITCH(
VLOOKUP(Q$1,参照用!$H$2:$K$20,4,0),
0,IF(入力用!P123="","",入力用!P123),
1,IF(入力用!P123="",0,VLOOKUP(入力用!P123,参照用!$A$1:$B$11,2,0))
),
"")</f>
        <v>0</v>
      </c>
      <c r="R123" s="1">
        <f>IFERROR(
_xlfn.SWITCH(
VLOOKUP(R$1,参照用!$H$2:$K$20,4,0),
0,IF(入力用!Q123="","",入力用!Q123),
1,IF(入力用!Q123="",0,VLOOKUP(入力用!Q123,参照用!$A$1:$B$11,2,0))
),
"")</f>
        <v>0</v>
      </c>
      <c r="S123" s="1">
        <f>IFERROR(
_xlfn.SWITCH(
VLOOKUP(S$1,参照用!$H$2:$K$20,4,0),
0,IF(入力用!R123="","",入力用!R123),
1,IF(入力用!R123="",0,VLOOKUP(入力用!R123,参照用!$A$1:$B$11,2,0))
),
"")</f>
        <v>0</v>
      </c>
      <c r="T123" s="1">
        <f>IFERROR(
_xlfn.SWITCH(
VLOOKUP(T$1,参照用!$H$2:$K$20,4,0),
0,IF(入力用!S123="","",入力用!S123),
1,IF(入力用!S123="",0,VLOOKUP(入力用!S123,参照用!$A$1:$B$11,2,0))
),
"")</f>
        <v>0</v>
      </c>
      <c r="U123" s="1">
        <f>IFERROR(
_xlfn.SWITCH(
VLOOKUP(U$1,参照用!$H$2:$K$20,4,0),
0,IF(入力用!T123="","",入力用!T123),
1,IF(入力用!T123="",0,VLOOKUP(入力用!T123,参照用!$A$1:$B$11,2,0))
),
"")</f>
        <v>0</v>
      </c>
      <c r="V123" s="1">
        <f>IFERROR(
_xlfn.SWITCH(
VLOOKUP(V$1,参照用!$H$2:$K$20,4,0),
0,IF(入力用!U123="","",入力用!U123),
1,IF(入力用!U123="",0,VLOOKUP(入力用!U123,参照用!$A$1:$B$11,2,0))
),
"")</f>
        <v>0</v>
      </c>
      <c r="W123" s="1">
        <f>IFERROR(
_xlfn.SWITCH(
VLOOKUP(W$1,参照用!$H$2:$K$20,4,0),
0,IF(入力用!V123="","",入力用!V123),
1,IF(入力用!V123="",0,VLOOKUP(入力用!V123,参照用!$A$1:$B$11,2,0))
),
"")</f>
        <v>0</v>
      </c>
      <c r="X123" s="1">
        <f>IFERROR(
_xlfn.SWITCH(
VLOOKUP(X$1,参照用!$H$2:$K$20,4,0),
0,IF(入力用!W123="","",入力用!W123),
1,IF(入力用!W123="",0,VLOOKUP(入力用!W123,参照用!$A$1:$B$11,2,0))
),
"")</f>
        <v>0</v>
      </c>
      <c r="Y123" s="1">
        <f>IFERROR(
_xlfn.SWITCH(
VLOOKUP(Y$1,参照用!$H$2:$K$20,4,0),
0,IF(入力用!X123="","",入力用!X123),
1,IF(入力用!X123="",0,VLOOKUP(入力用!X123,参照用!$A$1:$B$11,2,0))
),
"")</f>
        <v>0</v>
      </c>
      <c r="Z123" s="1">
        <f>IFERROR(
_xlfn.SWITCH(
VLOOKUP(Z$1,参照用!$H$2:$K$20,4,0),
0,IF(入力用!Y123="","",入力用!Y123),
1,IF(入力用!Y123="",0,VLOOKUP(入力用!Y123,参照用!$A$1:$B$11,2,0))
),
"")</f>
        <v>0</v>
      </c>
      <c r="AA123" s="1">
        <f>IFERROR(
_xlfn.SWITCH(
VLOOKUP(AA$1,参照用!$H$2:$K$20,4,0),
0,IF(入力用!Z123="","",入力用!Z123),
1,IF(入力用!Z123="",0,VLOOKUP(入力用!Z123,参照用!$A$1:$B$11,2,0))
),
"")</f>
        <v>0</v>
      </c>
      <c r="AB123" s="1">
        <f>IFERROR(
_xlfn.SWITCH(
VLOOKUP(AB$1,参照用!$H$2:$K$20,4,0),
0,IF(入力用!AA123="","",入力用!AA123),
1,IF(入力用!AA123="",0,VLOOKUP(入力用!AA123,参照用!$A$1:$B$11,2,0))
),
"")</f>
        <v>0</v>
      </c>
      <c r="AC123" s="1">
        <f>IFERROR(
_xlfn.SWITCH(
VLOOKUP(AC$1,参照用!$H$2:$K$20,4,0),
0,IF(入力用!AB123="","",入力用!AB123),
1,IF(入力用!AB123="",0,VLOOKUP(入力用!AB123,参照用!$A$1:$B$11,2,0))
),
"")</f>
        <v>0</v>
      </c>
      <c r="AD123" s="1">
        <f>IFERROR(
_xlfn.SWITCH(
VLOOKUP(AD$1,参照用!$H$2:$K$20,4,0),
0,IF(入力用!AC123="","",入力用!AC123),
1,IF(入力用!AC123="",0,VLOOKUP(入力用!AC123,参照用!$A$1:$B$11,2,0))
),
"")</f>
        <v>0</v>
      </c>
      <c r="AE123" s="1">
        <f>IFERROR(
_xlfn.SWITCH(
VLOOKUP(AE$1,参照用!$H$2:$K$20,4,0),
0,IF(入力用!AD123="","",入力用!AD123),
1,IF(入力用!AD123="",0,VLOOKUP(入力用!AD123,参照用!$A$1:$B$11,2,0))
),
"")</f>
        <v>0</v>
      </c>
      <c r="AF123" s="1">
        <f>IFERROR(
_xlfn.SWITCH(
VLOOKUP(AF$1,参照用!$H$2:$K$20,4,0),
0,IF(入力用!AE123="","",入力用!AE123),
1,IF(入力用!AE123="",0,VLOOKUP(入力用!AE123,参照用!$A$1:$B$11,2,0))
),
"")</f>
        <v>0</v>
      </c>
      <c r="AG123" s="1">
        <f>IFERROR(
_xlfn.SWITCH(
VLOOKUP(AG$1,参照用!$H$2:$K$20,4,0),
0,IF(入力用!AF123="","",入力用!AF123),
1,IF(入力用!AF123="",0,VLOOKUP(入力用!AF123,参照用!$A$1:$B$11,2,0))
),
"")</f>
        <v>0</v>
      </c>
      <c r="AH123" s="1">
        <f>IFERROR(
_xlfn.SWITCH(
VLOOKUP(AH$1,参照用!$H$2:$K$20,4,0),
0,IF(入力用!AG123="","",入力用!AG123),
1,IF(入力用!AG123="",0,VLOOKUP(入力用!AG123,参照用!$A$1:$B$11,2,0))
),
"")</f>
        <v>0</v>
      </c>
      <c r="AI123" s="1">
        <f>IFERROR(
_xlfn.SWITCH(
VLOOKUP(AI$1,参照用!$H$2:$K$20,4,0),
0,IF(入力用!AH123="","",入力用!AH123),
1,IF(入力用!AH123="",0,VLOOKUP(入力用!AH123,参照用!$A$1:$B$11,2,0))
),
"")</f>
        <v>0</v>
      </c>
      <c r="AJ123" s="1" t="str">
        <f>IFERROR(
_xlfn.SWITCH(
VLOOKUP(AJ$1,参照用!$H$2:$K$20,4,0),
0,IF(入力用!AI123="","",入力用!AI123),
1,IF(入力用!AI123="",0,VLOOKUP(入力用!AI123,参照用!$A$1:$B$11,2,0))
),
"")</f>
        <v/>
      </c>
      <c r="AK123" s="1" t="str">
        <f>IFERROR(
_xlfn.SWITCH(
VLOOKUP(AK$1,参照用!$H$2:$K$20,4,0),
0,IF(入力用!AJ123="","",入力用!AJ123),
1,IF(入力用!AJ123="",0,VLOOKUP(入力用!AJ123,参照用!$A$1:$B$11,2,0))
),
"")</f>
        <v/>
      </c>
      <c r="AL123" s="1" t="str">
        <f>IFERROR(
_xlfn.SWITCH(
VLOOKUP(AL$1,参照用!$H$2:$K$20,4,0),
0,IF(入力用!AK123="","",入力用!AK123),
1,IF(入力用!AK123="",0,VLOOKUP(入力用!AK123,参照用!$A$1:$B$11,2,0))
),
"")</f>
        <v/>
      </c>
      <c r="AM123" s="1" t="str">
        <f>IFERROR(
_xlfn.SWITCH(
VLOOKUP(AM$1,参照用!$H$2:$K$20,4,0),
0,IF(入力用!AL123="","",入力用!AL123),
1,IF(入力用!AL123="",0,VLOOKUP(入力用!AL123,参照用!$A$1:$B$11,2,0))
),
"")</f>
        <v/>
      </c>
    </row>
    <row r="124" spans="1:39" x14ac:dyDescent="0.2">
      <c r="A124" s="1" t="str">
        <f t="shared" si="1"/>
        <v/>
      </c>
      <c r="B124" s="10" t="str">
        <f>IF(
D124="","",
IF(入力用!A124="",B123,DATE(LEFT(設定!$AD$4,4),MID(設定!$AD$4,5,2),MID(入力用!A124,1,FIND("日",入力用!A124)-1)))
)</f>
        <v/>
      </c>
      <c r="C124" s="10" t="str">
        <f>IF(
D124="","",
IF(入力用!B124="",C123,入力用!B124)
)</f>
        <v/>
      </c>
      <c r="D124" s="1" t="str">
        <f>_xlfn.SWITCH(VLOOKUP(D$1,参照用!$H$2:$K$20,4,0),
0,IF(ISBLANK(入力用!C124),"",入力用!C124),
1,IFERROR(VLOOKUP(入力用!C124,参照用!$A$1:$B$11,2,0),"")
)</f>
        <v/>
      </c>
      <c r="E124" s="1" t="str">
        <f>_xlfn.SWITCH(VLOOKUP(E$1,参照用!$H$2:$K$20,4,0),
0,IF(ISBLANK(入力用!D124),"",入力用!D124),
1,IFERROR(VLOOKUP(入力用!D124,参照用!$A$1:$B$11,2,0),"")
)</f>
        <v/>
      </c>
      <c r="F124" s="1" t="str">
        <f>_xlfn.SWITCH(VLOOKUP(F$1,参照用!$H$2:$K$20,4,0),
0,IF(ISBLANK(入力用!E124),"",入力用!E124),
1,IFERROR(VLOOKUP(入力用!E124,参照用!$A$1:$B$11,2,0),"")
)</f>
        <v/>
      </c>
      <c r="G124" s="1">
        <f>IFERROR(
_xlfn.SWITCH(
VLOOKUP(G$1,参照用!$H$2:$K$20,4,0),
0,IF(ISBLANK(入力用!F124),"",入力用!F124),
1,IF(ISBLANK(入力用!F124),0,VLOOKUP(入力用!F124,参照用!$A$1:$B$11,2,0))
),
"")</f>
        <v>0</v>
      </c>
      <c r="H124" s="1">
        <f>IFERROR(
_xlfn.SWITCH(
VLOOKUP(H$1,参照用!$H$2:$K$20,4,0),
0,IF(ISBLANK(入力用!G124),"",入力用!G124),
1,IF(ISBLANK(入力用!G124),0,VLOOKUP(入力用!G124,参照用!$A$1:$B$11,2,0))
),
"")</f>
        <v>0</v>
      </c>
      <c r="I124" s="1">
        <f>IFERROR(
_xlfn.SWITCH(
VLOOKUP(I$1,参照用!$H$2:$K$20,4,0),
0,IF(ISBLANK(入力用!H124),"",入力用!H124),
1,IF(ISBLANK(入力用!H124),0,VLOOKUP(入力用!H124,参照用!$A$1:$B$11,2,0))
),
"")</f>
        <v>0</v>
      </c>
      <c r="J124" s="1">
        <f>IFERROR(
_xlfn.SWITCH(
VLOOKUP(J$1,参照用!$H$2:$K$20,4,0),
0,IF(入力用!I124="","",入力用!I124),
1,IF(入力用!I124="",0,VLOOKUP(入力用!I124,参照用!$A$1:$B$11,2,0))
),
"")</f>
        <v>0</v>
      </c>
      <c r="K124" s="1">
        <f>IFERROR(
_xlfn.SWITCH(
VLOOKUP(K$1,参照用!$H$2:$K$20,4,0),
0,IF(入力用!J124="","",入力用!J124),
1,IF(入力用!J124="",0,VLOOKUP(入力用!J124,参照用!$A$1:$B$11,2,0))
),
"")</f>
        <v>0</v>
      </c>
      <c r="L124" s="1">
        <f>IFERROR(
_xlfn.SWITCH(
VLOOKUP(L$1,参照用!$H$2:$K$20,4,0),
0,IF(入力用!K124="","",入力用!K124),
1,IF(入力用!K124="",0,VLOOKUP(入力用!K124,参照用!$A$1:$B$11,2,0))
),
"")</f>
        <v>0</v>
      </c>
      <c r="M124" s="1">
        <f>IFERROR(
_xlfn.SWITCH(
VLOOKUP(M$1,参照用!$H$2:$K$20,4,0),
0,IF(入力用!L124="","",入力用!L124),
1,IF(入力用!L124="",0,VLOOKUP(入力用!L124,参照用!$A$1:$B$11,2,0))
),
"")</f>
        <v>0</v>
      </c>
      <c r="N124" s="1">
        <f>IFERROR(
_xlfn.SWITCH(
VLOOKUP(N$1,参照用!$H$2:$K$20,4,0),
0,IF(入力用!M124="","",入力用!M124),
1,IF(入力用!M124="",0,VLOOKUP(入力用!M124,参照用!$A$1:$B$11,2,0))
),
"")</f>
        <v>0</v>
      </c>
      <c r="O124" s="1">
        <f>IFERROR(
_xlfn.SWITCH(
VLOOKUP(O$1,参照用!$H$2:$K$20,4,0),
0,IF(入力用!N124="","",入力用!N124),
1,IF(入力用!N124="",0,VLOOKUP(入力用!N124,参照用!$A$1:$B$11,2,0))
),
"")</f>
        <v>0</v>
      </c>
      <c r="P124" s="1">
        <f>IFERROR(
_xlfn.SWITCH(
VLOOKUP(P$1,参照用!$H$2:$K$20,4,0),
0,IF(入力用!O124="","",入力用!O124),
1,IF(入力用!O124="",0,VLOOKUP(入力用!O124,参照用!$A$1:$B$11,2,0))
),
"")</f>
        <v>0</v>
      </c>
      <c r="Q124" s="1">
        <f>IFERROR(
_xlfn.SWITCH(
VLOOKUP(Q$1,参照用!$H$2:$K$20,4,0),
0,IF(入力用!P124="","",入力用!P124),
1,IF(入力用!P124="",0,VLOOKUP(入力用!P124,参照用!$A$1:$B$11,2,0))
),
"")</f>
        <v>0</v>
      </c>
      <c r="R124" s="1">
        <f>IFERROR(
_xlfn.SWITCH(
VLOOKUP(R$1,参照用!$H$2:$K$20,4,0),
0,IF(入力用!Q124="","",入力用!Q124),
1,IF(入力用!Q124="",0,VLOOKUP(入力用!Q124,参照用!$A$1:$B$11,2,0))
),
"")</f>
        <v>0</v>
      </c>
      <c r="S124" s="1">
        <f>IFERROR(
_xlfn.SWITCH(
VLOOKUP(S$1,参照用!$H$2:$K$20,4,0),
0,IF(入力用!R124="","",入力用!R124),
1,IF(入力用!R124="",0,VLOOKUP(入力用!R124,参照用!$A$1:$B$11,2,0))
),
"")</f>
        <v>0</v>
      </c>
      <c r="T124" s="1">
        <f>IFERROR(
_xlfn.SWITCH(
VLOOKUP(T$1,参照用!$H$2:$K$20,4,0),
0,IF(入力用!S124="","",入力用!S124),
1,IF(入力用!S124="",0,VLOOKUP(入力用!S124,参照用!$A$1:$B$11,2,0))
),
"")</f>
        <v>0</v>
      </c>
      <c r="U124" s="1">
        <f>IFERROR(
_xlfn.SWITCH(
VLOOKUP(U$1,参照用!$H$2:$K$20,4,0),
0,IF(入力用!T124="","",入力用!T124),
1,IF(入力用!T124="",0,VLOOKUP(入力用!T124,参照用!$A$1:$B$11,2,0))
),
"")</f>
        <v>0</v>
      </c>
      <c r="V124" s="1">
        <f>IFERROR(
_xlfn.SWITCH(
VLOOKUP(V$1,参照用!$H$2:$K$20,4,0),
0,IF(入力用!U124="","",入力用!U124),
1,IF(入力用!U124="",0,VLOOKUP(入力用!U124,参照用!$A$1:$B$11,2,0))
),
"")</f>
        <v>0</v>
      </c>
      <c r="W124" s="1">
        <f>IFERROR(
_xlfn.SWITCH(
VLOOKUP(W$1,参照用!$H$2:$K$20,4,0),
0,IF(入力用!V124="","",入力用!V124),
1,IF(入力用!V124="",0,VLOOKUP(入力用!V124,参照用!$A$1:$B$11,2,0))
),
"")</f>
        <v>0</v>
      </c>
      <c r="X124" s="1">
        <f>IFERROR(
_xlfn.SWITCH(
VLOOKUP(X$1,参照用!$H$2:$K$20,4,0),
0,IF(入力用!W124="","",入力用!W124),
1,IF(入力用!W124="",0,VLOOKUP(入力用!W124,参照用!$A$1:$B$11,2,0))
),
"")</f>
        <v>0</v>
      </c>
      <c r="Y124" s="1">
        <f>IFERROR(
_xlfn.SWITCH(
VLOOKUP(Y$1,参照用!$H$2:$K$20,4,0),
0,IF(入力用!X124="","",入力用!X124),
1,IF(入力用!X124="",0,VLOOKUP(入力用!X124,参照用!$A$1:$B$11,2,0))
),
"")</f>
        <v>0</v>
      </c>
      <c r="Z124" s="1">
        <f>IFERROR(
_xlfn.SWITCH(
VLOOKUP(Z$1,参照用!$H$2:$K$20,4,0),
0,IF(入力用!Y124="","",入力用!Y124),
1,IF(入力用!Y124="",0,VLOOKUP(入力用!Y124,参照用!$A$1:$B$11,2,0))
),
"")</f>
        <v>0</v>
      </c>
      <c r="AA124" s="1">
        <f>IFERROR(
_xlfn.SWITCH(
VLOOKUP(AA$1,参照用!$H$2:$K$20,4,0),
0,IF(入力用!Z124="","",入力用!Z124),
1,IF(入力用!Z124="",0,VLOOKUP(入力用!Z124,参照用!$A$1:$B$11,2,0))
),
"")</f>
        <v>0</v>
      </c>
      <c r="AB124" s="1">
        <f>IFERROR(
_xlfn.SWITCH(
VLOOKUP(AB$1,参照用!$H$2:$K$20,4,0),
0,IF(入力用!AA124="","",入力用!AA124),
1,IF(入力用!AA124="",0,VLOOKUP(入力用!AA124,参照用!$A$1:$B$11,2,0))
),
"")</f>
        <v>0</v>
      </c>
      <c r="AC124" s="1">
        <f>IFERROR(
_xlfn.SWITCH(
VLOOKUP(AC$1,参照用!$H$2:$K$20,4,0),
0,IF(入力用!AB124="","",入力用!AB124),
1,IF(入力用!AB124="",0,VLOOKUP(入力用!AB124,参照用!$A$1:$B$11,2,0))
),
"")</f>
        <v>0</v>
      </c>
      <c r="AD124" s="1">
        <f>IFERROR(
_xlfn.SWITCH(
VLOOKUP(AD$1,参照用!$H$2:$K$20,4,0),
0,IF(入力用!AC124="","",入力用!AC124),
1,IF(入力用!AC124="",0,VLOOKUP(入力用!AC124,参照用!$A$1:$B$11,2,0))
),
"")</f>
        <v>0</v>
      </c>
      <c r="AE124" s="1">
        <f>IFERROR(
_xlfn.SWITCH(
VLOOKUP(AE$1,参照用!$H$2:$K$20,4,0),
0,IF(入力用!AD124="","",入力用!AD124),
1,IF(入力用!AD124="",0,VLOOKUP(入力用!AD124,参照用!$A$1:$B$11,2,0))
),
"")</f>
        <v>0</v>
      </c>
      <c r="AF124" s="1">
        <f>IFERROR(
_xlfn.SWITCH(
VLOOKUP(AF$1,参照用!$H$2:$K$20,4,0),
0,IF(入力用!AE124="","",入力用!AE124),
1,IF(入力用!AE124="",0,VLOOKUP(入力用!AE124,参照用!$A$1:$B$11,2,0))
),
"")</f>
        <v>0</v>
      </c>
      <c r="AG124" s="1">
        <f>IFERROR(
_xlfn.SWITCH(
VLOOKUP(AG$1,参照用!$H$2:$K$20,4,0),
0,IF(入力用!AF124="","",入力用!AF124),
1,IF(入力用!AF124="",0,VLOOKUP(入力用!AF124,参照用!$A$1:$B$11,2,0))
),
"")</f>
        <v>0</v>
      </c>
      <c r="AH124" s="1">
        <f>IFERROR(
_xlfn.SWITCH(
VLOOKUP(AH$1,参照用!$H$2:$K$20,4,0),
0,IF(入力用!AG124="","",入力用!AG124),
1,IF(入力用!AG124="",0,VLOOKUP(入力用!AG124,参照用!$A$1:$B$11,2,0))
),
"")</f>
        <v>0</v>
      </c>
      <c r="AI124" s="1">
        <f>IFERROR(
_xlfn.SWITCH(
VLOOKUP(AI$1,参照用!$H$2:$K$20,4,0),
0,IF(入力用!AH124="","",入力用!AH124),
1,IF(入力用!AH124="",0,VLOOKUP(入力用!AH124,参照用!$A$1:$B$11,2,0))
),
"")</f>
        <v>0</v>
      </c>
      <c r="AJ124" s="1" t="str">
        <f>IFERROR(
_xlfn.SWITCH(
VLOOKUP(AJ$1,参照用!$H$2:$K$20,4,0),
0,IF(入力用!AI124="","",入力用!AI124),
1,IF(入力用!AI124="",0,VLOOKUP(入力用!AI124,参照用!$A$1:$B$11,2,0))
),
"")</f>
        <v/>
      </c>
      <c r="AK124" s="1" t="str">
        <f>IFERROR(
_xlfn.SWITCH(
VLOOKUP(AK$1,参照用!$H$2:$K$20,4,0),
0,IF(入力用!AJ124="","",入力用!AJ124),
1,IF(入力用!AJ124="",0,VLOOKUP(入力用!AJ124,参照用!$A$1:$B$11,2,0))
),
"")</f>
        <v/>
      </c>
      <c r="AL124" s="1" t="str">
        <f>IFERROR(
_xlfn.SWITCH(
VLOOKUP(AL$1,参照用!$H$2:$K$20,4,0),
0,IF(入力用!AK124="","",入力用!AK124),
1,IF(入力用!AK124="",0,VLOOKUP(入力用!AK124,参照用!$A$1:$B$11,2,0))
),
"")</f>
        <v/>
      </c>
      <c r="AM124" s="1" t="str">
        <f>IFERROR(
_xlfn.SWITCH(
VLOOKUP(AM$1,参照用!$H$2:$K$20,4,0),
0,IF(入力用!AL124="","",入力用!AL124),
1,IF(入力用!AL124="",0,VLOOKUP(入力用!AL124,参照用!$A$1:$B$11,2,0))
),
"")</f>
        <v/>
      </c>
    </row>
    <row r="125" spans="1:39" x14ac:dyDescent="0.2">
      <c r="A125" s="1" t="str">
        <f t="shared" si="1"/>
        <v/>
      </c>
      <c r="B125" s="10" t="str">
        <f>IF(
D125="","",
IF(入力用!A125="",B124,DATE(LEFT(設定!$AD$4,4),MID(設定!$AD$4,5,2),MID(入力用!A125,1,FIND("日",入力用!A125)-1)))
)</f>
        <v/>
      </c>
      <c r="C125" s="10" t="str">
        <f>IF(
D125="","",
IF(入力用!B125="",C124,入力用!B125)
)</f>
        <v/>
      </c>
      <c r="D125" s="1" t="str">
        <f>_xlfn.SWITCH(VLOOKUP(D$1,参照用!$H$2:$K$20,4,0),
0,IF(ISBLANK(入力用!C125),"",入力用!C125),
1,IFERROR(VLOOKUP(入力用!C125,参照用!$A$1:$B$11,2,0),"")
)</f>
        <v/>
      </c>
      <c r="E125" s="1" t="str">
        <f>_xlfn.SWITCH(VLOOKUP(E$1,参照用!$H$2:$K$20,4,0),
0,IF(ISBLANK(入力用!D125),"",入力用!D125),
1,IFERROR(VLOOKUP(入力用!D125,参照用!$A$1:$B$11,2,0),"")
)</f>
        <v/>
      </c>
      <c r="F125" s="1" t="str">
        <f>_xlfn.SWITCH(VLOOKUP(F$1,参照用!$H$2:$K$20,4,0),
0,IF(ISBLANK(入力用!E125),"",入力用!E125),
1,IFERROR(VLOOKUP(入力用!E125,参照用!$A$1:$B$11,2,0),"")
)</f>
        <v/>
      </c>
      <c r="G125" s="1">
        <f>IFERROR(
_xlfn.SWITCH(
VLOOKUP(G$1,参照用!$H$2:$K$20,4,0),
0,IF(ISBLANK(入力用!F125),"",入力用!F125),
1,IF(ISBLANK(入力用!F125),0,VLOOKUP(入力用!F125,参照用!$A$1:$B$11,2,0))
),
"")</f>
        <v>0</v>
      </c>
      <c r="H125" s="1">
        <f>IFERROR(
_xlfn.SWITCH(
VLOOKUP(H$1,参照用!$H$2:$K$20,4,0),
0,IF(ISBLANK(入力用!G125),"",入力用!G125),
1,IF(ISBLANK(入力用!G125),0,VLOOKUP(入力用!G125,参照用!$A$1:$B$11,2,0))
),
"")</f>
        <v>0</v>
      </c>
      <c r="I125" s="1">
        <f>IFERROR(
_xlfn.SWITCH(
VLOOKUP(I$1,参照用!$H$2:$K$20,4,0),
0,IF(ISBLANK(入力用!H125),"",入力用!H125),
1,IF(ISBLANK(入力用!H125),0,VLOOKUP(入力用!H125,参照用!$A$1:$B$11,2,0))
),
"")</f>
        <v>0</v>
      </c>
      <c r="J125" s="1">
        <f>IFERROR(
_xlfn.SWITCH(
VLOOKUP(J$1,参照用!$H$2:$K$20,4,0),
0,IF(入力用!I125="","",入力用!I125),
1,IF(入力用!I125="",0,VLOOKUP(入力用!I125,参照用!$A$1:$B$11,2,0))
),
"")</f>
        <v>0</v>
      </c>
      <c r="K125" s="1">
        <f>IFERROR(
_xlfn.SWITCH(
VLOOKUP(K$1,参照用!$H$2:$K$20,4,0),
0,IF(入力用!J125="","",入力用!J125),
1,IF(入力用!J125="",0,VLOOKUP(入力用!J125,参照用!$A$1:$B$11,2,0))
),
"")</f>
        <v>0</v>
      </c>
      <c r="L125" s="1">
        <f>IFERROR(
_xlfn.SWITCH(
VLOOKUP(L$1,参照用!$H$2:$K$20,4,0),
0,IF(入力用!K125="","",入力用!K125),
1,IF(入力用!K125="",0,VLOOKUP(入力用!K125,参照用!$A$1:$B$11,2,0))
),
"")</f>
        <v>0</v>
      </c>
      <c r="M125" s="1">
        <f>IFERROR(
_xlfn.SWITCH(
VLOOKUP(M$1,参照用!$H$2:$K$20,4,0),
0,IF(入力用!L125="","",入力用!L125),
1,IF(入力用!L125="",0,VLOOKUP(入力用!L125,参照用!$A$1:$B$11,2,0))
),
"")</f>
        <v>0</v>
      </c>
      <c r="N125" s="1">
        <f>IFERROR(
_xlfn.SWITCH(
VLOOKUP(N$1,参照用!$H$2:$K$20,4,0),
0,IF(入力用!M125="","",入力用!M125),
1,IF(入力用!M125="",0,VLOOKUP(入力用!M125,参照用!$A$1:$B$11,2,0))
),
"")</f>
        <v>0</v>
      </c>
      <c r="O125" s="1">
        <f>IFERROR(
_xlfn.SWITCH(
VLOOKUP(O$1,参照用!$H$2:$K$20,4,0),
0,IF(入力用!N125="","",入力用!N125),
1,IF(入力用!N125="",0,VLOOKUP(入力用!N125,参照用!$A$1:$B$11,2,0))
),
"")</f>
        <v>0</v>
      </c>
      <c r="P125" s="1">
        <f>IFERROR(
_xlfn.SWITCH(
VLOOKUP(P$1,参照用!$H$2:$K$20,4,0),
0,IF(入力用!O125="","",入力用!O125),
1,IF(入力用!O125="",0,VLOOKUP(入力用!O125,参照用!$A$1:$B$11,2,0))
),
"")</f>
        <v>0</v>
      </c>
      <c r="Q125" s="1">
        <f>IFERROR(
_xlfn.SWITCH(
VLOOKUP(Q$1,参照用!$H$2:$K$20,4,0),
0,IF(入力用!P125="","",入力用!P125),
1,IF(入力用!P125="",0,VLOOKUP(入力用!P125,参照用!$A$1:$B$11,2,0))
),
"")</f>
        <v>0</v>
      </c>
      <c r="R125" s="1">
        <f>IFERROR(
_xlfn.SWITCH(
VLOOKUP(R$1,参照用!$H$2:$K$20,4,0),
0,IF(入力用!Q125="","",入力用!Q125),
1,IF(入力用!Q125="",0,VLOOKUP(入力用!Q125,参照用!$A$1:$B$11,2,0))
),
"")</f>
        <v>0</v>
      </c>
      <c r="S125" s="1">
        <f>IFERROR(
_xlfn.SWITCH(
VLOOKUP(S$1,参照用!$H$2:$K$20,4,0),
0,IF(入力用!R125="","",入力用!R125),
1,IF(入力用!R125="",0,VLOOKUP(入力用!R125,参照用!$A$1:$B$11,2,0))
),
"")</f>
        <v>0</v>
      </c>
      <c r="T125" s="1">
        <f>IFERROR(
_xlfn.SWITCH(
VLOOKUP(T$1,参照用!$H$2:$K$20,4,0),
0,IF(入力用!S125="","",入力用!S125),
1,IF(入力用!S125="",0,VLOOKUP(入力用!S125,参照用!$A$1:$B$11,2,0))
),
"")</f>
        <v>0</v>
      </c>
      <c r="U125" s="1">
        <f>IFERROR(
_xlfn.SWITCH(
VLOOKUP(U$1,参照用!$H$2:$K$20,4,0),
0,IF(入力用!T125="","",入力用!T125),
1,IF(入力用!T125="",0,VLOOKUP(入力用!T125,参照用!$A$1:$B$11,2,0))
),
"")</f>
        <v>0</v>
      </c>
      <c r="V125" s="1">
        <f>IFERROR(
_xlfn.SWITCH(
VLOOKUP(V$1,参照用!$H$2:$K$20,4,0),
0,IF(入力用!U125="","",入力用!U125),
1,IF(入力用!U125="",0,VLOOKUP(入力用!U125,参照用!$A$1:$B$11,2,0))
),
"")</f>
        <v>0</v>
      </c>
      <c r="W125" s="1">
        <f>IFERROR(
_xlfn.SWITCH(
VLOOKUP(W$1,参照用!$H$2:$K$20,4,0),
0,IF(入力用!V125="","",入力用!V125),
1,IF(入力用!V125="",0,VLOOKUP(入力用!V125,参照用!$A$1:$B$11,2,0))
),
"")</f>
        <v>0</v>
      </c>
      <c r="X125" s="1">
        <f>IFERROR(
_xlfn.SWITCH(
VLOOKUP(X$1,参照用!$H$2:$K$20,4,0),
0,IF(入力用!W125="","",入力用!W125),
1,IF(入力用!W125="",0,VLOOKUP(入力用!W125,参照用!$A$1:$B$11,2,0))
),
"")</f>
        <v>0</v>
      </c>
      <c r="Y125" s="1">
        <f>IFERROR(
_xlfn.SWITCH(
VLOOKUP(Y$1,参照用!$H$2:$K$20,4,0),
0,IF(入力用!X125="","",入力用!X125),
1,IF(入力用!X125="",0,VLOOKUP(入力用!X125,参照用!$A$1:$B$11,2,0))
),
"")</f>
        <v>0</v>
      </c>
      <c r="Z125" s="1">
        <f>IFERROR(
_xlfn.SWITCH(
VLOOKUP(Z$1,参照用!$H$2:$K$20,4,0),
0,IF(入力用!Y125="","",入力用!Y125),
1,IF(入力用!Y125="",0,VLOOKUP(入力用!Y125,参照用!$A$1:$B$11,2,0))
),
"")</f>
        <v>0</v>
      </c>
      <c r="AA125" s="1">
        <f>IFERROR(
_xlfn.SWITCH(
VLOOKUP(AA$1,参照用!$H$2:$K$20,4,0),
0,IF(入力用!Z125="","",入力用!Z125),
1,IF(入力用!Z125="",0,VLOOKUP(入力用!Z125,参照用!$A$1:$B$11,2,0))
),
"")</f>
        <v>0</v>
      </c>
      <c r="AB125" s="1">
        <f>IFERROR(
_xlfn.SWITCH(
VLOOKUP(AB$1,参照用!$H$2:$K$20,4,0),
0,IF(入力用!AA125="","",入力用!AA125),
1,IF(入力用!AA125="",0,VLOOKUP(入力用!AA125,参照用!$A$1:$B$11,2,0))
),
"")</f>
        <v>0</v>
      </c>
      <c r="AC125" s="1">
        <f>IFERROR(
_xlfn.SWITCH(
VLOOKUP(AC$1,参照用!$H$2:$K$20,4,0),
0,IF(入力用!AB125="","",入力用!AB125),
1,IF(入力用!AB125="",0,VLOOKUP(入力用!AB125,参照用!$A$1:$B$11,2,0))
),
"")</f>
        <v>0</v>
      </c>
      <c r="AD125" s="1">
        <f>IFERROR(
_xlfn.SWITCH(
VLOOKUP(AD$1,参照用!$H$2:$K$20,4,0),
0,IF(入力用!AC125="","",入力用!AC125),
1,IF(入力用!AC125="",0,VLOOKUP(入力用!AC125,参照用!$A$1:$B$11,2,0))
),
"")</f>
        <v>0</v>
      </c>
      <c r="AE125" s="1">
        <f>IFERROR(
_xlfn.SWITCH(
VLOOKUP(AE$1,参照用!$H$2:$K$20,4,0),
0,IF(入力用!AD125="","",入力用!AD125),
1,IF(入力用!AD125="",0,VLOOKUP(入力用!AD125,参照用!$A$1:$B$11,2,0))
),
"")</f>
        <v>0</v>
      </c>
      <c r="AF125" s="1">
        <f>IFERROR(
_xlfn.SWITCH(
VLOOKUP(AF$1,参照用!$H$2:$K$20,4,0),
0,IF(入力用!AE125="","",入力用!AE125),
1,IF(入力用!AE125="",0,VLOOKUP(入力用!AE125,参照用!$A$1:$B$11,2,0))
),
"")</f>
        <v>0</v>
      </c>
      <c r="AG125" s="1">
        <f>IFERROR(
_xlfn.SWITCH(
VLOOKUP(AG$1,参照用!$H$2:$K$20,4,0),
0,IF(入力用!AF125="","",入力用!AF125),
1,IF(入力用!AF125="",0,VLOOKUP(入力用!AF125,参照用!$A$1:$B$11,2,0))
),
"")</f>
        <v>0</v>
      </c>
      <c r="AH125" s="1">
        <f>IFERROR(
_xlfn.SWITCH(
VLOOKUP(AH$1,参照用!$H$2:$K$20,4,0),
0,IF(入力用!AG125="","",入力用!AG125),
1,IF(入力用!AG125="",0,VLOOKUP(入力用!AG125,参照用!$A$1:$B$11,2,0))
),
"")</f>
        <v>0</v>
      </c>
      <c r="AI125" s="1">
        <f>IFERROR(
_xlfn.SWITCH(
VLOOKUP(AI$1,参照用!$H$2:$K$20,4,0),
0,IF(入力用!AH125="","",入力用!AH125),
1,IF(入力用!AH125="",0,VLOOKUP(入力用!AH125,参照用!$A$1:$B$11,2,0))
),
"")</f>
        <v>0</v>
      </c>
      <c r="AJ125" s="1" t="str">
        <f>IFERROR(
_xlfn.SWITCH(
VLOOKUP(AJ$1,参照用!$H$2:$K$20,4,0),
0,IF(入力用!AI125="","",入力用!AI125),
1,IF(入力用!AI125="",0,VLOOKUP(入力用!AI125,参照用!$A$1:$B$11,2,0))
),
"")</f>
        <v/>
      </c>
      <c r="AK125" s="1" t="str">
        <f>IFERROR(
_xlfn.SWITCH(
VLOOKUP(AK$1,参照用!$H$2:$K$20,4,0),
0,IF(入力用!AJ125="","",入力用!AJ125),
1,IF(入力用!AJ125="",0,VLOOKUP(入力用!AJ125,参照用!$A$1:$B$11,2,0))
),
"")</f>
        <v/>
      </c>
      <c r="AL125" s="1" t="str">
        <f>IFERROR(
_xlfn.SWITCH(
VLOOKUP(AL$1,参照用!$H$2:$K$20,4,0),
0,IF(入力用!AK125="","",入力用!AK125),
1,IF(入力用!AK125="",0,VLOOKUP(入力用!AK125,参照用!$A$1:$B$11,2,0))
),
"")</f>
        <v/>
      </c>
      <c r="AM125" s="1" t="str">
        <f>IFERROR(
_xlfn.SWITCH(
VLOOKUP(AM$1,参照用!$H$2:$K$20,4,0),
0,IF(入力用!AL125="","",入力用!AL125),
1,IF(入力用!AL125="",0,VLOOKUP(入力用!AL125,参照用!$A$1:$B$11,2,0))
),
"")</f>
        <v/>
      </c>
    </row>
    <row r="126" spans="1:39" x14ac:dyDescent="0.2">
      <c r="A126" s="1" t="str">
        <f t="shared" si="1"/>
        <v/>
      </c>
      <c r="B126" s="10" t="str">
        <f>IF(
D126="","",
IF(入力用!A126="",B125,DATE(LEFT(設定!$AD$4,4),MID(設定!$AD$4,5,2),MID(入力用!A126,1,FIND("日",入力用!A126)-1)))
)</f>
        <v/>
      </c>
      <c r="C126" s="10" t="str">
        <f>IF(
D126="","",
IF(入力用!B126="",C125,入力用!B126)
)</f>
        <v/>
      </c>
      <c r="D126" s="1" t="str">
        <f>_xlfn.SWITCH(VLOOKUP(D$1,参照用!$H$2:$K$20,4,0),
0,IF(ISBLANK(入力用!C126),"",入力用!C126),
1,IFERROR(VLOOKUP(入力用!C126,参照用!$A$1:$B$11,2,0),"")
)</f>
        <v/>
      </c>
      <c r="E126" s="1" t="str">
        <f>_xlfn.SWITCH(VLOOKUP(E$1,参照用!$H$2:$K$20,4,0),
0,IF(ISBLANK(入力用!D126),"",入力用!D126),
1,IFERROR(VLOOKUP(入力用!D126,参照用!$A$1:$B$11,2,0),"")
)</f>
        <v/>
      </c>
      <c r="F126" s="1" t="str">
        <f>_xlfn.SWITCH(VLOOKUP(F$1,参照用!$H$2:$K$20,4,0),
0,IF(ISBLANK(入力用!E126),"",入力用!E126),
1,IFERROR(VLOOKUP(入力用!E126,参照用!$A$1:$B$11,2,0),"")
)</f>
        <v/>
      </c>
      <c r="G126" s="1">
        <f>IFERROR(
_xlfn.SWITCH(
VLOOKUP(G$1,参照用!$H$2:$K$20,4,0),
0,IF(ISBLANK(入力用!F126),"",入力用!F126),
1,IF(ISBLANK(入力用!F126),0,VLOOKUP(入力用!F126,参照用!$A$1:$B$11,2,0))
),
"")</f>
        <v>0</v>
      </c>
      <c r="H126" s="1">
        <f>IFERROR(
_xlfn.SWITCH(
VLOOKUP(H$1,参照用!$H$2:$K$20,4,0),
0,IF(ISBLANK(入力用!G126),"",入力用!G126),
1,IF(ISBLANK(入力用!G126),0,VLOOKUP(入力用!G126,参照用!$A$1:$B$11,2,0))
),
"")</f>
        <v>0</v>
      </c>
      <c r="I126" s="1">
        <f>IFERROR(
_xlfn.SWITCH(
VLOOKUP(I$1,参照用!$H$2:$K$20,4,0),
0,IF(ISBLANK(入力用!H126),"",入力用!H126),
1,IF(ISBLANK(入力用!H126),0,VLOOKUP(入力用!H126,参照用!$A$1:$B$11,2,0))
),
"")</f>
        <v>0</v>
      </c>
      <c r="J126" s="1">
        <f>IFERROR(
_xlfn.SWITCH(
VLOOKUP(J$1,参照用!$H$2:$K$20,4,0),
0,IF(入力用!I126="","",入力用!I126),
1,IF(入力用!I126="",0,VLOOKUP(入力用!I126,参照用!$A$1:$B$11,2,0))
),
"")</f>
        <v>0</v>
      </c>
      <c r="K126" s="1">
        <f>IFERROR(
_xlfn.SWITCH(
VLOOKUP(K$1,参照用!$H$2:$K$20,4,0),
0,IF(入力用!J126="","",入力用!J126),
1,IF(入力用!J126="",0,VLOOKUP(入力用!J126,参照用!$A$1:$B$11,2,0))
),
"")</f>
        <v>0</v>
      </c>
      <c r="L126" s="1">
        <f>IFERROR(
_xlfn.SWITCH(
VLOOKUP(L$1,参照用!$H$2:$K$20,4,0),
0,IF(入力用!K126="","",入力用!K126),
1,IF(入力用!K126="",0,VLOOKUP(入力用!K126,参照用!$A$1:$B$11,2,0))
),
"")</f>
        <v>0</v>
      </c>
      <c r="M126" s="1">
        <f>IFERROR(
_xlfn.SWITCH(
VLOOKUP(M$1,参照用!$H$2:$K$20,4,0),
0,IF(入力用!L126="","",入力用!L126),
1,IF(入力用!L126="",0,VLOOKUP(入力用!L126,参照用!$A$1:$B$11,2,0))
),
"")</f>
        <v>0</v>
      </c>
      <c r="N126" s="1">
        <f>IFERROR(
_xlfn.SWITCH(
VLOOKUP(N$1,参照用!$H$2:$K$20,4,0),
0,IF(入力用!M126="","",入力用!M126),
1,IF(入力用!M126="",0,VLOOKUP(入力用!M126,参照用!$A$1:$B$11,2,0))
),
"")</f>
        <v>0</v>
      </c>
      <c r="O126" s="1">
        <f>IFERROR(
_xlfn.SWITCH(
VLOOKUP(O$1,参照用!$H$2:$K$20,4,0),
0,IF(入力用!N126="","",入力用!N126),
1,IF(入力用!N126="",0,VLOOKUP(入力用!N126,参照用!$A$1:$B$11,2,0))
),
"")</f>
        <v>0</v>
      </c>
      <c r="P126" s="1">
        <f>IFERROR(
_xlfn.SWITCH(
VLOOKUP(P$1,参照用!$H$2:$K$20,4,0),
0,IF(入力用!O126="","",入力用!O126),
1,IF(入力用!O126="",0,VLOOKUP(入力用!O126,参照用!$A$1:$B$11,2,0))
),
"")</f>
        <v>0</v>
      </c>
      <c r="Q126" s="1">
        <f>IFERROR(
_xlfn.SWITCH(
VLOOKUP(Q$1,参照用!$H$2:$K$20,4,0),
0,IF(入力用!P126="","",入力用!P126),
1,IF(入力用!P126="",0,VLOOKUP(入力用!P126,参照用!$A$1:$B$11,2,0))
),
"")</f>
        <v>0</v>
      </c>
      <c r="R126" s="1">
        <f>IFERROR(
_xlfn.SWITCH(
VLOOKUP(R$1,参照用!$H$2:$K$20,4,0),
0,IF(入力用!Q126="","",入力用!Q126),
1,IF(入力用!Q126="",0,VLOOKUP(入力用!Q126,参照用!$A$1:$B$11,2,0))
),
"")</f>
        <v>0</v>
      </c>
      <c r="S126" s="1">
        <f>IFERROR(
_xlfn.SWITCH(
VLOOKUP(S$1,参照用!$H$2:$K$20,4,0),
0,IF(入力用!R126="","",入力用!R126),
1,IF(入力用!R126="",0,VLOOKUP(入力用!R126,参照用!$A$1:$B$11,2,0))
),
"")</f>
        <v>0</v>
      </c>
      <c r="T126" s="1">
        <f>IFERROR(
_xlfn.SWITCH(
VLOOKUP(T$1,参照用!$H$2:$K$20,4,0),
0,IF(入力用!S126="","",入力用!S126),
1,IF(入力用!S126="",0,VLOOKUP(入力用!S126,参照用!$A$1:$B$11,2,0))
),
"")</f>
        <v>0</v>
      </c>
      <c r="U126" s="1">
        <f>IFERROR(
_xlfn.SWITCH(
VLOOKUP(U$1,参照用!$H$2:$K$20,4,0),
0,IF(入力用!T126="","",入力用!T126),
1,IF(入力用!T126="",0,VLOOKUP(入力用!T126,参照用!$A$1:$B$11,2,0))
),
"")</f>
        <v>0</v>
      </c>
      <c r="V126" s="1">
        <f>IFERROR(
_xlfn.SWITCH(
VLOOKUP(V$1,参照用!$H$2:$K$20,4,0),
0,IF(入力用!U126="","",入力用!U126),
1,IF(入力用!U126="",0,VLOOKUP(入力用!U126,参照用!$A$1:$B$11,2,0))
),
"")</f>
        <v>0</v>
      </c>
      <c r="W126" s="1">
        <f>IFERROR(
_xlfn.SWITCH(
VLOOKUP(W$1,参照用!$H$2:$K$20,4,0),
0,IF(入力用!V126="","",入力用!V126),
1,IF(入力用!V126="",0,VLOOKUP(入力用!V126,参照用!$A$1:$B$11,2,0))
),
"")</f>
        <v>0</v>
      </c>
      <c r="X126" s="1">
        <f>IFERROR(
_xlfn.SWITCH(
VLOOKUP(X$1,参照用!$H$2:$K$20,4,0),
0,IF(入力用!W126="","",入力用!W126),
1,IF(入力用!W126="",0,VLOOKUP(入力用!W126,参照用!$A$1:$B$11,2,0))
),
"")</f>
        <v>0</v>
      </c>
      <c r="Y126" s="1">
        <f>IFERROR(
_xlfn.SWITCH(
VLOOKUP(Y$1,参照用!$H$2:$K$20,4,0),
0,IF(入力用!X126="","",入力用!X126),
1,IF(入力用!X126="",0,VLOOKUP(入力用!X126,参照用!$A$1:$B$11,2,0))
),
"")</f>
        <v>0</v>
      </c>
      <c r="Z126" s="1">
        <f>IFERROR(
_xlfn.SWITCH(
VLOOKUP(Z$1,参照用!$H$2:$K$20,4,0),
0,IF(入力用!Y126="","",入力用!Y126),
1,IF(入力用!Y126="",0,VLOOKUP(入力用!Y126,参照用!$A$1:$B$11,2,0))
),
"")</f>
        <v>0</v>
      </c>
      <c r="AA126" s="1">
        <f>IFERROR(
_xlfn.SWITCH(
VLOOKUP(AA$1,参照用!$H$2:$K$20,4,0),
0,IF(入力用!Z126="","",入力用!Z126),
1,IF(入力用!Z126="",0,VLOOKUP(入力用!Z126,参照用!$A$1:$B$11,2,0))
),
"")</f>
        <v>0</v>
      </c>
      <c r="AB126" s="1">
        <f>IFERROR(
_xlfn.SWITCH(
VLOOKUP(AB$1,参照用!$H$2:$K$20,4,0),
0,IF(入力用!AA126="","",入力用!AA126),
1,IF(入力用!AA126="",0,VLOOKUP(入力用!AA126,参照用!$A$1:$B$11,2,0))
),
"")</f>
        <v>0</v>
      </c>
      <c r="AC126" s="1">
        <f>IFERROR(
_xlfn.SWITCH(
VLOOKUP(AC$1,参照用!$H$2:$K$20,4,0),
0,IF(入力用!AB126="","",入力用!AB126),
1,IF(入力用!AB126="",0,VLOOKUP(入力用!AB126,参照用!$A$1:$B$11,2,0))
),
"")</f>
        <v>0</v>
      </c>
      <c r="AD126" s="1">
        <f>IFERROR(
_xlfn.SWITCH(
VLOOKUP(AD$1,参照用!$H$2:$K$20,4,0),
0,IF(入力用!AC126="","",入力用!AC126),
1,IF(入力用!AC126="",0,VLOOKUP(入力用!AC126,参照用!$A$1:$B$11,2,0))
),
"")</f>
        <v>0</v>
      </c>
      <c r="AE126" s="1">
        <f>IFERROR(
_xlfn.SWITCH(
VLOOKUP(AE$1,参照用!$H$2:$K$20,4,0),
0,IF(入力用!AD126="","",入力用!AD126),
1,IF(入力用!AD126="",0,VLOOKUP(入力用!AD126,参照用!$A$1:$B$11,2,0))
),
"")</f>
        <v>0</v>
      </c>
      <c r="AF126" s="1">
        <f>IFERROR(
_xlfn.SWITCH(
VLOOKUP(AF$1,参照用!$H$2:$K$20,4,0),
0,IF(入力用!AE126="","",入力用!AE126),
1,IF(入力用!AE126="",0,VLOOKUP(入力用!AE126,参照用!$A$1:$B$11,2,0))
),
"")</f>
        <v>0</v>
      </c>
      <c r="AG126" s="1">
        <f>IFERROR(
_xlfn.SWITCH(
VLOOKUP(AG$1,参照用!$H$2:$K$20,4,0),
0,IF(入力用!AF126="","",入力用!AF126),
1,IF(入力用!AF126="",0,VLOOKUP(入力用!AF126,参照用!$A$1:$B$11,2,0))
),
"")</f>
        <v>0</v>
      </c>
      <c r="AH126" s="1">
        <f>IFERROR(
_xlfn.SWITCH(
VLOOKUP(AH$1,参照用!$H$2:$K$20,4,0),
0,IF(入力用!AG126="","",入力用!AG126),
1,IF(入力用!AG126="",0,VLOOKUP(入力用!AG126,参照用!$A$1:$B$11,2,0))
),
"")</f>
        <v>0</v>
      </c>
      <c r="AI126" s="1">
        <f>IFERROR(
_xlfn.SWITCH(
VLOOKUP(AI$1,参照用!$H$2:$K$20,4,0),
0,IF(入力用!AH126="","",入力用!AH126),
1,IF(入力用!AH126="",0,VLOOKUP(入力用!AH126,参照用!$A$1:$B$11,2,0))
),
"")</f>
        <v>0</v>
      </c>
      <c r="AJ126" s="1" t="str">
        <f>IFERROR(
_xlfn.SWITCH(
VLOOKUP(AJ$1,参照用!$H$2:$K$20,4,0),
0,IF(入力用!AI126="","",入力用!AI126),
1,IF(入力用!AI126="",0,VLOOKUP(入力用!AI126,参照用!$A$1:$B$11,2,0))
),
"")</f>
        <v/>
      </c>
      <c r="AK126" s="1" t="str">
        <f>IFERROR(
_xlfn.SWITCH(
VLOOKUP(AK$1,参照用!$H$2:$K$20,4,0),
0,IF(入力用!AJ126="","",入力用!AJ126),
1,IF(入力用!AJ126="",0,VLOOKUP(入力用!AJ126,参照用!$A$1:$B$11,2,0))
),
"")</f>
        <v/>
      </c>
      <c r="AL126" s="1" t="str">
        <f>IFERROR(
_xlfn.SWITCH(
VLOOKUP(AL$1,参照用!$H$2:$K$20,4,0),
0,IF(入力用!AK126="","",入力用!AK126),
1,IF(入力用!AK126="",0,VLOOKUP(入力用!AK126,参照用!$A$1:$B$11,2,0))
),
"")</f>
        <v/>
      </c>
      <c r="AM126" s="1" t="str">
        <f>IFERROR(
_xlfn.SWITCH(
VLOOKUP(AM$1,参照用!$H$2:$K$20,4,0),
0,IF(入力用!AL126="","",入力用!AL126),
1,IF(入力用!AL126="",0,VLOOKUP(入力用!AL126,参照用!$A$1:$B$11,2,0))
),
"")</f>
        <v/>
      </c>
    </row>
    <row r="127" spans="1:39" x14ac:dyDescent="0.2">
      <c r="A127" s="1" t="str">
        <f t="shared" si="1"/>
        <v/>
      </c>
      <c r="B127" s="10" t="str">
        <f>IF(
D127="","",
IF(入力用!A127="",B126,DATE(LEFT(設定!$AD$4,4),MID(設定!$AD$4,5,2),MID(入力用!A127,1,FIND("日",入力用!A127)-1)))
)</f>
        <v/>
      </c>
      <c r="C127" s="10" t="str">
        <f>IF(
D127="","",
IF(入力用!B127="",C126,入力用!B127)
)</f>
        <v/>
      </c>
      <c r="D127" s="1" t="str">
        <f>_xlfn.SWITCH(VLOOKUP(D$1,参照用!$H$2:$K$20,4,0),
0,IF(ISBLANK(入力用!C127),"",入力用!C127),
1,IFERROR(VLOOKUP(入力用!C127,参照用!$A$1:$B$11,2,0),"")
)</f>
        <v/>
      </c>
      <c r="E127" s="1" t="str">
        <f>_xlfn.SWITCH(VLOOKUP(E$1,参照用!$H$2:$K$20,4,0),
0,IF(ISBLANK(入力用!D127),"",入力用!D127),
1,IFERROR(VLOOKUP(入力用!D127,参照用!$A$1:$B$11,2,0),"")
)</f>
        <v/>
      </c>
      <c r="F127" s="1" t="str">
        <f>_xlfn.SWITCH(VLOOKUP(F$1,参照用!$H$2:$K$20,4,0),
0,IF(ISBLANK(入力用!E127),"",入力用!E127),
1,IFERROR(VLOOKUP(入力用!E127,参照用!$A$1:$B$11,2,0),"")
)</f>
        <v/>
      </c>
      <c r="G127" s="1">
        <f>IFERROR(
_xlfn.SWITCH(
VLOOKUP(G$1,参照用!$H$2:$K$20,4,0),
0,IF(ISBLANK(入力用!F127),"",入力用!F127),
1,IF(ISBLANK(入力用!F127),0,VLOOKUP(入力用!F127,参照用!$A$1:$B$11,2,0))
),
"")</f>
        <v>0</v>
      </c>
      <c r="H127" s="1">
        <f>IFERROR(
_xlfn.SWITCH(
VLOOKUP(H$1,参照用!$H$2:$K$20,4,0),
0,IF(ISBLANK(入力用!G127),"",入力用!G127),
1,IF(ISBLANK(入力用!G127),0,VLOOKUP(入力用!G127,参照用!$A$1:$B$11,2,0))
),
"")</f>
        <v>0</v>
      </c>
      <c r="I127" s="1">
        <f>IFERROR(
_xlfn.SWITCH(
VLOOKUP(I$1,参照用!$H$2:$K$20,4,0),
0,IF(ISBLANK(入力用!H127),"",入力用!H127),
1,IF(ISBLANK(入力用!H127),0,VLOOKUP(入力用!H127,参照用!$A$1:$B$11,2,0))
),
"")</f>
        <v>0</v>
      </c>
      <c r="J127" s="1">
        <f>IFERROR(
_xlfn.SWITCH(
VLOOKUP(J$1,参照用!$H$2:$K$20,4,0),
0,IF(入力用!I127="","",入力用!I127),
1,IF(入力用!I127="",0,VLOOKUP(入力用!I127,参照用!$A$1:$B$11,2,0))
),
"")</f>
        <v>0</v>
      </c>
      <c r="K127" s="1">
        <f>IFERROR(
_xlfn.SWITCH(
VLOOKUP(K$1,参照用!$H$2:$K$20,4,0),
0,IF(入力用!J127="","",入力用!J127),
1,IF(入力用!J127="",0,VLOOKUP(入力用!J127,参照用!$A$1:$B$11,2,0))
),
"")</f>
        <v>0</v>
      </c>
      <c r="L127" s="1">
        <f>IFERROR(
_xlfn.SWITCH(
VLOOKUP(L$1,参照用!$H$2:$K$20,4,0),
0,IF(入力用!K127="","",入力用!K127),
1,IF(入力用!K127="",0,VLOOKUP(入力用!K127,参照用!$A$1:$B$11,2,0))
),
"")</f>
        <v>0</v>
      </c>
      <c r="M127" s="1">
        <f>IFERROR(
_xlfn.SWITCH(
VLOOKUP(M$1,参照用!$H$2:$K$20,4,0),
0,IF(入力用!L127="","",入力用!L127),
1,IF(入力用!L127="",0,VLOOKUP(入力用!L127,参照用!$A$1:$B$11,2,0))
),
"")</f>
        <v>0</v>
      </c>
      <c r="N127" s="1">
        <f>IFERROR(
_xlfn.SWITCH(
VLOOKUP(N$1,参照用!$H$2:$K$20,4,0),
0,IF(入力用!M127="","",入力用!M127),
1,IF(入力用!M127="",0,VLOOKUP(入力用!M127,参照用!$A$1:$B$11,2,0))
),
"")</f>
        <v>0</v>
      </c>
      <c r="O127" s="1">
        <f>IFERROR(
_xlfn.SWITCH(
VLOOKUP(O$1,参照用!$H$2:$K$20,4,0),
0,IF(入力用!N127="","",入力用!N127),
1,IF(入力用!N127="",0,VLOOKUP(入力用!N127,参照用!$A$1:$B$11,2,0))
),
"")</f>
        <v>0</v>
      </c>
      <c r="P127" s="1">
        <f>IFERROR(
_xlfn.SWITCH(
VLOOKUP(P$1,参照用!$H$2:$K$20,4,0),
0,IF(入力用!O127="","",入力用!O127),
1,IF(入力用!O127="",0,VLOOKUP(入力用!O127,参照用!$A$1:$B$11,2,0))
),
"")</f>
        <v>0</v>
      </c>
      <c r="Q127" s="1">
        <f>IFERROR(
_xlfn.SWITCH(
VLOOKUP(Q$1,参照用!$H$2:$K$20,4,0),
0,IF(入力用!P127="","",入力用!P127),
1,IF(入力用!P127="",0,VLOOKUP(入力用!P127,参照用!$A$1:$B$11,2,0))
),
"")</f>
        <v>0</v>
      </c>
      <c r="R127" s="1">
        <f>IFERROR(
_xlfn.SWITCH(
VLOOKUP(R$1,参照用!$H$2:$K$20,4,0),
0,IF(入力用!Q127="","",入力用!Q127),
1,IF(入力用!Q127="",0,VLOOKUP(入力用!Q127,参照用!$A$1:$B$11,2,0))
),
"")</f>
        <v>0</v>
      </c>
      <c r="S127" s="1">
        <f>IFERROR(
_xlfn.SWITCH(
VLOOKUP(S$1,参照用!$H$2:$K$20,4,0),
0,IF(入力用!R127="","",入力用!R127),
1,IF(入力用!R127="",0,VLOOKUP(入力用!R127,参照用!$A$1:$B$11,2,0))
),
"")</f>
        <v>0</v>
      </c>
      <c r="T127" s="1">
        <f>IFERROR(
_xlfn.SWITCH(
VLOOKUP(T$1,参照用!$H$2:$K$20,4,0),
0,IF(入力用!S127="","",入力用!S127),
1,IF(入力用!S127="",0,VLOOKUP(入力用!S127,参照用!$A$1:$B$11,2,0))
),
"")</f>
        <v>0</v>
      </c>
      <c r="U127" s="1">
        <f>IFERROR(
_xlfn.SWITCH(
VLOOKUP(U$1,参照用!$H$2:$K$20,4,0),
0,IF(入力用!T127="","",入力用!T127),
1,IF(入力用!T127="",0,VLOOKUP(入力用!T127,参照用!$A$1:$B$11,2,0))
),
"")</f>
        <v>0</v>
      </c>
      <c r="V127" s="1">
        <f>IFERROR(
_xlfn.SWITCH(
VLOOKUP(V$1,参照用!$H$2:$K$20,4,0),
0,IF(入力用!U127="","",入力用!U127),
1,IF(入力用!U127="",0,VLOOKUP(入力用!U127,参照用!$A$1:$B$11,2,0))
),
"")</f>
        <v>0</v>
      </c>
      <c r="W127" s="1">
        <f>IFERROR(
_xlfn.SWITCH(
VLOOKUP(W$1,参照用!$H$2:$K$20,4,0),
0,IF(入力用!V127="","",入力用!V127),
1,IF(入力用!V127="",0,VLOOKUP(入力用!V127,参照用!$A$1:$B$11,2,0))
),
"")</f>
        <v>0</v>
      </c>
      <c r="X127" s="1">
        <f>IFERROR(
_xlfn.SWITCH(
VLOOKUP(X$1,参照用!$H$2:$K$20,4,0),
0,IF(入力用!W127="","",入力用!W127),
1,IF(入力用!W127="",0,VLOOKUP(入力用!W127,参照用!$A$1:$B$11,2,0))
),
"")</f>
        <v>0</v>
      </c>
      <c r="Y127" s="1">
        <f>IFERROR(
_xlfn.SWITCH(
VLOOKUP(Y$1,参照用!$H$2:$K$20,4,0),
0,IF(入力用!X127="","",入力用!X127),
1,IF(入力用!X127="",0,VLOOKUP(入力用!X127,参照用!$A$1:$B$11,2,0))
),
"")</f>
        <v>0</v>
      </c>
      <c r="Z127" s="1">
        <f>IFERROR(
_xlfn.SWITCH(
VLOOKUP(Z$1,参照用!$H$2:$K$20,4,0),
0,IF(入力用!Y127="","",入力用!Y127),
1,IF(入力用!Y127="",0,VLOOKUP(入力用!Y127,参照用!$A$1:$B$11,2,0))
),
"")</f>
        <v>0</v>
      </c>
      <c r="AA127" s="1">
        <f>IFERROR(
_xlfn.SWITCH(
VLOOKUP(AA$1,参照用!$H$2:$K$20,4,0),
0,IF(入力用!Z127="","",入力用!Z127),
1,IF(入力用!Z127="",0,VLOOKUP(入力用!Z127,参照用!$A$1:$B$11,2,0))
),
"")</f>
        <v>0</v>
      </c>
      <c r="AB127" s="1">
        <f>IFERROR(
_xlfn.SWITCH(
VLOOKUP(AB$1,参照用!$H$2:$K$20,4,0),
0,IF(入力用!AA127="","",入力用!AA127),
1,IF(入力用!AA127="",0,VLOOKUP(入力用!AA127,参照用!$A$1:$B$11,2,0))
),
"")</f>
        <v>0</v>
      </c>
      <c r="AC127" s="1">
        <f>IFERROR(
_xlfn.SWITCH(
VLOOKUP(AC$1,参照用!$H$2:$K$20,4,0),
0,IF(入力用!AB127="","",入力用!AB127),
1,IF(入力用!AB127="",0,VLOOKUP(入力用!AB127,参照用!$A$1:$B$11,2,0))
),
"")</f>
        <v>0</v>
      </c>
      <c r="AD127" s="1">
        <f>IFERROR(
_xlfn.SWITCH(
VLOOKUP(AD$1,参照用!$H$2:$K$20,4,0),
0,IF(入力用!AC127="","",入力用!AC127),
1,IF(入力用!AC127="",0,VLOOKUP(入力用!AC127,参照用!$A$1:$B$11,2,0))
),
"")</f>
        <v>0</v>
      </c>
      <c r="AE127" s="1">
        <f>IFERROR(
_xlfn.SWITCH(
VLOOKUP(AE$1,参照用!$H$2:$K$20,4,0),
0,IF(入力用!AD127="","",入力用!AD127),
1,IF(入力用!AD127="",0,VLOOKUP(入力用!AD127,参照用!$A$1:$B$11,2,0))
),
"")</f>
        <v>0</v>
      </c>
      <c r="AF127" s="1">
        <f>IFERROR(
_xlfn.SWITCH(
VLOOKUP(AF$1,参照用!$H$2:$K$20,4,0),
0,IF(入力用!AE127="","",入力用!AE127),
1,IF(入力用!AE127="",0,VLOOKUP(入力用!AE127,参照用!$A$1:$B$11,2,0))
),
"")</f>
        <v>0</v>
      </c>
      <c r="AG127" s="1">
        <f>IFERROR(
_xlfn.SWITCH(
VLOOKUP(AG$1,参照用!$H$2:$K$20,4,0),
0,IF(入力用!AF127="","",入力用!AF127),
1,IF(入力用!AF127="",0,VLOOKUP(入力用!AF127,参照用!$A$1:$B$11,2,0))
),
"")</f>
        <v>0</v>
      </c>
      <c r="AH127" s="1">
        <f>IFERROR(
_xlfn.SWITCH(
VLOOKUP(AH$1,参照用!$H$2:$K$20,4,0),
0,IF(入力用!AG127="","",入力用!AG127),
1,IF(入力用!AG127="",0,VLOOKUP(入力用!AG127,参照用!$A$1:$B$11,2,0))
),
"")</f>
        <v>0</v>
      </c>
      <c r="AI127" s="1">
        <f>IFERROR(
_xlfn.SWITCH(
VLOOKUP(AI$1,参照用!$H$2:$K$20,4,0),
0,IF(入力用!AH127="","",入力用!AH127),
1,IF(入力用!AH127="",0,VLOOKUP(入力用!AH127,参照用!$A$1:$B$11,2,0))
),
"")</f>
        <v>0</v>
      </c>
      <c r="AJ127" s="1" t="str">
        <f>IFERROR(
_xlfn.SWITCH(
VLOOKUP(AJ$1,参照用!$H$2:$K$20,4,0),
0,IF(入力用!AI127="","",入力用!AI127),
1,IF(入力用!AI127="",0,VLOOKUP(入力用!AI127,参照用!$A$1:$B$11,2,0))
),
"")</f>
        <v/>
      </c>
      <c r="AK127" s="1" t="str">
        <f>IFERROR(
_xlfn.SWITCH(
VLOOKUP(AK$1,参照用!$H$2:$K$20,4,0),
0,IF(入力用!AJ127="","",入力用!AJ127),
1,IF(入力用!AJ127="",0,VLOOKUP(入力用!AJ127,参照用!$A$1:$B$11,2,0))
),
"")</f>
        <v/>
      </c>
      <c r="AL127" s="1" t="str">
        <f>IFERROR(
_xlfn.SWITCH(
VLOOKUP(AL$1,参照用!$H$2:$K$20,4,0),
0,IF(入力用!AK127="","",入力用!AK127),
1,IF(入力用!AK127="",0,VLOOKUP(入力用!AK127,参照用!$A$1:$B$11,2,0))
),
"")</f>
        <v/>
      </c>
      <c r="AM127" s="1" t="str">
        <f>IFERROR(
_xlfn.SWITCH(
VLOOKUP(AM$1,参照用!$H$2:$K$20,4,0),
0,IF(入力用!AL127="","",入力用!AL127),
1,IF(入力用!AL127="",0,VLOOKUP(入力用!AL127,参照用!$A$1:$B$11,2,0))
),
"")</f>
        <v/>
      </c>
    </row>
    <row r="128" spans="1:39" x14ac:dyDescent="0.2">
      <c r="A128" s="1" t="str">
        <f t="shared" si="1"/>
        <v/>
      </c>
      <c r="B128" s="10" t="str">
        <f>IF(
D128="","",
IF(入力用!A128="",B127,DATE(LEFT(設定!$AD$4,4),MID(設定!$AD$4,5,2),MID(入力用!A128,1,FIND("日",入力用!A128)-1)))
)</f>
        <v/>
      </c>
      <c r="C128" s="10" t="str">
        <f>IF(
D128="","",
IF(入力用!B128="",C127,入力用!B128)
)</f>
        <v/>
      </c>
      <c r="D128" s="1" t="str">
        <f>_xlfn.SWITCH(VLOOKUP(D$1,参照用!$H$2:$K$20,4,0),
0,IF(ISBLANK(入力用!C128),"",入力用!C128),
1,IFERROR(VLOOKUP(入力用!C128,参照用!$A$1:$B$11,2,0),"")
)</f>
        <v/>
      </c>
      <c r="E128" s="1" t="str">
        <f>_xlfn.SWITCH(VLOOKUP(E$1,参照用!$H$2:$K$20,4,0),
0,IF(ISBLANK(入力用!D128),"",入力用!D128),
1,IFERROR(VLOOKUP(入力用!D128,参照用!$A$1:$B$11,2,0),"")
)</f>
        <v/>
      </c>
      <c r="F128" s="1" t="str">
        <f>_xlfn.SWITCH(VLOOKUP(F$1,参照用!$H$2:$K$20,4,0),
0,IF(ISBLANK(入力用!E128),"",入力用!E128),
1,IFERROR(VLOOKUP(入力用!E128,参照用!$A$1:$B$11,2,0),"")
)</f>
        <v/>
      </c>
      <c r="G128" s="1">
        <f>IFERROR(
_xlfn.SWITCH(
VLOOKUP(G$1,参照用!$H$2:$K$20,4,0),
0,IF(ISBLANK(入力用!F128),"",入力用!F128),
1,IF(ISBLANK(入力用!F128),0,VLOOKUP(入力用!F128,参照用!$A$1:$B$11,2,0))
),
"")</f>
        <v>0</v>
      </c>
      <c r="H128" s="1">
        <f>IFERROR(
_xlfn.SWITCH(
VLOOKUP(H$1,参照用!$H$2:$K$20,4,0),
0,IF(ISBLANK(入力用!G128),"",入力用!G128),
1,IF(ISBLANK(入力用!G128),0,VLOOKUP(入力用!G128,参照用!$A$1:$B$11,2,0))
),
"")</f>
        <v>0</v>
      </c>
      <c r="I128" s="1">
        <f>IFERROR(
_xlfn.SWITCH(
VLOOKUP(I$1,参照用!$H$2:$K$20,4,0),
0,IF(ISBLANK(入力用!H128),"",入力用!H128),
1,IF(ISBLANK(入力用!H128),0,VLOOKUP(入力用!H128,参照用!$A$1:$B$11,2,0))
),
"")</f>
        <v>0</v>
      </c>
      <c r="J128" s="1">
        <f>IFERROR(
_xlfn.SWITCH(
VLOOKUP(J$1,参照用!$H$2:$K$20,4,0),
0,IF(入力用!I128="","",入力用!I128),
1,IF(入力用!I128="",0,VLOOKUP(入力用!I128,参照用!$A$1:$B$11,2,0))
),
"")</f>
        <v>0</v>
      </c>
      <c r="K128" s="1">
        <f>IFERROR(
_xlfn.SWITCH(
VLOOKUP(K$1,参照用!$H$2:$K$20,4,0),
0,IF(入力用!J128="","",入力用!J128),
1,IF(入力用!J128="",0,VLOOKUP(入力用!J128,参照用!$A$1:$B$11,2,0))
),
"")</f>
        <v>0</v>
      </c>
      <c r="L128" s="1">
        <f>IFERROR(
_xlfn.SWITCH(
VLOOKUP(L$1,参照用!$H$2:$K$20,4,0),
0,IF(入力用!K128="","",入力用!K128),
1,IF(入力用!K128="",0,VLOOKUP(入力用!K128,参照用!$A$1:$B$11,2,0))
),
"")</f>
        <v>0</v>
      </c>
      <c r="M128" s="1">
        <f>IFERROR(
_xlfn.SWITCH(
VLOOKUP(M$1,参照用!$H$2:$K$20,4,0),
0,IF(入力用!L128="","",入力用!L128),
1,IF(入力用!L128="",0,VLOOKUP(入力用!L128,参照用!$A$1:$B$11,2,0))
),
"")</f>
        <v>0</v>
      </c>
      <c r="N128" s="1">
        <f>IFERROR(
_xlfn.SWITCH(
VLOOKUP(N$1,参照用!$H$2:$K$20,4,0),
0,IF(入力用!M128="","",入力用!M128),
1,IF(入力用!M128="",0,VLOOKUP(入力用!M128,参照用!$A$1:$B$11,2,0))
),
"")</f>
        <v>0</v>
      </c>
      <c r="O128" s="1">
        <f>IFERROR(
_xlfn.SWITCH(
VLOOKUP(O$1,参照用!$H$2:$K$20,4,0),
0,IF(入力用!N128="","",入力用!N128),
1,IF(入力用!N128="",0,VLOOKUP(入力用!N128,参照用!$A$1:$B$11,2,0))
),
"")</f>
        <v>0</v>
      </c>
      <c r="P128" s="1">
        <f>IFERROR(
_xlfn.SWITCH(
VLOOKUP(P$1,参照用!$H$2:$K$20,4,0),
0,IF(入力用!O128="","",入力用!O128),
1,IF(入力用!O128="",0,VLOOKUP(入力用!O128,参照用!$A$1:$B$11,2,0))
),
"")</f>
        <v>0</v>
      </c>
      <c r="Q128" s="1">
        <f>IFERROR(
_xlfn.SWITCH(
VLOOKUP(Q$1,参照用!$H$2:$K$20,4,0),
0,IF(入力用!P128="","",入力用!P128),
1,IF(入力用!P128="",0,VLOOKUP(入力用!P128,参照用!$A$1:$B$11,2,0))
),
"")</f>
        <v>0</v>
      </c>
      <c r="R128" s="1">
        <f>IFERROR(
_xlfn.SWITCH(
VLOOKUP(R$1,参照用!$H$2:$K$20,4,0),
0,IF(入力用!Q128="","",入力用!Q128),
1,IF(入力用!Q128="",0,VLOOKUP(入力用!Q128,参照用!$A$1:$B$11,2,0))
),
"")</f>
        <v>0</v>
      </c>
      <c r="S128" s="1">
        <f>IFERROR(
_xlfn.SWITCH(
VLOOKUP(S$1,参照用!$H$2:$K$20,4,0),
0,IF(入力用!R128="","",入力用!R128),
1,IF(入力用!R128="",0,VLOOKUP(入力用!R128,参照用!$A$1:$B$11,2,0))
),
"")</f>
        <v>0</v>
      </c>
      <c r="T128" s="1">
        <f>IFERROR(
_xlfn.SWITCH(
VLOOKUP(T$1,参照用!$H$2:$K$20,4,0),
0,IF(入力用!S128="","",入力用!S128),
1,IF(入力用!S128="",0,VLOOKUP(入力用!S128,参照用!$A$1:$B$11,2,0))
),
"")</f>
        <v>0</v>
      </c>
      <c r="U128" s="1">
        <f>IFERROR(
_xlfn.SWITCH(
VLOOKUP(U$1,参照用!$H$2:$K$20,4,0),
0,IF(入力用!T128="","",入力用!T128),
1,IF(入力用!T128="",0,VLOOKUP(入力用!T128,参照用!$A$1:$B$11,2,0))
),
"")</f>
        <v>0</v>
      </c>
      <c r="V128" s="1">
        <f>IFERROR(
_xlfn.SWITCH(
VLOOKUP(V$1,参照用!$H$2:$K$20,4,0),
0,IF(入力用!U128="","",入力用!U128),
1,IF(入力用!U128="",0,VLOOKUP(入力用!U128,参照用!$A$1:$B$11,2,0))
),
"")</f>
        <v>0</v>
      </c>
      <c r="W128" s="1">
        <f>IFERROR(
_xlfn.SWITCH(
VLOOKUP(W$1,参照用!$H$2:$K$20,4,0),
0,IF(入力用!V128="","",入力用!V128),
1,IF(入力用!V128="",0,VLOOKUP(入力用!V128,参照用!$A$1:$B$11,2,0))
),
"")</f>
        <v>0</v>
      </c>
      <c r="X128" s="1">
        <f>IFERROR(
_xlfn.SWITCH(
VLOOKUP(X$1,参照用!$H$2:$K$20,4,0),
0,IF(入力用!W128="","",入力用!W128),
1,IF(入力用!W128="",0,VLOOKUP(入力用!W128,参照用!$A$1:$B$11,2,0))
),
"")</f>
        <v>0</v>
      </c>
      <c r="Y128" s="1">
        <f>IFERROR(
_xlfn.SWITCH(
VLOOKUP(Y$1,参照用!$H$2:$K$20,4,0),
0,IF(入力用!X128="","",入力用!X128),
1,IF(入力用!X128="",0,VLOOKUP(入力用!X128,参照用!$A$1:$B$11,2,0))
),
"")</f>
        <v>0</v>
      </c>
      <c r="Z128" s="1">
        <f>IFERROR(
_xlfn.SWITCH(
VLOOKUP(Z$1,参照用!$H$2:$K$20,4,0),
0,IF(入力用!Y128="","",入力用!Y128),
1,IF(入力用!Y128="",0,VLOOKUP(入力用!Y128,参照用!$A$1:$B$11,2,0))
),
"")</f>
        <v>0</v>
      </c>
      <c r="AA128" s="1">
        <f>IFERROR(
_xlfn.SWITCH(
VLOOKUP(AA$1,参照用!$H$2:$K$20,4,0),
0,IF(入力用!Z128="","",入力用!Z128),
1,IF(入力用!Z128="",0,VLOOKUP(入力用!Z128,参照用!$A$1:$B$11,2,0))
),
"")</f>
        <v>0</v>
      </c>
      <c r="AB128" s="1">
        <f>IFERROR(
_xlfn.SWITCH(
VLOOKUP(AB$1,参照用!$H$2:$K$20,4,0),
0,IF(入力用!AA128="","",入力用!AA128),
1,IF(入力用!AA128="",0,VLOOKUP(入力用!AA128,参照用!$A$1:$B$11,2,0))
),
"")</f>
        <v>0</v>
      </c>
      <c r="AC128" s="1">
        <f>IFERROR(
_xlfn.SWITCH(
VLOOKUP(AC$1,参照用!$H$2:$K$20,4,0),
0,IF(入力用!AB128="","",入力用!AB128),
1,IF(入力用!AB128="",0,VLOOKUP(入力用!AB128,参照用!$A$1:$B$11,2,0))
),
"")</f>
        <v>0</v>
      </c>
      <c r="AD128" s="1">
        <f>IFERROR(
_xlfn.SWITCH(
VLOOKUP(AD$1,参照用!$H$2:$K$20,4,0),
0,IF(入力用!AC128="","",入力用!AC128),
1,IF(入力用!AC128="",0,VLOOKUP(入力用!AC128,参照用!$A$1:$B$11,2,0))
),
"")</f>
        <v>0</v>
      </c>
      <c r="AE128" s="1">
        <f>IFERROR(
_xlfn.SWITCH(
VLOOKUP(AE$1,参照用!$H$2:$K$20,4,0),
0,IF(入力用!AD128="","",入力用!AD128),
1,IF(入力用!AD128="",0,VLOOKUP(入力用!AD128,参照用!$A$1:$B$11,2,0))
),
"")</f>
        <v>0</v>
      </c>
      <c r="AF128" s="1">
        <f>IFERROR(
_xlfn.SWITCH(
VLOOKUP(AF$1,参照用!$H$2:$K$20,4,0),
0,IF(入力用!AE128="","",入力用!AE128),
1,IF(入力用!AE128="",0,VLOOKUP(入力用!AE128,参照用!$A$1:$B$11,2,0))
),
"")</f>
        <v>0</v>
      </c>
      <c r="AG128" s="1">
        <f>IFERROR(
_xlfn.SWITCH(
VLOOKUP(AG$1,参照用!$H$2:$K$20,4,0),
0,IF(入力用!AF128="","",入力用!AF128),
1,IF(入力用!AF128="",0,VLOOKUP(入力用!AF128,参照用!$A$1:$B$11,2,0))
),
"")</f>
        <v>0</v>
      </c>
      <c r="AH128" s="1">
        <f>IFERROR(
_xlfn.SWITCH(
VLOOKUP(AH$1,参照用!$H$2:$K$20,4,0),
0,IF(入力用!AG128="","",入力用!AG128),
1,IF(入力用!AG128="",0,VLOOKUP(入力用!AG128,参照用!$A$1:$B$11,2,0))
),
"")</f>
        <v>0</v>
      </c>
      <c r="AI128" s="1">
        <f>IFERROR(
_xlfn.SWITCH(
VLOOKUP(AI$1,参照用!$H$2:$K$20,4,0),
0,IF(入力用!AH128="","",入力用!AH128),
1,IF(入力用!AH128="",0,VLOOKUP(入力用!AH128,参照用!$A$1:$B$11,2,0))
),
"")</f>
        <v>0</v>
      </c>
      <c r="AJ128" s="1" t="str">
        <f>IFERROR(
_xlfn.SWITCH(
VLOOKUP(AJ$1,参照用!$H$2:$K$20,4,0),
0,IF(入力用!AI128="","",入力用!AI128),
1,IF(入力用!AI128="",0,VLOOKUP(入力用!AI128,参照用!$A$1:$B$11,2,0))
),
"")</f>
        <v/>
      </c>
      <c r="AK128" s="1" t="str">
        <f>IFERROR(
_xlfn.SWITCH(
VLOOKUP(AK$1,参照用!$H$2:$K$20,4,0),
0,IF(入力用!AJ128="","",入力用!AJ128),
1,IF(入力用!AJ128="",0,VLOOKUP(入力用!AJ128,参照用!$A$1:$B$11,2,0))
),
"")</f>
        <v/>
      </c>
      <c r="AL128" s="1" t="str">
        <f>IFERROR(
_xlfn.SWITCH(
VLOOKUP(AL$1,参照用!$H$2:$K$20,4,0),
0,IF(入力用!AK128="","",入力用!AK128),
1,IF(入力用!AK128="",0,VLOOKUP(入力用!AK128,参照用!$A$1:$B$11,2,0))
),
"")</f>
        <v/>
      </c>
      <c r="AM128" s="1" t="str">
        <f>IFERROR(
_xlfn.SWITCH(
VLOOKUP(AM$1,参照用!$H$2:$K$20,4,0),
0,IF(入力用!AL128="","",入力用!AL128),
1,IF(入力用!AL128="",0,VLOOKUP(入力用!AL128,参照用!$A$1:$B$11,2,0))
),
"")</f>
        <v/>
      </c>
    </row>
    <row r="129" spans="1:39" x14ac:dyDescent="0.2">
      <c r="A129" s="1" t="str">
        <f t="shared" si="1"/>
        <v/>
      </c>
      <c r="B129" s="10" t="str">
        <f>IF(
D129="","",
IF(入力用!A129="",B128,DATE(LEFT(設定!$AD$4,4),MID(設定!$AD$4,5,2),MID(入力用!A129,1,FIND("日",入力用!A129)-1)))
)</f>
        <v/>
      </c>
      <c r="C129" s="10" t="str">
        <f>IF(
D129="","",
IF(入力用!B129="",C128,入力用!B129)
)</f>
        <v/>
      </c>
      <c r="D129" s="1" t="str">
        <f>_xlfn.SWITCH(VLOOKUP(D$1,参照用!$H$2:$K$20,4,0),
0,IF(ISBLANK(入力用!C129),"",入力用!C129),
1,IFERROR(VLOOKUP(入力用!C129,参照用!$A$1:$B$11,2,0),"")
)</f>
        <v/>
      </c>
      <c r="E129" s="1" t="str">
        <f>_xlfn.SWITCH(VLOOKUP(E$1,参照用!$H$2:$K$20,4,0),
0,IF(ISBLANK(入力用!D129),"",入力用!D129),
1,IFERROR(VLOOKUP(入力用!D129,参照用!$A$1:$B$11,2,0),"")
)</f>
        <v/>
      </c>
      <c r="F129" s="1" t="str">
        <f>_xlfn.SWITCH(VLOOKUP(F$1,参照用!$H$2:$K$20,4,0),
0,IF(ISBLANK(入力用!E129),"",入力用!E129),
1,IFERROR(VLOOKUP(入力用!E129,参照用!$A$1:$B$11,2,0),"")
)</f>
        <v/>
      </c>
      <c r="G129" s="1">
        <f>IFERROR(
_xlfn.SWITCH(
VLOOKUP(G$1,参照用!$H$2:$K$20,4,0),
0,IF(ISBLANK(入力用!F129),"",入力用!F129),
1,IF(ISBLANK(入力用!F129),0,VLOOKUP(入力用!F129,参照用!$A$1:$B$11,2,0))
),
"")</f>
        <v>0</v>
      </c>
      <c r="H129" s="1">
        <f>IFERROR(
_xlfn.SWITCH(
VLOOKUP(H$1,参照用!$H$2:$K$20,4,0),
0,IF(ISBLANK(入力用!G129),"",入力用!G129),
1,IF(ISBLANK(入力用!G129),0,VLOOKUP(入力用!G129,参照用!$A$1:$B$11,2,0))
),
"")</f>
        <v>0</v>
      </c>
      <c r="I129" s="1">
        <f>IFERROR(
_xlfn.SWITCH(
VLOOKUP(I$1,参照用!$H$2:$K$20,4,0),
0,IF(ISBLANK(入力用!H129),"",入力用!H129),
1,IF(ISBLANK(入力用!H129),0,VLOOKUP(入力用!H129,参照用!$A$1:$B$11,2,0))
),
"")</f>
        <v>0</v>
      </c>
      <c r="J129" s="1">
        <f>IFERROR(
_xlfn.SWITCH(
VLOOKUP(J$1,参照用!$H$2:$K$20,4,0),
0,IF(入力用!I129="","",入力用!I129),
1,IF(入力用!I129="",0,VLOOKUP(入力用!I129,参照用!$A$1:$B$11,2,0))
),
"")</f>
        <v>0</v>
      </c>
      <c r="K129" s="1">
        <f>IFERROR(
_xlfn.SWITCH(
VLOOKUP(K$1,参照用!$H$2:$K$20,4,0),
0,IF(入力用!J129="","",入力用!J129),
1,IF(入力用!J129="",0,VLOOKUP(入力用!J129,参照用!$A$1:$B$11,2,0))
),
"")</f>
        <v>0</v>
      </c>
      <c r="L129" s="1">
        <f>IFERROR(
_xlfn.SWITCH(
VLOOKUP(L$1,参照用!$H$2:$K$20,4,0),
0,IF(入力用!K129="","",入力用!K129),
1,IF(入力用!K129="",0,VLOOKUP(入力用!K129,参照用!$A$1:$B$11,2,0))
),
"")</f>
        <v>0</v>
      </c>
      <c r="M129" s="1">
        <f>IFERROR(
_xlfn.SWITCH(
VLOOKUP(M$1,参照用!$H$2:$K$20,4,0),
0,IF(入力用!L129="","",入力用!L129),
1,IF(入力用!L129="",0,VLOOKUP(入力用!L129,参照用!$A$1:$B$11,2,0))
),
"")</f>
        <v>0</v>
      </c>
      <c r="N129" s="1">
        <f>IFERROR(
_xlfn.SWITCH(
VLOOKUP(N$1,参照用!$H$2:$K$20,4,0),
0,IF(入力用!M129="","",入力用!M129),
1,IF(入力用!M129="",0,VLOOKUP(入力用!M129,参照用!$A$1:$B$11,2,0))
),
"")</f>
        <v>0</v>
      </c>
      <c r="O129" s="1">
        <f>IFERROR(
_xlfn.SWITCH(
VLOOKUP(O$1,参照用!$H$2:$K$20,4,0),
0,IF(入力用!N129="","",入力用!N129),
1,IF(入力用!N129="",0,VLOOKUP(入力用!N129,参照用!$A$1:$B$11,2,0))
),
"")</f>
        <v>0</v>
      </c>
      <c r="P129" s="1">
        <f>IFERROR(
_xlfn.SWITCH(
VLOOKUP(P$1,参照用!$H$2:$K$20,4,0),
0,IF(入力用!O129="","",入力用!O129),
1,IF(入力用!O129="",0,VLOOKUP(入力用!O129,参照用!$A$1:$B$11,2,0))
),
"")</f>
        <v>0</v>
      </c>
      <c r="Q129" s="1">
        <f>IFERROR(
_xlfn.SWITCH(
VLOOKUP(Q$1,参照用!$H$2:$K$20,4,0),
0,IF(入力用!P129="","",入力用!P129),
1,IF(入力用!P129="",0,VLOOKUP(入力用!P129,参照用!$A$1:$B$11,2,0))
),
"")</f>
        <v>0</v>
      </c>
      <c r="R129" s="1">
        <f>IFERROR(
_xlfn.SWITCH(
VLOOKUP(R$1,参照用!$H$2:$K$20,4,0),
0,IF(入力用!Q129="","",入力用!Q129),
1,IF(入力用!Q129="",0,VLOOKUP(入力用!Q129,参照用!$A$1:$B$11,2,0))
),
"")</f>
        <v>0</v>
      </c>
      <c r="S129" s="1">
        <f>IFERROR(
_xlfn.SWITCH(
VLOOKUP(S$1,参照用!$H$2:$K$20,4,0),
0,IF(入力用!R129="","",入力用!R129),
1,IF(入力用!R129="",0,VLOOKUP(入力用!R129,参照用!$A$1:$B$11,2,0))
),
"")</f>
        <v>0</v>
      </c>
      <c r="T129" s="1">
        <f>IFERROR(
_xlfn.SWITCH(
VLOOKUP(T$1,参照用!$H$2:$K$20,4,0),
0,IF(入力用!S129="","",入力用!S129),
1,IF(入力用!S129="",0,VLOOKUP(入力用!S129,参照用!$A$1:$B$11,2,0))
),
"")</f>
        <v>0</v>
      </c>
      <c r="U129" s="1">
        <f>IFERROR(
_xlfn.SWITCH(
VLOOKUP(U$1,参照用!$H$2:$K$20,4,0),
0,IF(入力用!T129="","",入力用!T129),
1,IF(入力用!T129="",0,VLOOKUP(入力用!T129,参照用!$A$1:$B$11,2,0))
),
"")</f>
        <v>0</v>
      </c>
      <c r="V129" s="1">
        <f>IFERROR(
_xlfn.SWITCH(
VLOOKUP(V$1,参照用!$H$2:$K$20,4,0),
0,IF(入力用!U129="","",入力用!U129),
1,IF(入力用!U129="",0,VLOOKUP(入力用!U129,参照用!$A$1:$B$11,2,0))
),
"")</f>
        <v>0</v>
      </c>
      <c r="W129" s="1">
        <f>IFERROR(
_xlfn.SWITCH(
VLOOKUP(W$1,参照用!$H$2:$K$20,4,0),
0,IF(入力用!V129="","",入力用!V129),
1,IF(入力用!V129="",0,VLOOKUP(入力用!V129,参照用!$A$1:$B$11,2,0))
),
"")</f>
        <v>0</v>
      </c>
      <c r="X129" s="1">
        <f>IFERROR(
_xlfn.SWITCH(
VLOOKUP(X$1,参照用!$H$2:$K$20,4,0),
0,IF(入力用!W129="","",入力用!W129),
1,IF(入力用!W129="",0,VLOOKUP(入力用!W129,参照用!$A$1:$B$11,2,0))
),
"")</f>
        <v>0</v>
      </c>
      <c r="Y129" s="1">
        <f>IFERROR(
_xlfn.SWITCH(
VLOOKUP(Y$1,参照用!$H$2:$K$20,4,0),
0,IF(入力用!X129="","",入力用!X129),
1,IF(入力用!X129="",0,VLOOKUP(入力用!X129,参照用!$A$1:$B$11,2,0))
),
"")</f>
        <v>0</v>
      </c>
      <c r="Z129" s="1">
        <f>IFERROR(
_xlfn.SWITCH(
VLOOKUP(Z$1,参照用!$H$2:$K$20,4,0),
0,IF(入力用!Y129="","",入力用!Y129),
1,IF(入力用!Y129="",0,VLOOKUP(入力用!Y129,参照用!$A$1:$B$11,2,0))
),
"")</f>
        <v>0</v>
      </c>
      <c r="AA129" s="1">
        <f>IFERROR(
_xlfn.SWITCH(
VLOOKUP(AA$1,参照用!$H$2:$K$20,4,0),
0,IF(入力用!Z129="","",入力用!Z129),
1,IF(入力用!Z129="",0,VLOOKUP(入力用!Z129,参照用!$A$1:$B$11,2,0))
),
"")</f>
        <v>0</v>
      </c>
      <c r="AB129" s="1">
        <f>IFERROR(
_xlfn.SWITCH(
VLOOKUP(AB$1,参照用!$H$2:$K$20,4,0),
0,IF(入力用!AA129="","",入力用!AA129),
1,IF(入力用!AA129="",0,VLOOKUP(入力用!AA129,参照用!$A$1:$B$11,2,0))
),
"")</f>
        <v>0</v>
      </c>
      <c r="AC129" s="1">
        <f>IFERROR(
_xlfn.SWITCH(
VLOOKUP(AC$1,参照用!$H$2:$K$20,4,0),
0,IF(入力用!AB129="","",入力用!AB129),
1,IF(入力用!AB129="",0,VLOOKUP(入力用!AB129,参照用!$A$1:$B$11,2,0))
),
"")</f>
        <v>0</v>
      </c>
      <c r="AD129" s="1">
        <f>IFERROR(
_xlfn.SWITCH(
VLOOKUP(AD$1,参照用!$H$2:$K$20,4,0),
0,IF(入力用!AC129="","",入力用!AC129),
1,IF(入力用!AC129="",0,VLOOKUP(入力用!AC129,参照用!$A$1:$B$11,2,0))
),
"")</f>
        <v>0</v>
      </c>
      <c r="AE129" s="1">
        <f>IFERROR(
_xlfn.SWITCH(
VLOOKUP(AE$1,参照用!$H$2:$K$20,4,0),
0,IF(入力用!AD129="","",入力用!AD129),
1,IF(入力用!AD129="",0,VLOOKUP(入力用!AD129,参照用!$A$1:$B$11,2,0))
),
"")</f>
        <v>0</v>
      </c>
      <c r="AF129" s="1">
        <f>IFERROR(
_xlfn.SWITCH(
VLOOKUP(AF$1,参照用!$H$2:$K$20,4,0),
0,IF(入力用!AE129="","",入力用!AE129),
1,IF(入力用!AE129="",0,VLOOKUP(入力用!AE129,参照用!$A$1:$B$11,2,0))
),
"")</f>
        <v>0</v>
      </c>
      <c r="AG129" s="1">
        <f>IFERROR(
_xlfn.SWITCH(
VLOOKUP(AG$1,参照用!$H$2:$K$20,4,0),
0,IF(入力用!AF129="","",入力用!AF129),
1,IF(入力用!AF129="",0,VLOOKUP(入力用!AF129,参照用!$A$1:$B$11,2,0))
),
"")</f>
        <v>0</v>
      </c>
      <c r="AH129" s="1">
        <f>IFERROR(
_xlfn.SWITCH(
VLOOKUP(AH$1,参照用!$H$2:$K$20,4,0),
0,IF(入力用!AG129="","",入力用!AG129),
1,IF(入力用!AG129="",0,VLOOKUP(入力用!AG129,参照用!$A$1:$B$11,2,0))
),
"")</f>
        <v>0</v>
      </c>
      <c r="AI129" s="1">
        <f>IFERROR(
_xlfn.SWITCH(
VLOOKUP(AI$1,参照用!$H$2:$K$20,4,0),
0,IF(入力用!AH129="","",入力用!AH129),
1,IF(入力用!AH129="",0,VLOOKUP(入力用!AH129,参照用!$A$1:$B$11,2,0))
),
"")</f>
        <v>0</v>
      </c>
      <c r="AJ129" s="1" t="str">
        <f>IFERROR(
_xlfn.SWITCH(
VLOOKUP(AJ$1,参照用!$H$2:$K$20,4,0),
0,IF(入力用!AI129="","",入力用!AI129),
1,IF(入力用!AI129="",0,VLOOKUP(入力用!AI129,参照用!$A$1:$B$11,2,0))
),
"")</f>
        <v/>
      </c>
      <c r="AK129" s="1" t="str">
        <f>IFERROR(
_xlfn.SWITCH(
VLOOKUP(AK$1,参照用!$H$2:$K$20,4,0),
0,IF(入力用!AJ129="","",入力用!AJ129),
1,IF(入力用!AJ129="",0,VLOOKUP(入力用!AJ129,参照用!$A$1:$B$11,2,0))
),
"")</f>
        <v/>
      </c>
      <c r="AL129" s="1" t="str">
        <f>IFERROR(
_xlfn.SWITCH(
VLOOKUP(AL$1,参照用!$H$2:$K$20,4,0),
0,IF(入力用!AK129="","",入力用!AK129),
1,IF(入力用!AK129="",0,VLOOKUP(入力用!AK129,参照用!$A$1:$B$11,2,0))
),
"")</f>
        <v/>
      </c>
      <c r="AM129" s="1" t="str">
        <f>IFERROR(
_xlfn.SWITCH(
VLOOKUP(AM$1,参照用!$H$2:$K$20,4,0),
0,IF(入力用!AL129="","",入力用!AL129),
1,IF(入力用!AL129="",0,VLOOKUP(入力用!AL129,参照用!$A$1:$B$11,2,0))
),
"")</f>
        <v/>
      </c>
    </row>
    <row r="130" spans="1:39" x14ac:dyDescent="0.2">
      <c r="A130" s="1" t="str">
        <f t="shared" si="1"/>
        <v/>
      </c>
      <c r="B130" s="10" t="str">
        <f>IF(
D130="","",
IF(入力用!A130="",B129,DATE(LEFT(設定!$AD$4,4),MID(設定!$AD$4,5,2),MID(入力用!A130,1,FIND("日",入力用!A130)-1)))
)</f>
        <v/>
      </c>
      <c r="C130" s="10" t="str">
        <f>IF(
D130="","",
IF(入力用!B130="",C129,入力用!B130)
)</f>
        <v/>
      </c>
      <c r="D130" s="1" t="str">
        <f>_xlfn.SWITCH(VLOOKUP(D$1,参照用!$H$2:$K$20,4,0),
0,IF(ISBLANK(入力用!C130),"",入力用!C130),
1,IFERROR(VLOOKUP(入力用!C130,参照用!$A$1:$B$11,2,0),"")
)</f>
        <v/>
      </c>
      <c r="E130" s="1" t="str">
        <f>_xlfn.SWITCH(VLOOKUP(E$1,参照用!$H$2:$K$20,4,0),
0,IF(ISBLANK(入力用!D130),"",入力用!D130),
1,IFERROR(VLOOKUP(入力用!D130,参照用!$A$1:$B$11,2,0),"")
)</f>
        <v/>
      </c>
      <c r="F130" s="1" t="str">
        <f>_xlfn.SWITCH(VLOOKUP(F$1,参照用!$H$2:$K$20,4,0),
0,IF(ISBLANK(入力用!E130),"",入力用!E130),
1,IFERROR(VLOOKUP(入力用!E130,参照用!$A$1:$B$11,2,0),"")
)</f>
        <v/>
      </c>
      <c r="G130" s="1">
        <f>IFERROR(
_xlfn.SWITCH(
VLOOKUP(G$1,参照用!$H$2:$K$20,4,0),
0,IF(ISBLANK(入力用!F130),"",入力用!F130),
1,IF(ISBLANK(入力用!F130),0,VLOOKUP(入力用!F130,参照用!$A$1:$B$11,2,0))
),
"")</f>
        <v>0</v>
      </c>
      <c r="H130" s="1">
        <f>IFERROR(
_xlfn.SWITCH(
VLOOKUP(H$1,参照用!$H$2:$K$20,4,0),
0,IF(ISBLANK(入力用!G130),"",入力用!G130),
1,IF(ISBLANK(入力用!G130),0,VLOOKUP(入力用!G130,参照用!$A$1:$B$11,2,0))
),
"")</f>
        <v>0</v>
      </c>
      <c r="I130" s="1">
        <f>IFERROR(
_xlfn.SWITCH(
VLOOKUP(I$1,参照用!$H$2:$K$20,4,0),
0,IF(ISBLANK(入力用!H130),"",入力用!H130),
1,IF(ISBLANK(入力用!H130),0,VLOOKUP(入力用!H130,参照用!$A$1:$B$11,2,0))
),
"")</f>
        <v>0</v>
      </c>
      <c r="J130" s="1">
        <f>IFERROR(
_xlfn.SWITCH(
VLOOKUP(J$1,参照用!$H$2:$K$20,4,0),
0,IF(入力用!I130="","",入力用!I130),
1,IF(入力用!I130="",0,VLOOKUP(入力用!I130,参照用!$A$1:$B$11,2,0))
),
"")</f>
        <v>0</v>
      </c>
      <c r="K130" s="1">
        <f>IFERROR(
_xlfn.SWITCH(
VLOOKUP(K$1,参照用!$H$2:$K$20,4,0),
0,IF(入力用!J130="","",入力用!J130),
1,IF(入力用!J130="",0,VLOOKUP(入力用!J130,参照用!$A$1:$B$11,2,0))
),
"")</f>
        <v>0</v>
      </c>
      <c r="L130" s="1">
        <f>IFERROR(
_xlfn.SWITCH(
VLOOKUP(L$1,参照用!$H$2:$K$20,4,0),
0,IF(入力用!K130="","",入力用!K130),
1,IF(入力用!K130="",0,VLOOKUP(入力用!K130,参照用!$A$1:$B$11,2,0))
),
"")</f>
        <v>0</v>
      </c>
      <c r="M130" s="1">
        <f>IFERROR(
_xlfn.SWITCH(
VLOOKUP(M$1,参照用!$H$2:$K$20,4,0),
0,IF(入力用!L130="","",入力用!L130),
1,IF(入力用!L130="",0,VLOOKUP(入力用!L130,参照用!$A$1:$B$11,2,0))
),
"")</f>
        <v>0</v>
      </c>
      <c r="N130" s="1">
        <f>IFERROR(
_xlfn.SWITCH(
VLOOKUP(N$1,参照用!$H$2:$K$20,4,0),
0,IF(入力用!M130="","",入力用!M130),
1,IF(入力用!M130="",0,VLOOKUP(入力用!M130,参照用!$A$1:$B$11,2,0))
),
"")</f>
        <v>0</v>
      </c>
      <c r="O130" s="1">
        <f>IFERROR(
_xlfn.SWITCH(
VLOOKUP(O$1,参照用!$H$2:$K$20,4,0),
0,IF(入力用!N130="","",入力用!N130),
1,IF(入力用!N130="",0,VLOOKUP(入力用!N130,参照用!$A$1:$B$11,2,0))
),
"")</f>
        <v>0</v>
      </c>
      <c r="P130" s="1">
        <f>IFERROR(
_xlfn.SWITCH(
VLOOKUP(P$1,参照用!$H$2:$K$20,4,0),
0,IF(入力用!O130="","",入力用!O130),
1,IF(入力用!O130="",0,VLOOKUP(入力用!O130,参照用!$A$1:$B$11,2,0))
),
"")</f>
        <v>0</v>
      </c>
      <c r="Q130" s="1">
        <f>IFERROR(
_xlfn.SWITCH(
VLOOKUP(Q$1,参照用!$H$2:$K$20,4,0),
0,IF(入力用!P130="","",入力用!P130),
1,IF(入力用!P130="",0,VLOOKUP(入力用!P130,参照用!$A$1:$B$11,2,0))
),
"")</f>
        <v>0</v>
      </c>
      <c r="R130" s="1">
        <f>IFERROR(
_xlfn.SWITCH(
VLOOKUP(R$1,参照用!$H$2:$K$20,4,0),
0,IF(入力用!Q130="","",入力用!Q130),
1,IF(入力用!Q130="",0,VLOOKUP(入力用!Q130,参照用!$A$1:$B$11,2,0))
),
"")</f>
        <v>0</v>
      </c>
      <c r="S130" s="1">
        <f>IFERROR(
_xlfn.SWITCH(
VLOOKUP(S$1,参照用!$H$2:$K$20,4,0),
0,IF(入力用!R130="","",入力用!R130),
1,IF(入力用!R130="",0,VLOOKUP(入力用!R130,参照用!$A$1:$B$11,2,0))
),
"")</f>
        <v>0</v>
      </c>
      <c r="T130" s="1">
        <f>IFERROR(
_xlfn.SWITCH(
VLOOKUP(T$1,参照用!$H$2:$K$20,4,0),
0,IF(入力用!S130="","",入力用!S130),
1,IF(入力用!S130="",0,VLOOKUP(入力用!S130,参照用!$A$1:$B$11,2,0))
),
"")</f>
        <v>0</v>
      </c>
      <c r="U130" s="1">
        <f>IFERROR(
_xlfn.SWITCH(
VLOOKUP(U$1,参照用!$H$2:$K$20,4,0),
0,IF(入力用!T130="","",入力用!T130),
1,IF(入力用!T130="",0,VLOOKUP(入力用!T130,参照用!$A$1:$B$11,2,0))
),
"")</f>
        <v>0</v>
      </c>
      <c r="V130" s="1">
        <f>IFERROR(
_xlfn.SWITCH(
VLOOKUP(V$1,参照用!$H$2:$K$20,4,0),
0,IF(入力用!U130="","",入力用!U130),
1,IF(入力用!U130="",0,VLOOKUP(入力用!U130,参照用!$A$1:$B$11,2,0))
),
"")</f>
        <v>0</v>
      </c>
      <c r="W130" s="1">
        <f>IFERROR(
_xlfn.SWITCH(
VLOOKUP(W$1,参照用!$H$2:$K$20,4,0),
0,IF(入力用!V130="","",入力用!V130),
1,IF(入力用!V130="",0,VLOOKUP(入力用!V130,参照用!$A$1:$B$11,2,0))
),
"")</f>
        <v>0</v>
      </c>
      <c r="X130" s="1">
        <f>IFERROR(
_xlfn.SWITCH(
VLOOKUP(X$1,参照用!$H$2:$K$20,4,0),
0,IF(入力用!W130="","",入力用!W130),
1,IF(入力用!W130="",0,VLOOKUP(入力用!W130,参照用!$A$1:$B$11,2,0))
),
"")</f>
        <v>0</v>
      </c>
      <c r="Y130" s="1">
        <f>IFERROR(
_xlfn.SWITCH(
VLOOKUP(Y$1,参照用!$H$2:$K$20,4,0),
0,IF(入力用!X130="","",入力用!X130),
1,IF(入力用!X130="",0,VLOOKUP(入力用!X130,参照用!$A$1:$B$11,2,0))
),
"")</f>
        <v>0</v>
      </c>
      <c r="Z130" s="1">
        <f>IFERROR(
_xlfn.SWITCH(
VLOOKUP(Z$1,参照用!$H$2:$K$20,4,0),
0,IF(入力用!Y130="","",入力用!Y130),
1,IF(入力用!Y130="",0,VLOOKUP(入力用!Y130,参照用!$A$1:$B$11,2,0))
),
"")</f>
        <v>0</v>
      </c>
      <c r="AA130" s="1">
        <f>IFERROR(
_xlfn.SWITCH(
VLOOKUP(AA$1,参照用!$H$2:$K$20,4,0),
0,IF(入力用!Z130="","",入力用!Z130),
1,IF(入力用!Z130="",0,VLOOKUP(入力用!Z130,参照用!$A$1:$B$11,2,0))
),
"")</f>
        <v>0</v>
      </c>
      <c r="AB130" s="1">
        <f>IFERROR(
_xlfn.SWITCH(
VLOOKUP(AB$1,参照用!$H$2:$K$20,4,0),
0,IF(入力用!AA130="","",入力用!AA130),
1,IF(入力用!AA130="",0,VLOOKUP(入力用!AA130,参照用!$A$1:$B$11,2,0))
),
"")</f>
        <v>0</v>
      </c>
      <c r="AC130" s="1">
        <f>IFERROR(
_xlfn.SWITCH(
VLOOKUP(AC$1,参照用!$H$2:$K$20,4,0),
0,IF(入力用!AB130="","",入力用!AB130),
1,IF(入力用!AB130="",0,VLOOKUP(入力用!AB130,参照用!$A$1:$B$11,2,0))
),
"")</f>
        <v>0</v>
      </c>
      <c r="AD130" s="1">
        <f>IFERROR(
_xlfn.SWITCH(
VLOOKUP(AD$1,参照用!$H$2:$K$20,4,0),
0,IF(入力用!AC130="","",入力用!AC130),
1,IF(入力用!AC130="",0,VLOOKUP(入力用!AC130,参照用!$A$1:$B$11,2,0))
),
"")</f>
        <v>0</v>
      </c>
      <c r="AE130" s="1">
        <f>IFERROR(
_xlfn.SWITCH(
VLOOKUP(AE$1,参照用!$H$2:$K$20,4,0),
0,IF(入力用!AD130="","",入力用!AD130),
1,IF(入力用!AD130="",0,VLOOKUP(入力用!AD130,参照用!$A$1:$B$11,2,0))
),
"")</f>
        <v>0</v>
      </c>
      <c r="AF130" s="1">
        <f>IFERROR(
_xlfn.SWITCH(
VLOOKUP(AF$1,参照用!$H$2:$K$20,4,0),
0,IF(入力用!AE130="","",入力用!AE130),
1,IF(入力用!AE130="",0,VLOOKUP(入力用!AE130,参照用!$A$1:$B$11,2,0))
),
"")</f>
        <v>0</v>
      </c>
      <c r="AG130" s="1">
        <f>IFERROR(
_xlfn.SWITCH(
VLOOKUP(AG$1,参照用!$H$2:$K$20,4,0),
0,IF(入力用!AF130="","",入力用!AF130),
1,IF(入力用!AF130="",0,VLOOKUP(入力用!AF130,参照用!$A$1:$B$11,2,0))
),
"")</f>
        <v>0</v>
      </c>
      <c r="AH130" s="1">
        <f>IFERROR(
_xlfn.SWITCH(
VLOOKUP(AH$1,参照用!$H$2:$K$20,4,0),
0,IF(入力用!AG130="","",入力用!AG130),
1,IF(入力用!AG130="",0,VLOOKUP(入力用!AG130,参照用!$A$1:$B$11,2,0))
),
"")</f>
        <v>0</v>
      </c>
      <c r="AI130" s="1">
        <f>IFERROR(
_xlfn.SWITCH(
VLOOKUP(AI$1,参照用!$H$2:$K$20,4,0),
0,IF(入力用!AH130="","",入力用!AH130),
1,IF(入力用!AH130="",0,VLOOKUP(入力用!AH130,参照用!$A$1:$B$11,2,0))
),
"")</f>
        <v>0</v>
      </c>
      <c r="AJ130" s="1" t="str">
        <f>IFERROR(
_xlfn.SWITCH(
VLOOKUP(AJ$1,参照用!$H$2:$K$20,4,0),
0,IF(入力用!AI130="","",入力用!AI130),
1,IF(入力用!AI130="",0,VLOOKUP(入力用!AI130,参照用!$A$1:$B$11,2,0))
),
"")</f>
        <v/>
      </c>
      <c r="AK130" s="1" t="str">
        <f>IFERROR(
_xlfn.SWITCH(
VLOOKUP(AK$1,参照用!$H$2:$K$20,4,0),
0,IF(入力用!AJ130="","",入力用!AJ130),
1,IF(入力用!AJ130="",0,VLOOKUP(入力用!AJ130,参照用!$A$1:$B$11,2,0))
),
"")</f>
        <v/>
      </c>
      <c r="AL130" s="1" t="str">
        <f>IFERROR(
_xlfn.SWITCH(
VLOOKUP(AL$1,参照用!$H$2:$K$20,4,0),
0,IF(入力用!AK130="","",入力用!AK130),
1,IF(入力用!AK130="",0,VLOOKUP(入力用!AK130,参照用!$A$1:$B$11,2,0))
),
"")</f>
        <v/>
      </c>
      <c r="AM130" s="1" t="str">
        <f>IFERROR(
_xlfn.SWITCH(
VLOOKUP(AM$1,参照用!$H$2:$K$20,4,0),
0,IF(入力用!AL130="","",入力用!AL130),
1,IF(入力用!AL130="",0,VLOOKUP(入力用!AL130,参照用!$A$1:$B$11,2,0))
),
"")</f>
        <v/>
      </c>
    </row>
    <row r="131" spans="1:39" x14ac:dyDescent="0.2">
      <c r="A131" s="1" t="str">
        <f t="shared" si="1"/>
        <v/>
      </c>
      <c r="B131" s="10" t="str">
        <f>IF(
D131="","",
IF(入力用!A131="",B130,DATE(LEFT(設定!$AD$4,4),MID(設定!$AD$4,5,2),MID(入力用!A131,1,FIND("日",入力用!A131)-1)))
)</f>
        <v/>
      </c>
      <c r="C131" s="10" t="str">
        <f>IF(
D131="","",
IF(入力用!B131="",C130,入力用!B131)
)</f>
        <v/>
      </c>
      <c r="D131" s="1" t="str">
        <f>_xlfn.SWITCH(VLOOKUP(D$1,参照用!$H$2:$K$20,4,0),
0,IF(ISBLANK(入力用!C131),"",入力用!C131),
1,IFERROR(VLOOKUP(入力用!C131,参照用!$A$1:$B$11,2,0),"")
)</f>
        <v/>
      </c>
      <c r="E131" s="1" t="str">
        <f>_xlfn.SWITCH(VLOOKUP(E$1,参照用!$H$2:$K$20,4,0),
0,IF(ISBLANK(入力用!D131),"",入力用!D131),
1,IFERROR(VLOOKUP(入力用!D131,参照用!$A$1:$B$11,2,0),"")
)</f>
        <v/>
      </c>
      <c r="F131" s="1" t="str">
        <f>_xlfn.SWITCH(VLOOKUP(F$1,参照用!$H$2:$K$20,4,0),
0,IF(ISBLANK(入力用!E131),"",入力用!E131),
1,IFERROR(VLOOKUP(入力用!E131,参照用!$A$1:$B$11,2,0),"")
)</f>
        <v/>
      </c>
      <c r="G131" s="1">
        <f>IFERROR(
_xlfn.SWITCH(
VLOOKUP(G$1,参照用!$H$2:$K$20,4,0),
0,IF(ISBLANK(入力用!F131),"",入力用!F131),
1,IF(ISBLANK(入力用!F131),0,VLOOKUP(入力用!F131,参照用!$A$1:$B$11,2,0))
),
"")</f>
        <v>0</v>
      </c>
      <c r="H131" s="1">
        <f>IFERROR(
_xlfn.SWITCH(
VLOOKUP(H$1,参照用!$H$2:$K$20,4,0),
0,IF(ISBLANK(入力用!G131),"",入力用!G131),
1,IF(ISBLANK(入力用!G131),0,VLOOKUP(入力用!G131,参照用!$A$1:$B$11,2,0))
),
"")</f>
        <v>0</v>
      </c>
      <c r="I131" s="1">
        <f>IFERROR(
_xlfn.SWITCH(
VLOOKUP(I$1,参照用!$H$2:$K$20,4,0),
0,IF(ISBLANK(入力用!H131),"",入力用!H131),
1,IF(ISBLANK(入力用!H131),0,VLOOKUP(入力用!H131,参照用!$A$1:$B$11,2,0))
),
"")</f>
        <v>0</v>
      </c>
      <c r="J131" s="1">
        <f>IFERROR(
_xlfn.SWITCH(
VLOOKUP(J$1,参照用!$H$2:$K$20,4,0),
0,IF(入力用!I131="","",入力用!I131),
1,IF(入力用!I131="",0,VLOOKUP(入力用!I131,参照用!$A$1:$B$11,2,0))
),
"")</f>
        <v>0</v>
      </c>
      <c r="K131" s="1">
        <f>IFERROR(
_xlfn.SWITCH(
VLOOKUP(K$1,参照用!$H$2:$K$20,4,0),
0,IF(入力用!J131="","",入力用!J131),
1,IF(入力用!J131="",0,VLOOKUP(入力用!J131,参照用!$A$1:$B$11,2,0))
),
"")</f>
        <v>0</v>
      </c>
      <c r="L131" s="1">
        <f>IFERROR(
_xlfn.SWITCH(
VLOOKUP(L$1,参照用!$H$2:$K$20,4,0),
0,IF(入力用!K131="","",入力用!K131),
1,IF(入力用!K131="",0,VLOOKUP(入力用!K131,参照用!$A$1:$B$11,2,0))
),
"")</f>
        <v>0</v>
      </c>
      <c r="M131" s="1">
        <f>IFERROR(
_xlfn.SWITCH(
VLOOKUP(M$1,参照用!$H$2:$K$20,4,0),
0,IF(入力用!L131="","",入力用!L131),
1,IF(入力用!L131="",0,VLOOKUP(入力用!L131,参照用!$A$1:$B$11,2,0))
),
"")</f>
        <v>0</v>
      </c>
      <c r="N131" s="1">
        <f>IFERROR(
_xlfn.SWITCH(
VLOOKUP(N$1,参照用!$H$2:$K$20,4,0),
0,IF(入力用!M131="","",入力用!M131),
1,IF(入力用!M131="",0,VLOOKUP(入力用!M131,参照用!$A$1:$B$11,2,0))
),
"")</f>
        <v>0</v>
      </c>
      <c r="O131" s="1">
        <f>IFERROR(
_xlfn.SWITCH(
VLOOKUP(O$1,参照用!$H$2:$K$20,4,0),
0,IF(入力用!N131="","",入力用!N131),
1,IF(入力用!N131="",0,VLOOKUP(入力用!N131,参照用!$A$1:$B$11,2,0))
),
"")</f>
        <v>0</v>
      </c>
      <c r="P131" s="1">
        <f>IFERROR(
_xlfn.SWITCH(
VLOOKUP(P$1,参照用!$H$2:$K$20,4,0),
0,IF(入力用!O131="","",入力用!O131),
1,IF(入力用!O131="",0,VLOOKUP(入力用!O131,参照用!$A$1:$B$11,2,0))
),
"")</f>
        <v>0</v>
      </c>
      <c r="Q131" s="1">
        <f>IFERROR(
_xlfn.SWITCH(
VLOOKUP(Q$1,参照用!$H$2:$K$20,4,0),
0,IF(入力用!P131="","",入力用!P131),
1,IF(入力用!P131="",0,VLOOKUP(入力用!P131,参照用!$A$1:$B$11,2,0))
),
"")</f>
        <v>0</v>
      </c>
      <c r="R131" s="1">
        <f>IFERROR(
_xlfn.SWITCH(
VLOOKUP(R$1,参照用!$H$2:$K$20,4,0),
0,IF(入力用!Q131="","",入力用!Q131),
1,IF(入力用!Q131="",0,VLOOKUP(入力用!Q131,参照用!$A$1:$B$11,2,0))
),
"")</f>
        <v>0</v>
      </c>
      <c r="S131" s="1">
        <f>IFERROR(
_xlfn.SWITCH(
VLOOKUP(S$1,参照用!$H$2:$K$20,4,0),
0,IF(入力用!R131="","",入力用!R131),
1,IF(入力用!R131="",0,VLOOKUP(入力用!R131,参照用!$A$1:$B$11,2,0))
),
"")</f>
        <v>0</v>
      </c>
      <c r="T131" s="1">
        <f>IFERROR(
_xlfn.SWITCH(
VLOOKUP(T$1,参照用!$H$2:$K$20,4,0),
0,IF(入力用!S131="","",入力用!S131),
1,IF(入力用!S131="",0,VLOOKUP(入力用!S131,参照用!$A$1:$B$11,2,0))
),
"")</f>
        <v>0</v>
      </c>
      <c r="U131" s="1">
        <f>IFERROR(
_xlfn.SWITCH(
VLOOKUP(U$1,参照用!$H$2:$K$20,4,0),
0,IF(入力用!T131="","",入力用!T131),
1,IF(入力用!T131="",0,VLOOKUP(入力用!T131,参照用!$A$1:$B$11,2,0))
),
"")</f>
        <v>0</v>
      </c>
      <c r="V131" s="1">
        <f>IFERROR(
_xlfn.SWITCH(
VLOOKUP(V$1,参照用!$H$2:$K$20,4,0),
0,IF(入力用!U131="","",入力用!U131),
1,IF(入力用!U131="",0,VLOOKUP(入力用!U131,参照用!$A$1:$B$11,2,0))
),
"")</f>
        <v>0</v>
      </c>
      <c r="W131" s="1">
        <f>IFERROR(
_xlfn.SWITCH(
VLOOKUP(W$1,参照用!$H$2:$K$20,4,0),
0,IF(入力用!V131="","",入力用!V131),
1,IF(入力用!V131="",0,VLOOKUP(入力用!V131,参照用!$A$1:$B$11,2,0))
),
"")</f>
        <v>0</v>
      </c>
      <c r="X131" s="1">
        <f>IFERROR(
_xlfn.SWITCH(
VLOOKUP(X$1,参照用!$H$2:$K$20,4,0),
0,IF(入力用!W131="","",入力用!W131),
1,IF(入力用!W131="",0,VLOOKUP(入力用!W131,参照用!$A$1:$B$11,2,0))
),
"")</f>
        <v>0</v>
      </c>
      <c r="Y131" s="1">
        <f>IFERROR(
_xlfn.SWITCH(
VLOOKUP(Y$1,参照用!$H$2:$K$20,4,0),
0,IF(入力用!X131="","",入力用!X131),
1,IF(入力用!X131="",0,VLOOKUP(入力用!X131,参照用!$A$1:$B$11,2,0))
),
"")</f>
        <v>0</v>
      </c>
      <c r="Z131" s="1">
        <f>IFERROR(
_xlfn.SWITCH(
VLOOKUP(Z$1,参照用!$H$2:$K$20,4,0),
0,IF(入力用!Y131="","",入力用!Y131),
1,IF(入力用!Y131="",0,VLOOKUP(入力用!Y131,参照用!$A$1:$B$11,2,0))
),
"")</f>
        <v>0</v>
      </c>
      <c r="AA131" s="1">
        <f>IFERROR(
_xlfn.SWITCH(
VLOOKUP(AA$1,参照用!$H$2:$K$20,4,0),
0,IF(入力用!Z131="","",入力用!Z131),
1,IF(入力用!Z131="",0,VLOOKUP(入力用!Z131,参照用!$A$1:$B$11,2,0))
),
"")</f>
        <v>0</v>
      </c>
      <c r="AB131" s="1">
        <f>IFERROR(
_xlfn.SWITCH(
VLOOKUP(AB$1,参照用!$H$2:$K$20,4,0),
0,IF(入力用!AA131="","",入力用!AA131),
1,IF(入力用!AA131="",0,VLOOKUP(入力用!AA131,参照用!$A$1:$B$11,2,0))
),
"")</f>
        <v>0</v>
      </c>
      <c r="AC131" s="1">
        <f>IFERROR(
_xlfn.SWITCH(
VLOOKUP(AC$1,参照用!$H$2:$K$20,4,0),
0,IF(入力用!AB131="","",入力用!AB131),
1,IF(入力用!AB131="",0,VLOOKUP(入力用!AB131,参照用!$A$1:$B$11,2,0))
),
"")</f>
        <v>0</v>
      </c>
      <c r="AD131" s="1">
        <f>IFERROR(
_xlfn.SWITCH(
VLOOKUP(AD$1,参照用!$H$2:$K$20,4,0),
0,IF(入力用!AC131="","",入力用!AC131),
1,IF(入力用!AC131="",0,VLOOKUP(入力用!AC131,参照用!$A$1:$B$11,2,0))
),
"")</f>
        <v>0</v>
      </c>
      <c r="AE131" s="1">
        <f>IFERROR(
_xlfn.SWITCH(
VLOOKUP(AE$1,参照用!$H$2:$K$20,4,0),
0,IF(入力用!AD131="","",入力用!AD131),
1,IF(入力用!AD131="",0,VLOOKUP(入力用!AD131,参照用!$A$1:$B$11,2,0))
),
"")</f>
        <v>0</v>
      </c>
      <c r="AF131" s="1">
        <f>IFERROR(
_xlfn.SWITCH(
VLOOKUP(AF$1,参照用!$H$2:$K$20,4,0),
0,IF(入力用!AE131="","",入力用!AE131),
1,IF(入力用!AE131="",0,VLOOKUP(入力用!AE131,参照用!$A$1:$B$11,2,0))
),
"")</f>
        <v>0</v>
      </c>
      <c r="AG131" s="1">
        <f>IFERROR(
_xlfn.SWITCH(
VLOOKUP(AG$1,参照用!$H$2:$K$20,4,0),
0,IF(入力用!AF131="","",入力用!AF131),
1,IF(入力用!AF131="",0,VLOOKUP(入力用!AF131,参照用!$A$1:$B$11,2,0))
),
"")</f>
        <v>0</v>
      </c>
      <c r="AH131" s="1">
        <f>IFERROR(
_xlfn.SWITCH(
VLOOKUP(AH$1,参照用!$H$2:$K$20,4,0),
0,IF(入力用!AG131="","",入力用!AG131),
1,IF(入力用!AG131="",0,VLOOKUP(入力用!AG131,参照用!$A$1:$B$11,2,0))
),
"")</f>
        <v>0</v>
      </c>
      <c r="AI131" s="1">
        <f>IFERROR(
_xlfn.SWITCH(
VLOOKUP(AI$1,参照用!$H$2:$K$20,4,0),
0,IF(入力用!AH131="","",入力用!AH131),
1,IF(入力用!AH131="",0,VLOOKUP(入力用!AH131,参照用!$A$1:$B$11,2,0))
),
"")</f>
        <v>0</v>
      </c>
      <c r="AJ131" s="1" t="str">
        <f>IFERROR(
_xlfn.SWITCH(
VLOOKUP(AJ$1,参照用!$H$2:$K$20,4,0),
0,IF(入力用!AI131="","",入力用!AI131),
1,IF(入力用!AI131="",0,VLOOKUP(入力用!AI131,参照用!$A$1:$B$11,2,0))
),
"")</f>
        <v/>
      </c>
      <c r="AK131" s="1" t="str">
        <f>IFERROR(
_xlfn.SWITCH(
VLOOKUP(AK$1,参照用!$H$2:$K$20,4,0),
0,IF(入力用!AJ131="","",入力用!AJ131),
1,IF(入力用!AJ131="",0,VLOOKUP(入力用!AJ131,参照用!$A$1:$B$11,2,0))
),
"")</f>
        <v/>
      </c>
      <c r="AL131" s="1" t="str">
        <f>IFERROR(
_xlfn.SWITCH(
VLOOKUP(AL$1,参照用!$H$2:$K$20,4,0),
0,IF(入力用!AK131="","",入力用!AK131),
1,IF(入力用!AK131="",0,VLOOKUP(入力用!AK131,参照用!$A$1:$B$11,2,0))
),
"")</f>
        <v/>
      </c>
      <c r="AM131" s="1" t="str">
        <f>IFERROR(
_xlfn.SWITCH(
VLOOKUP(AM$1,参照用!$H$2:$K$20,4,0),
0,IF(入力用!AL131="","",入力用!AL131),
1,IF(入力用!AL131="",0,VLOOKUP(入力用!AL131,参照用!$A$1:$B$11,2,0))
),
"")</f>
        <v/>
      </c>
    </row>
    <row r="132" spans="1:39" x14ac:dyDescent="0.2">
      <c r="A132" s="1" t="str">
        <f t="shared" ref="A132:A149" si="2">B132&amp;D132</f>
        <v/>
      </c>
      <c r="B132" s="10" t="str">
        <f>IF(
D132="","",
IF(入力用!A132="",B131,DATE(LEFT(設定!$AD$4,4),MID(設定!$AD$4,5,2),MID(入力用!A132,1,FIND("日",入力用!A132)-1)))
)</f>
        <v/>
      </c>
      <c r="C132" s="10" t="str">
        <f>IF(
D132="","",
IF(入力用!B132="",C131,入力用!B132)
)</f>
        <v/>
      </c>
      <c r="D132" s="1" t="str">
        <f>_xlfn.SWITCH(VLOOKUP(D$1,参照用!$H$2:$K$20,4,0),
0,IF(ISBLANK(入力用!C132),"",入力用!C132),
1,IFERROR(VLOOKUP(入力用!C132,参照用!$A$1:$B$11,2,0),"")
)</f>
        <v/>
      </c>
      <c r="E132" s="1" t="str">
        <f>_xlfn.SWITCH(VLOOKUP(E$1,参照用!$H$2:$K$20,4,0),
0,IF(ISBLANK(入力用!D132),"",入力用!D132),
1,IFERROR(VLOOKUP(入力用!D132,参照用!$A$1:$B$11,2,0),"")
)</f>
        <v/>
      </c>
      <c r="F132" s="1" t="str">
        <f>_xlfn.SWITCH(VLOOKUP(F$1,参照用!$H$2:$K$20,4,0),
0,IF(ISBLANK(入力用!E132),"",入力用!E132),
1,IFERROR(VLOOKUP(入力用!E132,参照用!$A$1:$B$11,2,0),"")
)</f>
        <v/>
      </c>
      <c r="G132" s="1">
        <f>IFERROR(
_xlfn.SWITCH(
VLOOKUP(G$1,参照用!$H$2:$K$20,4,0),
0,IF(ISBLANK(入力用!F132),"",入力用!F132),
1,IF(ISBLANK(入力用!F132),0,VLOOKUP(入力用!F132,参照用!$A$1:$B$11,2,0))
),
"")</f>
        <v>0</v>
      </c>
      <c r="H132" s="1">
        <f>IFERROR(
_xlfn.SWITCH(
VLOOKUP(H$1,参照用!$H$2:$K$20,4,0),
0,IF(ISBLANK(入力用!G132),"",入力用!G132),
1,IF(ISBLANK(入力用!G132),0,VLOOKUP(入力用!G132,参照用!$A$1:$B$11,2,0))
),
"")</f>
        <v>0</v>
      </c>
      <c r="I132" s="1">
        <f>IFERROR(
_xlfn.SWITCH(
VLOOKUP(I$1,参照用!$H$2:$K$20,4,0),
0,IF(ISBLANK(入力用!H132),"",入力用!H132),
1,IF(ISBLANK(入力用!H132),0,VLOOKUP(入力用!H132,参照用!$A$1:$B$11,2,0))
),
"")</f>
        <v>0</v>
      </c>
      <c r="J132" s="1">
        <f>IFERROR(
_xlfn.SWITCH(
VLOOKUP(J$1,参照用!$H$2:$K$20,4,0),
0,IF(入力用!I132="","",入力用!I132),
1,IF(入力用!I132="",0,VLOOKUP(入力用!I132,参照用!$A$1:$B$11,2,0))
),
"")</f>
        <v>0</v>
      </c>
      <c r="K132" s="1">
        <f>IFERROR(
_xlfn.SWITCH(
VLOOKUP(K$1,参照用!$H$2:$K$20,4,0),
0,IF(入力用!J132="","",入力用!J132),
1,IF(入力用!J132="",0,VLOOKUP(入力用!J132,参照用!$A$1:$B$11,2,0))
),
"")</f>
        <v>0</v>
      </c>
      <c r="L132" s="1">
        <f>IFERROR(
_xlfn.SWITCH(
VLOOKUP(L$1,参照用!$H$2:$K$20,4,0),
0,IF(入力用!K132="","",入力用!K132),
1,IF(入力用!K132="",0,VLOOKUP(入力用!K132,参照用!$A$1:$B$11,2,0))
),
"")</f>
        <v>0</v>
      </c>
      <c r="M132" s="1">
        <f>IFERROR(
_xlfn.SWITCH(
VLOOKUP(M$1,参照用!$H$2:$K$20,4,0),
0,IF(入力用!L132="","",入力用!L132),
1,IF(入力用!L132="",0,VLOOKUP(入力用!L132,参照用!$A$1:$B$11,2,0))
),
"")</f>
        <v>0</v>
      </c>
      <c r="N132" s="1">
        <f>IFERROR(
_xlfn.SWITCH(
VLOOKUP(N$1,参照用!$H$2:$K$20,4,0),
0,IF(入力用!M132="","",入力用!M132),
1,IF(入力用!M132="",0,VLOOKUP(入力用!M132,参照用!$A$1:$B$11,2,0))
),
"")</f>
        <v>0</v>
      </c>
      <c r="O132" s="1">
        <f>IFERROR(
_xlfn.SWITCH(
VLOOKUP(O$1,参照用!$H$2:$K$20,4,0),
0,IF(入力用!N132="","",入力用!N132),
1,IF(入力用!N132="",0,VLOOKUP(入力用!N132,参照用!$A$1:$B$11,2,0))
),
"")</f>
        <v>0</v>
      </c>
      <c r="P132" s="1">
        <f>IFERROR(
_xlfn.SWITCH(
VLOOKUP(P$1,参照用!$H$2:$K$20,4,0),
0,IF(入力用!O132="","",入力用!O132),
1,IF(入力用!O132="",0,VLOOKUP(入力用!O132,参照用!$A$1:$B$11,2,0))
),
"")</f>
        <v>0</v>
      </c>
      <c r="Q132" s="1">
        <f>IFERROR(
_xlfn.SWITCH(
VLOOKUP(Q$1,参照用!$H$2:$K$20,4,0),
0,IF(入力用!P132="","",入力用!P132),
1,IF(入力用!P132="",0,VLOOKUP(入力用!P132,参照用!$A$1:$B$11,2,0))
),
"")</f>
        <v>0</v>
      </c>
      <c r="R132" s="1">
        <f>IFERROR(
_xlfn.SWITCH(
VLOOKUP(R$1,参照用!$H$2:$K$20,4,0),
0,IF(入力用!Q132="","",入力用!Q132),
1,IF(入力用!Q132="",0,VLOOKUP(入力用!Q132,参照用!$A$1:$B$11,2,0))
),
"")</f>
        <v>0</v>
      </c>
      <c r="S132" s="1">
        <f>IFERROR(
_xlfn.SWITCH(
VLOOKUP(S$1,参照用!$H$2:$K$20,4,0),
0,IF(入力用!R132="","",入力用!R132),
1,IF(入力用!R132="",0,VLOOKUP(入力用!R132,参照用!$A$1:$B$11,2,0))
),
"")</f>
        <v>0</v>
      </c>
      <c r="T132" s="1">
        <f>IFERROR(
_xlfn.SWITCH(
VLOOKUP(T$1,参照用!$H$2:$K$20,4,0),
0,IF(入力用!S132="","",入力用!S132),
1,IF(入力用!S132="",0,VLOOKUP(入力用!S132,参照用!$A$1:$B$11,2,0))
),
"")</f>
        <v>0</v>
      </c>
      <c r="U132" s="1">
        <f>IFERROR(
_xlfn.SWITCH(
VLOOKUP(U$1,参照用!$H$2:$K$20,4,0),
0,IF(入力用!T132="","",入力用!T132),
1,IF(入力用!T132="",0,VLOOKUP(入力用!T132,参照用!$A$1:$B$11,2,0))
),
"")</f>
        <v>0</v>
      </c>
      <c r="V132" s="1">
        <f>IFERROR(
_xlfn.SWITCH(
VLOOKUP(V$1,参照用!$H$2:$K$20,4,0),
0,IF(入力用!U132="","",入力用!U132),
1,IF(入力用!U132="",0,VLOOKUP(入力用!U132,参照用!$A$1:$B$11,2,0))
),
"")</f>
        <v>0</v>
      </c>
      <c r="W132" s="1">
        <f>IFERROR(
_xlfn.SWITCH(
VLOOKUP(W$1,参照用!$H$2:$K$20,4,0),
0,IF(入力用!V132="","",入力用!V132),
1,IF(入力用!V132="",0,VLOOKUP(入力用!V132,参照用!$A$1:$B$11,2,0))
),
"")</f>
        <v>0</v>
      </c>
      <c r="X132" s="1">
        <f>IFERROR(
_xlfn.SWITCH(
VLOOKUP(X$1,参照用!$H$2:$K$20,4,0),
0,IF(入力用!W132="","",入力用!W132),
1,IF(入力用!W132="",0,VLOOKUP(入力用!W132,参照用!$A$1:$B$11,2,0))
),
"")</f>
        <v>0</v>
      </c>
      <c r="Y132" s="1">
        <f>IFERROR(
_xlfn.SWITCH(
VLOOKUP(Y$1,参照用!$H$2:$K$20,4,0),
0,IF(入力用!X132="","",入力用!X132),
1,IF(入力用!X132="",0,VLOOKUP(入力用!X132,参照用!$A$1:$B$11,2,0))
),
"")</f>
        <v>0</v>
      </c>
      <c r="Z132" s="1">
        <f>IFERROR(
_xlfn.SWITCH(
VLOOKUP(Z$1,参照用!$H$2:$K$20,4,0),
0,IF(入力用!Y132="","",入力用!Y132),
1,IF(入力用!Y132="",0,VLOOKUP(入力用!Y132,参照用!$A$1:$B$11,2,0))
),
"")</f>
        <v>0</v>
      </c>
      <c r="AA132" s="1">
        <f>IFERROR(
_xlfn.SWITCH(
VLOOKUP(AA$1,参照用!$H$2:$K$20,4,0),
0,IF(入力用!Z132="","",入力用!Z132),
1,IF(入力用!Z132="",0,VLOOKUP(入力用!Z132,参照用!$A$1:$B$11,2,0))
),
"")</f>
        <v>0</v>
      </c>
      <c r="AB132" s="1">
        <f>IFERROR(
_xlfn.SWITCH(
VLOOKUP(AB$1,参照用!$H$2:$K$20,4,0),
0,IF(入力用!AA132="","",入力用!AA132),
1,IF(入力用!AA132="",0,VLOOKUP(入力用!AA132,参照用!$A$1:$B$11,2,0))
),
"")</f>
        <v>0</v>
      </c>
      <c r="AC132" s="1">
        <f>IFERROR(
_xlfn.SWITCH(
VLOOKUP(AC$1,参照用!$H$2:$K$20,4,0),
0,IF(入力用!AB132="","",入力用!AB132),
1,IF(入力用!AB132="",0,VLOOKUP(入力用!AB132,参照用!$A$1:$B$11,2,0))
),
"")</f>
        <v>0</v>
      </c>
      <c r="AD132" s="1">
        <f>IFERROR(
_xlfn.SWITCH(
VLOOKUP(AD$1,参照用!$H$2:$K$20,4,0),
0,IF(入力用!AC132="","",入力用!AC132),
1,IF(入力用!AC132="",0,VLOOKUP(入力用!AC132,参照用!$A$1:$B$11,2,0))
),
"")</f>
        <v>0</v>
      </c>
      <c r="AE132" s="1">
        <f>IFERROR(
_xlfn.SWITCH(
VLOOKUP(AE$1,参照用!$H$2:$K$20,4,0),
0,IF(入力用!AD132="","",入力用!AD132),
1,IF(入力用!AD132="",0,VLOOKUP(入力用!AD132,参照用!$A$1:$B$11,2,0))
),
"")</f>
        <v>0</v>
      </c>
      <c r="AF132" s="1">
        <f>IFERROR(
_xlfn.SWITCH(
VLOOKUP(AF$1,参照用!$H$2:$K$20,4,0),
0,IF(入力用!AE132="","",入力用!AE132),
1,IF(入力用!AE132="",0,VLOOKUP(入力用!AE132,参照用!$A$1:$B$11,2,0))
),
"")</f>
        <v>0</v>
      </c>
      <c r="AG132" s="1">
        <f>IFERROR(
_xlfn.SWITCH(
VLOOKUP(AG$1,参照用!$H$2:$K$20,4,0),
0,IF(入力用!AF132="","",入力用!AF132),
1,IF(入力用!AF132="",0,VLOOKUP(入力用!AF132,参照用!$A$1:$B$11,2,0))
),
"")</f>
        <v>0</v>
      </c>
      <c r="AH132" s="1">
        <f>IFERROR(
_xlfn.SWITCH(
VLOOKUP(AH$1,参照用!$H$2:$K$20,4,0),
0,IF(入力用!AG132="","",入力用!AG132),
1,IF(入力用!AG132="",0,VLOOKUP(入力用!AG132,参照用!$A$1:$B$11,2,0))
),
"")</f>
        <v>0</v>
      </c>
      <c r="AI132" s="1">
        <f>IFERROR(
_xlfn.SWITCH(
VLOOKUP(AI$1,参照用!$H$2:$K$20,4,0),
0,IF(入力用!AH132="","",入力用!AH132),
1,IF(入力用!AH132="",0,VLOOKUP(入力用!AH132,参照用!$A$1:$B$11,2,0))
),
"")</f>
        <v>0</v>
      </c>
      <c r="AJ132" s="1" t="str">
        <f>IFERROR(
_xlfn.SWITCH(
VLOOKUP(AJ$1,参照用!$H$2:$K$20,4,0),
0,IF(入力用!AI132="","",入力用!AI132),
1,IF(入力用!AI132="",0,VLOOKUP(入力用!AI132,参照用!$A$1:$B$11,2,0))
),
"")</f>
        <v/>
      </c>
      <c r="AK132" s="1" t="str">
        <f>IFERROR(
_xlfn.SWITCH(
VLOOKUP(AK$1,参照用!$H$2:$K$20,4,0),
0,IF(入力用!AJ132="","",入力用!AJ132),
1,IF(入力用!AJ132="",0,VLOOKUP(入力用!AJ132,参照用!$A$1:$B$11,2,0))
),
"")</f>
        <v/>
      </c>
      <c r="AL132" s="1" t="str">
        <f>IFERROR(
_xlfn.SWITCH(
VLOOKUP(AL$1,参照用!$H$2:$K$20,4,0),
0,IF(入力用!AK132="","",入力用!AK132),
1,IF(入力用!AK132="",0,VLOOKUP(入力用!AK132,参照用!$A$1:$B$11,2,0))
),
"")</f>
        <v/>
      </c>
      <c r="AM132" s="1" t="str">
        <f>IFERROR(
_xlfn.SWITCH(
VLOOKUP(AM$1,参照用!$H$2:$K$20,4,0),
0,IF(入力用!AL132="","",入力用!AL132),
1,IF(入力用!AL132="",0,VLOOKUP(入力用!AL132,参照用!$A$1:$B$11,2,0))
),
"")</f>
        <v/>
      </c>
    </row>
    <row r="133" spans="1:39" x14ac:dyDescent="0.2">
      <c r="A133" s="1" t="str">
        <f t="shared" si="2"/>
        <v/>
      </c>
      <c r="B133" s="10" t="str">
        <f>IF(
D133="","",
IF(入力用!A133="",B132,DATE(LEFT(設定!$AD$4,4),MID(設定!$AD$4,5,2),MID(入力用!A133,1,FIND("日",入力用!A133)-1)))
)</f>
        <v/>
      </c>
      <c r="C133" s="10" t="str">
        <f>IF(
D133="","",
IF(入力用!B133="",C132,入力用!B133)
)</f>
        <v/>
      </c>
      <c r="D133" s="1" t="str">
        <f>_xlfn.SWITCH(VLOOKUP(D$1,参照用!$H$2:$K$20,4,0),
0,IF(ISBLANK(入力用!C133),"",入力用!C133),
1,IFERROR(VLOOKUP(入力用!C133,参照用!$A$1:$B$11,2,0),"")
)</f>
        <v/>
      </c>
      <c r="E133" s="1" t="str">
        <f>_xlfn.SWITCH(VLOOKUP(E$1,参照用!$H$2:$K$20,4,0),
0,IF(ISBLANK(入力用!D133),"",入力用!D133),
1,IFERROR(VLOOKUP(入力用!D133,参照用!$A$1:$B$11,2,0),"")
)</f>
        <v/>
      </c>
      <c r="F133" s="1" t="str">
        <f>_xlfn.SWITCH(VLOOKUP(F$1,参照用!$H$2:$K$20,4,0),
0,IF(ISBLANK(入力用!E133),"",入力用!E133),
1,IFERROR(VLOOKUP(入力用!E133,参照用!$A$1:$B$11,2,0),"")
)</f>
        <v/>
      </c>
      <c r="G133" s="1">
        <f>IFERROR(
_xlfn.SWITCH(
VLOOKUP(G$1,参照用!$H$2:$K$20,4,0),
0,IF(ISBLANK(入力用!F133),"",入力用!F133),
1,IF(ISBLANK(入力用!F133),0,VLOOKUP(入力用!F133,参照用!$A$1:$B$11,2,0))
),
"")</f>
        <v>0</v>
      </c>
      <c r="H133" s="1">
        <f>IFERROR(
_xlfn.SWITCH(
VLOOKUP(H$1,参照用!$H$2:$K$20,4,0),
0,IF(ISBLANK(入力用!G133),"",入力用!G133),
1,IF(ISBLANK(入力用!G133),0,VLOOKUP(入力用!G133,参照用!$A$1:$B$11,2,0))
),
"")</f>
        <v>0</v>
      </c>
      <c r="I133" s="1">
        <f>IFERROR(
_xlfn.SWITCH(
VLOOKUP(I$1,参照用!$H$2:$K$20,4,0),
0,IF(ISBLANK(入力用!H133),"",入力用!H133),
1,IF(ISBLANK(入力用!H133),0,VLOOKUP(入力用!H133,参照用!$A$1:$B$11,2,0))
),
"")</f>
        <v>0</v>
      </c>
      <c r="J133" s="1">
        <f>IFERROR(
_xlfn.SWITCH(
VLOOKUP(J$1,参照用!$H$2:$K$20,4,0),
0,IF(入力用!I133="","",入力用!I133),
1,IF(入力用!I133="",0,VLOOKUP(入力用!I133,参照用!$A$1:$B$11,2,0))
),
"")</f>
        <v>0</v>
      </c>
      <c r="K133" s="1">
        <f>IFERROR(
_xlfn.SWITCH(
VLOOKUP(K$1,参照用!$H$2:$K$20,4,0),
0,IF(入力用!J133="","",入力用!J133),
1,IF(入力用!J133="",0,VLOOKUP(入力用!J133,参照用!$A$1:$B$11,2,0))
),
"")</f>
        <v>0</v>
      </c>
      <c r="L133" s="1">
        <f>IFERROR(
_xlfn.SWITCH(
VLOOKUP(L$1,参照用!$H$2:$K$20,4,0),
0,IF(入力用!K133="","",入力用!K133),
1,IF(入力用!K133="",0,VLOOKUP(入力用!K133,参照用!$A$1:$B$11,2,0))
),
"")</f>
        <v>0</v>
      </c>
      <c r="M133" s="1">
        <f>IFERROR(
_xlfn.SWITCH(
VLOOKUP(M$1,参照用!$H$2:$K$20,4,0),
0,IF(入力用!L133="","",入力用!L133),
1,IF(入力用!L133="",0,VLOOKUP(入力用!L133,参照用!$A$1:$B$11,2,0))
),
"")</f>
        <v>0</v>
      </c>
      <c r="N133" s="1">
        <f>IFERROR(
_xlfn.SWITCH(
VLOOKUP(N$1,参照用!$H$2:$K$20,4,0),
0,IF(入力用!M133="","",入力用!M133),
1,IF(入力用!M133="",0,VLOOKUP(入力用!M133,参照用!$A$1:$B$11,2,0))
),
"")</f>
        <v>0</v>
      </c>
      <c r="O133" s="1">
        <f>IFERROR(
_xlfn.SWITCH(
VLOOKUP(O$1,参照用!$H$2:$K$20,4,0),
0,IF(入力用!N133="","",入力用!N133),
1,IF(入力用!N133="",0,VLOOKUP(入力用!N133,参照用!$A$1:$B$11,2,0))
),
"")</f>
        <v>0</v>
      </c>
      <c r="P133" s="1">
        <f>IFERROR(
_xlfn.SWITCH(
VLOOKUP(P$1,参照用!$H$2:$K$20,4,0),
0,IF(入力用!O133="","",入力用!O133),
1,IF(入力用!O133="",0,VLOOKUP(入力用!O133,参照用!$A$1:$B$11,2,0))
),
"")</f>
        <v>0</v>
      </c>
      <c r="Q133" s="1">
        <f>IFERROR(
_xlfn.SWITCH(
VLOOKUP(Q$1,参照用!$H$2:$K$20,4,0),
0,IF(入力用!P133="","",入力用!P133),
1,IF(入力用!P133="",0,VLOOKUP(入力用!P133,参照用!$A$1:$B$11,2,0))
),
"")</f>
        <v>0</v>
      </c>
      <c r="R133" s="1">
        <f>IFERROR(
_xlfn.SWITCH(
VLOOKUP(R$1,参照用!$H$2:$K$20,4,0),
0,IF(入力用!Q133="","",入力用!Q133),
1,IF(入力用!Q133="",0,VLOOKUP(入力用!Q133,参照用!$A$1:$B$11,2,0))
),
"")</f>
        <v>0</v>
      </c>
      <c r="S133" s="1">
        <f>IFERROR(
_xlfn.SWITCH(
VLOOKUP(S$1,参照用!$H$2:$K$20,4,0),
0,IF(入力用!R133="","",入力用!R133),
1,IF(入力用!R133="",0,VLOOKUP(入力用!R133,参照用!$A$1:$B$11,2,0))
),
"")</f>
        <v>0</v>
      </c>
      <c r="T133" s="1">
        <f>IFERROR(
_xlfn.SWITCH(
VLOOKUP(T$1,参照用!$H$2:$K$20,4,0),
0,IF(入力用!S133="","",入力用!S133),
1,IF(入力用!S133="",0,VLOOKUP(入力用!S133,参照用!$A$1:$B$11,2,0))
),
"")</f>
        <v>0</v>
      </c>
      <c r="U133" s="1">
        <f>IFERROR(
_xlfn.SWITCH(
VLOOKUP(U$1,参照用!$H$2:$K$20,4,0),
0,IF(入力用!T133="","",入力用!T133),
1,IF(入力用!T133="",0,VLOOKUP(入力用!T133,参照用!$A$1:$B$11,2,0))
),
"")</f>
        <v>0</v>
      </c>
      <c r="V133" s="1">
        <f>IFERROR(
_xlfn.SWITCH(
VLOOKUP(V$1,参照用!$H$2:$K$20,4,0),
0,IF(入力用!U133="","",入力用!U133),
1,IF(入力用!U133="",0,VLOOKUP(入力用!U133,参照用!$A$1:$B$11,2,0))
),
"")</f>
        <v>0</v>
      </c>
      <c r="W133" s="1">
        <f>IFERROR(
_xlfn.SWITCH(
VLOOKUP(W$1,参照用!$H$2:$K$20,4,0),
0,IF(入力用!V133="","",入力用!V133),
1,IF(入力用!V133="",0,VLOOKUP(入力用!V133,参照用!$A$1:$B$11,2,0))
),
"")</f>
        <v>0</v>
      </c>
      <c r="X133" s="1">
        <f>IFERROR(
_xlfn.SWITCH(
VLOOKUP(X$1,参照用!$H$2:$K$20,4,0),
0,IF(入力用!W133="","",入力用!W133),
1,IF(入力用!W133="",0,VLOOKUP(入力用!W133,参照用!$A$1:$B$11,2,0))
),
"")</f>
        <v>0</v>
      </c>
      <c r="Y133" s="1">
        <f>IFERROR(
_xlfn.SWITCH(
VLOOKUP(Y$1,参照用!$H$2:$K$20,4,0),
0,IF(入力用!X133="","",入力用!X133),
1,IF(入力用!X133="",0,VLOOKUP(入力用!X133,参照用!$A$1:$B$11,2,0))
),
"")</f>
        <v>0</v>
      </c>
      <c r="Z133" s="1">
        <f>IFERROR(
_xlfn.SWITCH(
VLOOKUP(Z$1,参照用!$H$2:$K$20,4,0),
0,IF(入力用!Y133="","",入力用!Y133),
1,IF(入力用!Y133="",0,VLOOKUP(入力用!Y133,参照用!$A$1:$B$11,2,0))
),
"")</f>
        <v>0</v>
      </c>
      <c r="AA133" s="1">
        <f>IFERROR(
_xlfn.SWITCH(
VLOOKUP(AA$1,参照用!$H$2:$K$20,4,0),
0,IF(入力用!Z133="","",入力用!Z133),
1,IF(入力用!Z133="",0,VLOOKUP(入力用!Z133,参照用!$A$1:$B$11,2,0))
),
"")</f>
        <v>0</v>
      </c>
      <c r="AB133" s="1">
        <f>IFERROR(
_xlfn.SWITCH(
VLOOKUP(AB$1,参照用!$H$2:$K$20,4,0),
0,IF(入力用!AA133="","",入力用!AA133),
1,IF(入力用!AA133="",0,VLOOKUP(入力用!AA133,参照用!$A$1:$B$11,2,0))
),
"")</f>
        <v>0</v>
      </c>
      <c r="AC133" s="1">
        <f>IFERROR(
_xlfn.SWITCH(
VLOOKUP(AC$1,参照用!$H$2:$K$20,4,0),
0,IF(入力用!AB133="","",入力用!AB133),
1,IF(入力用!AB133="",0,VLOOKUP(入力用!AB133,参照用!$A$1:$B$11,2,0))
),
"")</f>
        <v>0</v>
      </c>
      <c r="AD133" s="1">
        <f>IFERROR(
_xlfn.SWITCH(
VLOOKUP(AD$1,参照用!$H$2:$K$20,4,0),
0,IF(入力用!AC133="","",入力用!AC133),
1,IF(入力用!AC133="",0,VLOOKUP(入力用!AC133,参照用!$A$1:$B$11,2,0))
),
"")</f>
        <v>0</v>
      </c>
      <c r="AE133" s="1">
        <f>IFERROR(
_xlfn.SWITCH(
VLOOKUP(AE$1,参照用!$H$2:$K$20,4,0),
0,IF(入力用!AD133="","",入力用!AD133),
1,IF(入力用!AD133="",0,VLOOKUP(入力用!AD133,参照用!$A$1:$B$11,2,0))
),
"")</f>
        <v>0</v>
      </c>
      <c r="AF133" s="1">
        <f>IFERROR(
_xlfn.SWITCH(
VLOOKUP(AF$1,参照用!$H$2:$K$20,4,0),
0,IF(入力用!AE133="","",入力用!AE133),
1,IF(入力用!AE133="",0,VLOOKUP(入力用!AE133,参照用!$A$1:$B$11,2,0))
),
"")</f>
        <v>0</v>
      </c>
      <c r="AG133" s="1">
        <f>IFERROR(
_xlfn.SWITCH(
VLOOKUP(AG$1,参照用!$H$2:$K$20,4,0),
0,IF(入力用!AF133="","",入力用!AF133),
1,IF(入力用!AF133="",0,VLOOKUP(入力用!AF133,参照用!$A$1:$B$11,2,0))
),
"")</f>
        <v>0</v>
      </c>
      <c r="AH133" s="1">
        <f>IFERROR(
_xlfn.SWITCH(
VLOOKUP(AH$1,参照用!$H$2:$K$20,4,0),
0,IF(入力用!AG133="","",入力用!AG133),
1,IF(入力用!AG133="",0,VLOOKUP(入力用!AG133,参照用!$A$1:$B$11,2,0))
),
"")</f>
        <v>0</v>
      </c>
      <c r="AI133" s="1">
        <f>IFERROR(
_xlfn.SWITCH(
VLOOKUP(AI$1,参照用!$H$2:$K$20,4,0),
0,IF(入力用!AH133="","",入力用!AH133),
1,IF(入力用!AH133="",0,VLOOKUP(入力用!AH133,参照用!$A$1:$B$11,2,0))
),
"")</f>
        <v>0</v>
      </c>
      <c r="AJ133" s="1" t="str">
        <f>IFERROR(
_xlfn.SWITCH(
VLOOKUP(AJ$1,参照用!$H$2:$K$20,4,0),
0,IF(入力用!AI133="","",入力用!AI133),
1,IF(入力用!AI133="",0,VLOOKUP(入力用!AI133,参照用!$A$1:$B$11,2,0))
),
"")</f>
        <v/>
      </c>
      <c r="AK133" s="1" t="str">
        <f>IFERROR(
_xlfn.SWITCH(
VLOOKUP(AK$1,参照用!$H$2:$K$20,4,0),
0,IF(入力用!AJ133="","",入力用!AJ133),
1,IF(入力用!AJ133="",0,VLOOKUP(入力用!AJ133,参照用!$A$1:$B$11,2,0))
),
"")</f>
        <v/>
      </c>
      <c r="AL133" s="1" t="str">
        <f>IFERROR(
_xlfn.SWITCH(
VLOOKUP(AL$1,参照用!$H$2:$K$20,4,0),
0,IF(入力用!AK133="","",入力用!AK133),
1,IF(入力用!AK133="",0,VLOOKUP(入力用!AK133,参照用!$A$1:$B$11,2,0))
),
"")</f>
        <v/>
      </c>
      <c r="AM133" s="1" t="str">
        <f>IFERROR(
_xlfn.SWITCH(
VLOOKUP(AM$1,参照用!$H$2:$K$20,4,0),
0,IF(入力用!AL133="","",入力用!AL133),
1,IF(入力用!AL133="",0,VLOOKUP(入力用!AL133,参照用!$A$1:$B$11,2,0))
),
"")</f>
        <v/>
      </c>
    </row>
    <row r="134" spans="1:39" x14ac:dyDescent="0.2">
      <c r="A134" s="1" t="str">
        <f t="shared" si="2"/>
        <v/>
      </c>
      <c r="B134" s="10" t="str">
        <f>IF(
D134="","",
IF(入力用!A134="",B133,DATE(LEFT(設定!$AD$4,4),MID(設定!$AD$4,5,2),MID(入力用!A134,1,FIND("日",入力用!A134)-1)))
)</f>
        <v/>
      </c>
      <c r="C134" s="10" t="str">
        <f>IF(
D134="","",
IF(入力用!B134="",C133,入力用!B134)
)</f>
        <v/>
      </c>
      <c r="D134" s="1" t="str">
        <f>_xlfn.SWITCH(VLOOKUP(D$1,参照用!$H$2:$K$20,4,0),
0,IF(ISBLANK(入力用!C134),"",入力用!C134),
1,IFERROR(VLOOKUP(入力用!C134,参照用!$A$1:$B$11,2,0),"")
)</f>
        <v/>
      </c>
      <c r="E134" s="1" t="str">
        <f>_xlfn.SWITCH(VLOOKUP(E$1,参照用!$H$2:$K$20,4,0),
0,IF(ISBLANK(入力用!D134),"",入力用!D134),
1,IFERROR(VLOOKUP(入力用!D134,参照用!$A$1:$B$11,2,0),"")
)</f>
        <v/>
      </c>
      <c r="F134" s="1" t="str">
        <f>_xlfn.SWITCH(VLOOKUP(F$1,参照用!$H$2:$K$20,4,0),
0,IF(ISBLANK(入力用!E134),"",入力用!E134),
1,IFERROR(VLOOKUP(入力用!E134,参照用!$A$1:$B$11,2,0),"")
)</f>
        <v/>
      </c>
      <c r="G134" s="1">
        <f>IFERROR(
_xlfn.SWITCH(
VLOOKUP(G$1,参照用!$H$2:$K$20,4,0),
0,IF(ISBLANK(入力用!F134),"",入力用!F134),
1,IF(ISBLANK(入力用!F134),0,VLOOKUP(入力用!F134,参照用!$A$1:$B$11,2,0))
),
"")</f>
        <v>0</v>
      </c>
      <c r="H134" s="1">
        <f>IFERROR(
_xlfn.SWITCH(
VLOOKUP(H$1,参照用!$H$2:$K$20,4,0),
0,IF(ISBLANK(入力用!G134),"",入力用!G134),
1,IF(ISBLANK(入力用!G134),0,VLOOKUP(入力用!G134,参照用!$A$1:$B$11,2,0))
),
"")</f>
        <v>0</v>
      </c>
      <c r="I134" s="1">
        <f>IFERROR(
_xlfn.SWITCH(
VLOOKUP(I$1,参照用!$H$2:$K$20,4,0),
0,IF(ISBLANK(入力用!H134),"",入力用!H134),
1,IF(ISBLANK(入力用!H134),0,VLOOKUP(入力用!H134,参照用!$A$1:$B$11,2,0))
),
"")</f>
        <v>0</v>
      </c>
      <c r="J134" s="1">
        <f>IFERROR(
_xlfn.SWITCH(
VLOOKUP(J$1,参照用!$H$2:$K$20,4,0),
0,IF(入力用!I134="","",入力用!I134),
1,IF(入力用!I134="",0,VLOOKUP(入力用!I134,参照用!$A$1:$B$11,2,0))
),
"")</f>
        <v>0</v>
      </c>
      <c r="K134" s="1">
        <f>IFERROR(
_xlfn.SWITCH(
VLOOKUP(K$1,参照用!$H$2:$K$20,4,0),
0,IF(入力用!J134="","",入力用!J134),
1,IF(入力用!J134="",0,VLOOKUP(入力用!J134,参照用!$A$1:$B$11,2,0))
),
"")</f>
        <v>0</v>
      </c>
      <c r="L134" s="1">
        <f>IFERROR(
_xlfn.SWITCH(
VLOOKUP(L$1,参照用!$H$2:$K$20,4,0),
0,IF(入力用!K134="","",入力用!K134),
1,IF(入力用!K134="",0,VLOOKUP(入力用!K134,参照用!$A$1:$B$11,2,0))
),
"")</f>
        <v>0</v>
      </c>
      <c r="M134" s="1">
        <f>IFERROR(
_xlfn.SWITCH(
VLOOKUP(M$1,参照用!$H$2:$K$20,4,0),
0,IF(入力用!L134="","",入力用!L134),
1,IF(入力用!L134="",0,VLOOKUP(入力用!L134,参照用!$A$1:$B$11,2,0))
),
"")</f>
        <v>0</v>
      </c>
      <c r="N134" s="1">
        <f>IFERROR(
_xlfn.SWITCH(
VLOOKUP(N$1,参照用!$H$2:$K$20,4,0),
0,IF(入力用!M134="","",入力用!M134),
1,IF(入力用!M134="",0,VLOOKUP(入力用!M134,参照用!$A$1:$B$11,2,0))
),
"")</f>
        <v>0</v>
      </c>
      <c r="O134" s="1">
        <f>IFERROR(
_xlfn.SWITCH(
VLOOKUP(O$1,参照用!$H$2:$K$20,4,0),
0,IF(入力用!N134="","",入力用!N134),
1,IF(入力用!N134="",0,VLOOKUP(入力用!N134,参照用!$A$1:$B$11,2,0))
),
"")</f>
        <v>0</v>
      </c>
      <c r="P134" s="1">
        <f>IFERROR(
_xlfn.SWITCH(
VLOOKUP(P$1,参照用!$H$2:$K$20,4,0),
0,IF(入力用!O134="","",入力用!O134),
1,IF(入力用!O134="",0,VLOOKUP(入力用!O134,参照用!$A$1:$B$11,2,0))
),
"")</f>
        <v>0</v>
      </c>
      <c r="Q134" s="1">
        <f>IFERROR(
_xlfn.SWITCH(
VLOOKUP(Q$1,参照用!$H$2:$K$20,4,0),
0,IF(入力用!P134="","",入力用!P134),
1,IF(入力用!P134="",0,VLOOKUP(入力用!P134,参照用!$A$1:$B$11,2,0))
),
"")</f>
        <v>0</v>
      </c>
      <c r="R134" s="1">
        <f>IFERROR(
_xlfn.SWITCH(
VLOOKUP(R$1,参照用!$H$2:$K$20,4,0),
0,IF(入力用!Q134="","",入力用!Q134),
1,IF(入力用!Q134="",0,VLOOKUP(入力用!Q134,参照用!$A$1:$B$11,2,0))
),
"")</f>
        <v>0</v>
      </c>
      <c r="S134" s="1">
        <f>IFERROR(
_xlfn.SWITCH(
VLOOKUP(S$1,参照用!$H$2:$K$20,4,0),
0,IF(入力用!R134="","",入力用!R134),
1,IF(入力用!R134="",0,VLOOKUP(入力用!R134,参照用!$A$1:$B$11,2,0))
),
"")</f>
        <v>0</v>
      </c>
      <c r="T134" s="1">
        <f>IFERROR(
_xlfn.SWITCH(
VLOOKUP(T$1,参照用!$H$2:$K$20,4,0),
0,IF(入力用!S134="","",入力用!S134),
1,IF(入力用!S134="",0,VLOOKUP(入力用!S134,参照用!$A$1:$B$11,2,0))
),
"")</f>
        <v>0</v>
      </c>
      <c r="U134" s="1">
        <f>IFERROR(
_xlfn.SWITCH(
VLOOKUP(U$1,参照用!$H$2:$K$20,4,0),
0,IF(入力用!T134="","",入力用!T134),
1,IF(入力用!T134="",0,VLOOKUP(入力用!T134,参照用!$A$1:$B$11,2,0))
),
"")</f>
        <v>0</v>
      </c>
      <c r="V134" s="1">
        <f>IFERROR(
_xlfn.SWITCH(
VLOOKUP(V$1,参照用!$H$2:$K$20,4,0),
0,IF(入力用!U134="","",入力用!U134),
1,IF(入力用!U134="",0,VLOOKUP(入力用!U134,参照用!$A$1:$B$11,2,0))
),
"")</f>
        <v>0</v>
      </c>
      <c r="W134" s="1">
        <f>IFERROR(
_xlfn.SWITCH(
VLOOKUP(W$1,参照用!$H$2:$K$20,4,0),
0,IF(入力用!V134="","",入力用!V134),
1,IF(入力用!V134="",0,VLOOKUP(入力用!V134,参照用!$A$1:$B$11,2,0))
),
"")</f>
        <v>0</v>
      </c>
      <c r="X134" s="1">
        <f>IFERROR(
_xlfn.SWITCH(
VLOOKUP(X$1,参照用!$H$2:$K$20,4,0),
0,IF(入力用!W134="","",入力用!W134),
1,IF(入力用!W134="",0,VLOOKUP(入力用!W134,参照用!$A$1:$B$11,2,0))
),
"")</f>
        <v>0</v>
      </c>
      <c r="Y134" s="1">
        <f>IFERROR(
_xlfn.SWITCH(
VLOOKUP(Y$1,参照用!$H$2:$K$20,4,0),
0,IF(入力用!X134="","",入力用!X134),
1,IF(入力用!X134="",0,VLOOKUP(入力用!X134,参照用!$A$1:$B$11,2,0))
),
"")</f>
        <v>0</v>
      </c>
      <c r="Z134" s="1">
        <f>IFERROR(
_xlfn.SWITCH(
VLOOKUP(Z$1,参照用!$H$2:$K$20,4,0),
0,IF(入力用!Y134="","",入力用!Y134),
1,IF(入力用!Y134="",0,VLOOKUP(入力用!Y134,参照用!$A$1:$B$11,2,0))
),
"")</f>
        <v>0</v>
      </c>
      <c r="AA134" s="1">
        <f>IFERROR(
_xlfn.SWITCH(
VLOOKUP(AA$1,参照用!$H$2:$K$20,4,0),
0,IF(入力用!Z134="","",入力用!Z134),
1,IF(入力用!Z134="",0,VLOOKUP(入力用!Z134,参照用!$A$1:$B$11,2,0))
),
"")</f>
        <v>0</v>
      </c>
      <c r="AB134" s="1">
        <f>IFERROR(
_xlfn.SWITCH(
VLOOKUP(AB$1,参照用!$H$2:$K$20,4,0),
0,IF(入力用!AA134="","",入力用!AA134),
1,IF(入力用!AA134="",0,VLOOKUP(入力用!AA134,参照用!$A$1:$B$11,2,0))
),
"")</f>
        <v>0</v>
      </c>
      <c r="AC134" s="1">
        <f>IFERROR(
_xlfn.SWITCH(
VLOOKUP(AC$1,参照用!$H$2:$K$20,4,0),
0,IF(入力用!AB134="","",入力用!AB134),
1,IF(入力用!AB134="",0,VLOOKUP(入力用!AB134,参照用!$A$1:$B$11,2,0))
),
"")</f>
        <v>0</v>
      </c>
      <c r="AD134" s="1">
        <f>IFERROR(
_xlfn.SWITCH(
VLOOKUP(AD$1,参照用!$H$2:$K$20,4,0),
0,IF(入力用!AC134="","",入力用!AC134),
1,IF(入力用!AC134="",0,VLOOKUP(入力用!AC134,参照用!$A$1:$B$11,2,0))
),
"")</f>
        <v>0</v>
      </c>
      <c r="AE134" s="1">
        <f>IFERROR(
_xlfn.SWITCH(
VLOOKUP(AE$1,参照用!$H$2:$K$20,4,0),
0,IF(入力用!AD134="","",入力用!AD134),
1,IF(入力用!AD134="",0,VLOOKUP(入力用!AD134,参照用!$A$1:$B$11,2,0))
),
"")</f>
        <v>0</v>
      </c>
      <c r="AF134" s="1">
        <f>IFERROR(
_xlfn.SWITCH(
VLOOKUP(AF$1,参照用!$H$2:$K$20,4,0),
0,IF(入力用!AE134="","",入力用!AE134),
1,IF(入力用!AE134="",0,VLOOKUP(入力用!AE134,参照用!$A$1:$B$11,2,0))
),
"")</f>
        <v>0</v>
      </c>
      <c r="AG134" s="1">
        <f>IFERROR(
_xlfn.SWITCH(
VLOOKUP(AG$1,参照用!$H$2:$K$20,4,0),
0,IF(入力用!AF134="","",入力用!AF134),
1,IF(入力用!AF134="",0,VLOOKUP(入力用!AF134,参照用!$A$1:$B$11,2,0))
),
"")</f>
        <v>0</v>
      </c>
      <c r="AH134" s="1">
        <f>IFERROR(
_xlfn.SWITCH(
VLOOKUP(AH$1,参照用!$H$2:$K$20,4,0),
0,IF(入力用!AG134="","",入力用!AG134),
1,IF(入力用!AG134="",0,VLOOKUP(入力用!AG134,参照用!$A$1:$B$11,2,0))
),
"")</f>
        <v>0</v>
      </c>
      <c r="AI134" s="1">
        <f>IFERROR(
_xlfn.SWITCH(
VLOOKUP(AI$1,参照用!$H$2:$K$20,4,0),
0,IF(入力用!AH134="","",入力用!AH134),
1,IF(入力用!AH134="",0,VLOOKUP(入力用!AH134,参照用!$A$1:$B$11,2,0))
),
"")</f>
        <v>0</v>
      </c>
      <c r="AJ134" s="1" t="str">
        <f>IFERROR(
_xlfn.SWITCH(
VLOOKUP(AJ$1,参照用!$H$2:$K$20,4,0),
0,IF(入力用!AI134="","",入力用!AI134),
1,IF(入力用!AI134="",0,VLOOKUP(入力用!AI134,参照用!$A$1:$B$11,2,0))
),
"")</f>
        <v/>
      </c>
      <c r="AK134" s="1" t="str">
        <f>IFERROR(
_xlfn.SWITCH(
VLOOKUP(AK$1,参照用!$H$2:$K$20,4,0),
0,IF(入力用!AJ134="","",入力用!AJ134),
1,IF(入力用!AJ134="",0,VLOOKUP(入力用!AJ134,参照用!$A$1:$B$11,2,0))
),
"")</f>
        <v/>
      </c>
      <c r="AL134" s="1" t="str">
        <f>IFERROR(
_xlfn.SWITCH(
VLOOKUP(AL$1,参照用!$H$2:$K$20,4,0),
0,IF(入力用!AK134="","",入力用!AK134),
1,IF(入力用!AK134="",0,VLOOKUP(入力用!AK134,参照用!$A$1:$B$11,2,0))
),
"")</f>
        <v/>
      </c>
      <c r="AM134" s="1" t="str">
        <f>IFERROR(
_xlfn.SWITCH(
VLOOKUP(AM$1,参照用!$H$2:$K$20,4,0),
0,IF(入力用!AL134="","",入力用!AL134),
1,IF(入力用!AL134="",0,VLOOKUP(入力用!AL134,参照用!$A$1:$B$11,2,0))
),
"")</f>
        <v/>
      </c>
    </row>
    <row r="135" spans="1:39" x14ac:dyDescent="0.2">
      <c r="A135" s="1" t="str">
        <f t="shared" si="2"/>
        <v/>
      </c>
      <c r="B135" s="10" t="str">
        <f>IF(
D135="","",
IF(入力用!A135="",B134,DATE(LEFT(設定!$AD$4,4),MID(設定!$AD$4,5,2),MID(入力用!A135,1,FIND("日",入力用!A135)-1)))
)</f>
        <v/>
      </c>
      <c r="C135" s="10" t="str">
        <f>IF(
D135="","",
IF(入力用!B135="",C134,入力用!B135)
)</f>
        <v/>
      </c>
      <c r="D135" s="1" t="str">
        <f>_xlfn.SWITCH(VLOOKUP(D$1,参照用!$H$2:$K$20,4,0),
0,IF(ISBLANK(入力用!C135),"",入力用!C135),
1,IFERROR(VLOOKUP(入力用!C135,参照用!$A$1:$B$11,2,0),"")
)</f>
        <v/>
      </c>
      <c r="E135" s="1" t="str">
        <f>_xlfn.SWITCH(VLOOKUP(E$1,参照用!$H$2:$K$20,4,0),
0,IF(ISBLANK(入力用!D135),"",入力用!D135),
1,IFERROR(VLOOKUP(入力用!D135,参照用!$A$1:$B$11,2,0),"")
)</f>
        <v/>
      </c>
      <c r="F135" s="1" t="str">
        <f>_xlfn.SWITCH(VLOOKUP(F$1,参照用!$H$2:$K$20,4,0),
0,IF(ISBLANK(入力用!E135),"",入力用!E135),
1,IFERROR(VLOOKUP(入力用!E135,参照用!$A$1:$B$11,2,0),"")
)</f>
        <v/>
      </c>
      <c r="G135" s="1">
        <f>IFERROR(
_xlfn.SWITCH(
VLOOKUP(G$1,参照用!$H$2:$K$20,4,0),
0,IF(ISBLANK(入力用!F135),"",入力用!F135),
1,IF(ISBLANK(入力用!F135),0,VLOOKUP(入力用!F135,参照用!$A$1:$B$11,2,0))
),
"")</f>
        <v>0</v>
      </c>
      <c r="H135" s="1">
        <f>IFERROR(
_xlfn.SWITCH(
VLOOKUP(H$1,参照用!$H$2:$K$20,4,0),
0,IF(ISBLANK(入力用!G135),"",入力用!G135),
1,IF(ISBLANK(入力用!G135),0,VLOOKUP(入力用!G135,参照用!$A$1:$B$11,2,0))
),
"")</f>
        <v>0</v>
      </c>
      <c r="I135" s="1">
        <f>IFERROR(
_xlfn.SWITCH(
VLOOKUP(I$1,参照用!$H$2:$K$20,4,0),
0,IF(ISBLANK(入力用!H135),"",入力用!H135),
1,IF(ISBLANK(入力用!H135),0,VLOOKUP(入力用!H135,参照用!$A$1:$B$11,2,0))
),
"")</f>
        <v>0</v>
      </c>
      <c r="J135" s="1">
        <f>IFERROR(
_xlfn.SWITCH(
VLOOKUP(J$1,参照用!$H$2:$K$20,4,0),
0,IF(入力用!I135="","",入力用!I135),
1,IF(入力用!I135="",0,VLOOKUP(入力用!I135,参照用!$A$1:$B$11,2,0))
),
"")</f>
        <v>0</v>
      </c>
      <c r="K135" s="1">
        <f>IFERROR(
_xlfn.SWITCH(
VLOOKUP(K$1,参照用!$H$2:$K$20,4,0),
0,IF(入力用!J135="","",入力用!J135),
1,IF(入力用!J135="",0,VLOOKUP(入力用!J135,参照用!$A$1:$B$11,2,0))
),
"")</f>
        <v>0</v>
      </c>
      <c r="L135" s="1">
        <f>IFERROR(
_xlfn.SWITCH(
VLOOKUP(L$1,参照用!$H$2:$K$20,4,0),
0,IF(入力用!K135="","",入力用!K135),
1,IF(入力用!K135="",0,VLOOKUP(入力用!K135,参照用!$A$1:$B$11,2,0))
),
"")</f>
        <v>0</v>
      </c>
      <c r="M135" s="1">
        <f>IFERROR(
_xlfn.SWITCH(
VLOOKUP(M$1,参照用!$H$2:$K$20,4,0),
0,IF(入力用!L135="","",入力用!L135),
1,IF(入力用!L135="",0,VLOOKUP(入力用!L135,参照用!$A$1:$B$11,2,0))
),
"")</f>
        <v>0</v>
      </c>
      <c r="N135" s="1">
        <f>IFERROR(
_xlfn.SWITCH(
VLOOKUP(N$1,参照用!$H$2:$K$20,4,0),
0,IF(入力用!M135="","",入力用!M135),
1,IF(入力用!M135="",0,VLOOKUP(入力用!M135,参照用!$A$1:$B$11,2,0))
),
"")</f>
        <v>0</v>
      </c>
      <c r="O135" s="1">
        <f>IFERROR(
_xlfn.SWITCH(
VLOOKUP(O$1,参照用!$H$2:$K$20,4,0),
0,IF(入力用!N135="","",入力用!N135),
1,IF(入力用!N135="",0,VLOOKUP(入力用!N135,参照用!$A$1:$B$11,2,0))
),
"")</f>
        <v>0</v>
      </c>
      <c r="P135" s="1">
        <f>IFERROR(
_xlfn.SWITCH(
VLOOKUP(P$1,参照用!$H$2:$K$20,4,0),
0,IF(入力用!O135="","",入力用!O135),
1,IF(入力用!O135="",0,VLOOKUP(入力用!O135,参照用!$A$1:$B$11,2,0))
),
"")</f>
        <v>0</v>
      </c>
      <c r="Q135" s="1">
        <f>IFERROR(
_xlfn.SWITCH(
VLOOKUP(Q$1,参照用!$H$2:$K$20,4,0),
0,IF(入力用!P135="","",入力用!P135),
1,IF(入力用!P135="",0,VLOOKUP(入力用!P135,参照用!$A$1:$B$11,2,0))
),
"")</f>
        <v>0</v>
      </c>
      <c r="R135" s="1">
        <f>IFERROR(
_xlfn.SWITCH(
VLOOKUP(R$1,参照用!$H$2:$K$20,4,0),
0,IF(入力用!Q135="","",入力用!Q135),
1,IF(入力用!Q135="",0,VLOOKUP(入力用!Q135,参照用!$A$1:$B$11,2,0))
),
"")</f>
        <v>0</v>
      </c>
      <c r="S135" s="1">
        <f>IFERROR(
_xlfn.SWITCH(
VLOOKUP(S$1,参照用!$H$2:$K$20,4,0),
0,IF(入力用!R135="","",入力用!R135),
1,IF(入力用!R135="",0,VLOOKUP(入力用!R135,参照用!$A$1:$B$11,2,0))
),
"")</f>
        <v>0</v>
      </c>
      <c r="T135" s="1">
        <f>IFERROR(
_xlfn.SWITCH(
VLOOKUP(T$1,参照用!$H$2:$K$20,4,0),
0,IF(入力用!S135="","",入力用!S135),
1,IF(入力用!S135="",0,VLOOKUP(入力用!S135,参照用!$A$1:$B$11,2,0))
),
"")</f>
        <v>0</v>
      </c>
      <c r="U135" s="1">
        <f>IFERROR(
_xlfn.SWITCH(
VLOOKUP(U$1,参照用!$H$2:$K$20,4,0),
0,IF(入力用!T135="","",入力用!T135),
1,IF(入力用!T135="",0,VLOOKUP(入力用!T135,参照用!$A$1:$B$11,2,0))
),
"")</f>
        <v>0</v>
      </c>
      <c r="V135" s="1">
        <f>IFERROR(
_xlfn.SWITCH(
VLOOKUP(V$1,参照用!$H$2:$K$20,4,0),
0,IF(入力用!U135="","",入力用!U135),
1,IF(入力用!U135="",0,VLOOKUP(入力用!U135,参照用!$A$1:$B$11,2,0))
),
"")</f>
        <v>0</v>
      </c>
      <c r="W135" s="1">
        <f>IFERROR(
_xlfn.SWITCH(
VLOOKUP(W$1,参照用!$H$2:$K$20,4,0),
0,IF(入力用!V135="","",入力用!V135),
1,IF(入力用!V135="",0,VLOOKUP(入力用!V135,参照用!$A$1:$B$11,2,0))
),
"")</f>
        <v>0</v>
      </c>
      <c r="X135" s="1">
        <f>IFERROR(
_xlfn.SWITCH(
VLOOKUP(X$1,参照用!$H$2:$K$20,4,0),
0,IF(入力用!W135="","",入力用!W135),
1,IF(入力用!W135="",0,VLOOKUP(入力用!W135,参照用!$A$1:$B$11,2,0))
),
"")</f>
        <v>0</v>
      </c>
      <c r="Y135" s="1">
        <f>IFERROR(
_xlfn.SWITCH(
VLOOKUP(Y$1,参照用!$H$2:$K$20,4,0),
0,IF(入力用!X135="","",入力用!X135),
1,IF(入力用!X135="",0,VLOOKUP(入力用!X135,参照用!$A$1:$B$11,2,0))
),
"")</f>
        <v>0</v>
      </c>
      <c r="Z135" s="1">
        <f>IFERROR(
_xlfn.SWITCH(
VLOOKUP(Z$1,参照用!$H$2:$K$20,4,0),
0,IF(入力用!Y135="","",入力用!Y135),
1,IF(入力用!Y135="",0,VLOOKUP(入力用!Y135,参照用!$A$1:$B$11,2,0))
),
"")</f>
        <v>0</v>
      </c>
      <c r="AA135" s="1">
        <f>IFERROR(
_xlfn.SWITCH(
VLOOKUP(AA$1,参照用!$H$2:$K$20,4,0),
0,IF(入力用!Z135="","",入力用!Z135),
1,IF(入力用!Z135="",0,VLOOKUP(入力用!Z135,参照用!$A$1:$B$11,2,0))
),
"")</f>
        <v>0</v>
      </c>
      <c r="AB135" s="1">
        <f>IFERROR(
_xlfn.SWITCH(
VLOOKUP(AB$1,参照用!$H$2:$K$20,4,0),
0,IF(入力用!AA135="","",入力用!AA135),
1,IF(入力用!AA135="",0,VLOOKUP(入力用!AA135,参照用!$A$1:$B$11,2,0))
),
"")</f>
        <v>0</v>
      </c>
      <c r="AC135" s="1">
        <f>IFERROR(
_xlfn.SWITCH(
VLOOKUP(AC$1,参照用!$H$2:$K$20,4,0),
0,IF(入力用!AB135="","",入力用!AB135),
1,IF(入力用!AB135="",0,VLOOKUP(入力用!AB135,参照用!$A$1:$B$11,2,0))
),
"")</f>
        <v>0</v>
      </c>
      <c r="AD135" s="1">
        <f>IFERROR(
_xlfn.SWITCH(
VLOOKUP(AD$1,参照用!$H$2:$K$20,4,0),
0,IF(入力用!AC135="","",入力用!AC135),
1,IF(入力用!AC135="",0,VLOOKUP(入力用!AC135,参照用!$A$1:$B$11,2,0))
),
"")</f>
        <v>0</v>
      </c>
      <c r="AE135" s="1">
        <f>IFERROR(
_xlfn.SWITCH(
VLOOKUP(AE$1,参照用!$H$2:$K$20,4,0),
0,IF(入力用!AD135="","",入力用!AD135),
1,IF(入力用!AD135="",0,VLOOKUP(入力用!AD135,参照用!$A$1:$B$11,2,0))
),
"")</f>
        <v>0</v>
      </c>
      <c r="AF135" s="1">
        <f>IFERROR(
_xlfn.SWITCH(
VLOOKUP(AF$1,参照用!$H$2:$K$20,4,0),
0,IF(入力用!AE135="","",入力用!AE135),
1,IF(入力用!AE135="",0,VLOOKUP(入力用!AE135,参照用!$A$1:$B$11,2,0))
),
"")</f>
        <v>0</v>
      </c>
      <c r="AG135" s="1">
        <f>IFERROR(
_xlfn.SWITCH(
VLOOKUP(AG$1,参照用!$H$2:$K$20,4,0),
0,IF(入力用!AF135="","",入力用!AF135),
1,IF(入力用!AF135="",0,VLOOKUP(入力用!AF135,参照用!$A$1:$B$11,2,0))
),
"")</f>
        <v>0</v>
      </c>
      <c r="AH135" s="1">
        <f>IFERROR(
_xlfn.SWITCH(
VLOOKUP(AH$1,参照用!$H$2:$K$20,4,0),
0,IF(入力用!AG135="","",入力用!AG135),
1,IF(入力用!AG135="",0,VLOOKUP(入力用!AG135,参照用!$A$1:$B$11,2,0))
),
"")</f>
        <v>0</v>
      </c>
      <c r="AI135" s="1">
        <f>IFERROR(
_xlfn.SWITCH(
VLOOKUP(AI$1,参照用!$H$2:$K$20,4,0),
0,IF(入力用!AH135="","",入力用!AH135),
1,IF(入力用!AH135="",0,VLOOKUP(入力用!AH135,参照用!$A$1:$B$11,2,0))
),
"")</f>
        <v>0</v>
      </c>
      <c r="AJ135" s="1" t="str">
        <f>IFERROR(
_xlfn.SWITCH(
VLOOKUP(AJ$1,参照用!$H$2:$K$20,4,0),
0,IF(入力用!AI135="","",入力用!AI135),
1,IF(入力用!AI135="",0,VLOOKUP(入力用!AI135,参照用!$A$1:$B$11,2,0))
),
"")</f>
        <v/>
      </c>
      <c r="AK135" s="1" t="str">
        <f>IFERROR(
_xlfn.SWITCH(
VLOOKUP(AK$1,参照用!$H$2:$K$20,4,0),
0,IF(入力用!AJ135="","",入力用!AJ135),
1,IF(入力用!AJ135="",0,VLOOKUP(入力用!AJ135,参照用!$A$1:$B$11,2,0))
),
"")</f>
        <v/>
      </c>
      <c r="AL135" s="1" t="str">
        <f>IFERROR(
_xlfn.SWITCH(
VLOOKUP(AL$1,参照用!$H$2:$K$20,4,0),
0,IF(入力用!AK135="","",入力用!AK135),
1,IF(入力用!AK135="",0,VLOOKUP(入力用!AK135,参照用!$A$1:$B$11,2,0))
),
"")</f>
        <v/>
      </c>
      <c r="AM135" s="1" t="str">
        <f>IFERROR(
_xlfn.SWITCH(
VLOOKUP(AM$1,参照用!$H$2:$K$20,4,0),
0,IF(入力用!AL135="","",入力用!AL135),
1,IF(入力用!AL135="",0,VLOOKUP(入力用!AL135,参照用!$A$1:$B$11,2,0))
),
"")</f>
        <v/>
      </c>
    </row>
    <row r="136" spans="1:39" x14ac:dyDescent="0.2">
      <c r="A136" s="1" t="str">
        <f t="shared" si="2"/>
        <v/>
      </c>
      <c r="B136" s="10" t="str">
        <f>IF(
D136="","",
IF(入力用!A136="",B135,DATE(LEFT(設定!$AD$4,4),MID(設定!$AD$4,5,2),MID(入力用!A136,1,FIND("日",入力用!A136)-1)))
)</f>
        <v/>
      </c>
      <c r="C136" s="10" t="str">
        <f>IF(
D136="","",
IF(入力用!B136="",C135,入力用!B136)
)</f>
        <v/>
      </c>
      <c r="D136" s="1" t="str">
        <f>_xlfn.SWITCH(VLOOKUP(D$1,参照用!$H$2:$K$20,4,0),
0,IF(ISBLANK(入力用!C136),"",入力用!C136),
1,IFERROR(VLOOKUP(入力用!C136,参照用!$A$1:$B$11,2,0),"")
)</f>
        <v/>
      </c>
      <c r="E136" s="1" t="str">
        <f>_xlfn.SWITCH(VLOOKUP(E$1,参照用!$H$2:$K$20,4,0),
0,IF(ISBLANK(入力用!D136),"",入力用!D136),
1,IFERROR(VLOOKUP(入力用!D136,参照用!$A$1:$B$11,2,0),"")
)</f>
        <v/>
      </c>
      <c r="F136" s="1" t="str">
        <f>_xlfn.SWITCH(VLOOKUP(F$1,参照用!$H$2:$K$20,4,0),
0,IF(ISBLANK(入力用!E136),"",入力用!E136),
1,IFERROR(VLOOKUP(入力用!E136,参照用!$A$1:$B$11,2,0),"")
)</f>
        <v/>
      </c>
      <c r="G136" s="1">
        <f>IFERROR(
_xlfn.SWITCH(
VLOOKUP(G$1,参照用!$H$2:$K$20,4,0),
0,IF(ISBLANK(入力用!F136),"",入力用!F136),
1,IF(ISBLANK(入力用!F136),0,VLOOKUP(入力用!F136,参照用!$A$1:$B$11,2,0))
),
"")</f>
        <v>0</v>
      </c>
      <c r="H136" s="1">
        <f>IFERROR(
_xlfn.SWITCH(
VLOOKUP(H$1,参照用!$H$2:$K$20,4,0),
0,IF(ISBLANK(入力用!G136),"",入力用!G136),
1,IF(ISBLANK(入力用!G136),0,VLOOKUP(入力用!G136,参照用!$A$1:$B$11,2,0))
),
"")</f>
        <v>0</v>
      </c>
      <c r="I136" s="1">
        <f>IFERROR(
_xlfn.SWITCH(
VLOOKUP(I$1,参照用!$H$2:$K$20,4,0),
0,IF(ISBLANK(入力用!H136),"",入力用!H136),
1,IF(ISBLANK(入力用!H136),0,VLOOKUP(入力用!H136,参照用!$A$1:$B$11,2,0))
),
"")</f>
        <v>0</v>
      </c>
      <c r="J136" s="1">
        <f>IFERROR(
_xlfn.SWITCH(
VLOOKUP(J$1,参照用!$H$2:$K$20,4,0),
0,IF(入力用!I136="","",入力用!I136),
1,IF(入力用!I136="",0,VLOOKUP(入力用!I136,参照用!$A$1:$B$11,2,0))
),
"")</f>
        <v>0</v>
      </c>
      <c r="K136" s="1">
        <f>IFERROR(
_xlfn.SWITCH(
VLOOKUP(K$1,参照用!$H$2:$K$20,4,0),
0,IF(入力用!J136="","",入力用!J136),
1,IF(入力用!J136="",0,VLOOKUP(入力用!J136,参照用!$A$1:$B$11,2,0))
),
"")</f>
        <v>0</v>
      </c>
      <c r="L136" s="1">
        <f>IFERROR(
_xlfn.SWITCH(
VLOOKUP(L$1,参照用!$H$2:$K$20,4,0),
0,IF(入力用!K136="","",入力用!K136),
1,IF(入力用!K136="",0,VLOOKUP(入力用!K136,参照用!$A$1:$B$11,2,0))
),
"")</f>
        <v>0</v>
      </c>
      <c r="M136" s="1">
        <f>IFERROR(
_xlfn.SWITCH(
VLOOKUP(M$1,参照用!$H$2:$K$20,4,0),
0,IF(入力用!L136="","",入力用!L136),
1,IF(入力用!L136="",0,VLOOKUP(入力用!L136,参照用!$A$1:$B$11,2,0))
),
"")</f>
        <v>0</v>
      </c>
      <c r="N136" s="1">
        <f>IFERROR(
_xlfn.SWITCH(
VLOOKUP(N$1,参照用!$H$2:$K$20,4,0),
0,IF(入力用!M136="","",入力用!M136),
1,IF(入力用!M136="",0,VLOOKUP(入力用!M136,参照用!$A$1:$B$11,2,0))
),
"")</f>
        <v>0</v>
      </c>
      <c r="O136" s="1">
        <f>IFERROR(
_xlfn.SWITCH(
VLOOKUP(O$1,参照用!$H$2:$K$20,4,0),
0,IF(入力用!N136="","",入力用!N136),
1,IF(入力用!N136="",0,VLOOKUP(入力用!N136,参照用!$A$1:$B$11,2,0))
),
"")</f>
        <v>0</v>
      </c>
      <c r="P136" s="1">
        <f>IFERROR(
_xlfn.SWITCH(
VLOOKUP(P$1,参照用!$H$2:$K$20,4,0),
0,IF(入力用!O136="","",入力用!O136),
1,IF(入力用!O136="",0,VLOOKUP(入力用!O136,参照用!$A$1:$B$11,2,0))
),
"")</f>
        <v>0</v>
      </c>
      <c r="Q136" s="1">
        <f>IFERROR(
_xlfn.SWITCH(
VLOOKUP(Q$1,参照用!$H$2:$K$20,4,0),
0,IF(入力用!P136="","",入力用!P136),
1,IF(入力用!P136="",0,VLOOKUP(入力用!P136,参照用!$A$1:$B$11,2,0))
),
"")</f>
        <v>0</v>
      </c>
      <c r="R136" s="1">
        <f>IFERROR(
_xlfn.SWITCH(
VLOOKUP(R$1,参照用!$H$2:$K$20,4,0),
0,IF(入力用!Q136="","",入力用!Q136),
1,IF(入力用!Q136="",0,VLOOKUP(入力用!Q136,参照用!$A$1:$B$11,2,0))
),
"")</f>
        <v>0</v>
      </c>
      <c r="S136" s="1">
        <f>IFERROR(
_xlfn.SWITCH(
VLOOKUP(S$1,参照用!$H$2:$K$20,4,0),
0,IF(入力用!R136="","",入力用!R136),
1,IF(入力用!R136="",0,VLOOKUP(入力用!R136,参照用!$A$1:$B$11,2,0))
),
"")</f>
        <v>0</v>
      </c>
      <c r="T136" s="1">
        <f>IFERROR(
_xlfn.SWITCH(
VLOOKUP(T$1,参照用!$H$2:$K$20,4,0),
0,IF(入力用!S136="","",入力用!S136),
1,IF(入力用!S136="",0,VLOOKUP(入力用!S136,参照用!$A$1:$B$11,2,0))
),
"")</f>
        <v>0</v>
      </c>
      <c r="U136" s="1">
        <f>IFERROR(
_xlfn.SWITCH(
VLOOKUP(U$1,参照用!$H$2:$K$20,4,0),
0,IF(入力用!T136="","",入力用!T136),
1,IF(入力用!T136="",0,VLOOKUP(入力用!T136,参照用!$A$1:$B$11,2,0))
),
"")</f>
        <v>0</v>
      </c>
      <c r="V136" s="1">
        <f>IFERROR(
_xlfn.SWITCH(
VLOOKUP(V$1,参照用!$H$2:$K$20,4,0),
0,IF(入力用!U136="","",入力用!U136),
1,IF(入力用!U136="",0,VLOOKUP(入力用!U136,参照用!$A$1:$B$11,2,0))
),
"")</f>
        <v>0</v>
      </c>
      <c r="W136" s="1">
        <f>IFERROR(
_xlfn.SWITCH(
VLOOKUP(W$1,参照用!$H$2:$K$20,4,0),
0,IF(入力用!V136="","",入力用!V136),
1,IF(入力用!V136="",0,VLOOKUP(入力用!V136,参照用!$A$1:$B$11,2,0))
),
"")</f>
        <v>0</v>
      </c>
      <c r="X136" s="1">
        <f>IFERROR(
_xlfn.SWITCH(
VLOOKUP(X$1,参照用!$H$2:$K$20,4,0),
0,IF(入力用!W136="","",入力用!W136),
1,IF(入力用!W136="",0,VLOOKUP(入力用!W136,参照用!$A$1:$B$11,2,0))
),
"")</f>
        <v>0</v>
      </c>
      <c r="Y136" s="1">
        <f>IFERROR(
_xlfn.SWITCH(
VLOOKUP(Y$1,参照用!$H$2:$K$20,4,0),
0,IF(入力用!X136="","",入力用!X136),
1,IF(入力用!X136="",0,VLOOKUP(入力用!X136,参照用!$A$1:$B$11,2,0))
),
"")</f>
        <v>0</v>
      </c>
      <c r="Z136" s="1">
        <f>IFERROR(
_xlfn.SWITCH(
VLOOKUP(Z$1,参照用!$H$2:$K$20,4,0),
0,IF(入力用!Y136="","",入力用!Y136),
1,IF(入力用!Y136="",0,VLOOKUP(入力用!Y136,参照用!$A$1:$B$11,2,0))
),
"")</f>
        <v>0</v>
      </c>
      <c r="AA136" s="1">
        <f>IFERROR(
_xlfn.SWITCH(
VLOOKUP(AA$1,参照用!$H$2:$K$20,4,0),
0,IF(入力用!Z136="","",入力用!Z136),
1,IF(入力用!Z136="",0,VLOOKUP(入力用!Z136,参照用!$A$1:$B$11,2,0))
),
"")</f>
        <v>0</v>
      </c>
      <c r="AB136" s="1">
        <f>IFERROR(
_xlfn.SWITCH(
VLOOKUP(AB$1,参照用!$H$2:$K$20,4,0),
0,IF(入力用!AA136="","",入力用!AA136),
1,IF(入力用!AA136="",0,VLOOKUP(入力用!AA136,参照用!$A$1:$B$11,2,0))
),
"")</f>
        <v>0</v>
      </c>
      <c r="AC136" s="1">
        <f>IFERROR(
_xlfn.SWITCH(
VLOOKUP(AC$1,参照用!$H$2:$K$20,4,0),
0,IF(入力用!AB136="","",入力用!AB136),
1,IF(入力用!AB136="",0,VLOOKUP(入力用!AB136,参照用!$A$1:$B$11,2,0))
),
"")</f>
        <v>0</v>
      </c>
      <c r="AD136" s="1">
        <f>IFERROR(
_xlfn.SWITCH(
VLOOKUP(AD$1,参照用!$H$2:$K$20,4,0),
0,IF(入力用!AC136="","",入力用!AC136),
1,IF(入力用!AC136="",0,VLOOKUP(入力用!AC136,参照用!$A$1:$B$11,2,0))
),
"")</f>
        <v>0</v>
      </c>
      <c r="AE136" s="1">
        <f>IFERROR(
_xlfn.SWITCH(
VLOOKUP(AE$1,参照用!$H$2:$K$20,4,0),
0,IF(入力用!AD136="","",入力用!AD136),
1,IF(入力用!AD136="",0,VLOOKUP(入力用!AD136,参照用!$A$1:$B$11,2,0))
),
"")</f>
        <v>0</v>
      </c>
      <c r="AF136" s="1">
        <f>IFERROR(
_xlfn.SWITCH(
VLOOKUP(AF$1,参照用!$H$2:$K$20,4,0),
0,IF(入力用!AE136="","",入力用!AE136),
1,IF(入力用!AE136="",0,VLOOKUP(入力用!AE136,参照用!$A$1:$B$11,2,0))
),
"")</f>
        <v>0</v>
      </c>
      <c r="AG136" s="1">
        <f>IFERROR(
_xlfn.SWITCH(
VLOOKUP(AG$1,参照用!$H$2:$K$20,4,0),
0,IF(入力用!AF136="","",入力用!AF136),
1,IF(入力用!AF136="",0,VLOOKUP(入力用!AF136,参照用!$A$1:$B$11,2,0))
),
"")</f>
        <v>0</v>
      </c>
      <c r="AH136" s="1">
        <f>IFERROR(
_xlfn.SWITCH(
VLOOKUP(AH$1,参照用!$H$2:$K$20,4,0),
0,IF(入力用!AG136="","",入力用!AG136),
1,IF(入力用!AG136="",0,VLOOKUP(入力用!AG136,参照用!$A$1:$B$11,2,0))
),
"")</f>
        <v>0</v>
      </c>
      <c r="AI136" s="1">
        <f>IFERROR(
_xlfn.SWITCH(
VLOOKUP(AI$1,参照用!$H$2:$K$20,4,0),
0,IF(入力用!AH136="","",入力用!AH136),
1,IF(入力用!AH136="",0,VLOOKUP(入力用!AH136,参照用!$A$1:$B$11,2,0))
),
"")</f>
        <v>0</v>
      </c>
      <c r="AJ136" s="1" t="str">
        <f>IFERROR(
_xlfn.SWITCH(
VLOOKUP(AJ$1,参照用!$H$2:$K$20,4,0),
0,IF(入力用!AI136="","",入力用!AI136),
1,IF(入力用!AI136="",0,VLOOKUP(入力用!AI136,参照用!$A$1:$B$11,2,0))
),
"")</f>
        <v/>
      </c>
      <c r="AK136" s="1" t="str">
        <f>IFERROR(
_xlfn.SWITCH(
VLOOKUP(AK$1,参照用!$H$2:$K$20,4,0),
0,IF(入力用!AJ136="","",入力用!AJ136),
1,IF(入力用!AJ136="",0,VLOOKUP(入力用!AJ136,参照用!$A$1:$B$11,2,0))
),
"")</f>
        <v/>
      </c>
      <c r="AL136" s="1" t="str">
        <f>IFERROR(
_xlfn.SWITCH(
VLOOKUP(AL$1,参照用!$H$2:$K$20,4,0),
0,IF(入力用!AK136="","",入力用!AK136),
1,IF(入力用!AK136="",0,VLOOKUP(入力用!AK136,参照用!$A$1:$B$11,2,0))
),
"")</f>
        <v/>
      </c>
      <c r="AM136" s="1" t="str">
        <f>IFERROR(
_xlfn.SWITCH(
VLOOKUP(AM$1,参照用!$H$2:$K$20,4,0),
0,IF(入力用!AL136="","",入力用!AL136),
1,IF(入力用!AL136="",0,VLOOKUP(入力用!AL136,参照用!$A$1:$B$11,2,0))
),
"")</f>
        <v/>
      </c>
    </row>
    <row r="137" spans="1:39" x14ac:dyDescent="0.2">
      <c r="A137" s="1" t="str">
        <f t="shared" si="2"/>
        <v/>
      </c>
      <c r="B137" s="10" t="str">
        <f>IF(
D137="","",
IF(入力用!A137="",B136,DATE(LEFT(設定!$AD$4,4),MID(設定!$AD$4,5,2),MID(入力用!A137,1,FIND("日",入力用!A137)-1)))
)</f>
        <v/>
      </c>
      <c r="C137" s="10" t="str">
        <f>IF(
D137="","",
IF(入力用!B137="",C136,入力用!B137)
)</f>
        <v/>
      </c>
      <c r="D137" s="1" t="str">
        <f>_xlfn.SWITCH(VLOOKUP(D$1,参照用!$H$2:$K$20,4,0),
0,IF(ISBLANK(入力用!C137),"",入力用!C137),
1,IFERROR(VLOOKUP(入力用!C137,参照用!$A$1:$B$11,2,0),"")
)</f>
        <v/>
      </c>
      <c r="E137" s="1" t="str">
        <f>_xlfn.SWITCH(VLOOKUP(E$1,参照用!$H$2:$K$20,4,0),
0,IF(ISBLANK(入力用!D137),"",入力用!D137),
1,IFERROR(VLOOKUP(入力用!D137,参照用!$A$1:$B$11,2,0),"")
)</f>
        <v/>
      </c>
      <c r="F137" s="1" t="str">
        <f>_xlfn.SWITCH(VLOOKUP(F$1,参照用!$H$2:$K$20,4,0),
0,IF(ISBLANK(入力用!E137),"",入力用!E137),
1,IFERROR(VLOOKUP(入力用!E137,参照用!$A$1:$B$11,2,0),"")
)</f>
        <v/>
      </c>
      <c r="G137" s="1">
        <f>IFERROR(
_xlfn.SWITCH(
VLOOKUP(G$1,参照用!$H$2:$K$20,4,0),
0,IF(ISBLANK(入力用!F137),"",入力用!F137),
1,IF(ISBLANK(入力用!F137),0,VLOOKUP(入力用!F137,参照用!$A$1:$B$11,2,0))
),
"")</f>
        <v>0</v>
      </c>
      <c r="H137" s="1">
        <f>IFERROR(
_xlfn.SWITCH(
VLOOKUP(H$1,参照用!$H$2:$K$20,4,0),
0,IF(ISBLANK(入力用!G137),"",入力用!G137),
1,IF(ISBLANK(入力用!G137),0,VLOOKUP(入力用!G137,参照用!$A$1:$B$11,2,0))
),
"")</f>
        <v>0</v>
      </c>
      <c r="I137" s="1">
        <f>IFERROR(
_xlfn.SWITCH(
VLOOKUP(I$1,参照用!$H$2:$K$20,4,0),
0,IF(ISBLANK(入力用!H137),"",入力用!H137),
1,IF(ISBLANK(入力用!H137),0,VLOOKUP(入力用!H137,参照用!$A$1:$B$11,2,0))
),
"")</f>
        <v>0</v>
      </c>
      <c r="J137" s="1">
        <f>IFERROR(
_xlfn.SWITCH(
VLOOKUP(J$1,参照用!$H$2:$K$20,4,0),
0,IF(入力用!I137="","",入力用!I137),
1,IF(入力用!I137="",0,VLOOKUP(入力用!I137,参照用!$A$1:$B$11,2,0))
),
"")</f>
        <v>0</v>
      </c>
      <c r="K137" s="1">
        <f>IFERROR(
_xlfn.SWITCH(
VLOOKUP(K$1,参照用!$H$2:$K$20,4,0),
0,IF(入力用!J137="","",入力用!J137),
1,IF(入力用!J137="",0,VLOOKUP(入力用!J137,参照用!$A$1:$B$11,2,0))
),
"")</f>
        <v>0</v>
      </c>
      <c r="L137" s="1">
        <f>IFERROR(
_xlfn.SWITCH(
VLOOKUP(L$1,参照用!$H$2:$K$20,4,0),
0,IF(入力用!K137="","",入力用!K137),
1,IF(入力用!K137="",0,VLOOKUP(入力用!K137,参照用!$A$1:$B$11,2,0))
),
"")</f>
        <v>0</v>
      </c>
      <c r="M137" s="1">
        <f>IFERROR(
_xlfn.SWITCH(
VLOOKUP(M$1,参照用!$H$2:$K$20,4,0),
0,IF(入力用!L137="","",入力用!L137),
1,IF(入力用!L137="",0,VLOOKUP(入力用!L137,参照用!$A$1:$B$11,2,0))
),
"")</f>
        <v>0</v>
      </c>
      <c r="N137" s="1">
        <f>IFERROR(
_xlfn.SWITCH(
VLOOKUP(N$1,参照用!$H$2:$K$20,4,0),
0,IF(入力用!M137="","",入力用!M137),
1,IF(入力用!M137="",0,VLOOKUP(入力用!M137,参照用!$A$1:$B$11,2,0))
),
"")</f>
        <v>0</v>
      </c>
      <c r="O137" s="1">
        <f>IFERROR(
_xlfn.SWITCH(
VLOOKUP(O$1,参照用!$H$2:$K$20,4,0),
0,IF(入力用!N137="","",入力用!N137),
1,IF(入力用!N137="",0,VLOOKUP(入力用!N137,参照用!$A$1:$B$11,2,0))
),
"")</f>
        <v>0</v>
      </c>
      <c r="P137" s="1">
        <f>IFERROR(
_xlfn.SWITCH(
VLOOKUP(P$1,参照用!$H$2:$K$20,4,0),
0,IF(入力用!O137="","",入力用!O137),
1,IF(入力用!O137="",0,VLOOKUP(入力用!O137,参照用!$A$1:$B$11,2,0))
),
"")</f>
        <v>0</v>
      </c>
      <c r="Q137" s="1">
        <f>IFERROR(
_xlfn.SWITCH(
VLOOKUP(Q$1,参照用!$H$2:$K$20,4,0),
0,IF(入力用!P137="","",入力用!P137),
1,IF(入力用!P137="",0,VLOOKUP(入力用!P137,参照用!$A$1:$B$11,2,0))
),
"")</f>
        <v>0</v>
      </c>
      <c r="R137" s="1">
        <f>IFERROR(
_xlfn.SWITCH(
VLOOKUP(R$1,参照用!$H$2:$K$20,4,0),
0,IF(入力用!Q137="","",入力用!Q137),
1,IF(入力用!Q137="",0,VLOOKUP(入力用!Q137,参照用!$A$1:$B$11,2,0))
),
"")</f>
        <v>0</v>
      </c>
      <c r="S137" s="1">
        <f>IFERROR(
_xlfn.SWITCH(
VLOOKUP(S$1,参照用!$H$2:$K$20,4,0),
0,IF(入力用!R137="","",入力用!R137),
1,IF(入力用!R137="",0,VLOOKUP(入力用!R137,参照用!$A$1:$B$11,2,0))
),
"")</f>
        <v>0</v>
      </c>
      <c r="T137" s="1">
        <f>IFERROR(
_xlfn.SWITCH(
VLOOKUP(T$1,参照用!$H$2:$K$20,4,0),
0,IF(入力用!S137="","",入力用!S137),
1,IF(入力用!S137="",0,VLOOKUP(入力用!S137,参照用!$A$1:$B$11,2,0))
),
"")</f>
        <v>0</v>
      </c>
      <c r="U137" s="1">
        <f>IFERROR(
_xlfn.SWITCH(
VLOOKUP(U$1,参照用!$H$2:$K$20,4,0),
0,IF(入力用!T137="","",入力用!T137),
1,IF(入力用!T137="",0,VLOOKUP(入力用!T137,参照用!$A$1:$B$11,2,0))
),
"")</f>
        <v>0</v>
      </c>
      <c r="V137" s="1">
        <f>IFERROR(
_xlfn.SWITCH(
VLOOKUP(V$1,参照用!$H$2:$K$20,4,0),
0,IF(入力用!U137="","",入力用!U137),
1,IF(入力用!U137="",0,VLOOKUP(入力用!U137,参照用!$A$1:$B$11,2,0))
),
"")</f>
        <v>0</v>
      </c>
      <c r="W137" s="1">
        <f>IFERROR(
_xlfn.SWITCH(
VLOOKUP(W$1,参照用!$H$2:$K$20,4,0),
0,IF(入力用!V137="","",入力用!V137),
1,IF(入力用!V137="",0,VLOOKUP(入力用!V137,参照用!$A$1:$B$11,2,0))
),
"")</f>
        <v>0</v>
      </c>
      <c r="X137" s="1">
        <f>IFERROR(
_xlfn.SWITCH(
VLOOKUP(X$1,参照用!$H$2:$K$20,4,0),
0,IF(入力用!W137="","",入力用!W137),
1,IF(入力用!W137="",0,VLOOKUP(入力用!W137,参照用!$A$1:$B$11,2,0))
),
"")</f>
        <v>0</v>
      </c>
      <c r="Y137" s="1">
        <f>IFERROR(
_xlfn.SWITCH(
VLOOKUP(Y$1,参照用!$H$2:$K$20,4,0),
0,IF(入力用!X137="","",入力用!X137),
1,IF(入力用!X137="",0,VLOOKUP(入力用!X137,参照用!$A$1:$B$11,2,0))
),
"")</f>
        <v>0</v>
      </c>
      <c r="Z137" s="1">
        <f>IFERROR(
_xlfn.SWITCH(
VLOOKUP(Z$1,参照用!$H$2:$K$20,4,0),
0,IF(入力用!Y137="","",入力用!Y137),
1,IF(入力用!Y137="",0,VLOOKUP(入力用!Y137,参照用!$A$1:$B$11,2,0))
),
"")</f>
        <v>0</v>
      </c>
      <c r="AA137" s="1">
        <f>IFERROR(
_xlfn.SWITCH(
VLOOKUP(AA$1,参照用!$H$2:$K$20,4,0),
0,IF(入力用!Z137="","",入力用!Z137),
1,IF(入力用!Z137="",0,VLOOKUP(入力用!Z137,参照用!$A$1:$B$11,2,0))
),
"")</f>
        <v>0</v>
      </c>
      <c r="AB137" s="1">
        <f>IFERROR(
_xlfn.SWITCH(
VLOOKUP(AB$1,参照用!$H$2:$K$20,4,0),
0,IF(入力用!AA137="","",入力用!AA137),
1,IF(入力用!AA137="",0,VLOOKUP(入力用!AA137,参照用!$A$1:$B$11,2,0))
),
"")</f>
        <v>0</v>
      </c>
      <c r="AC137" s="1">
        <f>IFERROR(
_xlfn.SWITCH(
VLOOKUP(AC$1,参照用!$H$2:$K$20,4,0),
0,IF(入力用!AB137="","",入力用!AB137),
1,IF(入力用!AB137="",0,VLOOKUP(入力用!AB137,参照用!$A$1:$B$11,2,0))
),
"")</f>
        <v>0</v>
      </c>
      <c r="AD137" s="1">
        <f>IFERROR(
_xlfn.SWITCH(
VLOOKUP(AD$1,参照用!$H$2:$K$20,4,0),
0,IF(入力用!AC137="","",入力用!AC137),
1,IF(入力用!AC137="",0,VLOOKUP(入力用!AC137,参照用!$A$1:$B$11,2,0))
),
"")</f>
        <v>0</v>
      </c>
      <c r="AE137" s="1">
        <f>IFERROR(
_xlfn.SWITCH(
VLOOKUP(AE$1,参照用!$H$2:$K$20,4,0),
0,IF(入力用!AD137="","",入力用!AD137),
1,IF(入力用!AD137="",0,VLOOKUP(入力用!AD137,参照用!$A$1:$B$11,2,0))
),
"")</f>
        <v>0</v>
      </c>
      <c r="AF137" s="1">
        <f>IFERROR(
_xlfn.SWITCH(
VLOOKUP(AF$1,参照用!$H$2:$K$20,4,0),
0,IF(入力用!AE137="","",入力用!AE137),
1,IF(入力用!AE137="",0,VLOOKUP(入力用!AE137,参照用!$A$1:$B$11,2,0))
),
"")</f>
        <v>0</v>
      </c>
      <c r="AG137" s="1">
        <f>IFERROR(
_xlfn.SWITCH(
VLOOKUP(AG$1,参照用!$H$2:$K$20,4,0),
0,IF(入力用!AF137="","",入力用!AF137),
1,IF(入力用!AF137="",0,VLOOKUP(入力用!AF137,参照用!$A$1:$B$11,2,0))
),
"")</f>
        <v>0</v>
      </c>
      <c r="AH137" s="1">
        <f>IFERROR(
_xlfn.SWITCH(
VLOOKUP(AH$1,参照用!$H$2:$K$20,4,0),
0,IF(入力用!AG137="","",入力用!AG137),
1,IF(入力用!AG137="",0,VLOOKUP(入力用!AG137,参照用!$A$1:$B$11,2,0))
),
"")</f>
        <v>0</v>
      </c>
      <c r="AI137" s="1">
        <f>IFERROR(
_xlfn.SWITCH(
VLOOKUP(AI$1,参照用!$H$2:$K$20,4,0),
0,IF(入力用!AH137="","",入力用!AH137),
1,IF(入力用!AH137="",0,VLOOKUP(入力用!AH137,参照用!$A$1:$B$11,2,0))
),
"")</f>
        <v>0</v>
      </c>
      <c r="AJ137" s="1" t="str">
        <f>IFERROR(
_xlfn.SWITCH(
VLOOKUP(AJ$1,参照用!$H$2:$K$20,4,0),
0,IF(入力用!AI137="","",入力用!AI137),
1,IF(入力用!AI137="",0,VLOOKUP(入力用!AI137,参照用!$A$1:$B$11,2,0))
),
"")</f>
        <v/>
      </c>
      <c r="AK137" s="1" t="str">
        <f>IFERROR(
_xlfn.SWITCH(
VLOOKUP(AK$1,参照用!$H$2:$K$20,4,0),
0,IF(入力用!AJ137="","",入力用!AJ137),
1,IF(入力用!AJ137="",0,VLOOKUP(入力用!AJ137,参照用!$A$1:$B$11,2,0))
),
"")</f>
        <v/>
      </c>
      <c r="AL137" s="1" t="str">
        <f>IFERROR(
_xlfn.SWITCH(
VLOOKUP(AL$1,参照用!$H$2:$K$20,4,0),
0,IF(入力用!AK137="","",入力用!AK137),
1,IF(入力用!AK137="",0,VLOOKUP(入力用!AK137,参照用!$A$1:$B$11,2,0))
),
"")</f>
        <v/>
      </c>
      <c r="AM137" s="1" t="str">
        <f>IFERROR(
_xlfn.SWITCH(
VLOOKUP(AM$1,参照用!$H$2:$K$20,4,0),
0,IF(入力用!AL137="","",入力用!AL137),
1,IF(入力用!AL137="",0,VLOOKUP(入力用!AL137,参照用!$A$1:$B$11,2,0))
),
"")</f>
        <v/>
      </c>
    </row>
    <row r="138" spans="1:39" x14ac:dyDescent="0.2">
      <c r="A138" s="1" t="str">
        <f t="shared" si="2"/>
        <v/>
      </c>
      <c r="B138" s="10" t="str">
        <f>IF(
D138="","",
IF(入力用!A138="",B137,DATE(LEFT(設定!$AD$4,4),MID(設定!$AD$4,5,2),MID(入力用!A138,1,FIND("日",入力用!A138)-1)))
)</f>
        <v/>
      </c>
      <c r="C138" s="10" t="str">
        <f>IF(
D138="","",
IF(入力用!B138="",C137,入力用!B138)
)</f>
        <v/>
      </c>
      <c r="D138" s="1" t="str">
        <f>_xlfn.SWITCH(VLOOKUP(D$1,参照用!$H$2:$K$20,4,0),
0,IF(ISBLANK(入力用!C138),"",入力用!C138),
1,IFERROR(VLOOKUP(入力用!C138,参照用!$A$1:$B$11,2,0),"")
)</f>
        <v/>
      </c>
      <c r="E138" s="1" t="str">
        <f>_xlfn.SWITCH(VLOOKUP(E$1,参照用!$H$2:$K$20,4,0),
0,IF(ISBLANK(入力用!D138),"",入力用!D138),
1,IFERROR(VLOOKUP(入力用!D138,参照用!$A$1:$B$11,2,0),"")
)</f>
        <v/>
      </c>
      <c r="F138" s="1" t="str">
        <f>_xlfn.SWITCH(VLOOKUP(F$1,参照用!$H$2:$K$20,4,0),
0,IF(ISBLANK(入力用!E138),"",入力用!E138),
1,IFERROR(VLOOKUP(入力用!E138,参照用!$A$1:$B$11,2,0),"")
)</f>
        <v/>
      </c>
      <c r="G138" s="1">
        <f>IFERROR(
_xlfn.SWITCH(
VLOOKUP(G$1,参照用!$H$2:$K$20,4,0),
0,IF(ISBLANK(入力用!F138),"",入力用!F138),
1,IF(ISBLANK(入力用!F138),0,VLOOKUP(入力用!F138,参照用!$A$1:$B$11,2,0))
),
"")</f>
        <v>0</v>
      </c>
      <c r="H138" s="1">
        <f>IFERROR(
_xlfn.SWITCH(
VLOOKUP(H$1,参照用!$H$2:$K$20,4,0),
0,IF(ISBLANK(入力用!G138),"",入力用!G138),
1,IF(ISBLANK(入力用!G138),0,VLOOKUP(入力用!G138,参照用!$A$1:$B$11,2,0))
),
"")</f>
        <v>0</v>
      </c>
      <c r="I138" s="1">
        <f>IFERROR(
_xlfn.SWITCH(
VLOOKUP(I$1,参照用!$H$2:$K$20,4,0),
0,IF(ISBLANK(入力用!H138),"",入力用!H138),
1,IF(ISBLANK(入力用!H138),0,VLOOKUP(入力用!H138,参照用!$A$1:$B$11,2,0))
),
"")</f>
        <v>0</v>
      </c>
      <c r="J138" s="1">
        <f>IFERROR(
_xlfn.SWITCH(
VLOOKUP(J$1,参照用!$H$2:$K$20,4,0),
0,IF(入力用!I138="","",入力用!I138),
1,IF(入力用!I138="",0,VLOOKUP(入力用!I138,参照用!$A$1:$B$11,2,0))
),
"")</f>
        <v>0</v>
      </c>
      <c r="K138" s="1">
        <f>IFERROR(
_xlfn.SWITCH(
VLOOKUP(K$1,参照用!$H$2:$K$20,4,0),
0,IF(入力用!J138="","",入力用!J138),
1,IF(入力用!J138="",0,VLOOKUP(入力用!J138,参照用!$A$1:$B$11,2,0))
),
"")</f>
        <v>0</v>
      </c>
      <c r="L138" s="1">
        <f>IFERROR(
_xlfn.SWITCH(
VLOOKUP(L$1,参照用!$H$2:$K$20,4,0),
0,IF(入力用!K138="","",入力用!K138),
1,IF(入力用!K138="",0,VLOOKUP(入力用!K138,参照用!$A$1:$B$11,2,0))
),
"")</f>
        <v>0</v>
      </c>
      <c r="M138" s="1">
        <f>IFERROR(
_xlfn.SWITCH(
VLOOKUP(M$1,参照用!$H$2:$K$20,4,0),
0,IF(入力用!L138="","",入力用!L138),
1,IF(入力用!L138="",0,VLOOKUP(入力用!L138,参照用!$A$1:$B$11,2,0))
),
"")</f>
        <v>0</v>
      </c>
      <c r="N138" s="1">
        <f>IFERROR(
_xlfn.SWITCH(
VLOOKUP(N$1,参照用!$H$2:$K$20,4,0),
0,IF(入力用!M138="","",入力用!M138),
1,IF(入力用!M138="",0,VLOOKUP(入力用!M138,参照用!$A$1:$B$11,2,0))
),
"")</f>
        <v>0</v>
      </c>
      <c r="O138" s="1">
        <f>IFERROR(
_xlfn.SWITCH(
VLOOKUP(O$1,参照用!$H$2:$K$20,4,0),
0,IF(入力用!N138="","",入力用!N138),
1,IF(入力用!N138="",0,VLOOKUP(入力用!N138,参照用!$A$1:$B$11,2,0))
),
"")</f>
        <v>0</v>
      </c>
      <c r="P138" s="1">
        <f>IFERROR(
_xlfn.SWITCH(
VLOOKUP(P$1,参照用!$H$2:$K$20,4,0),
0,IF(入力用!O138="","",入力用!O138),
1,IF(入力用!O138="",0,VLOOKUP(入力用!O138,参照用!$A$1:$B$11,2,0))
),
"")</f>
        <v>0</v>
      </c>
      <c r="Q138" s="1">
        <f>IFERROR(
_xlfn.SWITCH(
VLOOKUP(Q$1,参照用!$H$2:$K$20,4,0),
0,IF(入力用!P138="","",入力用!P138),
1,IF(入力用!P138="",0,VLOOKUP(入力用!P138,参照用!$A$1:$B$11,2,0))
),
"")</f>
        <v>0</v>
      </c>
      <c r="R138" s="1">
        <f>IFERROR(
_xlfn.SWITCH(
VLOOKUP(R$1,参照用!$H$2:$K$20,4,0),
0,IF(入力用!Q138="","",入力用!Q138),
1,IF(入力用!Q138="",0,VLOOKUP(入力用!Q138,参照用!$A$1:$B$11,2,0))
),
"")</f>
        <v>0</v>
      </c>
      <c r="S138" s="1">
        <f>IFERROR(
_xlfn.SWITCH(
VLOOKUP(S$1,参照用!$H$2:$K$20,4,0),
0,IF(入力用!R138="","",入力用!R138),
1,IF(入力用!R138="",0,VLOOKUP(入力用!R138,参照用!$A$1:$B$11,2,0))
),
"")</f>
        <v>0</v>
      </c>
      <c r="T138" s="1">
        <f>IFERROR(
_xlfn.SWITCH(
VLOOKUP(T$1,参照用!$H$2:$K$20,4,0),
0,IF(入力用!S138="","",入力用!S138),
1,IF(入力用!S138="",0,VLOOKUP(入力用!S138,参照用!$A$1:$B$11,2,0))
),
"")</f>
        <v>0</v>
      </c>
      <c r="U138" s="1">
        <f>IFERROR(
_xlfn.SWITCH(
VLOOKUP(U$1,参照用!$H$2:$K$20,4,0),
0,IF(入力用!T138="","",入力用!T138),
1,IF(入力用!T138="",0,VLOOKUP(入力用!T138,参照用!$A$1:$B$11,2,0))
),
"")</f>
        <v>0</v>
      </c>
      <c r="V138" s="1">
        <f>IFERROR(
_xlfn.SWITCH(
VLOOKUP(V$1,参照用!$H$2:$K$20,4,0),
0,IF(入力用!U138="","",入力用!U138),
1,IF(入力用!U138="",0,VLOOKUP(入力用!U138,参照用!$A$1:$B$11,2,0))
),
"")</f>
        <v>0</v>
      </c>
      <c r="W138" s="1">
        <f>IFERROR(
_xlfn.SWITCH(
VLOOKUP(W$1,参照用!$H$2:$K$20,4,0),
0,IF(入力用!V138="","",入力用!V138),
1,IF(入力用!V138="",0,VLOOKUP(入力用!V138,参照用!$A$1:$B$11,2,0))
),
"")</f>
        <v>0</v>
      </c>
      <c r="X138" s="1">
        <f>IFERROR(
_xlfn.SWITCH(
VLOOKUP(X$1,参照用!$H$2:$K$20,4,0),
0,IF(入力用!W138="","",入力用!W138),
1,IF(入力用!W138="",0,VLOOKUP(入力用!W138,参照用!$A$1:$B$11,2,0))
),
"")</f>
        <v>0</v>
      </c>
      <c r="Y138" s="1">
        <f>IFERROR(
_xlfn.SWITCH(
VLOOKUP(Y$1,参照用!$H$2:$K$20,4,0),
0,IF(入力用!X138="","",入力用!X138),
1,IF(入力用!X138="",0,VLOOKUP(入力用!X138,参照用!$A$1:$B$11,2,0))
),
"")</f>
        <v>0</v>
      </c>
      <c r="Z138" s="1">
        <f>IFERROR(
_xlfn.SWITCH(
VLOOKUP(Z$1,参照用!$H$2:$K$20,4,0),
0,IF(入力用!Y138="","",入力用!Y138),
1,IF(入力用!Y138="",0,VLOOKUP(入力用!Y138,参照用!$A$1:$B$11,2,0))
),
"")</f>
        <v>0</v>
      </c>
      <c r="AA138" s="1">
        <f>IFERROR(
_xlfn.SWITCH(
VLOOKUP(AA$1,参照用!$H$2:$K$20,4,0),
0,IF(入力用!Z138="","",入力用!Z138),
1,IF(入力用!Z138="",0,VLOOKUP(入力用!Z138,参照用!$A$1:$B$11,2,0))
),
"")</f>
        <v>0</v>
      </c>
      <c r="AB138" s="1">
        <f>IFERROR(
_xlfn.SWITCH(
VLOOKUP(AB$1,参照用!$H$2:$K$20,4,0),
0,IF(入力用!AA138="","",入力用!AA138),
1,IF(入力用!AA138="",0,VLOOKUP(入力用!AA138,参照用!$A$1:$B$11,2,0))
),
"")</f>
        <v>0</v>
      </c>
      <c r="AC138" s="1">
        <f>IFERROR(
_xlfn.SWITCH(
VLOOKUP(AC$1,参照用!$H$2:$K$20,4,0),
0,IF(入力用!AB138="","",入力用!AB138),
1,IF(入力用!AB138="",0,VLOOKUP(入力用!AB138,参照用!$A$1:$B$11,2,0))
),
"")</f>
        <v>0</v>
      </c>
      <c r="AD138" s="1">
        <f>IFERROR(
_xlfn.SWITCH(
VLOOKUP(AD$1,参照用!$H$2:$K$20,4,0),
0,IF(入力用!AC138="","",入力用!AC138),
1,IF(入力用!AC138="",0,VLOOKUP(入力用!AC138,参照用!$A$1:$B$11,2,0))
),
"")</f>
        <v>0</v>
      </c>
      <c r="AE138" s="1">
        <f>IFERROR(
_xlfn.SWITCH(
VLOOKUP(AE$1,参照用!$H$2:$K$20,4,0),
0,IF(入力用!AD138="","",入力用!AD138),
1,IF(入力用!AD138="",0,VLOOKUP(入力用!AD138,参照用!$A$1:$B$11,2,0))
),
"")</f>
        <v>0</v>
      </c>
      <c r="AF138" s="1">
        <f>IFERROR(
_xlfn.SWITCH(
VLOOKUP(AF$1,参照用!$H$2:$K$20,4,0),
0,IF(入力用!AE138="","",入力用!AE138),
1,IF(入力用!AE138="",0,VLOOKUP(入力用!AE138,参照用!$A$1:$B$11,2,0))
),
"")</f>
        <v>0</v>
      </c>
      <c r="AG138" s="1">
        <f>IFERROR(
_xlfn.SWITCH(
VLOOKUP(AG$1,参照用!$H$2:$K$20,4,0),
0,IF(入力用!AF138="","",入力用!AF138),
1,IF(入力用!AF138="",0,VLOOKUP(入力用!AF138,参照用!$A$1:$B$11,2,0))
),
"")</f>
        <v>0</v>
      </c>
      <c r="AH138" s="1">
        <f>IFERROR(
_xlfn.SWITCH(
VLOOKUP(AH$1,参照用!$H$2:$K$20,4,0),
0,IF(入力用!AG138="","",入力用!AG138),
1,IF(入力用!AG138="",0,VLOOKUP(入力用!AG138,参照用!$A$1:$B$11,2,0))
),
"")</f>
        <v>0</v>
      </c>
      <c r="AI138" s="1">
        <f>IFERROR(
_xlfn.SWITCH(
VLOOKUP(AI$1,参照用!$H$2:$K$20,4,0),
0,IF(入力用!AH138="","",入力用!AH138),
1,IF(入力用!AH138="",0,VLOOKUP(入力用!AH138,参照用!$A$1:$B$11,2,0))
),
"")</f>
        <v>0</v>
      </c>
      <c r="AJ138" s="1" t="str">
        <f>IFERROR(
_xlfn.SWITCH(
VLOOKUP(AJ$1,参照用!$H$2:$K$20,4,0),
0,IF(入力用!AI138="","",入力用!AI138),
1,IF(入力用!AI138="",0,VLOOKUP(入力用!AI138,参照用!$A$1:$B$11,2,0))
),
"")</f>
        <v/>
      </c>
      <c r="AK138" s="1" t="str">
        <f>IFERROR(
_xlfn.SWITCH(
VLOOKUP(AK$1,参照用!$H$2:$K$20,4,0),
0,IF(入力用!AJ138="","",入力用!AJ138),
1,IF(入力用!AJ138="",0,VLOOKUP(入力用!AJ138,参照用!$A$1:$B$11,2,0))
),
"")</f>
        <v/>
      </c>
      <c r="AL138" s="1" t="str">
        <f>IFERROR(
_xlfn.SWITCH(
VLOOKUP(AL$1,参照用!$H$2:$K$20,4,0),
0,IF(入力用!AK138="","",入力用!AK138),
1,IF(入力用!AK138="",0,VLOOKUP(入力用!AK138,参照用!$A$1:$B$11,2,0))
),
"")</f>
        <v/>
      </c>
      <c r="AM138" s="1" t="str">
        <f>IFERROR(
_xlfn.SWITCH(
VLOOKUP(AM$1,参照用!$H$2:$K$20,4,0),
0,IF(入力用!AL138="","",入力用!AL138),
1,IF(入力用!AL138="",0,VLOOKUP(入力用!AL138,参照用!$A$1:$B$11,2,0))
),
"")</f>
        <v/>
      </c>
    </row>
    <row r="139" spans="1:39" x14ac:dyDescent="0.2">
      <c r="A139" s="1" t="str">
        <f t="shared" si="2"/>
        <v/>
      </c>
      <c r="B139" s="10" t="str">
        <f>IF(
D139="","",
IF(入力用!A139="",B138,DATE(LEFT(設定!$AD$4,4),MID(設定!$AD$4,5,2),MID(入力用!A139,1,FIND("日",入力用!A139)-1)))
)</f>
        <v/>
      </c>
      <c r="C139" s="10" t="str">
        <f>IF(
D139="","",
IF(入力用!B139="",C138,入力用!B139)
)</f>
        <v/>
      </c>
      <c r="D139" s="1" t="str">
        <f>_xlfn.SWITCH(VLOOKUP(D$1,参照用!$H$2:$K$20,4,0),
0,IF(ISBLANK(入力用!C139),"",入力用!C139),
1,IFERROR(VLOOKUP(入力用!C139,参照用!$A$1:$B$11,2,0),"")
)</f>
        <v/>
      </c>
      <c r="E139" s="1" t="str">
        <f>_xlfn.SWITCH(VLOOKUP(E$1,参照用!$H$2:$K$20,4,0),
0,IF(ISBLANK(入力用!D139),"",入力用!D139),
1,IFERROR(VLOOKUP(入力用!D139,参照用!$A$1:$B$11,2,0),"")
)</f>
        <v/>
      </c>
      <c r="F139" s="1" t="str">
        <f>_xlfn.SWITCH(VLOOKUP(F$1,参照用!$H$2:$K$20,4,0),
0,IF(ISBLANK(入力用!E139),"",入力用!E139),
1,IFERROR(VLOOKUP(入力用!E139,参照用!$A$1:$B$11,2,0),"")
)</f>
        <v/>
      </c>
      <c r="G139" s="1">
        <f>IFERROR(
_xlfn.SWITCH(
VLOOKUP(G$1,参照用!$H$2:$K$20,4,0),
0,IF(ISBLANK(入力用!F139),"",入力用!F139),
1,IF(ISBLANK(入力用!F139),0,VLOOKUP(入力用!F139,参照用!$A$1:$B$11,2,0))
),
"")</f>
        <v>0</v>
      </c>
      <c r="H139" s="1">
        <f>IFERROR(
_xlfn.SWITCH(
VLOOKUP(H$1,参照用!$H$2:$K$20,4,0),
0,IF(ISBLANK(入力用!G139),"",入力用!G139),
1,IF(ISBLANK(入力用!G139),0,VLOOKUP(入力用!G139,参照用!$A$1:$B$11,2,0))
),
"")</f>
        <v>0</v>
      </c>
      <c r="I139" s="1">
        <f>IFERROR(
_xlfn.SWITCH(
VLOOKUP(I$1,参照用!$H$2:$K$20,4,0),
0,IF(ISBLANK(入力用!H139),"",入力用!H139),
1,IF(ISBLANK(入力用!H139),0,VLOOKUP(入力用!H139,参照用!$A$1:$B$11,2,0))
),
"")</f>
        <v>0</v>
      </c>
      <c r="J139" s="1">
        <f>IFERROR(
_xlfn.SWITCH(
VLOOKUP(J$1,参照用!$H$2:$K$20,4,0),
0,IF(入力用!I139="","",入力用!I139),
1,IF(入力用!I139="",0,VLOOKUP(入力用!I139,参照用!$A$1:$B$11,2,0))
),
"")</f>
        <v>0</v>
      </c>
      <c r="K139" s="1">
        <f>IFERROR(
_xlfn.SWITCH(
VLOOKUP(K$1,参照用!$H$2:$K$20,4,0),
0,IF(入力用!J139="","",入力用!J139),
1,IF(入力用!J139="",0,VLOOKUP(入力用!J139,参照用!$A$1:$B$11,2,0))
),
"")</f>
        <v>0</v>
      </c>
      <c r="L139" s="1">
        <f>IFERROR(
_xlfn.SWITCH(
VLOOKUP(L$1,参照用!$H$2:$K$20,4,0),
0,IF(入力用!K139="","",入力用!K139),
1,IF(入力用!K139="",0,VLOOKUP(入力用!K139,参照用!$A$1:$B$11,2,0))
),
"")</f>
        <v>0</v>
      </c>
      <c r="M139" s="1">
        <f>IFERROR(
_xlfn.SWITCH(
VLOOKUP(M$1,参照用!$H$2:$K$20,4,0),
0,IF(入力用!L139="","",入力用!L139),
1,IF(入力用!L139="",0,VLOOKUP(入力用!L139,参照用!$A$1:$B$11,2,0))
),
"")</f>
        <v>0</v>
      </c>
      <c r="N139" s="1">
        <f>IFERROR(
_xlfn.SWITCH(
VLOOKUP(N$1,参照用!$H$2:$K$20,4,0),
0,IF(入力用!M139="","",入力用!M139),
1,IF(入力用!M139="",0,VLOOKUP(入力用!M139,参照用!$A$1:$B$11,2,0))
),
"")</f>
        <v>0</v>
      </c>
      <c r="O139" s="1">
        <f>IFERROR(
_xlfn.SWITCH(
VLOOKUP(O$1,参照用!$H$2:$K$20,4,0),
0,IF(入力用!N139="","",入力用!N139),
1,IF(入力用!N139="",0,VLOOKUP(入力用!N139,参照用!$A$1:$B$11,2,0))
),
"")</f>
        <v>0</v>
      </c>
      <c r="P139" s="1">
        <f>IFERROR(
_xlfn.SWITCH(
VLOOKUP(P$1,参照用!$H$2:$K$20,4,0),
0,IF(入力用!O139="","",入力用!O139),
1,IF(入力用!O139="",0,VLOOKUP(入力用!O139,参照用!$A$1:$B$11,2,0))
),
"")</f>
        <v>0</v>
      </c>
      <c r="Q139" s="1">
        <f>IFERROR(
_xlfn.SWITCH(
VLOOKUP(Q$1,参照用!$H$2:$K$20,4,0),
0,IF(入力用!P139="","",入力用!P139),
1,IF(入力用!P139="",0,VLOOKUP(入力用!P139,参照用!$A$1:$B$11,2,0))
),
"")</f>
        <v>0</v>
      </c>
      <c r="R139" s="1">
        <f>IFERROR(
_xlfn.SWITCH(
VLOOKUP(R$1,参照用!$H$2:$K$20,4,0),
0,IF(入力用!Q139="","",入力用!Q139),
1,IF(入力用!Q139="",0,VLOOKUP(入力用!Q139,参照用!$A$1:$B$11,2,0))
),
"")</f>
        <v>0</v>
      </c>
      <c r="S139" s="1">
        <f>IFERROR(
_xlfn.SWITCH(
VLOOKUP(S$1,参照用!$H$2:$K$20,4,0),
0,IF(入力用!R139="","",入力用!R139),
1,IF(入力用!R139="",0,VLOOKUP(入力用!R139,参照用!$A$1:$B$11,2,0))
),
"")</f>
        <v>0</v>
      </c>
      <c r="T139" s="1">
        <f>IFERROR(
_xlfn.SWITCH(
VLOOKUP(T$1,参照用!$H$2:$K$20,4,0),
0,IF(入力用!S139="","",入力用!S139),
1,IF(入力用!S139="",0,VLOOKUP(入力用!S139,参照用!$A$1:$B$11,2,0))
),
"")</f>
        <v>0</v>
      </c>
      <c r="U139" s="1">
        <f>IFERROR(
_xlfn.SWITCH(
VLOOKUP(U$1,参照用!$H$2:$K$20,4,0),
0,IF(入力用!T139="","",入力用!T139),
1,IF(入力用!T139="",0,VLOOKUP(入力用!T139,参照用!$A$1:$B$11,2,0))
),
"")</f>
        <v>0</v>
      </c>
      <c r="V139" s="1">
        <f>IFERROR(
_xlfn.SWITCH(
VLOOKUP(V$1,参照用!$H$2:$K$20,4,0),
0,IF(入力用!U139="","",入力用!U139),
1,IF(入力用!U139="",0,VLOOKUP(入力用!U139,参照用!$A$1:$B$11,2,0))
),
"")</f>
        <v>0</v>
      </c>
      <c r="W139" s="1">
        <f>IFERROR(
_xlfn.SWITCH(
VLOOKUP(W$1,参照用!$H$2:$K$20,4,0),
0,IF(入力用!V139="","",入力用!V139),
1,IF(入力用!V139="",0,VLOOKUP(入力用!V139,参照用!$A$1:$B$11,2,0))
),
"")</f>
        <v>0</v>
      </c>
      <c r="X139" s="1">
        <f>IFERROR(
_xlfn.SWITCH(
VLOOKUP(X$1,参照用!$H$2:$K$20,4,0),
0,IF(入力用!W139="","",入力用!W139),
1,IF(入力用!W139="",0,VLOOKUP(入力用!W139,参照用!$A$1:$B$11,2,0))
),
"")</f>
        <v>0</v>
      </c>
      <c r="Y139" s="1">
        <f>IFERROR(
_xlfn.SWITCH(
VLOOKUP(Y$1,参照用!$H$2:$K$20,4,0),
0,IF(入力用!X139="","",入力用!X139),
1,IF(入力用!X139="",0,VLOOKUP(入力用!X139,参照用!$A$1:$B$11,2,0))
),
"")</f>
        <v>0</v>
      </c>
      <c r="Z139" s="1">
        <f>IFERROR(
_xlfn.SWITCH(
VLOOKUP(Z$1,参照用!$H$2:$K$20,4,0),
0,IF(入力用!Y139="","",入力用!Y139),
1,IF(入力用!Y139="",0,VLOOKUP(入力用!Y139,参照用!$A$1:$B$11,2,0))
),
"")</f>
        <v>0</v>
      </c>
      <c r="AA139" s="1">
        <f>IFERROR(
_xlfn.SWITCH(
VLOOKUP(AA$1,参照用!$H$2:$K$20,4,0),
0,IF(入力用!Z139="","",入力用!Z139),
1,IF(入力用!Z139="",0,VLOOKUP(入力用!Z139,参照用!$A$1:$B$11,2,0))
),
"")</f>
        <v>0</v>
      </c>
      <c r="AB139" s="1">
        <f>IFERROR(
_xlfn.SWITCH(
VLOOKUP(AB$1,参照用!$H$2:$K$20,4,0),
0,IF(入力用!AA139="","",入力用!AA139),
1,IF(入力用!AA139="",0,VLOOKUP(入力用!AA139,参照用!$A$1:$B$11,2,0))
),
"")</f>
        <v>0</v>
      </c>
      <c r="AC139" s="1">
        <f>IFERROR(
_xlfn.SWITCH(
VLOOKUP(AC$1,参照用!$H$2:$K$20,4,0),
0,IF(入力用!AB139="","",入力用!AB139),
1,IF(入力用!AB139="",0,VLOOKUP(入力用!AB139,参照用!$A$1:$B$11,2,0))
),
"")</f>
        <v>0</v>
      </c>
      <c r="AD139" s="1">
        <f>IFERROR(
_xlfn.SWITCH(
VLOOKUP(AD$1,参照用!$H$2:$K$20,4,0),
0,IF(入力用!AC139="","",入力用!AC139),
1,IF(入力用!AC139="",0,VLOOKUP(入力用!AC139,参照用!$A$1:$B$11,2,0))
),
"")</f>
        <v>0</v>
      </c>
      <c r="AE139" s="1">
        <f>IFERROR(
_xlfn.SWITCH(
VLOOKUP(AE$1,参照用!$H$2:$K$20,4,0),
0,IF(入力用!AD139="","",入力用!AD139),
1,IF(入力用!AD139="",0,VLOOKUP(入力用!AD139,参照用!$A$1:$B$11,2,0))
),
"")</f>
        <v>0</v>
      </c>
      <c r="AF139" s="1">
        <f>IFERROR(
_xlfn.SWITCH(
VLOOKUP(AF$1,参照用!$H$2:$K$20,4,0),
0,IF(入力用!AE139="","",入力用!AE139),
1,IF(入力用!AE139="",0,VLOOKUP(入力用!AE139,参照用!$A$1:$B$11,2,0))
),
"")</f>
        <v>0</v>
      </c>
      <c r="AG139" s="1">
        <f>IFERROR(
_xlfn.SWITCH(
VLOOKUP(AG$1,参照用!$H$2:$K$20,4,0),
0,IF(入力用!AF139="","",入力用!AF139),
1,IF(入力用!AF139="",0,VLOOKUP(入力用!AF139,参照用!$A$1:$B$11,2,0))
),
"")</f>
        <v>0</v>
      </c>
      <c r="AH139" s="1">
        <f>IFERROR(
_xlfn.SWITCH(
VLOOKUP(AH$1,参照用!$H$2:$K$20,4,0),
0,IF(入力用!AG139="","",入力用!AG139),
1,IF(入力用!AG139="",0,VLOOKUP(入力用!AG139,参照用!$A$1:$B$11,2,0))
),
"")</f>
        <v>0</v>
      </c>
      <c r="AI139" s="1">
        <f>IFERROR(
_xlfn.SWITCH(
VLOOKUP(AI$1,参照用!$H$2:$K$20,4,0),
0,IF(入力用!AH139="","",入力用!AH139),
1,IF(入力用!AH139="",0,VLOOKUP(入力用!AH139,参照用!$A$1:$B$11,2,0))
),
"")</f>
        <v>0</v>
      </c>
      <c r="AJ139" s="1" t="str">
        <f>IFERROR(
_xlfn.SWITCH(
VLOOKUP(AJ$1,参照用!$H$2:$K$20,4,0),
0,IF(入力用!AI139="","",入力用!AI139),
1,IF(入力用!AI139="",0,VLOOKUP(入力用!AI139,参照用!$A$1:$B$11,2,0))
),
"")</f>
        <v/>
      </c>
      <c r="AK139" s="1" t="str">
        <f>IFERROR(
_xlfn.SWITCH(
VLOOKUP(AK$1,参照用!$H$2:$K$20,4,0),
0,IF(入力用!AJ139="","",入力用!AJ139),
1,IF(入力用!AJ139="",0,VLOOKUP(入力用!AJ139,参照用!$A$1:$B$11,2,0))
),
"")</f>
        <v/>
      </c>
      <c r="AL139" s="1" t="str">
        <f>IFERROR(
_xlfn.SWITCH(
VLOOKUP(AL$1,参照用!$H$2:$K$20,4,0),
0,IF(入力用!AK139="","",入力用!AK139),
1,IF(入力用!AK139="",0,VLOOKUP(入力用!AK139,参照用!$A$1:$B$11,2,0))
),
"")</f>
        <v/>
      </c>
      <c r="AM139" s="1" t="str">
        <f>IFERROR(
_xlfn.SWITCH(
VLOOKUP(AM$1,参照用!$H$2:$K$20,4,0),
0,IF(入力用!AL139="","",入力用!AL139),
1,IF(入力用!AL139="",0,VLOOKUP(入力用!AL139,参照用!$A$1:$B$11,2,0))
),
"")</f>
        <v/>
      </c>
    </row>
    <row r="140" spans="1:39" x14ac:dyDescent="0.2">
      <c r="A140" s="1" t="str">
        <f t="shared" si="2"/>
        <v/>
      </c>
      <c r="B140" s="10" t="str">
        <f>IF(
D140="","",
IF(入力用!A140="",B139,DATE(LEFT(設定!$AD$4,4),MID(設定!$AD$4,5,2),MID(入力用!A140,1,FIND("日",入力用!A140)-1)))
)</f>
        <v/>
      </c>
      <c r="C140" s="10" t="str">
        <f>IF(
D140="","",
IF(入力用!B140="",C139,入力用!B140)
)</f>
        <v/>
      </c>
      <c r="D140" s="1" t="str">
        <f>_xlfn.SWITCH(VLOOKUP(D$1,参照用!$H$2:$K$20,4,0),
0,IF(ISBLANK(入力用!C140),"",入力用!C140),
1,IFERROR(VLOOKUP(入力用!C140,参照用!$A$1:$B$11,2,0),"")
)</f>
        <v/>
      </c>
      <c r="E140" s="1" t="str">
        <f>_xlfn.SWITCH(VLOOKUP(E$1,参照用!$H$2:$K$20,4,0),
0,IF(ISBLANK(入力用!D140),"",入力用!D140),
1,IFERROR(VLOOKUP(入力用!D140,参照用!$A$1:$B$11,2,0),"")
)</f>
        <v/>
      </c>
      <c r="F140" s="1" t="str">
        <f>_xlfn.SWITCH(VLOOKUP(F$1,参照用!$H$2:$K$20,4,0),
0,IF(ISBLANK(入力用!E140),"",入力用!E140),
1,IFERROR(VLOOKUP(入力用!E140,参照用!$A$1:$B$11,2,0),"")
)</f>
        <v/>
      </c>
      <c r="G140" s="1">
        <f>IFERROR(
_xlfn.SWITCH(
VLOOKUP(G$1,参照用!$H$2:$K$20,4,0),
0,IF(ISBLANK(入力用!F140),"",入力用!F140),
1,IF(ISBLANK(入力用!F140),0,VLOOKUP(入力用!F140,参照用!$A$1:$B$11,2,0))
),
"")</f>
        <v>0</v>
      </c>
      <c r="H140" s="1">
        <f>IFERROR(
_xlfn.SWITCH(
VLOOKUP(H$1,参照用!$H$2:$K$20,4,0),
0,IF(ISBLANK(入力用!G140),"",入力用!G140),
1,IF(ISBLANK(入力用!G140),0,VLOOKUP(入力用!G140,参照用!$A$1:$B$11,2,0))
),
"")</f>
        <v>0</v>
      </c>
      <c r="I140" s="1">
        <f>IFERROR(
_xlfn.SWITCH(
VLOOKUP(I$1,参照用!$H$2:$K$20,4,0),
0,IF(ISBLANK(入力用!H140),"",入力用!H140),
1,IF(ISBLANK(入力用!H140),0,VLOOKUP(入力用!H140,参照用!$A$1:$B$11,2,0))
),
"")</f>
        <v>0</v>
      </c>
      <c r="J140" s="1">
        <f>IFERROR(
_xlfn.SWITCH(
VLOOKUP(J$1,参照用!$H$2:$K$20,4,0),
0,IF(入力用!I140="","",入力用!I140),
1,IF(入力用!I140="",0,VLOOKUP(入力用!I140,参照用!$A$1:$B$11,2,0))
),
"")</f>
        <v>0</v>
      </c>
      <c r="K140" s="1">
        <f>IFERROR(
_xlfn.SWITCH(
VLOOKUP(K$1,参照用!$H$2:$K$20,4,0),
0,IF(入力用!J140="","",入力用!J140),
1,IF(入力用!J140="",0,VLOOKUP(入力用!J140,参照用!$A$1:$B$11,2,0))
),
"")</f>
        <v>0</v>
      </c>
      <c r="L140" s="1">
        <f>IFERROR(
_xlfn.SWITCH(
VLOOKUP(L$1,参照用!$H$2:$K$20,4,0),
0,IF(入力用!K140="","",入力用!K140),
1,IF(入力用!K140="",0,VLOOKUP(入力用!K140,参照用!$A$1:$B$11,2,0))
),
"")</f>
        <v>0</v>
      </c>
      <c r="M140" s="1">
        <f>IFERROR(
_xlfn.SWITCH(
VLOOKUP(M$1,参照用!$H$2:$K$20,4,0),
0,IF(入力用!L140="","",入力用!L140),
1,IF(入力用!L140="",0,VLOOKUP(入力用!L140,参照用!$A$1:$B$11,2,0))
),
"")</f>
        <v>0</v>
      </c>
      <c r="N140" s="1">
        <f>IFERROR(
_xlfn.SWITCH(
VLOOKUP(N$1,参照用!$H$2:$K$20,4,0),
0,IF(入力用!M140="","",入力用!M140),
1,IF(入力用!M140="",0,VLOOKUP(入力用!M140,参照用!$A$1:$B$11,2,0))
),
"")</f>
        <v>0</v>
      </c>
      <c r="O140" s="1">
        <f>IFERROR(
_xlfn.SWITCH(
VLOOKUP(O$1,参照用!$H$2:$K$20,4,0),
0,IF(入力用!N140="","",入力用!N140),
1,IF(入力用!N140="",0,VLOOKUP(入力用!N140,参照用!$A$1:$B$11,2,0))
),
"")</f>
        <v>0</v>
      </c>
      <c r="P140" s="1">
        <f>IFERROR(
_xlfn.SWITCH(
VLOOKUP(P$1,参照用!$H$2:$K$20,4,0),
0,IF(入力用!O140="","",入力用!O140),
1,IF(入力用!O140="",0,VLOOKUP(入力用!O140,参照用!$A$1:$B$11,2,0))
),
"")</f>
        <v>0</v>
      </c>
      <c r="Q140" s="1">
        <f>IFERROR(
_xlfn.SWITCH(
VLOOKUP(Q$1,参照用!$H$2:$K$20,4,0),
0,IF(入力用!P140="","",入力用!P140),
1,IF(入力用!P140="",0,VLOOKUP(入力用!P140,参照用!$A$1:$B$11,2,0))
),
"")</f>
        <v>0</v>
      </c>
      <c r="R140" s="1">
        <f>IFERROR(
_xlfn.SWITCH(
VLOOKUP(R$1,参照用!$H$2:$K$20,4,0),
0,IF(入力用!Q140="","",入力用!Q140),
1,IF(入力用!Q140="",0,VLOOKUP(入力用!Q140,参照用!$A$1:$B$11,2,0))
),
"")</f>
        <v>0</v>
      </c>
      <c r="S140" s="1">
        <f>IFERROR(
_xlfn.SWITCH(
VLOOKUP(S$1,参照用!$H$2:$K$20,4,0),
0,IF(入力用!R140="","",入力用!R140),
1,IF(入力用!R140="",0,VLOOKUP(入力用!R140,参照用!$A$1:$B$11,2,0))
),
"")</f>
        <v>0</v>
      </c>
      <c r="T140" s="1">
        <f>IFERROR(
_xlfn.SWITCH(
VLOOKUP(T$1,参照用!$H$2:$K$20,4,0),
0,IF(入力用!S140="","",入力用!S140),
1,IF(入力用!S140="",0,VLOOKUP(入力用!S140,参照用!$A$1:$B$11,2,0))
),
"")</f>
        <v>0</v>
      </c>
      <c r="U140" s="1">
        <f>IFERROR(
_xlfn.SWITCH(
VLOOKUP(U$1,参照用!$H$2:$K$20,4,0),
0,IF(入力用!T140="","",入力用!T140),
1,IF(入力用!T140="",0,VLOOKUP(入力用!T140,参照用!$A$1:$B$11,2,0))
),
"")</f>
        <v>0</v>
      </c>
      <c r="V140" s="1">
        <f>IFERROR(
_xlfn.SWITCH(
VLOOKUP(V$1,参照用!$H$2:$K$20,4,0),
0,IF(入力用!U140="","",入力用!U140),
1,IF(入力用!U140="",0,VLOOKUP(入力用!U140,参照用!$A$1:$B$11,2,0))
),
"")</f>
        <v>0</v>
      </c>
      <c r="W140" s="1">
        <f>IFERROR(
_xlfn.SWITCH(
VLOOKUP(W$1,参照用!$H$2:$K$20,4,0),
0,IF(入力用!V140="","",入力用!V140),
1,IF(入力用!V140="",0,VLOOKUP(入力用!V140,参照用!$A$1:$B$11,2,0))
),
"")</f>
        <v>0</v>
      </c>
      <c r="X140" s="1">
        <f>IFERROR(
_xlfn.SWITCH(
VLOOKUP(X$1,参照用!$H$2:$K$20,4,0),
0,IF(入力用!W140="","",入力用!W140),
1,IF(入力用!W140="",0,VLOOKUP(入力用!W140,参照用!$A$1:$B$11,2,0))
),
"")</f>
        <v>0</v>
      </c>
      <c r="Y140" s="1">
        <f>IFERROR(
_xlfn.SWITCH(
VLOOKUP(Y$1,参照用!$H$2:$K$20,4,0),
0,IF(入力用!X140="","",入力用!X140),
1,IF(入力用!X140="",0,VLOOKUP(入力用!X140,参照用!$A$1:$B$11,2,0))
),
"")</f>
        <v>0</v>
      </c>
      <c r="Z140" s="1">
        <f>IFERROR(
_xlfn.SWITCH(
VLOOKUP(Z$1,参照用!$H$2:$K$20,4,0),
0,IF(入力用!Y140="","",入力用!Y140),
1,IF(入力用!Y140="",0,VLOOKUP(入力用!Y140,参照用!$A$1:$B$11,2,0))
),
"")</f>
        <v>0</v>
      </c>
      <c r="AA140" s="1">
        <f>IFERROR(
_xlfn.SWITCH(
VLOOKUP(AA$1,参照用!$H$2:$K$20,4,0),
0,IF(入力用!Z140="","",入力用!Z140),
1,IF(入力用!Z140="",0,VLOOKUP(入力用!Z140,参照用!$A$1:$B$11,2,0))
),
"")</f>
        <v>0</v>
      </c>
      <c r="AB140" s="1">
        <f>IFERROR(
_xlfn.SWITCH(
VLOOKUP(AB$1,参照用!$H$2:$K$20,4,0),
0,IF(入力用!AA140="","",入力用!AA140),
1,IF(入力用!AA140="",0,VLOOKUP(入力用!AA140,参照用!$A$1:$B$11,2,0))
),
"")</f>
        <v>0</v>
      </c>
      <c r="AC140" s="1">
        <f>IFERROR(
_xlfn.SWITCH(
VLOOKUP(AC$1,参照用!$H$2:$K$20,4,0),
0,IF(入力用!AB140="","",入力用!AB140),
1,IF(入力用!AB140="",0,VLOOKUP(入力用!AB140,参照用!$A$1:$B$11,2,0))
),
"")</f>
        <v>0</v>
      </c>
      <c r="AD140" s="1">
        <f>IFERROR(
_xlfn.SWITCH(
VLOOKUP(AD$1,参照用!$H$2:$K$20,4,0),
0,IF(入力用!AC140="","",入力用!AC140),
1,IF(入力用!AC140="",0,VLOOKUP(入力用!AC140,参照用!$A$1:$B$11,2,0))
),
"")</f>
        <v>0</v>
      </c>
      <c r="AE140" s="1">
        <f>IFERROR(
_xlfn.SWITCH(
VLOOKUP(AE$1,参照用!$H$2:$K$20,4,0),
0,IF(入力用!AD140="","",入力用!AD140),
1,IF(入力用!AD140="",0,VLOOKUP(入力用!AD140,参照用!$A$1:$B$11,2,0))
),
"")</f>
        <v>0</v>
      </c>
      <c r="AF140" s="1">
        <f>IFERROR(
_xlfn.SWITCH(
VLOOKUP(AF$1,参照用!$H$2:$K$20,4,0),
0,IF(入力用!AE140="","",入力用!AE140),
1,IF(入力用!AE140="",0,VLOOKUP(入力用!AE140,参照用!$A$1:$B$11,2,0))
),
"")</f>
        <v>0</v>
      </c>
      <c r="AG140" s="1">
        <f>IFERROR(
_xlfn.SWITCH(
VLOOKUP(AG$1,参照用!$H$2:$K$20,4,0),
0,IF(入力用!AF140="","",入力用!AF140),
1,IF(入力用!AF140="",0,VLOOKUP(入力用!AF140,参照用!$A$1:$B$11,2,0))
),
"")</f>
        <v>0</v>
      </c>
      <c r="AH140" s="1">
        <f>IFERROR(
_xlfn.SWITCH(
VLOOKUP(AH$1,参照用!$H$2:$K$20,4,0),
0,IF(入力用!AG140="","",入力用!AG140),
1,IF(入力用!AG140="",0,VLOOKUP(入力用!AG140,参照用!$A$1:$B$11,2,0))
),
"")</f>
        <v>0</v>
      </c>
      <c r="AI140" s="1">
        <f>IFERROR(
_xlfn.SWITCH(
VLOOKUP(AI$1,参照用!$H$2:$K$20,4,0),
0,IF(入力用!AH140="","",入力用!AH140),
1,IF(入力用!AH140="",0,VLOOKUP(入力用!AH140,参照用!$A$1:$B$11,2,0))
),
"")</f>
        <v>0</v>
      </c>
      <c r="AJ140" s="1" t="str">
        <f>IFERROR(
_xlfn.SWITCH(
VLOOKUP(AJ$1,参照用!$H$2:$K$20,4,0),
0,IF(入力用!AI140="","",入力用!AI140),
1,IF(入力用!AI140="",0,VLOOKUP(入力用!AI140,参照用!$A$1:$B$11,2,0))
),
"")</f>
        <v/>
      </c>
      <c r="AK140" s="1" t="str">
        <f>IFERROR(
_xlfn.SWITCH(
VLOOKUP(AK$1,参照用!$H$2:$K$20,4,0),
0,IF(入力用!AJ140="","",入力用!AJ140),
1,IF(入力用!AJ140="",0,VLOOKUP(入力用!AJ140,参照用!$A$1:$B$11,2,0))
),
"")</f>
        <v/>
      </c>
      <c r="AL140" s="1" t="str">
        <f>IFERROR(
_xlfn.SWITCH(
VLOOKUP(AL$1,参照用!$H$2:$K$20,4,0),
0,IF(入力用!AK140="","",入力用!AK140),
1,IF(入力用!AK140="",0,VLOOKUP(入力用!AK140,参照用!$A$1:$B$11,2,0))
),
"")</f>
        <v/>
      </c>
      <c r="AM140" s="1" t="str">
        <f>IFERROR(
_xlfn.SWITCH(
VLOOKUP(AM$1,参照用!$H$2:$K$20,4,0),
0,IF(入力用!AL140="","",入力用!AL140),
1,IF(入力用!AL140="",0,VLOOKUP(入力用!AL140,参照用!$A$1:$B$11,2,0))
),
"")</f>
        <v/>
      </c>
    </row>
    <row r="141" spans="1:39" x14ac:dyDescent="0.2">
      <c r="A141" s="1" t="str">
        <f t="shared" si="2"/>
        <v/>
      </c>
      <c r="B141" s="10" t="str">
        <f>IF(
D141="","",
IF(入力用!A141="",B140,DATE(LEFT(設定!$AD$4,4),MID(設定!$AD$4,5,2),MID(入力用!A141,1,FIND("日",入力用!A141)-1)))
)</f>
        <v/>
      </c>
      <c r="C141" s="10" t="str">
        <f>IF(
D141="","",
IF(入力用!B141="",C140,入力用!B141)
)</f>
        <v/>
      </c>
      <c r="D141" s="1" t="str">
        <f>_xlfn.SWITCH(VLOOKUP(D$1,参照用!$H$2:$K$20,4,0),
0,IF(ISBLANK(入力用!C141),"",入力用!C141),
1,IFERROR(VLOOKUP(入力用!C141,参照用!$A$1:$B$11,2,0),"")
)</f>
        <v/>
      </c>
      <c r="E141" s="1" t="str">
        <f>_xlfn.SWITCH(VLOOKUP(E$1,参照用!$H$2:$K$20,4,0),
0,IF(ISBLANK(入力用!D141),"",入力用!D141),
1,IFERROR(VLOOKUP(入力用!D141,参照用!$A$1:$B$11,2,0),"")
)</f>
        <v/>
      </c>
      <c r="F141" s="1" t="str">
        <f>_xlfn.SWITCH(VLOOKUP(F$1,参照用!$H$2:$K$20,4,0),
0,IF(ISBLANK(入力用!E141),"",入力用!E141),
1,IFERROR(VLOOKUP(入力用!E141,参照用!$A$1:$B$11,2,0),"")
)</f>
        <v/>
      </c>
      <c r="G141" s="1">
        <f>IFERROR(
_xlfn.SWITCH(
VLOOKUP(G$1,参照用!$H$2:$K$20,4,0),
0,IF(ISBLANK(入力用!F141),"",入力用!F141),
1,IF(ISBLANK(入力用!F141),0,VLOOKUP(入力用!F141,参照用!$A$1:$B$11,2,0))
),
"")</f>
        <v>0</v>
      </c>
      <c r="H141" s="1">
        <f>IFERROR(
_xlfn.SWITCH(
VLOOKUP(H$1,参照用!$H$2:$K$20,4,0),
0,IF(ISBLANK(入力用!G141),"",入力用!G141),
1,IF(ISBLANK(入力用!G141),0,VLOOKUP(入力用!G141,参照用!$A$1:$B$11,2,0))
),
"")</f>
        <v>0</v>
      </c>
      <c r="I141" s="1">
        <f>IFERROR(
_xlfn.SWITCH(
VLOOKUP(I$1,参照用!$H$2:$K$20,4,0),
0,IF(ISBLANK(入力用!H141),"",入力用!H141),
1,IF(ISBLANK(入力用!H141),0,VLOOKUP(入力用!H141,参照用!$A$1:$B$11,2,0))
),
"")</f>
        <v>0</v>
      </c>
      <c r="J141" s="1">
        <f>IFERROR(
_xlfn.SWITCH(
VLOOKUP(J$1,参照用!$H$2:$K$20,4,0),
0,IF(入力用!I141="","",入力用!I141),
1,IF(入力用!I141="",0,VLOOKUP(入力用!I141,参照用!$A$1:$B$11,2,0))
),
"")</f>
        <v>0</v>
      </c>
      <c r="K141" s="1">
        <f>IFERROR(
_xlfn.SWITCH(
VLOOKUP(K$1,参照用!$H$2:$K$20,4,0),
0,IF(入力用!J141="","",入力用!J141),
1,IF(入力用!J141="",0,VLOOKUP(入力用!J141,参照用!$A$1:$B$11,2,0))
),
"")</f>
        <v>0</v>
      </c>
      <c r="L141" s="1">
        <f>IFERROR(
_xlfn.SWITCH(
VLOOKUP(L$1,参照用!$H$2:$K$20,4,0),
0,IF(入力用!K141="","",入力用!K141),
1,IF(入力用!K141="",0,VLOOKUP(入力用!K141,参照用!$A$1:$B$11,2,0))
),
"")</f>
        <v>0</v>
      </c>
      <c r="M141" s="1">
        <f>IFERROR(
_xlfn.SWITCH(
VLOOKUP(M$1,参照用!$H$2:$K$20,4,0),
0,IF(入力用!L141="","",入力用!L141),
1,IF(入力用!L141="",0,VLOOKUP(入力用!L141,参照用!$A$1:$B$11,2,0))
),
"")</f>
        <v>0</v>
      </c>
      <c r="N141" s="1">
        <f>IFERROR(
_xlfn.SWITCH(
VLOOKUP(N$1,参照用!$H$2:$K$20,4,0),
0,IF(入力用!M141="","",入力用!M141),
1,IF(入力用!M141="",0,VLOOKUP(入力用!M141,参照用!$A$1:$B$11,2,0))
),
"")</f>
        <v>0</v>
      </c>
      <c r="O141" s="1">
        <f>IFERROR(
_xlfn.SWITCH(
VLOOKUP(O$1,参照用!$H$2:$K$20,4,0),
0,IF(入力用!N141="","",入力用!N141),
1,IF(入力用!N141="",0,VLOOKUP(入力用!N141,参照用!$A$1:$B$11,2,0))
),
"")</f>
        <v>0</v>
      </c>
      <c r="P141" s="1">
        <f>IFERROR(
_xlfn.SWITCH(
VLOOKUP(P$1,参照用!$H$2:$K$20,4,0),
0,IF(入力用!O141="","",入力用!O141),
1,IF(入力用!O141="",0,VLOOKUP(入力用!O141,参照用!$A$1:$B$11,2,0))
),
"")</f>
        <v>0</v>
      </c>
      <c r="Q141" s="1">
        <f>IFERROR(
_xlfn.SWITCH(
VLOOKUP(Q$1,参照用!$H$2:$K$20,4,0),
0,IF(入力用!P141="","",入力用!P141),
1,IF(入力用!P141="",0,VLOOKUP(入力用!P141,参照用!$A$1:$B$11,2,0))
),
"")</f>
        <v>0</v>
      </c>
      <c r="R141" s="1">
        <f>IFERROR(
_xlfn.SWITCH(
VLOOKUP(R$1,参照用!$H$2:$K$20,4,0),
0,IF(入力用!Q141="","",入力用!Q141),
1,IF(入力用!Q141="",0,VLOOKUP(入力用!Q141,参照用!$A$1:$B$11,2,0))
),
"")</f>
        <v>0</v>
      </c>
      <c r="S141" s="1">
        <f>IFERROR(
_xlfn.SWITCH(
VLOOKUP(S$1,参照用!$H$2:$K$20,4,0),
0,IF(入力用!R141="","",入力用!R141),
1,IF(入力用!R141="",0,VLOOKUP(入力用!R141,参照用!$A$1:$B$11,2,0))
),
"")</f>
        <v>0</v>
      </c>
      <c r="T141" s="1">
        <f>IFERROR(
_xlfn.SWITCH(
VLOOKUP(T$1,参照用!$H$2:$K$20,4,0),
0,IF(入力用!S141="","",入力用!S141),
1,IF(入力用!S141="",0,VLOOKUP(入力用!S141,参照用!$A$1:$B$11,2,0))
),
"")</f>
        <v>0</v>
      </c>
      <c r="U141" s="1">
        <f>IFERROR(
_xlfn.SWITCH(
VLOOKUP(U$1,参照用!$H$2:$K$20,4,0),
0,IF(入力用!T141="","",入力用!T141),
1,IF(入力用!T141="",0,VLOOKUP(入力用!T141,参照用!$A$1:$B$11,2,0))
),
"")</f>
        <v>0</v>
      </c>
      <c r="V141" s="1">
        <f>IFERROR(
_xlfn.SWITCH(
VLOOKUP(V$1,参照用!$H$2:$K$20,4,0),
0,IF(入力用!U141="","",入力用!U141),
1,IF(入力用!U141="",0,VLOOKUP(入力用!U141,参照用!$A$1:$B$11,2,0))
),
"")</f>
        <v>0</v>
      </c>
      <c r="W141" s="1">
        <f>IFERROR(
_xlfn.SWITCH(
VLOOKUP(W$1,参照用!$H$2:$K$20,4,0),
0,IF(入力用!V141="","",入力用!V141),
1,IF(入力用!V141="",0,VLOOKUP(入力用!V141,参照用!$A$1:$B$11,2,0))
),
"")</f>
        <v>0</v>
      </c>
      <c r="X141" s="1">
        <f>IFERROR(
_xlfn.SWITCH(
VLOOKUP(X$1,参照用!$H$2:$K$20,4,0),
0,IF(入力用!W141="","",入力用!W141),
1,IF(入力用!W141="",0,VLOOKUP(入力用!W141,参照用!$A$1:$B$11,2,0))
),
"")</f>
        <v>0</v>
      </c>
      <c r="Y141" s="1">
        <f>IFERROR(
_xlfn.SWITCH(
VLOOKUP(Y$1,参照用!$H$2:$K$20,4,0),
0,IF(入力用!X141="","",入力用!X141),
1,IF(入力用!X141="",0,VLOOKUP(入力用!X141,参照用!$A$1:$B$11,2,0))
),
"")</f>
        <v>0</v>
      </c>
      <c r="Z141" s="1">
        <f>IFERROR(
_xlfn.SWITCH(
VLOOKUP(Z$1,参照用!$H$2:$K$20,4,0),
0,IF(入力用!Y141="","",入力用!Y141),
1,IF(入力用!Y141="",0,VLOOKUP(入力用!Y141,参照用!$A$1:$B$11,2,0))
),
"")</f>
        <v>0</v>
      </c>
      <c r="AA141" s="1">
        <f>IFERROR(
_xlfn.SWITCH(
VLOOKUP(AA$1,参照用!$H$2:$K$20,4,0),
0,IF(入力用!Z141="","",入力用!Z141),
1,IF(入力用!Z141="",0,VLOOKUP(入力用!Z141,参照用!$A$1:$B$11,2,0))
),
"")</f>
        <v>0</v>
      </c>
      <c r="AB141" s="1">
        <f>IFERROR(
_xlfn.SWITCH(
VLOOKUP(AB$1,参照用!$H$2:$K$20,4,0),
0,IF(入力用!AA141="","",入力用!AA141),
1,IF(入力用!AA141="",0,VLOOKUP(入力用!AA141,参照用!$A$1:$B$11,2,0))
),
"")</f>
        <v>0</v>
      </c>
      <c r="AC141" s="1">
        <f>IFERROR(
_xlfn.SWITCH(
VLOOKUP(AC$1,参照用!$H$2:$K$20,4,0),
0,IF(入力用!AB141="","",入力用!AB141),
1,IF(入力用!AB141="",0,VLOOKUP(入力用!AB141,参照用!$A$1:$B$11,2,0))
),
"")</f>
        <v>0</v>
      </c>
      <c r="AD141" s="1">
        <f>IFERROR(
_xlfn.SWITCH(
VLOOKUP(AD$1,参照用!$H$2:$K$20,4,0),
0,IF(入力用!AC141="","",入力用!AC141),
1,IF(入力用!AC141="",0,VLOOKUP(入力用!AC141,参照用!$A$1:$B$11,2,0))
),
"")</f>
        <v>0</v>
      </c>
      <c r="AE141" s="1">
        <f>IFERROR(
_xlfn.SWITCH(
VLOOKUP(AE$1,参照用!$H$2:$K$20,4,0),
0,IF(入力用!AD141="","",入力用!AD141),
1,IF(入力用!AD141="",0,VLOOKUP(入力用!AD141,参照用!$A$1:$B$11,2,0))
),
"")</f>
        <v>0</v>
      </c>
      <c r="AF141" s="1">
        <f>IFERROR(
_xlfn.SWITCH(
VLOOKUP(AF$1,参照用!$H$2:$K$20,4,0),
0,IF(入力用!AE141="","",入力用!AE141),
1,IF(入力用!AE141="",0,VLOOKUP(入力用!AE141,参照用!$A$1:$B$11,2,0))
),
"")</f>
        <v>0</v>
      </c>
      <c r="AG141" s="1">
        <f>IFERROR(
_xlfn.SWITCH(
VLOOKUP(AG$1,参照用!$H$2:$K$20,4,0),
0,IF(入力用!AF141="","",入力用!AF141),
1,IF(入力用!AF141="",0,VLOOKUP(入力用!AF141,参照用!$A$1:$B$11,2,0))
),
"")</f>
        <v>0</v>
      </c>
      <c r="AH141" s="1">
        <f>IFERROR(
_xlfn.SWITCH(
VLOOKUP(AH$1,参照用!$H$2:$K$20,4,0),
0,IF(入力用!AG141="","",入力用!AG141),
1,IF(入力用!AG141="",0,VLOOKUP(入力用!AG141,参照用!$A$1:$B$11,2,0))
),
"")</f>
        <v>0</v>
      </c>
      <c r="AI141" s="1">
        <f>IFERROR(
_xlfn.SWITCH(
VLOOKUP(AI$1,参照用!$H$2:$K$20,4,0),
0,IF(入力用!AH141="","",入力用!AH141),
1,IF(入力用!AH141="",0,VLOOKUP(入力用!AH141,参照用!$A$1:$B$11,2,0))
),
"")</f>
        <v>0</v>
      </c>
      <c r="AJ141" s="1" t="str">
        <f>IFERROR(
_xlfn.SWITCH(
VLOOKUP(AJ$1,参照用!$H$2:$K$20,4,0),
0,IF(入力用!AI141="","",入力用!AI141),
1,IF(入力用!AI141="",0,VLOOKUP(入力用!AI141,参照用!$A$1:$B$11,2,0))
),
"")</f>
        <v/>
      </c>
      <c r="AK141" s="1" t="str">
        <f>IFERROR(
_xlfn.SWITCH(
VLOOKUP(AK$1,参照用!$H$2:$K$20,4,0),
0,IF(入力用!AJ141="","",入力用!AJ141),
1,IF(入力用!AJ141="",0,VLOOKUP(入力用!AJ141,参照用!$A$1:$B$11,2,0))
),
"")</f>
        <v/>
      </c>
      <c r="AL141" s="1" t="str">
        <f>IFERROR(
_xlfn.SWITCH(
VLOOKUP(AL$1,参照用!$H$2:$K$20,4,0),
0,IF(入力用!AK141="","",入力用!AK141),
1,IF(入力用!AK141="",0,VLOOKUP(入力用!AK141,参照用!$A$1:$B$11,2,0))
),
"")</f>
        <v/>
      </c>
      <c r="AM141" s="1" t="str">
        <f>IFERROR(
_xlfn.SWITCH(
VLOOKUP(AM$1,参照用!$H$2:$K$20,4,0),
0,IF(入力用!AL141="","",入力用!AL141),
1,IF(入力用!AL141="",0,VLOOKUP(入力用!AL141,参照用!$A$1:$B$11,2,0))
),
"")</f>
        <v/>
      </c>
    </row>
    <row r="142" spans="1:39" x14ac:dyDescent="0.2">
      <c r="A142" s="1" t="str">
        <f t="shared" si="2"/>
        <v/>
      </c>
      <c r="B142" s="10" t="str">
        <f>IF(
D142="","",
IF(入力用!A142="",B141,DATE(LEFT(設定!$AD$4,4),MID(設定!$AD$4,5,2),MID(入力用!A142,1,FIND("日",入力用!A142)-1)))
)</f>
        <v/>
      </c>
      <c r="C142" s="10" t="str">
        <f>IF(
D142="","",
IF(入力用!B142="",C141,入力用!B142)
)</f>
        <v/>
      </c>
      <c r="D142" s="1" t="str">
        <f>_xlfn.SWITCH(VLOOKUP(D$1,参照用!$H$2:$K$20,4,0),
0,IF(ISBLANK(入力用!C142),"",入力用!C142),
1,IFERROR(VLOOKUP(入力用!C142,参照用!$A$1:$B$11,2,0),"")
)</f>
        <v/>
      </c>
      <c r="E142" s="1" t="str">
        <f>_xlfn.SWITCH(VLOOKUP(E$1,参照用!$H$2:$K$20,4,0),
0,IF(ISBLANK(入力用!D142),"",入力用!D142),
1,IFERROR(VLOOKUP(入力用!D142,参照用!$A$1:$B$11,2,0),"")
)</f>
        <v/>
      </c>
      <c r="F142" s="1" t="str">
        <f>_xlfn.SWITCH(VLOOKUP(F$1,参照用!$H$2:$K$20,4,0),
0,IF(ISBLANK(入力用!E142),"",入力用!E142),
1,IFERROR(VLOOKUP(入力用!E142,参照用!$A$1:$B$11,2,0),"")
)</f>
        <v/>
      </c>
      <c r="G142" s="1">
        <f>IFERROR(
_xlfn.SWITCH(
VLOOKUP(G$1,参照用!$H$2:$K$20,4,0),
0,IF(ISBLANK(入力用!F142),"",入力用!F142),
1,IF(ISBLANK(入力用!F142),0,VLOOKUP(入力用!F142,参照用!$A$1:$B$11,2,0))
),
"")</f>
        <v>0</v>
      </c>
      <c r="H142" s="1">
        <f>IFERROR(
_xlfn.SWITCH(
VLOOKUP(H$1,参照用!$H$2:$K$20,4,0),
0,IF(ISBLANK(入力用!G142),"",入力用!G142),
1,IF(ISBLANK(入力用!G142),0,VLOOKUP(入力用!G142,参照用!$A$1:$B$11,2,0))
),
"")</f>
        <v>0</v>
      </c>
      <c r="I142" s="1">
        <f>IFERROR(
_xlfn.SWITCH(
VLOOKUP(I$1,参照用!$H$2:$K$20,4,0),
0,IF(ISBLANK(入力用!H142),"",入力用!H142),
1,IF(ISBLANK(入力用!H142),0,VLOOKUP(入力用!H142,参照用!$A$1:$B$11,2,0))
),
"")</f>
        <v>0</v>
      </c>
      <c r="J142" s="1">
        <f>IFERROR(
_xlfn.SWITCH(
VLOOKUP(J$1,参照用!$H$2:$K$20,4,0),
0,IF(入力用!I142="","",入力用!I142),
1,IF(入力用!I142="",0,VLOOKUP(入力用!I142,参照用!$A$1:$B$11,2,0))
),
"")</f>
        <v>0</v>
      </c>
      <c r="K142" s="1">
        <f>IFERROR(
_xlfn.SWITCH(
VLOOKUP(K$1,参照用!$H$2:$K$20,4,0),
0,IF(入力用!J142="","",入力用!J142),
1,IF(入力用!J142="",0,VLOOKUP(入力用!J142,参照用!$A$1:$B$11,2,0))
),
"")</f>
        <v>0</v>
      </c>
      <c r="L142" s="1">
        <f>IFERROR(
_xlfn.SWITCH(
VLOOKUP(L$1,参照用!$H$2:$K$20,4,0),
0,IF(入力用!K142="","",入力用!K142),
1,IF(入力用!K142="",0,VLOOKUP(入力用!K142,参照用!$A$1:$B$11,2,0))
),
"")</f>
        <v>0</v>
      </c>
      <c r="M142" s="1">
        <f>IFERROR(
_xlfn.SWITCH(
VLOOKUP(M$1,参照用!$H$2:$K$20,4,0),
0,IF(入力用!L142="","",入力用!L142),
1,IF(入力用!L142="",0,VLOOKUP(入力用!L142,参照用!$A$1:$B$11,2,0))
),
"")</f>
        <v>0</v>
      </c>
      <c r="N142" s="1">
        <f>IFERROR(
_xlfn.SWITCH(
VLOOKUP(N$1,参照用!$H$2:$K$20,4,0),
0,IF(入力用!M142="","",入力用!M142),
1,IF(入力用!M142="",0,VLOOKUP(入力用!M142,参照用!$A$1:$B$11,2,0))
),
"")</f>
        <v>0</v>
      </c>
      <c r="O142" s="1">
        <f>IFERROR(
_xlfn.SWITCH(
VLOOKUP(O$1,参照用!$H$2:$K$20,4,0),
0,IF(入力用!N142="","",入力用!N142),
1,IF(入力用!N142="",0,VLOOKUP(入力用!N142,参照用!$A$1:$B$11,2,0))
),
"")</f>
        <v>0</v>
      </c>
      <c r="P142" s="1">
        <f>IFERROR(
_xlfn.SWITCH(
VLOOKUP(P$1,参照用!$H$2:$K$20,4,0),
0,IF(入力用!O142="","",入力用!O142),
1,IF(入力用!O142="",0,VLOOKUP(入力用!O142,参照用!$A$1:$B$11,2,0))
),
"")</f>
        <v>0</v>
      </c>
      <c r="Q142" s="1">
        <f>IFERROR(
_xlfn.SWITCH(
VLOOKUP(Q$1,参照用!$H$2:$K$20,4,0),
0,IF(入力用!P142="","",入力用!P142),
1,IF(入力用!P142="",0,VLOOKUP(入力用!P142,参照用!$A$1:$B$11,2,0))
),
"")</f>
        <v>0</v>
      </c>
      <c r="R142" s="1">
        <f>IFERROR(
_xlfn.SWITCH(
VLOOKUP(R$1,参照用!$H$2:$K$20,4,0),
0,IF(入力用!Q142="","",入力用!Q142),
1,IF(入力用!Q142="",0,VLOOKUP(入力用!Q142,参照用!$A$1:$B$11,2,0))
),
"")</f>
        <v>0</v>
      </c>
      <c r="S142" s="1">
        <f>IFERROR(
_xlfn.SWITCH(
VLOOKUP(S$1,参照用!$H$2:$K$20,4,0),
0,IF(入力用!R142="","",入力用!R142),
1,IF(入力用!R142="",0,VLOOKUP(入力用!R142,参照用!$A$1:$B$11,2,0))
),
"")</f>
        <v>0</v>
      </c>
      <c r="T142" s="1">
        <f>IFERROR(
_xlfn.SWITCH(
VLOOKUP(T$1,参照用!$H$2:$K$20,4,0),
0,IF(入力用!S142="","",入力用!S142),
1,IF(入力用!S142="",0,VLOOKUP(入力用!S142,参照用!$A$1:$B$11,2,0))
),
"")</f>
        <v>0</v>
      </c>
      <c r="U142" s="1">
        <f>IFERROR(
_xlfn.SWITCH(
VLOOKUP(U$1,参照用!$H$2:$K$20,4,0),
0,IF(入力用!T142="","",入力用!T142),
1,IF(入力用!T142="",0,VLOOKUP(入力用!T142,参照用!$A$1:$B$11,2,0))
),
"")</f>
        <v>0</v>
      </c>
      <c r="V142" s="1">
        <f>IFERROR(
_xlfn.SWITCH(
VLOOKUP(V$1,参照用!$H$2:$K$20,4,0),
0,IF(入力用!U142="","",入力用!U142),
1,IF(入力用!U142="",0,VLOOKUP(入力用!U142,参照用!$A$1:$B$11,2,0))
),
"")</f>
        <v>0</v>
      </c>
      <c r="W142" s="1">
        <f>IFERROR(
_xlfn.SWITCH(
VLOOKUP(W$1,参照用!$H$2:$K$20,4,0),
0,IF(入力用!V142="","",入力用!V142),
1,IF(入力用!V142="",0,VLOOKUP(入力用!V142,参照用!$A$1:$B$11,2,0))
),
"")</f>
        <v>0</v>
      </c>
      <c r="X142" s="1">
        <f>IFERROR(
_xlfn.SWITCH(
VLOOKUP(X$1,参照用!$H$2:$K$20,4,0),
0,IF(入力用!W142="","",入力用!W142),
1,IF(入力用!W142="",0,VLOOKUP(入力用!W142,参照用!$A$1:$B$11,2,0))
),
"")</f>
        <v>0</v>
      </c>
      <c r="Y142" s="1">
        <f>IFERROR(
_xlfn.SWITCH(
VLOOKUP(Y$1,参照用!$H$2:$K$20,4,0),
0,IF(入力用!X142="","",入力用!X142),
1,IF(入力用!X142="",0,VLOOKUP(入力用!X142,参照用!$A$1:$B$11,2,0))
),
"")</f>
        <v>0</v>
      </c>
      <c r="Z142" s="1">
        <f>IFERROR(
_xlfn.SWITCH(
VLOOKUP(Z$1,参照用!$H$2:$K$20,4,0),
0,IF(入力用!Y142="","",入力用!Y142),
1,IF(入力用!Y142="",0,VLOOKUP(入力用!Y142,参照用!$A$1:$B$11,2,0))
),
"")</f>
        <v>0</v>
      </c>
      <c r="AA142" s="1">
        <f>IFERROR(
_xlfn.SWITCH(
VLOOKUP(AA$1,参照用!$H$2:$K$20,4,0),
0,IF(入力用!Z142="","",入力用!Z142),
1,IF(入力用!Z142="",0,VLOOKUP(入力用!Z142,参照用!$A$1:$B$11,2,0))
),
"")</f>
        <v>0</v>
      </c>
      <c r="AB142" s="1">
        <f>IFERROR(
_xlfn.SWITCH(
VLOOKUP(AB$1,参照用!$H$2:$K$20,4,0),
0,IF(入力用!AA142="","",入力用!AA142),
1,IF(入力用!AA142="",0,VLOOKUP(入力用!AA142,参照用!$A$1:$B$11,2,0))
),
"")</f>
        <v>0</v>
      </c>
      <c r="AC142" s="1">
        <f>IFERROR(
_xlfn.SWITCH(
VLOOKUP(AC$1,参照用!$H$2:$K$20,4,0),
0,IF(入力用!AB142="","",入力用!AB142),
1,IF(入力用!AB142="",0,VLOOKUP(入力用!AB142,参照用!$A$1:$B$11,2,0))
),
"")</f>
        <v>0</v>
      </c>
      <c r="AD142" s="1">
        <f>IFERROR(
_xlfn.SWITCH(
VLOOKUP(AD$1,参照用!$H$2:$K$20,4,0),
0,IF(入力用!AC142="","",入力用!AC142),
1,IF(入力用!AC142="",0,VLOOKUP(入力用!AC142,参照用!$A$1:$B$11,2,0))
),
"")</f>
        <v>0</v>
      </c>
      <c r="AE142" s="1">
        <f>IFERROR(
_xlfn.SWITCH(
VLOOKUP(AE$1,参照用!$H$2:$K$20,4,0),
0,IF(入力用!AD142="","",入力用!AD142),
1,IF(入力用!AD142="",0,VLOOKUP(入力用!AD142,参照用!$A$1:$B$11,2,0))
),
"")</f>
        <v>0</v>
      </c>
      <c r="AF142" s="1">
        <f>IFERROR(
_xlfn.SWITCH(
VLOOKUP(AF$1,参照用!$H$2:$K$20,4,0),
0,IF(入力用!AE142="","",入力用!AE142),
1,IF(入力用!AE142="",0,VLOOKUP(入力用!AE142,参照用!$A$1:$B$11,2,0))
),
"")</f>
        <v>0</v>
      </c>
      <c r="AG142" s="1">
        <f>IFERROR(
_xlfn.SWITCH(
VLOOKUP(AG$1,参照用!$H$2:$K$20,4,0),
0,IF(入力用!AF142="","",入力用!AF142),
1,IF(入力用!AF142="",0,VLOOKUP(入力用!AF142,参照用!$A$1:$B$11,2,0))
),
"")</f>
        <v>0</v>
      </c>
      <c r="AH142" s="1">
        <f>IFERROR(
_xlfn.SWITCH(
VLOOKUP(AH$1,参照用!$H$2:$K$20,4,0),
0,IF(入力用!AG142="","",入力用!AG142),
1,IF(入力用!AG142="",0,VLOOKUP(入力用!AG142,参照用!$A$1:$B$11,2,0))
),
"")</f>
        <v>0</v>
      </c>
      <c r="AI142" s="1">
        <f>IFERROR(
_xlfn.SWITCH(
VLOOKUP(AI$1,参照用!$H$2:$K$20,4,0),
0,IF(入力用!AH142="","",入力用!AH142),
1,IF(入力用!AH142="",0,VLOOKUP(入力用!AH142,参照用!$A$1:$B$11,2,0))
),
"")</f>
        <v>0</v>
      </c>
      <c r="AJ142" s="1" t="str">
        <f>IFERROR(
_xlfn.SWITCH(
VLOOKUP(AJ$1,参照用!$H$2:$K$20,4,0),
0,IF(入力用!AI142="","",入力用!AI142),
1,IF(入力用!AI142="",0,VLOOKUP(入力用!AI142,参照用!$A$1:$B$11,2,0))
),
"")</f>
        <v/>
      </c>
      <c r="AK142" s="1" t="str">
        <f>IFERROR(
_xlfn.SWITCH(
VLOOKUP(AK$1,参照用!$H$2:$K$20,4,0),
0,IF(入力用!AJ142="","",入力用!AJ142),
1,IF(入力用!AJ142="",0,VLOOKUP(入力用!AJ142,参照用!$A$1:$B$11,2,0))
),
"")</f>
        <v/>
      </c>
      <c r="AL142" s="1" t="str">
        <f>IFERROR(
_xlfn.SWITCH(
VLOOKUP(AL$1,参照用!$H$2:$K$20,4,0),
0,IF(入力用!AK142="","",入力用!AK142),
1,IF(入力用!AK142="",0,VLOOKUP(入力用!AK142,参照用!$A$1:$B$11,2,0))
),
"")</f>
        <v/>
      </c>
      <c r="AM142" s="1" t="str">
        <f>IFERROR(
_xlfn.SWITCH(
VLOOKUP(AM$1,参照用!$H$2:$K$20,4,0),
0,IF(入力用!AL142="","",入力用!AL142),
1,IF(入力用!AL142="",0,VLOOKUP(入力用!AL142,参照用!$A$1:$B$11,2,0))
),
"")</f>
        <v/>
      </c>
    </row>
    <row r="143" spans="1:39" x14ac:dyDescent="0.2">
      <c r="A143" s="1" t="str">
        <f t="shared" si="2"/>
        <v/>
      </c>
      <c r="B143" s="10" t="str">
        <f>IF(
D143="","",
IF(入力用!A143="",B142,DATE(LEFT(設定!$AD$4,4),MID(設定!$AD$4,5,2),MID(入力用!A143,1,FIND("日",入力用!A143)-1)))
)</f>
        <v/>
      </c>
      <c r="C143" s="10" t="str">
        <f>IF(
D143="","",
IF(入力用!B143="",C142,入力用!B143)
)</f>
        <v/>
      </c>
      <c r="D143" s="1" t="str">
        <f>_xlfn.SWITCH(VLOOKUP(D$1,参照用!$H$2:$K$20,4,0),
0,IF(ISBLANK(入力用!C143),"",入力用!C143),
1,IFERROR(VLOOKUP(入力用!C143,参照用!$A$1:$B$11,2,0),"")
)</f>
        <v/>
      </c>
      <c r="E143" s="1" t="str">
        <f>_xlfn.SWITCH(VLOOKUP(E$1,参照用!$H$2:$K$20,4,0),
0,IF(ISBLANK(入力用!D143),"",入力用!D143),
1,IFERROR(VLOOKUP(入力用!D143,参照用!$A$1:$B$11,2,0),"")
)</f>
        <v/>
      </c>
      <c r="F143" s="1" t="str">
        <f>_xlfn.SWITCH(VLOOKUP(F$1,参照用!$H$2:$K$20,4,0),
0,IF(ISBLANK(入力用!E143),"",入力用!E143),
1,IFERROR(VLOOKUP(入力用!E143,参照用!$A$1:$B$11,2,0),"")
)</f>
        <v/>
      </c>
      <c r="G143" s="1">
        <f>IFERROR(
_xlfn.SWITCH(
VLOOKUP(G$1,参照用!$H$2:$K$20,4,0),
0,IF(ISBLANK(入力用!F143),"",入力用!F143),
1,IF(ISBLANK(入力用!F143),0,VLOOKUP(入力用!F143,参照用!$A$1:$B$11,2,0))
),
"")</f>
        <v>0</v>
      </c>
      <c r="H143" s="1">
        <f>IFERROR(
_xlfn.SWITCH(
VLOOKUP(H$1,参照用!$H$2:$K$20,4,0),
0,IF(ISBLANK(入力用!G143),"",入力用!G143),
1,IF(ISBLANK(入力用!G143),0,VLOOKUP(入力用!G143,参照用!$A$1:$B$11,2,0))
),
"")</f>
        <v>0</v>
      </c>
      <c r="I143" s="1">
        <f>IFERROR(
_xlfn.SWITCH(
VLOOKUP(I$1,参照用!$H$2:$K$20,4,0),
0,IF(ISBLANK(入力用!H143),"",入力用!H143),
1,IF(ISBLANK(入力用!H143),0,VLOOKUP(入力用!H143,参照用!$A$1:$B$11,2,0))
),
"")</f>
        <v>0</v>
      </c>
      <c r="J143" s="1">
        <f>IFERROR(
_xlfn.SWITCH(
VLOOKUP(J$1,参照用!$H$2:$K$20,4,0),
0,IF(入力用!I143="","",入力用!I143),
1,IF(入力用!I143="",0,VLOOKUP(入力用!I143,参照用!$A$1:$B$11,2,0))
),
"")</f>
        <v>0</v>
      </c>
      <c r="K143" s="1">
        <f>IFERROR(
_xlfn.SWITCH(
VLOOKUP(K$1,参照用!$H$2:$K$20,4,0),
0,IF(入力用!J143="","",入力用!J143),
1,IF(入力用!J143="",0,VLOOKUP(入力用!J143,参照用!$A$1:$B$11,2,0))
),
"")</f>
        <v>0</v>
      </c>
      <c r="L143" s="1">
        <f>IFERROR(
_xlfn.SWITCH(
VLOOKUP(L$1,参照用!$H$2:$K$20,4,0),
0,IF(入力用!K143="","",入力用!K143),
1,IF(入力用!K143="",0,VLOOKUP(入力用!K143,参照用!$A$1:$B$11,2,0))
),
"")</f>
        <v>0</v>
      </c>
      <c r="M143" s="1">
        <f>IFERROR(
_xlfn.SWITCH(
VLOOKUP(M$1,参照用!$H$2:$K$20,4,0),
0,IF(入力用!L143="","",入力用!L143),
1,IF(入力用!L143="",0,VLOOKUP(入力用!L143,参照用!$A$1:$B$11,2,0))
),
"")</f>
        <v>0</v>
      </c>
      <c r="N143" s="1">
        <f>IFERROR(
_xlfn.SWITCH(
VLOOKUP(N$1,参照用!$H$2:$K$20,4,0),
0,IF(入力用!M143="","",入力用!M143),
1,IF(入力用!M143="",0,VLOOKUP(入力用!M143,参照用!$A$1:$B$11,2,0))
),
"")</f>
        <v>0</v>
      </c>
      <c r="O143" s="1">
        <f>IFERROR(
_xlfn.SWITCH(
VLOOKUP(O$1,参照用!$H$2:$K$20,4,0),
0,IF(入力用!N143="","",入力用!N143),
1,IF(入力用!N143="",0,VLOOKUP(入力用!N143,参照用!$A$1:$B$11,2,0))
),
"")</f>
        <v>0</v>
      </c>
      <c r="P143" s="1">
        <f>IFERROR(
_xlfn.SWITCH(
VLOOKUP(P$1,参照用!$H$2:$K$20,4,0),
0,IF(入力用!O143="","",入力用!O143),
1,IF(入力用!O143="",0,VLOOKUP(入力用!O143,参照用!$A$1:$B$11,2,0))
),
"")</f>
        <v>0</v>
      </c>
      <c r="Q143" s="1">
        <f>IFERROR(
_xlfn.SWITCH(
VLOOKUP(Q$1,参照用!$H$2:$K$20,4,0),
0,IF(入力用!P143="","",入力用!P143),
1,IF(入力用!P143="",0,VLOOKUP(入力用!P143,参照用!$A$1:$B$11,2,0))
),
"")</f>
        <v>0</v>
      </c>
      <c r="R143" s="1">
        <f>IFERROR(
_xlfn.SWITCH(
VLOOKUP(R$1,参照用!$H$2:$K$20,4,0),
0,IF(入力用!Q143="","",入力用!Q143),
1,IF(入力用!Q143="",0,VLOOKUP(入力用!Q143,参照用!$A$1:$B$11,2,0))
),
"")</f>
        <v>0</v>
      </c>
      <c r="S143" s="1">
        <f>IFERROR(
_xlfn.SWITCH(
VLOOKUP(S$1,参照用!$H$2:$K$20,4,0),
0,IF(入力用!R143="","",入力用!R143),
1,IF(入力用!R143="",0,VLOOKUP(入力用!R143,参照用!$A$1:$B$11,2,0))
),
"")</f>
        <v>0</v>
      </c>
      <c r="T143" s="1">
        <f>IFERROR(
_xlfn.SWITCH(
VLOOKUP(T$1,参照用!$H$2:$K$20,4,0),
0,IF(入力用!S143="","",入力用!S143),
1,IF(入力用!S143="",0,VLOOKUP(入力用!S143,参照用!$A$1:$B$11,2,0))
),
"")</f>
        <v>0</v>
      </c>
      <c r="U143" s="1">
        <f>IFERROR(
_xlfn.SWITCH(
VLOOKUP(U$1,参照用!$H$2:$K$20,4,0),
0,IF(入力用!T143="","",入力用!T143),
1,IF(入力用!T143="",0,VLOOKUP(入力用!T143,参照用!$A$1:$B$11,2,0))
),
"")</f>
        <v>0</v>
      </c>
      <c r="V143" s="1">
        <f>IFERROR(
_xlfn.SWITCH(
VLOOKUP(V$1,参照用!$H$2:$K$20,4,0),
0,IF(入力用!U143="","",入力用!U143),
1,IF(入力用!U143="",0,VLOOKUP(入力用!U143,参照用!$A$1:$B$11,2,0))
),
"")</f>
        <v>0</v>
      </c>
      <c r="W143" s="1">
        <f>IFERROR(
_xlfn.SWITCH(
VLOOKUP(W$1,参照用!$H$2:$K$20,4,0),
0,IF(入力用!V143="","",入力用!V143),
1,IF(入力用!V143="",0,VLOOKUP(入力用!V143,参照用!$A$1:$B$11,2,0))
),
"")</f>
        <v>0</v>
      </c>
      <c r="X143" s="1">
        <f>IFERROR(
_xlfn.SWITCH(
VLOOKUP(X$1,参照用!$H$2:$K$20,4,0),
0,IF(入力用!W143="","",入力用!W143),
1,IF(入力用!W143="",0,VLOOKUP(入力用!W143,参照用!$A$1:$B$11,2,0))
),
"")</f>
        <v>0</v>
      </c>
      <c r="Y143" s="1">
        <f>IFERROR(
_xlfn.SWITCH(
VLOOKUP(Y$1,参照用!$H$2:$K$20,4,0),
0,IF(入力用!X143="","",入力用!X143),
1,IF(入力用!X143="",0,VLOOKUP(入力用!X143,参照用!$A$1:$B$11,2,0))
),
"")</f>
        <v>0</v>
      </c>
      <c r="Z143" s="1">
        <f>IFERROR(
_xlfn.SWITCH(
VLOOKUP(Z$1,参照用!$H$2:$K$20,4,0),
0,IF(入力用!Y143="","",入力用!Y143),
1,IF(入力用!Y143="",0,VLOOKUP(入力用!Y143,参照用!$A$1:$B$11,2,0))
),
"")</f>
        <v>0</v>
      </c>
      <c r="AA143" s="1">
        <f>IFERROR(
_xlfn.SWITCH(
VLOOKUP(AA$1,参照用!$H$2:$K$20,4,0),
0,IF(入力用!Z143="","",入力用!Z143),
1,IF(入力用!Z143="",0,VLOOKUP(入力用!Z143,参照用!$A$1:$B$11,2,0))
),
"")</f>
        <v>0</v>
      </c>
      <c r="AB143" s="1">
        <f>IFERROR(
_xlfn.SWITCH(
VLOOKUP(AB$1,参照用!$H$2:$K$20,4,0),
0,IF(入力用!AA143="","",入力用!AA143),
1,IF(入力用!AA143="",0,VLOOKUP(入力用!AA143,参照用!$A$1:$B$11,2,0))
),
"")</f>
        <v>0</v>
      </c>
      <c r="AC143" s="1">
        <f>IFERROR(
_xlfn.SWITCH(
VLOOKUP(AC$1,参照用!$H$2:$K$20,4,0),
0,IF(入力用!AB143="","",入力用!AB143),
1,IF(入力用!AB143="",0,VLOOKUP(入力用!AB143,参照用!$A$1:$B$11,2,0))
),
"")</f>
        <v>0</v>
      </c>
      <c r="AD143" s="1">
        <f>IFERROR(
_xlfn.SWITCH(
VLOOKUP(AD$1,参照用!$H$2:$K$20,4,0),
0,IF(入力用!AC143="","",入力用!AC143),
1,IF(入力用!AC143="",0,VLOOKUP(入力用!AC143,参照用!$A$1:$B$11,2,0))
),
"")</f>
        <v>0</v>
      </c>
      <c r="AE143" s="1">
        <f>IFERROR(
_xlfn.SWITCH(
VLOOKUP(AE$1,参照用!$H$2:$K$20,4,0),
0,IF(入力用!AD143="","",入力用!AD143),
1,IF(入力用!AD143="",0,VLOOKUP(入力用!AD143,参照用!$A$1:$B$11,2,0))
),
"")</f>
        <v>0</v>
      </c>
      <c r="AF143" s="1">
        <f>IFERROR(
_xlfn.SWITCH(
VLOOKUP(AF$1,参照用!$H$2:$K$20,4,0),
0,IF(入力用!AE143="","",入力用!AE143),
1,IF(入力用!AE143="",0,VLOOKUP(入力用!AE143,参照用!$A$1:$B$11,2,0))
),
"")</f>
        <v>0</v>
      </c>
      <c r="AG143" s="1">
        <f>IFERROR(
_xlfn.SWITCH(
VLOOKUP(AG$1,参照用!$H$2:$K$20,4,0),
0,IF(入力用!AF143="","",入力用!AF143),
1,IF(入力用!AF143="",0,VLOOKUP(入力用!AF143,参照用!$A$1:$B$11,2,0))
),
"")</f>
        <v>0</v>
      </c>
      <c r="AH143" s="1">
        <f>IFERROR(
_xlfn.SWITCH(
VLOOKUP(AH$1,参照用!$H$2:$K$20,4,0),
0,IF(入力用!AG143="","",入力用!AG143),
1,IF(入力用!AG143="",0,VLOOKUP(入力用!AG143,参照用!$A$1:$B$11,2,0))
),
"")</f>
        <v>0</v>
      </c>
      <c r="AI143" s="1">
        <f>IFERROR(
_xlfn.SWITCH(
VLOOKUP(AI$1,参照用!$H$2:$K$20,4,0),
0,IF(入力用!AH143="","",入力用!AH143),
1,IF(入力用!AH143="",0,VLOOKUP(入力用!AH143,参照用!$A$1:$B$11,2,0))
),
"")</f>
        <v>0</v>
      </c>
      <c r="AJ143" s="1" t="str">
        <f>IFERROR(
_xlfn.SWITCH(
VLOOKUP(AJ$1,参照用!$H$2:$K$20,4,0),
0,IF(入力用!AI143="","",入力用!AI143),
1,IF(入力用!AI143="",0,VLOOKUP(入力用!AI143,参照用!$A$1:$B$11,2,0))
),
"")</f>
        <v/>
      </c>
      <c r="AK143" s="1" t="str">
        <f>IFERROR(
_xlfn.SWITCH(
VLOOKUP(AK$1,参照用!$H$2:$K$20,4,0),
0,IF(入力用!AJ143="","",入力用!AJ143),
1,IF(入力用!AJ143="",0,VLOOKUP(入力用!AJ143,参照用!$A$1:$B$11,2,0))
),
"")</f>
        <v/>
      </c>
      <c r="AL143" s="1" t="str">
        <f>IFERROR(
_xlfn.SWITCH(
VLOOKUP(AL$1,参照用!$H$2:$K$20,4,0),
0,IF(入力用!AK143="","",入力用!AK143),
1,IF(入力用!AK143="",0,VLOOKUP(入力用!AK143,参照用!$A$1:$B$11,2,0))
),
"")</f>
        <v/>
      </c>
      <c r="AM143" s="1" t="str">
        <f>IFERROR(
_xlfn.SWITCH(
VLOOKUP(AM$1,参照用!$H$2:$K$20,4,0),
0,IF(入力用!AL143="","",入力用!AL143),
1,IF(入力用!AL143="",0,VLOOKUP(入力用!AL143,参照用!$A$1:$B$11,2,0))
),
"")</f>
        <v/>
      </c>
    </row>
    <row r="144" spans="1:39" x14ac:dyDescent="0.2">
      <c r="A144" s="1" t="str">
        <f t="shared" si="2"/>
        <v/>
      </c>
      <c r="B144" s="10" t="str">
        <f>IF(
D144="","",
IF(入力用!A144="",B143,DATE(LEFT(設定!$AD$4,4),MID(設定!$AD$4,5,2),MID(入力用!A144,1,FIND("日",入力用!A144)-1)))
)</f>
        <v/>
      </c>
      <c r="C144" s="10" t="str">
        <f>IF(
D144="","",
IF(入力用!B144="",C143,入力用!B144)
)</f>
        <v/>
      </c>
      <c r="D144" s="1" t="str">
        <f>_xlfn.SWITCH(VLOOKUP(D$1,参照用!$H$2:$K$20,4,0),
0,IF(ISBLANK(入力用!C144),"",入力用!C144),
1,IFERROR(VLOOKUP(入力用!C144,参照用!$A$1:$B$11,2,0),"")
)</f>
        <v/>
      </c>
      <c r="E144" s="1" t="str">
        <f>_xlfn.SWITCH(VLOOKUP(E$1,参照用!$H$2:$K$20,4,0),
0,IF(ISBLANK(入力用!D144),"",入力用!D144),
1,IFERROR(VLOOKUP(入力用!D144,参照用!$A$1:$B$11,2,0),"")
)</f>
        <v/>
      </c>
      <c r="F144" s="1" t="str">
        <f>_xlfn.SWITCH(VLOOKUP(F$1,参照用!$H$2:$K$20,4,0),
0,IF(ISBLANK(入力用!E144),"",入力用!E144),
1,IFERROR(VLOOKUP(入力用!E144,参照用!$A$1:$B$11,2,0),"")
)</f>
        <v/>
      </c>
      <c r="G144" s="1">
        <f>IFERROR(
_xlfn.SWITCH(
VLOOKUP(G$1,参照用!$H$2:$K$20,4,0),
0,IF(ISBLANK(入力用!F144),"",入力用!F144),
1,IF(ISBLANK(入力用!F144),0,VLOOKUP(入力用!F144,参照用!$A$1:$B$11,2,0))
),
"")</f>
        <v>0</v>
      </c>
      <c r="H144" s="1">
        <f>IFERROR(
_xlfn.SWITCH(
VLOOKUP(H$1,参照用!$H$2:$K$20,4,0),
0,IF(ISBLANK(入力用!G144),"",入力用!G144),
1,IF(ISBLANK(入力用!G144),0,VLOOKUP(入力用!G144,参照用!$A$1:$B$11,2,0))
),
"")</f>
        <v>0</v>
      </c>
      <c r="I144" s="1">
        <f>IFERROR(
_xlfn.SWITCH(
VLOOKUP(I$1,参照用!$H$2:$K$20,4,0),
0,IF(ISBLANK(入力用!H144),"",入力用!H144),
1,IF(ISBLANK(入力用!H144),0,VLOOKUP(入力用!H144,参照用!$A$1:$B$11,2,0))
),
"")</f>
        <v>0</v>
      </c>
      <c r="J144" s="1">
        <f>IFERROR(
_xlfn.SWITCH(
VLOOKUP(J$1,参照用!$H$2:$K$20,4,0),
0,IF(入力用!I144="","",入力用!I144),
1,IF(入力用!I144="",0,VLOOKUP(入力用!I144,参照用!$A$1:$B$11,2,0))
),
"")</f>
        <v>0</v>
      </c>
      <c r="K144" s="1">
        <f>IFERROR(
_xlfn.SWITCH(
VLOOKUP(K$1,参照用!$H$2:$K$20,4,0),
0,IF(入力用!J144="","",入力用!J144),
1,IF(入力用!J144="",0,VLOOKUP(入力用!J144,参照用!$A$1:$B$11,2,0))
),
"")</f>
        <v>0</v>
      </c>
      <c r="L144" s="1">
        <f>IFERROR(
_xlfn.SWITCH(
VLOOKUP(L$1,参照用!$H$2:$K$20,4,0),
0,IF(入力用!K144="","",入力用!K144),
1,IF(入力用!K144="",0,VLOOKUP(入力用!K144,参照用!$A$1:$B$11,2,0))
),
"")</f>
        <v>0</v>
      </c>
      <c r="M144" s="1">
        <f>IFERROR(
_xlfn.SWITCH(
VLOOKUP(M$1,参照用!$H$2:$K$20,4,0),
0,IF(入力用!L144="","",入力用!L144),
1,IF(入力用!L144="",0,VLOOKUP(入力用!L144,参照用!$A$1:$B$11,2,0))
),
"")</f>
        <v>0</v>
      </c>
      <c r="N144" s="1">
        <f>IFERROR(
_xlfn.SWITCH(
VLOOKUP(N$1,参照用!$H$2:$K$20,4,0),
0,IF(入力用!M144="","",入力用!M144),
1,IF(入力用!M144="",0,VLOOKUP(入力用!M144,参照用!$A$1:$B$11,2,0))
),
"")</f>
        <v>0</v>
      </c>
      <c r="O144" s="1">
        <f>IFERROR(
_xlfn.SWITCH(
VLOOKUP(O$1,参照用!$H$2:$K$20,4,0),
0,IF(入力用!N144="","",入力用!N144),
1,IF(入力用!N144="",0,VLOOKUP(入力用!N144,参照用!$A$1:$B$11,2,0))
),
"")</f>
        <v>0</v>
      </c>
      <c r="P144" s="1">
        <f>IFERROR(
_xlfn.SWITCH(
VLOOKUP(P$1,参照用!$H$2:$K$20,4,0),
0,IF(入力用!O144="","",入力用!O144),
1,IF(入力用!O144="",0,VLOOKUP(入力用!O144,参照用!$A$1:$B$11,2,0))
),
"")</f>
        <v>0</v>
      </c>
      <c r="Q144" s="1">
        <f>IFERROR(
_xlfn.SWITCH(
VLOOKUP(Q$1,参照用!$H$2:$K$20,4,0),
0,IF(入力用!P144="","",入力用!P144),
1,IF(入力用!P144="",0,VLOOKUP(入力用!P144,参照用!$A$1:$B$11,2,0))
),
"")</f>
        <v>0</v>
      </c>
      <c r="R144" s="1">
        <f>IFERROR(
_xlfn.SWITCH(
VLOOKUP(R$1,参照用!$H$2:$K$20,4,0),
0,IF(入力用!Q144="","",入力用!Q144),
1,IF(入力用!Q144="",0,VLOOKUP(入力用!Q144,参照用!$A$1:$B$11,2,0))
),
"")</f>
        <v>0</v>
      </c>
      <c r="S144" s="1">
        <f>IFERROR(
_xlfn.SWITCH(
VLOOKUP(S$1,参照用!$H$2:$K$20,4,0),
0,IF(入力用!R144="","",入力用!R144),
1,IF(入力用!R144="",0,VLOOKUP(入力用!R144,参照用!$A$1:$B$11,2,0))
),
"")</f>
        <v>0</v>
      </c>
      <c r="T144" s="1">
        <f>IFERROR(
_xlfn.SWITCH(
VLOOKUP(T$1,参照用!$H$2:$K$20,4,0),
0,IF(入力用!S144="","",入力用!S144),
1,IF(入力用!S144="",0,VLOOKUP(入力用!S144,参照用!$A$1:$B$11,2,0))
),
"")</f>
        <v>0</v>
      </c>
      <c r="U144" s="1">
        <f>IFERROR(
_xlfn.SWITCH(
VLOOKUP(U$1,参照用!$H$2:$K$20,4,0),
0,IF(入力用!T144="","",入力用!T144),
1,IF(入力用!T144="",0,VLOOKUP(入力用!T144,参照用!$A$1:$B$11,2,0))
),
"")</f>
        <v>0</v>
      </c>
      <c r="V144" s="1">
        <f>IFERROR(
_xlfn.SWITCH(
VLOOKUP(V$1,参照用!$H$2:$K$20,4,0),
0,IF(入力用!U144="","",入力用!U144),
1,IF(入力用!U144="",0,VLOOKUP(入力用!U144,参照用!$A$1:$B$11,2,0))
),
"")</f>
        <v>0</v>
      </c>
      <c r="W144" s="1">
        <f>IFERROR(
_xlfn.SWITCH(
VLOOKUP(W$1,参照用!$H$2:$K$20,4,0),
0,IF(入力用!V144="","",入力用!V144),
1,IF(入力用!V144="",0,VLOOKUP(入力用!V144,参照用!$A$1:$B$11,2,0))
),
"")</f>
        <v>0</v>
      </c>
      <c r="X144" s="1">
        <f>IFERROR(
_xlfn.SWITCH(
VLOOKUP(X$1,参照用!$H$2:$K$20,4,0),
0,IF(入力用!W144="","",入力用!W144),
1,IF(入力用!W144="",0,VLOOKUP(入力用!W144,参照用!$A$1:$B$11,2,0))
),
"")</f>
        <v>0</v>
      </c>
      <c r="Y144" s="1">
        <f>IFERROR(
_xlfn.SWITCH(
VLOOKUP(Y$1,参照用!$H$2:$K$20,4,0),
0,IF(入力用!X144="","",入力用!X144),
1,IF(入力用!X144="",0,VLOOKUP(入力用!X144,参照用!$A$1:$B$11,2,0))
),
"")</f>
        <v>0</v>
      </c>
      <c r="Z144" s="1">
        <f>IFERROR(
_xlfn.SWITCH(
VLOOKUP(Z$1,参照用!$H$2:$K$20,4,0),
0,IF(入力用!Y144="","",入力用!Y144),
1,IF(入力用!Y144="",0,VLOOKUP(入力用!Y144,参照用!$A$1:$B$11,2,0))
),
"")</f>
        <v>0</v>
      </c>
      <c r="AA144" s="1">
        <f>IFERROR(
_xlfn.SWITCH(
VLOOKUP(AA$1,参照用!$H$2:$K$20,4,0),
0,IF(入力用!Z144="","",入力用!Z144),
1,IF(入力用!Z144="",0,VLOOKUP(入力用!Z144,参照用!$A$1:$B$11,2,0))
),
"")</f>
        <v>0</v>
      </c>
      <c r="AB144" s="1">
        <f>IFERROR(
_xlfn.SWITCH(
VLOOKUP(AB$1,参照用!$H$2:$K$20,4,0),
0,IF(入力用!AA144="","",入力用!AA144),
1,IF(入力用!AA144="",0,VLOOKUP(入力用!AA144,参照用!$A$1:$B$11,2,0))
),
"")</f>
        <v>0</v>
      </c>
      <c r="AC144" s="1">
        <f>IFERROR(
_xlfn.SWITCH(
VLOOKUP(AC$1,参照用!$H$2:$K$20,4,0),
0,IF(入力用!AB144="","",入力用!AB144),
1,IF(入力用!AB144="",0,VLOOKUP(入力用!AB144,参照用!$A$1:$B$11,2,0))
),
"")</f>
        <v>0</v>
      </c>
      <c r="AD144" s="1">
        <f>IFERROR(
_xlfn.SWITCH(
VLOOKUP(AD$1,参照用!$H$2:$K$20,4,0),
0,IF(入力用!AC144="","",入力用!AC144),
1,IF(入力用!AC144="",0,VLOOKUP(入力用!AC144,参照用!$A$1:$B$11,2,0))
),
"")</f>
        <v>0</v>
      </c>
      <c r="AE144" s="1">
        <f>IFERROR(
_xlfn.SWITCH(
VLOOKUP(AE$1,参照用!$H$2:$K$20,4,0),
0,IF(入力用!AD144="","",入力用!AD144),
1,IF(入力用!AD144="",0,VLOOKUP(入力用!AD144,参照用!$A$1:$B$11,2,0))
),
"")</f>
        <v>0</v>
      </c>
      <c r="AF144" s="1">
        <f>IFERROR(
_xlfn.SWITCH(
VLOOKUP(AF$1,参照用!$H$2:$K$20,4,0),
0,IF(入力用!AE144="","",入力用!AE144),
1,IF(入力用!AE144="",0,VLOOKUP(入力用!AE144,参照用!$A$1:$B$11,2,0))
),
"")</f>
        <v>0</v>
      </c>
      <c r="AG144" s="1">
        <f>IFERROR(
_xlfn.SWITCH(
VLOOKUP(AG$1,参照用!$H$2:$K$20,4,0),
0,IF(入力用!AF144="","",入力用!AF144),
1,IF(入力用!AF144="",0,VLOOKUP(入力用!AF144,参照用!$A$1:$B$11,2,0))
),
"")</f>
        <v>0</v>
      </c>
      <c r="AH144" s="1">
        <f>IFERROR(
_xlfn.SWITCH(
VLOOKUP(AH$1,参照用!$H$2:$K$20,4,0),
0,IF(入力用!AG144="","",入力用!AG144),
1,IF(入力用!AG144="",0,VLOOKUP(入力用!AG144,参照用!$A$1:$B$11,2,0))
),
"")</f>
        <v>0</v>
      </c>
      <c r="AI144" s="1">
        <f>IFERROR(
_xlfn.SWITCH(
VLOOKUP(AI$1,参照用!$H$2:$K$20,4,0),
0,IF(入力用!AH144="","",入力用!AH144),
1,IF(入力用!AH144="",0,VLOOKUP(入力用!AH144,参照用!$A$1:$B$11,2,0))
),
"")</f>
        <v>0</v>
      </c>
      <c r="AJ144" s="1" t="str">
        <f>IFERROR(
_xlfn.SWITCH(
VLOOKUP(AJ$1,参照用!$H$2:$K$20,4,0),
0,IF(入力用!AI144="","",入力用!AI144),
1,IF(入力用!AI144="",0,VLOOKUP(入力用!AI144,参照用!$A$1:$B$11,2,0))
),
"")</f>
        <v/>
      </c>
      <c r="AK144" s="1" t="str">
        <f>IFERROR(
_xlfn.SWITCH(
VLOOKUP(AK$1,参照用!$H$2:$K$20,4,0),
0,IF(入力用!AJ144="","",入力用!AJ144),
1,IF(入力用!AJ144="",0,VLOOKUP(入力用!AJ144,参照用!$A$1:$B$11,2,0))
),
"")</f>
        <v/>
      </c>
      <c r="AL144" s="1" t="str">
        <f>IFERROR(
_xlfn.SWITCH(
VLOOKUP(AL$1,参照用!$H$2:$K$20,4,0),
0,IF(入力用!AK144="","",入力用!AK144),
1,IF(入力用!AK144="",0,VLOOKUP(入力用!AK144,参照用!$A$1:$B$11,2,0))
),
"")</f>
        <v/>
      </c>
      <c r="AM144" s="1" t="str">
        <f>IFERROR(
_xlfn.SWITCH(
VLOOKUP(AM$1,参照用!$H$2:$K$20,4,0),
0,IF(入力用!AL144="","",入力用!AL144),
1,IF(入力用!AL144="",0,VLOOKUP(入力用!AL144,参照用!$A$1:$B$11,2,0))
),
"")</f>
        <v/>
      </c>
    </row>
    <row r="145" spans="1:39" x14ac:dyDescent="0.2">
      <c r="A145" s="1" t="str">
        <f t="shared" si="2"/>
        <v/>
      </c>
      <c r="B145" s="10" t="str">
        <f>IF(
D145="","",
IF(入力用!A145="",B144,DATE(LEFT(設定!$AD$4,4),MID(設定!$AD$4,5,2),MID(入力用!A145,1,FIND("日",入力用!A145)-1)))
)</f>
        <v/>
      </c>
      <c r="C145" s="10" t="str">
        <f>IF(
D145="","",
IF(入力用!B145="",C144,入力用!B145)
)</f>
        <v/>
      </c>
      <c r="D145" s="1" t="str">
        <f>_xlfn.SWITCH(VLOOKUP(D$1,参照用!$H$2:$K$20,4,0),
0,IF(ISBLANK(入力用!C145),"",入力用!C145),
1,IFERROR(VLOOKUP(入力用!C145,参照用!$A$1:$B$11,2,0),"")
)</f>
        <v/>
      </c>
      <c r="E145" s="1" t="str">
        <f>_xlfn.SWITCH(VLOOKUP(E$1,参照用!$H$2:$K$20,4,0),
0,IF(ISBLANK(入力用!D145),"",入力用!D145),
1,IFERROR(VLOOKUP(入力用!D145,参照用!$A$1:$B$11,2,0),"")
)</f>
        <v/>
      </c>
      <c r="F145" s="1" t="str">
        <f>_xlfn.SWITCH(VLOOKUP(F$1,参照用!$H$2:$K$20,4,0),
0,IF(ISBLANK(入力用!E145),"",入力用!E145),
1,IFERROR(VLOOKUP(入力用!E145,参照用!$A$1:$B$11,2,0),"")
)</f>
        <v/>
      </c>
      <c r="G145" s="1">
        <f>IFERROR(
_xlfn.SWITCH(
VLOOKUP(G$1,参照用!$H$2:$K$20,4,0),
0,IF(ISBLANK(入力用!F145),"",入力用!F145),
1,IF(ISBLANK(入力用!F145),0,VLOOKUP(入力用!F145,参照用!$A$1:$B$11,2,0))
),
"")</f>
        <v>0</v>
      </c>
      <c r="H145" s="1">
        <f>IFERROR(
_xlfn.SWITCH(
VLOOKUP(H$1,参照用!$H$2:$K$20,4,0),
0,IF(ISBLANK(入力用!G145),"",入力用!G145),
1,IF(ISBLANK(入力用!G145),0,VLOOKUP(入力用!G145,参照用!$A$1:$B$11,2,0))
),
"")</f>
        <v>0</v>
      </c>
      <c r="I145" s="1">
        <f>IFERROR(
_xlfn.SWITCH(
VLOOKUP(I$1,参照用!$H$2:$K$20,4,0),
0,IF(ISBLANK(入力用!H145),"",入力用!H145),
1,IF(ISBLANK(入力用!H145),0,VLOOKUP(入力用!H145,参照用!$A$1:$B$11,2,0))
),
"")</f>
        <v>0</v>
      </c>
      <c r="J145" s="1">
        <f>IFERROR(
_xlfn.SWITCH(
VLOOKUP(J$1,参照用!$H$2:$K$20,4,0),
0,IF(入力用!I145="","",入力用!I145),
1,IF(入力用!I145="",0,VLOOKUP(入力用!I145,参照用!$A$1:$B$11,2,0))
),
"")</f>
        <v>0</v>
      </c>
      <c r="K145" s="1">
        <f>IFERROR(
_xlfn.SWITCH(
VLOOKUP(K$1,参照用!$H$2:$K$20,4,0),
0,IF(入力用!J145="","",入力用!J145),
1,IF(入力用!J145="",0,VLOOKUP(入力用!J145,参照用!$A$1:$B$11,2,0))
),
"")</f>
        <v>0</v>
      </c>
      <c r="L145" s="1">
        <f>IFERROR(
_xlfn.SWITCH(
VLOOKUP(L$1,参照用!$H$2:$K$20,4,0),
0,IF(入力用!K145="","",入力用!K145),
1,IF(入力用!K145="",0,VLOOKUP(入力用!K145,参照用!$A$1:$B$11,2,0))
),
"")</f>
        <v>0</v>
      </c>
      <c r="M145" s="1">
        <f>IFERROR(
_xlfn.SWITCH(
VLOOKUP(M$1,参照用!$H$2:$K$20,4,0),
0,IF(入力用!L145="","",入力用!L145),
1,IF(入力用!L145="",0,VLOOKUP(入力用!L145,参照用!$A$1:$B$11,2,0))
),
"")</f>
        <v>0</v>
      </c>
      <c r="N145" s="1">
        <f>IFERROR(
_xlfn.SWITCH(
VLOOKUP(N$1,参照用!$H$2:$K$20,4,0),
0,IF(入力用!M145="","",入力用!M145),
1,IF(入力用!M145="",0,VLOOKUP(入力用!M145,参照用!$A$1:$B$11,2,0))
),
"")</f>
        <v>0</v>
      </c>
      <c r="O145" s="1">
        <f>IFERROR(
_xlfn.SWITCH(
VLOOKUP(O$1,参照用!$H$2:$K$20,4,0),
0,IF(入力用!N145="","",入力用!N145),
1,IF(入力用!N145="",0,VLOOKUP(入力用!N145,参照用!$A$1:$B$11,2,0))
),
"")</f>
        <v>0</v>
      </c>
      <c r="P145" s="1">
        <f>IFERROR(
_xlfn.SWITCH(
VLOOKUP(P$1,参照用!$H$2:$K$20,4,0),
0,IF(入力用!O145="","",入力用!O145),
1,IF(入力用!O145="",0,VLOOKUP(入力用!O145,参照用!$A$1:$B$11,2,0))
),
"")</f>
        <v>0</v>
      </c>
      <c r="Q145" s="1">
        <f>IFERROR(
_xlfn.SWITCH(
VLOOKUP(Q$1,参照用!$H$2:$K$20,4,0),
0,IF(入力用!P145="","",入力用!P145),
1,IF(入力用!P145="",0,VLOOKUP(入力用!P145,参照用!$A$1:$B$11,2,0))
),
"")</f>
        <v>0</v>
      </c>
      <c r="R145" s="1">
        <f>IFERROR(
_xlfn.SWITCH(
VLOOKUP(R$1,参照用!$H$2:$K$20,4,0),
0,IF(入力用!Q145="","",入力用!Q145),
1,IF(入力用!Q145="",0,VLOOKUP(入力用!Q145,参照用!$A$1:$B$11,2,0))
),
"")</f>
        <v>0</v>
      </c>
      <c r="S145" s="1">
        <f>IFERROR(
_xlfn.SWITCH(
VLOOKUP(S$1,参照用!$H$2:$K$20,4,0),
0,IF(入力用!R145="","",入力用!R145),
1,IF(入力用!R145="",0,VLOOKUP(入力用!R145,参照用!$A$1:$B$11,2,0))
),
"")</f>
        <v>0</v>
      </c>
      <c r="T145" s="1">
        <f>IFERROR(
_xlfn.SWITCH(
VLOOKUP(T$1,参照用!$H$2:$K$20,4,0),
0,IF(入力用!S145="","",入力用!S145),
1,IF(入力用!S145="",0,VLOOKUP(入力用!S145,参照用!$A$1:$B$11,2,0))
),
"")</f>
        <v>0</v>
      </c>
      <c r="U145" s="1">
        <f>IFERROR(
_xlfn.SWITCH(
VLOOKUP(U$1,参照用!$H$2:$K$20,4,0),
0,IF(入力用!T145="","",入力用!T145),
1,IF(入力用!T145="",0,VLOOKUP(入力用!T145,参照用!$A$1:$B$11,2,0))
),
"")</f>
        <v>0</v>
      </c>
      <c r="V145" s="1">
        <f>IFERROR(
_xlfn.SWITCH(
VLOOKUP(V$1,参照用!$H$2:$K$20,4,0),
0,IF(入力用!U145="","",入力用!U145),
1,IF(入力用!U145="",0,VLOOKUP(入力用!U145,参照用!$A$1:$B$11,2,0))
),
"")</f>
        <v>0</v>
      </c>
      <c r="W145" s="1">
        <f>IFERROR(
_xlfn.SWITCH(
VLOOKUP(W$1,参照用!$H$2:$K$20,4,0),
0,IF(入力用!V145="","",入力用!V145),
1,IF(入力用!V145="",0,VLOOKUP(入力用!V145,参照用!$A$1:$B$11,2,0))
),
"")</f>
        <v>0</v>
      </c>
      <c r="X145" s="1">
        <f>IFERROR(
_xlfn.SWITCH(
VLOOKUP(X$1,参照用!$H$2:$K$20,4,0),
0,IF(入力用!W145="","",入力用!W145),
1,IF(入力用!W145="",0,VLOOKUP(入力用!W145,参照用!$A$1:$B$11,2,0))
),
"")</f>
        <v>0</v>
      </c>
      <c r="Y145" s="1">
        <f>IFERROR(
_xlfn.SWITCH(
VLOOKUP(Y$1,参照用!$H$2:$K$20,4,0),
0,IF(入力用!X145="","",入力用!X145),
1,IF(入力用!X145="",0,VLOOKUP(入力用!X145,参照用!$A$1:$B$11,2,0))
),
"")</f>
        <v>0</v>
      </c>
      <c r="Z145" s="1">
        <f>IFERROR(
_xlfn.SWITCH(
VLOOKUP(Z$1,参照用!$H$2:$K$20,4,0),
0,IF(入力用!Y145="","",入力用!Y145),
1,IF(入力用!Y145="",0,VLOOKUP(入力用!Y145,参照用!$A$1:$B$11,2,0))
),
"")</f>
        <v>0</v>
      </c>
      <c r="AA145" s="1">
        <f>IFERROR(
_xlfn.SWITCH(
VLOOKUP(AA$1,参照用!$H$2:$K$20,4,0),
0,IF(入力用!Z145="","",入力用!Z145),
1,IF(入力用!Z145="",0,VLOOKUP(入力用!Z145,参照用!$A$1:$B$11,2,0))
),
"")</f>
        <v>0</v>
      </c>
      <c r="AB145" s="1">
        <f>IFERROR(
_xlfn.SWITCH(
VLOOKUP(AB$1,参照用!$H$2:$K$20,4,0),
0,IF(入力用!AA145="","",入力用!AA145),
1,IF(入力用!AA145="",0,VLOOKUP(入力用!AA145,参照用!$A$1:$B$11,2,0))
),
"")</f>
        <v>0</v>
      </c>
      <c r="AC145" s="1">
        <f>IFERROR(
_xlfn.SWITCH(
VLOOKUP(AC$1,参照用!$H$2:$K$20,4,0),
0,IF(入力用!AB145="","",入力用!AB145),
1,IF(入力用!AB145="",0,VLOOKUP(入力用!AB145,参照用!$A$1:$B$11,2,0))
),
"")</f>
        <v>0</v>
      </c>
      <c r="AD145" s="1">
        <f>IFERROR(
_xlfn.SWITCH(
VLOOKUP(AD$1,参照用!$H$2:$K$20,4,0),
0,IF(入力用!AC145="","",入力用!AC145),
1,IF(入力用!AC145="",0,VLOOKUP(入力用!AC145,参照用!$A$1:$B$11,2,0))
),
"")</f>
        <v>0</v>
      </c>
      <c r="AE145" s="1">
        <f>IFERROR(
_xlfn.SWITCH(
VLOOKUP(AE$1,参照用!$H$2:$K$20,4,0),
0,IF(入力用!AD145="","",入力用!AD145),
1,IF(入力用!AD145="",0,VLOOKUP(入力用!AD145,参照用!$A$1:$B$11,2,0))
),
"")</f>
        <v>0</v>
      </c>
      <c r="AF145" s="1">
        <f>IFERROR(
_xlfn.SWITCH(
VLOOKUP(AF$1,参照用!$H$2:$K$20,4,0),
0,IF(入力用!AE145="","",入力用!AE145),
1,IF(入力用!AE145="",0,VLOOKUP(入力用!AE145,参照用!$A$1:$B$11,2,0))
),
"")</f>
        <v>0</v>
      </c>
      <c r="AG145" s="1">
        <f>IFERROR(
_xlfn.SWITCH(
VLOOKUP(AG$1,参照用!$H$2:$K$20,4,0),
0,IF(入力用!AF145="","",入力用!AF145),
1,IF(入力用!AF145="",0,VLOOKUP(入力用!AF145,参照用!$A$1:$B$11,2,0))
),
"")</f>
        <v>0</v>
      </c>
      <c r="AH145" s="1">
        <f>IFERROR(
_xlfn.SWITCH(
VLOOKUP(AH$1,参照用!$H$2:$K$20,4,0),
0,IF(入力用!AG145="","",入力用!AG145),
1,IF(入力用!AG145="",0,VLOOKUP(入力用!AG145,参照用!$A$1:$B$11,2,0))
),
"")</f>
        <v>0</v>
      </c>
      <c r="AI145" s="1">
        <f>IFERROR(
_xlfn.SWITCH(
VLOOKUP(AI$1,参照用!$H$2:$K$20,4,0),
0,IF(入力用!AH145="","",入力用!AH145),
1,IF(入力用!AH145="",0,VLOOKUP(入力用!AH145,参照用!$A$1:$B$11,2,0))
),
"")</f>
        <v>0</v>
      </c>
      <c r="AJ145" s="1" t="str">
        <f>IFERROR(
_xlfn.SWITCH(
VLOOKUP(AJ$1,参照用!$H$2:$K$20,4,0),
0,IF(入力用!AI145="","",入力用!AI145),
1,IF(入力用!AI145="",0,VLOOKUP(入力用!AI145,参照用!$A$1:$B$11,2,0))
),
"")</f>
        <v/>
      </c>
      <c r="AK145" s="1" t="str">
        <f>IFERROR(
_xlfn.SWITCH(
VLOOKUP(AK$1,参照用!$H$2:$K$20,4,0),
0,IF(入力用!AJ145="","",入力用!AJ145),
1,IF(入力用!AJ145="",0,VLOOKUP(入力用!AJ145,参照用!$A$1:$B$11,2,0))
),
"")</f>
        <v/>
      </c>
      <c r="AL145" s="1" t="str">
        <f>IFERROR(
_xlfn.SWITCH(
VLOOKUP(AL$1,参照用!$H$2:$K$20,4,0),
0,IF(入力用!AK145="","",入力用!AK145),
1,IF(入力用!AK145="",0,VLOOKUP(入力用!AK145,参照用!$A$1:$B$11,2,0))
),
"")</f>
        <v/>
      </c>
      <c r="AM145" s="1" t="str">
        <f>IFERROR(
_xlfn.SWITCH(
VLOOKUP(AM$1,参照用!$H$2:$K$20,4,0),
0,IF(入力用!AL145="","",入力用!AL145),
1,IF(入力用!AL145="",0,VLOOKUP(入力用!AL145,参照用!$A$1:$B$11,2,0))
),
"")</f>
        <v/>
      </c>
    </row>
    <row r="146" spans="1:39" x14ac:dyDescent="0.2">
      <c r="A146" s="1" t="str">
        <f t="shared" si="2"/>
        <v/>
      </c>
      <c r="B146" s="10" t="str">
        <f>IF(
D146="","",
IF(入力用!A146="",B145,DATE(LEFT(設定!$AD$4,4),MID(設定!$AD$4,5,2),MID(入力用!A146,1,FIND("日",入力用!A146)-1)))
)</f>
        <v/>
      </c>
      <c r="C146" s="10" t="str">
        <f>IF(
D146="","",
IF(入力用!B146="",C145,入力用!B146)
)</f>
        <v/>
      </c>
      <c r="D146" s="1" t="str">
        <f>_xlfn.SWITCH(VLOOKUP(D$1,参照用!$H$2:$K$20,4,0),
0,IF(ISBLANK(入力用!C146),"",入力用!C146),
1,IFERROR(VLOOKUP(入力用!C146,参照用!$A$1:$B$11,2,0),"")
)</f>
        <v/>
      </c>
      <c r="E146" s="1" t="str">
        <f>_xlfn.SWITCH(VLOOKUP(E$1,参照用!$H$2:$K$20,4,0),
0,IF(ISBLANK(入力用!D146),"",入力用!D146),
1,IFERROR(VLOOKUP(入力用!D146,参照用!$A$1:$B$11,2,0),"")
)</f>
        <v/>
      </c>
      <c r="F146" s="1" t="str">
        <f>_xlfn.SWITCH(VLOOKUP(F$1,参照用!$H$2:$K$20,4,0),
0,IF(ISBLANK(入力用!E146),"",入力用!E146),
1,IFERROR(VLOOKUP(入力用!E146,参照用!$A$1:$B$11,2,0),"")
)</f>
        <v/>
      </c>
      <c r="G146" s="1">
        <f>IFERROR(
_xlfn.SWITCH(
VLOOKUP(G$1,参照用!$H$2:$K$20,4,0),
0,IF(ISBLANK(入力用!F146),"",入力用!F146),
1,IF(ISBLANK(入力用!F146),0,VLOOKUP(入力用!F146,参照用!$A$1:$B$11,2,0))
),
"")</f>
        <v>0</v>
      </c>
      <c r="H146" s="1">
        <f>IFERROR(
_xlfn.SWITCH(
VLOOKUP(H$1,参照用!$H$2:$K$20,4,0),
0,IF(ISBLANK(入力用!G146),"",入力用!G146),
1,IF(ISBLANK(入力用!G146),0,VLOOKUP(入力用!G146,参照用!$A$1:$B$11,2,0))
),
"")</f>
        <v>0</v>
      </c>
      <c r="I146" s="1">
        <f>IFERROR(
_xlfn.SWITCH(
VLOOKUP(I$1,参照用!$H$2:$K$20,4,0),
0,IF(ISBLANK(入力用!H146),"",入力用!H146),
1,IF(ISBLANK(入力用!H146),0,VLOOKUP(入力用!H146,参照用!$A$1:$B$11,2,0))
),
"")</f>
        <v>0</v>
      </c>
      <c r="J146" s="1">
        <f>IFERROR(
_xlfn.SWITCH(
VLOOKUP(J$1,参照用!$H$2:$K$20,4,0),
0,IF(入力用!I146="","",入力用!I146),
1,IF(入力用!I146="",0,VLOOKUP(入力用!I146,参照用!$A$1:$B$11,2,0))
),
"")</f>
        <v>0</v>
      </c>
      <c r="K146" s="1">
        <f>IFERROR(
_xlfn.SWITCH(
VLOOKUP(K$1,参照用!$H$2:$K$20,4,0),
0,IF(入力用!J146="","",入力用!J146),
1,IF(入力用!J146="",0,VLOOKUP(入力用!J146,参照用!$A$1:$B$11,2,0))
),
"")</f>
        <v>0</v>
      </c>
      <c r="L146" s="1">
        <f>IFERROR(
_xlfn.SWITCH(
VLOOKUP(L$1,参照用!$H$2:$K$20,4,0),
0,IF(入力用!K146="","",入力用!K146),
1,IF(入力用!K146="",0,VLOOKUP(入力用!K146,参照用!$A$1:$B$11,2,0))
),
"")</f>
        <v>0</v>
      </c>
      <c r="M146" s="1">
        <f>IFERROR(
_xlfn.SWITCH(
VLOOKUP(M$1,参照用!$H$2:$K$20,4,0),
0,IF(入力用!L146="","",入力用!L146),
1,IF(入力用!L146="",0,VLOOKUP(入力用!L146,参照用!$A$1:$B$11,2,0))
),
"")</f>
        <v>0</v>
      </c>
      <c r="N146" s="1">
        <f>IFERROR(
_xlfn.SWITCH(
VLOOKUP(N$1,参照用!$H$2:$K$20,4,0),
0,IF(入力用!M146="","",入力用!M146),
1,IF(入力用!M146="",0,VLOOKUP(入力用!M146,参照用!$A$1:$B$11,2,0))
),
"")</f>
        <v>0</v>
      </c>
      <c r="O146" s="1">
        <f>IFERROR(
_xlfn.SWITCH(
VLOOKUP(O$1,参照用!$H$2:$K$20,4,0),
0,IF(入力用!N146="","",入力用!N146),
1,IF(入力用!N146="",0,VLOOKUP(入力用!N146,参照用!$A$1:$B$11,2,0))
),
"")</f>
        <v>0</v>
      </c>
      <c r="P146" s="1">
        <f>IFERROR(
_xlfn.SWITCH(
VLOOKUP(P$1,参照用!$H$2:$K$20,4,0),
0,IF(入力用!O146="","",入力用!O146),
1,IF(入力用!O146="",0,VLOOKUP(入力用!O146,参照用!$A$1:$B$11,2,0))
),
"")</f>
        <v>0</v>
      </c>
      <c r="Q146" s="1">
        <f>IFERROR(
_xlfn.SWITCH(
VLOOKUP(Q$1,参照用!$H$2:$K$20,4,0),
0,IF(入力用!P146="","",入力用!P146),
1,IF(入力用!P146="",0,VLOOKUP(入力用!P146,参照用!$A$1:$B$11,2,0))
),
"")</f>
        <v>0</v>
      </c>
      <c r="R146" s="1">
        <f>IFERROR(
_xlfn.SWITCH(
VLOOKUP(R$1,参照用!$H$2:$K$20,4,0),
0,IF(入力用!Q146="","",入力用!Q146),
1,IF(入力用!Q146="",0,VLOOKUP(入力用!Q146,参照用!$A$1:$B$11,2,0))
),
"")</f>
        <v>0</v>
      </c>
      <c r="S146" s="1">
        <f>IFERROR(
_xlfn.SWITCH(
VLOOKUP(S$1,参照用!$H$2:$K$20,4,0),
0,IF(入力用!R146="","",入力用!R146),
1,IF(入力用!R146="",0,VLOOKUP(入力用!R146,参照用!$A$1:$B$11,2,0))
),
"")</f>
        <v>0</v>
      </c>
      <c r="T146" s="1">
        <f>IFERROR(
_xlfn.SWITCH(
VLOOKUP(T$1,参照用!$H$2:$K$20,4,0),
0,IF(入力用!S146="","",入力用!S146),
1,IF(入力用!S146="",0,VLOOKUP(入力用!S146,参照用!$A$1:$B$11,2,0))
),
"")</f>
        <v>0</v>
      </c>
      <c r="U146" s="1">
        <f>IFERROR(
_xlfn.SWITCH(
VLOOKUP(U$1,参照用!$H$2:$K$20,4,0),
0,IF(入力用!T146="","",入力用!T146),
1,IF(入力用!T146="",0,VLOOKUP(入力用!T146,参照用!$A$1:$B$11,2,0))
),
"")</f>
        <v>0</v>
      </c>
      <c r="V146" s="1">
        <f>IFERROR(
_xlfn.SWITCH(
VLOOKUP(V$1,参照用!$H$2:$K$20,4,0),
0,IF(入力用!U146="","",入力用!U146),
1,IF(入力用!U146="",0,VLOOKUP(入力用!U146,参照用!$A$1:$B$11,2,0))
),
"")</f>
        <v>0</v>
      </c>
      <c r="W146" s="1">
        <f>IFERROR(
_xlfn.SWITCH(
VLOOKUP(W$1,参照用!$H$2:$K$20,4,0),
0,IF(入力用!V146="","",入力用!V146),
1,IF(入力用!V146="",0,VLOOKUP(入力用!V146,参照用!$A$1:$B$11,2,0))
),
"")</f>
        <v>0</v>
      </c>
      <c r="X146" s="1">
        <f>IFERROR(
_xlfn.SWITCH(
VLOOKUP(X$1,参照用!$H$2:$K$20,4,0),
0,IF(入力用!W146="","",入力用!W146),
1,IF(入力用!W146="",0,VLOOKUP(入力用!W146,参照用!$A$1:$B$11,2,0))
),
"")</f>
        <v>0</v>
      </c>
      <c r="Y146" s="1">
        <f>IFERROR(
_xlfn.SWITCH(
VLOOKUP(Y$1,参照用!$H$2:$K$20,4,0),
0,IF(入力用!X146="","",入力用!X146),
1,IF(入力用!X146="",0,VLOOKUP(入力用!X146,参照用!$A$1:$B$11,2,0))
),
"")</f>
        <v>0</v>
      </c>
      <c r="Z146" s="1">
        <f>IFERROR(
_xlfn.SWITCH(
VLOOKUP(Z$1,参照用!$H$2:$K$20,4,0),
0,IF(入力用!Y146="","",入力用!Y146),
1,IF(入力用!Y146="",0,VLOOKUP(入力用!Y146,参照用!$A$1:$B$11,2,0))
),
"")</f>
        <v>0</v>
      </c>
      <c r="AA146" s="1">
        <f>IFERROR(
_xlfn.SWITCH(
VLOOKUP(AA$1,参照用!$H$2:$K$20,4,0),
0,IF(入力用!Z146="","",入力用!Z146),
1,IF(入力用!Z146="",0,VLOOKUP(入力用!Z146,参照用!$A$1:$B$11,2,0))
),
"")</f>
        <v>0</v>
      </c>
      <c r="AB146" s="1">
        <f>IFERROR(
_xlfn.SWITCH(
VLOOKUP(AB$1,参照用!$H$2:$K$20,4,0),
0,IF(入力用!AA146="","",入力用!AA146),
1,IF(入力用!AA146="",0,VLOOKUP(入力用!AA146,参照用!$A$1:$B$11,2,0))
),
"")</f>
        <v>0</v>
      </c>
      <c r="AC146" s="1">
        <f>IFERROR(
_xlfn.SWITCH(
VLOOKUP(AC$1,参照用!$H$2:$K$20,4,0),
0,IF(入力用!AB146="","",入力用!AB146),
1,IF(入力用!AB146="",0,VLOOKUP(入力用!AB146,参照用!$A$1:$B$11,2,0))
),
"")</f>
        <v>0</v>
      </c>
      <c r="AD146" s="1">
        <f>IFERROR(
_xlfn.SWITCH(
VLOOKUP(AD$1,参照用!$H$2:$K$20,4,0),
0,IF(入力用!AC146="","",入力用!AC146),
1,IF(入力用!AC146="",0,VLOOKUP(入力用!AC146,参照用!$A$1:$B$11,2,0))
),
"")</f>
        <v>0</v>
      </c>
      <c r="AE146" s="1">
        <f>IFERROR(
_xlfn.SWITCH(
VLOOKUP(AE$1,参照用!$H$2:$K$20,4,0),
0,IF(入力用!AD146="","",入力用!AD146),
1,IF(入力用!AD146="",0,VLOOKUP(入力用!AD146,参照用!$A$1:$B$11,2,0))
),
"")</f>
        <v>0</v>
      </c>
      <c r="AF146" s="1">
        <f>IFERROR(
_xlfn.SWITCH(
VLOOKUP(AF$1,参照用!$H$2:$K$20,4,0),
0,IF(入力用!AE146="","",入力用!AE146),
1,IF(入力用!AE146="",0,VLOOKUP(入力用!AE146,参照用!$A$1:$B$11,2,0))
),
"")</f>
        <v>0</v>
      </c>
      <c r="AG146" s="1">
        <f>IFERROR(
_xlfn.SWITCH(
VLOOKUP(AG$1,参照用!$H$2:$K$20,4,0),
0,IF(入力用!AF146="","",入力用!AF146),
1,IF(入力用!AF146="",0,VLOOKUP(入力用!AF146,参照用!$A$1:$B$11,2,0))
),
"")</f>
        <v>0</v>
      </c>
      <c r="AH146" s="1">
        <f>IFERROR(
_xlfn.SWITCH(
VLOOKUP(AH$1,参照用!$H$2:$K$20,4,0),
0,IF(入力用!AG146="","",入力用!AG146),
1,IF(入力用!AG146="",0,VLOOKUP(入力用!AG146,参照用!$A$1:$B$11,2,0))
),
"")</f>
        <v>0</v>
      </c>
      <c r="AI146" s="1">
        <f>IFERROR(
_xlfn.SWITCH(
VLOOKUP(AI$1,参照用!$H$2:$K$20,4,0),
0,IF(入力用!AH146="","",入力用!AH146),
1,IF(入力用!AH146="",0,VLOOKUP(入力用!AH146,参照用!$A$1:$B$11,2,0))
),
"")</f>
        <v>0</v>
      </c>
      <c r="AJ146" s="1" t="str">
        <f>IFERROR(
_xlfn.SWITCH(
VLOOKUP(AJ$1,参照用!$H$2:$K$20,4,0),
0,IF(入力用!AI146="","",入力用!AI146),
1,IF(入力用!AI146="",0,VLOOKUP(入力用!AI146,参照用!$A$1:$B$11,2,0))
),
"")</f>
        <v/>
      </c>
      <c r="AK146" s="1" t="str">
        <f>IFERROR(
_xlfn.SWITCH(
VLOOKUP(AK$1,参照用!$H$2:$K$20,4,0),
0,IF(入力用!AJ146="","",入力用!AJ146),
1,IF(入力用!AJ146="",0,VLOOKUP(入力用!AJ146,参照用!$A$1:$B$11,2,0))
),
"")</f>
        <v/>
      </c>
      <c r="AL146" s="1" t="str">
        <f>IFERROR(
_xlfn.SWITCH(
VLOOKUP(AL$1,参照用!$H$2:$K$20,4,0),
0,IF(入力用!AK146="","",入力用!AK146),
1,IF(入力用!AK146="",0,VLOOKUP(入力用!AK146,参照用!$A$1:$B$11,2,0))
),
"")</f>
        <v/>
      </c>
      <c r="AM146" s="1" t="str">
        <f>IFERROR(
_xlfn.SWITCH(
VLOOKUP(AM$1,参照用!$H$2:$K$20,4,0),
0,IF(入力用!AL146="","",入力用!AL146),
1,IF(入力用!AL146="",0,VLOOKUP(入力用!AL146,参照用!$A$1:$B$11,2,0))
),
"")</f>
        <v/>
      </c>
    </row>
    <row r="147" spans="1:39" x14ac:dyDescent="0.2">
      <c r="A147" s="1" t="str">
        <f t="shared" si="2"/>
        <v/>
      </c>
      <c r="B147" s="10" t="str">
        <f>IF(
D147="","",
IF(入力用!A147="",B146,DATE(LEFT(設定!$AD$4,4),MID(設定!$AD$4,5,2),MID(入力用!A147,1,FIND("日",入力用!A147)-1)))
)</f>
        <v/>
      </c>
      <c r="C147" s="10" t="str">
        <f>IF(
D147="","",
IF(入力用!B147="",C146,入力用!B147)
)</f>
        <v/>
      </c>
      <c r="D147" s="1" t="str">
        <f>_xlfn.SWITCH(VLOOKUP(D$1,参照用!$H$2:$K$20,4,0),
0,IF(ISBLANK(入力用!C147),"",入力用!C147),
1,IFERROR(VLOOKUP(入力用!C147,参照用!$A$1:$B$11,2,0),"")
)</f>
        <v/>
      </c>
      <c r="E147" s="1" t="str">
        <f>_xlfn.SWITCH(VLOOKUP(E$1,参照用!$H$2:$K$20,4,0),
0,IF(ISBLANK(入力用!D147),"",入力用!D147),
1,IFERROR(VLOOKUP(入力用!D147,参照用!$A$1:$B$11,2,0),"")
)</f>
        <v/>
      </c>
      <c r="F147" s="1" t="str">
        <f>_xlfn.SWITCH(VLOOKUP(F$1,参照用!$H$2:$K$20,4,0),
0,IF(ISBLANK(入力用!E147),"",入力用!E147),
1,IFERROR(VLOOKUP(入力用!E147,参照用!$A$1:$B$11,2,0),"")
)</f>
        <v/>
      </c>
      <c r="G147" s="1">
        <f>IFERROR(
_xlfn.SWITCH(
VLOOKUP(G$1,参照用!$H$2:$K$20,4,0),
0,IF(ISBLANK(入力用!F147),"",入力用!F147),
1,IF(ISBLANK(入力用!F147),0,VLOOKUP(入力用!F147,参照用!$A$1:$B$11,2,0))
),
"")</f>
        <v>0</v>
      </c>
      <c r="H147" s="1">
        <f>IFERROR(
_xlfn.SWITCH(
VLOOKUP(H$1,参照用!$H$2:$K$20,4,0),
0,IF(ISBLANK(入力用!G147),"",入力用!G147),
1,IF(ISBLANK(入力用!G147),0,VLOOKUP(入力用!G147,参照用!$A$1:$B$11,2,0))
),
"")</f>
        <v>0</v>
      </c>
      <c r="I147" s="1">
        <f>IFERROR(
_xlfn.SWITCH(
VLOOKUP(I$1,参照用!$H$2:$K$20,4,0),
0,IF(ISBLANK(入力用!H147),"",入力用!H147),
1,IF(ISBLANK(入力用!H147),0,VLOOKUP(入力用!H147,参照用!$A$1:$B$11,2,0))
),
"")</f>
        <v>0</v>
      </c>
      <c r="J147" s="1">
        <f>IFERROR(
_xlfn.SWITCH(
VLOOKUP(J$1,参照用!$H$2:$K$20,4,0),
0,IF(入力用!I147="","",入力用!I147),
1,IF(入力用!I147="",0,VLOOKUP(入力用!I147,参照用!$A$1:$B$11,2,0))
),
"")</f>
        <v>0</v>
      </c>
      <c r="K147" s="1">
        <f>IFERROR(
_xlfn.SWITCH(
VLOOKUP(K$1,参照用!$H$2:$K$20,4,0),
0,IF(入力用!J147="","",入力用!J147),
1,IF(入力用!J147="",0,VLOOKUP(入力用!J147,参照用!$A$1:$B$11,2,0))
),
"")</f>
        <v>0</v>
      </c>
      <c r="L147" s="1">
        <f>IFERROR(
_xlfn.SWITCH(
VLOOKUP(L$1,参照用!$H$2:$K$20,4,0),
0,IF(入力用!K147="","",入力用!K147),
1,IF(入力用!K147="",0,VLOOKUP(入力用!K147,参照用!$A$1:$B$11,2,0))
),
"")</f>
        <v>0</v>
      </c>
      <c r="M147" s="1">
        <f>IFERROR(
_xlfn.SWITCH(
VLOOKUP(M$1,参照用!$H$2:$K$20,4,0),
0,IF(入力用!L147="","",入力用!L147),
1,IF(入力用!L147="",0,VLOOKUP(入力用!L147,参照用!$A$1:$B$11,2,0))
),
"")</f>
        <v>0</v>
      </c>
      <c r="N147" s="1">
        <f>IFERROR(
_xlfn.SWITCH(
VLOOKUP(N$1,参照用!$H$2:$K$20,4,0),
0,IF(入力用!M147="","",入力用!M147),
1,IF(入力用!M147="",0,VLOOKUP(入力用!M147,参照用!$A$1:$B$11,2,0))
),
"")</f>
        <v>0</v>
      </c>
      <c r="O147" s="1">
        <f>IFERROR(
_xlfn.SWITCH(
VLOOKUP(O$1,参照用!$H$2:$K$20,4,0),
0,IF(入力用!N147="","",入力用!N147),
1,IF(入力用!N147="",0,VLOOKUP(入力用!N147,参照用!$A$1:$B$11,2,0))
),
"")</f>
        <v>0</v>
      </c>
      <c r="P147" s="1">
        <f>IFERROR(
_xlfn.SWITCH(
VLOOKUP(P$1,参照用!$H$2:$K$20,4,0),
0,IF(入力用!O147="","",入力用!O147),
1,IF(入力用!O147="",0,VLOOKUP(入力用!O147,参照用!$A$1:$B$11,2,0))
),
"")</f>
        <v>0</v>
      </c>
      <c r="Q147" s="1">
        <f>IFERROR(
_xlfn.SWITCH(
VLOOKUP(Q$1,参照用!$H$2:$K$20,4,0),
0,IF(入力用!P147="","",入力用!P147),
1,IF(入力用!P147="",0,VLOOKUP(入力用!P147,参照用!$A$1:$B$11,2,0))
),
"")</f>
        <v>0</v>
      </c>
      <c r="R147" s="1">
        <f>IFERROR(
_xlfn.SWITCH(
VLOOKUP(R$1,参照用!$H$2:$K$20,4,0),
0,IF(入力用!Q147="","",入力用!Q147),
1,IF(入力用!Q147="",0,VLOOKUP(入力用!Q147,参照用!$A$1:$B$11,2,0))
),
"")</f>
        <v>0</v>
      </c>
      <c r="S147" s="1">
        <f>IFERROR(
_xlfn.SWITCH(
VLOOKUP(S$1,参照用!$H$2:$K$20,4,0),
0,IF(入力用!R147="","",入力用!R147),
1,IF(入力用!R147="",0,VLOOKUP(入力用!R147,参照用!$A$1:$B$11,2,0))
),
"")</f>
        <v>0</v>
      </c>
      <c r="T147" s="1">
        <f>IFERROR(
_xlfn.SWITCH(
VLOOKUP(T$1,参照用!$H$2:$K$20,4,0),
0,IF(入力用!S147="","",入力用!S147),
1,IF(入力用!S147="",0,VLOOKUP(入力用!S147,参照用!$A$1:$B$11,2,0))
),
"")</f>
        <v>0</v>
      </c>
      <c r="U147" s="1">
        <f>IFERROR(
_xlfn.SWITCH(
VLOOKUP(U$1,参照用!$H$2:$K$20,4,0),
0,IF(入力用!T147="","",入力用!T147),
1,IF(入力用!T147="",0,VLOOKUP(入力用!T147,参照用!$A$1:$B$11,2,0))
),
"")</f>
        <v>0</v>
      </c>
      <c r="V147" s="1">
        <f>IFERROR(
_xlfn.SWITCH(
VLOOKUP(V$1,参照用!$H$2:$K$20,4,0),
0,IF(入力用!U147="","",入力用!U147),
1,IF(入力用!U147="",0,VLOOKUP(入力用!U147,参照用!$A$1:$B$11,2,0))
),
"")</f>
        <v>0</v>
      </c>
      <c r="W147" s="1">
        <f>IFERROR(
_xlfn.SWITCH(
VLOOKUP(W$1,参照用!$H$2:$K$20,4,0),
0,IF(入力用!V147="","",入力用!V147),
1,IF(入力用!V147="",0,VLOOKUP(入力用!V147,参照用!$A$1:$B$11,2,0))
),
"")</f>
        <v>0</v>
      </c>
      <c r="X147" s="1">
        <f>IFERROR(
_xlfn.SWITCH(
VLOOKUP(X$1,参照用!$H$2:$K$20,4,0),
0,IF(入力用!W147="","",入力用!W147),
1,IF(入力用!W147="",0,VLOOKUP(入力用!W147,参照用!$A$1:$B$11,2,0))
),
"")</f>
        <v>0</v>
      </c>
      <c r="Y147" s="1">
        <f>IFERROR(
_xlfn.SWITCH(
VLOOKUP(Y$1,参照用!$H$2:$K$20,4,0),
0,IF(入力用!X147="","",入力用!X147),
1,IF(入力用!X147="",0,VLOOKUP(入力用!X147,参照用!$A$1:$B$11,2,0))
),
"")</f>
        <v>0</v>
      </c>
      <c r="Z147" s="1">
        <f>IFERROR(
_xlfn.SWITCH(
VLOOKUP(Z$1,参照用!$H$2:$K$20,4,0),
0,IF(入力用!Y147="","",入力用!Y147),
1,IF(入力用!Y147="",0,VLOOKUP(入力用!Y147,参照用!$A$1:$B$11,2,0))
),
"")</f>
        <v>0</v>
      </c>
      <c r="AA147" s="1">
        <f>IFERROR(
_xlfn.SWITCH(
VLOOKUP(AA$1,参照用!$H$2:$K$20,4,0),
0,IF(入力用!Z147="","",入力用!Z147),
1,IF(入力用!Z147="",0,VLOOKUP(入力用!Z147,参照用!$A$1:$B$11,2,0))
),
"")</f>
        <v>0</v>
      </c>
      <c r="AB147" s="1">
        <f>IFERROR(
_xlfn.SWITCH(
VLOOKUP(AB$1,参照用!$H$2:$K$20,4,0),
0,IF(入力用!AA147="","",入力用!AA147),
1,IF(入力用!AA147="",0,VLOOKUP(入力用!AA147,参照用!$A$1:$B$11,2,0))
),
"")</f>
        <v>0</v>
      </c>
      <c r="AC147" s="1">
        <f>IFERROR(
_xlfn.SWITCH(
VLOOKUP(AC$1,参照用!$H$2:$K$20,4,0),
0,IF(入力用!AB147="","",入力用!AB147),
1,IF(入力用!AB147="",0,VLOOKUP(入力用!AB147,参照用!$A$1:$B$11,2,0))
),
"")</f>
        <v>0</v>
      </c>
      <c r="AD147" s="1">
        <f>IFERROR(
_xlfn.SWITCH(
VLOOKUP(AD$1,参照用!$H$2:$K$20,4,0),
0,IF(入力用!AC147="","",入力用!AC147),
1,IF(入力用!AC147="",0,VLOOKUP(入力用!AC147,参照用!$A$1:$B$11,2,0))
),
"")</f>
        <v>0</v>
      </c>
      <c r="AE147" s="1">
        <f>IFERROR(
_xlfn.SWITCH(
VLOOKUP(AE$1,参照用!$H$2:$K$20,4,0),
0,IF(入力用!AD147="","",入力用!AD147),
1,IF(入力用!AD147="",0,VLOOKUP(入力用!AD147,参照用!$A$1:$B$11,2,0))
),
"")</f>
        <v>0</v>
      </c>
      <c r="AF147" s="1">
        <f>IFERROR(
_xlfn.SWITCH(
VLOOKUP(AF$1,参照用!$H$2:$K$20,4,0),
0,IF(入力用!AE147="","",入力用!AE147),
1,IF(入力用!AE147="",0,VLOOKUP(入力用!AE147,参照用!$A$1:$B$11,2,0))
),
"")</f>
        <v>0</v>
      </c>
      <c r="AG147" s="1">
        <f>IFERROR(
_xlfn.SWITCH(
VLOOKUP(AG$1,参照用!$H$2:$K$20,4,0),
0,IF(入力用!AF147="","",入力用!AF147),
1,IF(入力用!AF147="",0,VLOOKUP(入力用!AF147,参照用!$A$1:$B$11,2,0))
),
"")</f>
        <v>0</v>
      </c>
      <c r="AH147" s="1">
        <f>IFERROR(
_xlfn.SWITCH(
VLOOKUP(AH$1,参照用!$H$2:$K$20,4,0),
0,IF(入力用!AG147="","",入力用!AG147),
1,IF(入力用!AG147="",0,VLOOKUP(入力用!AG147,参照用!$A$1:$B$11,2,0))
),
"")</f>
        <v>0</v>
      </c>
      <c r="AI147" s="1">
        <f>IFERROR(
_xlfn.SWITCH(
VLOOKUP(AI$1,参照用!$H$2:$K$20,4,0),
0,IF(入力用!AH147="","",入力用!AH147),
1,IF(入力用!AH147="",0,VLOOKUP(入力用!AH147,参照用!$A$1:$B$11,2,0))
),
"")</f>
        <v>0</v>
      </c>
      <c r="AJ147" s="1" t="str">
        <f>IFERROR(
_xlfn.SWITCH(
VLOOKUP(AJ$1,参照用!$H$2:$K$20,4,0),
0,IF(入力用!AI147="","",入力用!AI147),
1,IF(入力用!AI147="",0,VLOOKUP(入力用!AI147,参照用!$A$1:$B$11,2,0))
),
"")</f>
        <v/>
      </c>
      <c r="AK147" s="1" t="str">
        <f>IFERROR(
_xlfn.SWITCH(
VLOOKUP(AK$1,参照用!$H$2:$K$20,4,0),
0,IF(入力用!AJ147="","",入力用!AJ147),
1,IF(入力用!AJ147="",0,VLOOKUP(入力用!AJ147,参照用!$A$1:$B$11,2,0))
),
"")</f>
        <v/>
      </c>
      <c r="AL147" s="1" t="str">
        <f>IFERROR(
_xlfn.SWITCH(
VLOOKUP(AL$1,参照用!$H$2:$K$20,4,0),
0,IF(入力用!AK147="","",入力用!AK147),
1,IF(入力用!AK147="",0,VLOOKUP(入力用!AK147,参照用!$A$1:$B$11,2,0))
),
"")</f>
        <v/>
      </c>
      <c r="AM147" s="1" t="str">
        <f>IFERROR(
_xlfn.SWITCH(
VLOOKUP(AM$1,参照用!$H$2:$K$20,4,0),
0,IF(入力用!AL147="","",入力用!AL147),
1,IF(入力用!AL147="",0,VLOOKUP(入力用!AL147,参照用!$A$1:$B$11,2,0))
),
"")</f>
        <v/>
      </c>
    </row>
    <row r="148" spans="1:39" x14ac:dyDescent="0.2">
      <c r="A148" s="1" t="str">
        <f t="shared" si="2"/>
        <v/>
      </c>
      <c r="B148" s="10" t="str">
        <f>IF(
D148="","",
IF(入力用!A148="",B147,DATE(LEFT(設定!$AD$4,4),MID(設定!$AD$4,5,2),MID(入力用!A148,1,FIND("日",入力用!A148)-1)))
)</f>
        <v/>
      </c>
      <c r="C148" s="10" t="str">
        <f>IF(
D148="","",
IF(入力用!B148="",C147,入力用!B148)
)</f>
        <v/>
      </c>
      <c r="D148" s="1" t="str">
        <f>_xlfn.SWITCH(VLOOKUP(D$1,参照用!$H$2:$K$20,4,0),
0,IF(ISBLANK(入力用!C148),"",入力用!C148),
1,IFERROR(VLOOKUP(入力用!C148,参照用!$A$1:$B$11,2,0),"")
)</f>
        <v/>
      </c>
      <c r="E148" s="1" t="str">
        <f>_xlfn.SWITCH(VLOOKUP(E$1,参照用!$H$2:$K$20,4,0),
0,IF(ISBLANK(入力用!D148),"",入力用!D148),
1,IFERROR(VLOOKUP(入力用!D148,参照用!$A$1:$B$11,2,0),"")
)</f>
        <v/>
      </c>
      <c r="F148" s="1" t="str">
        <f>_xlfn.SWITCH(VLOOKUP(F$1,参照用!$H$2:$K$20,4,0),
0,IF(ISBLANK(入力用!E148),"",入力用!E148),
1,IFERROR(VLOOKUP(入力用!E148,参照用!$A$1:$B$11,2,0),"")
)</f>
        <v/>
      </c>
      <c r="G148" s="1">
        <f>IFERROR(
_xlfn.SWITCH(
VLOOKUP(G$1,参照用!$H$2:$K$20,4,0),
0,IF(ISBLANK(入力用!F148),"",入力用!F148),
1,IF(ISBLANK(入力用!F148),0,VLOOKUP(入力用!F148,参照用!$A$1:$B$11,2,0))
),
"")</f>
        <v>0</v>
      </c>
      <c r="H148" s="1">
        <f>IFERROR(
_xlfn.SWITCH(
VLOOKUP(H$1,参照用!$H$2:$K$20,4,0),
0,IF(ISBLANK(入力用!G148),"",入力用!G148),
1,IF(ISBLANK(入力用!G148),0,VLOOKUP(入力用!G148,参照用!$A$1:$B$11,2,0))
),
"")</f>
        <v>0</v>
      </c>
      <c r="I148" s="1">
        <f>IFERROR(
_xlfn.SWITCH(
VLOOKUP(I$1,参照用!$H$2:$K$20,4,0),
0,IF(ISBLANK(入力用!H148),"",入力用!H148),
1,IF(ISBLANK(入力用!H148),0,VLOOKUP(入力用!H148,参照用!$A$1:$B$11,2,0))
),
"")</f>
        <v>0</v>
      </c>
      <c r="J148" s="1">
        <f>IFERROR(
_xlfn.SWITCH(
VLOOKUP(J$1,参照用!$H$2:$K$20,4,0),
0,IF(入力用!I148="","",入力用!I148),
1,IF(入力用!I148="",0,VLOOKUP(入力用!I148,参照用!$A$1:$B$11,2,0))
),
"")</f>
        <v>0</v>
      </c>
      <c r="K148" s="1">
        <f>IFERROR(
_xlfn.SWITCH(
VLOOKUP(K$1,参照用!$H$2:$K$20,4,0),
0,IF(入力用!J148="","",入力用!J148),
1,IF(入力用!J148="",0,VLOOKUP(入力用!J148,参照用!$A$1:$B$11,2,0))
),
"")</f>
        <v>0</v>
      </c>
      <c r="L148" s="1">
        <f>IFERROR(
_xlfn.SWITCH(
VLOOKUP(L$1,参照用!$H$2:$K$20,4,0),
0,IF(入力用!K148="","",入力用!K148),
1,IF(入力用!K148="",0,VLOOKUP(入力用!K148,参照用!$A$1:$B$11,2,0))
),
"")</f>
        <v>0</v>
      </c>
      <c r="M148" s="1">
        <f>IFERROR(
_xlfn.SWITCH(
VLOOKUP(M$1,参照用!$H$2:$K$20,4,0),
0,IF(入力用!L148="","",入力用!L148),
1,IF(入力用!L148="",0,VLOOKUP(入力用!L148,参照用!$A$1:$B$11,2,0))
),
"")</f>
        <v>0</v>
      </c>
      <c r="N148" s="1">
        <f>IFERROR(
_xlfn.SWITCH(
VLOOKUP(N$1,参照用!$H$2:$K$20,4,0),
0,IF(入力用!M148="","",入力用!M148),
1,IF(入力用!M148="",0,VLOOKUP(入力用!M148,参照用!$A$1:$B$11,2,0))
),
"")</f>
        <v>0</v>
      </c>
      <c r="O148" s="1">
        <f>IFERROR(
_xlfn.SWITCH(
VLOOKUP(O$1,参照用!$H$2:$K$20,4,0),
0,IF(入力用!N148="","",入力用!N148),
1,IF(入力用!N148="",0,VLOOKUP(入力用!N148,参照用!$A$1:$B$11,2,0))
),
"")</f>
        <v>0</v>
      </c>
      <c r="P148" s="1">
        <f>IFERROR(
_xlfn.SWITCH(
VLOOKUP(P$1,参照用!$H$2:$K$20,4,0),
0,IF(入力用!O148="","",入力用!O148),
1,IF(入力用!O148="",0,VLOOKUP(入力用!O148,参照用!$A$1:$B$11,2,0))
),
"")</f>
        <v>0</v>
      </c>
      <c r="Q148" s="1">
        <f>IFERROR(
_xlfn.SWITCH(
VLOOKUP(Q$1,参照用!$H$2:$K$20,4,0),
0,IF(入力用!P148="","",入力用!P148),
1,IF(入力用!P148="",0,VLOOKUP(入力用!P148,参照用!$A$1:$B$11,2,0))
),
"")</f>
        <v>0</v>
      </c>
      <c r="R148" s="1">
        <f>IFERROR(
_xlfn.SWITCH(
VLOOKUP(R$1,参照用!$H$2:$K$20,4,0),
0,IF(入力用!Q148="","",入力用!Q148),
1,IF(入力用!Q148="",0,VLOOKUP(入力用!Q148,参照用!$A$1:$B$11,2,0))
),
"")</f>
        <v>0</v>
      </c>
      <c r="S148" s="1">
        <f>IFERROR(
_xlfn.SWITCH(
VLOOKUP(S$1,参照用!$H$2:$K$20,4,0),
0,IF(入力用!R148="","",入力用!R148),
1,IF(入力用!R148="",0,VLOOKUP(入力用!R148,参照用!$A$1:$B$11,2,0))
),
"")</f>
        <v>0</v>
      </c>
      <c r="T148" s="1">
        <f>IFERROR(
_xlfn.SWITCH(
VLOOKUP(T$1,参照用!$H$2:$K$20,4,0),
0,IF(入力用!S148="","",入力用!S148),
1,IF(入力用!S148="",0,VLOOKUP(入力用!S148,参照用!$A$1:$B$11,2,0))
),
"")</f>
        <v>0</v>
      </c>
      <c r="U148" s="1">
        <f>IFERROR(
_xlfn.SWITCH(
VLOOKUP(U$1,参照用!$H$2:$K$20,4,0),
0,IF(入力用!T148="","",入力用!T148),
1,IF(入力用!T148="",0,VLOOKUP(入力用!T148,参照用!$A$1:$B$11,2,0))
),
"")</f>
        <v>0</v>
      </c>
      <c r="V148" s="1">
        <f>IFERROR(
_xlfn.SWITCH(
VLOOKUP(V$1,参照用!$H$2:$K$20,4,0),
0,IF(入力用!U148="","",入力用!U148),
1,IF(入力用!U148="",0,VLOOKUP(入力用!U148,参照用!$A$1:$B$11,2,0))
),
"")</f>
        <v>0</v>
      </c>
      <c r="W148" s="1">
        <f>IFERROR(
_xlfn.SWITCH(
VLOOKUP(W$1,参照用!$H$2:$K$20,4,0),
0,IF(入力用!V148="","",入力用!V148),
1,IF(入力用!V148="",0,VLOOKUP(入力用!V148,参照用!$A$1:$B$11,2,0))
),
"")</f>
        <v>0</v>
      </c>
      <c r="X148" s="1">
        <f>IFERROR(
_xlfn.SWITCH(
VLOOKUP(X$1,参照用!$H$2:$K$20,4,0),
0,IF(入力用!W148="","",入力用!W148),
1,IF(入力用!W148="",0,VLOOKUP(入力用!W148,参照用!$A$1:$B$11,2,0))
),
"")</f>
        <v>0</v>
      </c>
      <c r="Y148" s="1">
        <f>IFERROR(
_xlfn.SWITCH(
VLOOKUP(Y$1,参照用!$H$2:$K$20,4,0),
0,IF(入力用!X148="","",入力用!X148),
1,IF(入力用!X148="",0,VLOOKUP(入力用!X148,参照用!$A$1:$B$11,2,0))
),
"")</f>
        <v>0</v>
      </c>
      <c r="Z148" s="1">
        <f>IFERROR(
_xlfn.SWITCH(
VLOOKUP(Z$1,参照用!$H$2:$K$20,4,0),
0,IF(入力用!Y148="","",入力用!Y148),
1,IF(入力用!Y148="",0,VLOOKUP(入力用!Y148,参照用!$A$1:$B$11,2,0))
),
"")</f>
        <v>0</v>
      </c>
      <c r="AA148" s="1">
        <f>IFERROR(
_xlfn.SWITCH(
VLOOKUP(AA$1,参照用!$H$2:$K$20,4,0),
0,IF(入力用!Z148="","",入力用!Z148),
1,IF(入力用!Z148="",0,VLOOKUP(入力用!Z148,参照用!$A$1:$B$11,2,0))
),
"")</f>
        <v>0</v>
      </c>
      <c r="AB148" s="1">
        <f>IFERROR(
_xlfn.SWITCH(
VLOOKUP(AB$1,参照用!$H$2:$K$20,4,0),
0,IF(入力用!AA148="","",入力用!AA148),
1,IF(入力用!AA148="",0,VLOOKUP(入力用!AA148,参照用!$A$1:$B$11,2,0))
),
"")</f>
        <v>0</v>
      </c>
      <c r="AC148" s="1">
        <f>IFERROR(
_xlfn.SWITCH(
VLOOKUP(AC$1,参照用!$H$2:$K$20,4,0),
0,IF(入力用!AB148="","",入力用!AB148),
1,IF(入力用!AB148="",0,VLOOKUP(入力用!AB148,参照用!$A$1:$B$11,2,0))
),
"")</f>
        <v>0</v>
      </c>
      <c r="AD148" s="1">
        <f>IFERROR(
_xlfn.SWITCH(
VLOOKUP(AD$1,参照用!$H$2:$K$20,4,0),
0,IF(入力用!AC148="","",入力用!AC148),
1,IF(入力用!AC148="",0,VLOOKUP(入力用!AC148,参照用!$A$1:$B$11,2,0))
),
"")</f>
        <v>0</v>
      </c>
      <c r="AE148" s="1">
        <f>IFERROR(
_xlfn.SWITCH(
VLOOKUP(AE$1,参照用!$H$2:$K$20,4,0),
0,IF(入力用!AD148="","",入力用!AD148),
1,IF(入力用!AD148="",0,VLOOKUP(入力用!AD148,参照用!$A$1:$B$11,2,0))
),
"")</f>
        <v>0</v>
      </c>
      <c r="AF148" s="1">
        <f>IFERROR(
_xlfn.SWITCH(
VLOOKUP(AF$1,参照用!$H$2:$K$20,4,0),
0,IF(入力用!AE148="","",入力用!AE148),
1,IF(入力用!AE148="",0,VLOOKUP(入力用!AE148,参照用!$A$1:$B$11,2,0))
),
"")</f>
        <v>0</v>
      </c>
      <c r="AG148" s="1">
        <f>IFERROR(
_xlfn.SWITCH(
VLOOKUP(AG$1,参照用!$H$2:$K$20,4,0),
0,IF(入力用!AF148="","",入力用!AF148),
1,IF(入力用!AF148="",0,VLOOKUP(入力用!AF148,参照用!$A$1:$B$11,2,0))
),
"")</f>
        <v>0</v>
      </c>
      <c r="AH148" s="1">
        <f>IFERROR(
_xlfn.SWITCH(
VLOOKUP(AH$1,参照用!$H$2:$K$20,4,0),
0,IF(入力用!AG148="","",入力用!AG148),
1,IF(入力用!AG148="",0,VLOOKUP(入力用!AG148,参照用!$A$1:$B$11,2,0))
),
"")</f>
        <v>0</v>
      </c>
      <c r="AI148" s="1">
        <f>IFERROR(
_xlfn.SWITCH(
VLOOKUP(AI$1,参照用!$H$2:$K$20,4,0),
0,IF(入力用!AH148="","",入力用!AH148),
1,IF(入力用!AH148="",0,VLOOKUP(入力用!AH148,参照用!$A$1:$B$11,2,0))
),
"")</f>
        <v>0</v>
      </c>
      <c r="AJ148" s="1" t="str">
        <f>IFERROR(
_xlfn.SWITCH(
VLOOKUP(AJ$1,参照用!$H$2:$K$20,4,0),
0,IF(入力用!AI148="","",入力用!AI148),
1,IF(入力用!AI148="",0,VLOOKUP(入力用!AI148,参照用!$A$1:$B$11,2,0))
),
"")</f>
        <v/>
      </c>
      <c r="AK148" s="1" t="str">
        <f>IFERROR(
_xlfn.SWITCH(
VLOOKUP(AK$1,参照用!$H$2:$K$20,4,0),
0,IF(入力用!AJ148="","",入力用!AJ148),
1,IF(入力用!AJ148="",0,VLOOKUP(入力用!AJ148,参照用!$A$1:$B$11,2,0))
),
"")</f>
        <v/>
      </c>
      <c r="AL148" s="1" t="str">
        <f>IFERROR(
_xlfn.SWITCH(
VLOOKUP(AL$1,参照用!$H$2:$K$20,4,0),
0,IF(入力用!AK148="","",入力用!AK148),
1,IF(入力用!AK148="",0,VLOOKUP(入力用!AK148,参照用!$A$1:$B$11,2,0))
),
"")</f>
        <v/>
      </c>
      <c r="AM148" s="1" t="str">
        <f>IFERROR(
_xlfn.SWITCH(
VLOOKUP(AM$1,参照用!$H$2:$K$20,4,0),
0,IF(入力用!AL148="","",入力用!AL148),
1,IF(入力用!AL148="",0,VLOOKUP(入力用!AL148,参照用!$A$1:$B$11,2,0))
),
"")</f>
        <v/>
      </c>
    </row>
    <row r="149" spans="1:39" x14ac:dyDescent="0.2">
      <c r="A149" s="1" t="str">
        <f t="shared" si="2"/>
        <v/>
      </c>
      <c r="B149" s="10" t="str">
        <f>IF(
D149="","",
IF(入力用!A149="",B148,DATE(LEFT(設定!$AD$4,4),MID(設定!$AD$4,5,2),MID(入力用!A149,1,FIND("日",入力用!A149)-1)))
)</f>
        <v/>
      </c>
      <c r="C149" s="10" t="str">
        <f>IF(
D149="","",
IF(入力用!B149="",C148,入力用!B149)
)</f>
        <v/>
      </c>
      <c r="D149" s="1" t="str">
        <f>_xlfn.SWITCH(VLOOKUP(D$1,参照用!$H$2:$K$20,4,0),
0,IF(ISBLANK(入力用!C149),"",入力用!C149),
1,IFERROR(VLOOKUP(入力用!C149,参照用!$A$1:$B$11,2,0),"")
)</f>
        <v/>
      </c>
      <c r="E149" s="1" t="str">
        <f>_xlfn.SWITCH(VLOOKUP(E$1,参照用!$H$2:$K$20,4,0),
0,IF(ISBLANK(入力用!D149),"",入力用!D149),
1,IFERROR(VLOOKUP(入力用!D149,参照用!$A$1:$B$11,2,0),"")
)</f>
        <v/>
      </c>
      <c r="F149" s="1" t="str">
        <f>_xlfn.SWITCH(VLOOKUP(F$1,参照用!$H$2:$K$20,4,0),
0,IF(ISBLANK(入力用!E149),"",入力用!E149),
1,IFERROR(VLOOKUP(入力用!E149,参照用!$A$1:$B$11,2,0),"")
)</f>
        <v/>
      </c>
      <c r="G149" s="1">
        <f>IFERROR(
_xlfn.SWITCH(
VLOOKUP(G$1,参照用!$H$2:$K$20,4,0),
0,IF(ISBLANK(入力用!F149),"",入力用!F149),
1,IF(ISBLANK(入力用!F149),0,VLOOKUP(入力用!F149,参照用!$A$1:$B$11,2,0))
),
"")</f>
        <v>0</v>
      </c>
      <c r="H149" s="1">
        <f>IFERROR(
_xlfn.SWITCH(
VLOOKUP(H$1,参照用!$H$2:$K$20,4,0),
0,IF(ISBLANK(入力用!G149),"",入力用!G149),
1,IF(ISBLANK(入力用!G149),0,VLOOKUP(入力用!G149,参照用!$A$1:$B$11,2,0))
),
"")</f>
        <v>0</v>
      </c>
      <c r="I149" s="1">
        <f>IFERROR(
_xlfn.SWITCH(
VLOOKUP(I$1,参照用!$H$2:$K$20,4,0),
0,IF(ISBLANK(入力用!H149),"",入力用!H149),
1,IF(ISBLANK(入力用!H149),0,VLOOKUP(入力用!H149,参照用!$A$1:$B$11,2,0))
),
"")</f>
        <v>0</v>
      </c>
      <c r="J149" s="1">
        <f>IFERROR(
_xlfn.SWITCH(
VLOOKUP(J$1,参照用!$H$2:$K$20,4,0),
0,IF(入力用!I149="","",入力用!I149),
1,IF(入力用!I149="",0,VLOOKUP(入力用!I149,参照用!$A$1:$B$11,2,0))
),
"")</f>
        <v>0</v>
      </c>
      <c r="K149" s="1">
        <f>IFERROR(
_xlfn.SWITCH(
VLOOKUP(K$1,参照用!$H$2:$K$20,4,0),
0,IF(入力用!J149="","",入力用!J149),
1,IF(入力用!J149="",0,VLOOKUP(入力用!J149,参照用!$A$1:$B$11,2,0))
),
"")</f>
        <v>0</v>
      </c>
      <c r="L149" s="1">
        <f>IFERROR(
_xlfn.SWITCH(
VLOOKUP(L$1,参照用!$H$2:$K$20,4,0),
0,IF(入力用!K149="","",入力用!K149),
1,IF(入力用!K149="",0,VLOOKUP(入力用!K149,参照用!$A$1:$B$11,2,0))
),
"")</f>
        <v>0</v>
      </c>
      <c r="M149" s="1">
        <f>IFERROR(
_xlfn.SWITCH(
VLOOKUP(M$1,参照用!$H$2:$K$20,4,0),
0,IF(入力用!L149="","",入力用!L149),
1,IF(入力用!L149="",0,VLOOKUP(入力用!L149,参照用!$A$1:$B$11,2,0))
),
"")</f>
        <v>0</v>
      </c>
      <c r="N149" s="1">
        <f>IFERROR(
_xlfn.SWITCH(
VLOOKUP(N$1,参照用!$H$2:$K$20,4,0),
0,IF(入力用!M149="","",入力用!M149),
1,IF(入力用!M149="",0,VLOOKUP(入力用!M149,参照用!$A$1:$B$11,2,0))
),
"")</f>
        <v>0</v>
      </c>
      <c r="O149" s="1">
        <f>IFERROR(
_xlfn.SWITCH(
VLOOKUP(O$1,参照用!$H$2:$K$20,4,0),
0,IF(入力用!N149="","",入力用!N149),
1,IF(入力用!N149="",0,VLOOKUP(入力用!N149,参照用!$A$1:$B$11,2,0))
),
"")</f>
        <v>0</v>
      </c>
      <c r="P149" s="1">
        <f>IFERROR(
_xlfn.SWITCH(
VLOOKUP(P$1,参照用!$H$2:$K$20,4,0),
0,IF(入力用!O149="","",入力用!O149),
1,IF(入力用!O149="",0,VLOOKUP(入力用!O149,参照用!$A$1:$B$11,2,0))
),
"")</f>
        <v>0</v>
      </c>
      <c r="Q149" s="1">
        <f>IFERROR(
_xlfn.SWITCH(
VLOOKUP(Q$1,参照用!$H$2:$K$20,4,0),
0,IF(入力用!P149="","",入力用!P149),
1,IF(入力用!P149="",0,VLOOKUP(入力用!P149,参照用!$A$1:$B$11,2,0))
),
"")</f>
        <v>0</v>
      </c>
      <c r="R149" s="1">
        <f>IFERROR(
_xlfn.SWITCH(
VLOOKUP(R$1,参照用!$H$2:$K$20,4,0),
0,IF(入力用!Q149="","",入力用!Q149),
1,IF(入力用!Q149="",0,VLOOKUP(入力用!Q149,参照用!$A$1:$B$11,2,0))
),
"")</f>
        <v>0</v>
      </c>
      <c r="S149" s="1">
        <f>IFERROR(
_xlfn.SWITCH(
VLOOKUP(S$1,参照用!$H$2:$K$20,4,0),
0,IF(入力用!R149="","",入力用!R149),
1,IF(入力用!R149="",0,VLOOKUP(入力用!R149,参照用!$A$1:$B$11,2,0))
),
"")</f>
        <v>0</v>
      </c>
      <c r="T149" s="1">
        <f>IFERROR(
_xlfn.SWITCH(
VLOOKUP(T$1,参照用!$H$2:$K$20,4,0),
0,IF(入力用!S149="","",入力用!S149),
1,IF(入力用!S149="",0,VLOOKUP(入力用!S149,参照用!$A$1:$B$11,2,0))
),
"")</f>
        <v>0</v>
      </c>
      <c r="U149" s="1">
        <f>IFERROR(
_xlfn.SWITCH(
VLOOKUP(U$1,参照用!$H$2:$K$20,4,0),
0,IF(入力用!T149="","",入力用!T149),
1,IF(入力用!T149="",0,VLOOKUP(入力用!T149,参照用!$A$1:$B$11,2,0))
),
"")</f>
        <v>0</v>
      </c>
      <c r="V149" s="1">
        <f>IFERROR(
_xlfn.SWITCH(
VLOOKUP(V$1,参照用!$H$2:$K$20,4,0),
0,IF(入力用!U149="","",入力用!U149),
1,IF(入力用!U149="",0,VLOOKUP(入力用!U149,参照用!$A$1:$B$11,2,0))
),
"")</f>
        <v>0</v>
      </c>
      <c r="W149" s="1">
        <f>IFERROR(
_xlfn.SWITCH(
VLOOKUP(W$1,参照用!$H$2:$K$20,4,0),
0,IF(入力用!V149="","",入力用!V149),
1,IF(入力用!V149="",0,VLOOKUP(入力用!V149,参照用!$A$1:$B$11,2,0))
),
"")</f>
        <v>0</v>
      </c>
      <c r="X149" s="1">
        <f>IFERROR(
_xlfn.SWITCH(
VLOOKUP(X$1,参照用!$H$2:$K$20,4,0),
0,IF(入力用!W149="","",入力用!W149),
1,IF(入力用!W149="",0,VLOOKUP(入力用!W149,参照用!$A$1:$B$11,2,0))
),
"")</f>
        <v>0</v>
      </c>
      <c r="Y149" s="1">
        <f>IFERROR(
_xlfn.SWITCH(
VLOOKUP(Y$1,参照用!$H$2:$K$20,4,0),
0,IF(入力用!X149="","",入力用!X149),
1,IF(入力用!X149="",0,VLOOKUP(入力用!X149,参照用!$A$1:$B$11,2,0))
),
"")</f>
        <v>0</v>
      </c>
      <c r="Z149" s="1">
        <f>IFERROR(
_xlfn.SWITCH(
VLOOKUP(Z$1,参照用!$H$2:$K$20,4,0),
0,IF(入力用!Y149="","",入力用!Y149),
1,IF(入力用!Y149="",0,VLOOKUP(入力用!Y149,参照用!$A$1:$B$11,2,0))
),
"")</f>
        <v>0</v>
      </c>
      <c r="AA149" s="1">
        <f>IFERROR(
_xlfn.SWITCH(
VLOOKUP(AA$1,参照用!$H$2:$K$20,4,0),
0,IF(入力用!Z149="","",入力用!Z149),
1,IF(入力用!Z149="",0,VLOOKUP(入力用!Z149,参照用!$A$1:$B$11,2,0))
),
"")</f>
        <v>0</v>
      </c>
      <c r="AB149" s="1">
        <f>IFERROR(
_xlfn.SWITCH(
VLOOKUP(AB$1,参照用!$H$2:$K$20,4,0),
0,IF(入力用!AA149="","",入力用!AA149),
1,IF(入力用!AA149="",0,VLOOKUP(入力用!AA149,参照用!$A$1:$B$11,2,0))
),
"")</f>
        <v>0</v>
      </c>
      <c r="AC149" s="1">
        <f>IFERROR(
_xlfn.SWITCH(
VLOOKUP(AC$1,参照用!$H$2:$K$20,4,0),
0,IF(入力用!AB149="","",入力用!AB149),
1,IF(入力用!AB149="",0,VLOOKUP(入力用!AB149,参照用!$A$1:$B$11,2,0))
),
"")</f>
        <v>0</v>
      </c>
      <c r="AD149" s="1">
        <f>IFERROR(
_xlfn.SWITCH(
VLOOKUP(AD$1,参照用!$H$2:$K$20,4,0),
0,IF(入力用!AC149="","",入力用!AC149),
1,IF(入力用!AC149="",0,VLOOKUP(入力用!AC149,参照用!$A$1:$B$11,2,0))
),
"")</f>
        <v>0</v>
      </c>
      <c r="AE149" s="1">
        <f>IFERROR(
_xlfn.SWITCH(
VLOOKUP(AE$1,参照用!$H$2:$K$20,4,0),
0,IF(入力用!AD149="","",入力用!AD149),
1,IF(入力用!AD149="",0,VLOOKUP(入力用!AD149,参照用!$A$1:$B$11,2,0))
),
"")</f>
        <v>0</v>
      </c>
      <c r="AF149" s="1">
        <f>IFERROR(
_xlfn.SWITCH(
VLOOKUP(AF$1,参照用!$H$2:$K$20,4,0),
0,IF(入力用!AE149="","",入力用!AE149),
1,IF(入力用!AE149="",0,VLOOKUP(入力用!AE149,参照用!$A$1:$B$11,2,0))
),
"")</f>
        <v>0</v>
      </c>
      <c r="AG149" s="1">
        <f>IFERROR(
_xlfn.SWITCH(
VLOOKUP(AG$1,参照用!$H$2:$K$20,4,0),
0,IF(入力用!AF149="","",入力用!AF149),
1,IF(入力用!AF149="",0,VLOOKUP(入力用!AF149,参照用!$A$1:$B$11,2,0))
),
"")</f>
        <v>0</v>
      </c>
      <c r="AH149" s="1">
        <f>IFERROR(
_xlfn.SWITCH(
VLOOKUP(AH$1,参照用!$H$2:$K$20,4,0),
0,IF(入力用!AG149="","",入力用!AG149),
1,IF(入力用!AG149="",0,VLOOKUP(入力用!AG149,参照用!$A$1:$B$11,2,0))
),
"")</f>
        <v>0</v>
      </c>
      <c r="AI149" s="1">
        <f>IFERROR(
_xlfn.SWITCH(
VLOOKUP(AI$1,参照用!$H$2:$K$20,4,0),
0,IF(入力用!AH149="","",入力用!AH149),
1,IF(入力用!AH149="",0,VLOOKUP(入力用!AH149,参照用!$A$1:$B$11,2,0))
),
"")</f>
        <v>0</v>
      </c>
      <c r="AJ149" s="1" t="str">
        <f>IFERROR(
_xlfn.SWITCH(
VLOOKUP(AJ$1,参照用!$H$2:$K$20,4,0),
0,IF(入力用!AI149="","",入力用!AI149),
1,IF(入力用!AI149="",0,VLOOKUP(入力用!AI149,参照用!$A$1:$B$11,2,0))
),
"")</f>
        <v/>
      </c>
      <c r="AK149" s="1" t="str">
        <f>IFERROR(
_xlfn.SWITCH(
VLOOKUP(AK$1,参照用!$H$2:$K$20,4,0),
0,IF(入力用!AJ149="","",入力用!AJ149),
1,IF(入力用!AJ149="",0,VLOOKUP(入力用!AJ149,参照用!$A$1:$B$11,2,0))
),
"")</f>
        <v/>
      </c>
      <c r="AL149" s="1" t="str">
        <f>IFERROR(
_xlfn.SWITCH(
VLOOKUP(AL$1,参照用!$H$2:$K$20,4,0),
0,IF(入力用!AK149="","",入力用!AK149),
1,IF(入力用!AK149="",0,VLOOKUP(入力用!AK149,参照用!$A$1:$B$11,2,0))
),
"")</f>
        <v/>
      </c>
      <c r="AM149" s="1" t="str">
        <f>IFERROR(
_xlfn.SWITCH(
VLOOKUP(AM$1,参照用!$H$2:$K$20,4,0),
0,IF(入力用!AL149="","",入力用!AL149),
1,IF(入力用!AL149="",0,VLOOKUP(入力用!AL149,参照用!$A$1:$B$11,2,0))
),
"")</f>
        <v/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42E5-070F-4D4E-A74D-4AF05C6E3AB9}">
  <sheetPr codeName="Sheet5"/>
  <dimension ref="A1:K3999"/>
  <sheetViews>
    <sheetView tabSelected="1" workbookViewId="0">
      <pane ySplit="1" topLeftCell="A2" activePane="bottomLeft" state="frozen"/>
      <selection pane="bottomLeft" activeCell="E22" sqref="E22"/>
    </sheetView>
  </sheetViews>
  <sheetFormatPr defaultRowHeight="13.2" x14ac:dyDescent="0.2"/>
  <cols>
    <col min="1" max="1" width="17" customWidth="1"/>
    <col min="3" max="3" width="9.44140625" bestFit="1" customWidth="1"/>
    <col min="4" max="4" width="9.109375" bestFit="1" customWidth="1"/>
    <col min="6" max="6" width="24.44140625" bestFit="1" customWidth="1"/>
    <col min="8" max="9" width="11.33203125" bestFit="1" customWidth="1"/>
    <col min="10" max="10" width="14.6640625" bestFit="1" customWidth="1"/>
    <col min="11" max="11" width="17.21875" bestFit="1" customWidth="1"/>
  </cols>
  <sheetData>
    <row r="1" spans="1:11" x14ac:dyDescent="0.2">
      <c r="A1" t="s">
        <v>8</v>
      </c>
      <c r="B1" t="s">
        <v>9</v>
      </c>
      <c r="C1" t="s">
        <v>20</v>
      </c>
      <c r="D1" t="s">
        <v>21</v>
      </c>
      <c r="E1" t="s">
        <v>7</v>
      </c>
      <c r="F1" t="s">
        <v>10</v>
      </c>
      <c r="G1" t="s">
        <v>11</v>
      </c>
      <c r="H1" t="s">
        <v>13</v>
      </c>
      <c r="I1" t="s">
        <v>12</v>
      </c>
      <c r="J1" t="s">
        <v>19</v>
      </c>
      <c r="K1" t="s">
        <v>23</v>
      </c>
    </row>
    <row r="2" spans="1:11" x14ac:dyDescent="0.2">
      <c r="A2" s="8">
        <f>IF(INDEX(中間シート!B$1:B$149,QUOTIENT(ROW(A2)-2, 参照用!$J$12) + 3,1)&gt;0,
INDEX(中間シート!B$1:B$149,QUOTIENT(ROW(A2)-2, 参照用!$J$12) + 3,1),
"")</f>
        <v>46023</v>
      </c>
      <c r="B2" s="8" t="str">
        <f>IF(INDEX(中間シート!D$1:D$149,QUOTIENT(ROW(B2)-2, 参照用!$J$12) + 3,1)&gt;0,
INDEX(中間シート!D$1:D$149,QUOTIENT(ROW(B2)-2, 参照用!$J$12) + 3,1),
"")</f>
        <v>朝</v>
      </c>
      <c r="C2" s="8" t="str">
        <f>INDEX(中間シート!$A$1:$AZ$149,MATCH($A2&amp;$B2,中間シート!$A$1:$A$149,0),MATCH(C$1,中間シート!$A$2:$AZ$2,0))</f>
        <v/>
      </c>
      <c r="D2" s="8" t="str">
        <f>INDEX(中間シート!$A$1:$AZ$149,MATCH($A2&amp;$B2,中間シート!$A$1:$A$149,0),MATCH(D$1,中間シート!$A$2:$AZ$2,0))</f>
        <v/>
      </c>
      <c r="E2" t="str">
        <f>IF(
A2="","",
VLOOKUP(MOD(ROW(A2)-2, 参照用!$J$12) + 1,参照用!$N$1:$P$50,2,0)
)</f>
        <v>日付</v>
      </c>
      <c r="F2" t="str">
        <f xml:space="preserve">
IF(A2="","",
VLOOKUP(MOD(ROW(A2)-2, 参照用!$J$12) + 1,参照用!$N$1:$P$50,3,0)
)</f>
        <v>日付</v>
      </c>
      <c r="G2">
        <f xml:space="preserve">
IF(A2="","",
IFERROR(
INDEX(中間シート!$B:$CB,
MATCH(A2&amp;B2,中間シート!$A$1:$A$149,0),
MATCH(F2,中間シート!$B$2:$CB$2,0)
),
"")
)</f>
        <v>46023</v>
      </c>
      <c r="H2" t="str">
        <f>IFERROR(IF(VALUE(G2)&gt;100,"",VALUE(G2)),"")</f>
        <v/>
      </c>
      <c r="I2">
        <f>IF(H2="",G2,"")</f>
        <v>46023</v>
      </c>
      <c r="J2" t="str">
        <f xml:space="preserve">
_xlfn.SWITCH(E2,
"良好サイン",H2*VLOOKUP(F2,参照用!$P$2:$Q$55,2,0),
"注意サイン",H2*VLOOKUP(F2,参照用!$P$2:$Q$55,2,0),
""
)</f>
        <v/>
      </c>
      <c r="K2" s="20">
        <f>IFERROR(IF(A2="","",(60+SUMIFS($J$1:$J$3999,$A$1:$A$3999,A2,$B$1:$B$3999,B2)))
/
(1+SUMIFS(H:H,A:A,A2,B:B,B2,E:E,"悪化サイン")),"")</f>
        <v>65.714285714285708</v>
      </c>
    </row>
    <row r="3" spans="1:11" x14ac:dyDescent="0.2">
      <c r="A3" s="8">
        <f>IF(INDEX(中間シート!B$1:B$149,QUOTIENT(ROW(A3)-2, 参照用!$J$12) + 3,1)&gt;0,
INDEX(中間シート!B$1:B$149,QUOTIENT(ROW(A3)-2, 参照用!$J$12) + 3,1),
"")</f>
        <v>46023</v>
      </c>
      <c r="B3" s="8" t="str">
        <f>IF(INDEX(中間シート!D$1:D$149,QUOTIENT(ROW(B3)-2, 参照用!$J$12) + 3,1)&gt;0,
INDEX(中間シート!D$1:D$149,QUOTIENT(ROW(B3)-2, 参照用!$J$12) + 3,1),
"")</f>
        <v>朝</v>
      </c>
      <c r="C3" s="8" t="str">
        <f>INDEX(中間シート!$A$1:$AZ$149,MATCH(A3&amp;B3,中間シート!$A$1:$A$149,0),MATCH(C$1,中間シート!$A$2:$AZ$2,0))</f>
        <v/>
      </c>
      <c r="D3" s="8" t="str">
        <f>INDEX(中間シート!$A$1:$AZ$149,MATCH($A3&amp;$B3,中間シート!$A$1:$A$149,0),MATCH(D$1,中間シート!$A$2:$AZ$2,0))</f>
        <v/>
      </c>
      <c r="E3" t="str">
        <f>IF(
A3="","",
VLOOKUP(MOD(ROW(A3)-2, 参照用!$J$12) + 1,参照用!$N$1:$P$50,2,0)
)</f>
        <v>曜日</v>
      </c>
      <c r="F3" t="str">
        <f xml:space="preserve">
IF(A3="","",
VLOOKUP(MOD(ROW(A3)-2, 参照用!$J$12) + 1,参照用!$N$1:$P$50,3,0)
)</f>
        <v>曜日</v>
      </c>
      <c r="G3" t="str">
        <f xml:space="preserve">
IF(A3="","",
IFERROR(
INDEX(中間シート!$B:$CB,
MATCH(A3&amp;B3,中間シート!$A$1:$A$149,0),
MATCH(F3,中間シート!$B$2:$CB$2,0)
),
"")
)</f>
        <v>木</v>
      </c>
      <c r="H3" t="str">
        <f t="shared" ref="H3:H66" si="0">IFERROR(IF(VALUE(G3)&gt;100,"",VALUE(G3)),"")</f>
        <v/>
      </c>
      <c r="I3" t="str">
        <f t="shared" ref="I3:I66" si="1">IF(H3="",G3,"")</f>
        <v>木</v>
      </c>
      <c r="J3" t="str">
        <f xml:space="preserve">
_xlfn.SWITCH(E3,
"良好サイン",H3*VLOOKUP(F3,参照用!$P$2:$Q$55,2,0),
"注意サイン",H3*VLOOKUP(F3,参照用!$P$2:$Q$55,2,0),
""
)</f>
        <v/>
      </c>
      <c r="K3" s="20">
        <f t="shared" ref="K3:K66" si="2">IFERROR(IF(A3="","",(60+SUMIFS($J$1:$J$3999,$A$1:$A$3999,A3,$B$1:$B$3999,B3)))
/
(1+SUMIFS(H:H,A:A,A3,B:B,B3,E:E,"悪化サイン")),"")</f>
        <v>65.714285714285708</v>
      </c>
    </row>
    <row r="4" spans="1:11" x14ac:dyDescent="0.2">
      <c r="A4" s="8">
        <f>IF(INDEX(中間シート!B$1:B$149,QUOTIENT(ROW(A4)-2, 参照用!$J$12) + 3,1)&gt;0,
INDEX(中間シート!B$1:B$149,QUOTIENT(ROW(A4)-2, 参照用!$J$12) + 3,1),
"")</f>
        <v>46023</v>
      </c>
      <c r="B4" s="8" t="str">
        <f>IF(INDEX(中間シート!D$1:D$149,QUOTIENT(ROW(B4)-2, 参照用!$J$12) + 3,1)&gt;0,
INDEX(中間シート!D$1:D$149,QUOTIENT(ROW(B4)-2, 参照用!$J$12) + 3,1),
"")</f>
        <v>朝</v>
      </c>
      <c r="C4" s="8" t="str">
        <f>INDEX(中間シート!$A$1:$AZ$149,MATCH(A4&amp;B4,中間シート!$A$1:$A$149,0),MATCH(C$1,中間シート!$A$2:$AZ$2,0))</f>
        <v/>
      </c>
      <c r="D4" s="8" t="str">
        <f>INDEX(中間シート!$A$1:$AZ$149,MATCH($A4&amp;$B4,中間シート!$A$1:$A$149,0),MATCH(D$1,中間シート!$A$2:$AZ$2,0))</f>
        <v/>
      </c>
      <c r="E4" t="str">
        <f>IF(
A4="","",
VLOOKUP(MOD(ROW(A4)-2, 参照用!$J$12) + 1,参照用!$N$1:$P$50,2,0)
)</f>
        <v>時間帯</v>
      </c>
      <c r="F4" t="str">
        <f xml:space="preserve">
IF(A4="","",
VLOOKUP(MOD(ROW(A4)-2, 参照用!$J$12) + 1,参照用!$N$1:$P$50,3,0)
)</f>
        <v>時間帯</v>
      </c>
      <c r="G4" t="str">
        <f xml:space="preserve">
IF(A4="","",
IFERROR(
INDEX(中間シート!$B:$CB,
MATCH(A4&amp;B4,中間シート!$A$1:$A$149,0),
MATCH(F4,中間シート!$B$2:$CB$2,0)
),
"")
)</f>
        <v>朝</v>
      </c>
      <c r="H4" t="str">
        <f t="shared" si="0"/>
        <v/>
      </c>
      <c r="I4" t="str">
        <f t="shared" si="1"/>
        <v>朝</v>
      </c>
      <c r="J4" t="str">
        <f xml:space="preserve">
_xlfn.SWITCH(E4,
"良好サイン",H4*VLOOKUP(F4,参照用!$P$2:$Q$55,2,0),
"注意サイン",H4*VLOOKUP(F4,参照用!$P$2:$Q$55,2,0),
""
)</f>
        <v/>
      </c>
      <c r="K4" s="20">
        <f t="shared" si="2"/>
        <v>65.714285714285708</v>
      </c>
    </row>
    <row r="5" spans="1:11" x14ac:dyDescent="0.2">
      <c r="A5" s="8">
        <f>IF(INDEX(中間シート!B$1:B$149,QUOTIENT(ROW(A5)-2, 参照用!$J$12) + 3,1)&gt;0,
INDEX(中間シート!B$1:B$149,QUOTIENT(ROW(A5)-2, 参照用!$J$12) + 3,1),
"")</f>
        <v>46023</v>
      </c>
      <c r="B5" s="8" t="str">
        <f>IF(INDEX(中間シート!D$1:D$149,QUOTIENT(ROW(B5)-2, 参照用!$J$12) + 3,1)&gt;0,
INDEX(中間シート!D$1:D$149,QUOTIENT(ROW(B5)-2, 参照用!$J$12) + 3,1),
"")</f>
        <v>朝</v>
      </c>
      <c r="C5" s="8" t="str">
        <f>INDEX(中間シート!$A$1:$AZ$149,MATCH(A5&amp;B5,中間シート!$A$1:$A$149,0),MATCH(C$1,中間シート!$A$2:$AZ$2,0))</f>
        <v/>
      </c>
      <c r="D5" s="8" t="str">
        <f>INDEX(中間シート!$A$1:$AZ$149,MATCH($A5&amp;$B5,中間シート!$A$1:$A$149,0),MATCH(D$1,中間シート!$A$2:$AZ$2,0))</f>
        <v/>
      </c>
      <c r="E5" t="str">
        <f>IF(
A5="","",
VLOOKUP(MOD(ROW(A5)-2, 参照用!$J$12) + 1,参照用!$N$1:$P$50,2,0)
)</f>
        <v>気候</v>
      </c>
      <c r="F5" t="str">
        <f xml:space="preserve">
IF(A5="","",
VLOOKUP(MOD(ROW(A5)-2, 参照用!$J$12) + 1,参照用!$N$1:$P$50,3,0)
)</f>
        <v>天気</v>
      </c>
      <c r="G5" t="str">
        <f xml:space="preserve">
IF(A5="","",
IFERROR(
INDEX(中間シート!$B:$CB,
MATCH(A5&amp;B5,中間シート!$A$1:$A$149,0),
MATCH(F5,中間シート!$B$2:$CB$2,0)
),
"")
)</f>
        <v/>
      </c>
      <c r="H5" t="str">
        <f t="shared" si="0"/>
        <v/>
      </c>
      <c r="I5" t="str">
        <f t="shared" si="1"/>
        <v/>
      </c>
      <c r="J5" t="str">
        <f xml:space="preserve">
_xlfn.SWITCH(E5,
"良好サイン",H5*VLOOKUP(F5,参照用!$P$2:$Q$55,2,0),
"注意サイン",H5*VLOOKUP(F5,参照用!$P$2:$Q$55,2,0),
""
)</f>
        <v/>
      </c>
      <c r="K5" s="20">
        <f t="shared" si="2"/>
        <v>65.714285714285708</v>
      </c>
    </row>
    <row r="6" spans="1:11" x14ac:dyDescent="0.2">
      <c r="A6" s="8">
        <f>IF(INDEX(中間シート!B$1:B$149,QUOTIENT(ROW(A6)-2, 参照用!$J$12) + 3,1)&gt;0,
INDEX(中間シート!B$1:B$149,QUOTIENT(ROW(A6)-2, 参照用!$J$12) + 3,1),
"")</f>
        <v>46023</v>
      </c>
      <c r="B6" s="8" t="str">
        <f>IF(INDEX(中間シート!D$1:D$149,QUOTIENT(ROW(B6)-2, 参照用!$J$12) + 3,1)&gt;0,
INDEX(中間シート!D$1:D$149,QUOTIENT(ROW(B6)-2, 参照用!$J$12) + 3,1),
"")</f>
        <v>朝</v>
      </c>
      <c r="C6" s="8" t="str">
        <f>INDEX(中間シート!$A$1:$AZ$149,MATCH(A6&amp;B6,中間シート!$A$1:$A$149,0),MATCH(C$1,中間シート!$A$2:$AZ$2,0))</f>
        <v/>
      </c>
      <c r="D6" s="8" t="str">
        <f>INDEX(中間シート!$A$1:$AZ$149,MATCH($A6&amp;$B6,中間シート!$A$1:$A$149,0),MATCH(D$1,中間シート!$A$2:$AZ$2,0))</f>
        <v/>
      </c>
      <c r="E6" t="str">
        <f>IF(
A6="","",
VLOOKUP(MOD(ROW(A6)-2, 参照用!$J$12) + 1,参照用!$N$1:$P$50,2,0)
)</f>
        <v>気候</v>
      </c>
      <c r="F6" t="str">
        <f xml:space="preserve">
IF(A6="","",
VLOOKUP(MOD(ROW(A6)-2, 参照用!$J$12) + 1,参照用!$N$1:$P$50,3,0)
)</f>
        <v>気温</v>
      </c>
      <c r="G6" t="str">
        <f xml:space="preserve">
IF(A6="","",
IFERROR(
INDEX(中間シート!$B:$CB,
MATCH(A6&amp;B6,中間シート!$A$1:$A$149,0),
MATCH(F6,中間シート!$B$2:$CB$2,0)
),
"")
)</f>
        <v/>
      </c>
      <c r="H6" t="str">
        <f t="shared" si="0"/>
        <v/>
      </c>
      <c r="I6" t="str">
        <f t="shared" si="1"/>
        <v/>
      </c>
      <c r="J6" t="str">
        <f xml:space="preserve">
_xlfn.SWITCH(E6,
"良好サイン",H6*VLOOKUP(F6,参照用!$P$2:$Q$55,2,0),
"注意サイン",H6*VLOOKUP(F6,参照用!$P$2:$Q$55,2,0),
""
)</f>
        <v/>
      </c>
      <c r="K6" s="20">
        <f t="shared" si="2"/>
        <v>65.714285714285708</v>
      </c>
    </row>
    <row r="7" spans="1:11" x14ac:dyDescent="0.2">
      <c r="A7" s="8">
        <f>IF(INDEX(中間シート!B$1:B$149,QUOTIENT(ROW(A7)-2, 参照用!$J$12) + 3,1)&gt;0,
INDEX(中間シート!B$1:B$149,QUOTIENT(ROW(A7)-2, 参照用!$J$12) + 3,1),
"")</f>
        <v>46023</v>
      </c>
      <c r="B7" s="8" t="str">
        <f>IF(INDEX(中間シート!D$1:D$149,QUOTIENT(ROW(B7)-2, 参照用!$J$12) + 3,1)&gt;0,
INDEX(中間シート!D$1:D$149,QUOTIENT(ROW(B7)-2, 参照用!$J$12) + 3,1),
"")</f>
        <v>朝</v>
      </c>
      <c r="C7" s="8" t="str">
        <f>INDEX(中間シート!$A$1:$AZ$149,MATCH(A7&amp;B7,中間シート!$A$1:$A$149,0),MATCH(C$1,中間シート!$A$2:$AZ$2,0))</f>
        <v/>
      </c>
      <c r="D7" s="8" t="str">
        <f>INDEX(中間シート!$A$1:$AZ$149,MATCH($A7&amp;$B7,中間シート!$A$1:$A$149,0),MATCH(D$1,中間シート!$A$2:$AZ$2,0))</f>
        <v/>
      </c>
      <c r="E7" t="str">
        <f>IF(
A7="","",
VLOOKUP(MOD(ROW(A7)-2, 参照用!$J$12) + 1,参照用!$N$1:$P$50,2,0)
)</f>
        <v>基礎指標</v>
      </c>
      <c r="F7" t="str">
        <f xml:space="preserve">
IF(A7="","",
VLOOKUP(MOD(ROW(A7)-2, 参照用!$J$12) + 1,参照用!$N$1:$P$50,3,0)
)</f>
        <v>睡眠</v>
      </c>
      <c r="G7">
        <f xml:space="preserve">
IF(A7="","",
IFERROR(
INDEX(中間シート!$B:$CB,
MATCH(A7&amp;B7,中間シート!$A$1:$A$149,0),
MATCH(F7,中間シート!$B$2:$CB$2,0)
),
"")
)</f>
        <v>1</v>
      </c>
      <c r="H7">
        <f t="shared" si="0"/>
        <v>1</v>
      </c>
      <c r="I7" t="str">
        <f t="shared" si="1"/>
        <v/>
      </c>
      <c r="J7" t="str">
        <f xml:space="preserve">
_xlfn.SWITCH(E7,
"良好サイン",H7*VLOOKUP(F7,参照用!$P$2:$Q$55,2,0),
"注意サイン",H7*VLOOKUP(F7,参照用!$P$2:$Q$55,2,0),
""
)</f>
        <v/>
      </c>
      <c r="K7" s="20">
        <f t="shared" si="2"/>
        <v>65.714285714285708</v>
      </c>
    </row>
    <row r="8" spans="1:11" x14ac:dyDescent="0.2">
      <c r="A8" s="8">
        <f>IF(INDEX(中間シート!B$1:B$149,QUOTIENT(ROW(A8)-2, 参照用!$J$12) + 3,1)&gt;0,
INDEX(中間シート!B$1:B$149,QUOTIENT(ROW(A8)-2, 参照用!$J$12) + 3,1),
"")</f>
        <v>46023</v>
      </c>
      <c r="B8" s="8" t="str">
        <f>IF(INDEX(中間シート!D$1:D$149,QUOTIENT(ROW(B8)-2, 参照用!$J$12) + 3,1)&gt;0,
INDEX(中間シート!D$1:D$149,QUOTIENT(ROW(B8)-2, 参照用!$J$12) + 3,1),
"")</f>
        <v>朝</v>
      </c>
      <c r="C8" s="8" t="str">
        <f>INDEX(中間シート!$A$1:$AZ$149,MATCH(A8&amp;B8,中間シート!$A$1:$A$149,0),MATCH(C$1,中間シート!$A$2:$AZ$2,0))</f>
        <v/>
      </c>
      <c r="D8" s="8" t="str">
        <f>INDEX(中間シート!$A$1:$AZ$149,MATCH($A8&amp;$B8,中間シート!$A$1:$A$149,0),MATCH(D$1,中間シート!$A$2:$AZ$2,0))</f>
        <v/>
      </c>
      <c r="E8" t="str">
        <f>IF(
A8="","",
VLOOKUP(MOD(ROW(A8)-2, 参照用!$J$12) + 1,参照用!$N$1:$P$50,2,0)
)</f>
        <v>基礎指標</v>
      </c>
      <c r="F8" t="str">
        <f xml:space="preserve">
IF(A8="","",
VLOOKUP(MOD(ROW(A8)-2, 参照用!$J$12) + 1,参照用!$N$1:$P$50,3,0)
)</f>
        <v>食事</v>
      </c>
      <c r="G8">
        <f xml:space="preserve">
IF(A8="","",
IFERROR(
INDEX(中間シート!$B:$CB,
MATCH(A8&amp;B8,中間シート!$A$1:$A$149,0),
MATCH(F8,中間シート!$B$2:$CB$2,0)
),
"")
)</f>
        <v>0</v>
      </c>
      <c r="H8">
        <f t="shared" si="0"/>
        <v>0</v>
      </c>
      <c r="I8" t="str">
        <f t="shared" si="1"/>
        <v/>
      </c>
      <c r="J8" t="str">
        <f xml:space="preserve">
_xlfn.SWITCH(E8,
"良好サイン",H8*VLOOKUP(F8,参照用!$P$2:$Q$55,2,0),
"注意サイン",H8*VLOOKUP(F8,参照用!$P$2:$Q$55,2,0),
""
)</f>
        <v/>
      </c>
      <c r="K8" s="20">
        <f t="shared" si="2"/>
        <v>65.714285714285708</v>
      </c>
    </row>
    <row r="9" spans="1:11" x14ac:dyDescent="0.2">
      <c r="A9" s="8">
        <f>IF(INDEX(中間シート!B$1:B$149,QUOTIENT(ROW(A9)-2, 参照用!$J$12) + 3,1)&gt;0,
INDEX(中間シート!B$1:B$149,QUOTIENT(ROW(A9)-2, 参照用!$J$12) + 3,1),
"")</f>
        <v>46023</v>
      </c>
      <c r="B9" s="8" t="str">
        <f>IF(INDEX(中間シート!D$1:D$149,QUOTIENT(ROW(B9)-2, 参照用!$J$12) + 3,1)&gt;0,
INDEX(中間シート!D$1:D$149,QUOTIENT(ROW(B9)-2, 参照用!$J$12) + 3,1),
"")</f>
        <v>朝</v>
      </c>
      <c r="C9" s="8" t="str">
        <f>INDEX(中間シート!$A$1:$AZ$149,MATCH(A9&amp;B9,中間シート!$A$1:$A$149,0),MATCH(C$1,中間シート!$A$2:$AZ$2,0))</f>
        <v/>
      </c>
      <c r="D9" s="8" t="str">
        <f>INDEX(中間シート!$A$1:$AZ$149,MATCH($A9&amp;$B9,中間シート!$A$1:$A$149,0),MATCH(D$1,中間シート!$A$2:$AZ$2,0))</f>
        <v/>
      </c>
      <c r="E9" t="str">
        <f>IF(
A9="","",
VLOOKUP(MOD(ROW(A9)-2, 参照用!$J$12) + 1,参照用!$N$1:$P$50,2,0)
)</f>
        <v>基礎指標</v>
      </c>
      <c r="F9" t="str">
        <f xml:space="preserve">
IF(A9="","",
VLOOKUP(MOD(ROW(A9)-2, 参照用!$J$12) + 1,参照用!$N$1:$P$50,3,0)
)</f>
        <v>ストレス</v>
      </c>
      <c r="G9">
        <f xml:space="preserve">
IF(A9="","",
IFERROR(
INDEX(中間シート!$B:$CB,
MATCH(A9&amp;B9,中間シート!$A$1:$A$149,0),
MATCH(F9,中間シート!$B$2:$CB$2,0)
),
"")
)</f>
        <v>0</v>
      </c>
      <c r="H9">
        <f t="shared" si="0"/>
        <v>0</v>
      </c>
      <c r="I9" t="str">
        <f t="shared" si="1"/>
        <v/>
      </c>
      <c r="J9" t="str">
        <f xml:space="preserve">
_xlfn.SWITCH(E9,
"良好サイン",H9*VLOOKUP(F9,参照用!$P$2:$Q$55,2,0),
"注意サイン",H9*VLOOKUP(F9,参照用!$P$2:$Q$55,2,0),
""
)</f>
        <v/>
      </c>
      <c r="K9" s="20">
        <f t="shared" si="2"/>
        <v>65.714285714285708</v>
      </c>
    </row>
    <row r="10" spans="1:11" x14ac:dyDescent="0.2">
      <c r="A10" s="8">
        <f>IF(INDEX(中間シート!B$1:B$149,QUOTIENT(ROW(A10)-2, 参照用!$J$12) + 3,1)&gt;0,
INDEX(中間シート!B$1:B$149,QUOTIENT(ROW(A10)-2, 参照用!$J$12) + 3,1),
"")</f>
        <v>46023</v>
      </c>
      <c r="B10" s="8" t="str">
        <f>IF(INDEX(中間シート!D$1:D$149,QUOTIENT(ROW(B10)-2, 参照用!$J$12) + 3,1)&gt;0,
INDEX(中間シート!D$1:D$149,QUOTIENT(ROW(B10)-2, 参照用!$J$12) + 3,1),
"")</f>
        <v>朝</v>
      </c>
      <c r="C10" s="8" t="str">
        <f>INDEX(中間シート!$A$1:$AZ$149,MATCH(A10&amp;B10,中間シート!$A$1:$A$149,0),MATCH(C$1,中間シート!$A$2:$AZ$2,0))</f>
        <v/>
      </c>
      <c r="D10" s="8" t="str">
        <f>INDEX(中間シート!$A$1:$AZ$149,MATCH($A10&amp;$B10,中間シート!$A$1:$A$149,0),MATCH(D$1,中間シート!$A$2:$AZ$2,0))</f>
        <v/>
      </c>
      <c r="E10" t="str">
        <f>IF(
A10="","",
VLOOKUP(MOD(ROW(A10)-2, 参照用!$J$12) + 1,参照用!$N$1:$P$50,2,0)
)</f>
        <v>良好サイン</v>
      </c>
      <c r="F10" t="str">
        <f xml:space="preserve">
IF(A10="","",
VLOOKUP(MOD(ROW(A10)-2, 参照用!$J$12) + 1,参照用!$N$1:$P$50,3,0)
)</f>
        <v>プラス思考</v>
      </c>
      <c r="G10">
        <f xml:space="preserve">
IF(A10="","",
IFERROR(
INDEX(中間シート!$B:$CB,
MATCH(A10&amp;B10,中間シート!$A$1:$A$149,0),
MATCH(F10,中間シート!$B$2:$CB$2,0)
),
"")
)</f>
        <v>1</v>
      </c>
      <c r="H10">
        <f t="shared" si="0"/>
        <v>1</v>
      </c>
      <c r="I10" t="str">
        <f t="shared" si="1"/>
        <v/>
      </c>
      <c r="J10">
        <f xml:space="preserve">
_xlfn.SWITCH(E10,
"良好サイン",H10*VLOOKUP(F10,参照用!$P$2:$Q$55,2,0),
"注意サイン",H10*VLOOKUP(F10,参照用!$P$2:$Q$55,2,0),
""
)</f>
        <v>5.7142857142857144</v>
      </c>
      <c r="K10" s="20">
        <f t="shared" si="2"/>
        <v>65.714285714285708</v>
      </c>
    </row>
    <row r="11" spans="1:11" x14ac:dyDescent="0.2">
      <c r="A11" s="8">
        <f>IF(INDEX(中間シート!B$1:B$149,QUOTIENT(ROW(A11)-2, 参照用!$J$12) + 3,1)&gt;0,
INDEX(中間シート!B$1:B$149,QUOTIENT(ROW(A11)-2, 参照用!$J$12) + 3,1),
"")</f>
        <v>46023</v>
      </c>
      <c r="B11" s="8" t="str">
        <f>IF(INDEX(中間シート!D$1:D$149,QUOTIENT(ROW(B11)-2, 参照用!$J$12) + 3,1)&gt;0,
INDEX(中間シート!D$1:D$149,QUOTIENT(ROW(B11)-2, 参照用!$J$12) + 3,1),
"")</f>
        <v>朝</v>
      </c>
      <c r="C11" s="8" t="str">
        <f>INDEX(中間シート!$A$1:$AZ$149,MATCH(A11&amp;B11,中間シート!$A$1:$A$149,0),MATCH(C$1,中間シート!$A$2:$AZ$2,0))</f>
        <v/>
      </c>
      <c r="D11" s="8" t="str">
        <f>INDEX(中間シート!$A$1:$AZ$149,MATCH($A11&amp;$B11,中間シート!$A$1:$A$149,0),MATCH(D$1,中間シート!$A$2:$AZ$2,0))</f>
        <v/>
      </c>
      <c r="E11" t="str">
        <f>IF(
A11="","",
VLOOKUP(MOD(ROW(A11)-2, 参照用!$J$12) + 1,参照用!$N$1:$P$50,2,0)
)</f>
        <v>良好サイン</v>
      </c>
      <c r="F11" t="str">
        <f xml:space="preserve">
IF(A11="","",
VLOOKUP(MOD(ROW(A11)-2, 参照用!$J$12) + 1,参照用!$N$1:$P$50,3,0)
)</f>
        <v>元気</v>
      </c>
      <c r="G11">
        <f xml:space="preserve">
IF(A11="","",
IFERROR(
INDEX(中間シート!$B:$CB,
MATCH(A11&amp;B11,中間シート!$A$1:$A$149,0),
MATCH(F11,中間シート!$B$2:$CB$2,0)
),
"")
)</f>
        <v>0</v>
      </c>
      <c r="H11">
        <f t="shared" si="0"/>
        <v>0</v>
      </c>
      <c r="I11" t="str">
        <f t="shared" si="1"/>
        <v/>
      </c>
      <c r="J11">
        <f xml:space="preserve">
_xlfn.SWITCH(E11,
"良好サイン",H11*VLOOKUP(F11,参照用!$P$2:$Q$55,2,0),
"注意サイン",H11*VLOOKUP(F11,参照用!$P$2:$Q$55,2,0),
""
)</f>
        <v>0</v>
      </c>
      <c r="K11" s="20">
        <f t="shared" si="2"/>
        <v>65.714285714285708</v>
      </c>
    </row>
    <row r="12" spans="1:11" x14ac:dyDescent="0.2">
      <c r="A12" s="8">
        <f>IF(INDEX(中間シート!B$1:B$149,QUOTIENT(ROW(A12)-2, 参照用!$J$12) + 3,1)&gt;0,
INDEX(中間シート!B$1:B$149,QUOTIENT(ROW(A12)-2, 参照用!$J$12) + 3,1),
"")</f>
        <v>46023</v>
      </c>
      <c r="B12" s="8" t="str">
        <f>IF(INDEX(中間シート!D$1:D$149,QUOTIENT(ROW(B12)-2, 参照用!$J$12) + 3,1)&gt;0,
INDEX(中間シート!D$1:D$149,QUOTIENT(ROW(B12)-2, 参照用!$J$12) + 3,1),
"")</f>
        <v>朝</v>
      </c>
      <c r="C12" s="8" t="str">
        <f>INDEX(中間シート!$A$1:$AZ$149,MATCH(A12&amp;B12,中間シート!$A$1:$A$149,0),MATCH(C$1,中間シート!$A$2:$AZ$2,0))</f>
        <v/>
      </c>
      <c r="D12" s="8" t="str">
        <f>INDEX(中間シート!$A$1:$AZ$149,MATCH($A12&amp;$B12,中間シート!$A$1:$A$149,0),MATCH(D$1,中間シート!$A$2:$AZ$2,0))</f>
        <v/>
      </c>
      <c r="E12" t="str">
        <f>IF(
A12="","",
VLOOKUP(MOD(ROW(A12)-2, 参照用!$J$12) + 1,参照用!$N$1:$P$50,2,0)
)</f>
        <v>良好サイン</v>
      </c>
      <c r="F12" t="str">
        <f xml:space="preserve">
IF(A12="","",
VLOOKUP(MOD(ROW(A12)-2, 参照用!$J$12) + 1,参照用!$N$1:$P$50,3,0)
)</f>
        <v>やる気あり</v>
      </c>
      <c r="G12">
        <f xml:space="preserve">
IF(A12="","",
IFERROR(
INDEX(中間シート!$B:$CB,
MATCH(A12&amp;B12,中間シート!$A$1:$A$149,0),
MATCH(F12,中間シート!$B$2:$CB$2,0)
),
"")
)</f>
        <v>0</v>
      </c>
      <c r="H12">
        <f t="shared" si="0"/>
        <v>0</v>
      </c>
      <c r="I12" t="str">
        <f t="shared" si="1"/>
        <v/>
      </c>
      <c r="J12">
        <f xml:space="preserve">
_xlfn.SWITCH(E12,
"良好サイン",H12*VLOOKUP(F12,参照用!$P$2:$Q$55,2,0),
"注意サイン",H12*VLOOKUP(F12,参照用!$P$2:$Q$55,2,0),
""
)</f>
        <v>0</v>
      </c>
      <c r="K12" s="20">
        <f t="shared" si="2"/>
        <v>65.714285714285708</v>
      </c>
    </row>
    <row r="13" spans="1:11" x14ac:dyDescent="0.2">
      <c r="A13" s="8">
        <f>IF(INDEX(中間シート!B$1:B$149,QUOTIENT(ROW(A13)-2, 参照用!$J$12) + 3,1)&gt;0,
INDEX(中間シート!B$1:B$149,QUOTIENT(ROW(A13)-2, 参照用!$J$12) + 3,1),
"")</f>
        <v>46023</v>
      </c>
      <c r="B13" s="8" t="str">
        <f>IF(INDEX(中間シート!D$1:D$149,QUOTIENT(ROW(B13)-2, 参照用!$J$12) + 3,1)&gt;0,
INDEX(中間シート!D$1:D$149,QUOTIENT(ROW(B13)-2, 参照用!$J$12) + 3,1),
"")</f>
        <v>朝</v>
      </c>
      <c r="C13" s="8" t="str">
        <f>INDEX(中間シート!$A$1:$AZ$149,MATCH(A13&amp;B13,中間シート!$A$1:$A$149,0),MATCH(C$1,中間シート!$A$2:$AZ$2,0))</f>
        <v/>
      </c>
      <c r="D13" s="8" t="str">
        <f>INDEX(中間シート!$A$1:$AZ$149,MATCH($A13&amp;$B13,中間シート!$A$1:$A$149,0),MATCH(D$1,中間シート!$A$2:$AZ$2,0))</f>
        <v/>
      </c>
      <c r="E13" t="str">
        <f>IF(
A13="","",
VLOOKUP(MOD(ROW(A13)-2, 参照用!$J$12) + 1,参照用!$N$1:$P$50,2,0)
)</f>
        <v>良好サイン</v>
      </c>
      <c r="F13" t="str">
        <f xml:space="preserve">
IF(A13="","",
VLOOKUP(MOD(ROW(A13)-2, 参照用!$J$12) + 1,参照用!$N$1:$P$50,3,0)
)</f>
        <v>心に余裕</v>
      </c>
      <c r="G13">
        <f xml:space="preserve">
IF(A13="","",
IFERROR(
INDEX(中間シート!$B:$CB,
MATCH(A13&amp;B13,中間シート!$A$1:$A$149,0),
MATCH(F13,中間シート!$B$2:$CB$2,0)
),
"")
)</f>
        <v>0</v>
      </c>
      <c r="H13">
        <f t="shared" si="0"/>
        <v>0</v>
      </c>
      <c r="I13" t="str">
        <f t="shared" si="1"/>
        <v/>
      </c>
      <c r="J13">
        <f xml:space="preserve">
_xlfn.SWITCH(E13,
"良好サイン",H13*VLOOKUP(F13,参照用!$P$2:$Q$55,2,0),
"注意サイン",H13*VLOOKUP(F13,参照用!$P$2:$Q$55,2,0),
""
)</f>
        <v>0</v>
      </c>
      <c r="K13" s="20">
        <f t="shared" si="2"/>
        <v>65.714285714285708</v>
      </c>
    </row>
    <row r="14" spans="1:11" x14ac:dyDescent="0.2">
      <c r="A14" s="8">
        <f>IF(INDEX(中間シート!B$1:B$149,QUOTIENT(ROW(A14)-2, 参照用!$J$12) + 3,1)&gt;0,
INDEX(中間シート!B$1:B$149,QUOTIENT(ROW(A14)-2, 参照用!$J$12) + 3,1),
"")</f>
        <v>46023</v>
      </c>
      <c r="B14" s="8" t="str">
        <f>IF(INDEX(中間シート!D$1:D$149,QUOTIENT(ROW(B14)-2, 参照用!$J$12) + 3,1)&gt;0,
INDEX(中間シート!D$1:D$149,QUOTIENT(ROW(B14)-2, 参照用!$J$12) + 3,1),
"")</f>
        <v>朝</v>
      </c>
      <c r="C14" s="8" t="str">
        <f>INDEX(中間シート!$A$1:$AZ$149,MATCH(A14&amp;B14,中間シート!$A$1:$A$149,0),MATCH(C$1,中間シート!$A$2:$AZ$2,0))</f>
        <v/>
      </c>
      <c r="D14" s="8" t="str">
        <f>INDEX(中間シート!$A$1:$AZ$149,MATCH($A14&amp;$B14,中間シート!$A$1:$A$149,0),MATCH(D$1,中間シート!$A$2:$AZ$2,0))</f>
        <v/>
      </c>
      <c r="E14" t="str">
        <f>IF(
A14="","",
VLOOKUP(MOD(ROW(A14)-2, 参照用!$J$12) + 1,参照用!$N$1:$P$50,2,0)
)</f>
        <v>良好サイン</v>
      </c>
      <c r="F14" t="str">
        <f xml:space="preserve">
IF(A14="","",
VLOOKUP(MOD(ROW(A14)-2, 参照用!$J$12) + 1,参照用!$N$1:$P$50,3,0)
)</f>
        <v>イキイキ</v>
      </c>
      <c r="G14">
        <f xml:space="preserve">
IF(A14="","",
IFERROR(
INDEX(中間シート!$B:$CB,
MATCH(A14&amp;B14,中間シート!$A$1:$A$149,0),
MATCH(F14,中間シート!$B$2:$CB$2,0)
),
"")
)</f>
        <v>0</v>
      </c>
      <c r="H14">
        <f t="shared" si="0"/>
        <v>0</v>
      </c>
      <c r="I14" t="str">
        <f t="shared" si="1"/>
        <v/>
      </c>
      <c r="J14">
        <f xml:space="preserve">
_xlfn.SWITCH(E14,
"良好サイン",H14*VLOOKUP(F14,参照用!$P$2:$Q$55,2,0),
"注意サイン",H14*VLOOKUP(F14,参照用!$P$2:$Q$55,2,0),
""
)</f>
        <v>0</v>
      </c>
      <c r="K14" s="20">
        <f t="shared" si="2"/>
        <v>65.714285714285708</v>
      </c>
    </row>
    <row r="15" spans="1:11" x14ac:dyDescent="0.2">
      <c r="A15" s="8">
        <f>IF(INDEX(中間シート!B$1:B$149,QUOTIENT(ROW(A15)-2, 参照用!$J$12) + 3,1)&gt;0,
INDEX(中間シート!B$1:B$149,QUOTIENT(ROW(A15)-2, 参照用!$J$12) + 3,1),
"")</f>
        <v>46023</v>
      </c>
      <c r="B15" s="8" t="str">
        <f>IF(INDEX(中間シート!D$1:D$149,QUOTIENT(ROW(B15)-2, 参照用!$J$12) + 3,1)&gt;0,
INDEX(中間シート!D$1:D$149,QUOTIENT(ROW(B15)-2, 参照用!$J$12) + 3,1),
"")</f>
        <v>朝</v>
      </c>
      <c r="C15" s="8" t="str">
        <f>INDEX(中間シート!$A$1:$AZ$149,MATCH(A15&amp;B15,中間シート!$A$1:$A$149,0),MATCH(C$1,中間シート!$A$2:$AZ$2,0))</f>
        <v/>
      </c>
      <c r="D15" s="8" t="str">
        <f>INDEX(中間シート!$A$1:$AZ$149,MATCH($A15&amp;$B15,中間シート!$A$1:$A$149,0),MATCH(D$1,中間シート!$A$2:$AZ$2,0))</f>
        <v/>
      </c>
      <c r="E15" t="str">
        <f>IF(
A15="","",
VLOOKUP(MOD(ROW(A15)-2, 参照用!$J$12) + 1,参照用!$N$1:$P$50,2,0)
)</f>
        <v>良好サイン</v>
      </c>
      <c r="F15" t="str">
        <f xml:space="preserve">
IF(A15="","",
VLOOKUP(MOD(ROW(A15)-2, 参照用!$J$12) + 1,参照用!$N$1:$P$50,3,0)
)</f>
        <v>活動的</v>
      </c>
      <c r="G15">
        <f xml:space="preserve">
IF(A15="","",
IFERROR(
INDEX(中間シート!$B:$CB,
MATCH(A15&amp;B15,中間シート!$A$1:$A$149,0),
MATCH(F15,中間シート!$B$2:$CB$2,0)
),
"")
)</f>
        <v>0</v>
      </c>
      <c r="H15">
        <f t="shared" si="0"/>
        <v>0</v>
      </c>
      <c r="I15" t="str">
        <f t="shared" si="1"/>
        <v/>
      </c>
      <c r="J15">
        <f xml:space="preserve">
_xlfn.SWITCH(E15,
"良好サイン",H15*VLOOKUP(F15,参照用!$P$2:$Q$55,2,0),
"注意サイン",H15*VLOOKUP(F15,参照用!$P$2:$Q$55,2,0),
""
)</f>
        <v>0</v>
      </c>
      <c r="K15" s="20">
        <f t="shared" si="2"/>
        <v>65.714285714285708</v>
      </c>
    </row>
    <row r="16" spans="1:11" x14ac:dyDescent="0.2">
      <c r="A16" s="8">
        <f>IF(INDEX(中間シート!B$1:B$149,QUOTIENT(ROW(A16)-2, 参照用!$J$12) + 3,1)&gt;0,
INDEX(中間シート!B$1:B$149,QUOTIENT(ROW(A16)-2, 参照用!$J$12) + 3,1),
"")</f>
        <v>46023</v>
      </c>
      <c r="B16" s="8" t="str">
        <f>IF(INDEX(中間シート!D$1:D$149,QUOTIENT(ROW(B16)-2, 参照用!$J$12) + 3,1)&gt;0,
INDEX(中間シート!D$1:D$149,QUOTIENT(ROW(B16)-2, 参照用!$J$12) + 3,1),
"")</f>
        <v>朝</v>
      </c>
      <c r="C16" s="8" t="str">
        <f>INDEX(中間シート!$A$1:$AZ$149,MATCH(A16&amp;B16,中間シート!$A$1:$A$149,0),MATCH(C$1,中間シート!$A$2:$AZ$2,0))</f>
        <v/>
      </c>
      <c r="D16" s="8" t="str">
        <f>INDEX(中間シート!$A$1:$AZ$149,MATCH($A16&amp;$B16,中間シート!$A$1:$A$149,0),MATCH(D$1,中間シート!$A$2:$AZ$2,0))</f>
        <v/>
      </c>
      <c r="E16" t="str">
        <f>IF(
A16="","",
VLOOKUP(MOD(ROW(A16)-2, 参照用!$J$12) + 1,参照用!$N$1:$P$50,2,0)
)</f>
        <v>注意サイン</v>
      </c>
      <c r="F16" t="str">
        <f xml:space="preserve">
IF(A16="","",
VLOOKUP(MOD(ROW(A16)-2, 参照用!$J$12) + 1,参照用!$N$1:$P$50,3,0)
)</f>
        <v>ため息が増加</v>
      </c>
      <c r="G16">
        <f xml:space="preserve">
IF(A16="","",
IFERROR(
INDEX(中間シート!$B:$CB,
MATCH(A16&amp;B16,中間シート!$A$1:$A$149,0),
MATCH(F16,中間シート!$B$2:$CB$2,0)
),
"")
)</f>
        <v>0</v>
      </c>
      <c r="H16">
        <f t="shared" si="0"/>
        <v>0</v>
      </c>
      <c r="I16" t="str">
        <f t="shared" si="1"/>
        <v/>
      </c>
      <c r="J16">
        <f xml:space="preserve">
_xlfn.SWITCH(E16,
"良好サイン",H16*VLOOKUP(F16,参照用!$P$2:$Q$55,2,0),
"注意サイン",H16*VLOOKUP(F16,参照用!$P$2:$Q$55,2,0),
""
)</f>
        <v>0</v>
      </c>
      <c r="K16" s="20">
        <f t="shared" si="2"/>
        <v>65.714285714285708</v>
      </c>
    </row>
    <row r="17" spans="1:11" x14ac:dyDescent="0.2">
      <c r="A17" s="8">
        <f>IF(INDEX(中間シート!B$1:B$149,QUOTIENT(ROW(A17)-2, 参照用!$J$12) + 3,1)&gt;0,
INDEX(中間シート!B$1:B$149,QUOTIENT(ROW(A17)-2, 参照用!$J$12) + 3,1),
"")</f>
        <v>46023</v>
      </c>
      <c r="B17" s="8" t="str">
        <f>IF(INDEX(中間シート!D$1:D$149,QUOTIENT(ROW(B17)-2, 参照用!$J$12) + 3,1)&gt;0,
INDEX(中間シート!D$1:D$149,QUOTIENT(ROW(B17)-2, 参照用!$J$12) + 3,1),
"")</f>
        <v>朝</v>
      </c>
      <c r="C17" s="8" t="str">
        <f>INDEX(中間シート!$A$1:$AZ$149,MATCH(A17&amp;B17,中間シート!$A$1:$A$149,0),MATCH(C$1,中間シート!$A$2:$AZ$2,0))</f>
        <v/>
      </c>
      <c r="D17" s="8" t="str">
        <f>INDEX(中間シート!$A$1:$AZ$149,MATCH($A17&amp;$B17,中間シート!$A$1:$A$149,0),MATCH(D$1,中間シート!$A$2:$AZ$2,0))</f>
        <v/>
      </c>
      <c r="E17" t="str">
        <f>IF(
A17="","",
VLOOKUP(MOD(ROW(A17)-2, 参照用!$J$12) + 1,参照用!$N$1:$P$50,2,0)
)</f>
        <v>注意サイン</v>
      </c>
      <c r="F17" t="str">
        <f xml:space="preserve">
IF(A17="","",
VLOOKUP(MOD(ROW(A17)-2, 参照用!$J$12) + 1,参照用!$N$1:$P$50,3,0)
)</f>
        <v>もやもや</v>
      </c>
      <c r="G17">
        <f xml:space="preserve">
IF(A17="","",
IFERROR(
INDEX(中間シート!$B:$CB,
MATCH(A17&amp;B17,中間シート!$A$1:$A$149,0),
MATCH(F17,中間シート!$B$2:$CB$2,0)
),
"")
)</f>
        <v>0</v>
      </c>
      <c r="H17">
        <f t="shared" si="0"/>
        <v>0</v>
      </c>
      <c r="I17" t="str">
        <f t="shared" si="1"/>
        <v/>
      </c>
      <c r="J17">
        <f xml:space="preserve">
_xlfn.SWITCH(E17,
"良好サイン",H17*VLOOKUP(F17,参照用!$P$2:$Q$55,2,0),
"注意サイン",H17*VLOOKUP(F17,参照用!$P$2:$Q$55,2,0),
""
)</f>
        <v>0</v>
      </c>
      <c r="K17" s="20">
        <f t="shared" si="2"/>
        <v>65.714285714285708</v>
      </c>
    </row>
    <row r="18" spans="1:11" x14ac:dyDescent="0.2">
      <c r="A18" s="8">
        <f>IF(INDEX(中間シート!B$1:B$149,QUOTIENT(ROW(A18)-2, 参照用!$J$12) + 3,1)&gt;0,
INDEX(中間シート!B$1:B$149,QUOTIENT(ROW(A18)-2, 参照用!$J$12) + 3,1),
"")</f>
        <v>46023</v>
      </c>
      <c r="B18" s="8" t="str">
        <f>IF(INDEX(中間シート!D$1:D$149,QUOTIENT(ROW(B18)-2, 参照用!$J$12) + 3,1)&gt;0,
INDEX(中間シート!D$1:D$149,QUOTIENT(ROW(B18)-2, 参照用!$J$12) + 3,1),
"")</f>
        <v>朝</v>
      </c>
      <c r="C18" s="8" t="str">
        <f>INDEX(中間シート!$A$1:$AZ$149,MATCH(A18&amp;B18,中間シート!$A$1:$A$149,0),MATCH(C$1,中間シート!$A$2:$AZ$2,0))</f>
        <v/>
      </c>
      <c r="D18" s="8" t="str">
        <f>INDEX(中間シート!$A$1:$AZ$149,MATCH($A18&amp;$B18,中間シート!$A$1:$A$149,0),MATCH(D$1,中間シート!$A$2:$AZ$2,0))</f>
        <v/>
      </c>
      <c r="E18" t="str">
        <f>IF(
A18="","",
VLOOKUP(MOD(ROW(A18)-2, 参照用!$J$12) + 1,参照用!$N$1:$P$50,2,0)
)</f>
        <v>注意サイン</v>
      </c>
      <c r="F18" t="str">
        <f xml:space="preserve">
IF(A18="","",
VLOOKUP(MOD(ROW(A18)-2, 参照用!$J$12) + 1,参照用!$N$1:$P$50,3,0)
)</f>
        <v>だるい</v>
      </c>
      <c r="G18">
        <f xml:space="preserve">
IF(A18="","",
IFERROR(
INDEX(中間シート!$B:$CB,
MATCH(A18&amp;B18,中間シート!$A$1:$A$149,0),
MATCH(F18,中間シート!$B$2:$CB$2,0)
),
"")
)</f>
        <v>0</v>
      </c>
      <c r="H18">
        <f t="shared" si="0"/>
        <v>0</v>
      </c>
      <c r="I18" t="str">
        <f t="shared" si="1"/>
        <v/>
      </c>
      <c r="J18">
        <f xml:space="preserve">
_xlfn.SWITCH(E18,
"良好サイン",H18*VLOOKUP(F18,参照用!$P$2:$Q$55,2,0),
"注意サイン",H18*VLOOKUP(F18,参照用!$P$2:$Q$55,2,0),
""
)</f>
        <v>0</v>
      </c>
      <c r="K18" s="20">
        <f t="shared" si="2"/>
        <v>65.714285714285708</v>
      </c>
    </row>
    <row r="19" spans="1:11" x14ac:dyDescent="0.2">
      <c r="A19" s="8">
        <f>IF(INDEX(中間シート!B$1:B$149,QUOTIENT(ROW(A19)-2, 参照用!$J$12) + 3,1)&gt;0,
INDEX(中間シート!B$1:B$149,QUOTIENT(ROW(A19)-2, 参照用!$J$12) + 3,1),
"")</f>
        <v>46023</v>
      </c>
      <c r="B19" s="8" t="str">
        <f>IF(INDEX(中間シート!D$1:D$149,QUOTIENT(ROW(B19)-2, 参照用!$J$12) + 3,1)&gt;0,
INDEX(中間シート!D$1:D$149,QUOTIENT(ROW(B19)-2, 参照用!$J$12) + 3,1),
"")</f>
        <v>朝</v>
      </c>
      <c r="C19" s="8" t="str">
        <f>INDEX(中間シート!$A$1:$AZ$149,MATCH(A19&amp;B19,中間シート!$A$1:$A$149,0),MATCH(C$1,中間シート!$A$2:$AZ$2,0))</f>
        <v/>
      </c>
      <c r="D19" s="8" t="str">
        <f>INDEX(中間シート!$A$1:$AZ$149,MATCH($A19&amp;$B19,中間シート!$A$1:$A$149,0),MATCH(D$1,中間シート!$A$2:$AZ$2,0))</f>
        <v/>
      </c>
      <c r="E19" t="str">
        <f>IF(
A19="","",
VLOOKUP(MOD(ROW(A19)-2, 参照用!$J$12) + 1,参照用!$N$1:$P$50,2,0)
)</f>
        <v>注意サイン</v>
      </c>
      <c r="F19" t="str">
        <f xml:space="preserve">
IF(A19="","",
VLOOKUP(MOD(ROW(A19)-2, 参照用!$J$12) + 1,参照用!$N$1:$P$50,3,0)
)</f>
        <v>ぼーっとする</v>
      </c>
      <c r="G19">
        <f xml:space="preserve">
IF(A19="","",
IFERROR(
INDEX(中間シート!$B:$CB,
MATCH(A19&amp;B19,中間シート!$A$1:$A$149,0),
MATCH(F19,中間シート!$B$2:$CB$2,0)
),
"")
)</f>
        <v>0</v>
      </c>
      <c r="H19">
        <f t="shared" si="0"/>
        <v>0</v>
      </c>
      <c r="I19" t="str">
        <f t="shared" si="1"/>
        <v/>
      </c>
      <c r="J19">
        <f xml:space="preserve">
_xlfn.SWITCH(E19,
"良好サイン",H19*VLOOKUP(F19,参照用!$P$2:$Q$55,2,0),
"注意サイン",H19*VLOOKUP(F19,参照用!$P$2:$Q$55,2,0),
""
)</f>
        <v>0</v>
      </c>
      <c r="K19" s="20">
        <f t="shared" si="2"/>
        <v>65.714285714285708</v>
      </c>
    </row>
    <row r="20" spans="1:11" x14ac:dyDescent="0.2">
      <c r="A20" s="8">
        <f>IF(INDEX(中間シート!B$1:B$149,QUOTIENT(ROW(A20)-2, 参照用!$J$12) + 3,1)&gt;0,
INDEX(中間シート!B$1:B$149,QUOTIENT(ROW(A20)-2, 参照用!$J$12) + 3,1),
"")</f>
        <v>46023</v>
      </c>
      <c r="B20" s="8" t="str">
        <f>IF(INDEX(中間シート!D$1:D$149,QUOTIENT(ROW(B20)-2, 参照用!$J$12) + 3,1)&gt;0,
INDEX(中間シート!D$1:D$149,QUOTIENT(ROW(B20)-2, 参照用!$J$12) + 3,1),
"")</f>
        <v>朝</v>
      </c>
      <c r="C20" s="8" t="str">
        <f>INDEX(中間シート!$A$1:$AZ$149,MATCH(A20&amp;B20,中間シート!$A$1:$A$149,0),MATCH(C$1,中間シート!$A$2:$AZ$2,0))</f>
        <v/>
      </c>
      <c r="D20" s="8" t="str">
        <f>INDEX(中間シート!$A$1:$AZ$149,MATCH($A20&amp;$B20,中間シート!$A$1:$A$149,0),MATCH(D$1,中間シート!$A$2:$AZ$2,0))</f>
        <v/>
      </c>
      <c r="E20" t="str">
        <f>IF(
A20="","",
VLOOKUP(MOD(ROW(A20)-2, 参照用!$J$12) + 1,参照用!$N$1:$P$50,2,0)
)</f>
        <v>注意サイン</v>
      </c>
      <c r="F20" t="str">
        <f xml:space="preserve">
IF(A20="","",
VLOOKUP(MOD(ROW(A20)-2, 参照用!$J$12) + 1,参照用!$N$1:$P$50,3,0)
)</f>
        <v>協調性が低下</v>
      </c>
      <c r="G20">
        <f xml:space="preserve">
IF(A20="","",
IFERROR(
INDEX(中間シート!$B:$CB,
MATCH(A20&amp;B20,中間シート!$A$1:$A$149,0),
MATCH(F20,中間シート!$B$2:$CB$2,0)
),
"")
)</f>
        <v>0</v>
      </c>
      <c r="H20">
        <f t="shared" si="0"/>
        <v>0</v>
      </c>
      <c r="I20" t="str">
        <f t="shared" si="1"/>
        <v/>
      </c>
      <c r="J20">
        <f xml:space="preserve">
_xlfn.SWITCH(E20,
"良好サイン",H20*VLOOKUP(F20,参照用!$P$2:$Q$55,2,0),
"注意サイン",H20*VLOOKUP(F20,参照用!$P$2:$Q$55,2,0),
""
)</f>
        <v>0</v>
      </c>
      <c r="K20" s="20">
        <f t="shared" si="2"/>
        <v>65.714285714285708</v>
      </c>
    </row>
    <row r="21" spans="1:11" x14ac:dyDescent="0.2">
      <c r="A21" s="8">
        <f>IF(INDEX(中間シート!B$1:B$149,QUOTIENT(ROW(A21)-2, 参照用!$J$12) + 3,1)&gt;0,
INDEX(中間シート!B$1:B$149,QUOTIENT(ROW(A21)-2, 参照用!$J$12) + 3,1),
"")</f>
        <v>46023</v>
      </c>
      <c r="B21" s="8" t="str">
        <f>IF(INDEX(中間シート!D$1:D$149,QUOTIENT(ROW(B21)-2, 参照用!$J$12) + 3,1)&gt;0,
INDEX(中間シート!D$1:D$149,QUOTIENT(ROW(B21)-2, 参照用!$J$12) + 3,1),
"")</f>
        <v>朝</v>
      </c>
      <c r="C21" s="8" t="str">
        <f>INDEX(中間シート!$A$1:$AZ$149,MATCH(A21&amp;B21,中間シート!$A$1:$A$149,0),MATCH(C$1,中間シート!$A$2:$AZ$2,0))</f>
        <v/>
      </c>
      <c r="D21" s="8" t="str">
        <f>INDEX(中間シート!$A$1:$AZ$149,MATCH($A21&amp;$B21,中間シート!$A$1:$A$149,0),MATCH(D$1,中間シート!$A$2:$AZ$2,0))</f>
        <v/>
      </c>
      <c r="E21" t="str">
        <f>IF(
A21="","",
VLOOKUP(MOD(ROW(A21)-2, 参照用!$J$12) + 1,参照用!$N$1:$P$50,2,0)
)</f>
        <v>注意サイン</v>
      </c>
      <c r="F21" t="str">
        <f xml:space="preserve">
IF(A21="","",
VLOOKUP(MOD(ROW(A21)-2, 参照用!$J$12) + 1,参照用!$N$1:$P$50,3,0)
)</f>
        <v>憂鬱</v>
      </c>
      <c r="G21">
        <f xml:space="preserve">
IF(A21="","",
IFERROR(
INDEX(中間シート!$B:$CB,
MATCH(A21&amp;B21,中間シート!$A$1:$A$149,0),
MATCH(F21,中間シート!$B$2:$CB$2,0)
),
"")
)</f>
        <v>0</v>
      </c>
      <c r="H21">
        <f t="shared" si="0"/>
        <v>0</v>
      </c>
      <c r="I21" t="str">
        <f t="shared" si="1"/>
        <v/>
      </c>
      <c r="J21">
        <f xml:space="preserve">
_xlfn.SWITCH(E21,
"良好サイン",H21*VLOOKUP(F21,参照用!$P$2:$Q$55,2,0),
"注意サイン",H21*VLOOKUP(F21,参照用!$P$2:$Q$55,2,0),
""
)</f>
        <v>0</v>
      </c>
      <c r="K21" s="20">
        <f t="shared" si="2"/>
        <v>65.714285714285708</v>
      </c>
    </row>
    <row r="22" spans="1:11" x14ac:dyDescent="0.2">
      <c r="A22" s="8">
        <f>IF(INDEX(中間シート!B$1:B$149,QUOTIENT(ROW(A22)-2, 参照用!$J$12) + 3,1)&gt;0,
INDEX(中間シート!B$1:B$149,QUOTIENT(ROW(A22)-2, 参照用!$J$12) + 3,1),
"")</f>
        <v>46023</v>
      </c>
      <c r="B22" s="8" t="str">
        <f>IF(INDEX(中間シート!D$1:D$149,QUOTIENT(ROW(B22)-2, 参照用!$J$12) + 3,1)&gt;0,
INDEX(中間シート!D$1:D$149,QUOTIENT(ROW(B22)-2, 参照用!$J$12) + 3,1),
"")</f>
        <v>朝</v>
      </c>
      <c r="C22" s="8" t="str">
        <f>INDEX(中間シート!$A$1:$AZ$149,MATCH(A22&amp;B22,中間シート!$A$1:$A$149,0),MATCH(C$1,中間シート!$A$2:$AZ$2,0))</f>
        <v/>
      </c>
      <c r="D22" s="8" t="str">
        <f>INDEX(中間シート!$A$1:$AZ$149,MATCH($A22&amp;$B22,中間シート!$A$1:$A$149,0),MATCH(D$1,中間シート!$A$2:$AZ$2,0))</f>
        <v/>
      </c>
      <c r="E22" t="str">
        <f>IF(
A22="","",
VLOOKUP(MOD(ROW(A22)-2, 参照用!$J$12) + 1,参照用!$N$1:$P$50,2,0)
)</f>
        <v>注意サイン</v>
      </c>
      <c r="F22" t="str">
        <f xml:space="preserve">
IF(A22="","",
VLOOKUP(MOD(ROW(A22)-2, 参照用!$J$12) + 1,参照用!$N$1:$P$50,3,0)
)</f>
        <v>やる気が無い</v>
      </c>
      <c r="G22">
        <f xml:space="preserve">
IF(A22="","",
IFERROR(
INDEX(中間シート!$B:$CB,
MATCH(A22&amp;B22,中間シート!$A$1:$A$149,0),
MATCH(F22,中間シート!$B$2:$CB$2,0)
),
"")
)</f>
        <v>0</v>
      </c>
      <c r="H22">
        <f t="shared" si="0"/>
        <v>0</v>
      </c>
      <c r="I22" t="str">
        <f t="shared" si="1"/>
        <v/>
      </c>
      <c r="J22">
        <f xml:space="preserve">
_xlfn.SWITCH(E22,
"良好サイン",H22*VLOOKUP(F22,参照用!$P$2:$Q$55,2,0),
"注意サイン",H22*VLOOKUP(F22,参照用!$P$2:$Q$55,2,0),
""
)</f>
        <v>0</v>
      </c>
      <c r="K22" s="20">
        <f t="shared" si="2"/>
        <v>65.714285714285708</v>
      </c>
    </row>
    <row r="23" spans="1:11" x14ac:dyDescent="0.2">
      <c r="A23" s="8">
        <f>IF(INDEX(中間シート!B$1:B$149,QUOTIENT(ROW(A23)-2, 参照用!$J$12) + 3,1)&gt;0,
INDEX(中間シート!B$1:B$149,QUOTIENT(ROW(A23)-2, 参照用!$J$12) + 3,1),
"")</f>
        <v>46023</v>
      </c>
      <c r="B23" s="8" t="str">
        <f>IF(INDEX(中間シート!D$1:D$149,QUOTIENT(ROW(B23)-2, 参照用!$J$12) + 3,1)&gt;0,
INDEX(中間シート!D$1:D$149,QUOTIENT(ROW(B23)-2, 参照用!$J$12) + 3,1),
"")</f>
        <v>朝</v>
      </c>
      <c r="C23" s="8" t="str">
        <f>INDEX(中間シート!$A$1:$AZ$149,MATCH(A23&amp;B23,中間シート!$A$1:$A$149,0),MATCH(C$1,中間シート!$A$2:$AZ$2,0))</f>
        <v/>
      </c>
      <c r="D23" s="8" t="str">
        <f>INDEX(中間シート!$A$1:$AZ$149,MATCH($A23&amp;$B23,中間シート!$A$1:$A$149,0),MATCH(D$1,中間シート!$A$2:$AZ$2,0))</f>
        <v/>
      </c>
      <c r="E23" t="str">
        <f>IF(
A23="","",
VLOOKUP(MOD(ROW(A23)-2, 参照用!$J$12) + 1,参照用!$N$1:$P$50,2,0)
)</f>
        <v>注意サイン</v>
      </c>
      <c r="F23" t="str">
        <f xml:space="preserve">
IF(A23="","",
VLOOKUP(MOD(ROW(A23)-2, 参照用!$J$12) + 1,参照用!$N$1:$P$50,3,0)
)</f>
        <v>物忘れ</v>
      </c>
      <c r="G23">
        <f xml:space="preserve">
IF(A23="","",
IFERROR(
INDEX(中間シート!$B:$CB,
MATCH(A23&amp;B23,中間シート!$A$1:$A$149,0),
MATCH(F23,中間シート!$B$2:$CB$2,0)
),
"")
)</f>
        <v>0</v>
      </c>
      <c r="H23">
        <f t="shared" si="0"/>
        <v>0</v>
      </c>
      <c r="I23" t="str">
        <f t="shared" si="1"/>
        <v/>
      </c>
      <c r="J23">
        <f xml:space="preserve">
_xlfn.SWITCH(E23,
"良好サイン",H23*VLOOKUP(F23,参照用!$P$2:$Q$55,2,0),
"注意サイン",H23*VLOOKUP(F23,参照用!$P$2:$Q$55,2,0),
""
)</f>
        <v>0</v>
      </c>
      <c r="K23" s="20">
        <f t="shared" si="2"/>
        <v>65.714285714285708</v>
      </c>
    </row>
    <row r="24" spans="1:11" x14ac:dyDescent="0.2">
      <c r="A24" s="8">
        <f>IF(INDEX(中間シート!B$1:B$149,QUOTIENT(ROW(A24)-2, 参照用!$J$12) + 3,1)&gt;0,
INDEX(中間シート!B$1:B$149,QUOTIENT(ROW(A24)-2, 参照用!$J$12) + 3,1),
"")</f>
        <v>46023</v>
      </c>
      <c r="B24" s="8" t="str">
        <f>IF(INDEX(中間シート!D$1:D$149,QUOTIENT(ROW(B24)-2, 参照用!$J$12) + 3,1)&gt;0,
INDEX(中間シート!D$1:D$149,QUOTIENT(ROW(B24)-2, 参照用!$J$12) + 3,1),
"")</f>
        <v>朝</v>
      </c>
      <c r="C24" s="8" t="str">
        <f>INDEX(中間シート!$A$1:$AZ$149,MATCH(A24&amp;B24,中間シート!$A$1:$A$149,0),MATCH(C$1,中間シート!$A$2:$AZ$2,0))</f>
        <v/>
      </c>
      <c r="D24" s="8" t="str">
        <f>INDEX(中間シート!$A$1:$AZ$149,MATCH($A24&amp;$B24,中間シート!$A$1:$A$149,0),MATCH(D$1,中間シート!$A$2:$AZ$2,0))</f>
        <v/>
      </c>
      <c r="E24" t="str">
        <f>IF(
A24="","",
VLOOKUP(MOD(ROW(A24)-2, 参照用!$J$12) + 1,参照用!$N$1:$P$50,2,0)
)</f>
        <v>悪化サイン</v>
      </c>
      <c r="F24" t="str">
        <f xml:space="preserve">
IF(A24="","",
VLOOKUP(MOD(ROW(A24)-2, 参照用!$J$12) + 1,参照用!$N$1:$P$50,3,0)
)</f>
        <v>イライラ</v>
      </c>
      <c r="G24">
        <f xml:space="preserve">
IF(A24="","",
IFERROR(
INDEX(中間シート!$B:$CB,
MATCH(A24&amp;B24,中間シート!$A$1:$A$149,0),
MATCH(F24,中間シート!$B$2:$CB$2,0)
),
"")
)</f>
        <v>0</v>
      </c>
      <c r="H24">
        <f t="shared" si="0"/>
        <v>0</v>
      </c>
      <c r="I24" t="str">
        <f t="shared" si="1"/>
        <v/>
      </c>
      <c r="J24" t="str">
        <f xml:space="preserve">
_xlfn.SWITCH(E24,
"良好サイン",H24*VLOOKUP(F24,参照用!$P$2:$Q$55,2,0),
"注意サイン",H24*VLOOKUP(F24,参照用!$P$2:$Q$55,2,0),
""
)</f>
        <v/>
      </c>
      <c r="K24" s="20">
        <f t="shared" si="2"/>
        <v>65.714285714285708</v>
      </c>
    </row>
    <row r="25" spans="1:11" x14ac:dyDescent="0.2">
      <c r="A25" s="8">
        <f>IF(INDEX(中間シート!B$1:B$149,QUOTIENT(ROW(A25)-2, 参照用!$J$12) + 3,1)&gt;0,
INDEX(中間シート!B$1:B$149,QUOTIENT(ROW(A25)-2, 参照用!$J$12) + 3,1),
"")</f>
        <v>46023</v>
      </c>
      <c r="B25" s="8" t="str">
        <f>IF(INDEX(中間シート!D$1:D$149,QUOTIENT(ROW(B25)-2, 参照用!$J$12) + 3,1)&gt;0,
INDEX(中間シート!D$1:D$149,QUOTIENT(ROW(B25)-2, 参照用!$J$12) + 3,1),
"")</f>
        <v>朝</v>
      </c>
      <c r="C25" s="8" t="str">
        <f>INDEX(中間シート!$A$1:$AZ$149,MATCH(A25&amp;B25,中間シート!$A$1:$A$149,0),MATCH(C$1,中間シート!$A$2:$AZ$2,0))</f>
        <v/>
      </c>
      <c r="D25" s="8" t="str">
        <f>INDEX(中間シート!$A$1:$AZ$149,MATCH($A25&amp;$B25,中間シート!$A$1:$A$149,0),MATCH(D$1,中間シート!$A$2:$AZ$2,0))</f>
        <v/>
      </c>
      <c r="E25" t="str">
        <f>IF(
A25="","",
VLOOKUP(MOD(ROW(A25)-2, 参照用!$J$12) + 1,参照用!$N$1:$P$50,2,0)
)</f>
        <v>悪化サイン</v>
      </c>
      <c r="F25" t="str">
        <f xml:space="preserve">
IF(A25="","",
VLOOKUP(MOD(ROW(A25)-2, 参照用!$J$12) + 1,参照用!$N$1:$P$50,3,0)
)</f>
        <v>恐怖心</v>
      </c>
      <c r="G25">
        <f xml:space="preserve">
IF(A25="","",
IFERROR(
INDEX(中間シート!$B:$CB,
MATCH(A25&amp;B25,中間シート!$A$1:$A$149,0),
MATCH(F25,中間シート!$B$2:$CB$2,0)
),
"")
)</f>
        <v>0</v>
      </c>
      <c r="H25">
        <f t="shared" si="0"/>
        <v>0</v>
      </c>
      <c r="I25" t="str">
        <f t="shared" si="1"/>
        <v/>
      </c>
      <c r="J25" t="str">
        <f xml:space="preserve">
_xlfn.SWITCH(E25,
"良好サイン",H25*VLOOKUP(F25,参照用!$P$2:$Q$55,2,0),
"注意サイン",H25*VLOOKUP(F25,参照用!$P$2:$Q$55,2,0),
""
)</f>
        <v/>
      </c>
      <c r="K25" s="20">
        <f t="shared" si="2"/>
        <v>65.714285714285708</v>
      </c>
    </row>
    <row r="26" spans="1:11" x14ac:dyDescent="0.2">
      <c r="A26" s="8">
        <f>IF(INDEX(中間シート!B$1:B$149,QUOTIENT(ROW(A26)-2, 参照用!$J$12) + 3,1)&gt;0,
INDEX(中間シート!B$1:B$149,QUOTIENT(ROW(A26)-2, 参照用!$J$12) + 3,1),
"")</f>
        <v>46023</v>
      </c>
      <c r="B26" s="8" t="str">
        <f>IF(INDEX(中間シート!D$1:D$149,QUOTIENT(ROW(B26)-2, 参照用!$J$12) + 3,1)&gt;0,
INDEX(中間シート!D$1:D$149,QUOTIENT(ROW(B26)-2, 参照用!$J$12) + 3,1),
"")</f>
        <v>朝</v>
      </c>
      <c r="C26" s="8" t="str">
        <f>INDEX(中間シート!$A$1:$AZ$149,MATCH(A26&amp;B26,中間シート!$A$1:$A$149,0),MATCH(C$1,中間シート!$A$2:$AZ$2,0))</f>
        <v/>
      </c>
      <c r="D26" s="8" t="str">
        <f>INDEX(中間シート!$A$1:$AZ$149,MATCH($A26&amp;$B26,中間シート!$A$1:$A$149,0),MATCH(D$1,中間シート!$A$2:$AZ$2,0))</f>
        <v/>
      </c>
      <c r="E26" t="str">
        <f>IF(
A26="","",
VLOOKUP(MOD(ROW(A26)-2, 参照用!$J$12) + 1,参照用!$N$1:$P$50,2,0)
)</f>
        <v>悪化サイン</v>
      </c>
      <c r="F26" t="str">
        <f xml:space="preserve">
IF(A26="","",
VLOOKUP(MOD(ROW(A26)-2, 参照用!$J$12) + 1,参照用!$N$1:$P$50,3,0)
)</f>
        <v>外出不可</v>
      </c>
      <c r="G26">
        <f xml:space="preserve">
IF(A26="","",
IFERROR(
INDEX(中間シート!$B:$CB,
MATCH(A26&amp;B26,中間シート!$A$1:$A$149,0),
MATCH(F26,中間シート!$B$2:$CB$2,0)
),
"")
)</f>
        <v>0</v>
      </c>
      <c r="H26">
        <f t="shared" si="0"/>
        <v>0</v>
      </c>
      <c r="I26" t="str">
        <f t="shared" si="1"/>
        <v/>
      </c>
      <c r="J26" t="str">
        <f xml:space="preserve">
_xlfn.SWITCH(E26,
"良好サイン",H26*VLOOKUP(F26,参照用!$P$2:$Q$55,2,0),
"注意サイン",H26*VLOOKUP(F26,参照用!$P$2:$Q$55,2,0),
""
)</f>
        <v/>
      </c>
      <c r="K26" s="20">
        <f t="shared" si="2"/>
        <v>65.714285714285708</v>
      </c>
    </row>
    <row r="27" spans="1:11" x14ac:dyDescent="0.2">
      <c r="A27" s="8">
        <f>IF(INDEX(中間シート!B$1:B$149,QUOTIENT(ROW(A27)-2, 参照用!$J$12) + 3,1)&gt;0,
INDEX(中間シート!B$1:B$149,QUOTIENT(ROW(A27)-2, 参照用!$J$12) + 3,1),
"")</f>
        <v>46023</v>
      </c>
      <c r="B27" s="8" t="str">
        <f>IF(INDEX(中間シート!D$1:D$149,QUOTIENT(ROW(B27)-2, 参照用!$J$12) + 3,1)&gt;0,
INDEX(中間シート!D$1:D$149,QUOTIENT(ROW(B27)-2, 参照用!$J$12) + 3,1),
"")</f>
        <v>朝</v>
      </c>
      <c r="C27" s="8" t="str">
        <f>INDEX(中間シート!$A$1:$AZ$149,MATCH(A27&amp;B27,中間シート!$A$1:$A$149,0),MATCH(C$1,中間シート!$A$2:$AZ$2,0))</f>
        <v/>
      </c>
      <c r="D27" s="8" t="str">
        <f>INDEX(中間シート!$A$1:$AZ$149,MATCH($A27&amp;$B27,中間シート!$A$1:$A$149,0),MATCH(D$1,中間シート!$A$2:$AZ$2,0))</f>
        <v/>
      </c>
      <c r="E27" t="str">
        <f>IF(
A27="","",
VLOOKUP(MOD(ROW(A27)-2, 参照用!$J$12) + 1,参照用!$N$1:$P$50,2,0)
)</f>
        <v>悪化サイン</v>
      </c>
      <c r="F27" t="str">
        <f xml:space="preserve">
IF(A27="","",
VLOOKUP(MOD(ROW(A27)-2, 参照用!$J$12) + 1,参照用!$N$1:$P$50,3,0)
)</f>
        <v>思考不能</v>
      </c>
      <c r="G27">
        <f xml:space="preserve">
IF(A27="","",
IFERROR(
INDEX(中間シート!$B:$CB,
MATCH(A27&amp;B27,中間シート!$A$1:$A$149,0),
MATCH(F27,中間シート!$B$2:$CB$2,0)
),
"")
)</f>
        <v>0</v>
      </c>
      <c r="H27">
        <f t="shared" si="0"/>
        <v>0</v>
      </c>
      <c r="I27" t="str">
        <f t="shared" si="1"/>
        <v/>
      </c>
      <c r="J27" t="str">
        <f xml:space="preserve">
_xlfn.SWITCH(E27,
"良好サイン",H27*VLOOKUP(F27,参照用!$P$2:$Q$55,2,0),
"注意サイン",H27*VLOOKUP(F27,参照用!$P$2:$Q$55,2,0),
""
)</f>
        <v/>
      </c>
      <c r="K27" s="20">
        <f t="shared" si="2"/>
        <v>65.714285714285708</v>
      </c>
    </row>
    <row r="28" spans="1:11" x14ac:dyDescent="0.2">
      <c r="A28" s="8">
        <f>IF(INDEX(中間シート!B$1:B$149,QUOTIENT(ROW(A28)-2, 参照用!$J$12) + 3,1)&gt;0,
INDEX(中間シート!B$1:B$149,QUOTIENT(ROW(A28)-2, 参照用!$J$12) + 3,1),
"")</f>
        <v>46023</v>
      </c>
      <c r="B28" s="8" t="str">
        <f>IF(INDEX(中間シート!D$1:D$149,QUOTIENT(ROW(B28)-2, 参照用!$J$12) + 3,1)&gt;0,
INDEX(中間シート!D$1:D$149,QUOTIENT(ROW(B28)-2, 参照用!$J$12) + 3,1),
"")</f>
        <v>朝</v>
      </c>
      <c r="C28" s="8" t="str">
        <f>INDEX(中間シート!$A$1:$AZ$149,MATCH(A28&amp;B28,中間シート!$A$1:$A$149,0),MATCH(C$1,中間シート!$A$2:$AZ$2,0))</f>
        <v/>
      </c>
      <c r="D28" s="8" t="str">
        <f>INDEX(中間シート!$A$1:$AZ$149,MATCH($A28&amp;$B28,中間シート!$A$1:$A$149,0),MATCH(D$1,中間シート!$A$2:$AZ$2,0))</f>
        <v/>
      </c>
      <c r="E28" t="str">
        <f>IF(
A28="","",
VLOOKUP(MOD(ROW(A28)-2, 参照用!$J$12) + 1,参照用!$N$1:$P$50,2,0)
)</f>
        <v>悪化サイン</v>
      </c>
      <c r="F28" t="str">
        <f xml:space="preserve">
IF(A28="","",
VLOOKUP(MOD(ROW(A28)-2, 参照用!$J$12) + 1,参照用!$N$1:$P$50,3,0)
)</f>
        <v>人間不信</v>
      </c>
      <c r="G28">
        <f xml:space="preserve">
IF(A28="","",
IFERROR(
INDEX(中間シート!$B:$CB,
MATCH(A28&amp;B28,中間シート!$A$1:$A$149,0),
MATCH(F28,中間シート!$B$2:$CB$2,0)
),
"")
)</f>
        <v>0</v>
      </c>
      <c r="H28">
        <f t="shared" si="0"/>
        <v>0</v>
      </c>
      <c r="I28" t="str">
        <f t="shared" si="1"/>
        <v/>
      </c>
      <c r="J28" t="str">
        <f xml:space="preserve">
_xlfn.SWITCH(E28,
"良好サイン",H28*VLOOKUP(F28,参照用!$P$2:$Q$55,2,0),
"注意サイン",H28*VLOOKUP(F28,参照用!$P$2:$Q$55,2,0),
""
)</f>
        <v/>
      </c>
      <c r="K28" s="20">
        <f t="shared" si="2"/>
        <v>65.714285714285708</v>
      </c>
    </row>
    <row r="29" spans="1:11" x14ac:dyDescent="0.2">
      <c r="A29" s="8">
        <f>IF(INDEX(中間シート!B$1:B$149,QUOTIENT(ROW(A29)-2, 参照用!$J$12) + 3,1)&gt;0,
INDEX(中間シート!B$1:B$149,QUOTIENT(ROW(A29)-2, 参照用!$J$12) + 3,1),
"")</f>
        <v>46023</v>
      </c>
      <c r="B29" s="8" t="str">
        <f>IF(INDEX(中間シート!D$1:D$149,QUOTIENT(ROW(B29)-2, 参照用!$J$12) + 3,1)&gt;0,
INDEX(中間シート!D$1:D$149,QUOTIENT(ROW(B29)-2, 参照用!$J$12) + 3,1),
"")</f>
        <v>朝</v>
      </c>
      <c r="C29" s="8" t="str">
        <f>INDEX(中間シート!$A$1:$AZ$149,MATCH(A29&amp;B29,中間シート!$A$1:$A$149,0),MATCH(C$1,中間シート!$A$2:$AZ$2,0))</f>
        <v/>
      </c>
      <c r="D29" s="8" t="str">
        <f>INDEX(中間シート!$A$1:$AZ$149,MATCH($A29&amp;$B29,中間シート!$A$1:$A$149,0),MATCH(D$1,中間シート!$A$2:$AZ$2,0))</f>
        <v/>
      </c>
      <c r="E29" t="str">
        <f>IF(
A29="","",
VLOOKUP(MOD(ROW(A29)-2, 参照用!$J$12) + 1,参照用!$N$1:$P$50,2,0)
)</f>
        <v>悪化サイン</v>
      </c>
      <c r="F29" t="str">
        <f xml:space="preserve">
IF(A29="","",
VLOOKUP(MOD(ROW(A29)-2, 参照用!$J$12) + 1,参照用!$N$1:$P$50,3,0)
)</f>
        <v>破壊衝動</v>
      </c>
      <c r="G29">
        <f xml:space="preserve">
IF(A29="","",
IFERROR(
INDEX(中間シート!$B:$CB,
MATCH(A29&amp;B29,中間シート!$A$1:$A$149,0),
MATCH(F29,中間シート!$B$2:$CB$2,0)
),
"")
)</f>
        <v>0</v>
      </c>
      <c r="H29">
        <f t="shared" si="0"/>
        <v>0</v>
      </c>
      <c r="I29" t="str">
        <f t="shared" si="1"/>
        <v/>
      </c>
      <c r="J29" t="str">
        <f xml:space="preserve">
_xlfn.SWITCH(E29,
"良好サイン",H29*VLOOKUP(F29,参照用!$P$2:$Q$55,2,0),
"注意サイン",H29*VLOOKUP(F29,参照用!$P$2:$Q$55,2,0),
""
)</f>
        <v/>
      </c>
      <c r="K29" s="20">
        <f t="shared" si="2"/>
        <v>65.714285714285708</v>
      </c>
    </row>
    <row r="30" spans="1:11" x14ac:dyDescent="0.2">
      <c r="A30" s="8">
        <f>IF(INDEX(中間シート!B$1:B$149,QUOTIENT(ROW(A30)-2, 参照用!$J$12) + 3,1)&gt;0,
INDEX(中間シート!B$1:B$149,QUOTIENT(ROW(A30)-2, 参照用!$J$12) + 3,1),
"")</f>
        <v>46023</v>
      </c>
      <c r="B30" s="8" t="str">
        <f>IF(INDEX(中間シート!D$1:D$149,QUOTIENT(ROW(B30)-2, 参照用!$J$12) + 3,1)&gt;0,
INDEX(中間シート!D$1:D$149,QUOTIENT(ROW(B30)-2, 参照用!$J$12) + 3,1),
"")</f>
        <v>朝</v>
      </c>
      <c r="C30" s="8" t="str">
        <f>INDEX(中間シート!$A$1:$AZ$149,MATCH(A30&amp;B30,中間シート!$A$1:$A$149,0),MATCH(C$1,中間シート!$A$2:$AZ$2,0))</f>
        <v/>
      </c>
      <c r="D30" s="8" t="str">
        <f>INDEX(中間シート!$A$1:$AZ$149,MATCH($A30&amp;$B30,中間シート!$A$1:$A$149,0),MATCH(D$1,中間シート!$A$2:$AZ$2,0))</f>
        <v/>
      </c>
      <c r="E30" t="str">
        <f>IF(
A30="","",
VLOOKUP(MOD(ROW(A30)-2, 参照用!$J$12) + 1,参照用!$N$1:$P$50,2,0)
)</f>
        <v>リカバリー</v>
      </c>
      <c r="F30" t="str">
        <f xml:space="preserve">
IF(A30="","",
VLOOKUP(MOD(ROW(A30)-2, 参照用!$J$12) + 1,参照用!$N$1:$P$50,3,0)
)</f>
        <v>ストレッチ</v>
      </c>
      <c r="G30">
        <f xml:space="preserve">
IF(A30="","",
IFERROR(
INDEX(中間シート!$B:$CB,
MATCH(A30&amp;B30,中間シート!$A$1:$A$149,0),
MATCH(F30,中間シート!$B$2:$CB$2,0)
),
"")
)</f>
        <v>0</v>
      </c>
      <c r="H30">
        <f t="shared" si="0"/>
        <v>0</v>
      </c>
      <c r="I30" t="str">
        <f t="shared" si="1"/>
        <v/>
      </c>
      <c r="J30" t="str">
        <f xml:space="preserve">
_xlfn.SWITCH(E30,
"良好サイン",H30*VLOOKUP(F30,参照用!$P$2:$Q$55,2,0),
"注意サイン",H30*VLOOKUP(F30,参照用!$P$2:$Q$55,2,0),
""
)</f>
        <v/>
      </c>
      <c r="K30" s="20">
        <f t="shared" si="2"/>
        <v>65.714285714285708</v>
      </c>
    </row>
    <row r="31" spans="1:11" x14ac:dyDescent="0.2">
      <c r="A31" s="8">
        <f>IF(INDEX(中間シート!B$1:B$149,QUOTIENT(ROW(A31)-2, 参照用!$J$12) + 3,1)&gt;0,
INDEX(中間シート!B$1:B$149,QUOTIENT(ROW(A31)-2, 参照用!$J$12) + 3,1),
"")</f>
        <v>46023</v>
      </c>
      <c r="B31" s="8" t="str">
        <f>IF(INDEX(中間シート!D$1:D$149,QUOTIENT(ROW(B31)-2, 参照用!$J$12) + 3,1)&gt;0,
INDEX(中間シート!D$1:D$149,QUOTIENT(ROW(B31)-2, 参照用!$J$12) + 3,1),
"")</f>
        <v>朝</v>
      </c>
      <c r="C31" s="8" t="str">
        <f>INDEX(中間シート!$A$1:$AZ$149,MATCH(A31&amp;B31,中間シート!$A$1:$A$149,0),MATCH(C$1,中間シート!$A$2:$AZ$2,0))</f>
        <v/>
      </c>
      <c r="D31" s="8" t="str">
        <f>INDEX(中間シート!$A$1:$AZ$149,MATCH($A31&amp;$B31,中間シート!$A$1:$A$149,0),MATCH(D$1,中間シート!$A$2:$AZ$2,0))</f>
        <v/>
      </c>
      <c r="E31" t="str">
        <f>IF(
A31="","",
VLOOKUP(MOD(ROW(A31)-2, 参照用!$J$12) + 1,参照用!$N$1:$P$50,2,0)
)</f>
        <v>リカバリー</v>
      </c>
      <c r="F31" t="str">
        <f xml:space="preserve">
IF(A31="","",
VLOOKUP(MOD(ROW(A31)-2, 参照用!$J$12) + 1,参照用!$N$1:$P$50,3,0)
)</f>
        <v>仮眠</v>
      </c>
      <c r="G31">
        <f xml:space="preserve">
IF(A31="","",
IFERROR(
INDEX(中間シート!$B:$CB,
MATCH(A31&amp;B31,中間シート!$A$1:$A$149,0),
MATCH(F31,中間シート!$B$2:$CB$2,0)
),
"")
)</f>
        <v>0</v>
      </c>
      <c r="H31">
        <f t="shared" si="0"/>
        <v>0</v>
      </c>
      <c r="I31" t="str">
        <f t="shared" si="1"/>
        <v/>
      </c>
      <c r="J31" t="str">
        <f xml:space="preserve">
_xlfn.SWITCH(E31,
"良好サイン",H31*VLOOKUP(F31,参照用!$P$2:$Q$55,2,0),
"注意サイン",H31*VLOOKUP(F31,参照用!$P$2:$Q$55,2,0),
""
)</f>
        <v/>
      </c>
      <c r="K31" s="20">
        <f t="shared" si="2"/>
        <v>65.714285714285708</v>
      </c>
    </row>
    <row r="32" spans="1:11" x14ac:dyDescent="0.2">
      <c r="A32" s="8">
        <f>IF(INDEX(中間シート!B$1:B$149,QUOTIENT(ROW(A32)-2, 参照用!$J$12) + 3,1)&gt;0,
INDEX(中間シート!B$1:B$149,QUOTIENT(ROW(A32)-2, 参照用!$J$12) + 3,1),
"")</f>
        <v>46023</v>
      </c>
      <c r="B32" s="8" t="str">
        <f>IF(INDEX(中間シート!D$1:D$149,QUOTIENT(ROW(B32)-2, 参照用!$J$12) + 3,1)&gt;0,
INDEX(中間シート!D$1:D$149,QUOTIENT(ROW(B32)-2, 参照用!$J$12) + 3,1),
"")</f>
        <v>朝</v>
      </c>
      <c r="C32" s="8" t="str">
        <f>INDEX(中間シート!$A$1:$AZ$149,MATCH(A32&amp;B32,中間シート!$A$1:$A$149,0),MATCH(C$1,中間シート!$A$2:$AZ$2,0))</f>
        <v/>
      </c>
      <c r="D32" s="8" t="str">
        <f>INDEX(中間シート!$A$1:$AZ$149,MATCH($A32&amp;$B32,中間シート!$A$1:$A$149,0),MATCH(D$1,中間シート!$A$2:$AZ$2,0))</f>
        <v/>
      </c>
      <c r="E32" t="str">
        <f>IF(
A32="","",
VLOOKUP(MOD(ROW(A32)-2, 参照用!$J$12) + 1,参照用!$N$1:$P$50,2,0)
)</f>
        <v>リカバリー</v>
      </c>
      <c r="F32" t="str">
        <f xml:space="preserve">
IF(A32="","",
VLOOKUP(MOD(ROW(A32)-2, 参照用!$J$12) + 1,参照用!$N$1:$P$50,3,0)
)</f>
        <v>音楽</v>
      </c>
      <c r="G32">
        <f xml:space="preserve">
IF(A32="","",
IFERROR(
INDEX(中間シート!$B:$CB,
MATCH(A32&amp;B32,中間シート!$A$1:$A$149,0),
MATCH(F32,中間シート!$B$2:$CB$2,0)
),
"")
)</f>
        <v>0</v>
      </c>
      <c r="H32">
        <f t="shared" si="0"/>
        <v>0</v>
      </c>
      <c r="I32" t="str">
        <f t="shared" si="1"/>
        <v/>
      </c>
      <c r="J32" t="str">
        <f xml:space="preserve">
_xlfn.SWITCH(E32,
"良好サイン",H32*VLOOKUP(F32,参照用!$P$2:$Q$55,2,0),
"注意サイン",H32*VLOOKUP(F32,参照用!$P$2:$Q$55,2,0),
""
)</f>
        <v/>
      </c>
      <c r="K32" s="20">
        <f t="shared" si="2"/>
        <v>65.714285714285708</v>
      </c>
    </row>
    <row r="33" spans="1:11" x14ac:dyDescent="0.2">
      <c r="A33" s="8">
        <f>IF(INDEX(中間シート!B$1:B$149,QUOTIENT(ROW(A33)-2, 参照用!$J$12) + 3,1)&gt;0,
INDEX(中間シート!B$1:B$149,QUOTIENT(ROW(A33)-2, 参照用!$J$12) + 3,1),
"")</f>
        <v>46023</v>
      </c>
      <c r="B33" s="8" t="str">
        <f>IF(INDEX(中間シート!D$1:D$149,QUOTIENT(ROW(B33)-2, 参照用!$J$12) + 3,1)&gt;0,
INDEX(中間シート!D$1:D$149,QUOTIENT(ROW(B33)-2, 参照用!$J$12) + 3,1),
"")</f>
        <v>朝</v>
      </c>
      <c r="C33" s="8" t="str">
        <f>INDEX(中間シート!$A$1:$AZ$149,MATCH(A33&amp;B33,中間シート!$A$1:$A$149,0),MATCH(C$1,中間シート!$A$2:$AZ$2,0))</f>
        <v/>
      </c>
      <c r="D33" s="8" t="str">
        <f>INDEX(中間シート!$A$1:$AZ$149,MATCH($A33&amp;$B33,中間シート!$A$1:$A$149,0),MATCH(D$1,中間シート!$A$2:$AZ$2,0))</f>
        <v/>
      </c>
      <c r="E33" t="str">
        <f>IF(
A33="","",
VLOOKUP(MOD(ROW(A33)-2, 参照用!$J$12) + 1,参照用!$N$1:$P$50,2,0)
)</f>
        <v>リカバリー</v>
      </c>
      <c r="F33" t="str">
        <f xml:space="preserve">
IF(A33="","",
VLOOKUP(MOD(ROW(A33)-2, 参照用!$J$12) + 1,参照用!$N$1:$P$50,3,0)
)</f>
        <v>頓服</v>
      </c>
      <c r="G33">
        <f xml:space="preserve">
IF(A33="","",
IFERROR(
INDEX(中間シート!$B:$CB,
MATCH(A33&amp;B33,中間シート!$A$1:$A$149,0),
MATCH(F33,中間シート!$B$2:$CB$2,0)
),
"")
)</f>
        <v>0</v>
      </c>
      <c r="H33">
        <f t="shared" si="0"/>
        <v>0</v>
      </c>
      <c r="I33" t="str">
        <f t="shared" si="1"/>
        <v/>
      </c>
      <c r="J33" t="str">
        <f xml:space="preserve">
_xlfn.SWITCH(E33,
"良好サイン",H33*VLOOKUP(F33,参照用!$P$2:$Q$55,2,0),
"注意サイン",H33*VLOOKUP(F33,参照用!$P$2:$Q$55,2,0),
""
)</f>
        <v/>
      </c>
      <c r="K33" s="20">
        <f t="shared" si="2"/>
        <v>65.714285714285708</v>
      </c>
    </row>
    <row r="34" spans="1:11" x14ac:dyDescent="0.2">
      <c r="A34" s="8">
        <f>IF(INDEX(中間シート!B$1:B$149,QUOTIENT(ROW(A34)-2, 参照用!$J$12) + 3,1)&gt;0,
INDEX(中間シート!B$1:B$149,QUOTIENT(ROW(A34)-2, 参照用!$J$12) + 3,1),
"")</f>
        <v>46023</v>
      </c>
      <c r="B34" s="8" t="str">
        <f>IF(INDEX(中間シート!D$1:D$149,QUOTIENT(ROW(B34)-2, 参照用!$J$12) + 3,1)&gt;0,
INDEX(中間シート!D$1:D$149,QUOTIENT(ROW(B34)-2, 参照用!$J$12) + 3,1),
"")</f>
        <v>朝</v>
      </c>
      <c r="C34" s="8" t="str">
        <f>INDEX(中間シート!$A$1:$AZ$149,MATCH(A34&amp;B34,中間シート!$A$1:$A$149,0),MATCH(C$1,中間シート!$A$2:$AZ$2,0))</f>
        <v/>
      </c>
      <c r="D34" s="8" t="str">
        <f>INDEX(中間シート!$A$1:$AZ$149,MATCH($A34&amp;$B34,中間シート!$A$1:$A$149,0),MATCH(D$1,中間シート!$A$2:$AZ$2,0))</f>
        <v/>
      </c>
      <c r="E34" t="str">
        <f>IF(
A34="","",
VLOOKUP(MOD(ROW(A34)-2, 参照用!$J$12) + 1,参照用!$N$1:$P$50,2,0)
)</f>
        <v>リカバリー</v>
      </c>
      <c r="F34" t="str">
        <f xml:space="preserve">
IF(A34="","",
VLOOKUP(MOD(ROW(A34)-2, 参照用!$J$12) + 1,参照用!$N$1:$P$50,3,0)
)</f>
        <v>散歩</v>
      </c>
      <c r="G34">
        <f xml:space="preserve">
IF(A34="","",
IFERROR(
INDEX(中間シート!$B:$CB,
MATCH(A34&amp;B34,中間シート!$A$1:$A$149,0),
MATCH(F34,中間シート!$B$2:$CB$2,0)
),
"")
)</f>
        <v>0</v>
      </c>
      <c r="H34">
        <f t="shared" si="0"/>
        <v>0</v>
      </c>
      <c r="I34" t="str">
        <f t="shared" si="1"/>
        <v/>
      </c>
      <c r="J34" t="str">
        <f xml:space="preserve">
_xlfn.SWITCH(E34,
"良好サイン",H34*VLOOKUP(F34,参照用!$P$2:$Q$55,2,0),
"注意サイン",H34*VLOOKUP(F34,参照用!$P$2:$Q$55,2,0),
""
)</f>
        <v/>
      </c>
      <c r="K34" s="20">
        <f t="shared" si="2"/>
        <v>65.714285714285708</v>
      </c>
    </row>
    <row r="35" spans="1:11" x14ac:dyDescent="0.2">
      <c r="A35" s="8">
        <f>IF(INDEX(中間シート!B$1:B$149,QUOTIENT(ROW(A35)-2, 参照用!$J$12) + 3,1)&gt;0,
INDEX(中間シート!B$1:B$149,QUOTIENT(ROW(A35)-2, 参照用!$J$12) + 3,1),
"")</f>
        <v>46023</v>
      </c>
      <c r="B35" s="8" t="str">
        <f>IF(INDEX(中間シート!D$1:D$149,QUOTIENT(ROW(B35)-2, 参照用!$J$12) + 3,1)&gt;0,
INDEX(中間シート!D$1:D$149,QUOTIENT(ROW(B35)-2, 参照用!$J$12) + 3,1),
"")</f>
        <v>朝</v>
      </c>
      <c r="C35" s="8" t="str">
        <f>INDEX(中間シート!$A$1:$AZ$149,MATCH(A35&amp;B35,中間シート!$A$1:$A$149,0),MATCH(C$1,中間シート!$A$2:$AZ$2,0))</f>
        <v/>
      </c>
      <c r="D35" s="8" t="str">
        <f>INDEX(中間シート!$A$1:$AZ$149,MATCH($A35&amp;$B35,中間シート!$A$1:$A$149,0),MATCH(D$1,中間シート!$A$2:$AZ$2,0))</f>
        <v/>
      </c>
      <c r="E35" t="str">
        <f>IF(
A35="","",
VLOOKUP(MOD(ROW(A35)-2, 参照用!$J$12) + 1,参照用!$N$1:$P$50,2,0)
)</f>
        <v>服薬</v>
      </c>
      <c r="F35" t="str">
        <f xml:space="preserve">
IF(A35="","",
VLOOKUP(MOD(ROW(A35)-2, 参照用!$J$12) + 1,参照用!$N$1:$P$50,3,0)
)</f>
        <v>いつもの薬</v>
      </c>
      <c r="G35">
        <f xml:space="preserve">
IF(A35="","",
IFERROR(
INDEX(中間シート!$B:$CB,
MATCH(A35&amp;B35,中間シート!$A$1:$A$149,0),
MATCH(F35,中間シート!$B$2:$CB$2,0)
),
"")
)</f>
        <v>0</v>
      </c>
      <c r="H35">
        <f t="shared" si="0"/>
        <v>0</v>
      </c>
      <c r="I35" t="str">
        <f t="shared" si="1"/>
        <v/>
      </c>
      <c r="J35" t="str">
        <f xml:space="preserve">
_xlfn.SWITCH(E35,
"良好サイン",H35*VLOOKUP(F35,参照用!$P$2:$Q$55,2,0),
"注意サイン",H35*VLOOKUP(F35,参照用!$P$2:$Q$55,2,0),
""
)</f>
        <v/>
      </c>
      <c r="K35" s="20">
        <f t="shared" si="2"/>
        <v>65.714285714285708</v>
      </c>
    </row>
    <row r="36" spans="1:11" x14ac:dyDescent="0.2">
      <c r="A36" s="8">
        <f>IF(INDEX(中間シート!B$1:B$149,QUOTIENT(ROW(A36)-2, 参照用!$J$12) + 3,1)&gt;0,
INDEX(中間シート!B$1:B$149,QUOTIENT(ROW(A36)-2, 参照用!$J$12) + 3,1),
"")</f>
        <v>46023</v>
      </c>
      <c r="B36" s="8" t="str">
        <f>IF(INDEX(中間シート!D$1:D$149,QUOTIENT(ROW(B36)-2, 参照用!$J$12) + 3,1)&gt;0,
INDEX(中間シート!D$1:D$149,QUOTIENT(ROW(B36)-2, 参照用!$J$12) + 3,1),
"")</f>
        <v>朝</v>
      </c>
      <c r="C36" s="8" t="str">
        <f>INDEX(中間シート!$A$1:$AZ$149,MATCH(A36&amp;B36,中間シート!$A$1:$A$149,0),MATCH(C$1,中間シート!$A$2:$AZ$2,0))</f>
        <v/>
      </c>
      <c r="D36" s="8" t="str">
        <f>INDEX(中間シート!$A$1:$AZ$149,MATCH($A36&amp;$B36,中間シート!$A$1:$A$149,0),MATCH(D$1,中間シート!$A$2:$AZ$2,0))</f>
        <v/>
      </c>
      <c r="E36" t="str">
        <f>IF(
A36="","",
VLOOKUP(MOD(ROW(A36)-2, 参照用!$J$12) + 1,参照用!$N$1:$P$50,2,0)
)</f>
        <v>備考</v>
      </c>
      <c r="F36" t="str">
        <f xml:space="preserve">
IF(A36="","",
VLOOKUP(MOD(ROW(A36)-2, 参照用!$J$12) + 1,参照用!$N$1:$P$50,3,0)
)</f>
        <v>コメント</v>
      </c>
      <c r="G36" t="str">
        <f xml:space="preserve">
IF(A36="","",
IFERROR(
INDEX(中間シート!$B:$CB,
MATCH(A36&amp;B36,中間シート!$A$1:$A$149,0),
MATCH(F36,中間シート!$B$2:$CB$2,0)
),
"")
)</f>
        <v/>
      </c>
      <c r="H36" t="str">
        <f t="shared" si="0"/>
        <v/>
      </c>
      <c r="I36" t="str">
        <f t="shared" si="1"/>
        <v/>
      </c>
      <c r="J36" t="str">
        <f xml:space="preserve">
_xlfn.SWITCH(E36,
"良好サイン",H36*VLOOKUP(F36,参照用!$P$2:$Q$55,2,0),
"注意サイン",H36*VLOOKUP(F36,参照用!$P$2:$Q$55,2,0),
""
)</f>
        <v/>
      </c>
      <c r="K36" s="20">
        <f t="shared" si="2"/>
        <v>65.714285714285708</v>
      </c>
    </row>
    <row r="37" spans="1:11" x14ac:dyDescent="0.2">
      <c r="A37" s="8">
        <f>IF(INDEX(中間シート!B$1:B$149,QUOTIENT(ROW(A37)-2, 参照用!$J$12) + 3,1)&gt;0,
INDEX(中間シート!B$1:B$149,QUOTIENT(ROW(A37)-2, 参照用!$J$12) + 3,1),
"")</f>
        <v>46023</v>
      </c>
      <c r="B37" s="8" t="str">
        <f>IF(INDEX(中間シート!D$1:D$149,QUOTIENT(ROW(B37)-2, 参照用!$J$12) + 3,1)&gt;0,
INDEX(中間シート!D$1:D$149,QUOTIENT(ROW(B37)-2, 参照用!$J$12) + 3,1),
"")</f>
        <v>昼</v>
      </c>
      <c r="C37" s="8" t="str">
        <f>INDEX(中間シート!$A$1:$AZ$149,MATCH(A37&amp;B37,中間シート!$A$1:$A$149,0),MATCH(C$1,中間シート!$A$2:$AZ$2,0))</f>
        <v/>
      </c>
      <c r="D37" s="8" t="str">
        <f>INDEX(中間シート!$A$1:$AZ$149,MATCH($A37&amp;$B37,中間シート!$A$1:$A$149,0),MATCH(D$1,中間シート!$A$2:$AZ$2,0))</f>
        <v/>
      </c>
      <c r="E37" t="str">
        <f>IF(
A37="","",
VLOOKUP(MOD(ROW(A37)-2, 参照用!$J$12) + 1,参照用!$N$1:$P$50,2,0)
)</f>
        <v>日付</v>
      </c>
      <c r="F37" t="str">
        <f xml:space="preserve">
IF(A37="","",
VLOOKUP(MOD(ROW(A37)-2, 参照用!$J$12) + 1,参照用!$N$1:$P$50,3,0)
)</f>
        <v>日付</v>
      </c>
      <c r="G37">
        <f xml:space="preserve">
IF(A37="","",
IFERROR(
INDEX(中間シート!$B:$CB,
MATCH(A37&amp;B37,中間シート!$A$1:$A$149,0),
MATCH(F37,中間シート!$B$2:$CB$2,0)
),
"")
)</f>
        <v>46023</v>
      </c>
      <c r="H37" t="str">
        <f t="shared" si="0"/>
        <v/>
      </c>
      <c r="I37">
        <f t="shared" si="1"/>
        <v>46023</v>
      </c>
      <c r="J37" t="str">
        <f xml:space="preserve">
_xlfn.SWITCH(E37,
"良好サイン",H37*VLOOKUP(F37,参照用!$P$2:$Q$55,2,0),
"注意サイン",H37*VLOOKUP(F37,参照用!$P$2:$Q$55,2,0),
""
)</f>
        <v/>
      </c>
      <c r="K37" s="20">
        <f t="shared" si="2"/>
        <v>60</v>
      </c>
    </row>
    <row r="38" spans="1:11" x14ac:dyDescent="0.2">
      <c r="A38" s="8">
        <f>IF(INDEX(中間シート!B$1:B$149,QUOTIENT(ROW(A38)-2, 参照用!$J$12) + 3,1)&gt;0,
INDEX(中間シート!B$1:B$149,QUOTIENT(ROW(A38)-2, 参照用!$J$12) + 3,1),
"")</f>
        <v>46023</v>
      </c>
      <c r="B38" s="8" t="str">
        <f>IF(INDEX(中間シート!D$1:D$149,QUOTIENT(ROW(B38)-2, 参照用!$J$12) + 3,1)&gt;0,
INDEX(中間シート!D$1:D$149,QUOTIENT(ROW(B38)-2, 参照用!$J$12) + 3,1),
"")</f>
        <v>昼</v>
      </c>
      <c r="C38" s="8" t="str">
        <f>INDEX(中間シート!$A$1:$AZ$149,MATCH(A38&amp;B38,中間シート!$A$1:$A$149,0),MATCH(C$1,中間シート!$A$2:$AZ$2,0))</f>
        <v/>
      </c>
      <c r="D38" s="8" t="str">
        <f>INDEX(中間シート!$A$1:$AZ$149,MATCH($A38&amp;$B38,中間シート!$A$1:$A$149,0),MATCH(D$1,中間シート!$A$2:$AZ$2,0))</f>
        <v/>
      </c>
      <c r="E38" t="str">
        <f>IF(
A38="","",
VLOOKUP(MOD(ROW(A38)-2, 参照用!$J$12) + 1,参照用!$N$1:$P$50,2,0)
)</f>
        <v>曜日</v>
      </c>
      <c r="F38" t="str">
        <f xml:space="preserve">
IF(A38="","",
VLOOKUP(MOD(ROW(A38)-2, 参照用!$J$12) + 1,参照用!$N$1:$P$50,3,0)
)</f>
        <v>曜日</v>
      </c>
      <c r="G38" t="str">
        <f xml:space="preserve">
IF(A38="","",
IFERROR(
INDEX(中間シート!$B:$CB,
MATCH(A38&amp;B38,中間シート!$A$1:$A$149,0),
MATCH(F38,中間シート!$B$2:$CB$2,0)
),
"")
)</f>
        <v>木</v>
      </c>
      <c r="H38" t="str">
        <f t="shared" si="0"/>
        <v/>
      </c>
      <c r="I38" t="str">
        <f t="shared" si="1"/>
        <v>木</v>
      </c>
      <c r="J38" t="str">
        <f xml:space="preserve">
_xlfn.SWITCH(E38,
"良好サイン",H38*VLOOKUP(F38,参照用!$P$2:$Q$55,2,0),
"注意サイン",H38*VLOOKUP(F38,参照用!$P$2:$Q$55,2,0),
""
)</f>
        <v/>
      </c>
      <c r="K38" s="20">
        <f t="shared" si="2"/>
        <v>60</v>
      </c>
    </row>
    <row r="39" spans="1:11" x14ac:dyDescent="0.2">
      <c r="A39" s="8">
        <f>IF(INDEX(中間シート!B$1:B$149,QUOTIENT(ROW(A39)-2, 参照用!$J$12) + 3,1)&gt;0,
INDEX(中間シート!B$1:B$149,QUOTIENT(ROW(A39)-2, 参照用!$J$12) + 3,1),
"")</f>
        <v>46023</v>
      </c>
      <c r="B39" s="8" t="str">
        <f>IF(INDEX(中間シート!D$1:D$149,QUOTIENT(ROW(B39)-2, 参照用!$J$12) + 3,1)&gt;0,
INDEX(中間シート!D$1:D$149,QUOTIENT(ROW(B39)-2, 参照用!$J$12) + 3,1),
"")</f>
        <v>昼</v>
      </c>
      <c r="C39" s="8" t="str">
        <f>INDEX(中間シート!$A$1:$AZ$149,MATCH(A39&amp;B39,中間シート!$A$1:$A$149,0),MATCH(C$1,中間シート!$A$2:$AZ$2,0))</f>
        <v/>
      </c>
      <c r="D39" s="8" t="str">
        <f>INDEX(中間シート!$A$1:$AZ$149,MATCH($A39&amp;$B39,中間シート!$A$1:$A$149,0),MATCH(D$1,中間シート!$A$2:$AZ$2,0))</f>
        <v/>
      </c>
      <c r="E39" t="str">
        <f>IF(
A39="","",
VLOOKUP(MOD(ROW(A39)-2, 参照用!$J$12) + 1,参照用!$N$1:$P$50,2,0)
)</f>
        <v>時間帯</v>
      </c>
      <c r="F39" t="str">
        <f xml:space="preserve">
IF(A39="","",
VLOOKUP(MOD(ROW(A39)-2, 参照用!$J$12) + 1,参照用!$N$1:$P$50,3,0)
)</f>
        <v>時間帯</v>
      </c>
      <c r="G39" t="str">
        <f xml:space="preserve">
IF(A39="","",
IFERROR(
INDEX(中間シート!$B:$CB,
MATCH(A39&amp;B39,中間シート!$A$1:$A$149,0),
MATCH(F39,中間シート!$B$2:$CB$2,0)
),
"")
)</f>
        <v>昼</v>
      </c>
      <c r="H39" t="str">
        <f t="shared" si="0"/>
        <v/>
      </c>
      <c r="I39" t="str">
        <f t="shared" si="1"/>
        <v>昼</v>
      </c>
      <c r="J39" t="str">
        <f xml:space="preserve">
_xlfn.SWITCH(E39,
"良好サイン",H39*VLOOKUP(F39,参照用!$P$2:$Q$55,2,0),
"注意サイン",H39*VLOOKUP(F39,参照用!$P$2:$Q$55,2,0),
""
)</f>
        <v/>
      </c>
      <c r="K39" s="20">
        <f t="shared" si="2"/>
        <v>60</v>
      </c>
    </row>
    <row r="40" spans="1:11" x14ac:dyDescent="0.2">
      <c r="A40" s="8">
        <f>IF(INDEX(中間シート!B$1:B$149,QUOTIENT(ROW(A40)-2, 参照用!$J$12) + 3,1)&gt;0,
INDEX(中間シート!B$1:B$149,QUOTIENT(ROW(A40)-2, 参照用!$J$12) + 3,1),
"")</f>
        <v>46023</v>
      </c>
      <c r="B40" s="8" t="str">
        <f>IF(INDEX(中間シート!D$1:D$149,QUOTIENT(ROW(B40)-2, 参照用!$J$12) + 3,1)&gt;0,
INDEX(中間シート!D$1:D$149,QUOTIENT(ROW(B40)-2, 参照用!$J$12) + 3,1),
"")</f>
        <v>昼</v>
      </c>
      <c r="C40" s="8" t="str">
        <f>INDEX(中間シート!$A$1:$AZ$149,MATCH(A40&amp;B40,中間シート!$A$1:$A$149,0),MATCH(C$1,中間シート!$A$2:$AZ$2,0))</f>
        <v/>
      </c>
      <c r="D40" s="8" t="str">
        <f>INDEX(中間シート!$A$1:$AZ$149,MATCH($A40&amp;$B40,中間シート!$A$1:$A$149,0),MATCH(D$1,中間シート!$A$2:$AZ$2,0))</f>
        <v/>
      </c>
      <c r="E40" t="str">
        <f>IF(
A40="","",
VLOOKUP(MOD(ROW(A40)-2, 参照用!$J$12) + 1,参照用!$N$1:$P$50,2,0)
)</f>
        <v>気候</v>
      </c>
      <c r="F40" t="str">
        <f xml:space="preserve">
IF(A40="","",
VLOOKUP(MOD(ROW(A40)-2, 参照用!$J$12) + 1,参照用!$N$1:$P$50,3,0)
)</f>
        <v>天気</v>
      </c>
      <c r="G40" t="str">
        <f xml:space="preserve">
IF(A40="","",
IFERROR(
INDEX(中間シート!$B:$CB,
MATCH(A40&amp;B40,中間シート!$A$1:$A$149,0),
MATCH(F40,中間シート!$B$2:$CB$2,0)
),
"")
)</f>
        <v/>
      </c>
      <c r="H40" t="str">
        <f t="shared" si="0"/>
        <v/>
      </c>
      <c r="I40" t="str">
        <f t="shared" si="1"/>
        <v/>
      </c>
      <c r="J40" t="str">
        <f xml:space="preserve">
_xlfn.SWITCH(E40,
"良好サイン",H40*VLOOKUP(F40,参照用!$P$2:$Q$55,2,0),
"注意サイン",H40*VLOOKUP(F40,参照用!$P$2:$Q$55,2,0),
""
)</f>
        <v/>
      </c>
      <c r="K40" s="20">
        <f t="shared" si="2"/>
        <v>60</v>
      </c>
    </row>
    <row r="41" spans="1:11" x14ac:dyDescent="0.2">
      <c r="A41" s="8">
        <f>IF(INDEX(中間シート!B$1:B$149,QUOTIENT(ROW(A41)-2, 参照用!$J$12) + 3,1)&gt;0,
INDEX(中間シート!B$1:B$149,QUOTIENT(ROW(A41)-2, 参照用!$J$12) + 3,1),
"")</f>
        <v>46023</v>
      </c>
      <c r="B41" s="8" t="str">
        <f>IF(INDEX(中間シート!D$1:D$149,QUOTIENT(ROW(B41)-2, 参照用!$J$12) + 3,1)&gt;0,
INDEX(中間シート!D$1:D$149,QUOTIENT(ROW(B41)-2, 参照用!$J$12) + 3,1),
"")</f>
        <v>昼</v>
      </c>
      <c r="C41" s="8" t="str">
        <f>INDEX(中間シート!$A$1:$AZ$149,MATCH(A41&amp;B41,中間シート!$A$1:$A$149,0),MATCH(C$1,中間シート!$A$2:$AZ$2,0))</f>
        <v/>
      </c>
      <c r="D41" s="8" t="str">
        <f>INDEX(中間シート!$A$1:$AZ$149,MATCH($A41&amp;$B41,中間シート!$A$1:$A$149,0),MATCH(D$1,中間シート!$A$2:$AZ$2,0))</f>
        <v/>
      </c>
      <c r="E41" t="str">
        <f>IF(
A41="","",
VLOOKUP(MOD(ROW(A41)-2, 参照用!$J$12) + 1,参照用!$N$1:$P$50,2,0)
)</f>
        <v>気候</v>
      </c>
      <c r="F41" t="str">
        <f xml:space="preserve">
IF(A41="","",
VLOOKUP(MOD(ROW(A41)-2, 参照用!$J$12) + 1,参照用!$N$1:$P$50,3,0)
)</f>
        <v>気温</v>
      </c>
      <c r="G41" t="str">
        <f xml:space="preserve">
IF(A41="","",
IFERROR(
INDEX(中間シート!$B:$CB,
MATCH(A41&amp;B41,中間シート!$A$1:$A$149,0),
MATCH(F41,中間シート!$B$2:$CB$2,0)
),
"")
)</f>
        <v/>
      </c>
      <c r="H41" t="str">
        <f t="shared" si="0"/>
        <v/>
      </c>
      <c r="I41" t="str">
        <f t="shared" si="1"/>
        <v/>
      </c>
      <c r="J41" t="str">
        <f xml:space="preserve">
_xlfn.SWITCH(E41,
"良好サイン",H41*VLOOKUP(F41,参照用!$P$2:$Q$55,2,0),
"注意サイン",H41*VLOOKUP(F41,参照用!$P$2:$Q$55,2,0),
""
)</f>
        <v/>
      </c>
      <c r="K41" s="20">
        <f t="shared" si="2"/>
        <v>60</v>
      </c>
    </row>
    <row r="42" spans="1:11" x14ac:dyDescent="0.2">
      <c r="A42" s="8">
        <f>IF(INDEX(中間シート!B$1:B$149,QUOTIENT(ROW(A42)-2, 参照用!$J$12) + 3,1)&gt;0,
INDEX(中間シート!B$1:B$149,QUOTIENT(ROW(A42)-2, 参照用!$J$12) + 3,1),
"")</f>
        <v>46023</v>
      </c>
      <c r="B42" s="8" t="str">
        <f>IF(INDEX(中間シート!D$1:D$149,QUOTIENT(ROW(B42)-2, 参照用!$J$12) + 3,1)&gt;0,
INDEX(中間シート!D$1:D$149,QUOTIENT(ROW(B42)-2, 参照用!$J$12) + 3,1),
"")</f>
        <v>昼</v>
      </c>
      <c r="C42" s="8" t="str">
        <f>INDEX(中間シート!$A$1:$AZ$149,MATCH(A42&amp;B42,中間シート!$A$1:$A$149,0),MATCH(C$1,中間シート!$A$2:$AZ$2,0))</f>
        <v/>
      </c>
      <c r="D42" s="8" t="str">
        <f>INDEX(中間シート!$A$1:$AZ$149,MATCH($A42&amp;$B42,中間シート!$A$1:$A$149,0),MATCH(D$1,中間シート!$A$2:$AZ$2,0))</f>
        <v/>
      </c>
      <c r="E42" t="str">
        <f>IF(
A42="","",
VLOOKUP(MOD(ROW(A42)-2, 参照用!$J$12) + 1,参照用!$N$1:$P$50,2,0)
)</f>
        <v>基礎指標</v>
      </c>
      <c r="F42" t="str">
        <f xml:space="preserve">
IF(A42="","",
VLOOKUP(MOD(ROW(A42)-2, 参照用!$J$12) + 1,参照用!$N$1:$P$50,3,0)
)</f>
        <v>睡眠</v>
      </c>
      <c r="G42">
        <f xml:space="preserve">
IF(A42="","",
IFERROR(
INDEX(中間シート!$B:$CB,
MATCH(A42&amp;B42,中間シート!$A$1:$A$149,0),
MATCH(F42,中間シート!$B$2:$CB$2,0)
),
"")
)</f>
        <v>0</v>
      </c>
      <c r="H42">
        <f t="shared" si="0"/>
        <v>0</v>
      </c>
      <c r="I42" t="str">
        <f t="shared" si="1"/>
        <v/>
      </c>
      <c r="J42" t="str">
        <f xml:space="preserve">
_xlfn.SWITCH(E42,
"良好サイン",H42*VLOOKUP(F42,参照用!$P$2:$Q$55,2,0),
"注意サイン",H42*VLOOKUP(F42,参照用!$P$2:$Q$55,2,0),
""
)</f>
        <v/>
      </c>
      <c r="K42" s="20">
        <f t="shared" si="2"/>
        <v>60</v>
      </c>
    </row>
    <row r="43" spans="1:11" x14ac:dyDescent="0.2">
      <c r="A43" s="8">
        <f>IF(INDEX(中間シート!B$1:B$149,QUOTIENT(ROW(A43)-2, 参照用!$J$12) + 3,1)&gt;0,
INDEX(中間シート!B$1:B$149,QUOTIENT(ROW(A43)-2, 参照用!$J$12) + 3,1),
"")</f>
        <v>46023</v>
      </c>
      <c r="B43" s="8" t="str">
        <f>IF(INDEX(中間シート!D$1:D$149,QUOTIENT(ROW(B43)-2, 参照用!$J$12) + 3,1)&gt;0,
INDEX(中間シート!D$1:D$149,QUOTIENT(ROW(B43)-2, 参照用!$J$12) + 3,1),
"")</f>
        <v>昼</v>
      </c>
      <c r="C43" s="8" t="str">
        <f>INDEX(中間シート!$A$1:$AZ$149,MATCH(A43&amp;B43,中間シート!$A$1:$A$149,0),MATCH(C$1,中間シート!$A$2:$AZ$2,0))</f>
        <v/>
      </c>
      <c r="D43" s="8" t="str">
        <f>INDEX(中間シート!$A$1:$AZ$149,MATCH($A43&amp;$B43,中間シート!$A$1:$A$149,0),MATCH(D$1,中間シート!$A$2:$AZ$2,0))</f>
        <v/>
      </c>
      <c r="E43" t="str">
        <f>IF(
A43="","",
VLOOKUP(MOD(ROW(A43)-2, 参照用!$J$12) + 1,参照用!$N$1:$P$50,2,0)
)</f>
        <v>基礎指標</v>
      </c>
      <c r="F43" t="str">
        <f xml:space="preserve">
IF(A43="","",
VLOOKUP(MOD(ROW(A43)-2, 参照用!$J$12) + 1,参照用!$N$1:$P$50,3,0)
)</f>
        <v>食事</v>
      </c>
      <c r="G43">
        <f xml:space="preserve">
IF(A43="","",
IFERROR(
INDEX(中間シート!$B:$CB,
MATCH(A43&amp;B43,中間シート!$A$1:$A$149,0),
MATCH(F43,中間シート!$B$2:$CB$2,0)
),
"")
)</f>
        <v>0</v>
      </c>
      <c r="H43">
        <f t="shared" si="0"/>
        <v>0</v>
      </c>
      <c r="I43" t="str">
        <f t="shared" si="1"/>
        <v/>
      </c>
      <c r="J43" t="str">
        <f xml:space="preserve">
_xlfn.SWITCH(E43,
"良好サイン",H43*VLOOKUP(F43,参照用!$P$2:$Q$55,2,0),
"注意サイン",H43*VLOOKUP(F43,参照用!$P$2:$Q$55,2,0),
""
)</f>
        <v/>
      </c>
      <c r="K43" s="20">
        <f t="shared" si="2"/>
        <v>60</v>
      </c>
    </row>
    <row r="44" spans="1:11" x14ac:dyDescent="0.2">
      <c r="A44" s="8">
        <f>IF(INDEX(中間シート!B$1:B$149,QUOTIENT(ROW(A44)-2, 参照用!$J$12) + 3,1)&gt;0,
INDEX(中間シート!B$1:B$149,QUOTIENT(ROW(A44)-2, 参照用!$J$12) + 3,1),
"")</f>
        <v>46023</v>
      </c>
      <c r="B44" s="8" t="str">
        <f>IF(INDEX(中間シート!D$1:D$149,QUOTIENT(ROW(B44)-2, 参照用!$J$12) + 3,1)&gt;0,
INDEX(中間シート!D$1:D$149,QUOTIENT(ROW(B44)-2, 参照用!$J$12) + 3,1),
"")</f>
        <v>昼</v>
      </c>
      <c r="C44" s="8" t="str">
        <f>INDEX(中間シート!$A$1:$AZ$149,MATCH(A44&amp;B44,中間シート!$A$1:$A$149,0),MATCH(C$1,中間シート!$A$2:$AZ$2,0))</f>
        <v/>
      </c>
      <c r="D44" s="8" t="str">
        <f>INDEX(中間シート!$A$1:$AZ$149,MATCH($A44&amp;$B44,中間シート!$A$1:$A$149,0),MATCH(D$1,中間シート!$A$2:$AZ$2,0))</f>
        <v/>
      </c>
      <c r="E44" t="str">
        <f>IF(
A44="","",
VLOOKUP(MOD(ROW(A44)-2, 参照用!$J$12) + 1,参照用!$N$1:$P$50,2,0)
)</f>
        <v>基礎指標</v>
      </c>
      <c r="F44" t="str">
        <f xml:space="preserve">
IF(A44="","",
VLOOKUP(MOD(ROW(A44)-2, 参照用!$J$12) + 1,参照用!$N$1:$P$50,3,0)
)</f>
        <v>ストレス</v>
      </c>
      <c r="G44">
        <f xml:space="preserve">
IF(A44="","",
IFERROR(
INDEX(中間シート!$B:$CB,
MATCH(A44&amp;B44,中間シート!$A$1:$A$149,0),
MATCH(F44,中間シート!$B$2:$CB$2,0)
),
"")
)</f>
        <v>0</v>
      </c>
      <c r="H44">
        <f t="shared" si="0"/>
        <v>0</v>
      </c>
      <c r="I44" t="str">
        <f t="shared" si="1"/>
        <v/>
      </c>
      <c r="J44" t="str">
        <f xml:space="preserve">
_xlfn.SWITCH(E44,
"良好サイン",H44*VLOOKUP(F44,参照用!$P$2:$Q$55,2,0),
"注意サイン",H44*VLOOKUP(F44,参照用!$P$2:$Q$55,2,0),
""
)</f>
        <v/>
      </c>
      <c r="K44" s="20">
        <f t="shared" si="2"/>
        <v>60</v>
      </c>
    </row>
    <row r="45" spans="1:11" x14ac:dyDescent="0.2">
      <c r="A45" s="8">
        <f>IF(INDEX(中間シート!B$1:B$149,QUOTIENT(ROW(A45)-2, 参照用!$J$12) + 3,1)&gt;0,
INDEX(中間シート!B$1:B$149,QUOTIENT(ROW(A45)-2, 参照用!$J$12) + 3,1),
"")</f>
        <v>46023</v>
      </c>
      <c r="B45" s="8" t="str">
        <f>IF(INDEX(中間シート!D$1:D$149,QUOTIENT(ROW(B45)-2, 参照用!$J$12) + 3,1)&gt;0,
INDEX(中間シート!D$1:D$149,QUOTIENT(ROW(B45)-2, 参照用!$J$12) + 3,1),
"")</f>
        <v>昼</v>
      </c>
      <c r="C45" s="8" t="str">
        <f>INDEX(中間シート!$A$1:$AZ$149,MATCH(A45&amp;B45,中間シート!$A$1:$A$149,0),MATCH(C$1,中間シート!$A$2:$AZ$2,0))</f>
        <v/>
      </c>
      <c r="D45" s="8" t="str">
        <f>INDEX(中間シート!$A$1:$AZ$149,MATCH($A45&amp;$B45,中間シート!$A$1:$A$149,0),MATCH(D$1,中間シート!$A$2:$AZ$2,0))</f>
        <v/>
      </c>
      <c r="E45" t="str">
        <f>IF(
A45="","",
VLOOKUP(MOD(ROW(A45)-2, 参照用!$J$12) + 1,参照用!$N$1:$P$50,2,0)
)</f>
        <v>良好サイン</v>
      </c>
      <c r="F45" t="str">
        <f xml:space="preserve">
IF(A45="","",
VLOOKUP(MOD(ROW(A45)-2, 参照用!$J$12) + 1,参照用!$N$1:$P$50,3,0)
)</f>
        <v>プラス思考</v>
      </c>
      <c r="G45">
        <f xml:space="preserve">
IF(A45="","",
IFERROR(
INDEX(中間シート!$B:$CB,
MATCH(A45&amp;B45,中間シート!$A$1:$A$149,0),
MATCH(F45,中間シート!$B$2:$CB$2,0)
),
"")
)</f>
        <v>0</v>
      </c>
      <c r="H45">
        <f t="shared" si="0"/>
        <v>0</v>
      </c>
      <c r="I45" t="str">
        <f t="shared" si="1"/>
        <v/>
      </c>
      <c r="J45">
        <f xml:space="preserve">
_xlfn.SWITCH(E45,
"良好サイン",H45*VLOOKUP(F45,参照用!$P$2:$Q$55,2,0),
"注意サイン",H45*VLOOKUP(F45,参照用!$P$2:$Q$55,2,0),
""
)</f>
        <v>0</v>
      </c>
      <c r="K45" s="20">
        <f t="shared" si="2"/>
        <v>60</v>
      </c>
    </row>
    <row r="46" spans="1:11" x14ac:dyDescent="0.2">
      <c r="A46" s="8">
        <f>IF(INDEX(中間シート!B$1:B$149,QUOTIENT(ROW(A46)-2, 参照用!$J$12) + 3,1)&gt;0,
INDEX(中間シート!B$1:B$149,QUOTIENT(ROW(A46)-2, 参照用!$J$12) + 3,1),
"")</f>
        <v>46023</v>
      </c>
      <c r="B46" s="8" t="str">
        <f>IF(INDEX(中間シート!D$1:D$149,QUOTIENT(ROW(B46)-2, 参照用!$J$12) + 3,1)&gt;0,
INDEX(中間シート!D$1:D$149,QUOTIENT(ROW(B46)-2, 参照用!$J$12) + 3,1),
"")</f>
        <v>昼</v>
      </c>
      <c r="C46" s="8" t="str">
        <f>INDEX(中間シート!$A$1:$AZ$149,MATCH(A46&amp;B46,中間シート!$A$1:$A$149,0),MATCH(C$1,中間シート!$A$2:$AZ$2,0))</f>
        <v/>
      </c>
      <c r="D46" s="8" t="str">
        <f>INDEX(中間シート!$A$1:$AZ$149,MATCH($A46&amp;$B46,中間シート!$A$1:$A$149,0),MATCH(D$1,中間シート!$A$2:$AZ$2,0))</f>
        <v/>
      </c>
      <c r="E46" t="str">
        <f>IF(
A46="","",
VLOOKUP(MOD(ROW(A46)-2, 参照用!$J$12) + 1,参照用!$N$1:$P$50,2,0)
)</f>
        <v>良好サイン</v>
      </c>
      <c r="F46" t="str">
        <f xml:space="preserve">
IF(A46="","",
VLOOKUP(MOD(ROW(A46)-2, 参照用!$J$12) + 1,参照用!$N$1:$P$50,3,0)
)</f>
        <v>元気</v>
      </c>
      <c r="G46">
        <f xml:space="preserve">
IF(A46="","",
IFERROR(
INDEX(中間シート!$B:$CB,
MATCH(A46&amp;B46,中間シート!$A$1:$A$149,0),
MATCH(F46,中間シート!$B$2:$CB$2,0)
),
"")
)</f>
        <v>0</v>
      </c>
      <c r="H46">
        <f t="shared" si="0"/>
        <v>0</v>
      </c>
      <c r="I46" t="str">
        <f t="shared" si="1"/>
        <v/>
      </c>
      <c r="J46">
        <f xml:space="preserve">
_xlfn.SWITCH(E46,
"良好サイン",H46*VLOOKUP(F46,参照用!$P$2:$Q$55,2,0),
"注意サイン",H46*VLOOKUP(F46,参照用!$P$2:$Q$55,2,0),
""
)</f>
        <v>0</v>
      </c>
      <c r="K46" s="20">
        <f t="shared" si="2"/>
        <v>60</v>
      </c>
    </row>
    <row r="47" spans="1:11" x14ac:dyDescent="0.2">
      <c r="A47" s="8">
        <f>IF(INDEX(中間シート!B$1:B$149,QUOTIENT(ROW(A47)-2, 参照用!$J$12) + 3,1)&gt;0,
INDEX(中間シート!B$1:B$149,QUOTIENT(ROW(A47)-2, 参照用!$J$12) + 3,1),
"")</f>
        <v>46023</v>
      </c>
      <c r="B47" s="8" t="str">
        <f>IF(INDEX(中間シート!D$1:D$149,QUOTIENT(ROW(B47)-2, 参照用!$J$12) + 3,1)&gt;0,
INDEX(中間シート!D$1:D$149,QUOTIENT(ROW(B47)-2, 参照用!$J$12) + 3,1),
"")</f>
        <v>昼</v>
      </c>
      <c r="C47" s="8" t="str">
        <f>INDEX(中間シート!$A$1:$AZ$149,MATCH(A47&amp;B47,中間シート!$A$1:$A$149,0),MATCH(C$1,中間シート!$A$2:$AZ$2,0))</f>
        <v/>
      </c>
      <c r="D47" s="8" t="str">
        <f>INDEX(中間シート!$A$1:$AZ$149,MATCH($A47&amp;$B47,中間シート!$A$1:$A$149,0),MATCH(D$1,中間シート!$A$2:$AZ$2,0))</f>
        <v/>
      </c>
      <c r="E47" t="str">
        <f>IF(
A47="","",
VLOOKUP(MOD(ROW(A47)-2, 参照用!$J$12) + 1,参照用!$N$1:$P$50,2,0)
)</f>
        <v>良好サイン</v>
      </c>
      <c r="F47" t="str">
        <f xml:space="preserve">
IF(A47="","",
VLOOKUP(MOD(ROW(A47)-2, 参照用!$J$12) + 1,参照用!$N$1:$P$50,3,0)
)</f>
        <v>やる気あり</v>
      </c>
      <c r="G47">
        <f xml:space="preserve">
IF(A47="","",
IFERROR(
INDEX(中間シート!$B:$CB,
MATCH(A47&amp;B47,中間シート!$A$1:$A$149,0),
MATCH(F47,中間シート!$B$2:$CB$2,0)
),
"")
)</f>
        <v>0</v>
      </c>
      <c r="H47">
        <f t="shared" si="0"/>
        <v>0</v>
      </c>
      <c r="I47" t="str">
        <f t="shared" si="1"/>
        <v/>
      </c>
      <c r="J47">
        <f xml:space="preserve">
_xlfn.SWITCH(E47,
"良好サイン",H47*VLOOKUP(F47,参照用!$P$2:$Q$55,2,0),
"注意サイン",H47*VLOOKUP(F47,参照用!$P$2:$Q$55,2,0),
""
)</f>
        <v>0</v>
      </c>
      <c r="K47" s="20">
        <f t="shared" si="2"/>
        <v>60</v>
      </c>
    </row>
    <row r="48" spans="1:11" x14ac:dyDescent="0.2">
      <c r="A48" s="8">
        <f>IF(INDEX(中間シート!B$1:B$149,QUOTIENT(ROW(A48)-2, 参照用!$J$12) + 3,1)&gt;0,
INDEX(中間シート!B$1:B$149,QUOTIENT(ROW(A48)-2, 参照用!$J$12) + 3,1),
"")</f>
        <v>46023</v>
      </c>
      <c r="B48" s="8" t="str">
        <f>IF(INDEX(中間シート!D$1:D$149,QUOTIENT(ROW(B48)-2, 参照用!$J$12) + 3,1)&gt;0,
INDEX(中間シート!D$1:D$149,QUOTIENT(ROW(B48)-2, 参照用!$J$12) + 3,1),
"")</f>
        <v>昼</v>
      </c>
      <c r="C48" s="8" t="str">
        <f>INDEX(中間シート!$A$1:$AZ$149,MATCH(A48&amp;B48,中間シート!$A$1:$A$149,0),MATCH(C$1,中間シート!$A$2:$AZ$2,0))</f>
        <v/>
      </c>
      <c r="D48" s="8" t="str">
        <f>INDEX(中間シート!$A$1:$AZ$149,MATCH($A48&amp;$B48,中間シート!$A$1:$A$149,0),MATCH(D$1,中間シート!$A$2:$AZ$2,0))</f>
        <v/>
      </c>
      <c r="E48" t="str">
        <f>IF(
A48="","",
VLOOKUP(MOD(ROW(A48)-2, 参照用!$J$12) + 1,参照用!$N$1:$P$50,2,0)
)</f>
        <v>良好サイン</v>
      </c>
      <c r="F48" t="str">
        <f xml:space="preserve">
IF(A48="","",
VLOOKUP(MOD(ROW(A48)-2, 参照用!$J$12) + 1,参照用!$N$1:$P$50,3,0)
)</f>
        <v>心に余裕</v>
      </c>
      <c r="G48">
        <f xml:space="preserve">
IF(A48="","",
IFERROR(
INDEX(中間シート!$B:$CB,
MATCH(A48&amp;B48,中間シート!$A$1:$A$149,0),
MATCH(F48,中間シート!$B$2:$CB$2,0)
),
"")
)</f>
        <v>0</v>
      </c>
      <c r="H48">
        <f t="shared" si="0"/>
        <v>0</v>
      </c>
      <c r="I48" t="str">
        <f t="shared" si="1"/>
        <v/>
      </c>
      <c r="J48">
        <f xml:space="preserve">
_xlfn.SWITCH(E48,
"良好サイン",H48*VLOOKUP(F48,参照用!$P$2:$Q$55,2,0),
"注意サイン",H48*VLOOKUP(F48,参照用!$P$2:$Q$55,2,0),
""
)</f>
        <v>0</v>
      </c>
      <c r="K48" s="20">
        <f t="shared" si="2"/>
        <v>60</v>
      </c>
    </row>
    <row r="49" spans="1:11" x14ac:dyDescent="0.2">
      <c r="A49" s="8">
        <f>IF(INDEX(中間シート!B$1:B$149,QUOTIENT(ROW(A49)-2, 参照用!$J$12) + 3,1)&gt;0,
INDEX(中間シート!B$1:B$149,QUOTIENT(ROW(A49)-2, 参照用!$J$12) + 3,1),
"")</f>
        <v>46023</v>
      </c>
      <c r="B49" s="8" t="str">
        <f>IF(INDEX(中間シート!D$1:D$149,QUOTIENT(ROW(B49)-2, 参照用!$J$12) + 3,1)&gt;0,
INDEX(中間シート!D$1:D$149,QUOTIENT(ROW(B49)-2, 参照用!$J$12) + 3,1),
"")</f>
        <v>昼</v>
      </c>
      <c r="C49" s="8" t="str">
        <f>INDEX(中間シート!$A$1:$AZ$149,MATCH(A49&amp;B49,中間シート!$A$1:$A$149,0),MATCH(C$1,中間シート!$A$2:$AZ$2,0))</f>
        <v/>
      </c>
      <c r="D49" s="8" t="str">
        <f>INDEX(中間シート!$A$1:$AZ$149,MATCH($A49&amp;$B49,中間シート!$A$1:$A$149,0),MATCH(D$1,中間シート!$A$2:$AZ$2,0))</f>
        <v/>
      </c>
      <c r="E49" t="str">
        <f>IF(
A49="","",
VLOOKUP(MOD(ROW(A49)-2, 参照用!$J$12) + 1,参照用!$N$1:$P$50,2,0)
)</f>
        <v>良好サイン</v>
      </c>
      <c r="F49" t="str">
        <f xml:space="preserve">
IF(A49="","",
VLOOKUP(MOD(ROW(A49)-2, 参照用!$J$12) + 1,参照用!$N$1:$P$50,3,0)
)</f>
        <v>イキイキ</v>
      </c>
      <c r="G49">
        <f xml:space="preserve">
IF(A49="","",
IFERROR(
INDEX(中間シート!$B:$CB,
MATCH(A49&amp;B49,中間シート!$A$1:$A$149,0),
MATCH(F49,中間シート!$B$2:$CB$2,0)
),
"")
)</f>
        <v>0</v>
      </c>
      <c r="H49">
        <f t="shared" si="0"/>
        <v>0</v>
      </c>
      <c r="I49" t="str">
        <f t="shared" si="1"/>
        <v/>
      </c>
      <c r="J49">
        <f xml:space="preserve">
_xlfn.SWITCH(E49,
"良好サイン",H49*VLOOKUP(F49,参照用!$P$2:$Q$55,2,0),
"注意サイン",H49*VLOOKUP(F49,参照用!$P$2:$Q$55,2,0),
""
)</f>
        <v>0</v>
      </c>
      <c r="K49" s="20">
        <f t="shared" si="2"/>
        <v>60</v>
      </c>
    </row>
    <row r="50" spans="1:11" x14ac:dyDescent="0.2">
      <c r="A50" s="8">
        <f>IF(INDEX(中間シート!B$1:B$149,QUOTIENT(ROW(A50)-2, 参照用!$J$12) + 3,1)&gt;0,
INDEX(中間シート!B$1:B$149,QUOTIENT(ROW(A50)-2, 参照用!$J$12) + 3,1),
"")</f>
        <v>46023</v>
      </c>
      <c r="B50" s="8" t="str">
        <f>IF(INDEX(中間シート!D$1:D$149,QUOTIENT(ROW(B50)-2, 参照用!$J$12) + 3,1)&gt;0,
INDEX(中間シート!D$1:D$149,QUOTIENT(ROW(B50)-2, 参照用!$J$12) + 3,1),
"")</f>
        <v>昼</v>
      </c>
      <c r="C50" s="8" t="str">
        <f>INDEX(中間シート!$A$1:$AZ$149,MATCH(A50&amp;B50,中間シート!$A$1:$A$149,0),MATCH(C$1,中間シート!$A$2:$AZ$2,0))</f>
        <v/>
      </c>
      <c r="D50" s="8" t="str">
        <f>INDEX(中間シート!$A$1:$AZ$149,MATCH($A50&amp;$B50,中間シート!$A$1:$A$149,0),MATCH(D$1,中間シート!$A$2:$AZ$2,0))</f>
        <v/>
      </c>
      <c r="E50" t="str">
        <f>IF(
A50="","",
VLOOKUP(MOD(ROW(A50)-2, 参照用!$J$12) + 1,参照用!$N$1:$P$50,2,0)
)</f>
        <v>良好サイン</v>
      </c>
      <c r="F50" t="str">
        <f xml:space="preserve">
IF(A50="","",
VLOOKUP(MOD(ROW(A50)-2, 参照用!$J$12) + 1,参照用!$N$1:$P$50,3,0)
)</f>
        <v>活動的</v>
      </c>
      <c r="G50">
        <f xml:space="preserve">
IF(A50="","",
IFERROR(
INDEX(中間シート!$B:$CB,
MATCH(A50&amp;B50,中間シート!$A$1:$A$149,0),
MATCH(F50,中間シート!$B$2:$CB$2,0)
),
"")
)</f>
        <v>0</v>
      </c>
      <c r="H50">
        <f t="shared" si="0"/>
        <v>0</v>
      </c>
      <c r="I50" t="str">
        <f t="shared" si="1"/>
        <v/>
      </c>
      <c r="J50">
        <f xml:space="preserve">
_xlfn.SWITCH(E50,
"良好サイン",H50*VLOOKUP(F50,参照用!$P$2:$Q$55,2,0),
"注意サイン",H50*VLOOKUP(F50,参照用!$P$2:$Q$55,2,0),
""
)</f>
        <v>0</v>
      </c>
      <c r="K50" s="20">
        <f t="shared" si="2"/>
        <v>60</v>
      </c>
    </row>
    <row r="51" spans="1:11" x14ac:dyDescent="0.2">
      <c r="A51" s="8">
        <f>IF(INDEX(中間シート!B$1:B$149,QUOTIENT(ROW(A51)-2, 参照用!$J$12) + 3,1)&gt;0,
INDEX(中間シート!B$1:B$149,QUOTIENT(ROW(A51)-2, 参照用!$J$12) + 3,1),
"")</f>
        <v>46023</v>
      </c>
      <c r="B51" s="8" t="str">
        <f>IF(INDEX(中間シート!D$1:D$149,QUOTIENT(ROW(B51)-2, 参照用!$J$12) + 3,1)&gt;0,
INDEX(中間シート!D$1:D$149,QUOTIENT(ROW(B51)-2, 参照用!$J$12) + 3,1),
"")</f>
        <v>昼</v>
      </c>
      <c r="C51" s="8" t="str">
        <f>INDEX(中間シート!$A$1:$AZ$149,MATCH(A51&amp;B51,中間シート!$A$1:$A$149,0),MATCH(C$1,中間シート!$A$2:$AZ$2,0))</f>
        <v/>
      </c>
      <c r="D51" s="8" t="str">
        <f>INDEX(中間シート!$A$1:$AZ$149,MATCH($A51&amp;$B51,中間シート!$A$1:$A$149,0),MATCH(D$1,中間シート!$A$2:$AZ$2,0))</f>
        <v/>
      </c>
      <c r="E51" t="str">
        <f>IF(
A51="","",
VLOOKUP(MOD(ROW(A51)-2, 参照用!$J$12) + 1,参照用!$N$1:$P$50,2,0)
)</f>
        <v>注意サイン</v>
      </c>
      <c r="F51" t="str">
        <f xml:space="preserve">
IF(A51="","",
VLOOKUP(MOD(ROW(A51)-2, 参照用!$J$12) + 1,参照用!$N$1:$P$50,3,0)
)</f>
        <v>ため息が増加</v>
      </c>
      <c r="G51">
        <f xml:space="preserve">
IF(A51="","",
IFERROR(
INDEX(中間シート!$B:$CB,
MATCH(A51&amp;B51,中間シート!$A$1:$A$149,0),
MATCH(F51,中間シート!$B$2:$CB$2,0)
),
"")
)</f>
        <v>0</v>
      </c>
      <c r="H51">
        <f t="shared" si="0"/>
        <v>0</v>
      </c>
      <c r="I51" t="str">
        <f t="shared" si="1"/>
        <v/>
      </c>
      <c r="J51">
        <f xml:space="preserve">
_xlfn.SWITCH(E51,
"良好サイン",H51*VLOOKUP(F51,参照用!$P$2:$Q$55,2,0),
"注意サイン",H51*VLOOKUP(F51,参照用!$P$2:$Q$55,2,0),
""
)</f>
        <v>0</v>
      </c>
      <c r="K51" s="20">
        <f t="shared" si="2"/>
        <v>60</v>
      </c>
    </row>
    <row r="52" spans="1:11" x14ac:dyDescent="0.2">
      <c r="A52" s="8">
        <f>IF(INDEX(中間シート!B$1:B$149,QUOTIENT(ROW(A52)-2, 参照用!$J$12) + 3,1)&gt;0,
INDEX(中間シート!B$1:B$149,QUOTIENT(ROW(A52)-2, 参照用!$J$12) + 3,1),
"")</f>
        <v>46023</v>
      </c>
      <c r="B52" s="8" t="str">
        <f>IF(INDEX(中間シート!D$1:D$149,QUOTIENT(ROW(B52)-2, 参照用!$J$12) + 3,1)&gt;0,
INDEX(中間シート!D$1:D$149,QUOTIENT(ROW(B52)-2, 参照用!$J$12) + 3,1),
"")</f>
        <v>昼</v>
      </c>
      <c r="C52" s="8" t="str">
        <f>INDEX(中間シート!$A$1:$AZ$149,MATCH(A52&amp;B52,中間シート!$A$1:$A$149,0),MATCH(C$1,中間シート!$A$2:$AZ$2,0))</f>
        <v/>
      </c>
      <c r="D52" s="8" t="str">
        <f>INDEX(中間シート!$A$1:$AZ$149,MATCH($A52&amp;$B52,中間シート!$A$1:$A$149,0),MATCH(D$1,中間シート!$A$2:$AZ$2,0))</f>
        <v/>
      </c>
      <c r="E52" t="str">
        <f>IF(
A52="","",
VLOOKUP(MOD(ROW(A52)-2, 参照用!$J$12) + 1,参照用!$N$1:$P$50,2,0)
)</f>
        <v>注意サイン</v>
      </c>
      <c r="F52" t="str">
        <f xml:space="preserve">
IF(A52="","",
VLOOKUP(MOD(ROW(A52)-2, 参照用!$J$12) + 1,参照用!$N$1:$P$50,3,0)
)</f>
        <v>もやもや</v>
      </c>
      <c r="G52">
        <f xml:space="preserve">
IF(A52="","",
IFERROR(
INDEX(中間シート!$B:$CB,
MATCH(A52&amp;B52,中間シート!$A$1:$A$149,0),
MATCH(F52,中間シート!$B$2:$CB$2,0)
),
"")
)</f>
        <v>0</v>
      </c>
      <c r="H52">
        <f t="shared" si="0"/>
        <v>0</v>
      </c>
      <c r="I52" t="str">
        <f t="shared" si="1"/>
        <v/>
      </c>
      <c r="J52">
        <f xml:space="preserve">
_xlfn.SWITCH(E52,
"良好サイン",H52*VLOOKUP(F52,参照用!$P$2:$Q$55,2,0),
"注意サイン",H52*VLOOKUP(F52,参照用!$P$2:$Q$55,2,0),
""
)</f>
        <v>0</v>
      </c>
      <c r="K52" s="20">
        <f t="shared" si="2"/>
        <v>60</v>
      </c>
    </row>
    <row r="53" spans="1:11" x14ac:dyDescent="0.2">
      <c r="A53" s="8">
        <f>IF(INDEX(中間シート!B$1:B$149,QUOTIENT(ROW(A53)-2, 参照用!$J$12) + 3,1)&gt;0,
INDEX(中間シート!B$1:B$149,QUOTIENT(ROW(A53)-2, 参照用!$J$12) + 3,1),
"")</f>
        <v>46023</v>
      </c>
      <c r="B53" s="8" t="str">
        <f>IF(INDEX(中間シート!D$1:D$149,QUOTIENT(ROW(B53)-2, 参照用!$J$12) + 3,1)&gt;0,
INDEX(中間シート!D$1:D$149,QUOTIENT(ROW(B53)-2, 参照用!$J$12) + 3,1),
"")</f>
        <v>昼</v>
      </c>
      <c r="C53" s="8" t="str">
        <f>INDEX(中間シート!$A$1:$AZ$149,MATCH(A53&amp;B53,中間シート!$A$1:$A$149,0),MATCH(C$1,中間シート!$A$2:$AZ$2,0))</f>
        <v/>
      </c>
      <c r="D53" s="8" t="str">
        <f>INDEX(中間シート!$A$1:$AZ$149,MATCH($A53&amp;$B53,中間シート!$A$1:$A$149,0),MATCH(D$1,中間シート!$A$2:$AZ$2,0))</f>
        <v/>
      </c>
      <c r="E53" t="str">
        <f>IF(
A53="","",
VLOOKUP(MOD(ROW(A53)-2, 参照用!$J$12) + 1,参照用!$N$1:$P$50,2,0)
)</f>
        <v>注意サイン</v>
      </c>
      <c r="F53" t="str">
        <f xml:space="preserve">
IF(A53="","",
VLOOKUP(MOD(ROW(A53)-2, 参照用!$J$12) + 1,参照用!$N$1:$P$50,3,0)
)</f>
        <v>だるい</v>
      </c>
      <c r="G53">
        <f xml:space="preserve">
IF(A53="","",
IFERROR(
INDEX(中間シート!$B:$CB,
MATCH(A53&amp;B53,中間シート!$A$1:$A$149,0),
MATCH(F53,中間シート!$B$2:$CB$2,0)
),
"")
)</f>
        <v>0</v>
      </c>
      <c r="H53">
        <f t="shared" si="0"/>
        <v>0</v>
      </c>
      <c r="I53" t="str">
        <f t="shared" si="1"/>
        <v/>
      </c>
      <c r="J53">
        <f xml:space="preserve">
_xlfn.SWITCH(E53,
"良好サイン",H53*VLOOKUP(F53,参照用!$P$2:$Q$55,2,0),
"注意サイン",H53*VLOOKUP(F53,参照用!$P$2:$Q$55,2,0),
""
)</f>
        <v>0</v>
      </c>
      <c r="K53" s="20">
        <f t="shared" si="2"/>
        <v>60</v>
      </c>
    </row>
    <row r="54" spans="1:11" x14ac:dyDescent="0.2">
      <c r="A54" s="8">
        <f>IF(INDEX(中間シート!B$1:B$149,QUOTIENT(ROW(A54)-2, 参照用!$J$12) + 3,1)&gt;0,
INDEX(中間シート!B$1:B$149,QUOTIENT(ROW(A54)-2, 参照用!$J$12) + 3,1),
"")</f>
        <v>46023</v>
      </c>
      <c r="B54" s="8" t="str">
        <f>IF(INDEX(中間シート!D$1:D$149,QUOTIENT(ROW(B54)-2, 参照用!$J$12) + 3,1)&gt;0,
INDEX(中間シート!D$1:D$149,QUOTIENT(ROW(B54)-2, 参照用!$J$12) + 3,1),
"")</f>
        <v>昼</v>
      </c>
      <c r="C54" s="8" t="str">
        <f>INDEX(中間シート!$A$1:$AZ$149,MATCH(A54&amp;B54,中間シート!$A$1:$A$149,0),MATCH(C$1,中間シート!$A$2:$AZ$2,0))</f>
        <v/>
      </c>
      <c r="D54" s="8" t="str">
        <f>INDEX(中間シート!$A$1:$AZ$149,MATCH($A54&amp;$B54,中間シート!$A$1:$A$149,0),MATCH(D$1,中間シート!$A$2:$AZ$2,0))</f>
        <v/>
      </c>
      <c r="E54" t="str">
        <f>IF(
A54="","",
VLOOKUP(MOD(ROW(A54)-2, 参照用!$J$12) + 1,参照用!$N$1:$P$50,2,0)
)</f>
        <v>注意サイン</v>
      </c>
      <c r="F54" t="str">
        <f xml:space="preserve">
IF(A54="","",
VLOOKUP(MOD(ROW(A54)-2, 参照用!$J$12) + 1,参照用!$N$1:$P$50,3,0)
)</f>
        <v>ぼーっとする</v>
      </c>
      <c r="G54">
        <f xml:space="preserve">
IF(A54="","",
IFERROR(
INDEX(中間シート!$B:$CB,
MATCH(A54&amp;B54,中間シート!$A$1:$A$149,0),
MATCH(F54,中間シート!$B$2:$CB$2,0)
),
"")
)</f>
        <v>0</v>
      </c>
      <c r="H54">
        <f t="shared" si="0"/>
        <v>0</v>
      </c>
      <c r="I54" t="str">
        <f t="shared" si="1"/>
        <v/>
      </c>
      <c r="J54">
        <f xml:space="preserve">
_xlfn.SWITCH(E54,
"良好サイン",H54*VLOOKUP(F54,参照用!$P$2:$Q$55,2,0),
"注意サイン",H54*VLOOKUP(F54,参照用!$P$2:$Q$55,2,0),
""
)</f>
        <v>0</v>
      </c>
      <c r="K54" s="20">
        <f t="shared" si="2"/>
        <v>60</v>
      </c>
    </row>
    <row r="55" spans="1:11" x14ac:dyDescent="0.2">
      <c r="A55" s="8">
        <f>IF(INDEX(中間シート!B$1:B$149,QUOTIENT(ROW(A55)-2, 参照用!$J$12) + 3,1)&gt;0,
INDEX(中間シート!B$1:B$149,QUOTIENT(ROW(A55)-2, 参照用!$J$12) + 3,1),
"")</f>
        <v>46023</v>
      </c>
      <c r="B55" s="8" t="str">
        <f>IF(INDEX(中間シート!D$1:D$149,QUOTIENT(ROW(B55)-2, 参照用!$J$12) + 3,1)&gt;0,
INDEX(中間シート!D$1:D$149,QUOTIENT(ROW(B55)-2, 参照用!$J$12) + 3,1),
"")</f>
        <v>昼</v>
      </c>
      <c r="C55" s="8" t="str">
        <f>INDEX(中間シート!$A$1:$AZ$149,MATCH(A55&amp;B55,中間シート!$A$1:$A$149,0),MATCH(C$1,中間シート!$A$2:$AZ$2,0))</f>
        <v/>
      </c>
      <c r="D55" s="8" t="str">
        <f>INDEX(中間シート!$A$1:$AZ$149,MATCH($A55&amp;$B55,中間シート!$A$1:$A$149,0),MATCH(D$1,中間シート!$A$2:$AZ$2,0))</f>
        <v/>
      </c>
      <c r="E55" t="str">
        <f>IF(
A55="","",
VLOOKUP(MOD(ROW(A55)-2, 参照用!$J$12) + 1,参照用!$N$1:$P$50,2,0)
)</f>
        <v>注意サイン</v>
      </c>
      <c r="F55" t="str">
        <f xml:space="preserve">
IF(A55="","",
VLOOKUP(MOD(ROW(A55)-2, 参照用!$J$12) + 1,参照用!$N$1:$P$50,3,0)
)</f>
        <v>協調性が低下</v>
      </c>
      <c r="G55">
        <f xml:space="preserve">
IF(A55="","",
IFERROR(
INDEX(中間シート!$B:$CB,
MATCH(A55&amp;B55,中間シート!$A$1:$A$149,0),
MATCH(F55,中間シート!$B$2:$CB$2,0)
),
"")
)</f>
        <v>0</v>
      </c>
      <c r="H55">
        <f t="shared" si="0"/>
        <v>0</v>
      </c>
      <c r="I55" t="str">
        <f t="shared" si="1"/>
        <v/>
      </c>
      <c r="J55">
        <f xml:space="preserve">
_xlfn.SWITCH(E55,
"良好サイン",H55*VLOOKUP(F55,参照用!$P$2:$Q$55,2,0),
"注意サイン",H55*VLOOKUP(F55,参照用!$P$2:$Q$55,2,0),
""
)</f>
        <v>0</v>
      </c>
      <c r="K55" s="20">
        <f t="shared" si="2"/>
        <v>60</v>
      </c>
    </row>
    <row r="56" spans="1:11" x14ac:dyDescent="0.2">
      <c r="A56" s="8">
        <f>IF(INDEX(中間シート!B$1:B$149,QUOTIENT(ROW(A56)-2, 参照用!$J$12) + 3,1)&gt;0,
INDEX(中間シート!B$1:B$149,QUOTIENT(ROW(A56)-2, 参照用!$J$12) + 3,1),
"")</f>
        <v>46023</v>
      </c>
      <c r="B56" s="8" t="str">
        <f>IF(INDEX(中間シート!D$1:D$149,QUOTIENT(ROW(B56)-2, 参照用!$J$12) + 3,1)&gt;0,
INDEX(中間シート!D$1:D$149,QUOTIENT(ROW(B56)-2, 参照用!$J$12) + 3,1),
"")</f>
        <v>昼</v>
      </c>
      <c r="C56" s="8" t="str">
        <f>INDEX(中間シート!$A$1:$AZ$149,MATCH(A56&amp;B56,中間シート!$A$1:$A$149,0),MATCH(C$1,中間シート!$A$2:$AZ$2,0))</f>
        <v/>
      </c>
      <c r="D56" s="8" t="str">
        <f>INDEX(中間シート!$A$1:$AZ$149,MATCH($A56&amp;$B56,中間シート!$A$1:$A$149,0),MATCH(D$1,中間シート!$A$2:$AZ$2,0))</f>
        <v/>
      </c>
      <c r="E56" t="str">
        <f>IF(
A56="","",
VLOOKUP(MOD(ROW(A56)-2, 参照用!$J$12) + 1,参照用!$N$1:$P$50,2,0)
)</f>
        <v>注意サイン</v>
      </c>
      <c r="F56" t="str">
        <f xml:space="preserve">
IF(A56="","",
VLOOKUP(MOD(ROW(A56)-2, 参照用!$J$12) + 1,参照用!$N$1:$P$50,3,0)
)</f>
        <v>憂鬱</v>
      </c>
      <c r="G56">
        <f xml:space="preserve">
IF(A56="","",
IFERROR(
INDEX(中間シート!$B:$CB,
MATCH(A56&amp;B56,中間シート!$A$1:$A$149,0),
MATCH(F56,中間シート!$B$2:$CB$2,0)
),
"")
)</f>
        <v>0</v>
      </c>
      <c r="H56">
        <f t="shared" si="0"/>
        <v>0</v>
      </c>
      <c r="I56" t="str">
        <f t="shared" si="1"/>
        <v/>
      </c>
      <c r="J56">
        <f xml:space="preserve">
_xlfn.SWITCH(E56,
"良好サイン",H56*VLOOKUP(F56,参照用!$P$2:$Q$55,2,0),
"注意サイン",H56*VLOOKUP(F56,参照用!$P$2:$Q$55,2,0),
""
)</f>
        <v>0</v>
      </c>
      <c r="K56" s="20">
        <f t="shared" si="2"/>
        <v>60</v>
      </c>
    </row>
    <row r="57" spans="1:11" x14ac:dyDescent="0.2">
      <c r="A57" s="8">
        <f>IF(INDEX(中間シート!B$1:B$149,QUOTIENT(ROW(A57)-2, 参照用!$J$12) + 3,1)&gt;0,
INDEX(中間シート!B$1:B$149,QUOTIENT(ROW(A57)-2, 参照用!$J$12) + 3,1),
"")</f>
        <v>46023</v>
      </c>
      <c r="B57" s="8" t="str">
        <f>IF(INDEX(中間シート!D$1:D$149,QUOTIENT(ROW(B57)-2, 参照用!$J$12) + 3,1)&gt;0,
INDEX(中間シート!D$1:D$149,QUOTIENT(ROW(B57)-2, 参照用!$J$12) + 3,1),
"")</f>
        <v>昼</v>
      </c>
      <c r="C57" s="8" t="str">
        <f>INDEX(中間シート!$A$1:$AZ$149,MATCH(A57&amp;B57,中間シート!$A$1:$A$149,0),MATCH(C$1,中間シート!$A$2:$AZ$2,0))</f>
        <v/>
      </c>
      <c r="D57" s="8" t="str">
        <f>INDEX(中間シート!$A$1:$AZ$149,MATCH($A57&amp;$B57,中間シート!$A$1:$A$149,0),MATCH(D$1,中間シート!$A$2:$AZ$2,0))</f>
        <v/>
      </c>
      <c r="E57" t="str">
        <f>IF(
A57="","",
VLOOKUP(MOD(ROW(A57)-2, 参照用!$J$12) + 1,参照用!$N$1:$P$50,2,0)
)</f>
        <v>注意サイン</v>
      </c>
      <c r="F57" t="str">
        <f xml:space="preserve">
IF(A57="","",
VLOOKUP(MOD(ROW(A57)-2, 参照用!$J$12) + 1,参照用!$N$1:$P$50,3,0)
)</f>
        <v>やる気が無い</v>
      </c>
      <c r="G57">
        <f xml:space="preserve">
IF(A57="","",
IFERROR(
INDEX(中間シート!$B:$CB,
MATCH(A57&amp;B57,中間シート!$A$1:$A$149,0),
MATCH(F57,中間シート!$B$2:$CB$2,0)
),
"")
)</f>
        <v>0</v>
      </c>
      <c r="H57">
        <f t="shared" si="0"/>
        <v>0</v>
      </c>
      <c r="I57" t="str">
        <f t="shared" si="1"/>
        <v/>
      </c>
      <c r="J57">
        <f xml:space="preserve">
_xlfn.SWITCH(E57,
"良好サイン",H57*VLOOKUP(F57,参照用!$P$2:$Q$55,2,0),
"注意サイン",H57*VLOOKUP(F57,参照用!$P$2:$Q$55,2,0),
""
)</f>
        <v>0</v>
      </c>
      <c r="K57" s="20">
        <f t="shared" si="2"/>
        <v>60</v>
      </c>
    </row>
    <row r="58" spans="1:11" x14ac:dyDescent="0.2">
      <c r="A58" s="8">
        <f>IF(INDEX(中間シート!B$1:B$149,QUOTIENT(ROW(A58)-2, 参照用!$J$12) + 3,1)&gt;0,
INDEX(中間シート!B$1:B$149,QUOTIENT(ROW(A58)-2, 参照用!$J$12) + 3,1),
"")</f>
        <v>46023</v>
      </c>
      <c r="B58" s="8" t="str">
        <f>IF(INDEX(中間シート!D$1:D$149,QUOTIENT(ROW(B58)-2, 参照用!$J$12) + 3,1)&gt;0,
INDEX(中間シート!D$1:D$149,QUOTIENT(ROW(B58)-2, 参照用!$J$12) + 3,1),
"")</f>
        <v>昼</v>
      </c>
      <c r="C58" s="8" t="str">
        <f>INDEX(中間シート!$A$1:$AZ$149,MATCH(A58&amp;B58,中間シート!$A$1:$A$149,0),MATCH(C$1,中間シート!$A$2:$AZ$2,0))</f>
        <v/>
      </c>
      <c r="D58" s="8" t="str">
        <f>INDEX(中間シート!$A$1:$AZ$149,MATCH($A58&amp;$B58,中間シート!$A$1:$A$149,0),MATCH(D$1,中間シート!$A$2:$AZ$2,0))</f>
        <v/>
      </c>
      <c r="E58" t="str">
        <f>IF(
A58="","",
VLOOKUP(MOD(ROW(A58)-2, 参照用!$J$12) + 1,参照用!$N$1:$P$50,2,0)
)</f>
        <v>注意サイン</v>
      </c>
      <c r="F58" t="str">
        <f xml:space="preserve">
IF(A58="","",
VLOOKUP(MOD(ROW(A58)-2, 参照用!$J$12) + 1,参照用!$N$1:$P$50,3,0)
)</f>
        <v>物忘れ</v>
      </c>
      <c r="G58">
        <f xml:space="preserve">
IF(A58="","",
IFERROR(
INDEX(中間シート!$B:$CB,
MATCH(A58&amp;B58,中間シート!$A$1:$A$149,0),
MATCH(F58,中間シート!$B$2:$CB$2,0)
),
"")
)</f>
        <v>0</v>
      </c>
      <c r="H58">
        <f t="shared" si="0"/>
        <v>0</v>
      </c>
      <c r="I58" t="str">
        <f t="shared" si="1"/>
        <v/>
      </c>
      <c r="J58">
        <f xml:space="preserve">
_xlfn.SWITCH(E58,
"良好サイン",H58*VLOOKUP(F58,参照用!$P$2:$Q$55,2,0),
"注意サイン",H58*VLOOKUP(F58,参照用!$P$2:$Q$55,2,0),
""
)</f>
        <v>0</v>
      </c>
      <c r="K58" s="20">
        <f t="shared" si="2"/>
        <v>60</v>
      </c>
    </row>
    <row r="59" spans="1:11" x14ac:dyDescent="0.2">
      <c r="A59" s="8">
        <f>IF(INDEX(中間シート!B$1:B$149,QUOTIENT(ROW(A59)-2, 参照用!$J$12) + 3,1)&gt;0,
INDEX(中間シート!B$1:B$149,QUOTIENT(ROW(A59)-2, 参照用!$J$12) + 3,1),
"")</f>
        <v>46023</v>
      </c>
      <c r="B59" s="8" t="str">
        <f>IF(INDEX(中間シート!D$1:D$149,QUOTIENT(ROW(B59)-2, 参照用!$J$12) + 3,1)&gt;0,
INDEX(中間シート!D$1:D$149,QUOTIENT(ROW(B59)-2, 参照用!$J$12) + 3,1),
"")</f>
        <v>昼</v>
      </c>
      <c r="C59" s="8" t="str">
        <f>INDEX(中間シート!$A$1:$AZ$149,MATCH(A59&amp;B59,中間シート!$A$1:$A$149,0),MATCH(C$1,中間シート!$A$2:$AZ$2,0))</f>
        <v/>
      </c>
      <c r="D59" s="8" t="str">
        <f>INDEX(中間シート!$A$1:$AZ$149,MATCH($A59&amp;$B59,中間シート!$A$1:$A$149,0),MATCH(D$1,中間シート!$A$2:$AZ$2,0))</f>
        <v/>
      </c>
      <c r="E59" t="str">
        <f>IF(
A59="","",
VLOOKUP(MOD(ROW(A59)-2, 参照用!$J$12) + 1,参照用!$N$1:$P$50,2,0)
)</f>
        <v>悪化サイン</v>
      </c>
      <c r="F59" t="str">
        <f xml:space="preserve">
IF(A59="","",
VLOOKUP(MOD(ROW(A59)-2, 参照用!$J$12) + 1,参照用!$N$1:$P$50,3,0)
)</f>
        <v>イライラ</v>
      </c>
      <c r="G59">
        <f xml:space="preserve">
IF(A59="","",
IFERROR(
INDEX(中間シート!$B:$CB,
MATCH(A59&amp;B59,中間シート!$A$1:$A$149,0),
MATCH(F59,中間シート!$B$2:$CB$2,0)
),
"")
)</f>
        <v>0</v>
      </c>
      <c r="H59">
        <f t="shared" si="0"/>
        <v>0</v>
      </c>
      <c r="I59" t="str">
        <f t="shared" si="1"/>
        <v/>
      </c>
      <c r="J59" t="str">
        <f xml:space="preserve">
_xlfn.SWITCH(E59,
"良好サイン",H59*VLOOKUP(F59,参照用!$P$2:$Q$55,2,0),
"注意サイン",H59*VLOOKUP(F59,参照用!$P$2:$Q$55,2,0),
""
)</f>
        <v/>
      </c>
      <c r="K59" s="20">
        <f t="shared" si="2"/>
        <v>60</v>
      </c>
    </row>
    <row r="60" spans="1:11" x14ac:dyDescent="0.2">
      <c r="A60" s="8">
        <f>IF(INDEX(中間シート!B$1:B$149,QUOTIENT(ROW(A60)-2, 参照用!$J$12) + 3,1)&gt;0,
INDEX(中間シート!B$1:B$149,QUOTIENT(ROW(A60)-2, 参照用!$J$12) + 3,1),
"")</f>
        <v>46023</v>
      </c>
      <c r="B60" s="8" t="str">
        <f>IF(INDEX(中間シート!D$1:D$149,QUOTIENT(ROW(B60)-2, 参照用!$J$12) + 3,1)&gt;0,
INDEX(中間シート!D$1:D$149,QUOTIENT(ROW(B60)-2, 参照用!$J$12) + 3,1),
"")</f>
        <v>昼</v>
      </c>
      <c r="C60" s="8" t="str">
        <f>INDEX(中間シート!$A$1:$AZ$149,MATCH(A60&amp;B60,中間シート!$A$1:$A$149,0),MATCH(C$1,中間シート!$A$2:$AZ$2,0))</f>
        <v/>
      </c>
      <c r="D60" s="8" t="str">
        <f>INDEX(中間シート!$A$1:$AZ$149,MATCH($A60&amp;$B60,中間シート!$A$1:$A$149,0),MATCH(D$1,中間シート!$A$2:$AZ$2,0))</f>
        <v/>
      </c>
      <c r="E60" t="str">
        <f>IF(
A60="","",
VLOOKUP(MOD(ROW(A60)-2, 参照用!$J$12) + 1,参照用!$N$1:$P$50,2,0)
)</f>
        <v>悪化サイン</v>
      </c>
      <c r="F60" t="str">
        <f xml:space="preserve">
IF(A60="","",
VLOOKUP(MOD(ROW(A60)-2, 参照用!$J$12) + 1,参照用!$N$1:$P$50,3,0)
)</f>
        <v>恐怖心</v>
      </c>
      <c r="G60">
        <f xml:space="preserve">
IF(A60="","",
IFERROR(
INDEX(中間シート!$B:$CB,
MATCH(A60&amp;B60,中間シート!$A$1:$A$149,0),
MATCH(F60,中間シート!$B$2:$CB$2,0)
),
"")
)</f>
        <v>0</v>
      </c>
      <c r="H60">
        <f t="shared" si="0"/>
        <v>0</v>
      </c>
      <c r="I60" t="str">
        <f t="shared" si="1"/>
        <v/>
      </c>
      <c r="J60" t="str">
        <f xml:space="preserve">
_xlfn.SWITCH(E60,
"良好サイン",H60*VLOOKUP(F60,参照用!$P$2:$Q$55,2,0),
"注意サイン",H60*VLOOKUP(F60,参照用!$P$2:$Q$55,2,0),
""
)</f>
        <v/>
      </c>
      <c r="K60" s="20">
        <f t="shared" si="2"/>
        <v>60</v>
      </c>
    </row>
    <row r="61" spans="1:11" x14ac:dyDescent="0.2">
      <c r="A61" s="8">
        <f>IF(INDEX(中間シート!B$1:B$149,QUOTIENT(ROW(A61)-2, 参照用!$J$12) + 3,1)&gt;0,
INDEX(中間シート!B$1:B$149,QUOTIENT(ROW(A61)-2, 参照用!$J$12) + 3,1),
"")</f>
        <v>46023</v>
      </c>
      <c r="B61" s="8" t="str">
        <f>IF(INDEX(中間シート!D$1:D$149,QUOTIENT(ROW(B61)-2, 参照用!$J$12) + 3,1)&gt;0,
INDEX(中間シート!D$1:D$149,QUOTIENT(ROW(B61)-2, 参照用!$J$12) + 3,1),
"")</f>
        <v>昼</v>
      </c>
      <c r="C61" s="8" t="str">
        <f>INDEX(中間シート!$A$1:$AZ$149,MATCH(A61&amp;B61,中間シート!$A$1:$A$149,0),MATCH(C$1,中間シート!$A$2:$AZ$2,0))</f>
        <v/>
      </c>
      <c r="D61" s="8" t="str">
        <f>INDEX(中間シート!$A$1:$AZ$149,MATCH($A61&amp;$B61,中間シート!$A$1:$A$149,0),MATCH(D$1,中間シート!$A$2:$AZ$2,0))</f>
        <v/>
      </c>
      <c r="E61" t="str">
        <f>IF(
A61="","",
VLOOKUP(MOD(ROW(A61)-2, 参照用!$J$12) + 1,参照用!$N$1:$P$50,2,0)
)</f>
        <v>悪化サイン</v>
      </c>
      <c r="F61" t="str">
        <f xml:space="preserve">
IF(A61="","",
VLOOKUP(MOD(ROW(A61)-2, 参照用!$J$12) + 1,参照用!$N$1:$P$50,3,0)
)</f>
        <v>外出不可</v>
      </c>
      <c r="G61">
        <f xml:space="preserve">
IF(A61="","",
IFERROR(
INDEX(中間シート!$B:$CB,
MATCH(A61&amp;B61,中間シート!$A$1:$A$149,0),
MATCH(F61,中間シート!$B$2:$CB$2,0)
),
"")
)</f>
        <v>0</v>
      </c>
      <c r="H61">
        <f t="shared" si="0"/>
        <v>0</v>
      </c>
      <c r="I61" t="str">
        <f t="shared" si="1"/>
        <v/>
      </c>
      <c r="J61" t="str">
        <f xml:space="preserve">
_xlfn.SWITCH(E61,
"良好サイン",H61*VLOOKUP(F61,参照用!$P$2:$Q$55,2,0),
"注意サイン",H61*VLOOKUP(F61,参照用!$P$2:$Q$55,2,0),
""
)</f>
        <v/>
      </c>
      <c r="K61" s="20">
        <f t="shared" si="2"/>
        <v>60</v>
      </c>
    </row>
    <row r="62" spans="1:11" x14ac:dyDescent="0.2">
      <c r="A62" s="8">
        <f>IF(INDEX(中間シート!B$1:B$149,QUOTIENT(ROW(A62)-2, 参照用!$J$12) + 3,1)&gt;0,
INDEX(中間シート!B$1:B$149,QUOTIENT(ROW(A62)-2, 参照用!$J$12) + 3,1),
"")</f>
        <v>46023</v>
      </c>
      <c r="B62" s="8" t="str">
        <f>IF(INDEX(中間シート!D$1:D$149,QUOTIENT(ROW(B62)-2, 参照用!$J$12) + 3,1)&gt;0,
INDEX(中間シート!D$1:D$149,QUOTIENT(ROW(B62)-2, 参照用!$J$12) + 3,1),
"")</f>
        <v>昼</v>
      </c>
      <c r="C62" s="8" t="str">
        <f>INDEX(中間シート!$A$1:$AZ$149,MATCH(A62&amp;B62,中間シート!$A$1:$A$149,0),MATCH(C$1,中間シート!$A$2:$AZ$2,0))</f>
        <v/>
      </c>
      <c r="D62" s="8" t="str">
        <f>INDEX(中間シート!$A$1:$AZ$149,MATCH($A62&amp;$B62,中間シート!$A$1:$A$149,0),MATCH(D$1,中間シート!$A$2:$AZ$2,0))</f>
        <v/>
      </c>
      <c r="E62" t="str">
        <f>IF(
A62="","",
VLOOKUP(MOD(ROW(A62)-2, 参照用!$J$12) + 1,参照用!$N$1:$P$50,2,0)
)</f>
        <v>悪化サイン</v>
      </c>
      <c r="F62" t="str">
        <f xml:space="preserve">
IF(A62="","",
VLOOKUP(MOD(ROW(A62)-2, 参照用!$J$12) + 1,参照用!$N$1:$P$50,3,0)
)</f>
        <v>思考不能</v>
      </c>
      <c r="G62">
        <f xml:space="preserve">
IF(A62="","",
IFERROR(
INDEX(中間シート!$B:$CB,
MATCH(A62&amp;B62,中間シート!$A$1:$A$149,0),
MATCH(F62,中間シート!$B$2:$CB$2,0)
),
"")
)</f>
        <v>0</v>
      </c>
      <c r="H62">
        <f t="shared" si="0"/>
        <v>0</v>
      </c>
      <c r="I62" t="str">
        <f t="shared" si="1"/>
        <v/>
      </c>
      <c r="J62" t="str">
        <f xml:space="preserve">
_xlfn.SWITCH(E62,
"良好サイン",H62*VLOOKUP(F62,参照用!$P$2:$Q$55,2,0),
"注意サイン",H62*VLOOKUP(F62,参照用!$P$2:$Q$55,2,0),
""
)</f>
        <v/>
      </c>
      <c r="K62" s="20">
        <f t="shared" si="2"/>
        <v>60</v>
      </c>
    </row>
    <row r="63" spans="1:11" x14ac:dyDescent="0.2">
      <c r="A63" s="8">
        <f>IF(INDEX(中間シート!B$1:B$149,QUOTIENT(ROW(A63)-2, 参照用!$J$12) + 3,1)&gt;0,
INDEX(中間シート!B$1:B$149,QUOTIENT(ROW(A63)-2, 参照用!$J$12) + 3,1),
"")</f>
        <v>46023</v>
      </c>
      <c r="B63" s="8" t="str">
        <f>IF(INDEX(中間シート!D$1:D$149,QUOTIENT(ROW(B63)-2, 参照用!$J$12) + 3,1)&gt;0,
INDEX(中間シート!D$1:D$149,QUOTIENT(ROW(B63)-2, 参照用!$J$12) + 3,1),
"")</f>
        <v>昼</v>
      </c>
      <c r="C63" s="8" t="str">
        <f>INDEX(中間シート!$A$1:$AZ$149,MATCH(A63&amp;B63,中間シート!$A$1:$A$149,0),MATCH(C$1,中間シート!$A$2:$AZ$2,0))</f>
        <v/>
      </c>
      <c r="D63" s="8" t="str">
        <f>INDEX(中間シート!$A$1:$AZ$149,MATCH($A63&amp;$B63,中間シート!$A$1:$A$149,0),MATCH(D$1,中間シート!$A$2:$AZ$2,0))</f>
        <v/>
      </c>
      <c r="E63" t="str">
        <f>IF(
A63="","",
VLOOKUP(MOD(ROW(A63)-2, 参照用!$J$12) + 1,参照用!$N$1:$P$50,2,0)
)</f>
        <v>悪化サイン</v>
      </c>
      <c r="F63" t="str">
        <f xml:space="preserve">
IF(A63="","",
VLOOKUP(MOD(ROW(A63)-2, 参照用!$J$12) + 1,参照用!$N$1:$P$50,3,0)
)</f>
        <v>人間不信</v>
      </c>
      <c r="G63">
        <f xml:space="preserve">
IF(A63="","",
IFERROR(
INDEX(中間シート!$B:$CB,
MATCH(A63&amp;B63,中間シート!$A$1:$A$149,0),
MATCH(F63,中間シート!$B$2:$CB$2,0)
),
"")
)</f>
        <v>0</v>
      </c>
      <c r="H63">
        <f t="shared" si="0"/>
        <v>0</v>
      </c>
      <c r="I63" t="str">
        <f t="shared" si="1"/>
        <v/>
      </c>
      <c r="J63" t="str">
        <f xml:space="preserve">
_xlfn.SWITCH(E63,
"良好サイン",H63*VLOOKUP(F63,参照用!$P$2:$Q$55,2,0),
"注意サイン",H63*VLOOKUP(F63,参照用!$P$2:$Q$55,2,0),
""
)</f>
        <v/>
      </c>
      <c r="K63" s="20">
        <f t="shared" si="2"/>
        <v>60</v>
      </c>
    </row>
    <row r="64" spans="1:11" x14ac:dyDescent="0.2">
      <c r="A64" s="8">
        <f>IF(INDEX(中間シート!B$1:B$149,QUOTIENT(ROW(A64)-2, 参照用!$J$12) + 3,1)&gt;0,
INDEX(中間シート!B$1:B$149,QUOTIENT(ROW(A64)-2, 参照用!$J$12) + 3,1),
"")</f>
        <v>46023</v>
      </c>
      <c r="B64" s="8" t="str">
        <f>IF(INDEX(中間シート!D$1:D$149,QUOTIENT(ROW(B64)-2, 参照用!$J$12) + 3,1)&gt;0,
INDEX(中間シート!D$1:D$149,QUOTIENT(ROW(B64)-2, 参照用!$J$12) + 3,1),
"")</f>
        <v>昼</v>
      </c>
      <c r="C64" s="8" t="str">
        <f>INDEX(中間シート!$A$1:$AZ$149,MATCH(A64&amp;B64,中間シート!$A$1:$A$149,0),MATCH(C$1,中間シート!$A$2:$AZ$2,0))</f>
        <v/>
      </c>
      <c r="D64" s="8" t="str">
        <f>INDEX(中間シート!$A$1:$AZ$149,MATCH($A64&amp;$B64,中間シート!$A$1:$A$149,0),MATCH(D$1,中間シート!$A$2:$AZ$2,0))</f>
        <v/>
      </c>
      <c r="E64" t="str">
        <f>IF(
A64="","",
VLOOKUP(MOD(ROW(A64)-2, 参照用!$J$12) + 1,参照用!$N$1:$P$50,2,0)
)</f>
        <v>悪化サイン</v>
      </c>
      <c r="F64" t="str">
        <f xml:space="preserve">
IF(A64="","",
VLOOKUP(MOD(ROW(A64)-2, 参照用!$J$12) + 1,参照用!$N$1:$P$50,3,0)
)</f>
        <v>破壊衝動</v>
      </c>
      <c r="G64">
        <f xml:space="preserve">
IF(A64="","",
IFERROR(
INDEX(中間シート!$B:$CB,
MATCH(A64&amp;B64,中間シート!$A$1:$A$149,0),
MATCH(F64,中間シート!$B$2:$CB$2,0)
),
"")
)</f>
        <v>0</v>
      </c>
      <c r="H64">
        <f t="shared" si="0"/>
        <v>0</v>
      </c>
      <c r="I64" t="str">
        <f t="shared" si="1"/>
        <v/>
      </c>
      <c r="J64" t="str">
        <f xml:space="preserve">
_xlfn.SWITCH(E64,
"良好サイン",H64*VLOOKUP(F64,参照用!$P$2:$Q$55,2,0),
"注意サイン",H64*VLOOKUP(F64,参照用!$P$2:$Q$55,2,0),
""
)</f>
        <v/>
      </c>
      <c r="K64" s="20">
        <f t="shared" si="2"/>
        <v>60</v>
      </c>
    </row>
    <row r="65" spans="1:11" x14ac:dyDescent="0.2">
      <c r="A65" s="8">
        <f>IF(INDEX(中間シート!B$1:B$149,QUOTIENT(ROW(A65)-2, 参照用!$J$12) + 3,1)&gt;0,
INDEX(中間シート!B$1:B$149,QUOTIENT(ROW(A65)-2, 参照用!$J$12) + 3,1),
"")</f>
        <v>46023</v>
      </c>
      <c r="B65" s="8" t="str">
        <f>IF(INDEX(中間シート!D$1:D$149,QUOTIENT(ROW(B65)-2, 参照用!$J$12) + 3,1)&gt;0,
INDEX(中間シート!D$1:D$149,QUOTIENT(ROW(B65)-2, 参照用!$J$12) + 3,1),
"")</f>
        <v>昼</v>
      </c>
      <c r="C65" s="8" t="str">
        <f>INDEX(中間シート!$A$1:$AZ$149,MATCH(A65&amp;B65,中間シート!$A$1:$A$149,0),MATCH(C$1,中間シート!$A$2:$AZ$2,0))</f>
        <v/>
      </c>
      <c r="D65" s="8" t="str">
        <f>INDEX(中間シート!$A$1:$AZ$149,MATCH($A65&amp;$B65,中間シート!$A$1:$A$149,0),MATCH(D$1,中間シート!$A$2:$AZ$2,0))</f>
        <v/>
      </c>
      <c r="E65" t="str">
        <f>IF(
A65="","",
VLOOKUP(MOD(ROW(A65)-2, 参照用!$J$12) + 1,参照用!$N$1:$P$50,2,0)
)</f>
        <v>リカバリー</v>
      </c>
      <c r="F65" t="str">
        <f xml:space="preserve">
IF(A65="","",
VLOOKUP(MOD(ROW(A65)-2, 参照用!$J$12) + 1,参照用!$N$1:$P$50,3,0)
)</f>
        <v>ストレッチ</v>
      </c>
      <c r="G65">
        <f xml:space="preserve">
IF(A65="","",
IFERROR(
INDEX(中間シート!$B:$CB,
MATCH(A65&amp;B65,中間シート!$A$1:$A$149,0),
MATCH(F65,中間シート!$B$2:$CB$2,0)
),
"")
)</f>
        <v>0</v>
      </c>
      <c r="H65">
        <f t="shared" si="0"/>
        <v>0</v>
      </c>
      <c r="I65" t="str">
        <f t="shared" si="1"/>
        <v/>
      </c>
      <c r="J65" t="str">
        <f xml:space="preserve">
_xlfn.SWITCH(E65,
"良好サイン",H65*VLOOKUP(F65,参照用!$P$2:$Q$55,2,0),
"注意サイン",H65*VLOOKUP(F65,参照用!$P$2:$Q$55,2,0),
""
)</f>
        <v/>
      </c>
      <c r="K65" s="20">
        <f t="shared" si="2"/>
        <v>60</v>
      </c>
    </row>
    <row r="66" spans="1:11" x14ac:dyDescent="0.2">
      <c r="A66" s="8">
        <f>IF(INDEX(中間シート!B$1:B$149,QUOTIENT(ROW(A66)-2, 参照用!$J$12) + 3,1)&gt;0,
INDEX(中間シート!B$1:B$149,QUOTIENT(ROW(A66)-2, 参照用!$J$12) + 3,1),
"")</f>
        <v>46023</v>
      </c>
      <c r="B66" s="8" t="str">
        <f>IF(INDEX(中間シート!D$1:D$149,QUOTIENT(ROW(B66)-2, 参照用!$J$12) + 3,1)&gt;0,
INDEX(中間シート!D$1:D$149,QUOTIENT(ROW(B66)-2, 参照用!$J$12) + 3,1),
"")</f>
        <v>昼</v>
      </c>
      <c r="C66" s="8" t="str">
        <f>INDEX(中間シート!$A$1:$AZ$149,MATCH(A66&amp;B66,中間シート!$A$1:$A$149,0),MATCH(C$1,中間シート!$A$2:$AZ$2,0))</f>
        <v/>
      </c>
      <c r="D66" s="8" t="str">
        <f>INDEX(中間シート!$A$1:$AZ$149,MATCH($A66&amp;$B66,中間シート!$A$1:$A$149,0),MATCH(D$1,中間シート!$A$2:$AZ$2,0))</f>
        <v/>
      </c>
      <c r="E66" t="str">
        <f>IF(
A66="","",
VLOOKUP(MOD(ROW(A66)-2, 参照用!$J$12) + 1,参照用!$N$1:$P$50,2,0)
)</f>
        <v>リカバリー</v>
      </c>
      <c r="F66" t="str">
        <f xml:space="preserve">
IF(A66="","",
VLOOKUP(MOD(ROW(A66)-2, 参照用!$J$12) + 1,参照用!$N$1:$P$50,3,0)
)</f>
        <v>仮眠</v>
      </c>
      <c r="G66">
        <f xml:space="preserve">
IF(A66="","",
IFERROR(
INDEX(中間シート!$B:$CB,
MATCH(A66&amp;B66,中間シート!$A$1:$A$149,0),
MATCH(F66,中間シート!$B$2:$CB$2,0)
),
"")
)</f>
        <v>0</v>
      </c>
      <c r="H66">
        <f t="shared" si="0"/>
        <v>0</v>
      </c>
      <c r="I66" t="str">
        <f t="shared" si="1"/>
        <v/>
      </c>
      <c r="J66" t="str">
        <f xml:space="preserve">
_xlfn.SWITCH(E66,
"良好サイン",H66*VLOOKUP(F66,参照用!$P$2:$Q$55,2,0),
"注意サイン",H66*VLOOKUP(F66,参照用!$P$2:$Q$55,2,0),
""
)</f>
        <v/>
      </c>
      <c r="K66" s="20">
        <f t="shared" si="2"/>
        <v>60</v>
      </c>
    </row>
    <row r="67" spans="1:11" x14ac:dyDescent="0.2">
      <c r="A67" s="8">
        <f>IF(INDEX(中間シート!B$1:B$149,QUOTIENT(ROW(A67)-2, 参照用!$J$12) + 3,1)&gt;0,
INDEX(中間シート!B$1:B$149,QUOTIENT(ROW(A67)-2, 参照用!$J$12) + 3,1),
"")</f>
        <v>46023</v>
      </c>
      <c r="B67" s="8" t="str">
        <f>IF(INDEX(中間シート!D$1:D$149,QUOTIENT(ROW(B67)-2, 参照用!$J$12) + 3,1)&gt;0,
INDEX(中間シート!D$1:D$149,QUOTIENT(ROW(B67)-2, 参照用!$J$12) + 3,1),
"")</f>
        <v>昼</v>
      </c>
      <c r="C67" s="8" t="str">
        <f>INDEX(中間シート!$A$1:$AZ$149,MATCH(A67&amp;B67,中間シート!$A$1:$A$149,0),MATCH(C$1,中間シート!$A$2:$AZ$2,0))</f>
        <v/>
      </c>
      <c r="D67" s="8" t="str">
        <f>INDEX(中間シート!$A$1:$AZ$149,MATCH($A67&amp;$B67,中間シート!$A$1:$A$149,0),MATCH(D$1,中間シート!$A$2:$AZ$2,0))</f>
        <v/>
      </c>
      <c r="E67" t="str">
        <f>IF(
A67="","",
VLOOKUP(MOD(ROW(A67)-2, 参照用!$J$12) + 1,参照用!$N$1:$P$50,2,0)
)</f>
        <v>リカバリー</v>
      </c>
      <c r="F67" t="str">
        <f xml:space="preserve">
IF(A67="","",
VLOOKUP(MOD(ROW(A67)-2, 参照用!$J$12) + 1,参照用!$N$1:$P$50,3,0)
)</f>
        <v>音楽</v>
      </c>
      <c r="G67">
        <f xml:space="preserve">
IF(A67="","",
IFERROR(
INDEX(中間シート!$B:$CB,
MATCH(A67&amp;B67,中間シート!$A$1:$A$149,0),
MATCH(F67,中間シート!$B$2:$CB$2,0)
),
"")
)</f>
        <v>0</v>
      </c>
      <c r="H67">
        <f t="shared" ref="H67:H130" si="3">IFERROR(IF(VALUE(G67)&gt;100,"",VALUE(G67)),"")</f>
        <v>0</v>
      </c>
      <c r="I67" t="str">
        <f t="shared" ref="I67:I130" si="4">IF(H67="",G67,"")</f>
        <v/>
      </c>
      <c r="J67" t="str">
        <f xml:space="preserve">
_xlfn.SWITCH(E67,
"良好サイン",H67*VLOOKUP(F67,参照用!$P$2:$Q$55,2,0),
"注意サイン",H67*VLOOKUP(F67,参照用!$P$2:$Q$55,2,0),
""
)</f>
        <v/>
      </c>
      <c r="K67" s="20">
        <f t="shared" ref="K67:K130" si="5">IFERROR(IF(A67="","",(60+SUMIFS($J$1:$J$3999,$A$1:$A$3999,A67,$B$1:$B$3999,B67)))
/
(1+SUMIFS(H:H,A:A,A67,B:B,B67,E:E,"悪化サイン")),"")</f>
        <v>60</v>
      </c>
    </row>
    <row r="68" spans="1:11" x14ac:dyDescent="0.2">
      <c r="A68" s="8">
        <f>IF(INDEX(中間シート!B$1:B$149,QUOTIENT(ROW(A68)-2, 参照用!$J$12) + 3,1)&gt;0,
INDEX(中間シート!B$1:B$149,QUOTIENT(ROW(A68)-2, 参照用!$J$12) + 3,1),
"")</f>
        <v>46023</v>
      </c>
      <c r="B68" s="8" t="str">
        <f>IF(INDEX(中間シート!D$1:D$149,QUOTIENT(ROW(B68)-2, 参照用!$J$12) + 3,1)&gt;0,
INDEX(中間シート!D$1:D$149,QUOTIENT(ROW(B68)-2, 参照用!$J$12) + 3,1),
"")</f>
        <v>昼</v>
      </c>
      <c r="C68" s="8" t="str">
        <f>INDEX(中間シート!$A$1:$AZ$149,MATCH(A68&amp;B68,中間シート!$A$1:$A$149,0),MATCH(C$1,中間シート!$A$2:$AZ$2,0))</f>
        <v/>
      </c>
      <c r="D68" s="8" t="str">
        <f>INDEX(中間シート!$A$1:$AZ$149,MATCH($A68&amp;$B68,中間シート!$A$1:$A$149,0),MATCH(D$1,中間シート!$A$2:$AZ$2,0))</f>
        <v/>
      </c>
      <c r="E68" t="str">
        <f>IF(
A68="","",
VLOOKUP(MOD(ROW(A68)-2, 参照用!$J$12) + 1,参照用!$N$1:$P$50,2,0)
)</f>
        <v>リカバリー</v>
      </c>
      <c r="F68" t="str">
        <f xml:space="preserve">
IF(A68="","",
VLOOKUP(MOD(ROW(A68)-2, 参照用!$J$12) + 1,参照用!$N$1:$P$50,3,0)
)</f>
        <v>頓服</v>
      </c>
      <c r="G68">
        <f xml:space="preserve">
IF(A68="","",
IFERROR(
INDEX(中間シート!$B:$CB,
MATCH(A68&amp;B68,中間シート!$A$1:$A$149,0),
MATCH(F68,中間シート!$B$2:$CB$2,0)
),
"")
)</f>
        <v>0</v>
      </c>
      <c r="H68">
        <f t="shared" si="3"/>
        <v>0</v>
      </c>
      <c r="I68" t="str">
        <f t="shared" si="4"/>
        <v/>
      </c>
      <c r="J68" t="str">
        <f xml:space="preserve">
_xlfn.SWITCH(E68,
"良好サイン",H68*VLOOKUP(F68,参照用!$P$2:$Q$55,2,0),
"注意サイン",H68*VLOOKUP(F68,参照用!$P$2:$Q$55,2,0),
""
)</f>
        <v/>
      </c>
      <c r="K68" s="20">
        <f t="shared" si="5"/>
        <v>60</v>
      </c>
    </row>
    <row r="69" spans="1:11" x14ac:dyDescent="0.2">
      <c r="A69" s="8">
        <f>IF(INDEX(中間シート!B$1:B$149,QUOTIENT(ROW(A69)-2, 参照用!$J$12) + 3,1)&gt;0,
INDEX(中間シート!B$1:B$149,QUOTIENT(ROW(A69)-2, 参照用!$J$12) + 3,1),
"")</f>
        <v>46023</v>
      </c>
      <c r="B69" s="8" t="str">
        <f>IF(INDEX(中間シート!D$1:D$149,QUOTIENT(ROW(B69)-2, 参照用!$J$12) + 3,1)&gt;0,
INDEX(中間シート!D$1:D$149,QUOTIENT(ROW(B69)-2, 参照用!$J$12) + 3,1),
"")</f>
        <v>昼</v>
      </c>
      <c r="C69" s="8" t="str">
        <f>INDEX(中間シート!$A$1:$AZ$149,MATCH(A69&amp;B69,中間シート!$A$1:$A$149,0),MATCH(C$1,中間シート!$A$2:$AZ$2,0))</f>
        <v/>
      </c>
      <c r="D69" s="8" t="str">
        <f>INDEX(中間シート!$A$1:$AZ$149,MATCH($A69&amp;$B69,中間シート!$A$1:$A$149,0),MATCH(D$1,中間シート!$A$2:$AZ$2,0))</f>
        <v/>
      </c>
      <c r="E69" t="str">
        <f>IF(
A69="","",
VLOOKUP(MOD(ROW(A69)-2, 参照用!$J$12) + 1,参照用!$N$1:$P$50,2,0)
)</f>
        <v>リカバリー</v>
      </c>
      <c r="F69" t="str">
        <f xml:space="preserve">
IF(A69="","",
VLOOKUP(MOD(ROW(A69)-2, 参照用!$J$12) + 1,参照用!$N$1:$P$50,3,0)
)</f>
        <v>散歩</v>
      </c>
      <c r="G69">
        <f xml:space="preserve">
IF(A69="","",
IFERROR(
INDEX(中間シート!$B:$CB,
MATCH(A69&amp;B69,中間シート!$A$1:$A$149,0),
MATCH(F69,中間シート!$B$2:$CB$2,0)
),
"")
)</f>
        <v>0</v>
      </c>
      <c r="H69">
        <f t="shared" si="3"/>
        <v>0</v>
      </c>
      <c r="I69" t="str">
        <f t="shared" si="4"/>
        <v/>
      </c>
      <c r="J69" t="str">
        <f xml:space="preserve">
_xlfn.SWITCH(E69,
"良好サイン",H69*VLOOKUP(F69,参照用!$P$2:$Q$55,2,0),
"注意サイン",H69*VLOOKUP(F69,参照用!$P$2:$Q$55,2,0),
""
)</f>
        <v/>
      </c>
      <c r="K69" s="20">
        <f t="shared" si="5"/>
        <v>60</v>
      </c>
    </row>
    <row r="70" spans="1:11" x14ac:dyDescent="0.2">
      <c r="A70" s="8">
        <f>IF(INDEX(中間シート!B$1:B$149,QUOTIENT(ROW(A70)-2, 参照用!$J$12) + 3,1)&gt;0,
INDEX(中間シート!B$1:B$149,QUOTIENT(ROW(A70)-2, 参照用!$J$12) + 3,1),
"")</f>
        <v>46023</v>
      </c>
      <c r="B70" s="8" t="str">
        <f>IF(INDEX(中間シート!D$1:D$149,QUOTIENT(ROW(B70)-2, 参照用!$J$12) + 3,1)&gt;0,
INDEX(中間シート!D$1:D$149,QUOTIENT(ROW(B70)-2, 参照用!$J$12) + 3,1),
"")</f>
        <v>昼</v>
      </c>
      <c r="C70" s="8" t="str">
        <f>INDEX(中間シート!$A$1:$AZ$149,MATCH(A70&amp;B70,中間シート!$A$1:$A$149,0),MATCH(C$1,中間シート!$A$2:$AZ$2,0))</f>
        <v/>
      </c>
      <c r="D70" s="8" t="str">
        <f>INDEX(中間シート!$A$1:$AZ$149,MATCH($A70&amp;$B70,中間シート!$A$1:$A$149,0),MATCH(D$1,中間シート!$A$2:$AZ$2,0))</f>
        <v/>
      </c>
      <c r="E70" t="str">
        <f>IF(
A70="","",
VLOOKUP(MOD(ROW(A70)-2, 参照用!$J$12) + 1,参照用!$N$1:$P$50,2,0)
)</f>
        <v>服薬</v>
      </c>
      <c r="F70" t="str">
        <f xml:space="preserve">
IF(A70="","",
VLOOKUP(MOD(ROW(A70)-2, 参照用!$J$12) + 1,参照用!$N$1:$P$50,3,0)
)</f>
        <v>いつもの薬</v>
      </c>
      <c r="G70">
        <f xml:space="preserve">
IF(A70="","",
IFERROR(
INDEX(中間シート!$B:$CB,
MATCH(A70&amp;B70,中間シート!$A$1:$A$149,0),
MATCH(F70,中間シート!$B$2:$CB$2,0)
),
"")
)</f>
        <v>0</v>
      </c>
      <c r="H70">
        <f t="shared" si="3"/>
        <v>0</v>
      </c>
      <c r="I70" t="str">
        <f t="shared" si="4"/>
        <v/>
      </c>
      <c r="J70" t="str">
        <f xml:space="preserve">
_xlfn.SWITCH(E70,
"良好サイン",H70*VLOOKUP(F70,参照用!$P$2:$Q$55,2,0),
"注意サイン",H70*VLOOKUP(F70,参照用!$P$2:$Q$55,2,0),
""
)</f>
        <v/>
      </c>
      <c r="K70" s="20">
        <f t="shared" si="5"/>
        <v>60</v>
      </c>
    </row>
    <row r="71" spans="1:11" x14ac:dyDescent="0.2">
      <c r="A71" s="8">
        <f>IF(INDEX(中間シート!B$1:B$149,QUOTIENT(ROW(A71)-2, 参照用!$J$12) + 3,1)&gt;0,
INDEX(中間シート!B$1:B$149,QUOTIENT(ROW(A71)-2, 参照用!$J$12) + 3,1),
"")</f>
        <v>46023</v>
      </c>
      <c r="B71" s="8" t="str">
        <f>IF(INDEX(中間シート!D$1:D$149,QUOTIENT(ROW(B71)-2, 参照用!$J$12) + 3,1)&gt;0,
INDEX(中間シート!D$1:D$149,QUOTIENT(ROW(B71)-2, 参照用!$J$12) + 3,1),
"")</f>
        <v>昼</v>
      </c>
      <c r="C71" s="8" t="str">
        <f>INDEX(中間シート!$A$1:$AZ$149,MATCH(A71&amp;B71,中間シート!$A$1:$A$149,0),MATCH(C$1,中間シート!$A$2:$AZ$2,0))</f>
        <v/>
      </c>
      <c r="D71" s="8" t="str">
        <f>INDEX(中間シート!$A$1:$AZ$149,MATCH($A71&amp;$B71,中間シート!$A$1:$A$149,0),MATCH(D$1,中間シート!$A$2:$AZ$2,0))</f>
        <v/>
      </c>
      <c r="E71" t="str">
        <f>IF(
A71="","",
VLOOKUP(MOD(ROW(A71)-2, 参照用!$J$12) + 1,参照用!$N$1:$P$50,2,0)
)</f>
        <v>備考</v>
      </c>
      <c r="F71" t="str">
        <f xml:space="preserve">
IF(A71="","",
VLOOKUP(MOD(ROW(A71)-2, 参照用!$J$12) + 1,参照用!$N$1:$P$50,3,0)
)</f>
        <v>コメント</v>
      </c>
      <c r="G71" t="str">
        <f xml:space="preserve">
IF(A71="","",
IFERROR(
INDEX(中間シート!$B:$CB,
MATCH(A71&amp;B71,中間シート!$A$1:$A$149,0),
MATCH(F71,中間シート!$B$2:$CB$2,0)
),
"")
)</f>
        <v/>
      </c>
      <c r="H71" t="str">
        <f t="shared" si="3"/>
        <v/>
      </c>
      <c r="I71" t="str">
        <f t="shared" si="4"/>
        <v/>
      </c>
      <c r="J71" t="str">
        <f xml:space="preserve">
_xlfn.SWITCH(E71,
"良好サイン",H71*VLOOKUP(F71,参照用!$P$2:$Q$55,2,0),
"注意サイン",H71*VLOOKUP(F71,参照用!$P$2:$Q$55,2,0),
""
)</f>
        <v/>
      </c>
      <c r="K71" s="20">
        <f t="shared" si="5"/>
        <v>60</v>
      </c>
    </row>
    <row r="72" spans="1:11" x14ac:dyDescent="0.2">
      <c r="A72" s="8">
        <f>IF(INDEX(中間シート!B$1:B$149,QUOTIENT(ROW(A72)-2, 参照用!$J$12) + 3,1)&gt;0,
INDEX(中間シート!B$1:B$149,QUOTIENT(ROW(A72)-2, 参照用!$J$12) + 3,1),
"")</f>
        <v>46023</v>
      </c>
      <c r="B72" s="8" t="str">
        <f>IF(INDEX(中間シート!D$1:D$149,QUOTIENT(ROW(B72)-2, 参照用!$J$12) + 3,1)&gt;0,
INDEX(中間シート!D$1:D$149,QUOTIENT(ROW(B72)-2, 参照用!$J$12) + 3,1),
"")</f>
        <v>夜</v>
      </c>
      <c r="C72" s="8" t="str">
        <f>INDEX(中間シート!$A$1:$AZ$149,MATCH(A72&amp;B72,中間シート!$A$1:$A$149,0),MATCH(C$1,中間シート!$A$2:$AZ$2,0))</f>
        <v/>
      </c>
      <c r="D72" s="8" t="str">
        <f>INDEX(中間シート!$A$1:$AZ$149,MATCH($A72&amp;$B72,中間シート!$A$1:$A$149,0),MATCH(D$1,中間シート!$A$2:$AZ$2,0))</f>
        <v/>
      </c>
      <c r="E72" t="str">
        <f>IF(
A72="","",
VLOOKUP(MOD(ROW(A72)-2, 参照用!$J$12) + 1,参照用!$N$1:$P$50,2,0)
)</f>
        <v>日付</v>
      </c>
      <c r="F72" t="str">
        <f xml:space="preserve">
IF(A72="","",
VLOOKUP(MOD(ROW(A72)-2, 参照用!$J$12) + 1,参照用!$N$1:$P$50,3,0)
)</f>
        <v>日付</v>
      </c>
      <c r="G72">
        <f xml:space="preserve">
IF(A72="","",
IFERROR(
INDEX(中間シート!$B:$CB,
MATCH(A72&amp;B72,中間シート!$A$1:$A$149,0),
MATCH(F72,中間シート!$B$2:$CB$2,0)
),
"")
)</f>
        <v>46023</v>
      </c>
      <c r="H72" t="str">
        <f t="shared" si="3"/>
        <v/>
      </c>
      <c r="I72">
        <f t="shared" si="4"/>
        <v>46023</v>
      </c>
      <c r="J72" t="str">
        <f xml:space="preserve">
_xlfn.SWITCH(E72,
"良好サイン",H72*VLOOKUP(F72,参照用!$P$2:$Q$55,2,0),
"注意サイン",H72*VLOOKUP(F72,参照用!$P$2:$Q$55,2,0),
""
)</f>
        <v/>
      </c>
      <c r="K72" s="20">
        <f t="shared" si="5"/>
        <v>60</v>
      </c>
    </row>
    <row r="73" spans="1:11" x14ac:dyDescent="0.2">
      <c r="A73" s="8">
        <f>IF(INDEX(中間シート!B$1:B$149,QUOTIENT(ROW(A73)-2, 参照用!$J$12) + 3,1)&gt;0,
INDEX(中間シート!B$1:B$149,QUOTIENT(ROW(A73)-2, 参照用!$J$12) + 3,1),
"")</f>
        <v>46023</v>
      </c>
      <c r="B73" s="8" t="str">
        <f>IF(INDEX(中間シート!D$1:D$149,QUOTIENT(ROW(B73)-2, 参照用!$J$12) + 3,1)&gt;0,
INDEX(中間シート!D$1:D$149,QUOTIENT(ROW(B73)-2, 参照用!$J$12) + 3,1),
"")</f>
        <v>夜</v>
      </c>
      <c r="C73" s="8" t="str">
        <f>INDEX(中間シート!$A$1:$AZ$149,MATCH(A73&amp;B73,中間シート!$A$1:$A$149,0),MATCH(C$1,中間シート!$A$2:$AZ$2,0))</f>
        <v/>
      </c>
      <c r="D73" s="8" t="str">
        <f>INDEX(中間シート!$A$1:$AZ$149,MATCH($A73&amp;$B73,中間シート!$A$1:$A$149,0),MATCH(D$1,中間シート!$A$2:$AZ$2,0))</f>
        <v/>
      </c>
      <c r="E73" t="str">
        <f>IF(
A73="","",
VLOOKUP(MOD(ROW(A73)-2, 参照用!$J$12) + 1,参照用!$N$1:$P$50,2,0)
)</f>
        <v>曜日</v>
      </c>
      <c r="F73" t="str">
        <f xml:space="preserve">
IF(A73="","",
VLOOKUP(MOD(ROW(A73)-2, 参照用!$J$12) + 1,参照用!$N$1:$P$50,3,0)
)</f>
        <v>曜日</v>
      </c>
      <c r="G73" t="str">
        <f xml:space="preserve">
IF(A73="","",
IFERROR(
INDEX(中間シート!$B:$CB,
MATCH(A73&amp;B73,中間シート!$A$1:$A$149,0),
MATCH(F73,中間シート!$B$2:$CB$2,0)
),
"")
)</f>
        <v>木</v>
      </c>
      <c r="H73" t="str">
        <f t="shared" si="3"/>
        <v/>
      </c>
      <c r="I73" t="str">
        <f t="shared" si="4"/>
        <v>木</v>
      </c>
      <c r="J73" t="str">
        <f xml:space="preserve">
_xlfn.SWITCH(E73,
"良好サイン",H73*VLOOKUP(F73,参照用!$P$2:$Q$55,2,0),
"注意サイン",H73*VLOOKUP(F73,参照用!$P$2:$Q$55,2,0),
""
)</f>
        <v/>
      </c>
      <c r="K73" s="20">
        <f t="shared" si="5"/>
        <v>60</v>
      </c>
    </row>
    <row r="74" spans="1:11" x14ac:dyDescent="0.2">
      <c r="A74" s="8">
        <f>IF(INDEX(中間シート!B$1:B$149,QUOTIENT(ROW(A74)-2, 参照用!$J$12) + 3,1)&gt;0,
INDEX(中間シート!B$1:B$149,QUOTIENT(ROW(A74)-2, 参照用!$J$12) + 3,1),
"")</f>
        <v>46023</v>
      </c>
      <c r="B74" s="8" t="str">
        <f>IF(INDEX(中間シート!D$1:D$149,QUOTIENT(ROW(B74)-2, 参照用!$J$12) + 3,1)&gt;0,
INDEX(中間シート!D$1:D$149,QUOTIENT(ROW(B74)-2, 参照用!$J$12) + 3,1),
"")</f>
        <v>夜</v>
      </c>
      <c r="C74" s="8" t="str">
        <f>INDEX(中間シート!$A$1:$AZ$149,MATCH(A74&amp;B74,中間シート!$A$1:$A$149,0),MATCH(C$1,中間シート!$A$2:$AZ$2,0))</f>
        <v/>
      </c>
      <c r="D74" s="8" t="str">
        <f>INDEX(中間シート!$A$1:$AZ$149,MATCH($A74&amp;$B74,中間シート!$A$1:$A$149,0),MATCH(D$1,中間シート!$A$2:$AZ$2,0))</f>
        <v/>
      </c>
      <c r="E74" t="str">
        <f>IF(
A74="","",
VLOOKUP(MOD(ROW(A74)-2, 参照用!$J$12) + 1,参照用!$N$1:$P$50,2,0)
)</f>
        <v>時間帯</v>
      </c>
      <c r="F74" t="str">
        <f xml:space="preserve">
IF(A74="","",
VLOOKUP(MOD(ROW(A74)-2, 参照用!$J$12) + 1,参照用!$N$1:$P$50,3,0)
)</f>
        <v>時間帯</v>
      </c>
      <c r="G74" t="str">
        <f xml:space="preserve">
IF(A74="","",
IFERROR(
INDEX(中間シート!$B:$CB,
MATCH(A74&amp;B74,中間シート!$A$1:$A$149,0),
MATCH(F74,中間シート!$B$2:$CB$2,0)
),
"")
)</f>
        <v>夜</v>
      </c>
      <c r="H74" t="str">
        <f t="shared" si="3"/>
        <v/>
      </c>
      <c r="I74" t="str">
        <f t="shared" si="4"/>
        <v>夜</v>
      </c>
      <c r="J74" t="str">
        <f xml:space="preserve">
_xlfn.SWITCH(E74,
"良好サイン",H74*VLOOKUP(F74,参照用!$P$2:$Q$55,2,0),
"注意サイン",H74*VLOOKUP(F74,参照用!$P$2:$Q$55,2,0),
""
)</f>
        <v/>
      </c>
      <c r="K74" s="20">
        <f t="shared" si="5"/>
        <v>60</v>
      </c>
    </row>
    <row r="75" spans="1:11" x14ac:dyDescent="0.2">
      <c r="A75" s="8">
        <f>IF(INDEX(中間シート!B$1:B$149,QUOTIENT(ROW(A75)-2, 参照用!$J$12) + 3,1)&gt;0,
INDEX(中間シート!B$1:B$149,QUOTIENT(ROW(A75)-2, 参照用!$J$12) + 3,1),
"")</f>
        <v>46023</v>
      </c>
      <c r="B75" s="8" t="str">
        <f>IF(INDEX(中間シート!D$1:D$149,QUOTIENT(ROW(B75)-2, 参照用!$J$12) + 3,1)&gt;0,
INDEX(中間シート!D$1:D$149,QUOTIENT(ROW(B75)-2, 参照用!$J$12) + 3,1),
"")</f>
        <v>夜</v>
      </c>
      <c r="C75" s="8" t="str">
        <f>INDEX(中間シート!$A$1:$AZ$149,MATCH(A75&amp;B75,中間シート!$A$1:$A$149,0),MATCH(C$1,中間シート!$A$2:$AZ$2,0))</f>
        <v/>
      </c>
      <c r="D75" s="8" t="str">
        <f>INDEX(中間シート!$A$1:$AZ$149,MATCH($A75&amp;$B75,中間シート!$A$1:$A$149,0),MATCH(D$1,中間シート!$A$2:$AZ$2,0))</f>
        <v/>
      </c>
      <c r="E75" t="str">
        <f>IF(
A75="","",
VLOOKUP(MOD(ROW(A75)-2, 参照用!$J$12) + 1,参照用!$N$1:$P$50,2,0)
)</f>
        <v>気候</v>
      </c>
      <c r="F75" t="str">
        <f xml:space="preserve">
IF(A75="","",
VLOOKUP(MOD(ROW(A75)-2, 参照用!$J$12) + 1,参照用!$N$1:$P$50,3,0)
)</f>
        <v>天気</v>
      </c>
      <c r="G75" t="str">
        <f xml:space="preserve">
IF(A75="","",
IFERROR(
INDEX(中間シート!$B:$CB,
MATCH(A75&amp;B75,中間シート!$A$1:$A$149,0),
MATCH(F75,中間シート!$B$2:$CB$2,0)
),
"")
)</f>
        <v/>
      </c>
      <c r="H75" t="str">
        <f t="shared" si="3"/>
        <v/>
      </c>
      <c r="I75" t="str">
        <f t="shared" si="4"/>
        <v/>
      </c>
      <c r="J75" t="str">
        <f xml:space="preserve">
_xlfn.SWITCH(E75,
"良好サイン",H75*VLOOKUP(F75,参照用!$P$2:$Q$55,2,0),
"注意サイン",H75*VLOOKUP(F75,参照用!$P$2:$Q$55,2,0),
""
)</f>
        <v/>
      </c>
      <c r="K75" s="20">
        <f t="shared" si="5"/>
        <v>60</v>
      </c>
    </row>
    <row r="76" spans="1:11" x14ac:dyDescent="0.2">
      <c r="A76" s="8">
        <f>IF(INDEX(中間シート!B$1:B$149,QUOTIENT(ROW(A76)-2, 参照用!$J$12) + 3,1)&gt;0,
INDEX(中間シート!B$1:B$149,QUOTIENT(ROW(A76)-2, 参照用!$J$12) + 3,1),
"")</f>
        <v>46023</v>
      </c>
      <c r="B76" s="8" t="str">
        <f>IF(INDEX(中間シート!D$1:D$149,QUOTIENT(ROW(B76)-2, 参照用!$J$12) + 3,1)&gt;0,
INDEX(中間シート!D$1:D$149,QUOTIENT(ROW(B76)-2, 参照用!$J$12) + 3,1),
"")</f>
        <v>夜</v>
      </c>
      <c r="C76" s="8" t="str">
        <f>INDEX(中間シート!$A$1:$AZ$149,MATCH(A76&amp;B76,中間シート!$A$1:$A$149,0),MATCH(C$1,中間シート!$A$2:$AZ$2,0))</f>
        <v/>
      </c>
      <c r="D76" s="8" t="str">
        <f>INDEX(中間シート!$A$1:$AZ$149,MATCH($A76&amp;$B76,中間シート!$A$1:$A$149,0),MATCH(D$1,中間シート!$A$2:$AZ$2,0))</f>
        <v/>
      </c>
      <c r="E76" t="str">
        <f>IF(
A76="","",
VLOOKUP(MOD(ROW(A76)-2, 参照用!$J$12) + 1,参照用!$N$1:$P$50,2,0)
)</f>
        <v>気候</v>
      </c>
      <c r="F76" t="str">
        <f xml:space="preserve">
IF(A76="","",
VLOOKUP(MOD(ROW(A76)-2, 参照用!$J$12) + 1,参照用!$N$1:$P$50,3,0)
)</f>
        <v>気温</v>
      </c>
      <c r="G76" t="str">
        <f xml:space="preserve">
IF(A76="","",
IFERROR(
INDEX(中間シート!$B:$CB,
MATCH(A76&amp;B76,中間シート!$A$1:$A$149,0),
MATCH(F76,中間シート!$B$2:$CB$2,0)
),
"")
)</f>
        <v/>
      </c>
      <c r="H76" t="str">
        <f t="shared" si="3"/>
        <v/>
      </c>
      <c r="I76" t="str">
        <f t="shared" si="4"/>
        <v/>
      </c>
      <c r="J76" t="str">
        <f xml:space="preserve">
_xlfn.SWITCH(E76,
"良好サイン",H76*VLOOKUP(F76,参照用!$P$2:$Q$55,2,0),
"注意サイン",H76*VLOOKUP(F76,参照用!$P$2:$Q$55,2,0),
""
)</f>
        <v/>
      </c>
      <c r="K76" s="20">
        <f t="shared" si="5"/>
        <v>60</v>
      </c>
    </row>
    <row r="77" spans="1:11" x14ac:dyDescent="0.2">
      <c r="A77" s="8">
        <f>IF(INDEX(中間シート!B$1:B$149,QUOTIENT(ROW(A77)-2, 参照用!$J$12) + 3,1)&gt;0,
INDEX(中間シート!B$1:B$149,QUOTIENT(ROW(A77)-2, 参照用!$J$12) + 3,1),
"")</f>
        <v>46023</v>
      </c>
      <c r="B77" s="8" t="str">
        <f>IF(INDEX(中間シート!D$1:D$149,QUOTIENT(ROW(B77)-2, 参照用!$J$12) + 3,1)&gt;0,
INDEX(中間シート!D$1:D$149,QUOTIENT(ROW(B77)-2, 参照用!$J$12) + 3,1),
"")</f>
        <v>夜</v>
      </c>
      <c r="C77" s="8" t="str">
        <f>INDEX(中間シート!$A$1:$AZ$149,MATCH(A77&amp;B77,中間シート!$A$1:$A$149,0),MATCH(C$1,中間シート!$A$2:$AZ$2,0))</f>
        <v/>
      </c>
      <c r="D77" s="8" t="str">
        <f>INDEX(中間シート!$A$1:$AZ$149,MATCH($A77&amp;$B77,中間シート!$A$1:$A$149,0),MATCH(D$1,中間シート!$A$2:$AZ$2,0))</f>
        <v/>
      </c>
      <c r="E77" t="str">
        <f>IF(
A77="","",
VLOOKUP(MOD(ROW(A77)-2, 参照用!$J$12) + 1,参照用!$N$1:$P$50,2,0)
)</f>
        <v>基礎指標</v>
      </c>
      <c r="F77" t="str">
        <f xml:space="preserve">
IF(A77="","",
VLOOKUP(MOD(ROW(A77)-2, 参照用!$J$12) + 1,参照用!$N$1:$P$50,3,0)
)</f>
        <v>睡眠</v>
      </c>
      <c r="G77">
        <f xml:space="preserve">
IF(A77="","",
IFERROR(
INDEX(中間シート!$B:$CB,
MATCH(A77&amp;B77,中間シート!$A$1:$A$149,0),
MATCH(F77,中間シート!$B$2:$CB$2,0)
),
"")
)</f>
        <v>0</v>
      </c>
      <c r="H77">
        <f t="shared" si="3"/>
        <v>0</v>
      </c>
      <c r="I77" t="str">
        <f t="shared" si="4"/>
        <v/>
      </c>
      <c r="J77" t="str">
        <f xml:space="preserve">
_xlfn.SWITCH(E77,
"良好サイン",H77*VLOOKUP(F77,参照用!$P$2:$Q$55,2,0),
"注意サイン",H77*VLOOKUP(F77,参照用!$P$2:$Q$55,2,0),
""
)</f>
        <v/>
      </c>
      <c r="K77" s="20">
        <f t="shared" si="5"/>
        <v>60</v>
      </c>
    </row>
    <row r="78" spans="1:11" x14ac:dyDescent="0.2">
      <c r="A78" s="8">
        <f>IF(INDEX(中間シート!B$1:B$149,QUOTIENT(ROW(A78)-2, 参照用!$J$12) + 3,1)&gt;0,
INDEX(中間シート!B$1:B$149,QUOTIENT(ROW(A78)-2, 参照用!$J$12) + 3,1),
"")</f>
        <v>46023</v>
      </c>
      <c r="B78" s="8" t="str">
        <f>IF(INDEX(中間シート!D$1:D$149,QUOTIENT(ROW(B78)-2, 参照用!$J$12) + 3,1)&gt;0,
INDEX(中間シート!D$1:D$149,QUOTIENT(ROW(B78)-2, 参照用!$J$12) + 3,1),
"")</f>
        <v>夜</v>
      </c>
      <c r="C78" s="8" t="str">
        <f>INDEX(中間シート!$A$1:$AZ$149,MATCH(A78&amp;B78,中間シート!$A$1:$A$149,0),MATCH(C$1,中間シート!$A$2:$AZ$2,0))</f>
        <v/>
      </c>
      <c r="D78" s="8" t="str">
        <f>INDEX(中間シート!$A$1:$AZ$149,MATCH($A78&amp;$B78,中間シート!$A$1:$A$149,0),MATCH(D$1,中間シート!$A$2:$AZ$2,0))</f>
        <v/>
      </c>
      <c r="E78" t="str">
        <f>IF(
A78="","",
VLOOKUP(MOD(ROW(A78)-2, 参照用!$J$12) + 1,参照用!$N$1:$P$50,2,0)
)</f>
        <v>基礎指標</v>
      </c>
      <c r="F78" t="str">
        <f xml:space="preserve">
IF(A78="","",
VLOOKUP(MOD(ROW(A78)-2, 参照用!$J$12) + 1,参照用!$N$1:$P$50,3,0)
)</f>
        <v>食事</v>
      </c>
      <c r="G78">
        <f xml:space="preserve">
IF(A78="","",
IFERROR(
INDEX(中間シート!$B:$CB,
MATCH(A78&amp;B78,中間シート!$A$1:$A$149,0),
MATCH(F78,中間シート!$B$2:$CB$2,0)
),
"")
)</f>
        <v>0</v>
      </c>
      <c r="H78">
        <f t="shared" si="3"/>
        <v>0</v>
      </c>
      <c r="I78" t="str">
        <f t="shared" si="4"/>
        <v/>
      </c>
      <c r="J78" t="str">
        <f xml:space="preserve">
_xlfn.SWITCH(E78,
"良好サイン",H78*VLOOKUP(F78,参照用!$P$2:$Q$55,2,0),
"注意サイン",H78*VLOOKUP(F78,参照用!$P$2:$Q$55,2,0),
""
)</f>
        <v/>
      </c>
      <c r="K78" s="20">
        <f t="shared" si="5"/>
        <v>60</v>
      </c>
    </row>
    <row r="79" spans="1:11" x14ac:dyDescent="0.2">
      <c r="A79" s="8">
        <f>IF(INDEX(中間シート!B$1:B$149,QUOTIENT(ROW(A79)-2, 参照用!$J$12) + 3,1)&gt;0,
INDEX(中間シート!B$1:B$149,QUOTIENT(ROW(A79)-2, 参照用!$J$12) + 3,1),
"")</f>
        <v>46023</v>
      </c>
      <c r="B79" s="8" t="str">
        <f>IF(INDEX(中間シート!D$1:D$149,QUOTIENT(ROW(B79)-2, 参照用!$J$12) + 3,1)&gt;0,
INDEX(中間シート!D$1:D$149,QUOTIENT(ROW(B79)-2, 参照用!$J$12) + 3,1),
"")</f>
        <v>夜</v>
      </c>
      <c r="C79" s="8" t="str">
        <f>INDEX(中間シート!$A$1:$AZ$149,MATCH(A79&amp;B79,中間シート!$A$1:$A$149,0),MATCH(C$1,中間シート!$A$2:$AZ$2,0))</f>
        <v/>
      </c>
      <c r="D79" s="8" t="str">
        <f>INDEX(中間シート!$A$1:$AZ$149,MATCH($A79&amp;$B79,中間シート!$A$1:$A$149,0),MATCH(D$1,中間シート!$A$2:$AZ$2,0))</f>
        <v/>
      </c>
      <c r="E79" t="str">
        <f>IF(
A79="","",
VLOOKUP(MOD(ROW(A79)-2, 参照用!$J$12) + 1,参照用!$N$1:$P$50,2,0)
)</f>
        <v>基礎指標</v>
      </c>
      <c r="F79" t="str">
        <f xml:space="preserve">
IF(A79="","",
VLOOKUP(MOD(ROW(A79)-2, 参照用!$J$12) + 1,参照用!$N$1:$P$50,3,0)
)</f>
        <v>ストレス</v>
      </c>
      <c r="G79">
        <f xml:space="preserve">
IF(A79="","",
IFERROR(
INDEX(中間シート!$B:$CB,
MATCH(A79&amp;B79,中間シート!$A$1:$A$149,0),
MATCH(F79,中間シート!$B$2:$CB$2,0)
),
"")
)</f>
        <v>0</v>
      </c>
      <c r="H79">
        <f t="shared" si="3"/>
        <v>0</v>
      </c>
      <c r="I79" t="str">
        <f t="shared" si="4"/>
        <v/>
      </c>
      <c r="J79" t="str">
        <f xml:space="preserve">
_xlfn.SWITCH(E79,
"良好サイン",H79*VLOOKUP(F79,参照用!$P$2:$Q$55,2,0),
"注意サイン",H79*VLOOKUP(F79,参照用!$P$2:$Q$55,2,0),
""
)</f>
        <v/>
      </c>
      <c r="K79" s="20">
        <f t="shared" si="5"/>
        <v>60</v>
      </c>
    </row>
    <row r="80" spans="1:11" x14ac:dyDescent="0.2">
      <c r="A80" s="8">
        <f>IF(INDEX(中間シート!B$1:B$149,QUOTIENT(ROW(A80)-2, 参照用!$J$12) + 3,1)&gt;0,
INDEX(中間シート!B$1:B$149,QUOTIENT(ROW(A80)-2, 参照用!$J$12) + 3,1),
"")</f>
        <v>46023</v>
      </c>
      <c r="B80" s="8" t="str">
        <f>IF(INDEX(中間シート!D$1:D$149,QUOTIENT(ROW(B80)-2, 参照用!$J$12) + 3,1)&gt;0,
INDEX(中間シート!D$1:D$149,QUOTIENT(ROW(B80)-2, 参照用!$J$12) + 3,1),
"")</f>
        <v>夜</v>
      </c>
      <c r="C80" s="8" t="str">
        <f>INDEX(中間シート!$A$1:$AZ$149,MATCH(A80&amp;B80,中間シート!$A$1:$A$149,0),MATCH(C$1,中間シート!$A$2:$AZ$2,0))</f>
        <v/>
      </c>
      <c r="D80" s="8" t="str">
        <f>INDEX(中間シート!$A$1:$AZ$149,MATCH($A80&amp;$B80,中間シート!$A$1:$A$149,0),MATCH(D$1,中間シート!$A$2:$AZ$2,0))</f>
        <v/>
      </c>
      <c r="E80" t="str">
        <f>IF(
A80="","",
VLOOKUP(MOD(ROW(A80)-2, 参照用!$J$12) + 1,参照用!$N$1:$P$50,2,0)
)</f>
        <v>良好サイン</v>
      </c>
      <c r="F80" t="str">
        <f xml:space="preserve">
IF(A80="","",
VLOOKUP(MOD(ROW(A80)-2, 参照用!$J$12) + 1,参照用!$N$1:$P$50,3,0)
)</f>
        <v>プラス思考</v>
      </c>
      <c r="G80">
        <f xml:space="preserve">
IF(A80="","",
IFERROR(
INDEX(中間シート!$B:$CB,
MATCH(A80&amp;B80,中間シート!$A$1:$A$149,0),
MATCH(F80,中間シート!$B$2:$CB$2,0)
),
"")
)</f>
        <v>0</v>
      </c>
      <c r="H80">
        <f t="shared" si="3"/>
        <v>0</v>
      </c>
      <c r="I80" t="str">
        <f t="shared" si="4"/>
        <v/>
      </c>
      <c r="J80">
        <f xml:space="preserve">
_xlfn.SWITCH(E80,
"良好サイン",H80*VLOOKUP(F80,参照用!$P$2:$Q$55,2,0),
"注意サイン",H80*VLOOKUP(F80,参照用!$P$2:$Q$55,2,0),
""
)</f>
        <v>0</v>
      </c>
      <c r="K80" s="20">
        <f t="shared" si="5"/>
        <v>60</v>
      </c>
    </row>
    <row r="81" spans="1:11" x14ac:dyDescent="0.2">
      <c r="A81" s="8">
        <f>IF(INDEX(中間シート!B$1:B$149,QUOTIENT(ROW(A81)-2, 参照用!$J$12) + 3,1)&gt;0,
INDEX(中間シート!B$1:B$149,QUOTIENT(ROW(A81)-2, 参照用!$J$12) + 3,1),
"")</f>
        <v>46023</v>
      </c>
      <c r="B81" s="8" t="str">
        <f>IF(INDEX(中間シート!D$1:D$149,QUOTIENT(ROW(B81)-2, 参照用!$J$12) + 3,1)&gt;0,
INDEX(中間シート!D$1:D$149,QUOTIENT(ROW(B81)-2, 参照用!$J$12) + 3,1),
"")</f>
        <v>夜</v>
      </c>
      <c r="C81" s="8" t="str">
        <f>INDEX(中間シート!$A$1:$AZ$149,MATCH(A81&amp;B81,中間シート!$A$1:$A$149,0),MATCH(C$1,中間シート!$A$2:$AZ$2,0))</f>
        <v/>
      </c>
      <c r="D81" s="8" t="str">
        <f>INDEX(中間シート!$A$1:$AZ$149,MATCH($A81&amp;$B81,中間シート!$A$1:$A$149,0),MATCH(D$1,中間シート!$A$2:$AZ$2,0))</f>
        <v/>
      </c>
      <c r="E81" t="str">
        <f>IF(
A81="","",
VLOOKUP(MOD(ROW(A81)-2, 参照用!$J$12) + 1,参照用!$N$1:$P$50,2,0)
)</f>
        <v>良好サイン</v>
      </c>
      <c r="F81" t="str">
        <f xml:space="preserve">
IF(A81="","",
VLOOKUP(MOD(ROW(A81)-2, 参照用!$J$12) + 1,参照用!$N$1:$P$50,3,0)
)</f>
        <v>元気</v>
      </c>
      <c r="G81">
        <f xml:space="preserve">
IF(A81="","",
IFERROR(
INDEX(中間シート!$B:$CB,
MATCH(A81&amp;B81,中間シート!$A$1:$A$149,0),
MATCH(F81,中間シート!$B$2:$CB$2,0)
),
"")
)</f>
        <v>0</v>
      </c>
      <c r="H81">
        <f t="shared" si="3"/>
        <v>0</v>
      </c>
      <c r="I81" t="str">
        <f t="shared" si="4"/>
        <v/>
      </c>
      <c r="J81">
        <f xml:space="preserve">
_xlfn.SWITCH(E81,
"良好サイン",H81*VLOOKUP(F81,参照用!$P$2:$Q$55,2,0),
"注意サイン",H81*VLOOKUP(F81,参照用!$P$2:$Q$55,2,0),
""
)</f>
        <v>0</v>
      </c>
      <c r="K81" s="20">
        <f t="shared" si="5"/>
        <v>60</v>
      </c>
    </row>
    <row r="82" spans="1:11" x14ac:dyDescent="0.2">
      <c r="A82" s="8">
        <f>IF(INDEX(中間シート!B$1:B$149,QUOTIENT(ROW(A82)-2, 参照用!$J$12) + 3,1)&gt;0,
INDEX(中間シート!B$1:B$149,QUOTIENT(ROW(A82)-2, 参照用!$J$12) + 3,1),
"")</f>
        <v>46023</v>
      </c>
      <c r="B82" s="8" t="str">
        <f>IF(INDEX(中間シート!D$1:D$149,QUOTIENT(ROW(B82)-2, 参照用!$J$12) + 3,1)&gt;0,
INDEX(中間シート!D$1:D$149,QUOTIENT(ROW(B82)-2, 参照用!$J$12) + 3,1),
"")</f>
        <v>夜</v>
      </c>
      <c r="C82" s="8" t="str">
        <f>INDEX(中間シート!$A$1:$AZ$149,MATCH(A82&amp;B82,中間シート!$A$1:$A$149,0),MATCH(C$1,中間シート!$A$2:$AZ$2,0))</f>
        <v/>
      </c>
      <c r="D82" s="8" t="str">
        <f>INDEX(中間シート!$A$1:$AZ$149,MATCH($A82&amp;$B82,中間シート!$A$1:$A$149,0),MATCH(D$1,中間シート!$A$2:$AZ$2,0))</f>
        <v/>
      </c>
      <c r="E82" t="str">
        <f>IF(
A82="","",
VLOOKUP(MOD(ROW(A82)-2, 参照用!$J$12) + 1,参照用!$N$1:$P$50,2,0)
)</f>
        <v>良好サイン</v>
      </c>
      <c r="F82" t="str">
        <f xml:space="preserve">
IF(A82="","",
VLOOKUP(MOD(ROW(A82)-2, 参照用!$J$12) + 1,参照用!$N$1:$P$50,3,0)
)</f>
        <v>やる気あり</v>
      </c>
      <c r="G82">
        <f xml:space="preserve">
IF(A82="","",
IFERROR(
INDEX(中間シート!$B:$CB,
MATCH(A82&amp;B82,中間シート!$A$1:$A$149,0),
MATCH(F82,中間シート!$B$2:$CB$2,0)
),
"")
)</f>
        <v>0</v>
      </c>
      <c r="H82">
        <f t="shared" si="3"/>
        <v>0</v>
      </c>
      <c r="I82" t="str">
        <f t="shared" si="4"/>
        <v/>
      </c>
      <c r="J82">
        <f xml:space="preserve">
_xlfn.SWITCH(E82,
"良好サイン",H82*VLOOKUP(F82,参照用!$P$2:$Q$55,2,0),
"注意サイン",H82*VLOOKUP(F82,参照用!$P$2:$Q$55,2,0),
""
)</f>
        <v>0</v>
      </c>
      <c r="K82" s="20">
        <f t="shared" si="5"/>
        <v>60</v>
      </c>
    </row>
    <row r="83" spans="1:11" x14ac:dyDescent="0.2">
      <c r="A83" s="8">
        <f>IF(INDEX(中間シート!B$1:B$149,QUOTIENT(ROW(A83)-2, 参照用!$J$12) + 3,1)&gt;0,
INDEX(中間シート!B$1:B$149,QUOTIENT(ROW(A83)-2, 参照用!$J$12) + 3,1),
"")</f>
        <v>46023</v>
      </c>
      <c r="B83" s="8" t="str">
        <f>IF(INDEX(中間シート!D$1:D$149,QUOTIENT(ROW(B83)-2, 参照用!$J$12) + 3,1)&gt;0,
INDEX(中間シート!D$1:D$149,QUOTIENT(ROW(B83)-2, 参照用!$J$12) + 3,1),
"")</f>
        <v>夜</v>
      </c>
      <c r="C83" s="8" t="str">
        <f>INDEX(中間シート!$A$1:$AZ$149,MATCH(A83&amp;B83,中間シート!$A$1:$A$149,0),MATCH(C$1,中間シート!$A$2:$AZ$2,0))</f>
        <v/>
      </c>
      <c r="D83" s="8" t="str">
        <f>INDEX(中間シート!$A$1:$AZ$149,MATCH($A83&amp;$B83,中間シート!$A$1:$A$149,0),MATCH(D$1,中間シート!$A$2:$AZ$2,0))</f>
        <v/>
      </c>
      <c r="E83" t="str">
        <f>IF(
A83="","",
VLOOKUP(MOD(ROW(A83)-2, 参照用!$J$12) + 1,参照用!$N$1:$P$50,2,0)
)</f>
        <v>良好サイン</v>
      </c>
      <c r="F83" t="str">
        <f xml:space="preserve">
IF(A83="","",
VLOOKUP(MOD(ROW(A83)-2, 参照用!$J$12) + 1,参照用!$N$1:$P$50,3,0)
)</f>
        <v>心に余裕</v>
      </c>
      <c r="G83">
        <f xml:space="preserve">
IF(A83="","",
IFERROR(
INDEX(中間シート!$B:$CB,
MATCH(A83&amp;B83,中間シート!$A$1:$A$149,0),
MATCH(F83,中間シート!$B$2:$CB$2,0)
),
"")
)</f>
        <v>0</v>
      </c>
      <c r="H83">
        <f t="shared" si="3"/>
        <v>0</v>
      </c>
      <c r="I83" t="str">
        <f t="shared" si="4"/>
        <v/>
      </c>
      <c r="J83">
        <f xml:space="preserve">
_xlfn.SWITCH(E83,
"良好サイン",H83*VLOOKUP(F83,参照用!$P$2:$Q$55,2,0),
"注意サイン",H83*VLOOKUP(F83,参照用!$P$2:$Q$55,2,0),
""
)</f>
        <v>0</v>
      </c>
      <c r="K83" s="20">
        <f t="shared" si="5"/>
        <v>60</v>
      </c>
    </row>
    <row r="84" spans="1:11" x14ac:dyDescent="0.2">
      <c r="A84" s="8">
        <f>IF(INDEX(中間シート!B$1:B$149,QUOTIENT(ROW(A84)-2, 参照用!$J$12) + 3,1)&gt;0,
INDEX(中間シート!B$1:B$149,QUOTIENT(ROW(A84)-2, 参照用!$J$12) + 3,1),
"")</f>
        <v>46023</v>
      </c>
      <c r="B84" s="8" t="str">
        <f>IF(INDEX(中間シート!D$1:D$149,QUOTIENT(ROW(B84)-2, 参照用!$J$12) + 3,1)&gt;0,
INDEX(中間シート!D$1:D$149,QUOTIENT(ROW(B84)-2, 参照用!$J$12) + 3,1),
"")</f>
        <v>夜</v>
      </c>
      <c r="C84" s="8" t="str">
        <f>INDEX(中間シート!$A$1:$AZ$149,MATCH(A84&amp;B84,中間シート!$A$1:$A$149,0),MATCH(C$1,中間シート!$A$2:$AZ$2,0))</f>
        <v/>
      </c>
      <c r="D84" s="8" t="str">
        <f>INDEX(中間シート!$A$1:$AZ$149,MATCH($A84&amp;$B84,中間シート!$A$1:$A$149,0),MATCH(D$1,中間シート!$A$2:$AZ$2,0))</f>
        <v/>
      </c>
      <c r="E84" t="str">
        <f>IF(
A84="","",
VLOOKUP(MOD(ROW(A84)-2, 参照用!$J$12) + 1,参照用!$N$1:$P$50,2,0)
)</f>
        <v>良好サイン</v>
      </c>
      <c r="F84" t="str">
        <f xml:space="preserve">
IF(A84="","",
VLOOKUP(MOD(ROW(A84)-2, 参照用!$J$12) + 1,参照用!$N$1:$P$50,3,0)
)</f>
        <v>イキイキ</v>
      </c>
      <c r="G84">
        <f xml:space="preserve">
IF(A84="","",
IFERROR(
INDEX(中間シート!$B:$CB,
MATCH(A84&amp;B84,中間シート!$A$1:$A$149,0),
MATCH(F84,中間シート!$B$2:$CB$2,0)
),
"")
)</f>
        <v>0</v>
      </c>
      <c r="H84">
        <f t="shared" si="3"/>
        <v>0</v>
      </c>
      <c r="I84" t="str">
        <f t="shared" si="4"/>
        <v/>
      </c>
      <c r="J84">
        <f xml:space="preserve">
_xlfn.SWITCH(E84,
"良好サイン",H84*VLOOKUP(F84,参照用!$P$2:$Q$55,2,0),
"注意サイン",H84*VLOOKUP(F84,参照用!$P$2:$Q$55,2,0),
""
)</f>
        <v>0</v>
      </c>
      <c r="K84" s="20">
        <f t="shared" si="5"/>
        <v>60</v>
      </c>
    </row>
    <row r="85" spans="1:11" x14ac:dyDescent="0.2">
      <c r="A85" s="8">
        <f>IF(INDEX(中間シート!B$1:B$149,QUOTIENT(ROW(A85)-2, 参照用!$J$12) + 3,1)&gt;0,
INDEX(中間シート!B$1:B$149,QUOTIENT(ROW(A85)-2, 参照用!$J$12) + 3,1),
"")</f>
        <v>46023</v>
      </c>
      <c r="B85" s="8" t="str">
        <f>IF(INDEX(中間シート!D$1:D$149,QUOTIENT(ROW(B85)-2, 参照用!$J$12) + 3,1)&gt;0,
INDEX(中間シート!D$1:D$149,QUOTIENT(ROW(B85)-2, 参照用!$J$12) + 3,1),
"")</f>
        <v>夜</v>
      </c>
      <c r="C85" s="8" t="str">
        <f>INDEX(中間シート!$A$1:$AZ$149,MATCH(A85&amp;B85,中間シート!$A$1:$A$149,0),MATCH(C$1,中間シート!$A$2:$AZ$2,0))</f>
        <v/>
      </c>
      <c r="D85" s="8" t="str">
        <f>INDEX(中間シート!$A$1:$AZ$149,MATCH($A85&amp;$B85,中間シート!$A$1:$A$149,0),MATCH(D$1,中間シート!$A$2:$AZ$2,0))</f>
        <v/>
      </c>
      <c r="E85" t="str">
        <f>IF(
A85="","",
VLOOKUP(MOD(ROW(A85)-2, 参照用!$J$12) + 1,参照用!$N$1:$P$50,2,0)
)</f>
        <v>良好サイン</v>
      </c>
      <c r="F85" t="str">
        <f xml:space="preserve">
IF(A85="","",
VLOOKUP(MOD(ROW(A85)-2, 参照用!$J$12) + 1,参照用!$N$1:$P$50,3,0)
)</f>
        <v>活動的</v>
      </c>
      <c r="G85">
        <f xml:space="preserve">
IF(A85="","",
IFERROR(
INDEX(中間シート!$B:$CB,
MATCH(A85&amp;B85,中間シート!$A$1:$A$149,0),
MATCH(F85,中間シート!$B$2:$CB$2,0)
),
"")
)</f>
        <v>0</v>
      </c>
      <c r="H85">
        <f t="shared" si="3"/>
        <v>0</v>
      </c>
      <c r="I85" t="str">
        <f t="shared" si="4"/>
        <v/>
      </c>
      <c r="J85">
        <f xml:space="preserve">
_xlfn.SWITCH(E85,
"良好サイン",H85*VLOOKUP(F85,参照用!$P$2:$Q$55,2,0),
"注意サイン",H85*VLOOKUP(F85,参照用!$P$2:$Q$55,2,0),
""
)</f>
        <v>0</v>
      </c>
      <c r="K85" s="20">
        <f t="shared" si="5"/>
        <v>60</v>
      </c>
    </row>
    <row r="86" spans="1:11" x14ac:dyDescent="0.2">
      <c r="A86" s="8">
        <f>IF(INDEX(中間シート!B$1:B$149,QUOTIENT(ROW(A86)-2, 参照用!$J$12) + 3,1)&gt;0,
INDEX(中間シート!B$1:B$149,QUOTIENT(ROW(A86)-2, 参照用!$J$12) + 3,1),
"")</f>
        <v>46023</v>
      </c>
      <c r="B86" s="8" t="str">
        <f>IF(INDEX(中間シート!D$1:D$149,QUOTIENT(ROW(B86)-2, 参照用!$J$12) + 3,1)&gt;0,
INDEX(中間シート!D$1:D$149,QUOTIENT(ROW(B86)-2, 参照用!$J$12) + 3,1),
"")</f>
        <v>夜</v>
      </c>
      <c r="C86" s="8" t="str">
        <f>INDEX(中間シート!$A$1:$AZ$149,MATCH(A86&amp;B86,中間シート!$A$1:$A$149,0),MATCH(C$1,中間シート!$A$2:$AZ$2,0))</f>
        <v/>
      </c>
      <c r="D86" s="8" t="str">
        <f>INDEX(中間シート!$A$1:$AZ$149,MATCH($A86&amp;$B86,中間シート!$A$1:$A$149,0),MATCH(D$1,中間シート!$A$2:$AZ$2,0))</f>
        <v/>
      </c>
      <c r="E86" t="str">
        <f>IF(
A86="","",
VLOOKUP(MOD(ROW(A86)-2, 参照用!$J$12) + 1,参照用!$N$1:$P$50,2,0)
)</f>
        <v>注意サイン</v>
      </c>
      <c r="F86" t="str">
        <f xml:space="preserve">
IF(A86="","",
VLOOKUP(MOD(ROW(A86)-2, 参照用!$J$12) + 1,参照用!$N$1:$P$50,3,0)
)</f>
        <v>ため息が増加</v>
      </c>
      <c r="G86">
        <f xml:space="preserve">
IF(A86="","",
IFERROR(
INDEX(中間シート!$B:$CB,
MATCH(A86&amp;B86,中間シート!$A$1:$A$149,0),
MATCH(F86,中間シート!$B$2:$CB$2,0)
),
"")
)</f>
        <v>0</v>
      </c>
      <c r="H86">
        <f t="shared" si="3"/>
        <v>0</v>
      </c>
      <c r="I86" t="str">
        <f t="shared" si="4"/>
        <v/>
      </c>
      <c r="J86">
        <f xml:space="preserve">
_xlfn.SWITCH(E86,
"良好サイン",H86*VLOOKUP(F86,参照用!$P$2:$Q$55,2,0),
"注意サイン",H86*VLOOKUP(F86,参照用!$P$2:$Q$55,2,0),
""
)</f>
        <v>0</v>
      </c>
      <c r="K86" s="20">
        <f t="shared" si="5"/>
        <v>60</v>
      </c>
    </row>
    <row r="87" spans="1:11" x14ac:dyDescent="0.2">
      <c r="A87" s="8">
        <f>IF(INDEX(中間シート!B$1:B$149,QUOTIENT(ROW(A87)-2, 参照用!$J$12) + 3,1)&gt;0,
INDEX(中間シート!B$1:B$149,QUOTIENT(ROW(A87)-2, 参照用!$J$12) + 3,1),
"")</f>
        <v>46023</v>
      </c>
      <c r="B87" s="8" t="str">
        <f>IF(INDEX(中間シート!D$1:D$149,QUOTIENT(ROW(B87)-2, 参照用!$J$12) + 3,1)&gt;0,
INDEX(中間シート!D$1:D$149,QUOTIENT(ROW(B87)-2, 参照用!$J$12) + 3,1),
"")</f>
        <v>夜</v>
      </c>
      <c r="C87" s="8" t="str">
        <f>INDEX(中間シート!$A$1:$AZ$149,MATCH(A87&amp;B87,中間シート!$A$1:$A$149,0),MATCH(C$1,中間シート!$A$2:$AZ$2,0))</f>
        <v/>
      </c>
      <c r="D87" s="8" t="str">
        <f>INDEX(中間シート!$A$1:$AZ$149,MATCH($A87&amp;$B87,中間シート!$A$1:$A$149,0),MATCH(D$1,中間シート!$A$2:$AZ$2,0))</f>
        <v/>
      </c>
      <c r="E87" t="str">
        <f>IF(
A87="","",
VLOOKUP(MOD(ROW(A87)-2, 参照用!$J$12) + 1,参照用!$N$1:$P$50,2,0)
)</f>
        <v>注意サイン</v>
      </c>
      <c r="F87" t="str">
        <f xml:space="preserve">
IF(A87="","",
VLOOKUP(MOD(ROW(A87)-2, 参照用!$J$12) + 1,参照用!$N$1:$P$50,3,0)
)</f>
        <v>もやもや</v>
      </c>
      <c r="G87">
        <f xml:space="preserve">
IF(A87="","",
IFERROR(
INDEX(中間シート!$B:$CB,
MATCH(A87&amp;B87,中間シート!$A$1:$A$149,0),
MATCH(F87,中間シート!$B$2:$CB$2,0)
),
"")
)</f>
        <v>0</v>
      </c>
      <c r="H87">
        <f t="shared" si="3"/>
        <v>0</v>
      </c>
      <c r="I87" t="str">
        <f t="shared" si="4"/>
        <v/>
      </c>
      <c r="J87">
        <f xml:space="preserve">
_xlfn.SWITCH(E87,
"良好サイン",H87*VLOOKUP(F87,参照用!$P$2:$Q$55,2,0),
"注意サイン",H87*VLOOKUP(F87,参照用!$P$2:$Q$55,2,0),
""
)</f>
        <v>0</v>
      </c>
      <c r="K87" s="20">
        <f t="shared" si="5"/>
        <v>60</v>
      </c>
    </row>
    <row r="88" spans="1:11" x14ac:dyDescent="0.2">
      <c r="A88" s="8">
        <f>IF(INDEX(中間シート!B$1:B$149,QUOTIENT(ROW(A88)-2, 参照用!$J$12) + 3,1)&gt;0,
INDEX(中間シート!B$1:B$149,QUOTIENT(ROW(A88)-2, 参照用!$J$12) + 3,1),
"")</f>
        <v>46023</v>
      </c>
      <c r="B88" s="8" t="str">
        <f>IF(INDEX(中間シート!D$1:D$149,QUOTIENT(ROW(B88)-2, 参照用!$J$12) + 3,1)&gt;0,
INDEX(中間シート!D$1:D$149,QUOTIENT(ROW(B88)-2, 参照用!$J$12) + 3,1),
"")</f>
        <v>夜</v>
      </c>
      <c r="C88" s="8" t="str">
        <f>INDEX(中間シート!$A$1:$AZ$149,MATCH(A88&amp;B88,中間シート!$A$1:$A$149,0),MATCH(C$1,中間シート!$A$2:$AZ$2,0))</f>
        <v/>
      </c>
      <c r="D88" s="8" t="str">
        <f>INDEX(中間シート!$A$1:$AZ$149,MATCH($A88&amp;$B88,中間シート!$A$1:$A$149,0),MATCH(D$1,中間シート!$A$2:$AZ$2,0))</f>
        <v/>
      </c>
      <c r="E88" t="str">
        <f>IF(
A88="","",
VLOOKUP(MOD(ROW(A88)-2, 参照用!$J$12) + 1,参照用!$N$1:$P$50,2,0)
)</f>
        <v>注意サイン</v>
      </c>
      <c r="F88" t="str">
        <f xml:space="preserve">
IF(A88="","",
VLOOKUP(MOD(ROW(A88)-2, 参照用!$J$12) + 1,参照用!$N$1:$P$50,3,0)
)</f>
        <v>だるい</v>
      </c>
      <c r="G88">
        <f xml:space="preserve">
IF(A88="","",
IFERROR(
INDEX(中間シート!$B:$CB,
MATCH(A88&amp;B88,中間シート!$A$1:$A$149,0),
MATCH(F88,中間シート!$B$2:$CB$2,0)
),
"")
)</f>
        <v>0</v>
      </c>
      <c r="H88">
        <f t="shared" si="3"/>
        <v>0</v>
      </c>
      <c r="I88" t="str">
        <f t="shared" si="4"/>
        <v/>
      </c>
      <c r="J88">
        <f xml:space="preserve">
_xlfn.SWITCH(E88,
"良好サイン",H88*VLOOKUP(F88,参照用!$P$2:$Q$55,2,0),
"注意サイン",H88*VLOOKUP(F88,参照用!$P$2:$Q$55,2,0),
""
)</f>
        <v>0</v>
      </c>
      <c r="K88" s="20">
        <f t="shared" si="5"/>
        <v>60</v>
      </c>
    </row>
    <row r="89" spans="1:11" x14ac:dyDescent="0.2">
      <c r="A89" s="8">
        <f>IF(INDEX(中間シート!B$1:B$149,QUOTIENT(ROW(A89)-2, 参照用!$J$12) + 3,1)&gt;0,
INDEX(中間シート!B$1:B$149,QUOTIENT(ROW(A89)-2, 参照用!$J$12) + 3,1),
"")</f>
        <v>46023</v>
      </c>
      <c r="B89" s="8" t="str">
        <f>IF(INDEX(中間シート!D$1:D$149,QUOTIENT(ROW(B89)-2, 参照用!$J$12) + 3,1)&gt;0,
INDEX(中間シート!D$1:D$149,QUOTIENT(ROW(B89)-2, 参照用!$J$12) + 3,1),
"")</f>
        <v>夜</v>
      </c>
      <c r="C89" s="8" t="str">
        <f>INDEX(中間シート!$A$1:$AZ$149,MATCH(A89&amp;B89,中間シート!$A$1:$A$149,0),MATCH(C$1,中間シート!$A$2:$AZ$2,0))</f>
        <v/>
      </c>
      <c r="D89" s="8" t="str">
        <f>INDEX(中間シート!$A$1:$AZ$149,MATCH($A89&amp;$B89,中間シート!$A$1:$A$149,0),MATCH(D$1,中間シート!$A$2:$AZ$2,0))</f>
        <v/>
      </c>
      <c r="E89" t="str">
        <f>IF(
A89="","",
VLOOKUP(MOD(ROW(A89)-2, 参照用!$J$12) + 1,参照用!$N$1:$P$50,2,0)
)</f>
        <v>注意サイン</v>
      </c>
      <c r="F89" t="str">
        <f xml:space="preserve">
IF(A89="","",
VLOOKUP(MOD(ROW(A89)-2, 参照用!$J$12) + 1,参照用!$N$1:$P$50,3,0)
)</f>
        <v>ぼーっとする</v>
      </c>
      <c r="G89">
        <f xml:space="preserve">
IF(A89="","",
IFERROR(
INDEX(中間シート!$B:$CB,
MATCH(A89&amp;B89,中間シート!$A$1:$A$149,0),
MATCH(F89,中間シート!$B$2:$CB$2,0)
),
"")
)</f>
        <v>0</v>
      </c>
      <c r="H89">
        <f t="shared" si="3"/>
        <v>0</v>
      </c>
      <c r="I89" t="str">
        <f t="shared" si="4"/>
        <v/>
      </c>
      <c r="J89">
        <f xml:space="preserve">
_xlfn.SWITCH(E89,
"良好サイン",H89*VLOOKUP(F89,参照用!$P$2:$Q$55,2,0),
"注意サイン",H89*VLOOKUP(F89,参照用!$P$2:$Q$55,2,0),
""
)</f>
        <v>0</v>
      </c>
      <c r="K89" s="20">
        <f t="shared" si="5"/>
        <v>60</v>
      </c>
    </row>
    <row r="90" spans="1:11" x14ac:dyDescent="0.2">
      <c r="A90" s="8">
        <f>IF(INDEX(中間シート!B$1:B$149,QUOTIENT(ROW(A90)-2, 参照用!$J$12) + 3,1)&gt;0,
INDEX(中間シート!B$1:B$149,QUOTIENT(ROW(A90)-2, 参照用!$J$12) + 3,1),
"")</f>
        <v>46023</v>
      </c>
      <c r="B90" s="8" t="str">
        <f>IF(INDEX(中間シート!D$1:D$149,QUOTIENT(ROW(B90)-2, 参照用!$J$12) + 3,1)&gt;0,
INDEX(中間シート!D$1:D$149,QUOTIENT(ROW(B90)-2, 参照用!$J$12) + 3,1),
"")</f>
        <v>夜</v>
      </c>
      <c r="C90" s="8" t="str">
        <f>INDEX(中間シート!$A$1:$AZ$149,MATCH(A90&amp;B90,中間シート!$A$1:$A$149,0),MATCH(C$1,中間シート!$A$2:$AZ$2,0))</f>
        <v/>
      </c>
      <c r="D90" s="8" t="str">
        <f>INDEX(中間シート!$A$1:$AZ$149,MATCH($A90&amp;$B90,中間シート!$A$1:$A$149,0),MATCH(D$1,中間シート!$A$2:$AZ$2,0))</f>
        <v/>
      </c>
      <c r="E90" t="str">
        <f>IF(
A90="","",
VLOOKUP(MOD(ROW(A90)-2, 参照用!$J$12) + 1,参照用!$N$1:$P$50,2,0)
)</f>
        <v>注意サイン</v>
      </c>
      <c r="F90" t="str">
        <f xml:space="preserve">
IF(A90="","",
VLOOKUP(MOD(ROW(A90)-2, 参照用!$J$12) + 1,参照用!$N$1:$P$50,3,0)
)</f>
        <v>協調性が低下</v>
      </c>
      <c r="G90">
        <f xml:space="preserve">
IF(A90="","",
IFERROR(
INDEX(中間シート!$B:$CB,
MATCH(A90&amp;B90,中間シート!$A$1:$A$149,0),
MATCH(F90,中間シート!$B$2:$CB$2,0)
),
"")
)</f>
        <v>0</v>
      </c>
      <c r="H90">
        <f t="shared" si="3"/>
        <v>0</v>
      </c>
      <c r="I90" t="str">
        <f t="shared" si="4"/>
        <v/>
      </c>
      <c r="J90">
        <f xml:space="preserve">
_xlfn.SWITCH(E90,
"良好サイン",H90*VLOOKUP(F90,参照用!$P$2:$Q$55,2,0),
"注意サイン",H90*VLOOKUP(F90,参照用!$P$2:$Q$55,2,0),
""
)</f>
        <v>0</v>
      </c>
      <c r="K90" s="20">
        <f t="shared" si="5"/>
        <v>60</v>
      </c>
    </row>
    <row r="91" spans="1:11" x14ac:dyDescent="0.2">
      <c r="A91" s="8">
        <f>IF(INDEX(中間シート!B$1:B$149,QUOTIENT(ROW(A91)-2, 参照用!$J$12) + 3,1)&gt;0,
INDEX(中間シート!B$1:B$149,QUOTIENT(ROW(A91)-2, 参照用!$J$12) + 3,1),
"")</f>
        <v>46023</v>
      </c>
      <c r="B91" s="8" t="str">
        <f>IF(INDEX(中間シート!D$1:D$149,QUOTIENT(ROW(B91)-2, 参照用!$J$12) + 3,1)&gt;0,
INDEX(中間シート!D$1:D$149,QUOTIENT(ROW(B91)-2, 参照用!$J$12) + 3,1),
"")</f>
        <v>夜</v>
      </c>
      <c r="C91" s="8" t="str">
        <f>INDEX(中間シート!$A$1:$AZ$149,MATCH(A91&amp;B91,中間シート!$A$1:$A$149,0),MATCH(C$1,中間シート!$A$2:$AZ$2,0))</f>
        <v/>
      </c>
      <c r="D91" s="8" t="str">
        <f>INDEX(中間シート!$A$1:$AZ$149,MATCH($A91&amp;$B91,中間シート!$A$1:$A$149,0),MATCH(D$1,中間シート!$A$2:$AZ$2,0))</f>
        <v/>
      </c>
      <c r="E91" t="str">
        <f>IF(
A91="","",
VLOOKUP(MOD(ROW(A91)-2, 参照用!$J$12) + 1,参照用!$N$1:$P$50,2,0)
)</f>
        <v>注意サイン</v>
      </c>
      <c r="F91" t="str">
        <f xml:space="preserve">
IF(A91="","",
VLOOKUP(MOD(ROW(A91)-2, 参照用!$J$12) + 1,参照用!$N$1:$P$50,3,0)
)</f>
        <v>憂鬱</v>
      </c>
      <c r="G91">
        <f xml:space="preserve">
IF(A91="","",
IFERROR(
INDEX(中間シート!$B:$CB,
MATCH(A91&amp;B91,中間シート!$A$1:$A$149,0),
MATCH(F91,中間シート!$B$2:$CB$2,0)
),
"")
)</f>
        <v>0</v>
      </c>
      <c r="H91">
        <f t="shared" si="3"/>
        <v>0</v>
      </c>
      <c r="I91" t="str">
        <f t="shared" si="4"/>
        <v/>
      </c>
      <c r="J91">
        <f xml:space="preserve">
_xlfn.SWITCH(E91,
"良好サイン",H91*VLOOKUP(F91,参照用!$P$2:$Q$55,2,0),
"注意サイン",H91*VLOOKUP(F91,参照用!$P$2:$Q$55,2,0),
""
)</f>
        <v>0</v>
      </c>
      <c r="K91" s="20">
        <f t="shared" si="5"/>
        <v>60</v>
      </c>
    </row>
    <row r="92" spans="1:11" x14ac:dyDescent="0.2">
      <c r="A92" s="8">
        <f>IF(INDEX(中間シート!B$1:B$149,QUOTIENT(ROW(A92)-2, 参照用!$J$12) + 3,1)&gt;0,
INDEX(中間シート!B$1:B$149,QUOTIENT(ROW(A92)-2, 参照用!$J$12) + 3,1),
"")</f>
        <v>46023</v>
      </c>
      <c r="B92" s="8" t="str">
        <f>IF(INDEX(中間シート!D$1:D$149,QUOTIENT(ROW(B92)-2, 参照用!$J$12) + 3,1)&gt;0,
INDEX(中間シート!D$1:D$149,QUOTIENT(ROW(B92)-2, 参照用!$J$12) + 3,1),
"")</f>
        <v>夜</v>
      </c>
      <c r="C92" s="8" t="str">
        <f>INDEX(中間シート!$A$1:$AZ$149,MATCH(A92&amp;B92,中間シート!$A$1:$A$149,0),MATCH(C$1,中間シート!$A$2:$AZ$2,0))</f>
        <v/>
      </c>
      <c r="D92" s="8" t="str">
        <f>INDEX(中間シート!$A$1:$AZ$149,MATCH($A92&amp;$B92,中間シート!$A$1:$A$149,0),MATCH(D$1,中間シート!$A$2:$AZ$2,0))</f>
        <v/>
      </c>
      <c r="E92" t="str">
        <f>IF(
A92="","",
VLOOKUP(MOD(ROW(A92)-2, 参照用!$J$12) + 1,参照用!$N$1:$P$50,2,0)
)</f>
        <v>注意サイン</v>
      </c>
      <c r="F92" t="str">
        <f xml:space="preserve">
IF(A92="","",
VLOOKUP(MOD(ROW(A92)-2, 参照用!$J$12) + 1,参照用!$N$1:$P$50,3,0)
)</f>
        <v>やる気が無い</v>
      </c>
      <c r="G92">
        <f xml:space="preserve">
IF(A92="","",
IFERROR(
INDEX(中間シート!$B:$CB,
MATCH(A92&amp;B92,中間シート!$A$1:$A$149,0),
MATCH(F92,中間シート!$B$2:$CB$2,0)
),
"")
)</f>
        <v>0</v>
      </c>
      <c r="H92">
        <f t="shared" si="3"/>
        <v>0</v>
      </c>
      <c r="I92" t="str">
        <f t="shared" si="4"/>
        <v/>
      </c>
      <c r="J92">
        <f xml:space="preserve">
_xlfn.SWITCH(E92,
"良好サイン",H92*VLOOKUP(F92,参照用!$P$2:$Q$55,2,0),
"注意サイン",H92*VLOOKUP(F92,参照用!$P$2:$Q$55,2,0),
""
)</f>
        <v>0</v>
      </c>
      <c r="K92" s="20">
        <f t="shared" si="5"/>
        <v>60</v>
      </c>
    </row>
    <row r="93" spans="1:11" x14ac:dyDescent="0.2">
      <c r="A93" s="8">
        <f>IF(INDEX(中間シート!B$1:B$149,QUOTIENT(ROW(A93)-2, 参照用!$J$12) + 3,1)&gt;0,
INDEX(中間シート!B$1:B$149,QUOTIENT(ROW(A93)-2, 参照用!$J$12) + 3,1),
"")</f>
        <v>46023</v>
      </c>
      <c r="B93" s="8" t="str">
        <f>IF(INDEX(中間シート!D$1:D$149,QUOTIENT(ROW(B93)-2, 参照用!$J$12) + 3,1)&gt;0,
INDEX(中間シート!D$1:D$149,QUOTIENT(ROW(B93)-2, 参照用!$J$12) + 3,1),
"")</f>
        <v>夜</v>
      </c>
      <c r="C93" s="8" t="str">
        <f>INDEX(中間シート!$A$1:$AZ$149,MATCH(A93&amp;B93,中間シート!$A$1:$A$149,0),MATCH(C$1,中間シート!$A$2:$AZ$2,0))</f>
        <v/>
      </c>
      <c r="D93" s="8" t="str">
        <f>INDEX(中間シート!$A$1:$AZ$149,MATCH($A93&amp;$B93,中間シート!$A$1:$A$149,0),MATCH(D$1,中間シート!$A$2:$AZ$2,0))</f>
        <v/>
      </c>
      <c r="E93" t="str">
        <f>IF(
A93="","",
VLOOKUP(MOD(ROW(A93)-2, 参照用!$J$12) + 1,参照用!$N$1:$P$50,2,0)
)</f>
        <v>注意サイン</v>
      </c>
      <c r="F93" t="str">
        <f xml:space="preserve">
IF(A93="","",
VLOOKUP(MOD(ROW(A93)-2, 参照用!$J$12) + 1,参照用!$N$1:$P$50,3,0)
)</f>
        <v>物忘れ</v>
      </c>
      <c r="G93">
        <f xml:space="preserve">
IF(A93="","",
IFERROR(
INDEX(中間シート!$B:$CB,
MATCH(A93&amp;B93,中間シート!$A$1:$A$149,0),
MATCH(F93,中間シート!$B$2:$CB$2,0)
),
"")
)</f>
        <v>0</v>
      </c>
      <c r="H93">
        <f t="shared" si="3"/>
        <v>0</v>
      </c>
      <c r="I93" t="str">
        <f t="shared" si="4"/>
        <v/>
      </c>
      <c r="J93">
        <f xml:space="preserve">
_xlfn.SWITCH(E93,
"良好サイン",H93*VLOOKUP(F93,参照用!$P$2:$Q$55,2,0),
"注意サイン",H93*VLOOKUP(F93,参照用!$P$2:$Q$55,2,0),
""
)</f>
        <v>0</v>
      </c>
      <c r="K93" s="20">
        <f t="shared" si="5"/>
        <v>60</v>
      </c>
    </row>
    <row r="94" spans="1:11" x14ac:dyDescent="0.2">
      <c r="A94" s="8">
        <f>IF(INDEX(中間シート!B$1:B$149,QUOTIENT(ROW(A94)-2, 参照用!$J$12) + 3,1)&gt;0,
INDEX(中間シート!B$1:B$149,QUOTIENT(ROW(A94)-2, 参照用!$J$12) + 3,1),
"")</f>
        <v>46023</v>
      </c>
      <c r="B94" s="8" t="str">
        <f>IF(INDEX(中間シート!D$1:D$149,QUOTIENT(ROW(B94)-2, 参照用!$J$12) + 3,1)&gt;0,
INDEX(中間シート!D$1:D$149,QUOTIENT(ROW(B94)-2, 参照用!$J$12) + 3,1),
"")</f>
        <v>夜</v>
      </c>
      <c r="C94" s="8" t="str">
        <f>INDEX(中間シート!$A$1:$AZ$149,MATCH(A94&amp;B94,中間シート!$A$1:$A$149,0),MATCH(C$1,中間シート!$A$2:$AZ$2,0))</f>
        <v/>
      </c>
      <c r="D94" s="8" t="str">
        <f>INDEX(中間シート!$A$1:$AZ$149,MATCH($A94&amp;$B94,中間シート!$A$1:$A$149,0),MATCH(D$1,中間シート!$A$2:$AZ$2,0))</f>
        <v/>
      </c>
      <c r="E94" t="str">
        <f>IF(
A94="","",
VLOOKUP(MOD(ROW(A94)-2, 参照用!$J$12) + 1,参照用!$N$1:$P$50,2,0)
)</f>
        <v>悪化サイン</v>
      </c>
      <c r="F94" t="str">
        <f xml:space="preserve">
IF(A94="","",
VLOOKUP(MOD(ROW(A94)-2, 参照用!$J$12) + 1,参照用!$N$1:$P$50,3,0)
)</f>
        <v>イライラ</v>
      </c>
      <c r="G94">
        <f xml:space="preserve">
IF(A94="","",
IFERROR(
INDEX(中間シート!$B:$CB,
MATCH(A94&amp;B94,中間シート!$A$1:$A$149,0),
MATCH(F94,中間シート!$B$2:$CB$2,0)
),
"")
)</f>
        <v>0</v>
      </c>
      <c r="H94">
        <f t="shared" si="3"/>
        <v>0</v>
      </c>
      <c r="I94" t="str">
        <f t="shared" si="4"/>
        <v/>
      </c>
      <c r="J94" t="str">
        <f xml:space="preserve">
_xlfn.SWITCH(E94,
"良好サイン",H94*VLOOKUP(F94,参照用!$P$2:$Q$55,2,0),
"注意サイン",H94*VLOOKUP(F94,参照用!$P$2:$Q$55,2,0),
""
)</f>
        <v/>
      </c>
      <c r="K94" s="20">
        <f t="shared" si="5"/>
        <v>60</v>
      </c>
    </row>
    <row r="95" spans="1:11" x14ac:dyDescent="0.2">
      <c r="A95" s="8">
        <f>IF(INDEX(中間シート!B$1:B$149,QUOTIENT(ROW(A95)-2, 参照用!$J$12) + 3,1)&gt;0,
INDEX(中間シート!B$1:B$149,QUOTIENT(ROW(A95)-2, 参照用!$J$12) + 3,1),
"")</f>
        <v>46023</v>
      </c>
      <c r="B95" s="8" t="str">
        <f>IF(INDEX(中間シート!D$1:D$149,QUOTIENT(ROW(B95)-2, 参照用!$J$12) + 3,1)&gt;0,
INDEX(中間シート!D$1:D$149,QUOTIENT(ROW(B95)-2, 参照用!$J$12) + 3,1),
"")</f>
        <v>夜</v>
      </c>
      <c r="C95" s="8" t="str">
        <f>INDEX(中間シート!$A$1:$AZ$149,MATCH(A95&amp;B95,中間シート!$A$1:$A$149,0),MATCH(C$1,中間シート!$A$2:$AZ$2,0))</f>
        <v/>
      </c>
      <c r="D95" s="8" t="str">
        <f>INDEX(中間シート!$A$1:$AZ$149,MATCH($A95&amp;$B95,中間シート!$A$1:$A$149,0),MATCH(D$1,中間シート!$A$2:$AZ$2,0))</f>
        <v/>
      </c>
      <c r="E95" t="str">
        <f>IF(
A95="","",
VLOOKUP(MOD(ROW(A95)-2, 参照用!$J$12) + 1,参照用!$N$1:$P$50,2,0)
)</f>
        <v>悪化サイン</v>
      </c>
      <c r="F95" t="str">
        <f xml:space="preserve">
IF(A95="","",
VLOOKUP(MOD(ROW(A95)-2, 参照用!$J$12) + 1,参照用!$N$1:$P$50,3,0)
)</f>
        <v>恐怖心</v>
      </c>
      <c r="G95">
        <f xml:space="preserve">
IF(A95="","",
IFERROR(
INDEX(中間シート!$B:$CB,
MATCH(A95&amp;B95,中間シート!$A$1:$A$149,0),
MATCH(F95,中間シート!$B$2:$CB$2,0)
),
"")
)</f>
        <v>0</v>
      </c>
      <c r="H95">
        <f t="shared" si="3"/>
        <v>0</v>
      </c>
      <c r="I95" t="str">
        <f t="shared" si="4"/>
        <v/>
      </c>
      <c r="J95" t="str">
        <f xml:space="preserve">
_xlfn.SWITCH(E95,
"良好サイン",H95*VLOOKUP(F95,参照用!$P$2:$Q$55,2,0),
"注意サイン",H95*VLOOKUP(F95,参照用!$P$2:$Q$55,2,0),
""
)</f>
        <v/>
      </c>
      <c r="K95" s="20">
        <f t="shared" si="5"/>
        <v>60</v>
      </c>
    </row>
    <row r="96" spans="1:11" x14ac:dyDescent="0.2">
      <c r="A96" s="8">
        <f>IF(INDEX(中間シート!B$1:B$149,QUOTIENT(ROW(A96)-2, 参照用!$J$12) + 3,1)&gt;0,
INDEX(中間シート!B$1:B$149,QUOTIENT(ROW(A96)-2, 参照用!$J$12) + 3,1),
"")</f>
        <v>46023</v>
      </c>
      <c r="B96" s="8" t="str">
        <f>IF(INDEX(中間シート!D$1:D$149,QUOTIENT(ROW(B96)-2, 参照用!$J$12) + 3,1)&gt;0,
INDEX(中間シート!D$1:D$149,QUOTIENT(ROW(B96)-2, 参照用!$J$12) + 3,1),
"")</f>
        <v>夜</v>
      </c>
      <c r="C96" s="8" t="str">
        <f>INDEX(中間シート!$A$1:$AZ$149,MATCH(A96&amp;B96,中間シート!$A$1:$A$149,0),MATCH(C$1,中間シート!$A$2:$AZ$2,0))</f>
        <v/>
      </c>
      <c r="D96" s="8" t="str">
        <f>INDEX(中間シート!$A$1:$AZ$149,MATCH($A96&amp;$B96,中間シート!$A$1:$A$149,0),MATCH(D$1,中間シート!$A$2:$AZ$2,0))</f>
        <v/>
      </c>
      <c r="E96" t="str">
        <f>IF(
A96="","",
VLOOKUP(MOD(ROW(A96)-2, 参照用!$J$12) + 1,参照用!$N$1:$P$50,2,0)
)</f>
        <v>悪化サイン</v>
      </c>
      <c r="F96" t="str">
        <f xml:space="preserve">
IF(A96="","",
VLOOKUP(MOD(ROW(A96)-2, 参照用!$J$12) + 1,参照用!$N$1:$P$50,3,0)
)</f>
        <v>外出不可</v>
      </c>
      <c r="G96">
        <f xml:space="preserve">
IF(A96="","",
IFERROR(
INDEX(中間シート!$B:$CB,
MATCH(A96&amp;B96,中間シート!$A$1:$A$149,0),
MATCH(F96,中間シート!$B$2:$CB$2,0)
),
"")
)</f>
        <v>0</v>
      </c>
      <c r="H96">
        <f t="shared" si="3"/>
        <v>0</v>
      </c>
      <c r="I96" t="str">
        <f t="shared" si="4"/>
        <v/>
      </c>
      <c r="J96" t="str">
        <f xml:space="preserve">
_xlfn.SWITCH(E96,
"良好サイン",H96*VLOOKUP(F96,参照用!$P$2:$Q$55,2,0),
"注意サイン",H96*VLOOKUP(F96,参照用!$P$2:$Q$55,2,0),
""
)</f>
        <v/>
      </c>
      <c r="K96" s="20">
        <f t="shared" si="5"/>
        <v>60</v>
      </c>
    </row>
    <row r="97" spans="1:11" x14ac:dyDescent="0.2">
      <c r="A97" s="8">
        <f>IF(INDEX(中間シート!B$1:B$149,QUOTIENT(ROW(A97)-2, 参照用!$J$12) + 3,1)&gt;0,
INDEX(中間シート!B$1:B$149,QUOTIENT(ROW(A97)-2, 参照用!$J$12) + 3,1),
"")</f>
        <v>46023</v>
      </c>
      <c r="B97" s="8" t="str">
        <f>IF(INDEX(中間シート!D$1:D$149,QUOTIENT(ROW(B97)-2, 参照用!$J$12) + 3,1)&gt;0,
INDEX(中間シート!D$1:D$149,QUOTIENT(ROW(B97)-2, 参照用!$J$12) + 3,1),
"")</f>
        <v>夜</v>
      </c>
      <c r="C97" s="8" t="str">
        <f>INDEX(中間シート!$A$1:$AZ$149,MATCH(A97&amp;B97,中間シート!$A$1:$A$149,0),MATCH(C$1,中間シート!$A$2:$AZ$2,0))</f>
        <v/>
      </c>
      <c r="D97" s="8" t="str">
        <f>INDEX(中間シート!$A$1:$AZ$149,MATCH($A97&amp;$B97,中間シート!$A$1:$A$149,0),MATCH(D$1,中間シート!$A$2:$AZ$2,0))</f>
        <v/>
      </c>
      <c r="E97" t="str">
        <f>IF(
A97="","",
VLOOKUP(MOD(ROW(A97)-2, 参照用!$J$12) + 1,参照用!$N$1:$P$50,2,0)
)</f>
        <v>悪化サイン</v>
      </c>
      <c r="F97" t="str">
        <f xml:space="preserve">
IF(A97="","",
VLOOKUP(MOD(ROW(A97)-2, 参照用!$J$12) + 1,参照用!$N$1:$P$50,3,0)
)</f>
        <v>思考不能</v>
      </c>
      <c r="G97">
        <f xml:space="preserve">
IF(A97="","",
IFERROR(
INDEX(中間シート!$B:$CB,
MATCH(A97&amp;B97,中間シート!$A$1:$A$149,0),
MATCH(F97,中間シート!$B$2:$CB$2,0)
),
"")
)</f>
        <v>0</v>
      </c>
      <c r="H97">
        <f t="shared" si="3"/>
        <v>0</v>
      </c>
      <c r="I97" t="str">
        <f t="shared" si="4"/>
        <v/>
      </c>
      <c r="J97" t="str">
        <f xml:space="preserve">
_xlfn.SWITCH(E97,
"良好サイン",H97*VLOOKUP(F97,参照用!$P$2:$Q$55,2,0),
"注意サイン",H97*VLOOKUP(F97,参照用!$P$2:$Q$55,2,0),
""
)</f>
        <v/>
      </c>
      <c r="K97" s="20">
        <f t="shared" si="5"/>
        <v>60</v>
      </c>
    </row>
    <row r="98" spans="1:11" x14ac:dyDescent="0.2">
      <c r="A98" s="8">
        <f>IF(INDEX(中間シート!B$1:B$149,QUOTIENT(ROW(A98)-2, 参照用!$J$12) + 3,1)&gt;0,
INDEX(中間シート!B$1:B$149,QUOTIENT(ROW(A98)-2, 参照用!$J$12) + 3,1),
"")</f>
        <v>46023</v>
      </c>
      <c r="B98" s="8" t="str">
        <f>IF(INDEX(中間シート!D$1:D$149,QUOTIENT(ROW(B98)-2, 参照用!$J$12) + 3,1)&gt;0,
INDEX(中間シート!D$1:D$149,QUOTIENT(ROW(B98)-2, 参照用!$J$12) + 3,1),
"")</f>
        <v>夜</v>
      </c>
      <c r="C98" s="8" t="str">
        <f>INDEX(中間シート!$A$1:$AZ$149,MATCH(A98&amp;B98,中間シート!$A$1:$A$149,0),MATCH(C$1,中間シート!$A$2:$AZ$2,0))</f>
        <v/>
      </c>
      <c r="D98" s="8" t="str">
        <f>INDEX(中間シート!$A$1:$AZ$149,MATCH($A98&amp;$B98,中間シート!$A$1:$A$149,0),MATCH(D$1,中間シート!$A$2:$AZ$2,0))</f>
        <v/>
      </c>
      <c r="E98" t="str">
        <f>IF(
A98="","",
VLOOKUP(MOD(ROW(A98)-2, 参照用!$J$12) + 1,参照用!$N$1:$P$50,2,0)
)</f>
        <v>悪化サイン</v>
      </c>
      <c r="F98" t="str">
        <f xml:space="preserve">
IF(A98="","",
VLOOKUP(MOD(ROW(A98)-2, 参照用!$J$12) + 1,参照用!$N$1:$P$50,3,0)
)</f>
        <v>人間不信</v>
      </c>
      <c r="G98">
        <f xml:space="preserve">
IF(A98="","",
IFERROR(
INDEX(中間シート!$B:$CB,
MATCH(A98&amp;B98,中間シート!$A$1:$A$149,0),
MATCH(F98,中間シート!$B$2:$CB$2,0)
),
"")
)</f>
        <v>0</v>
      </c>
      <c r="H98">
        <f t="shared" si="3"/>
        <v>0</v>
      </c>
      <c r="I98" t="str">
        <f t="shared" si="4"/>
        <v/>
      </c>
      <c r="J98" t="str">
        <f xml:space="preserve">
_xlfn.SWITCH(E98,
"良好サイン",H98*VLOOKUP(F98,参照用!$P$2:$Q$55,2,0),
"注意サイン",H98*VLOOKUP(F98,参照用!$P$2:$Q$55,2,0),
""
)</f>
        <v/>
      </c>
      <c r="K98" s="20">
        <f t="shared" si="5"/>
        <v>60</v>
      </c>
    </row>
    <row r="99" spans="1:11" x14ac:dyDescent="0.2">
      <c r="A99" s="8">
        <f>IF(INDEX(中間シート!B$1:B$149,QUOTIENT(ROW(A99)-2, 参照用!$J$12) + 3,1)&gt;0,
INDEX(中間シート!B$1:B$149,QUOTIENT(ROW(A99)-2, 参照用!$J$12) + 3,1),
"")</f>
        <v>46023</v>
      </c>
      <c r="B99" s="8" t="str">
        <f>IF(INDEX(中間シート!D$1:D$149,QUOTIENT(ROW(B99)-2, 参照用!$J$12) + 3,1)&gt;0,
INDEX(中間シート!D$1:D$149,QUOTIENT(ROW(B99)-2, 参照用!$J$12) + 3,1),
"")</f>
        <v>夜</v>
      </c>
      <c r="C99" s="8" t="str">
        <f>INDEX(中間シート!$A$1:$AZ$149,MATCH(A99&amp;B99,中間シート!$A$1:$A$149,0),MATCH(C$1,中間シート!$A$2:$AZ$2,0))</f>
        <v/>
      </c>
      <c r="D99" s="8" t="str">
        <f>INDEX(中間シート!$A$1:$AZ$149,MATCH($A99&amp;$B99,中間シート!$A$1:$A$149,0),MATCH(D$1,中間シート!$A$2:$AZ$2,0))</f>
        <v/>
      </c>
      <c r="E99" t="str">
        <f>IF(
A99="","",
VLOOKUP(MOD(ROW(A99)-2, 参照用!$J$12) + 1,参照用!$N$1:$P$50,2,0)
)</f>
        <v>悪化サイン</v>
      </c>
      <c r="F99" t="str">
        <f xml:space="preserve">
IF(A99="","",
VLOOKUP(MOD(ROW(A99)-2, 参照用!$J$12) + 1,参照用!$N$1:$P$50,3,0)
)</f>
        <v>破壊衝動</v>
      </c>
      <c r="G99">
        <f xml:space="preserve">
IF(A99="","",
IFERROR(
INDEX(中間シート!$B:$CB,
MATCH(A99&amp;B99,中間シート!$A$1:$A$149,0),
MATCH(F99,中間シート!$B$2:$CB$2,0)
),
"")
)</f>
        <v>0</v>
      </c>
      <c r="H99">
        <f t="shared" si="3"/>
        <v>0</v>
      </c>
      <c r="I99" t="str">
        <f t="shared" si="4"/>
        <v/>
      </c>
      <c r="J99" t="str">
        <f xml:space="preserve">
_xlfn.SWITCH(E99,
"良好サイン",H99*VLOOKUP(F99,参照用!$P$2:$Q$55,2,0),
"注意サイン",H99*VLOOKUP(F99,参照用!$P$2:$Q$55,2,0),
""
)</f>
        <v/>
      </c>
      <c r="K99" s="20">
        <f t="shared" si="5"/>
        <v>60</v>
      </c>
    </row>
    <row r="100" spans="1:11" x14ac:dyDescent="0.2">
      <c r="A100" s="8">
        <f>IF(INDEX(中間シート!B$1:B$149,QUOTIENT(ROW(A100)-2, 参照用!$J$12) + 3,1)&gt;0,
INDEX(中間シート!B$1:B$149,QUOTIENT(ROW(A100)-2, 参照用!$J$12) + 3,1),
"")</f>
        <v>46023</v>
      </c>
      <c r="B100" s="8" t="str">
        <f>IF(INDEX(中間シート!D$1:D$149,QUOTIENT(ROW(B100)-2, 参照用!$J$12) + 3,1)&gt;0,
INDEX(中間シート!D$1:D$149,QUOTIENT(ROW(B100)-2, 参照用!$J$12) + 3,1),
"")</f>
        <v>夜</v>
      </c>
      <c r="C100" s="8" t="str">
        <f>INDEX(中間シート!$A$1:$AZ$149,MATCH(A100&amp;B100,中間シート!$A$1:$A$149,0),MATCH(C$1,中間シート!$A$2:$AZ$2,0))</f>
        <v/>
      </c>
      <c r="D100" s="8" t="str">
        <f>INDEX(中間シート!$A$1:$AZ$149,MATCH($A100&amp;$B100,中間シート!$A$1:$A$149,0),MATCH(D$1,中間シート!$A$2:$AZ$2,0))</f>
        <v/>
      </c>
      <c r="E100" t="str">
        <f>IF(
A100="","",
VLOOKUP(MOD(ROW(A100)-2, 参照用!$J$12) + 1,参照用!$N$1:$P$50,2,0)
)</f>
        <v>リカバリー</v>
      </c>
      <c r="F100" t="str">
        <f xml:space="preserve">
IF(A100="","",
VLOOKUP(MOD(ROW(A100)-2, 参照用!$J$12) + 1,参照用!$N$1:$P$50,3,0)
)</f>
        <v>ストレッチ</v>
      </c>
      <c r="G100">
        <f xml:space="preserve">
IF(A100="","",
IFERROR(
INDEX(中間シート!$B:$CB,
MATCH(A100&amp;B100,中間シート!$A$1:$A$149,0),
MATCH(F100,中間シート!$B$2:$CB$2,0)
),
"")
)</f>
        <v>0</v>
      </c>
      <c r="H100">
        <f t="shared" si="3"/>
        <v>0</v>
      </c>
      <c r="I100" t="str">
        <f t="shared" si="4"/>
        <v/>
      </c>
      <c r="J100" t="str">
        <f xml:space="preserve">
_xlfn.SWITCH(E100,
"良好サイン",H100*VLOOKUP(F100,参照用!$P$2:$Q$55,2,0),
"注意サイン",H100*VLOOKUP(F100,参照用!$P$2:$Q$55,2,0),
""
)</f>
        <v/>
      </c>
      <c r="K100" s="20">
        <f t="shared" si="5"/>
        <v>60</v>
      </c>
    </row>
    <row r="101" spans="1:11" x14ac:dyDescent="0.2">
      <c r="A101" s="8">
        <f>IF(INDEX(中間シート!B$1:B$149,QUOTIENT(ROW(A101)-2, 参照用!$J$12) + 3,1)&gt;0,
INDEX(中間シート!B$1:B$149,QUOTIENT(ROW(A101)-2, 参照用!$J$12) + 3,1),
"")</f>
        <v>46023</v>
      </c>
      <c r="B101" s="8" t="str">
        <f>IF(INDEX(中間シート!D$1:D$149,QUOTIENT(ROW(B101)-2, 参照用!$J$12) + 3,1)&gt;0,
INDEX(中間シート!D$1:D$149,QUOTIENT(ROW(B101)-2, 参照用!$J$12) + 3,1),
"")</f>
        <v>夜</v>
      </c>
      <c r="C101" s="8" t="str">
        <f>INDEX(中間シート!$A$1:$AZ$149,MATCH(A101&amp;B101,中間シート!$A$1:$A$149,0),MATCH(C$1,中間シート!$A$2:$AZ$2,0))</f>
        <v/>
      </c>
      <c r="D101" s="8" t="str">
        <f>INDEX(中間シート!$A$1:$AZ$149,MATCH($A101&amp;$B101,中間シート!$A$1:$A$149,0),MATCH(D$1,中間シート!$A$2:$AZ$2,0))</f>
        <v/>
      </c>
      <c r="E101" t="str">
        <f>IF(
A101="","",
VLOOKUP(MOD(ROW(A101)-2, 参照用!$J$12) + 1,参照用!$N$1:$P$50,2,0)
)</f>
        <v>リカバリー</v>
      </c>
      <c r="F101" t="str">
        <f xml:space="preserve">
IF(A101="","",
VLOOKUP(MOD(ROW(A101)-2, 参照用!$J$12) + 1,参照用!$N$1:$P$50,3,0)
)</f>
        <v>仮眠</v>
      </c>
      <c r="G101">
        <f xml:space="preserve">
IF(A101="","",
IFERROR(
INDEX(中間シート!$B:$CB,
MATCH(A101&amp;B101,中間シート!$A$1:$A$149,0),
MATCH(F101,中間シート!$B$2:$CB$2,0)
),
"")
)</f>
        <v>0</v>
      </c>
      <c r="H101">
        <f t="shared" si="3"/>
        <v>0</v>
      </c>
      <c r="I101" t="str">
        <f t="shared" si="4"/>
        <v/>
      </c>
      <c r="J101" t="str">
        <f xml:space="preserve">
_xlfn.SWITCH(E101,
"良好サイン",H101*VLOOKUP(F101,参照用!$P$2:$Q$55,2,0),
"注意サイン",H101*VLOOKUP(F101,参照用!$P$2:$Q$55,2,0),
""
)</f>
        <v/>
      </c>
      <c r="K101" s="20">
        <f t="shared" si="5"/>
        <v>60</v>
      </c>
    </row>
    <row r="102" spans="1:11" x14ac:dyDescent="0.2">
      <c r="A102" s="8">
        <f>IF(INDEX(中間シート!B$1:B$149,QUOTIENT(ROW(A102)-2, 参照用!$J$12) + 3,1)&gt;0,
INDEX(中間シート!B$1:B$149,QUOTIENT(ROW(A102)-2, 参照用!$J$12) + 3,1),
"")</f>
        <v>46023</v>
      </c>
      <c r="B102" s="8" t="str">
        <f>IF(INDEX(中間シート!D$1:D$149,QUOTIENT(ROW(B102)-2, 参照用!$J$12) + 3,1)&gt;0,
INDEX(中間シート!D$1:D$149,QUOTIENT(ROW(B102)-2, 参照用!$J$12) + 3,1),
"")</f>
        <v>夜</v>
      </c>
      <c r="C102" s="8" t="str">
        <f>INDEX(中間シート!$A$1:$AZ$149,MATCH(A102&amp;B102,中間シート!$A$1:$A$149,0),MATCH(C$1,中間シート!$A$2:$AZ$2,0))</f>
        <v/>
      </c>
      <c r="D102" s="8" t="str">
        <f>INDEX(中間シート!$A$1:$AZ$149,MATCH($A102&amp;$B102,中間シート!$A$1:$A$149,0),MATCH(D$1,中間シート!$A$2:$AZ$2,0))</f>
        <v/>
      </c>
      <c r="E102" t="str">
        <f>IF(
A102="","",
VLOOKUP(MOD(ROW(A102)-2, 参照用!$J$12) + 1,参照用!$N$1:$P$50,2,0)
)</f>
        <v>リカバリー</v>
      </c>
      <c r="F102" t="str">
        <f xml:space="preserve">
IF(A102="","",
VLOOKUP(MOD(ROW(A102)-2, 参照用!$J$12) + 1,参照用!$N$1:$P$50,3,0)
)</f>
        <v>音楽</v>
      </c>
      <c r="G102">
        <f xml:space="preserve">
IF(A102="","",
IFERROR(
INDEX(中間シート!$B:$CB,
MATCH(A102&amp;B102,中間シート!$A$1:$A$149,0),
MATCH(F102,中間シート!$B$2:$CB$2,0)
),
"")
)</f>
        <v>0</v>
      </c>
      <c r="H102">
        <f t="shared" si="3"/>
        <v>0</v>
      </c>
      <c r="I102" t="str">
        <f t="shared" si="4"/>
        <v/>
      </c>
      <c r="J102" t="str">
        <f xml:space="preserve">
_xlfn.SWITCH(E102,
"良好サイン",H102*VLOOKUP(F102,参照用!$P$2:$Q$55,2,0),
"注意サイン",H102*VLOOKUP(F102,参照用!$P$2:$Q$55,2,0),
""
)</f>
        <v/>
      </c>
      <c r="K102" s="20">
        <f t="shared" si="5"/>
        <v>60</v>
      </c>
    </row>
    <row r="103" spans="1:11" x14ac:dyDescent="0.2">
      <c r="A103" s="8">
        <f>IF(INDEX(中間シート!B$1:B$149,QUOTIENT(ROW(A103)-2, 参照用!$J$12) + 3,1)&gt;0,
INDEX(中間シート!B$1:B$149,QUOTIENT(ROW(A103)-2, 参照用!$J$12) + 3,1),
"")</f>
        <v>46023</v>
      </c>
      <c r="B103" s="8" t="str">
        <f>IF(INDEX(中間シート!D$1:D$149,QUOTIENT(ROW(B103)-2, 参照用!$J$12) + 3,1)&gt;0,
INDEX(中間シート!D$1:D$149,QUOTIENT(ROW(B103)-2, 参照用!$J$12) + 3,1),
"")</f>
        <v>夜</v>
      </c>
      <c r="C103" s="8" t="str">
        <f>INDEX(中間シート!$A$1:$AZ$149,MATCH(A103&amp;B103,中間シート!$A$1:$A$149,0),MATCH(C$1,中間シート!$A$2:$AZ$2,0))</f>
        <v/>
      </c>
      <c r="D103" s="8" t="str">
        <f>INDEX(中間シート!$A$1:$AZ$149,MATCH($A103&amp;$B103,中間シート!$A$1:$A$149,0),MATCH(D$1,中間シート!$A$2:$AZ$2,0))</f>
        <v/>
      </c>
      <c r="E103" t="str">
        <f>IF(
A103="","",
VLOOKUP(MOD(ROW(A103)-2, 参照用!$J$12) + 1,参照用!$N$1:$P$50,2,0)
)</f>
        <v>リカバリー</v>
      </c>
      <c r="F103" t="str">
        <f xml:space="preserve">
IF(A103="","",
VLOOKUP(MOD(ROW(A103)-2, 参照用!$J$12) + 1,参照用!$N$1:$P$50,3,0)
)</f>
        <v>頓服</v>
      </c>
      <c r="G103">
        <f xml:space="preserve">
IF(A103="","",
IFERROR(
INDEX(中間シート!$B:$CB,
MATCH(A103&amp;B103,中間シート!$A$1:$A$149,0),
MATCH(F103,中間シート!$B$2:$CB$2,0)
),
"")
)</f>
        <v>0</v>
      </c>
      <c r="H103">
        <f t="shared" si="3"/>
        <v>0</v>
      </c>
      <c r="I103" t="str">
        <f t="shared" si="4"/>
        <v/>
      </c>
      <c r="J103" t="str">
        <f xml:space="preserve">
_xlfn.SWITCH(E103,
"良好サイン",H103*VLOOKUP(F103,参照用!$P$2:$Q$55,2,0),
"注意サイン",H103*VLOOKUP(F103,参照用!$P$2:$Q$55,2,0),
""
)</f>
        <v/>
      </c>
      <c r="K103" s="20">
        <f t="shared" si="5"/>
        <v>60</v>
      </c>
    </row>
    <row r="104" spans="1:11" x14ac:dyDescent="0.2">
      <c r="A104" s="8">
        <f>IF(INDEX(中間シート!B$1:B$149,QUOTIENT(ROW(A104)-2, 参照用!$J$12) + 3,1)&gt;0,
INDEX(中間シート!B$1:B$149,QUOTIENT(ROW(A104)-2, 参照用!$J$12) + 3,1),
"")</f>
        <v>46023</v>
      </c>
      <c r="B104" s="8" t="str">
        <f>IF(INDEX(中間シート!D$1:D$149,QUOTIENT(ROW(B104)-2, 参照用!$J$12) + 3,1)&gt;0,
INDEX(中間シート!D$1:D$149,QUOTIENT(ROW(B104)-2, 参照用!$J$12) + 3,1),
"")</f>
        <v>夜</v>
      </c>
      <c r="C104" s="8" t="str">
        <f>INDEX(中間シート!$A$1:$AZ$149,MATCH(A104&amp;B104,中間シート!$A$1:$A$149,0),MATCH(C$1,中間シート!$A$2:$AZ$2,0))</f>
        <v/>
      </c>
      <c r="D104" s="8" t="str">
        <f>INDEX(中間シート!$A$1:$AZ$149,MATCH($A104&amp;$B104,中間シート!$A$1:$A$149,0),MATCH(D$1,中間シート!$A$2:$AZ$2,0))</f>
        <v/>
      </c>
      <c r="E104" t="str">
        <f>IF(
A104="","",
VLOOKUP(MOD(ROW(A104)-2, 参照用!$J$12) + 1,参照用!$N$1:$P$50,2,0)
)</f>
        <v>リカバリー</v>
      </c>
      <c r="F104" t="str">
        <f xml:space="preserve">
IF(A104="","",
VLOOKUP(MOD(ROW(A104)-2, 参照用!$J$12) + 1,参照用!$N$1:$P$50,3,0)
)</f>
        <v>散歩</v>
      </c>
      <c r="G104">
        <f xml:space="preserve">
IF(A104="","",
IFERROR(
INDEX(中間シート!$B:$CB,
MATCH(A104&amp;B104,中間シート!$A$1:$A$149,0),
MATCH(F104,中間シート!$B$2:$CB$2,0)
),
"")
)</f>
        <v>0</v>
      </c>
      <c r="H104">
        <f t="shared" si="3"/>
        <v>0</v>
      </c>
      <c r="I104" t="str">
        <f t="shared" si="4"/>
        <v/>
      </c>
      <c r="J104" t="str">
        <f xml:space="preserve">
_xlfn.SWITCH(E104,
"良好サイン",H104*VLOOKUP(F104,参照用!$P$2:$Q$55,2,0),
"注意サイン",H104*VLOOKUP(F104,参照用!$P$2:$Q$55,2,0),
""
)</f>
        <v/>
      </c>
      <c r="K104" s="20">
        <f t="shared" si="5"/>
        <v>60</v>
      </c>
    </row>
    <row r="105" spans="1:11" x14ac:dyDescent="0.2">
      <c r="A105" s="8">
        <f>IF(INDEX(中間シート!B$1:B$149,QUOTIENT(ROW(A105)-2, 参照用!$J$12) + 3,1)&gt;0,
INDEX(中間シート!B$1:B$149,QUOTIENT(ROW(A105)-2, 参照用!$J$12) + 3,1),
"")</f>
        <v>46023</v>
      </c>
      <c r="B105" s="8" t="str">
        <f>IF(INDEX(中間シート!D$1:D$149,QUOTIENT(ROW(B105)-2, 参照用!$J$12) + 3,1)&gt;0,
INDEX(中間シート!D$1:D$149,QUOTIENT(ROW(B105)-2, 参照用!$J$12) + 3,1),
"")</f>
        <v>夜</v>
      </c>
      <c r="C105" s="8" t="str">
        <f>INDEX(中間シート!$A$1:$AZ$149,MATCH(A105&amp;B105,中間シート!$A$1:$A$149,0),MATCH(C$1,中間シート!$A$2:$AZ$2,0))</f>
        <v/>
      </c>
      <c r="D105" s="8" t="str">
        <f>INDEX(中間シート!$A$1:$AZ$149,MATCH($A105&amp;$B105,中間シート!$A$1:$A$149,0),MATCH(D$1,中間シート!$A$2:$AZ$2,0))</f>
        <v/>
      </c>
      <c r="E105" t="str">
        <f>IF(
A105="","",
VLOOKUP(MOD(ROW(A105)-2, 参照用!$J$12) + 1,参照用!$N$1:$P$50,2,0)
)</f>
        <v>服薬</v>
      </c>
      <c r="F105" t="str">
        <f xml:space="preserve">
IF(A105="","",
VLOOKUP(MOD(ROW(A105)-2, 参照用!$J$12) + 1,参照用!$N$1:$P$50,3,0)
)</f>
        <v>いつもの薬</v>
      </c>
      <c r="G105">
        <f xml:space="preserve">
IF(A105="","",
IFERROR(
INDEX(中間シート!$B:$CB,
MATCH(A105&amp;B105,中間シート!$A$1:$A$149,0),
MATCH(F105,中間シート!$B$2:$CB$2,0)
),
"")
)</f>
        <v>0</v>
      </c>
      <c r="H105">
        <f t="shared" si="3"/>
        <v>0</v>
      </c>
      <c r="I105" t="str">
        <f t="shared" si="4"/>
        <v/>
      </c>
      <c r="J105" t="str">
        <f xml:space="preserve">
_xlfn.SWITCH(E105,
"良好サイン",H105*VLOOKUP(F105,参照用!$P$2:$Q$55,2,0),
"注意サイン",H105*VLOOKUP(F105,参照用!$P$2:$Q$55,2,0),
""
)</f>
        <v/>
      </c>
      <c r="K105" s="20">
        <f t="shared" si="5"/>
        <v>60</v>
      </c>
    </row>
    <row r="106" spans="1:11" x14ac:dyDescent="0.2">
      <c r="A106" s="8">
        <f>IF(INDEX(中間シート!B$1:B$149,QUOTIENT(ROW(A106)-2, 参照用!$J$12) + 3,1)&gt;0,
INDEX(中間シート!B$1:B$149,QUOTIENT(ROW(A106)-2, 参照用!$J$12) + 3,1),
"")</f>
        <v>46023</v>
      </c>
      <c r="B106" s="8" t="str">
        <f>IF(INDEX(中間シート!D$1:D$149,QUOTIENT(ROW(B106)-2, 参照用!$J$12) + 3,1)&gt;0,
INDEX(中間シート!D$1:D$149,QUOTIENT(ROW(B106)-2, 参照用!$J$12) + 3,1),
"")</f>
        <v>夜</v>
      </c>
      <c r="C106" s="8" t="str">
        <f>INDEX(中間シート!$A$1:$AZ$149,MATCH(A106&amp;B106,中間シート!$A$1:$A$149,0),MATCH(C$1,中間シート!$A$2:$AZ$2,0))</f>
        <v/>
      </c>
      <c r="D106" s="8" t="str">
        <f>INDEX(中間シート!$A$1:$AZ$149,MATCH($A106&amp;$B106,中間シート!$A$1:$A$149,0),MATCH(D$1,中間シート!$A$2:$AZ$2,0))</f>
        <v/>
      </c>
      <c r="E106" t="str">
        <f>IF(
A106="","",
VLOOKUP(MOD(ROW(A106)-2, 参照用!$J$12) + 1,参照用!$N$1:$P$50,2,0)
)</f>
        <v>備考</v>
      </c>
      <c r="F106" t="str">
        <f xml:space="preserve">
IF(A106="","",
VLOOKUP(MOD(ROW(A106)-2, 参照用!$J$12) + 1,参照用!$N$1:$P$50,3,0)
)</f>
        <v>コメント</v>
      </c>
      <c r="G106" t="str">
        <f xml:space="preserve">
IF(A106="","",
IFERROR(
INDEX(中間シート!$B:$CB,
MATCH(A106&amp;B106,中間シート!$A$1:$A$149,0),
MATCH(F106,中間シート!$B$2:$CB$2,0)
),
"")
)</f>
        <v/>
      </c>
      <c r="H106" t="str">
        <f t="shared" si="3"/>
        <v/>
      </c>
      <c r="I106" t="str">
        <f t="shared" si="4"/>
        <v/>
      </c>
      <c r="J106" t="str">
        <f xml:space="preserve">
_xlfn.SWITCH(E106,
"良好サイン",H106*VLOOKUP(F106,参照用!$P$2:$Q$55,2,0),
"注意サイン",H106*VLOOKUP(F106,参照用!$P$2:$Q$55,2,0),
""
)</f>
        <v/>
      </c>
      <c r="K106" s="20">
        <f t="shared" si="5"/>
        <v>60</v>
      </c>
    </row>
    <row r="107" spans="1:11" x14ac:dyDescent="0.2">
      <c r="A107" s="8">
        <f>IF(INDEX(中間シート!B$1:B$149,QUOTIENT(ROW(A107)-2, 参照用!$J$12) + 3,1)&gt;0,
INDEX(中間シート!B$1:B$149,QUOTIENT(ROW(A107)-2, 参照用!$J$12) + 3,1),
"")</f>
        <v>46024</v>
      </c>
      <c r="B107" s="8" t="str">
        <f>IF(INDEX(中間シート!D$1:D$149,QUOTIENT(ROW(B107)-2, 参照用!$J$12) + 3,1)&gt;0,
INDEX(中間シート!D$1:D$149,QUOTIENT(ROW(B107)-2, 参照用!$J$12) + 3,1),
"")</f>
        <v>朝</v>
      </c>
      <c r="C107" s="8" t="str">
        <f>INDEX(中間シート!$A$1:$AZ$149,MATCH(A107&amp;B107,中間シート!$A$1:$A$149,0),MATCH(C$1,中間シート!$A$2:$AZ$2,0))</f>
        <v/>
      </c>
      <c r="D107" s="8" t="str">
        <f>INDEX(中間シート!$A$1:$AZ$149,MATCH($A107&amp;$B107,中間シート!$A$1:$A$149,0),MATCH(D$1,中間シート!$A$2:$AZ$2,0))</f>
        <v/>
      </c>
      <c r="E107" t="str">
        <f>IF(
A107="","",
VLOOKUP(MOD(ROW(A107)-2, 参照用!$J$12) + 1,参照用!$N$1:$P$50,2,0)
)</f>
        <v>日付</v>
      </c>
      <c r="F107" t="str">
        <f xml:space="preserve">
IF(A107="","",
VLOOKUP(MOD(ROW(A107)-2, 参照用!$J$12) + 1,参照用!$N$1:$P$50,3,0)
)</f>
        <v>日付</v>
      </c>
      <c r="G107">
        <f xml:space="preserve">
IF(A107="","",
IFERROR(
INDEX(中間シート!$B:$CB,
MATCH(A107&amp;B107,中間シート!$A$1:$A$149,0),
MATCH(F107,中間シート!$B$2:$CB$2,0)
),
"")
)</f>
        <v>46024</v>
      </c>
      <c r="H107" t="str">
        <f t="shared" si="3"/>
        <v/>
      </c>
      <c r="I107">
        <f t="shared" si="4"/>
        <v>46024</v>
      </c>
      <c r="J107" t="str">
        <f xml:space="preserve">
_xlfn.SWITCH(E107,
"良好サイン",H107*VLOOKUP(F107,参照用!$P$2:$Q$55,2,0),
"注意サイン",H107*VLOOKUP(F107,参照用!$P$2:$Q$55,2,0),
""
)</f>
        <v/>
      </c>
      <c r="K107" s="20">
        <f t="shared" si="5"/>
        <v>60</v>
      </c>
    </row>
    <row r="108" spans="1:11" x14ac:dyDescent="0.2">
      <c r="A108" s="8">
        <f>IF(INDEX(中間シート!B$1:B$149,QUOTIENT(ROW(A108)-2, 参照用!$J$12) + 3,1)&gt;0,
INDEX(中間シート!B$1:B$149,QUOTIENT(ROW(A108)-2, 参照用!$J$12) + 3,1),
"")</f>
        <v>46024</v>
      </c>
      <c r="B108" s="8" t="str">
        <f>IF(INDEX(中間シート!D$1:D$149,QUOTIENT(ROW(B108)-2, 参照用!$J$12) + 3,1)&gt;0,
INDEX(中間シート!D$1:D$149,QUOTIENT(ROW(B108)-2, 参照用!$J$12) + 3,1),
"")</f>
        <v>朝</v>
      </c>
      <c r="C108" s="8" t="str">
        <f>INDEX(中間シート!$A$1:$AZ$149,MATCH(A108&amp;B108,中間シート!$A$1:$A$149,0),MATCH(C$1,中間シート!$A$2:$AZ$2,0))</f>
        <v/>
      </c>
      <c r="D108" s="8" t="str">
        <f>INDEX(中間シート!$A$1:$AZ$149,MATCH($A108&amp;$B108,中間シート!$A$1:$A$149,0),MATCH(D$1,中間シート!$A$2:$AZ$2,0))</f>
        <v/>
      </c>
      <c r="E108" t="str">
        <f>IF(
A108="","",
VLOOKUP(MOD(ROW(A108)-2, 参照用!$J$12) + 1,参照用!$N$1:$P$50,2,0)
)</f>
        <v>曜日</v>
      </c>
      <c r="F108" t="str">
        <f xml:space="preserve">
IF(A108="","",
VLOOKUP(MOD(ROW(A108)-2, 参照用!$J$12) + 1,参照用!$N$1:$P$50,3,0)
)</f>
        <v>曜日</v>
      </c>
      <c r="G108" t="str">
        <f xml:space="preserve">
IF(A108="","",
IFERROR(
INDEX(中間シート!$B:$CB,
MATCH(A108&amp;B108,中間シート!$A$1:$A$149,0),
MATCH(F108,中間シート!$B$2:$CB$2,0)
),
"")
)</f>
        <v>金</v>
      </c>
      <c r="H108" t="str">
        <f t="shared" si="3"/>
        <v/>
      </c>
      <c r="I108" t="str">
        <f t="shared" si="4"/>
        <v>金</v>
      </c>
      <c r="J108" t="str">
        <f xml:space="preserve">
_xlfn.SWITCH(E108,
"良好サイン",H108*VLOOKUP(F108,参照用!$P$2:$Q$55,2,0),
"注意サイン",H108*VLOOKUP(F108,参照用!$P$2:$Q$55,2,0),
""
)</f>
        <v/>
      </c>
      <c r="K108" s="20">
        <f t="shared" si="5"/>
        <v>60</v>
      </c>
    </row>
    <row r="109" spans="1:11" x14ac:dyDescent="0.2">
      <c r="A109" s="8">
        <f>IF(INDEX(中間シート!B$1:B$149,QUOTIENT(ROW(A109)-2, 参照用!$J$12) + 3,1)&gt;0,
INDEX(中間シート!B$1:B$149,QUOTIENT(ROW(A109)-2, 参照用!$J$12) + 3,1),
"")</f>
        <v>46024</v>
      </c>
      <c r="B109" s="8" t="str">
        <f>IF(INDEX(中間シート!D$1:D$149,QUOTIENT(ROW(B109)-2, 参照用!$J$12) + 3,1)&gt;0,
INDEX(中間シート!D$1:D$149,QUOTIENT(ROW(B109)-2, 参照用!$J$12) + 3,1),
"")</f>
        <v>朝</v>
      </c>
      <c r="C109" s="8" t="str">
        <f>INDEX(中間シート!$A$1:$AZ$149,MATCH(A109&amp;B109,中間シート!$A$1:$A$149,0),MATCH(C$1,中間シート!$A$2:$AZ$2,0))</f>
        <v/>
      </c>
      <c r="D109" s="8" t="str">
        <f>INDEX(中間シート!$A$1:$AZ$149,MATCH($A109&amp;$B109,中間シート!$A$1:$A$149,0),MATCH(D$1,中間シート!$A$2:$AZ$2,0))</f>
        <v/>
      </c>
      <c r="E109" t="str">
        <f>IF(
A109="","",
VLOOKUP(MOD(ROW(A109)-2, 参照用!$J$12) + 1,参照用!$N$1:$P$50,2,0)
)</f>
        <v>時間帯</v>
      </c>
      <c r="F109" t="str">
        <f xml:space="preserve">
IF(A109="","",
VLOOKUP(MOD(ROW(A109)-2, 参照用!$J$12) + 1,参照用!$N$1:$P$50,3,0)
)</f>
        <v>時間帯</v>
      </c>
      <c r="G109" t="str">
        <f xml:space="preserve">
IF(A109="","",
IFERROR(
INDEX(中間シート!$B:$CB,
MATCH(A109&amp;B109,中間シート!$A$1:$A$149,0),
MATCH(F109,中間シート!$B$2:$CB$2,0)
),
"")
)</f>
        <v>朝</v>
      </c>
      <c r="H109" t="str">
        <f t="shared" si="3"/>
        <v/>
      </c>
      <c r="I109" t="str">
        <f t="shared" si="4"/>
        <v>朝</v>
      </c>
      <c r="J109" t="str">
        <f xml:space="preserve">
_xlfn.SWITCH(E109,
"良好サイン",H109*VLOOKUP(F109,参照用!$P$2:$Q$55,2,0),
"注意サイン",H109*VLOOKUP(F109,参照用!$P$2:$Q$55,2,0),
""
)</f>
        <v/>
      </c>
      <c r="K109" s="20">
        <f t="shared" si="5"/>
        <v>60</v>
      </c>
    </row>
    <row r="110" spans="1:11" x14ac:dyDescent="0.2">
      <c r="A110" s="8">
        <f>IF(INDEX(中間シート!B$1:B$149,QUOTIENT(ROW(A110)-2, 参照用!$J$12) + 3,1)&gt;0,
INDEX(中間シート!B$1:B$149,QUOTIENT(ROW(A110)-2, 参照用!$J$12) + 3,1),
"")</f>
        <v>46024</v>
      </c>
      <c r="B110" s="8" t="str">
        <f>IF(INDEX(中間シート!D$1:D$149,QUOTIENT(ROW(B110)-2, 参照用!$J$12) + 3,1)&gt;0,
INDEX(中間シート!D$1:D$149,QUOTIENT(ROW(B110)-2, 参照用!$J$12) + 3,1),
"")</f>
        <v>朝</v>
      </c>
      <c r="C110" s="8" t="str">
        <f>INDEX(中間シート!$A$1:$AZ$149,MATCH(A110&amp;B110,中間シート!$A$1:$A$149,0),MATCH(C$1,中間シート!$A$2:$AZ$2,0))</f>
        <v/>
      </c>
      <c r="D110" s="8" t="str">
        <f>INDEX(中間シート!$A$1:$AZ$149,MATCH($A110&amp;$B110,中間シート!$A$1:$A$149,0),MATCH(D$1,中間シート!$A$2:$AZ$2,0))</f>
        <v/>
      </c>
      <c r="E110" t="str">
        <f>IF(
A110="","",
VLOOKUP(MOD(ROW(A110)-2, 参照用!$J$12) + 1,参照用!$N$1:$P$50,2,0)
)</f>
        <v>気候</v>
      </c>
      <c r="F110" t="str">
        <f xml:space="preserve">
IF(A110="","",
VLOOKUP(MOD(ROW(A110)-2, 参照用!$J$12) + 1,参照用!$N$1:$P$50,3,0)
)</f>
        <v>天気</v>
      </c>
      <c r="G110" t="str">
        <f xml:space="preserve">
IF(A110="","",
IFERROR(
INDEX(中間シート!$B:$CB,
MATCH(A110&amp;B110,中間シート!$A$1:$A$149,0),
MATCH(F110,中間シート!$B$2:$CB$2,0)
),
"")
)</f>
        <v/>
      </c>
      <c r="H110" t="str">
        <f t="shared" si="3"/>
        <v/>
      </c>
      <c r="I110" t="str">
        <f t="shared" si="4"/>
        <v/>
      </c>
      <c r="J110" t="str">
        <f xml:space="preserve">
_xlfn.SWITCH(E110,
"良好サイン",H110*VLOOKUP(F110,参照用!$P$2:$Q$55,2,0),
"注意サイン",H110*VLOOKUP(F110,参照用!$P$2:$Q$55,2,0),
""
)</f>
        <v/>
      </c>
      <c r="K110" s="20">
        <f t="shared" si="5"/>
        <v>60</v>
      </c>
    </row>
    <row r="111" spans="1:11" x14ac:dyDescent="0.2">
      <c r="A111" s="8">
        <f>IF(INDEX(中間シート!B$1:B$149,QUOTIENT(ROW(A111)-2, 参照用!$J$12) + 3,1)&gt;0,
INDEX(中間シート!B$1:B$149,QUOTIENT(ROW(A111)-2, 参照用!$J$12) + 3,1),
"")</f>
        <v>46024</v>
      </c>
      <c r="B111" s="8" t="str">
        <f>IF(INDEX(中間シート!D$1:D$149,QUOTIENT(ROW(B111)-2, 参照用!$J$12) + 3,1)&gt;0,
INDEX(中間シート!D$1:D$149,QUOTIENT(ROW(B111)-2, 参照用!$J$12) + 3,1),
"")</f>
        <v>朝</v>
      </c>
      <c r="C111" s="8" t="str">
        <f>INDEX(中間シート!$A$1:$AZ$149,MATCH(A111&amp;B111,中間シート!$A$1:$A$149,0),MATCH(C$1,中間シート!$A$2:$AZ$2,0))</f>
        <v/>
      </c>
      <c r="D111" s="8" t="str">
        <f>INDEX(中間シート!$A$1:$AZ$149,MATCH($A111&amp;$B111,中間シート!$A$1:$A$149,0),MATCH(D$1,中間シート!$A$2:$AZ$2,0))</f>
        <v/>
      </c>
      <c r="E111" t="str">
        <f>IF(
A111="","",
VLOOKUP(MOD(ROW(A111)-2, 参照用!$J$12) + 1,参照用!$N$1:$P$50,2,0)
)</f>
        <v>気候</v>
      </c>
      <c r="F111" t="str">
        <f xml:space="preserve">
IF(A111="","",
VLOOKUP(MOD(ROW(A111)-2, 参照用!$J$12) + 1,参照用!$N$1:$P$50,3,0)
)</f>
        <v>気温</v>
      </c>
      <c r="G111" t="str">
        <f xml:space="preserve">
IF(A111="","",
IFERROR(
INDEX(中間シート!$B:$CB,
MATCH(A111&amp;B111,中間シート!$A$1:$A$149,0),
MATCH(F111,中間シート!$B$2:$CB$2,0)
),
"")
)</f>
        <v/>
      </c>
      <c r="H111" t="str">
        <f t="shared" si="3"/>
        <v/>
      </c>
      <c r="I111" t="str">
        <f t="shared" si="4"/>
        <v/>
      </c>
      <c r="J111" t="str">
        <f xml:space="preserve">
_xlfn.SWITCH(E111,
"良好サイン",H111*VLOOKUP(F111,参照用!$P$2:$Q$55,2,0),
"注意サイン",H111*VLOOKUP(F111,参照用!$P$2:$Q$55,2,0),
""
)</f>
        <v/>
      </c>
      <c r="K111" s="20">
        <f t="shared" si="5"/>
        <v>60</v>
      </c>
    </row>
    <row r="112" spans="1:11" x14ac:dyDescent="0.2">
      <c r="A112" s="8">
        <f>IF(INDEX(中間シート!B$1:B$149,QUOTIENT(ROW(A112)-2, 参照用!$J$12) + 3,1)&gt;0,
INDEX(中間シート!B$1:B$149,QUOTIENT(ROW(A112)-2, 参照用!$J$12) + 3,1),
"")</f>
        <v>46024</v>
      </c>
      <c r="B112" s="8" t="str">
        <f>IF(INDEX(中間シート!D$1:D$149,QUOTIENT(ROW(B112)-2, 参照用!$J$12) + 3,1)&gt;0,
INDEX(中間シート!D$1:D$149,QUOTIENT(ROW(B112)-2, 参照用!$J$12) + 3,1),
"")</f>
        <v>朝</v>
      </c>
      <c r="C112" s="8" t="str">
        <f>INDEX(中間シート!$A$1:$AZ$149,MATCH(A112&amp;B112,中間シート!$A$1:$A$149,0),MATCH(C$1,中間シート!$A$2:$AZ$2,0))</f>
        <v/>
      </c>
      <c r="D112" s="8" t="str">
        <f>INDEX(中間シート!$A$1:$AZ$149,MATCH($A112&amp;$B112,中間シート!$A$1:$A$149,0),MATCH(D$1,中間シート!$A$2:$AZ$2,0))</f>
        <v/>
      </c>
      <c r="E112" t="str">
        <f>IF(
A112="","",
VLOOKUP(MOD(ROW(A112)-2, 参照用!$J$12) + 1,参照用!$N$1:$P$50,2,0)
)</f>
        <v>基礎指標</v>
      </c>
      <c r="F112" t="str">
        <f xml:space="preserve">
IF(A112="","",
VLOOKUP(MOD(ROW(A112)-2, 参照用!$J$12) + 1,参照用!$N$1:$P$50,3,0)
)</f>
        <v>睡眠</v>
      </c>
      <c r="G112">
        <f xml:space="preserve">
IF(A112="","",
IFERROR(
INDEX(中間シート!$B:$CB,
MATCH(A112&amp;B112,中間シート!$A$1:$A$149,0),
MATCH(F112,中間シート!$B$2:$CB$2,0)
),
"")
)</f>
        <v>0</v>
      </c>
      <c r="H112">
        <f t="shared" si="3"/>
        <v>0</v>
      </c>
      <c r="I112" t="str">
        <f t="shared" si="4"/>
        <v/>
      </c>
      <c r="J112" t="str">
        <f xml:space="preserve">
_xlfn.SWITCH(E112,
"良好サイン",H112*VLOOKUP(F112,参照用!$P$2:$Q$55,2,0),
"注意サイン",H112*VLOOKUP(F112,参照用!$P$2:$Q$55,2,0),
""
)</f>
        <v/>
      </c>
      <c r="K112" s="20">
        <f t="shared" si="5"/>
        <v>60</v>
      </c>
    </row>
    <row r="113" spans="1:11" x14ac:dyDescent="0.2">
      <c r="A113" s="8">
        <f>IF(INDEX(中間シート!B$1:B$149,QUOTIENT(ROW(A113)-2, 参照用!$J$12) + 3,1)&gt;0,
INDEX(中間シート!B$1:B$149,QUOTIENT(ROW(A113)-2, 参照用!$J$12) + 3,1),
"")</f>
        <v>46024</v>
      </c>
      <c r="B113" s="8" t="str">
        <f>IF(INDEX(中間シート!D$1:D$149,QUOTIENT(ROW(B113)-2, 参照用!$J$12) + 3,1)&gt;0,
INDEX(中間シート!D$1:D$149,QUOTIENT(ROW(B113)-2, 参照用!$J$12) + 3,1),
"")</f>
        <v>朝</v>
      </c>
      <c r="C113" s="8" t="str">
        <f>INDEX(中間シート!$A$1:$AZ$149,MATCH(A113&amp;B113,中間シート!$A$1:$A$149,0),MATCH(C$1,中間シート!$A$2:$AZ$2,0))</f>
        <v/>
      </c>
      <c r="D113" s="8" t="str">
        <f>INDEX(中間シート!$A$1:$AZ$149,MATCH($A113&amp;$B113,中間シート!$A$1:$A$149,0),MATCH(D$1,中間シート!$A$2:$AZ$2,0))</f>
        <v/>
      </c>
      <c r="E113" t="str">
        <f>IF(
A113="","",
VLOOKUP(MOD(ROW(A113)-2, 参照用!$J$12) + 1,参照用!$N$1:$P$50,2,0)
)</f>
        <v>基礎指標</v>
      </c>
      <c r="F113" t="str">
        <f xml:space="preserve">
IF(A113="","",
VLOOKUP(MOD(ROW(A113)-2, 参照用!$J$12) + 1,参照用!$N$1:$P$50,3,0)
)</f>
        <v>食事</v>
      </c>
      <c r="G113">
        <f xml:space="preserve">
IF(A113="","",
IFERROR(
INDEX(中間シート!$B:$CB,
MATCH(A113&amp;B113,中間シート!$A$1:$A$149,0),
MATCH(F113,中間シート!$B$2:$CB$2,0)
),
"")
)</f>
        <v>0</v>
      </c>
      <c r="H113">
        <f t="shared" si="3"/>
        <v>0</v>
      </c>
      <c r="I113" t="str">
        <f t="shared" si="4"/>
        <v/>
      </c>
      <c r="J113" t="str">
        <f xml:space="preserve">
_xlfn.SWITCH(E113,
"良好サイン",H113*VLOOKUP(F113,参照用!$P$2:$Q$55,2,0),
"注意サイン",H113*VLOOKUP(F113,参照用!$P$2:$Q$55,2,0),
""
)</f>
        <v/>
      </c>
      <c r="K113" s="20">
        <f t="shared" si="5"/>
        <v>60</v>
      </c>
    </row>
    <row r="114" spans="1:11" x14ac:dyDescent="0.2">
      <c r="A114" s="8">
        <f>IF(INDEX(中間シート!B$1:B$149,QUOTIENT(ROW(A114)-2, 参照用!$J$12) + 3,1)&gt;0,
INDEX(中間シート!B$1:B$149,QUOTIENT(ROW(A114)-2, 参照用!$J$12) + 3,1),
"")</f>
        <v>46024</v>
      </c>
      <c r="B114" s="8" t="str">
        <f>IF(INDEX(中間シート!D$1:D$149,QUOTIENT(ROW(B114)-2, 参照用!$J$12) + 3,1)&gt;0,
INDEX(中間シート!D$1:D$149,QUOTIENT(ROW(B114)-2, 参照用!$J$12) + 3,1),
"")</f>
        <v>朝</v>
      </c>
      <c r="C114" s="8" t="str">
        <f>INDEX(中間シート!$A$1:$AZ$149,MATCH(A114&amp;B114,中間シート!$A$1:$A$149,0),MATCH(C$1,中間シート!$A$2:$AZ$2,0))</f>
        <v/>
      </c>
      <c r="D114" s="8" t="str">
        <f>INDEX(中間シート!$A$1:$AZ$149,MATCH($A114&amp;$B114,中間シート!$A$1:$A$149,0),MATCH(D$1,中間シート!$A$2:$AZ$2,0))</f>
        <v/>
      </c>
      <c r="E114" t="str">
        <f>IF(
A114="","",
VLOOKUP(MOD(ROW(A114)-2, 参照用!$J$12) + 1,参照用!$N$1:$P$50,2,0)
)</f>
        <v>基礎指標</v>
      </c>
      <c r="F114" t="str">
        <f xml:space="preserve">
IF(A114="","",
VLOOKUP(MOD(ROW(A114)-2, 参照用!$J$12) + 1,参照用!$N$1:$P$50,3,0)
)</f>
        <v>ストレス</v>
      </c>
      <c r="G114">
        <f xml:space="preserve">
IF(A114="","",
IFERROR(
INDEX(中間シート!$B:$CB,
MATCH(A114&amp;B114,中間シート!$A$1:$A$149,0),
MATCH(F114,中間シート!$B$2:$CB$2,0)
),
"")
)</f>
        <v>0</v>
      </c>
      <c r="H114">
        <f t="shared" si="3"/>
        <v>0</v>
      </c>
      <c r="I114" t="str">
        <f t="shared" si="4"/>
        <v/>
      </c>
      <c r="J114" t="str">
        <f xml:space="preserve">
_xlfn.SWITCH(E114,
"良好サイン",H114*VLOOKUP(F114,参照用!$P$2:$Q$55,2,0),
"注意サイン",H114*VLOOKUP(F114,参照用!$P$2:$Q$55,2,0),
""
)</f>
        <v/>
      </c>
      <c r="K114" s="20">
        <f t="shared" si="5"/>
        <v>60</v>
      </c>
    </row>
    <row r="115" spans="1:11" x14ac:dyDescent="0.2">
      <c r="A115" s="8">
        <f>IF(INDEX(中間シート!B$1:B$149,QUOTIENT(ROW(A115)-2, 参照用!$J$12) + 3,1)&gt;0,
INDEX(中間シート!B$1:B$149,QUOTIENT(ROW(A115)-2, 参照用!$J$12) + 3,1),
"")</f>
        <v>46024</v>
      </c>
      <c r="B115" s="8" t="str">
        <f>IF(INDEX(中間シート!D$1:D$149,QUOTIENT(ROW(B115)-2, 参照用!$J$12) + 3,1)&gt;0,
INDEX(中間シート!D$1:D$149,QUOTIENT(ROW(B115)-2, 参照用!$J$12) + 3,1),
"")</f>
        <v>朝</v>
      </c>
      <c r="C115" s="8" t="str">
        <f>INDEX(中間シート!$A$1:$AZ$149,MATCH(A115&amp;B115,中間シート!$A$1:$A$149,0),MATCH(C$1,中間シート!$A$2:$AZ$2,0))</f>
        <v/>
      </c>
      <c r="D115" s="8" t="str">
        <f>INDEX(中間シート!$A$1:$AZ$149,MATCH($A115&amp;$B115,中間シート!$A$1:$A$149,0),MATCH(D$1,中間シート!$A$2:$AZ$2,0))</f>
        <v/>
      </c>
      <c r="E115" t="str">
        <f>IF(
A115="","",
VLOOKUP(MOD(ROW(A115)-2, 参照用!$J$12) + 1,参照用!$N$1:$P$50,2,0)
)</f>
        <v>良好サイン</v>
      </c>
      <c r="F115" t="str">
        <f xml:space="preserve">
IF(A115="","",
VLOOKUP(MOD(ROW(A115)-2, 参照用!$J$12) + 1,参照用!$N$1:$P$50,3,0)
)</f>
        <v>プラス思考</v>
      </c>
      <c r="G115">
        <f xml:space="preserve">
IF(A115="","",
IFERROR(
INDEX(中間シート!$B:$CB,
MATCH(A115&amp;B115,中間シート!$A$1:$A$149,0),
MATCH(F115,中間シート!$B$2:$CB$2,0)
),
"")
)</f>
        <v>0</v>
      </c>
      <c r="H115">
        <f t="shared" si="3"/>
        <v>0</v>
      </c>
      <c r="I115" t="str">
        <f t="shared" si="4"/>
        <v/>
      </c>
      <c r="J115">
        <f xml:space="preserve">
_xlfn.SWITCH(E115,
"良好サイン",H115*VLOOKUP(F115,参照用!$P$2:$Q$55,2,0),
"注意サイン",H115*VLOOKUP(F115,参照用!$P$2:$Q$55,2,0),
""
)</f>
        <v>0</v>
      </c>
      <c r="K115" s="20">
        <f t="shared" si="5"/>
        <v>60</v>
      </c>
    </row>
    <row r="116" spans="1:11" x14ac:dyDescent="0.2">
      <c r="A116" s="8">
        <f>IF(INDEX(中間シート!B$1:B$149,QUOTIENT(ROW(A116)-2, 参照用!$J$12) + 3,1)&gt;0,
INDEX(中間シート!B$1:B$149,QUOTIENT(ROW(A116)-2, 参照用!$J$12) + 3,1),
"")</f>
        <v>46024</v>
      </c>
      <c r="B116" s="8" t="str">
        <f>IF(INDEX(中間シート!D$1:D$149,QUOTIENT(ROW(B116)-2, 参照用!$J$12) + 3,1)&gt;0,
INDEX(中間シート!D$1:D$149,QUOTIENT(ROW(B116)-2, 参照用!$J$12) + 3,1),
"")</f>
        <v>朝</v>
      </c>
      <c r="C116" s="8" t="str">
        <f>INDEX(中間シート!$A$1:$AZ$149,MATCH(A116&amp;B116,中間シート!$A$1:$A$149,0),MATCH(C$1,中間シート!$A$2:$AZ$2,0))</f>
        <v/>
      </c>
      <c r="D116" s="8" t="str">
        <f>INDEX(中間シート!$A$1:$AZ$149,MATCH($A116&amp;$B116,中間シート!$A$1:$A$149,0),MATCH(D$1,中間シート!$A$2:$AZ$2,0))</f>
        <v/>
      </c>
      <c r="E116" t="str">
        <f>IF(
A116="","",
VLOOKUP(MOD(ROW(A116)-2, 参照用!$J$12) + 1,参照用!$N$1:$P$50,2,0)
)</f>
        <v>良好サイン</v>
      </c>
      <c r="F116" t="str">
        <f xml:space="preserve">
IF(A116="","",
VLOOKUP(MOD(ROW(A116)-2, 参照用!$J$12) + 1,参照用!$N$1:$P$50,3,0)
)</f>
        <v>元気</v>
      </c>
      <c r="G116">
        <f xml:space="preserve">
IF(A116="","",
IFERROR(
INDEX(中間シート!$B:$CB,
MATCH(A116&amp;B116,中間シート!$A$1:$A$149,0),
MATCH(F116,中間シート!$B$2:$CB$2,0)
),
"")
)</f>
        <v>0</v>
      </c>
      <c r="H116">
        <f t="shared" si="3"/>
        <v>0</v>
      </c>
      <c r="I116" t="str">
        <f t="shared" si="4"/>
        <v/>
      </c>
      <c r="J116">
        <f xml:space="preserve">
_xlfn.SWITCH(E116,
"良好サイン",H116*VLOOKUP(F116,参照用!$P$2:$Q$55,2,0),
"注意サイン",H116*VLOOKUP(F116,参照用!$P$2:$Q$55,2,0),
""
)</f>
        <v>0</v>
      </c>
      <c r="K116" s="20">
        <f t="shared" si="5"/>
        <v>60</v>
      </c>
    </row>
    <row r="117" spans="1:11" x14ac:dyDescent="0.2">
      <c r="A117" s="8">
        <f>IF(INDEX(中間シート!B$1:B$149,QUOTIENT(ROW(A117)-2, 参照用!$J$12) + 3,1)&gt;0,
INDEX(中間シート!B$1:B$149,QUOTIENT(ROW(A117)-2, 参照用!$J$12) + 3,1),
"")</f>
        <v>46024</v>
      </c>
      <c r="B117" s="8" t="str">
        <f>IF(INDEX(中間シート!D$1:D$149,QUOTIENT(ROW(B117)-2, 参照用!$J$12) + 3,1)&gt;0,
INDEX(中間シート!D$1:D$149,QUOTIENT(ROW(B117)-2, 参照用!$J$12) + 3,1),
"")</f>
        <v>朝</v>
      </c>
      <c r="C117" s="8" t="str">
        <f>INDEX(中間シート!$A$1:$AZ$149,MATCH(A117&amp;B117,中間シート!$A$1:$A$149,0),MATCH(C$1,中間シート!$A$2:$AZ$2,0))</f>
        <v/>
      </c>
      <c r="D117" s="8" t="str">
        <f>INDEX(中間シート!$A$1:$AZ$149,MATCH($A117&amp;$B117,中間シート!$A$1:$A$149,0),MATCH(D$1,中間シート!$A$2:$AZ$2,0))</f>
        <v/>
      </c>
      <c r="E117" t="str">
        <f>IF(
A117="","",
VLOOKUP(MOD(ROW(A117)-2, 参照用!$J$12) + 1,参照用!$N$1:$P$50,2,0)
)</f>
        <v>良好サイン</v>
      </c>
      <c r="F117" t="str">
        <f xml:space="preserve">
IF(A117="","",
VLOOKUP(MOD(ROW(A117)-2, 参照用!$J$12) + 1,参照用!$N$1:$P$50,3,0)
)</f>
        <v>やる気あり</v>
      </c>
      <c r="G117">
        <f xml:space="preserve">
IF(A117="","",
IFERROR(
INDEX(中間シート!$B:$CB,
MATCH(A117&amp;B117,中間シート!$A$1:$A$149,0),
MATCH(F117,中間シート!$B$2:$CB$2,0)
),
"")
)</f>
        <v>0</v>
      </c>
      <c r="H117">
        <f t="shared" si="3"/>
        <v>0</v>
      </c>
      <c r="I117" t="str">
        <f t="shared" si="4"/>
        <v/>
      </c>
      <c r="J117">
        <f xml:space="preserve">
_xlfn.SWITCH(E117,
"良好サイン",H117*VLOOKUP(F117,参照用!$P$2:$Q$55,2,0),
"注意サイン",H117*VLOOKUP(F117,参照用!$P$2:$Q$55,2,0),
""
)</f>
        <v>0</v>
      </c>
      <c r="K117" s="20">
        <f t="shared" si="5"/>
        <v>60</v>
      </c>
    </row>
    <row r="118" spans="1:11" x14ac:dyDescent="0.2">
      <c r="A118" s="8">
        <f>IF(INDEX(中間シート!B$1:B$149,QUOTIENT(ROW(A118)-2, 参照用!$J$12) + 3,1)&gt;0,
INDEX(中間シート!B$1:B$149,QUOTIENT(ROW(A118)-2, 参照用!$J$12) + 3,1),
"")</f>
        <v>46024</v>
      </c>
      <c r="B118" s="8" t="str">
        <f>IF(INDEX(中間シート!D$1:D$149,QUOTIENT(ROW(B118)-2, 参照用!$J$12) + 3,1)&gt;0,
INDEX(中間シート!D$1:D$149,QUOTIENT(ROW(B118)-2, 参照用!$J$12) + 3,1),
"")</f>
        <v>朝</v>
      </c>
      <c r="C118" s="8" t="str">
        <f>INDEX(中間シート!$A$1:$AZ$149,MATCH(A118&amp;B118,中間シート!$A$1:$A$149,0),MATCH(C$1,中間シート!$A$2:$AZ$2,0))</f>
        <v/>
      </c>
      <c r="D118" s="8" t="str">
        <f>INDEX(中間シート!$A$1:$AZ$149,MATCH($A118&amp;$B118,中間シート!$A$1:$A$149,0),MATCH(D$1,中間シート!$A$2:$AZ$2,0))</f>
        <v/>
      </c>
      <c r="E118" t="str">
        <f>IF(
A118="","",
VLOOKUP(MOD(ROW(A118)-2, 参照用!$J$12) + 1,参照用!$N$1:$P$50,2,0)
)</f>
        <v>良好サイン</v>
      </c>
      <c r="F118" t="str">
        <f xml:space="preserve">
IF(A118="","",
VLOOKUP(MOD(ROW(A118)-2, 参照用!$J$12) + 1,参照用!$N$1:$P$50,3,0)
)</f>
        <v>心に余裕</v>
      </c>
      <c r="G118">
        <f xml:space="preserve">
IF(A118="","",
IFERROR(
INDEX(中間シート!$B:$CB,
MATCH(A118&amp;B118,中間シート!$A$1:$A$149,0),
MATCH(F118,中間シート!$B$2:$CB$2,0)
),
"")
)</f>
        <v>0</v>
      </c>
      <c r="H118">
        <f t="shared" si="3"/>
        <v>0</v>
      </c>
      <c r="I118" t="str">
        <f t="shared" si="4"/>
        <v/>
      </c>
      <c r="J118">
        <f xml:space="preserve">
_xlfn.SWITCH(E118,
"良好サイン",H118*VLOOKUP(F118,参照用!$P$2:$Q$55,2,0),
"注意サイン",H118*VLOOKUP(F118,参照用!$P$2:$Q$55,2,0),
""
)</f>
        <v>0</v>
      </c>
      <c r="K118" s="20">
        <f t="shared" si="5"/>
        <v>60</v>
      </c>
    </row>
    <row r="119" spans="1:11" x14ac:dyDescent="0.2">
      <c r="A119" s="8">
        <f>IF(INDEX(中間シート!B$1:B$149,QUOTIENT(ROW(A119)-2, 参照用!$J$12) + 3,1)&gt;0,
INDEX(中間シート!B$1:B$149,QUOTIENT(ROW(A119)-2, 参照用!$J$12) + 3,1),
"")</f>
        <v>46024</v>
      </c>
      <c r="B119" s="8" t="str">
        <f>IF(INDEX(中間シート!D$1:D$149,QUOTIENT(ROW(B119)-2, 参照用!$J$12) + 3,1)&gt;0,
INDEX(中間シート!D$1:D$149,QUOTIENT(ROW(B119)-2, 参照用!$J$12) + 3,1),
"")</f>
        <v>朝</v>
      </c>
      <c r="C119" s="8" t="str">
        <f>INDEX(中間シート!$A$1:$AZ$149,MATCH(A119&amp;B119,中間シート!$A$1:$A$149,0),MATCH(C$1,中間シート!$A$2:$AZ$2,0))</f>
        <v/>
      </c>
      <c r="D119" s="8" t="str">
        <f>INDEX(中間シート!$A$1:$AZ$149,MATCH($A119&amp;$B119,中間シート!$A$1:$A$149,0),MATCH(D$1,中間シート!$A$2:$AZ$2,0))</f>
        <v/>
      </c>
      <c r="E119" t="str">
        <f>IF(
A119="","",
VLOOKUP(MOD(ROW(A119)-2, 参照用!$J$12) + 1,参照用!$N$1:$P$50,2,0)
)</f>
        <v>良好サイン</v>
      </c>
      <c r="F119" t="str">
        <f xml:space="preserve">
IF(A119="","",
VLOOKUP(MOD(ROW(A119)-2, 参照用!$J$12) + 1,参照用!$N$1:$P$50,3,0)
)</f>
        <v>イキイキ</v>
      </c>
      <c r="G119">
        <f xml:space="preserve">
IF(A119="","",
IFERROR(
INDEX(中間シート!$B:$CB,
MATCH(A119&amp;B119,中間シート!$A$1:$A$149,0),
MATCH(F119,中間シート!$B$2:$CB$2,0)
),
"")
)</f>
        <v>0</v>
      </c>
      <c r="H119">
        <f t="shared" si="3"/>
        <v>0</v>
      </c>
      <c r="I119" t="str">
        <f t="shared" si="4"/>
        <v/>
      </c>
      <c r="J119">
        <f xml:space="preserve">
_xlfn.SWITCH(E119,
"良好サイン",H119*VLOOKUP(F119,参照用!$P$2:$Q$55,2,0),
"注意サイン",H119*VLOOKUP(F119,参照用!$P$2:$Q$55,2,0),
""
)</f>
        <v>0</v>
      </c>
      <c r="K119" s="20">
        <f t="shared" si="5"/>
        <v>60</v>
      </c>
    </row>
    <row r="120" spans="1:11" x14ac:dyDescent="0.2">
      <c r="A120" s="8">
        <f>IF(INDEX(中間シート!B$1:B$149,QUOTIENT(ROW(A120)-2, 参照用!$J$12) + 3,1)&gt;0,
INDEX(中間シート!B$1:B$149,QUOTIENT(ROW(A120)-2, 参照用!$J$12) + 3,1),
"")</f>
        <v>46024</v>
      </c>
      <c r="B120" s="8" t="str">
        <f>IF(INDEX(中間シート!D$1:D$149,QUOTIENT(ROW(B120)-2, 参照用!$J$12) + 3,1)&gt;0,
INDEX(中間シート!D$1:D$149,QUOTIENT(ROW(B120)-2, 参照用!$J$12) + 3,1),
"")</f>
        <v>朝</v>
      </c>
      <c r="C120" s="8" t="str">
        <f>INDEX(中間シート!$A$1:$AZ$149,MATCH(A120&amp;B120,中間シート!$A$1:$A$149,0),MATCH(C$1,中間シート!$A$2:$AZ$2,0))</f>
        <v/>
      </c>
      <c r="D120" s="8" t="str">
        <f>INDEX(中間シート!$A$1:$AZ$149,MATCH($A120&amp;$B120,中間シート!$A$1:$A$149,0),MATCH(D$1,中間シート!$A$2:$AZ$2,0))</f>
        <v/>
      </c>
      <c r="E120" t="str">
        <f>IF(
A120="","",
VLOOKUP(MOD(ROW(A120)-2, 参照用!$J$12) + 1,参照用!$N$1:$P$50,2,0)
)</f>
        <v>良好サイン</v>
      </c>
      <c r="F120" t="str">
        <f xml:space="preserve">
IF(A120="","",
VLOOKUP(MOD(ROW(A120)-2, 参照用!$J$12) + 1,参照用!$N$1:$P$50,3,0)
)</f>
        <v>活動的</v>
      </c>
      <c r="G120">
        <f xml:space="preserve">
IF(A120="","",
IFERROR(
INDEX(中間シート!$B:$CB,
MATCH(A120&amp;B120,中間シート!$A$1:$A$149,0),
MATCH(F120,中間シート!$B$2:$CB$2,0)
),
"")
)</f>
        <v>0</v>
      </c>
      <c r="H120">
        <f t="shared" si="3"/>
        <v>0</v>
      </c>
      <c r="I120" t="str">
        <f t="shared" si="4"/>
        <v/>
      </c>
      <c r="J120">
        <f xml:space="preserve">
_xlfn.SWITCH(E120,
"良好サイン",H120*VLOOKUP(F120,参照用!$P$2:$Q$55,2,0),
"注意サイン",H120*VLOOKUP(F120,参照用!$P$2:$Q$55,2,0),
""
)</f>
        <v>0</v>
      </c>
      <c r="K120" s="20">
        <f t="shared" si="5"/>
        <v>60</v>
      </c>
    </row>
    <row r="121" spans="1:11" x14ac:dyDescent="0.2">
      <c r="A121" s="8">
        <f>IF(INDEX(中間シート!B$1:B$149,QUOTIENT(ROW(A121)-2, 参照用!$J$12) + 3,1)&gt;0,
INDEX(中間シート!B$1:B$149,QUOTIENT(ROW(A121)-2, 参照用!$J$12) + 3,1),
"")</f>
        <v>46024</v>
      </c>
      <c r="B121" s="8" t="str">
        <f>IF(INDEX(中間シート!D$1:D$149,QUOTIENT(ROW(B121)-2, 参照用!$J$12) + 3,1)&gt;0,
INDEX(中間シート!D$1:D$149,QUOTIENT(ROW(B121)-2, 参照用!$J$12) + 3,1),
"")</f>
        <v>朝</v>
      </c>
      <c r="C121" s="8" t="str">
        <f>INDEX(中間シート!$A$1:$AZ$149,MATCH(A121&amp;B121,中間シート!$A$1:$A$149,0),MATCH(C$1,中間シート!$A$2:$AZ$2,0))</f>
        <v/>
      </c>
      <c r="D121" s="8" t="str">
        <f>INDEX(中間シート!$A$1:$AZ$149,MATCH($A121&amp;$B121,中間シート!$A$1:$A$149,0),MATCH(D$1,中間シート!$A$2:$AZ$2,0))</f>
        <v/>
      </c>
      <c r="E121" t="str">
        <f>IF(
A121="","",
VLOOKUP(MOD(ROW(A121)-2, 参照用!$J$12) + 1,参照用!$N$1:$P$50,2,0)
)</f>
        <v>注意サイン</v>
      </c>
      <c r="F121" t="str">
        <f xml:space="preserve">
IF(A121="","",
VLOOKUP(MOD(ROW(A121)-2, 参照用!$J$12) + 1,参照用!$N$1:$P$50,3,0)
)</f>
        <v>ため息が増加</v>
      </c>
      <c r="G121">
        <f xml:space="preserve">
IF(A121="","",
IFERROR(
INDEX(中間シート!$B:$CB,
MATCH(A121&amp;B121,中間シート!$A$1:$A$149,0),
MATCH(F121,中間シート!$B$2:$CB$2,0)
),
"")
)</f>
        <v>0</v>
      </c>
      <c r="H121">
        <f t="shared" si="3"/>
        <v>0</v>
      </c>
      <c r="I121" t="str">
        <f t="shared" si="4"/>
        <v/>
      </c>
      <c r="J121">
        <f xml:space="preserve">
_xlfn.SWITCH(E121,
"良好サイン",H121*VLOOKUP(F121,参照用!$P$2:$Q$55,2,0),
"注意サイン",H121*VLOOKUP(F121,参照用!$P$2:$Q$55,2,0),
""
)</f>
        <v>0</v>
      </c>
      <c r="K121" s="20">
        <f t="shared" si="5"/>
        <v>60</v>
      </c>
    </row>
    <row r="122" spans="1:11" x14ac:dyDescent="0.2">
      <c r="A122" s="8">
        <f>IF(INDEX(中間シート!B$1:B$149,QUOTIENT(ROW(A122)-2, 参照用!$J$12) + 3,1)&gt;0,
INDEX(中間シート!B$1:B$149,QUOTIENT(ROW(A122)-2, 参照用!$J$12) + 3,1),
"")</f>
        <v>46024</v>
      </c>
      <c r="B122" s="8" t="str">
        <f>IF(INDEX(中間シート!D$1:D$149,QUOTIENT(ROW(B122)-2, 参照用!$J$12) + 3,1)&gt;0,
INDEX(中間シート!D$1:D$149,QUOTIENT(ROW(B122)-2, 参照用!$J$12) + 3,1),
"")</f>
        <v>朝</v>
      </c>
      <c r="C122" s="8" t="str">
        <f>INDEX(中間シート!$A$1:$AZ$149,MATCH(A122&amp;B122,中間シート!$A$1:$A$149,0),MATCH(C$1,中間シート!$A$2:$AZ$2,0))</f>
        <v/>
      </c>
      <c r="D122" s="8" t="str">
        <f>INDEX(中間シート!$A$1:$AZ$149,MATCH($A122&amp;$B122,中間シート!$A$1:$A$149,0),MATCH(D$1,中間シート!$A$2:$AZ$2,0))</f>
        <v/>
      </c>
      <c r="E122" t="str">
        <f>IF(
A122="","",
VLOOKUP(MOD(ROW(A122)-2, 参照用!$J$12) + 1,参照用!$N$1:$P$50,2,0)
)</f>
        <v>注意サイン</v>
      </c>
      <c r="F122" t="str">
        <f xml:space="preserve">
IF(A122="","",
VLOOKUP(MOD(ROW(A122)-2, 参照用!$J$12) + 1,参照用!$N$1:$P$50,3,0)
)</f>
        <v>もやもや</v>
      </c>
      <c r="G122">
        <f xml:space="preserve">
IF(A122="","",
IFERROR(
INDEX(中間シート!$B:$CB,
MATCH(A122&amp;B122,中間シート!$A$1:$A$149,0),
MATCH(F122,中間シート!$B$2:$CB$2,0)
),
"")
)</f>
        <v>0</v>
      </c>
      <c r="H122">
        <f t="shared" si="3"/>
        <v>0</v>
      </c>
      <c r="I122" t="str">
        <f t="shared" si="4"/>
        <v/>
      </c>
      <c r="J122">
        <f xml:space="preserve">
_xlfn.SWITCH(E122,
"良好サイン",H122*VLOOKUP(F122,参照用!$P$2:$Q$55,2,0),
"注意サイン",H122*VLOOKUP(F122,参照用!$P$2:$Q$55,2,0),
""
)</f>
        <v>0</v>
      </c>
      <c r="K122" s="20">
        <f t="shared" si="5"/>
        <v>60</v>
      </c>
    </row>
    <row r="123" spans="1:11" x14ac:dyDescent="0.2">
      <c r="A123" s="8">
        <f>IF(INDEX(中間シート!B$1:B$149,QUOTIENT(ROW(A123)-2, 参照用!$J$12) + 3,1)&gt;0,
INDEX(中間シート!B$1:B$149,QUOTIENT(ROW(A123)-2, 参照用!$J$12) + 3,1),
"")</f>
        <v>46024</v>
      </c>
      <c r="B123" s="8" t="str">
        <f>IF(INDEX(中間シート!D$1:D$149,QUOTIENT(ROW(B123)-2, 参照用!$J$12) + 3,1)&gt;0,
INDEX(中間シート!D$1:D$149,QUOTIENT(ROW(B123)-2, 参照用!$J$12) + 3,1),
"")</f>
        <v>朝</v>
      </c>
      <c r="C123" s="8" t="str">
        <f>INDEX(中間シート!$A$1:$AZ$149,MATCH(A123&amp;B123,中間シート!$A$1:$A$149,0),MATCH(C$1,中間シート!$A$2:$AZ$2,0))</f>
        <v/>
      </c>
      <c r="D123" s="8" t="str">
        <f>INDEX(中間シート!$A$1:$AZ$149,MATCH($A123&amp;$B123,中間シート!$A$1:$A$149,0),MATCH(D$1,中間シート!$A$2:$AZ$2,0))</f>
        <v/>
      </c>
      <c r="E123" t="str">
        <f>IF(
A123="","",
VLOOKUP(MOD(ROW(A123)-2, 参照用!$J$12) + 1,参照用!$N$1:$P$50,2,0)
)</f>
        <v>注意サイン</v>
      </c>
      <c r="F123" t="str">
        <f xml:space="preserve">
IF(A123="","",
VLOOKUP(MOD(ROW(A123)-2, 参照用!$J$12) + 1,参照用!$N$1:$P$50,3,0)
)</f>
        <v>だるい</v>
      </c>
      <c r="G123">
        <f xml:space="preserve">
IF(A123="","",
IFERROR(
INDEX(中間シート!$B:$CB,
MATCH(A123&amp;B123,中間シート!$A$1:$A$149,0),
MATCH(F123,中間シート!$B$2:$CB$2,0)
),
"")
)</f>
        <v>0</v>
      </c>
      <c r="H123">
        <f t="shared" si="3"/>
        <v>0</v>
      </c>
      <c r="I123" t="str">
        <f t="shared" si="4"/>
        <v/>
      </c>
      <c r="J123">
        <f xml:space="preserve">
_xlfn.SWITCH(E123,
"良好サイン",H123*VLOOKUP(F123,参照用!$P$2:$Q$55,2,0),
"注意サイン",H123*VLOOKUP(F123,参照用!$P$2:$Q$55,2,0),
""
)</f>
        <v>0</v>
      </c>
      <c r="K123" s="20">
        <f t="shared" si="5"/>
        <v>60</v>
      </c>
    </row>
    <row r="124" spans="1:11" x14ac:dyDescent="0.2">
      <c r="A124" s="8">
        <f>IF(INDEX(中間シート!B$1:B$149,QUOTIENT(ROW(A124)-2, 参照用!$J$12) + 3,1)&gt;0,
INDEX(中間シート!B$1:B$149,QUOTIENT(ROW(A124)-2, 参照用!$J$12) + 3,1),
"")</f>
        <v>46024</v>
      </c>
      <c r="B124" s="8" t="str">
        <f>IF(INDEX(中間シート!D$1:D$149,QUOTIENT(ROW(B124)-2, 参照用!$J$12) + 3,1)&gt;0,
INDEX(中間シート!D$1:D$149,QUOTIENT(ROW(B124)-2, 参照用!$J$12) + 3,1),
"")</f>
        <v>朝</v>
      </c>
      <c r="C124" s="8" t="str">
        <f>INDEX(中間シート!$A$1:$AZ$149,MATCH(A124&amp;B124,中間シート!$A$1:$A$149,0),MATCH(C$1,中間シート!$A$2:$AZ$2,0))</f>
        <v/>
      </c>
      <c r="D124" s="8" t="str">
        <f>INDEX(中間シート!$A$1:$AZ$149,MATCH($A124&amp;$B124,中間シート!$A$1:$A$149,0),MATCH(D$1,中間シート!$A$2:$AZ$2,0))</f>
        <v/>
      </c>
      <c r="E124" t="str">
        <f>IF(
A124="","",
VLOOKUP(MOD(ROW(A124)-2, 参照用!$J$12) + 1,参照用!$N$1:$P$50,2,0)
)</f>
        <v>注意サイン</v>
      </c>
      <c r="F124" t="str">
        <f xml:space="preserve">
IF(A124="","",
VLOOKUP(MOD(ROW(A124)-2, 参照用!$J$12) + 1,参照用!$N$1:$P$50,3,0)
)</f>
        <v>ぼーっとする</v>
      </c>
      <c r="G124">
        <f xml:space="preserve">
IF(A124="","",
IFERROR(
INDEX(中間シート!$B:$CB,
MATCH(A124&amp;B124,中間シート!$A$1:$A$149,0),
MATCH(F124,中間シート!$B$2:$CB$2,0)
),
"")
)</f>
        <v>0</v>
      </c>
      <c r="H124">
        <f t="shared" si="3"/>
        <v>0</v>
      </c>
      <c r="I124" t="str">
        <f t="shared" si="4"/>
        <v/>
      </c>
      <c r="J124">
        <f xml:space="preserve">
_xlfn.SWITCH(E124,
"良好サイン",H124*VLOOKUP(F124,参照用!$P$2:$Q$55,2,0),
"注意サイン",H124*VLOOKUP(F124,参照用!$P$2:$Q$55,2,0),
""
)</f>
        <v>0</v>
      </c>
      <c r="K124" s="20">
        <f t="shared" si="5"/>
        <v>60</v>
      </c>
    </row>
    <row r="125" spans="1:11" x14ac:dyDescent="0.2">
      <c r="A125" s="8">
        <f>IF(INDEX(中間シート!B$1:B$149,QUOTIENT(ROW(A125)-2, 参照用!$J$12) + 3,1)&gt;0,
INDEX(中間シート!B$1:B$149,QUOTIENT(ROW(A125)-2, 参照用!$J$12) + 3,1),
"")</f>
        <v>46024</v>
      </c>
      <c r="B125" s="8" t="str">
        <f>IF(INDEX(中間シート!D$1:D$149,QUOTIENT(ROW(B125)-2, 参照用!$J$12) + 3,1)&gt;0,
INDEX(中間シート!D$1:D$149,QUOTIENT(ROW(B125)-2, 参照用!$J$12) + 3,1),
"")</f>
        <v>朝</v>
      </c>
      <c r="C125" s="8" t="str">
        <f>INDEX(中間シート!$A$1:$AZ$149,MATCH(A125&amp;B125,中間シート!$A$1:$A$149,0),MATCH(C$1,中間シート!$A$2:$AZ$2,0))</f>
        <v/>
      </c>
      <c r="D125" s="8" t="str">
        <f>INDEX(中間シート!$A$1:$AZ$149,MATCH($A125&amp;$B125,中間シート!$A$1:$A$149,0),MATCH(D$1,中間シート!$A$2:$AZ$2,0))</f>
        <v/>
      </c>
      <c r="E125" t="str">
        <f>IF(
A125="","",
VLOOKUP(MOD(ROW(A125)-2, 参照用!$J$12) + 1,参照用!$N$1:$P$50,2,0)
)</f>
        <v>注意サイン</v>
      </c>
      <c r="F125" t="str">
        <f xml:space="preserve">
IF(A125="","",
VLOOKUP(MOD(ROW(A125)-2, 参照用!$J$12) + 1,参照用!$N$1:$P$50,3,0)
)</f>
        <v>協調性が低下</v>
      </c>
      <c r="G125">
        <f xml:space="preserve">
IF(A125="","",
IFERROR(
INDEX(中間シート!$B:$CB,
MATCH(A125&amp;B125,中間シート!$A$1:$A$149,0),
MATCH(F125,中間シート!$B$2:$CB$2,0)
),
"")
)</f>
        <v>0</v>
      </c>
      <c r="H125">
        <f t="shared" si="3"/>
        <v>0</v>
      </c>
      <c r="I125" t="str">
        <f t="shared" si="4"/>
        <v/>
      </c>
      <c r="J125">
        <f xml:space="preserve">
_xlfn.SWITCH(E125,
"良好サイン",H125*VLOOKUP(F125,参照用!$P$2:$Q$55,2,0),
"注意サイン",H125*VLOOKUP(F125,参照用!$P$2:$Q$55,2,0),
""
)</f>
        <v>0</v>
      </c>
      <c r="K125" s="20">
        <f t="shared" si="5"/>
        <v>60</v>
      </c>
    </row>
    <row r="126" spans="1:11" x14ac:dyDescent="0.2">
      <c r="A126" s="8">
        <f>IF(INDEX(中間シート!B$1:B$149,QUOTIENT(ROW(A126)-2, 参照用!$J$12) + 3,1)&gt;0,
INDEX(中間シート!B$1:B$149,QUOTIENT(ROW(A126)-2, 参照用!$J$12) + 3,1),
"")</f>
        <v>46024</v>
      </c>
      <c r="B126" s="8" t="str">
        <f>IF(INDEX(中間シート!D$1:D$149,QUOTIENT(ROW(B126)-2, 参照用!$J$12) + 3,1)&gt;0,
INDEX(中間シート!D$1:D$149,QUOTIENT(ROW(B126)-2, 参照用!$J$12) + 3,1),
"")</f>
        <v>朝</v>
      </c>
      <c r="C126" s="8" t="str">
        <f>INDEX(中間シート!$A$1:$AZ$149,MATCH(A126&amp;B126,中間シート!$A$1:$A$149,0),MATCH(C$1,中間シート!$A$2:$AZ$2,0))</f>
        <v/>
      </c>
      <c r="D126" s="8" t="str">
        <f>INDEX(中間シート!$A$1:$AZ$149,MATCH($A126&amp;$B126,中間シート!$A$1:$A$149,0),MATCH(D$1,中間シート!$A$2:$AZ$2,0))</f>
        <v/>
      </c>
      <c r="E126" t="str">
        <f>IF(
A126="","",
VLOOKUP(MOD(ROW(A126)-2, 参照用!$J$12) + 1,参照用!$N$1:$P$50,2,0)
)</f>
        <v>注意サイン</v>
      </c>
      <c r="F126" t="str">
        <f xml:space="preserve">
IF(A126="","",
VLOOKUP(MOD(ROW(A126)-2, 参照用!$J$12) + 1,参照用!$N$1:$P$50,3,0)
)</f>
        <v>憂鬱</v>
      </c>
      <c r="G126">
        <f xml:space="preserve">
IF(A126="","",
IFERROR(
INDEX(中間シート!$B:$CB,
MATCH(A126&amp;B126,中間シート!$A$1:$A$149,0),
MATCH(F126,中間シート!$B$2:$CB$2,0)
),
"")
)</f>
        <v>0</v>
      </c>
      <c r="H126">
        <f t="shared" si="3"/>
        <v>0</v>
      </c>
      <c r="I126" t="str">
        <f t="shared" si="4"/>
        <v/>
      </c>
      <c r="J126">
        <f xml:space="preserve">
_xlfn.SWITCH(E126,
"良好サイン",H126*VLOOKUP(F126,参照用!$P$2:$Q$55,2,0),
"注意サイン",H126*VLOOKUP(F126,参照用!$P$2:$Q$55,2,0),
""
)</f>
        <v>0</v>
      </c>
      <c r="K126" s="20">
        <f t="shared" si="5"/>
        <v>60</v>
      </c>
    </row>
    <row r="127" spans="1:11" x14ac:dyDescent="0.2">
      <c r="A127" s="8">
        <f>IF(INDEX(中間シート!B$1:B$149,QUOTIENT(ROW(A127)-2, 参照用!$J$12) + 3,1)&gt;0,
INDEX(中間シート!B$1:B$149,QUOTIENT(ROW(A127)-2, 参照用!$J$12) + 3,1),
"")</f>
        <v>46024</v>
      </c>
      <c r="B127" s="8" t="str">
        <f>IF(INDEX(中間シート!D$1:D$149,QUOTIENT(ROW(B127)-2, 参照用!$J$12) + 3,1)&gt;0,
INDEX(中間シート!D$1:D$149,QUOTIENT(ROW(B127)-2, 参照用!$J$12) + 3,1),
"")</f>
        <v>朝</v>
      </c>
      <c r="C127" s="8" t="str">
        <f>INDEX(中間シート!$A$1:$AZ$149,MATCH(A127&amp;B127,中間シート!$A$1:$A$149,0),MATCH(C$1,中間シート!$A$2:$AZ$2,0))</f>
        <v/>
      </c>
      <c r="D127" s="8" t="str">
        <f>INDEX(中間シート!$A$1:$AZ$149,MATCH($A127&amp;$B127,中間シート!$A$1:$A$149,0),MATCH(D$1,中間シート!$A$2:$AZ$2,0))</f>
        <v/>
      </c>
      <c r="E127" t="str">
        <f>IF(
A127="","",
VLOOKUP(MOD(ROW(A127)-2, 参照用!$J$12) + 1,参照用!$N$1:$P$50,2,0)
)</f>
        <v>注意サイン</v>
      </c>
      <c r="F127" t="str">
        <f xml:space="preserve">
IF(A127="","",
VLOOKUP(MOD(ROW(A127)-2, 参照用!$J$12) + 1,参照用!$N$1:$P$50,3,0)
)</f>
        <v>やる気が無い</v>
      </c>
      <c r="G127">
        <f xml:space="preserve">
IF(A127="","",
IFERROR(
INDEX(中間シート!$B:$CB,
MATCH(A127&amp;B127,中間シート!$A$1:$A$149,0),
MATCH(F127,中間シート!$B$2:$CB$2,0)
),
"")
)</f>
        <v>0</v>
      </c>
      <c r="H127">
        <f t="shared" si="3"/>
        <v>0</v>
      </c>
      <c r="I127" t="str">
        <f t="shared" si="4"/>
        <v/>
      </c>
      <c r="J127">
        <f xml:space="preserve">
_xlfn.SWITCH(E127,
"良好サイン",H127*VLOOKUP(F127,参照用!$P$2:$Q$55,2,0),
"注意サイン",H127*VLOOKUP(F127,参照用!$P$2:$Q$55,2,0),
""
)</f>
        <v>0</v>
      </c>
      <c r="K127" s="20">
        <f t="shared" si="5"/>
        <v>60</v>
      </c>
    </row>
    <row r="128" spans="1:11" x14ac:dyDescent="0.2">
      <c r="A128" s="8">
        <f>IF(INDEX(中間シート!B$1:B$149,QUOTIENT(ROW(A128)-2, 参照用!$J$12) + 3,1)&gt;0,
INDEX(中間シート!B$1:B$149,QUOTIENT(ROW(A128)-2, 参照用!$J$12) + 3,1),
"")</f>
        <v>46024</v>
      </c>
      <c r="B128" s="8" t="str">
        <f>IF(INDEX(中間シート!D$1:D$149,QUOTIENT(ROW(B128)-2, 参照用!$J$12) + 3,1)&gt;0,
INDEX(中間シート!D$1:D$149,QUOTIENT(ROW(B128)-2, 参照用!$J$12) + 3,1),
"")</f>
        <v>朝</v>
      </c>
      <c r="C128" s="8" t="str">
        <f>INDEX(中間シート!$A$1:$AZ$149,MATCH(A128&amp;B128,中間シート!$A$1:$A$149,0),MATCH(C$1,中間シート!$A$2:$AZ$2,0))</f>
        <v/>
      </c>
      <c r="D128" s="8" t="str">
        <f>INDEX(中間シート!$A$1:$AZ$149,MATCH($A128&amp;$B128,中間シート!$A$1:$A$149,0),MATCH(D$1,中間シート!$A$2:$AZ$2,0))</f>
        <v/>
      </c>
      <c r="E128" t="str">
        <f>IF(
A128="","",
VLOOKUP(MOD(ROW(A128)-2, 参照用!$J$12) + 1,参照用!$N$1:$P$50,2,0)
)</f>
        <v>注意サイン</v>
      </c>
      <c r="F128" t="str">
        <f xml:space="preserve">
IF(A128="","",
VLOOKUP(MOD(ROW(A128)-2, 参照用!$J$12) + 1,参照用!$N$1:$P$50,3,0)
)</f>
        <v>物忘れ</v>
      </c>
      <c r="G128">
        <f xml:space="preserve">
IF(A128="","",
IFERROR(
INDEX(中間シート!$B:$CB,
MATCH(A128&amp;B128,中間シート!$A$1:$A$149,0),
MATCH(F128,中間シート!$B$2:$CB$2,0)
),
"")
)</f>
        <v>0</v>
      </c>
      <c r="H128">
        <f t="shared" si="3"/>
        <v>0</v>
      </c>
      <c r="I128" t="str">
        <f t="shared" si="4"/>
        <v/>
      </c>
      <c r="J128">
        <f xml:space="preserve">
_xlfn.SWITCH(E128,
"良好サイン",H128*VLOOKUP(F128,参照用!$P$2:$Q$55,2,0),
"注意サイン",H128*VLOOKUP(F128,参照用!$P$2:$Q$55,2,0),
""
)</f>
        <v>0</v>
      </c>
      <c r="K128" s="20">
        <f t="shared" si="5"/>
        <v>60</v>
      </c>
    </row>
    <row r="129" spans="1:11" x14ac:dyDescent="0.2">
      <c r="A129" s="8">
        <f>IF(INDEX(中間シート!B$1:B$149,QUOTIENT(ROW(A129)-2, 参照用!$J$12) + 3,1)&gt;0,
INDEX(中間シート!B$1:B$149,QUOTIENT(ROW(A129)-2, 参照用!$J$12) + 3,1),
"")</f>
        <v>46024</v>
      </c>
      <c r="B129" s="8" t="str">
        <f>IF(INDEX(中間シート!D$1:D$149,QUOTIENT(ROW(B129)-2, 参照用!$J$12) + 3,1)&gt;0,
INDEX(中間シート!D$1:D$149,QUOTIENT(ROW(B129)-2, 参照用!$J$12) + 3,1),
"")</f>
        <v>朝</v>
      </c>
      <c r="C129" s="8" t="str">
        <f>INDEX(中間シート!$A$1:$AZ$149,MATCH(A129&amp;B129,中間シート!$A$1:$A$149,0),MATCH(C$1,中間シート!$A$2:$AZ$2,0))</f>
        <v/>
      </c>
      <c r="D129" s="8" t="str">
        <f>INDEX(中間シート!$A$1:$AZ$149,MATCH($A129&amp;$B129,中間シート!$A$1:$A$149,0),MATCH(D$1,中間シート!$A$2:$AZ$2,0))</f>
        <v/>
      </c>
      <c r="E129" t="str">
        <f>IF(
A129="","",
VLOOKUP(MOD(ROW(A129)-2, 参照用!$J$12) + 1,参照用!$N$1:$P$50,2,0)
)</f>
        <v>悪化サイン</v>
      </c>
      <c r="F129" t="str">
        <f xml:space="preserve">
IF(A129="","",
VLOOKUP(MOD(ROW(A129)-2, 参照用!$J$12) + 1,参照用!$N$1:$P$50,3,0)
)</f>
        <v>イライラ</v>
      </c>
      <c r="G129">
        <f xml:space="preserve">
IF(A129="","",
IFERROR(
INDEX(中間シート!$B:$CB,
MATCH(A129&amp;B129,中間シート!$A$1:$A$149,0),
MATCH(F129,中間シート!$B$2:$CB$2,0)
),
"")
)</f>
        <v>0</v>
      </c>
      <c r="H129">
        <f t="shared" si="3"/>
        <v>0</v>
      </c>
      <c r="I129" t="str">
        <f t="shared" si="4"/>
        <v/>
      </c>
      <c r="J129" t="str">
        <f xml:space="preserve">
_xlfn.SWITCH(E129,
"良好サイン",H129*VLOOKUP(F129,参照用!$P$2:$Q$55,2,0),
"注意サイン",H129*VLOOKUP(F129,参照用!$P$2:$Q$55,2,0),
""
)</f>
        <v/>
      </c>
      <c r="K129" s="20">
        <f t="shared" si="5"/>
        <v>60</v>
      </c>
    </row>
    <row r="130" spans="1:11" x14ac:dyDescent="0.2">
      <c r="A130" s="8">
        <f>IF(INDEX(中間シート!B$1:B$149,QUOTIENT(ROW(A130)-2, 参照用!$J$12) + 3,1)&gt;0,
INDEX(中間シート!B$1:B$149,QUOTIENT(ROW(A130)-2, 参照用!$J$12) + 3,1),
"")</f>
        <v>46024</v>
      </c>
      <c r="B130" s="8" t="str">
        <f>IF(INDEX(中間シート!D$1:D$149,QUOTIENT(ROW(B130)-2, 参照用!$J$12) + 3,1)&gt;0,
INDEX(中間シート!D$1:D$149,QUOTIENT(ROW(B130)-2, 参照用!$J$12) + 3,1),
"")</f>
        <v>朝</v>
      </c>
      <c r="C130" s="8" t="str">
        <f>INDEX(中間シート!$A$1:$AZ$149,MATCH(A130&amp;B130,中間シート!$A$1:$A$149,0),MATCH(C$1,中間シート!$A$2:$AZ$2,0))</f>
        <v/>
      </c>
      <c r="D130" s="8" t="str">
        <f>INDEX(中間シート!$A$1:$AZ$149,MATCH($A130&amp;$B130,中間シート!$A$1:$A$149,0),MATCH(D$1,中間シート!$A$2:$AZ$2,0))</f>
        <v/>
      </c>
      <c r="E130" t="str">
        <f>IF(
A130="","",
VLOOKUP(MOD(ROW(A130)-2, 参照用!$J$12) + 1,参照用!$N$1:$P$50,2,0)
)</f>
        <v>悪化サイン</v>
      </c>
      <c r="F130" t="str">
        <f xml:space="preserve">
IF(A130="","",
VLOOKUP(MOD(ROW(A130)-2, 参照用!$J$12) + 1,参照用!$N$1:$P$50,3,0)
)</f>
        <v>恐怖心</v>
      </c>
      <c r="G130">
        <f xml:space="preserve">
IF(A130="","",
IFERROR(
INDEX(中間シート!$B:$CB,
MATCH(A130&amp;B130,中間シート!$A$1:$A$149,0),
MATCH(F130,中間シート!$B$2:$CB$2,0)
),
"")
)</f>
        <v>0</v>
      </c>
      <c r="H130">
        <f t="shared" si="3"/>
        <v>0</v>
      </c>
      <c r="I130" t="str">
        <f t="shared" si="4"/>
        <v/>
      </c>
      <c r="J130" t="str">
        <f xml:space="preserve">
_xlfn.SWITCH(E130,
"良好サイン",H130*VLOOKUP(F130,参照用!$P$2:$Q$55,2,0),
"注意サイン",H130*VLOOKUP(F130,参照用!$P$2:$Q$55,2,0),
""
)</f>
        <v/>
      </c>
      <c r="K130" s="20">
        <f t="shared" si="5"/>
        <v>60</v>
      </c>
    </row>
    <row r="131" spans="1:11" x14ac:dyDescent="0.2">
      <c r="A131" s="8">
        <f>IF(INDEX(中間シート!B$1:B$149,QUOTIENT(ROW(A131)-2, 参照用!$J$12) + 3,1)&gt;0,
INDEX(中間シート!B$1:B$149,QUOTIENT(ROW(A131)-2, 参照用!$J$12) + 3,1),
"")</f>
        <v>46024</v>
      </c>
      <c r="B131" s="8" t="str">
        <f>IF(INDEX(中間シート!D$1:D$149,QUOTIENT(ROW(B131)-2, 参照用!$J$12) + 3,1)&gt;0,
INDEX(中間シート!D$1:D$149,QUOTIENT(ROW(B131)-2, 参照用!$J$12) + 3,1),
"")</f>
        <v>朝</v>
      </c>
      <c r="C131" s="8" t="str">
        <f>INDEX(中間シート!$A$1:$AZ$149,MATCH(A131&amp;B131,中間シート!$A$1:$A$149,0),MATCH(C$1,中間シート!$A$2:$AZ$2,0))</f>
        <v/>
      </c>
      <c r="D131" s="8" t="str">
        <f>INDEX(中間シート!$A$1:$AZ$149,MATCH($A131&amp;$B131,中間シート!$A$1:$A$149,0),MATCH(D$1,中間シート!$A$2:$AZ$2,0))</f>
        <v/>
      </c>
      <c r="E131" t="str">
        <f>IF(
A131="","",
VLOOKUP(MOD(ROW(A131)-2, 参照用!$J$12) + 1,参照用!$N$1:$P$50,2,0)
)</f>
        <v>悪化サイン</v>
      </c>
      <c r="F131" t="str">
        <f xml:space="preserve">
IF(A131="","",
VLOOKUP(MOD(ROW(A131)-2, 参照用!$J$12) + 1,参照用!$N$1:$P$50,3,0)
)</f>
        <v>外出不可</v>
      </c>
      <c r="G131">
        <f xml:space="preserve">
IF(A131="","",
IFERROR(
INDEX(中間シート!$B:$CB,
MATCH(A131&amp;B131,中間シート!$A$1:$A$149,0),
MATCH(F131,中間シート!$B$2:$CB$2,0)
),
"")
)</f>
        <v>0</v>
      </c>
      <c r="H131">
        <f t="shared" ref="H131:H194" si="6">IFERROR(IF(VALUE(G131)&gt;100,"",VALUE(G131)),"")</f>
        <v>0</v>
      </c>
      <c r="I131" t="str">
        <f t="shared" ref="I131:I194" si="7">IF(H131="",G131,"")</f>
        <v/>
      </c>
      <c r="J131" t="str">
        <f xml:space="preserve">
_xlfn.SWITCH(E131,
"良好サイン",H131*VLOOKUP(F131,参照用!$P$2:$Q$55,2,0),
"注意サイン",H131*VLOOKUP(F131,参照用!$P$2:$Q$55,2,0),
""
)</f>
        <v/>
      </c>
      <c r="K131" s="20">
        <f t="shared" ref="K131:K194" si="8">IFERROR(IF(A131="","",(60+SUMIFS($J$1:$J$3999,$A$1:$A$3999,A131,$B$1:$B$3999,B131)))
/
(1+SUMIFS(H:H,A:A,A131,B:B,B131,E:E,"悪化サイン")),"")</f>
        <v>60</v>
      </c>
    </row>
    <row r="132" spans="1:11" x14ac:dyDescent="0.2">
      <c r="A132" s="8">
        <f>IF(INDEX(中間シート!B$1:B$149,QUOTIENT(ROW(A132)-2, 参照用!$J$12) + 3,1)&gt;0,
INDEX(中間シート!B$1:B$149,QUOTIENT(ROW(A132)-2, 参照用!$J$12) + 3,1),
"")</f>
        <v>46024</v>
      </c>
      <c r="B132" s="8" t="str">
        <f>IF(INDEX(中間シート!D$1:D$149,QUOTIENT(ROW(B132)-2, 参照用!$J$12) + 3,1)&gt;0,
INDEX(中間シート!D$1:D$149,QUOTIENT(ROW(B132)-2, 参照用!$J$12) + 3,1),
"")</f>
        <v>朝</v>
      </c>
      <c r="C132" s="8" t="str">
        <f>INDEX(中間シート!$A$1:$AZ$149,MATCH(A132&amp;B132,中間シート!$A$1:$A$149,0),MATCH(C$1,中間シート!$A$2:$AZ$2,0))</f>
        <v/>
      </c>
      <c r="D132" s="8" t="str">
        <f>INDEX(中間シート!$A$1:$AZ$149,MATCH($A132&amp;$B132,中間シート!$A$1:$A$149,0),MATCH(D$1,中間シート!$A$2:$AZ$2,0))</f>
        <v/>
      </c>
      <c r="E132" t="str">
        <f>IF(
A132="","",
VLOOKUP(MOD(ROW(A132)-2, 参照用!$J$12) + 1,参照用!$N$1:$P$50,2,0)
)</f>
        <v>悪化サイン</v>
      </c>
      <c r="F132" t="str">
        <f xml:space="preserve">
IF(A132="","",
VLOOKUP(MOD(ROW(A132)-2, 参照用!$J$12) + 1,参照用!$N$1:$P$50,3,0)
)</f>
        <v>思考不能</v>
      </c>
      <c r="G132">
        <f xml:space="preserve">
IF(A132="","",
IFERROR(
INDEX(中間シート!$B:$CB,
MATCH(A132&amp;B132,中間シート!$A$1:$A$149,0),
MATCH(F132,中間シート!$B$2:$CB$2,0)
),
"")
)</f>
        <v>0</v>
      </c>
      <c r="H132">
        <f t="shared" si="6"/>
        <v>0</v>
      </c>
      <c r="I132" t="str">
        <f t="shared" si="7"/>
        <v/>
      </c>
      <c r="J132" t="str">
        <f xml:space="preserve">
_xlfn.SWITCH(E132,
"良好サイン",H132*VLOOKUP(F132,参照用!$P$2:$Q$55,2,0),
"注意サイン",H132*VLOOKUP(F132,参照用!$P$2:$Q$55,2,0),
""
)</f>
        <v/>
      </c>
      <c r="K132" s="20">
        <f t="shared" si="8"/>
        <v>60</v>
      </c>
    </row>
    <row r="133" spans="1:11" x14ac:dyDescent="0.2">
      <c r="A133" s="8">
        <f>IF(INDEX(中間シート!B$1:B$149,QUOTIENT(ROW(A133)-2, 参照用!$J$12) + 3,1)&gt;0,
INDEX(中間シート!B$1:B$149,QUOTIENT(ROW(A133)-2, 参照用!$J$12) + 3,1),
"")</f>
        <v>46024</v>
      </c>
      <c r="B133" s="8" t="str">
        <f>IF(INDEX(中間シート!D$1:D$149,QUOTIENT(ROW(B133)-2, 参照用!$J$12) + 3,1)&gt;0,
INDEX(中間シート!D$1:D$149,QUOTIENT(ROW(B133)-2, 参照用!$J$12) + 3,1),
"")</f>
        <v>朝</v>
      </c>
      <c r="C133" s="8" t="str">
        <f>INDEX(中間シート!$A$1:$AZ$149,MATCH(A133&amp;B133,中間シート!$A$1:$A$149,0),MATCH(C$1,中間シート!$A$2:$AZ$2,0))</f>
        <v/>
      </c>
      <c r="D133" s="8" t="str">
        <f>INDEX(中間シート!$A$1:$AZ$149,MATCH($A133&amp;$B133,中間シート!$A$1:$A$149,0),MATCH(D$1,中間シート!$A$2:$AZ$2,0))</f>
        <v/>
      </c>
      <c r="E133" t="str">
        <f>IF(
A133="","",
VLOOKUP(MOD(ROW(A133)-2, 参照用!$J$12) + 1,参照用!$N$1:$P$50,2,0)
)</f>
        <v>悪化サイン</v>
      </c>
      <c r="F133" t="str">
        <f xml:space="preserve">
IF(A133="","",
VLOOKUP(MOD(ROW(A133)-2, 参照用!$J$12) + 1,参照用!$N$1:$P$50,3,0)
)</f>
        <v>人間不信</v>
      </c>
      <c r="G133">
        <f xml:space="preserve">
IF(A133="","",
IFERROR(
INDEX(中間シート!$B:$CB,
MATCH(A133&amp;B133,中間シート!$A$1:$A$149,0),
MATCH(F133,中間シート!$B$2:$CB$2,0)
),
"")
)</f>
        <v>0</v>
      </c>
      <c r="H133">
        <f t="shared" si="6"/>
        <v>0</v>
      </c>
      <c r="I133" t="str">
        <f t="shared" si="7"/>
        <v/>
      </c>
      <c r="J133" t="str">
        <f xml:space="preserve">
_xlfn.SWITCH(E133,
"良好サイン",H133*VLOOKUP(F133,参照用!$P$2:$Q$55,2,0),
"注意サイン",H133*VLOOKUP(F133,参照用!$P$2:$Q$55,2,0),
""
)</f>
        <v/>
      </c>
      <c r="K133" s="20">
        <f t="shared" si="8"/>
        <v>60</v>
      </c>
    </row>
    <row r="134" spans="1:11" x14ac:dyDescent="0.2">
      <c r="A134" s="8">
        <f>IF(INDEX(中間シート!B$1:B$149,QUOTIENT(ROW(A134)-2, 参照用!$J$12) + 3,1)&gt;0,
INDEX(中間シート!B$1:B$149,QUOTIENT(ROW(A134)-2, 参照用!$J$12) + 3,1),
"")</f>
        <v>46024</v>
      </c>
      <c r="B134" s="8" t="str">
        <f>IF(INDEX(中間シート!D$1:D$149,QUOTIENT(ROW(B134)-2, 参照用!$J$12) + 3,1)&gt;0,
INDEX(中間シート!D$1:D$149,QUOTIENT(ROW(B134)-2, 参照用!$J$12) + 3,1),
"")</f>
        <v>朝</v>
      </c>
      <c r="C134" s="8" t="str">
        <f>INDEX(中間シート!$A$1:$AZ$149,MATCH(A134&amp;B134,中間シート!$A$1:$A$149,0),MATCH(C$1,中間シート!$A$2:$AZ$2,0))</f>
        <v/>
      </c>
      <c r="D134" s="8" t="str">
        <f>INDEX(中間シート!$A$1:$AZ$149,MATCH($A134&amp;$B134,中間シート!$A$1:$A$149,0),MATCH(D$1,中間シート!$A$2:$AZ$2,0))</f>
        <v/>
      </c>
      <c r="E134" t="str">
        <f>IF(
A134="","",
VLOOKUP(MOD(ROW(A134)-2, 参照用!$J$12) + 1,参照用!$N$1:$P$50,2,0)
)</f>
        <v>悪化サイン</v>
      </c>
      <c r="F134" t="str">
        <f xml:space="preserve">
IF(A134="","",
VLOOKUP(MOD(ROW(A134)-2, 参照用!$J$12) + 1,参照用!$N$1:$P$50,3,0)
)</f>
        <v>破壊衝動</v>
      </c>
      <c r="G134">
        <f xml:space="preserve">
IF(A134="","",
IFERROR(
INDEX(中間シート!$B:$CB,
MATCH(A134&amp;B134,中間シート!$A$1:$A$149,0),
MATCH(F134,中間シート!$B$2:$CB$2,0)
),
"")
)</f>
        <v>0</v>
      </c>
      <c r="H134">
        <f t="shared" si="6"/>
        <v>0</v>
      </c>
      <c r="I134" t="str">
        <f t="shared" si="7"/>
        <v/>
      </c>
      <c r="J134" t="str">
        <f xml:space="preserve">
_xlfn.SWITCH(E134,
"良好サイン",H134*VLOOKUP(F134,参照用!$P$2:$Q$55,2,0),
"注意サイン",H134*VLOOKUP(F134,参照用!$P$2:$Q$55,2,0),
""
)</f>
        <v/>
      </c>
      <c r="K134" s="20">
        <f t="shared" si="8"/>
        <v>60</v>
      </c>
    </row>
    <row r="135" spans="1:11" x14ac:dyDescent="0.2">
      <c r="A135" s="8">
        <f>IF(INDEX(中間シート!B$1:B$149,QUOTIENT(ROW(A135)-2, 参照用!$J$12) + 3,1)&gt;0,
INDEX(中間シート!B$1:B$149,QUOTIENT(ROW(A135)-2, 参照用!$J$12) + 3,1),
"")</f>
        <v>46024</v>
      </c>
      <c r="B135" s="8" t="str">
        <f>IF(INDEX(中間シート!D$1:D$149,QUOTIENT(ROW(B135)-2, 参照用!$J$12) + 3,1)&gt;0,
INDEX(中間シート!D$1:D$149,QUOTIENT(ROW(B135)-2, 参照用!$J$12) + 3,1),
"")</f>
        <v>朝</v>
      </c>
      <c r="C135" s="8" t="str">
        <f>INDEX(中間シート!$A$1:$AZ$149,MATCH(A135&amp;B135,中間シート!$A$1:$A$149,0),MATCH(C$1,中間シート!$A$2:$AZ$2,0))</f>
        <v/>
      </c>
      <c r="D135" s="8" t="str">
        <f>INDEX(中間シート!$A$1:$AZ$149,MATCH($A135&amp;$B135,中間シート!$A$1:$A$149,0),MATCH(D$1,中間シート!$A$2:$AZ$2,0))</f>
        <v/>
      </c>
      <c r="E135" t="str">
        <f>IF(
A135="","",
VLOOKUP(MOD(ROW(A135)-2, 参照用!$J$12) + 1,参照用!$N$1:$P$50,2,0)
)</f>
        <v>リカバリー</v>
      </c>
      <c r="F135" t="str">
        <f xml:space="preserve">
IF(A135="","",
VLOOKUP(MOD(ROW(A135)-2, 参照用!$J$12) + 1,参照用!$N$1:$P$50,3,0)
)</f>
        <v>ストレッチ</v>
      </c>
      <c r="G135">
        <f xml:space="preserve">
IF(A135="","",
IFERROR(
INDEX(中間シート!$B:$CB,
MATCH(A135&amp;B135,中間シート!$A$1:$A$149,0),
MATCH(F135,中間シート!$B$2:$CB$2,0)
),
"")
)</f>
        <v>0</v>
      </c>
      <c r="H135">
        <f t="shared" si="6"/>
        <v>0</v>
      </c>
      <c r="I135" t="str">
        <f t="shared" si="7"/>
        <v/>
      </c>
      <c r="J135" t="str">
        <f xml:space="preserve">
_xlfn.SWITCH(E135,
"良好サイン",H135*VLOOKUP(F135,参照用!$P$2:$Q$55,2,0),
"注意サイン",H135*VLOOKUP(F135,参照用!$P$2:$Q$55,2,0),
""
)</f>
        <v/>
      </c>
      <c r="K135" s="20">
        <f t="shared" si="8"/>
        <v>60</v>
      </c>
    </row>
    <row r="136" spans="1:11" x14ac:dyDescent="0.2">
      <c r="A136" s="8">
        <f>IF(INDEX(中間シート!B$1:B$149,QUOTIENT(ROW(A136)-2, 参照用!$J$12) + 3,1)&gt;0,
INDEX(中間シート!B$1:B$149,QUOTIENT(ROW(A136)-2, 参照用!$J$12) + 3,1),
"")</f>
        <v>46024</v>
      </c>
      <c r="B136" s="8" t="str">
        <f>IF(INDEX(中間シート!D$1:D$149,QUOTIENT(ROW(B136)-2, 参照用!$J$12) + 3,1)&gt;0,
INDEX(中間シート!D$1:D$149,QUOTIENT(ROW(B136)-2, 参照用!$J$12) + 3,1),
"")</f>
        <v>朝</v>
      </c>
      <c r="C136" s="8" t="str">
        <f>INDEX(中間シート!$A$1:$AZ$149,MATCH(A136&amp;B136,中間シート!$A$1:$A$149,0),MATCH(C$1,中間シート!$A$2:$AZ$2,0))</f>
        <v/>
      </c>
      <c r="D136" s="8" t="str">
        <f>INDEX(中間シート!$A$1:$AZ$149,MATCH($A136&amp;$B136,中間シート!$A$1:$A$149,0),MATCH(D$1,中間シート!$A$2:$AZ$2,0))</f>
        <v/>
      </c>
      <c r="E136" t="str">
        <f>IF(
A136="","",
VLOOKUP(MOD(ROW(A136)-2, 参照用!$J$12) + 1,参照用!$N$1:$P$50,2,0)
)</f>
        <v>リカバリー</v>
      </c>
      <c r="F136" t="str">
        <f xml:space="preserve">
IF(A136="","",
VLOOKUP(MOD(ROW(A136)-2, 参照用!$J$12) + 1,参照用!$N$1:$P$50,3,0)
)</f>
        <v>仮眠</v>
      </c>
      <c r="G136">
        <f xml:space="preserve">
IF(A136="","",
IFERROR(
INDEX(中間シート!$B:$CB,
MATCH(A136&amp;B136,中間シート!$A$1:$A$149,0),
MATCH(F136,中間シート!$B$2:$CB$2,0)
),
"")
)</f>
        <v>0</v>
      </c>
      <c r="H136">
        <f t="shared" si="6"/>
        <v>0</v>
      </c>
      <c r="I136" t="str">
        <f t="shared" si="7"/>
        <v/>
      </c>
      <c r="J136" t="str">
        <f xml:space="preserve">
_xlfn.SWITCH(E136,
"良好サイン",H136*VLOOKUP(F136,参照用!$P$2:$Q$55,2,0),
"注意サイン",H136*VLOOKUP(F136,参照用!$P$2:$Q$55,2,0),
""
)</f>
        <v/>
      </c>
      <c r="K136" s="20">
        <f t="shared" si="8"/>
        <v>60</v>
      </c>
    </row>
    <row r="137" spans="1:11" x14ac:dyDescent="0.2">
      <c r="A137" s="8">
        <f>IF(INDEX(中間シート!B$1:B$149,QUOTIENT(ROW(A137)-2, 参照用!$J$12) + 3,1)&gt;0,
INDEX(中間シート!B$1:B$149,QUOTIENT(ROW(A137)-2, 参照用!$J$12) + 3,1),
"")</f>
        <v>46024</v>
      </c>
      <c r="B137" s="8" t="str">
        <f>IF(INDEX(中間シート!D$1:D$149,QUOTIENT(ROW(B137)-2, 参照用!$J$12) + 3,1)&gt;0,
INDEX(中間シート!D$1:D$149,QUOTIENT(ROW(B137)-2, 参照用!$J$12) + 3,1),
"")</f>
        <v>朝</v>
      </c>
      <c r="C137" s="8" t="str">
        <f>INDEX(中間シート!$A$1:$AZ$149,MATCH(A137&amp;B137,中間シート!$A$1:$A$149,0),MATCH(C$1,中間シート!$A$2:$AZ$2,0))</f>
        <v/>
      </c>
      <c r="D137" s="8" t="str">
        <f>INDEX(中間シート!$A$1:$AZ$149,MATCH($A137&amp;$B137,中間シート!$A$1:$A$149,0),MATCH(D$1,中間シート!$A$2:$AZ$2,0))</f>
        <v/>
      </c>
      <c r="E137" t="str">
        <f>IF(
A137="","",
VLOOKUP(MOD(ROW(A137)-2, 参照用!$J$12) + 1,参照用!$N$1:$P$50,2,0)
)</f>
        <v>リカバリー</v>
      </c>
      <c r="F137" t="str">
        <f xml:space="preserve">
IF(A137="","",
VLOOKUP(MOD(ROW(A137)-2, 参照用!$J$12) + 1,参照用!$N$1:$P$50,3,0)
)</f>
        <v>音楽</v>
      </c>
      <c r="G137">
        <f xml:space="preserve">
IF(A137="","",
IFERROR(
INDEX(中間シート!$B:$CB,
MATCH(A137&amp;B137,中間シート!$A$1:$A$149,0),
MATCH(F137,中間シート!$B$2:$CB$2,0)
),
"")
)</f>
        <v>0</v>
      </c>
      <c r="H137">
        <f t="shared" si="6"/>
        <v>0</v>
      </c>
      <c r="I137" t="str">
        <f t="shared" si="7"/>
        <v/>
      </c>
      <c r="J137" t="str">
        <f xml:space="preserve">
_xlfn.SWITCH(E137,
"良好サイン",H137*VLOOKUP(F137,参照用!$P$2:$Q$55,2,0),
"注意サイン",H137*VLOOKUP(F137,参照用!$P$2:$Q$55,2,0),
""
)</f>
        <v/>
      </c>
      <c r="K137" s="20">
        <f t="shared" si="8"/>
        <v>60</v>
      </c>
    </row>
    <row r="138" spans="1:11" x14ac:dyDescent="0.2">
      <c r="A138" s="8">
        <f>IF(INDEX(中間シート!B$1:B$149,QUOTIENT(ROW(A138)-2, 参照用!$J$12) + 3,1)&gt;0,
INDEX(中間シート!B$1:B$149,QUOTIENT(ROW(A138)-2, 参照用!$J$12) + 3,1),
"")</f>
        <v>46024</v>
      </c>
      <c r="B138" s="8" t="str">
        <f>IF(INDEX(中間シート!D$1:D$149,QUOTIENT(ROW(B138)-2, 参照用!$J$12) + 3,1)&gt;0,
INDEX(中間シート!D$1:D$149,QUOTIENT(ROW(B138)-2, 参照用!$J$12) + 3,1),
"")</f>
        <v>朝</v>
      </c>
      <c r="C138" s="8" t="str">
        <f>INDEX(中間シート!$A$1:$AZ$149,MATCH(A138&amp;B138,中間シート!$A$1:$A$149,0),MATCH(C$1,中間シート!$A$2:$AZ$2,0))</f>
        <v/>
      </c>
      <c r="D138" s="8" t="str">
        <f>INDEX(中間シート!$A$1:$AZ$149,MATCH($A138&amp;$B138,中間シート!$A$1:$A$149,0),MATCH(D$1,中間シート!$A$2:$AZ$2,0))</f>
        <v/>
      </c>
      <c r="E138" t="str">
        <f>IF(
A138="","",
VLOOKUP(MOD(ROW(A138)-2, 参照用!$J$12) + 1,参照用!$N$1:$P$50,2,0)
)</f>
        <v>リカバリー</v>
      </c>
      <c r="F138" t="str">
        <f xml:space="preserve">
IF(A138="","",
VLOOKUP(MOD(ROW(A138)-2, 参照用!$J$12) + 1,参照用!$N$1:$P$50,3,0)
)</f>
        <v>頓服</v>
      </c>
      <c r="G138">
        <f xml:space="preserve">
IF(A138="","",
IFERROR(
INDEX(中間シート!$B:$CB,
MATCH(A138&amp;B138,中間シート!$A$1:$A$149,0),
MATCH(F138,中間シート!$B$2:$CB$2,0)
),
"")
)</f>
        <v>0</v>
      </c>
      <c r="H138">
        <f t="shared" si="6"/>
        <v>0</v>
      </c>
      <c r="I138" t="str">
        <f t="shared" si="7"/>
        <v/>
      </c>
      <c r="J138" t="str">
        <f xml:space="preserve">
_xlfn.SWITCH(E138,
"良好サイン",H138*VLOOKUP(F138,参照用!$P$2:$Q$55,2,0),
"注意サイン",H138*VLOOKUP(F138,参照用!$P$2:$Q$55,2,0),
""
)</f>
        <v/>
      </c>
      <c r="K138" s="20">
        <f t="shared" si="8"/>
        <v>60</v>
      </c>
    </row>
    <row r="139" spans="1:11" x14ac:dyDescent="0.2">
      <c r="A139" s="8">
        <f>IF(INDEX(中間シート!B$1:B$149,QUOTIENT(ROW(A139)-2, 参照用!$J$12) + 3,1)&gt;0,
INDEX(中間シート!B$1:B$149,QUOTIENT(ROW(A139)-2, 参照用!$J$12) + 3,1),
"")</f>
        <v>46024</v>
      </c>
      <c r="B139" s="8" t="str">
        <f>IF(INDEX(中間シート!D$1:D$149,QUOTIENT(ROW(B139)-2, 参照用!$J$12) + 3,1)&gt;0,
INDEX(中間シート!D$1:D$149,QUOTIENT(ROW(B139)-2, 参照用!$J$12) + 3,1),
"")</f>
        <v>朝</v>
      </c>
      <c r="C139" s="8" t="str">
        <f>INDEX(中間シート!$A$1:$AZ$149,MATCH(A139&amp;B139,中間シート!$A$1:$A$149,0),MATCH(C$1,中間シート!$A$2:$AZ$2,0))</f>
        <v/>
      </c>
      <c r="D139" s="8" t="str">
        <f>INDEX(中間シート!$A$1:$AZ$149,MATCH($A139&amp;$B139,中間シート!$A$1:$A$149,0),MATCH(D$1,中間シート!$A$2:$AZ$2,0))</f>
        <v/>
      </c>
      <c r="E139" t="str">
        <f>IF(
A139="","",
VLOOKUP(MOD(ROW(A139)-2, 参照用!$J$12) + 1,参照用!$N$1:$P$50,2,0)
)</f>
        <v>リカバリー</v>
      </c>
      <c r="F139" t="str">
        <f xml:space="preserve">
IF(A139="","",
VLOOKUP(MOD(ROW(A139)-2, 参照用!$J$12) + 1,参照用!$N$1:$P$50,3,0)
)</f>
        <v>散歩</v>
      </c>
      <c r="G139">
        <f xml:space="preserve">
IF(A139="","",
IFERROR(
INDEX(中間シート!$B:$CB,
MATCH(A139&amp;B139,中間シート!$A$1:$A$149,0),
MATCH(F139,中間シート!$B$2:$CB$2,0)
),
"")
)</f>
        <v>0</v>
      </c>
      <c r="H139">
        <f t="shared" si="6"/>
        <v>0</v>
      </c>
      <c r="I139" t="str">
        <f t="shared" si="7"/>
        <v/>
      </c>
      <c r="J139" t="str">
        <f xml:space="preserve">
_xlfn.SWITCH(E139,
"良好サイン",H139*VLOOKUP(F139,参照用!$P$2:$Q$55,2,0),
"注意サイン",H139*VLOOKUP(F139,参照用!$P$2:$Q$55,2,0),
""
)</f>
        <v/>
      </c>
      <c r="K139" s="20">
        <f t="shared" si="8"/>
        <v>60</v>
      </c>
    </row>
    <row r="140" spans="1:11" x14ac:dyDescent="0.2">
      <c r="A140" s="8">
        <f>IF(INDEX(中間シート!B$1:B$149,QUOTIENT(ROW(A140)-2, 参照用!$J$12) + 3,1)&gt;0,
INDEX(中間シート!B$1:B$149,QUOTIENT(ROW(A140)-2, 参照用!$J$12) + 3,1),
"")</f>
        <v>46024</v>
      </c>
      <c r="B140" s="8" t="str">
        <f>IF(INDEX(中間シート!D$1:D$149,QUOTIENT(ROW(B140)-2, 参照用!$J$12) + 3,1)&gt;0,
INDEX(中間シート!D$1:D$149,QUOTIENT(ROW(B140)-2, 参照用!$J$12) + 3,1),
"")</f>
        <v>朝</v>
      </c>
      <c r="C140" s="8" t="str">
        <f>INDEX(中間シート!$A$1:$AZ$149,MATCH(A140&amp;B140,中間シート!$A$1:$A$149,0),MATCH(C$1,中間シート!$A$2:$AZ$2,0))</f>
        <v/>
      </c>
      <c r="D140" s="8" t="str">
        <f>INDEX(中間シート!$A$1:$AZ$149,MATCH($A140&amp;$B140,中間シート!$A$1:$A$149,0),MATCH(D$1,中間シート!$A$2:$AZ$2,0))</f>
        <v/>
      </c>
      <c r="E140" t="str">
        <f>IF(
A140="","",
VLOOKUP(MOD(ROW(A140)-2, 参照用!$J$12) + 1,参照用!$N$1:$P$50,2,0)
)</f>
        <v>服薬</v>
      </c>
      <c r="F140" t="str">
        <f xml:space="preserve">
IF(A140="","",
VLOOKUP(MOD(ROW(A140)-2, 参照用!$J$12) + 1,参照用!$N$1:$P$50,3,0)
)</f>
        <v>いつもの薬</v>
      </c>
      <c r="G140">
        <f xml:space="preserve">
IF(A140="","",
IFERROR(
INDEX(中間シート!$B:$CB,
MATCH(A140&amp;B140,中間シート!$A$1:$A$149,0),
MATCH(F140,中間シート!$B$2:$CB$2,0)
),
"")
)</f>
        <v>0</v>
      </c>
      <c r="H140">
        <f t="shared" si="6"/>
        <v>0</v>
      </c>
      <c r="I140" t="str">
        <f t="shared" si="7"/>
        <v/>
      </c>
      <c r="J140" t="str">
        <f xml:space="preserve">
_xlfn.SWITCH(E140,
"良好サイン",H140*VLOOKUP(F140,参照用!$P$2:$Q$55,2,0),
"注意サイン",H140*VLOOKUP(F140,参照用!$P$2:$Q$55,2,0),
""
)</f>
        <v/>
      </c>
      <c r="K140" s="20">
        <f t="shared" si="8"/>
        <v>60</v>
      </c>
    </row>
    <row r="141" spans="1:11" x14ac:dyDescent="0.2">
      <c r="A141" s="8">
        <f>IF(INDEX(中間シート!B$1:B$149,QUOTIENT(ROW(A141)-2, 参照用!$J$12) + 3,1)&gt;0,
INDEX(中間シート!B$1:B$149,QUOTIENT(ROW(A141)-2, 参照用!$J$12) + 3,1),
"")</f>
        <v>46024</v>
      </c>
      <c r="B141" s="8" t="str">
        <f>IF(INDEX(中間シート!D$1:D$149,QUOTIENT(ROW(B141)-2, 参照用!$J$12) + 3,1)&gt;0,
INDEX(中間シート!D$1:D$149,QUOTIENT(ROW(B141)-2, 参照用!$J$12) + 3,1),
"")</f>
        <v>朝</v>
      </c>
      <c r="C141" s="8" t="str">
        <f>INDEX(中間シート!$A$1:$AZ$149,MATCH(A141&amp;B141,中間シート!$A$1:$A$149,0),MATCH(C$1,中間シート!$A$2:$AZ$2,0))</f>
        <v/>
      </c>
      <c r="D141" s="8" t="str">
        <f>INDEX(中間シート!$A$1:$AZ$149,MATCH($A141&amp;$B141,中間シート!$A$1:$A$149,0),MATCH(D$1,中間シート!$A$2:$AZ$2,0))</f>
        <v/>
      </c>
      <c r="E141" t="str">
        <f>IF(
A141="","",
VLOOKUP(MOD(ROW(A141)-2, 参照用!$J$12) + 1,参照用!$N$1:$P$50,2,0)
)</f>
        <v>備考</v>
      </c>
      <c r="F141" t="str">
        <f xml:space="preserve">
IF(A141="","",
VLOOKUP(MOD(ROW(A141)-2, 参照用!$J$12) + 1,参照用!$N$1:$P$50,3,0)
)</f>
        <v>コメント</v>
      </c>
      <c r="G141" t="str">
        <f xml:space="preserve">
IF(A141="","",
IFERROR(
INDEX(中間シート!$B:$CB,
MATCH(A141&amp;B141,中間シート!$A$1:$A$149,0),
MATCH(F141,中間シート!$B$2:$CB$2,0)
),
"")
)</f>
        <v/>
      </c>
      <c r="H141" t="str">
        <f t="shared" si="6"/>
        <v/>
      </c>
      <c r="I141" t="str">
        <f t="shared" si="7"/>
        <v/>
      </c>
      <c r="J141" t="str">
        <f xml:space="preserve">
_xlfn.SWITCH(E141,
"良好サイン",H141*VLOOKUP(F141,参照用!$P$2:$Q$55,2,0),
"注意サイン",H141*VLOOKUP(F141,参照用!$P$2:$Q$55,2,0),
""
)</f>
        <v/>
      </c>
      <c r="K141" s="20">
        <f t="shared" si="8"/>
        <v>60</v>
      </c>
    </row>
    <row r="142" spans="1:11" x14ac:dyDescent="0.2">
      <c r="A142" s="8">
        <f>IF(INDEX(中間シート!B$1:B$149,QUOTIENT(ROW(A142)-2, 参照用!$J$12) + 3,1)&gt;0,
INDEX(中間シート!B$1:B$149,QUOTIENT(ROW(A142)-2, 参照用!$J$12) + 3,1),
"")</f>
        <v>46024</v>
      </c>
      <c r="B142" s="8" t="str">
        <f>IF(INDEX(中間シート!D$1:D$149,QUOTIENT(ROW(B142)-2, 参照用!$J$12) + 3,1)&gt;0,
INDEX(中間シート!D$1:D$149,QUOTIENT(ROW(B142)-2, 参照用!$J$12) + 3,1),
"")</f>
        <v>昼</v>
      </c>
      <c r="C142" s="8" t="str">
        <f>INDEX(中間シート!$A$1:$AZ$149,MATCH(A142&amp;B142,中間シート!$A$1:$A$149,0),MATCH(C$1,中間シート!$A$2:$AZ$2,0))</f>
        <v/>
      </c>
      <c r="D142" s="8" t="str">
        <f>INDEX(中間シート!$A$1:$AZ$149,MATCH($A142&amp;$B142,中間シート!$A$1:$A$149,0),MATCH(D$1,中間シート!$A$2:$AZ$2,0))</f>
        <v/>
      </c>
      <c r="E142" t="str">
        <f>IF(
A142="","",
VLOOKUP(MOD(ROW(A142)-2, 参照用!$J$12) + 1,参照用!$N$1:$P$50,2,0)
)</f>
        <v>日付</v>
      </c>
      <c r="F142" t="str">
        <f xml:space="preserve">
IF(A142="","",
VLOOKUP(MOD(ROW(A142)-2, 参照用!$J$12) + 1,参照用!$N$1:$P$50,3,0)
)</f>
        <v>日付</v>
      </c>
      <c r="G142">
        <f xml:space="preserve">
IF(A142="","",
IFERROR(
INDEX(中間シート!$B:$CB,
MATCH(A142&amp;B142,中間シート!$A$1:$A$149,0),
MATCH(F142,中間シート!$B$2:$CB$2,0)
),
"")
)</f>
        <v>46024</v>
      </c>
      <c r="H142" t="str">
        <f t="shared" si="6"/>
        <v/>
      </c>
      <c r="I142">
        <f t="shared" si="7"/>
        <v>46024</v>
      </c>
      <c r="J142" t="str">
        <f xml:space="preserve">
_xlfn.SWITCH(E142,
"良好サイン",H142*VLOOKUP(F142,参照用!$P$2:$Q$55,2,0),
"注意サイン",H142*VLOOKUP(F142,参照用!$P$2:$Q$55,2,0),
""
)</f>
        <v/>
      </c>
      <c r="K142" s="20">
        <f t="shared" si="8"/>
        <v>60</v>
      </c>
    </row>
    <row r="143" spans="1:11" x14ac:dyDescent="0.2">
      <c r="A143" s="8">
        <f>IF(INDEX(中間シート!B$1:B$149,QUOTIENT(ROW(A143)-2, 参照用!$J$12) + 3,1)&gt;0,
INDEX(中間シート!B$1:B$149,QUOTIENT(ROW(A143)-2, 参照用!$J$12) + 3,1),
"")</f>
        <v>46024</v>
      </c>
      <c r="B143" s="8" t="str">
        <f>IF(INDEX(中間シート!D$1:D$149,QUOTIENT(ROW(B143)-2, 参照用!$J$12) + 3,1)&gt;0,
INDEX(中間シート!D$1:D$149,QUOTIENT(ROW(B143)-2, 参照用!$J$12) + 3,1),
"")</f>
        <v>昼</v>
      </c>
      <c r="C143" s="8" t="str">
        <f>INDEX(中間シート!$A$1:$AZ$149,MATCH(A143&amp;B143,中間シート!$A$1:$A$149,0),MATCH(C$1,中間シート!$A$2:$AZ$2,0))</f>
        <v/>
      </c>
      <c r="D143" s="8" t="str">
        <f>INDEX(中間シート!$A$1:$AZ$149,MATCH($A143&amp;$B143,中間シート!$A$1:$A$149,0),MATCH(D$1,中間シート!$A$2:$AZ$2,0))</f>
        <v/>
      </c>
      <c r="E143" t="str">
        <f>IF(
A143="","",
VLOOKUP(MOD(ROW(A143)-2, 参照用!$J$12) + 1,参照用!$N$1:$P$50,2,0)
)</f>
        <v>曜日</v>
      </c>
      <c r="F143" t="str">
        <f xml:space="preserve">
IF(A143="","",
VLOOKUP(MOD(ROW(A143)-2, 参照用!$J$12) + 1,参照用!$N$1:$P$50,3,0)
)</f>
        <v>曜日</v>
      </c>
      <c r="G143" t="str">
        <f xml:space="preserve">
IF(A143="","",
IFERROR(
INDEX(中間シート!$B:$CB,
MATCH(A143&amp;B143,中間シート!$A$1:$A$149,0),
MATCH(F143,中間シート!$B$2:$CB$2,0)
),
"")
)</f>
        <v>金</v>
      </c>
      <c r="H143" t="str">
        <f t="shared" si="6"/>
        <v/>
      </c>
      <c r="I143" t="str">
        <f t="shared" si="7"/>
        <v>金</v>
      </c>
      <c r="J143" t="str">
        <f xml:space="preserve">
_xlfn.SWITCH(E143,
"良好サイン",H143*VLOOKUP(F143,参照用!$P$2:$Q$55,2,0),
"注意サイン",H143*VLOOKUP(F143,参照用!$P$2:$Q$55,2,0),
""
)</f>
        <v/>
      </c>
      <c r="K143" s="20">
        <f t="shared" si="8"/>
        <v>60</v>
      </c>
    </row>
    <row r="144" spans="1:11" x14ac:dyDescent="0.2">
      <c r="A144" s="8">
        <f>IF(INDEX(中間シート!B$1:B$149,QUOTIENT(ROW(A144)-2, 参照用!$J$12) + 3,1)&gt;0,
INDEX(中間シート!B$1:B$149,QUOTIENT(ROW(A144)-2, 参照用!$J$12) + 3,1),
"")</f>
        <v>46024</v>
      </c>
      <c r="B144" s="8" t="str">
        <f>IF(INDEX(中間シート!D$1:D$149,QUOTIENT(ROW(B144)-2, 参照用!$J$12) + 3,1)&gt;0,
INDEX(中間シート!D$1:D$149,QUOTIENT(ROW(B144)-2, 参照用!$J$12) + 3,1),
"")</f>
        <v>昼</v>
      </c>
      <c r="C144" s="8" t="str">
        <f>INDEX(中間シート!$A$1:$AZ$149,MATCH(A144&amp;B144,中間シート!$A$1:$A$149,0),MATCH(C$1,中間シート!$A$2:$AZ$2,0))</f>
        <v/>
      </c>
      <c r="D144" s="8" t="str">
        <f>INDEX(中間シート!$A$1:$AZ$149,MATCH($A144&amp;$B144,中間シート!$A$1:$A$149,0),MATCH(D$1,中間シート!$A$2:$AZ$2,0))</f>
        <v/>
      </c>
      <c r="E144" t="str">
        <f>IF(
A144="","",
VLOOKUP(MOD(ROW(A144)-2, 参照用!$J$12) + 1,参照用!$N$1:$P$50,2,0)
)</f>
        <v>時間帯</v>
      </c>
      <c r="F144" t="str">
        <f xml:space="preserve">
IF(A144="","",
VLOOKUP(MOD(ROW(A144)-2, 参照用!$J$12) + 1,参照用!$N$1:$P$50,3,0)
)</f>
        <v>時間帯</v>
      </c>
      <c r="G144" t="str">
        <f xml:space="preserve">
IF(A144="","",
IFERROR(
INDEX(中間シート!$B:$CB,
MATCH(A144&amp;B144,中間シート!$A$1:$A$149,0),
MATCH(F144,中間シート!$B$2:$CB$2,0)
),
"")
)</f>
        <v>昼</v>
      </c>
      <c r="H144" t="str">
        <f t="shared" si="6"/>
        <v/>
      </c>
      <c r="I144" t="str">
        <f t="shared" si="7"/>
        <v>昼</v>
      </c>
      <c r="J144" t="str">
        <f xml:space="preserve">
_xlfn.SWITCH(E144,
"良好サイン",H144*VLOOKUP(F144,参照用!$P$2:$Q$55,2,0),
"注意サイン",H144*VLOOKUP(F144,参照用!$P$2:$Q$55,2,0),
""
)</f>
        <v/>
      </c>
      <c r="K144" s="20">
        <f t="shared" si="8"/>
        <v>60</v>
      </c>
    </row>
    <row r="145" spans="1:11" x14ac:dyDescent="0.2">
      <c r="A145" s="8">
        <f>IF(INDEX(中間シート!B$1:B$149,QUOTIENT(ROW(A145)-2, 参照用!$J$12) + 3,1)&gt;0,
INDEX(中間シート!B$1:B$149,QUOTIENT(ROW(A145)-2, 参照用!$J$12) + 3,1),
"")</f>
        <v>46024</v>
      </c>
      <c r="B145" s="8" t="str">
        <f>IF(INDEX(中間シート!D$1:D$149,QUOTIENT(ROW(B145)-2, 参照用!$J$12) + 3,1)&gt;0,
INDEX(中間シート!D$1:D$149,QUOTIENT(ROW(B145)-2, 参照用!$J$12) + 3,1),
"")</f>
        <v>昼</v>
      </c>
      <c r="C145" s="8" t="str">
        <f>INDEX(中間シート!$A$1:$AZ$149,MATCH(A145&amp;B145,中間シート!$A$1:$A$149,0),MATCH(C$1,中間シート!$A$2:$AZ$2,0))</f>
        <v/>
      </c>
      <c r="D145" s="8" t="str">
        <f>INDEX(中間シート!$A$1:$AZ$149,MATCH($A145&amp;$B145,中間シート!$A$1:$A$149,0),MATCH(D$1,中間シート!$A$2:$AZ$2,0))</f>
        <v/>
      </c>
      <c r="E145" t="str">
        <f>IF(
A145="","",
VLOOKUP(MOD(ROW(A145)-2, 参照用!$J$12) + 1,参照用!$N$1:$P$50,2,0)
)</f>
        <v>気候</v>
      </c>
      <c r="F145" t="str">
        <f xml:space="preserve">
IF(A145="","",
VLOOKUP(MOD(ROW(A145)-2, 参照用!$J$12) + 1,参照用!$N$1:$P$50,3,0)
)</f>
        <v>天気</v>
      </c>
      <c r="G145" t="str">
        <f xml:space="preserve">
IF(A145="","",
IFERROR(
INDEX(中間シート!$B:$CB,
MATCH(A145&amp;B145,中間シート!$A$1:$A$149,0),
MATCH(F145,中間シート!$B$2:$CB$2,0)
),
"")
)</f>
        <v/>
      </c>
      <c r="H145" t="str">
        <f t="shared" si="6"/>
        <v/>
      </c>
      <c r="I145" t="str">
        <f t="shared" si="7"/>
        <v/>
      </c>
      <c r="J145" t="str">
        <f xml:space="preserve">
_xlfn.SWITCH(E145,
"良好サイン",H145*VLOOKUP(F145,参照用!$P$2:$Q$55,2,0),
"注意サイン",H145*VLOOKUP(F145,参照用!$P$2:$Q$55,2,0),
""
)</f>
        <v/>
      </c>
      <c r="K145" s="20">
        <f t="shared" si="8"/>
        <v>60</v>
      </c>
    </row>
    <row r="146" spans="1:11" x14ac:dyDescent="0.2">
      <c r="A146" s="8">
        <f>IF(INDEX(中間シート!B$1:B$149,QUOTIENT(ROW(A146)-2, 参照用!$J$12) + 3,1)&gt;0,
INDEX(中間シート!B$1:B$149,QUOTIENT(ROW(A146)-2, 参照用!$J$12) + 3,1),
"")</f>
        <v>46024</v>
      </c>
      <c r="B146" s="8" t="str">
        <f>IF(INDEX(中間シート!D$1:D$149,QUOTIENT(ROW(B146)-2, 参照用!$J$12) + 3,1)&gt;0,
INDEX(中間シート!D$1:D$149,QUOTIENT(ROW(B146)-2, 参照用!$J$12) + 3,1),
"")</f>
        <v>昼</v>
      </c>
      <c r="C146" s="8" t="str">
        <f>INDEX(中間シート!$A$1:$AZ$149,MATCH(A146&amp;B146,中間シート!$A$1:$A$149,0),MATCH(C$1,中間シート!$A$2:$AZ$2,0))</f>
        <v/>
      </c>
      <c r="D146" s="8" t="str">
        <f>INDEX(中間シート!$A$1:$AZ$149,MATCH($A146&amp;$B146,中間シート!$A$1:$A$149,0),MATCH(D$1,中間シート!$A$2:$AZ$2,0))</f>
        <v/>
      </c>
      <c r="E146" t="str">
        <f>IF(
A146="","",
VLOOKUP(MOD(ROW(A146)-2, 参照用!$J$12) + 1,参照用!$N$1:$P$50,2,0)
)</f>
        <v>気候</v>
      </c>
      <c r="F146" t="str">
        <f xml:space="preserve">
IF(A146="","",
VLOOKUP(MOD(ROW(A146)-2, 参照用!$J$12) + 1,参照用!$N$1:$P$50,3,0)
)</f>
        <v>気温</v>
      </c>
      <c r="G146" t="str">
        <f xml:space="preserve">
IF(A146="","",
IFERROR(
INDEX(中間シート!$B:$CB,
MATCH(A146&amp;B146,中間シート!$A$1:$A$149,0),
MATCH(F146,中間シート!$B$2:$CB$2,0)
),
"")
)</f>
        <v/>
      </c>
      <c r="H146" t="str">
        <f t="shared" si="6"/>
        <v/>
      </c>
      <c r="I146" t="str">
        <f t="shared" si="7"/>
        <v/>
      </c>
      <c r="J146" t="str">
        <f xml:space="preserve">
_xlfn.SWITCH(E146,
"良好サイン",H146*VLOOKUP(F146,参照用!$P$2:$Q$55,2,0),
"注意サイン",H146*VLOOKUP(F146,参照用!$P$2:$Q$55,2,0),
""
)</f>
        <v/>
      </c>
      <c r="K146" s="20">
        <f t="shared" si="8"/>
        <v>60</v>
      </c>
    </row>
    <row r="147" spans="1:11" x14ac:dyDescent="0.2">
      <c r="A147" s="8">
        <f>IF(INDEX(中間シート!B$1:B$149,QUOTIENT(ROW(A147)-2, 参照用!$J$12) + 3,1)&gt;0,
INDEX(中間シート!B$1:B$149,QUOTIENT(ROW(A147)-2, 参照用!$J$12) + 3,1),
"")</f>
        <v>46024</v>
      </c>
      <c r="B147" s="8" t="str">
        <f>IF(INDEX(中間シート!D$1:D$149,QUOTIENT(ROW(B147)-2, 参照用!$J$12) + 3,1)&gt;0,
INDEX(中間シート!D$1:D$149,QUOTIENT(ROW(B147)-2, 参照用!$J$12) + 3,1),
"")</f>
        <v>昼</v>
      </c>
      <c r="C147" s="8" t="str">
        <f>INDEX(中間シート!$A$1:$AZ$149,MATCH(A147&amp;B147,中間シート!$A$1:$A$149,0),MATCH(C$1,中間シート!$A$2:$AZ$2,0))</f>
        <v/>
      </c>
      <c r="D147" s="8" t="str">
        <f>INDEX(中間シート!$A$1:$AZ$149,MATCH($A147&amp;$B147,中間シート!$A$1:$A$149,0),MATCH(D$1,中間シート!$A$2:$AZ$2,0))</f>
        <v/>
      </c>
      <c r="E147" t="str">
        <f>IF(
A147="","",
VLOOKUP(MOD(ROW(A147)-2, 参照用!$J$12) + 1,参照用!$N$1:$P$50,2,0)
)</f>
        <v>基礎指標</v>
      </c>
      <c r="F147" t="str">
        <f xml:space="preserve">
IF(A147="","",
VLOOKUP(MOD(ROW(A147)-2, 参照用!$J$12) + 1,参照用!$N$1:$P$50,3,0)
)</f>
        <v>睡眠</v>
      </c>
      <c r="G147">
        <f xml:space="preserve">
IF(A147="","",
IFERROR(
INDEX(中間シート!$B:$CB,
MATCH(A147&amp;B147,中間シート!$A$1:$A$149,0),
MATCH(F147,中間シート!$B$2:$CB$2,0)
),
"")
)</f>
        <v>0</v>
      </c>
      <c r="H147">
        <f t="shared" si="6"/>
        <v>0</v>
      </c>
      <c r="I147" t="str">
        <f t="shared" si="7"/>
        <v/>
      </c>
      <c r="J147" t="str">
        <f xml:space="preserve">
_xlfn.SWITCH(E147,
"良好サイン",H147*VLOOKUP(F147,参照用!$P$2:$Q$55,2,0),
"注意サイン",H147*VLOOKUP(F147,参照用!$P$2:$Q$55,2,0),
""
)</f>
        <v/>
      </c>
      <c r="K147" s="20">
        <f t="shared" si="8"/>
        <v>60</v>
      </c>
    </row>
    <row r="148" spans="1:11" x14ac:dyDescent="0.2">
      <c r="A148" s="8">
        <f>IF(INDEX(中間シート!B$1:B$149,QUOTIENT(ROW(A148)-2, 参照用!$J$12) + 3,1)&gt;0,
INDEX(中間シート!B$1:B$149,QUOTIENT(ROW(A148)-2, 参照用!$J$12) + 3,1),
"")</f>
        <v>46024</v>
      </c>
      <c r="B148" s="8" t="str">
        <f>IF(INDEX(中間シート!D$1:D$149,QUOTIENT(ROW(B148)-2, 参照用!$J$12) + 3,1)&gt;0,
INDEX(中間シート!D$1:D$149,QUOTIENT(ROW(B148)-2, 参照用!$J$12) + 3,1),
"")</f>
        <v>昼</v>
      </c>
      <c r="C148" s="8" t="str">
        <f>INDEX(中間シート!$A$1:$AZ$149,MATCH(A148&amp;B148,中間シート!$A$1:$A$149,0),MATCH(C$1,中間シート!$A$2:$AZ$2,0))</f>
        <v/>
      </c>
      <c r="D148" s="8" t="str">
        <f>INDEX(中間シート!$A$1:$AZ$149,MATCH($A148&amp;$B148,中間シート!$A$1:$A$149,0),MATCH(D$1,中間シート!$A$2:$AZ$2,0))</f>
        <v/>
      </c>
      <c r="E148" t="str">
        <f>IF(
A148="","",
VLOOKUP(MOD(ROW(A148)-2, 参照用!$J$12) + 1,参照用!$N$1:$P$50,2,0)
)</f>
        <v>基礎指標</v>
      </c>
      <c r="F148" t="str">
        <f xml:space="preserve">
IF(A148="","",
VLOOKUP(MOD(ROW(A148)-2, 参照用!$J$12) + 1,参照用!$N$1:$P$50,3,0)
)</f>
        <v>食事</v>
      </c>
      <c r="G148">
        <f xml:space="preserve">
IF(A148="","",
IFERROR(
INDEX(中間シート!$B:$CB,
MATCH(A148&amp;B148,中間シート!$A$1:$A$149,0),
MATCH(F148,中間シート!$B$2:$CB$2,0)
),
"")
)</f>
        <v>0</v>
      </c>
      <c r="H148">
        <f t="shared" si="6"/>
        <v>0</v>
      </c>
      <c r="I148" t="str">
        <f t="shared" si="7"/>
        <v/>
      </c>
      <c r="J148" t="str">
        <f xml:space="preserve">
_xlfn.SWITCH(E148,
"良好サイン",H148*VLOOKUP(F148,参照用!$P$2:$Q$55,2,0),
"注意サイン",H148*VLOOKUP(F148,参照用!$P$2:$Q$55,2,0),
""
)</f>
        <v/>
      </c>
      <c r="K148" s="20">
        <f t="shared" si="8"/>
        <v>60</v>
      </c>
    </row>
    <row r="149" spans="1:11" x14ac:dyDescent="0.2">
      <c r="A149" s="8">
        <f>IF(INDEX(中間シート!B$1:B$149,QUOTIENT(ROW(A149)-2, 参照用!$J$12) + 3,1)&gt;0,
INDEX(中間シート!B$1:B$149,QUOTIENT(ROW(A149)-2, 参照用!$J$12) + 3,1),
"")</f>
        <v>46024</v>
      </c>
      <c r="B149" s="8" t="str">
        <f>IF(INDEX(中間シート!D$1:D$149,QUOTIENT(ROW(B149)-2, 参照用!$J$12) + 3,1)&gt;0,
INDEX(中間シート!D$1:D$149,QUOTIENT(ROW(B149)-2, 参照用!$J$12) + 3,1),
"")</f>
        <v>昼</v>
      </c>
      <c r="C149" s="8" t="str">
        <f>INDEX(中間シート!$A$1:$AZ$149,MATCH(A149&amp;B149,中間シート!$A$1:$A$149,0),MATCH(C$1,中間シート!$A$2:$AZ$2,0))</f>
        <v/>
      </c>
      <c r="D149" s="8" t="str">
        <f>INDEX(中間シート!$A$1:$AZ$149,MATCH($A149&amp;$B149,中間シート!$A$1:$A$149,0),MATCH(D$1,中間シート!$A$2:$AZ$2,0))</f>
        <v/>
      </c>
      <c r="E149" t="str">
        <f>IF(
A149="","",
VLOOKUP(MOD(ROW(A149)-2, 参照用!$J$12) + 1,参照用!$N$1:$P$50,2,0)
)</f>
        <v>基礎指標</v>
      </c>
      <c r="F149" t="str">
        <f xml:space="preserve">
IF(A149="","",
VLOOKUP(MOD(ROW(A149)-2, 参照用!$J$12) + 1,参照用!$N$1:$P$50,3,0)
)</f>
        <v>ストレス</v>
      </c>
      <c r="G149">
        <f xml:space="preserve">
IF(A149="","",
IFERROR(
INDEX(中間シート!$B:$CB,
MATCH(A149&amp;B149,中間シート!$A$1:$A$149,0),
MATCH(F149,中間シート!$B$2:$CB$2,0)
),
"")
)</f>
        <v>0</v>
      </c>
      <c r="H149">
        <f t="shared" si="6"/>
        <v>0</v>
      </c>
      <c r="I149" t="str">
        <f t="shared" si="7"/>
        <v/>
      </c>
      <c r="J149" t="str">
        <f xml:space="preserve">
_xlfn.SWITCH(E149,
"良好サイン",H149*VLOOKUP(F149,参照用!$P$2:$Q$55,2,0),
"注意サイン",H149*VLOOKUP(F149,参照用!$P$2:$Q$55,2,0),
""
)</f>
        <v/>
      </c>
      <c r="K149" s="20">
        <f t="shared" si="8"/>
        <v>60</v>
      </c>
    </row>
    <row r="150" spans="1:11" x14ac:dyDescent="0.2">
      <c r="A150" s="8">
        <f>IF(INDEX(中間シート!B$1:B$149,QUOTIENT(ROW(A150)-2, 参照用!$J$12) + 3,1)&gt;0,
INDEX(中間シート!B$1:B$149,QUOTIENT(ROW(A150)-2, 参照用!$J$12) + 3,1),
"")</f>
        <v>46024</v>
      </c>
      <c r="B150" s="8" t="str">
        <f>IF(INDEX(中間シート!D$1:D$149,QUOTIENT(ROW(B150)-2, 参照用!$J$12) + 3,1)&gt;0,
INDEX(中間シート!D$1:D$149,QUOTIENT(ROW(B150)-2, 参照用!$J$12) + 3,1),
"")</f>
        <v>昼</v>
      </c>
      <c r="C150" s="8" t="str">
        <f>INDEX(中間シート!$A$1:$AZ$149,MATCH(A150&amp;B150,中間シート!$A$1:$A$149,0),MATCH(C$1,中間シート!$A$2:$AZ$2,0))</f>
        <v/>
      </c>
      <c r="D150" s="8" t="str">
        <f>INDEX(中間シート!$A$1:$AZ$149,MATCH($A150&amp;$B150,中間シート!$A$1:$A$149,0),MATCH(D$1,中間シート!$A$2:$AZ$2,0))</f>
        <v/>
      </c>
      <c r="E150" t="str">
        <f>IF(
A150="","",
VLOOKUP(MOD(ROW(A150)-2, 参照用!$J$12) + 1,参照用!$N$1:$P$50,2,0)
)</f>
        <v>良好サイン</v>
      </c>
      <c r="F150" t="str">
        <f xml:space="preserve">
IF(A150="","",
VLOOKUP(MOD(ROW(A150)-2, 参照用!$J$12) + 1,参照用!$N$1:$P$50,3,0)
)</f>
        <v>プラス思考</v>
      </c>
      <c r="G150">
        <f xml:space="preserve">
IF(A150="","",
IFERROR(
INDEX(中間シート!$B:$CB,
MATCH(A150&amp;B150,中間シート!$A$1:$A$149,0),
MATCH(F150,中間シート!$B$2:$CB$2,0)
),
"")
)</f>
        <v>0</v>
      </c>
      <c r="H150">
        <f t="shared" si="6"/>
        <v>0</v>
      </c>
      <c r="I150" t="str">
        <f t="shared" si="7"/>
        <v/>
      </c>
      <c r="J150">
        <f xml:space="preserve">
_xlfn.SWITCH(E150,
"良好サイン",H150*VLOOKUP(F150,参照用!$P$2:$Q$55,2,0),
"注意サイン",H150*VLOOKUP(F150,参照用!$P$2:$Q$55,2,0),
""
)</f>
        <v>0</v>
      </c>
      <c r="K150" s="20">
        <f t="shared" si="8"/>
        <v>60</v>
      </c>
    </row>
    <row r="151" spans="1:11" x14ac:dyDescent="0.2">
      <c r="A151" s="8">
        <f>IF(INDEX(中間シート!B$1:B$149,QUOTIENT(ROW(A151)-2, 参照用!$J$12) + 3,1)&gt;0,
INDEX(中間シート!B$1:B$149,QUOTIENT(ROW(A151)-2, 参照用!$J$12) + 3,1),
"")</f>
        <v>46024</v>
      </c>
      <c r="B151" s="8" t="str">
        <f>IF(INDEX(中間シート!D$1:D$149,QUOTIENT(ROW(B151)-2, 参照用!$J$12) + 3,1)&gt;0,
INDEX(中間シート!D$1:D$149,QUOTIENT(ROW(B151)-2, 参照用!$J$12) + 3,1),
"")</f>
        <v>昼</v>
      </c>
      <c r="C151" s="8" t="str">
        <f>INDEX(中間シート!$A$1:$AZ$149,MATCH(A151&amp;B151,中間シート!$A$1:$A$149,0),MATCH(C$1,中間シート!$A$2:$AZ$2,0))</f>
        <v/>
      </c>
      <c r="D151" s="8" t="str">
        <f>INDEX(中間シート!$A$1:$AZ$149,MATCH($A151&amp;$B151,中間シート!$A$1:$A$149,0),MATCH(D$1,中間シート!$A$2:$AZ$2,0))</f>
        <v/>
      </c>
      <c r="E151" t="str">
        <f>IF(
A151="","",
VLOOKUP(MOD(ROW(A151)-2, 参照用!$J$12) + 1,参照用!$N$1:$P$50,2,0)
)</f>
        <v>良好サイン</v>
      </c>
      <c r="F151" t="str">
        <f xml:space="preserve">
IF(A151="","",
VLOOKUP(MOD(ROW(A151)-2, 参照用!$J$12) + 1,参照用!$N$1:$P$50,3,0)
)</f>
        <v>元気</v>
      </c>
      <c r="G151">
        <f xml:space="preserve">
IF(A151="","",
IFERROR(
INDEX(中間シート!$B:$CB,
MATCH(A151&amp;B151,中間シート!$A$1:$A$149,0),
MATCH(F151,中間シート!$B$2:$CB$2,0)
),
"")
)</f>
        <v>0</v>
      </c>
      <c r="H151">
        <f t="shared" si="6"/>
        <v>0</v>
      </c>
      <c r="I151" t="str">
        <f t="shared" si="7"/>
        <v/>
      </c>
      <c r="J151">
        <f xml:space="preserve">
_xlfn.SWITCH(E151,
"良好サイン",H151*VLOOKUP(F151,参照用!$P$2:$Q$55,2,0),
"注意サイン",H151*VLOOKUP(F151,参照用!$P$2:$Q$55,2,0),
""
)</f>
        <v>0</v>
      </c>
      <c r="K151" s="20">
        <f t="shared" si="8"/>
        <v>60</v>
      </c>
    </row>
    <row r="152" spans="1:11" x14ac:dyDescent="0.2">
      <c r="A152" s="8">
        <f>IF(INDEX(中間シート!B$1:B$149,QUOTIENT(ROW(A152)-2, 参照用!$J$12) + 3,1)&gt;0,
INDEX(中間シート!B$1:B$149,QUOTIENT(ROW(A152)-2, 参照用!$J$12) + 3,1),
"")</f>
        <v>46024</v>
      </c>
      <c r="B152" s="8" t="str">
        <f>IF(INDEX(中間シート!D$1:D$149,QUOTIENT(ROW(B152)-2, 参照用!$J$12) + 3,1)&gt;0,
INDEX(中間シート!D$1:D$149,QUOTIENT(ROW(B152)-2, 参照用!$J$12) + 3,1),
"")</f>
        <v>昼</v>
      </c>
      <c r="C152" s="8" t="str">
        <f>INDEX(中間シート!$A$1:$AZ$149,MATCH(A152&amp;B152,中間シート!$A$1:$A$149,0),MATCH(C$1,中間シート!$A$2:$AZ$2,0))</f>
        <v/>
      </c>
      <c r="D152" s="8" t="str">
        <f>INDEX(中間シート!$A$1:$AZ$149,MATCH($A152&amp;$B152,中間シート!$A$1:$A$149,0),MATCH(D$1,中間シート!$A$2:$AZ$2,0))</f>
        <v/>
      </c>
      <c r="E152" t="str">
        <f>IF(
A152="","",
VLOOKUP(MOD(ROW(A152)-2, 参照用!$J$12) + 1,参照用!$N$1:$P$50,2,0)
)</f>
        <v>良好サイン</v>
      </c>
      <c r="F152" t="str">
        <f xml:space="preserve">
IF(A152="","",
VLOOKUP(MOD(ROW(A152)-2, 参照用!$J$12) + 1,参照用!$N$1:$P$50,3,0)
)</f>
        <v>やる気あり</v>
      </c>
      <c r="G152">
        <f xml:space="preserve">
IF(A152="","",
IFERROR(
INDEX(中間シート!$B:$CB,
MATCH(A152&amp;B152,中間シート!$A$1:$A$149,0),
MATCH(F152,中間シート!$B$2:$CB$2,0)
),
"")
)</f>
        <v>0</v>
      </c>
      <c r="H152">
        <f t="shared" si="6"/>
        <v>0</v>
      </c>
      <c r="I152" t="str">
        <f t="shared" si="7"/>
        <v/>
      </c>
      <c r="J152">
        <f xml:space="preserve">
_xlfn.SWITCH(E152,
"良好サイン",H152*VLOOKUP(F152,参照用!$P$2:$Q$55,2,0),
"注意サイン",H152*VLOOKUP(F152,参照用!$P$2:$Q$55,2,0),
""
)</f>
        <v>0</v>
      </c>
      <c r="K152" s="20">
        <f t="shared" si="8"/>
        <v>60</v>
      </c>
    </row>
    <row r="153" spans="1:11" x14ac:dyDescent="0.2">
      <c r="A153" s="8">
        <f>IF(INDEX(中間シート!B$1:B$149,QUOTIENT(ROW(A153)-2, 参照用!$J$12) + 3,1)&gt;0,
INDEX(中間シート!B$1:B$149,QUOTIENT(ROW(A153)-2, 参照用!$J$12) + 3,1),
"")</f>
        <v>46024</v>
      </c>
      <c r="B153" s="8" t="str">
        <f>IF(INDEX(中間シート!D$1:D$149,QUOTIENT(ROW(B153)-2, 参照用!$J$12) + 3,1)&gt;0,
INDEX(中間シート!D$1:D$149,QUOTIENT(ROW(B153)-2, 参照用!$J$12) + 3,1),
"")</f>
        <v>昼</v>
      </c>
      <c r="C153" s="8" t="str">
        <f>INDEX(中間シート!$A$1:$AZ$149,MATCH(A153&amp;B153,中間シート!$A$1:$A$149,0),MATCH(C$1,中間シート!$A$2:$AZ$2,0))</f>
        <v/>
      </c>
      <c r="D153" s="8" t="str">
        <f>INDEX(中間シート!$A$1:$AZ$149,MATCH($A153&amp;$B153,中間シート!$A$1:$A$149,0),MATCH(D$1,中間シート!$A$2:$AZ$2,0))</f>
        <v/>
      </c>
      <c r="E153" t="str">
        <f>IF(
A153="","",
VLOOKUP(MOD(ROW(A153)-2, 参照用!$J$12) + 1,参照用!$N$1:$P$50,2,0)
)</f>
        <v>良好サイン</v>
      </c>
      <c r="F153" t="str">
        <f xml:space="preserve">
IF(A153="","",
VLOOKUP(MOD(ROW(A153)-2, 参照用!$J$12) + 1,参照用!$N$1:$P$50,3,0)
)</f>
        <v>心に余裕</v>
      </c>
      <c r="G153">
        <f xml:space="preserve">
IF(A153="","",
IFERROR(
INDEX(中間シート!$B:$CB,
MATCH(A153&amp;B153,中間シート!$A$1:$A$149,0),
MATCH(F153,中間シート!$B$2:$CB$2,0)
),
"")
)</f>
        <v>0</v>
      </c>
      <c r="H153">
        <f t="shared" si="6"/>
        <v>0</v>
      </c>
      <c r="I153" t="str">
        <f t="shared" si="7"/>
        <v/>
      </c>
      <c r="J153">
        <f xml:space="preserve">
_xlfn.SWITCH(E153,
"良好サイン",H153*VLOOKUP(F153,参照用!$P$2:$Q$55,2,0),
"注意サイン",H153*VLOOKUP(F153,参照用!$P$2:$Q$55,2,0),
""
)</f>
        <v>0</v>
      </c>
      <c r="K153" s="20">
        <f t="shared" si="8"/>
        <v>60</v>
      </c>
    </row>
    <row r="154" spans="1:11" x14ac:dyDescent="0.2">
      <c r="A154" s="8">
        <f>IF(INDEX(中間シート!B$1:B$149,QUOTIENT(ROW(A154)-2, 参照用!$J$12) + 3,1)&gt;0,
INDEX(中間シート!B$1:B$149,QUOTIENT(ROW(A154)-2, 参照用!$J$12) + 3,1),
"")</f>
        <v>46024</v>
      </c>
      <c r="B154" s="8" t="str">
        <f>IF(INDEX(中間シート!D$1:D$149,QUOTIENT(ROW(B154)-2, 参照用!$J$12) + 3,1)&gt;0,
INDEX(中間シート!D$1:D$149,QUOTIENT(ROW(B154)-2, 参照用!$J$12) + 3,1),
"")</f>
        <v>昼</v>
      </c>
      <c r="C154" s="8" t="str">
        <f>INDEX(中間シート!$A$1:$AZ$149,MATCH(A154&amp;B154,中間シート!$A$1:$A$149,0),MATCH(C$1,中間シート!$A$2:$AZ$2,0))</f>
        <v/>
      </c>
      <c r="D154" s="8" t="str">
        <f>INDEX(中間シート!$A$1:$AZ$149,MATCH($A154&amp;$B154,中間シート!$A$1:$A$149,0),MATCH(D$1,中間シート!$A$2:$AZ$2,0))</f>
        <v/>
      </c>
      <c r="E154" t="str">
        <f>IF(
A154="","",
VLOOKUP(MOD(ROW(A154)-2, 参照用!$J$12) + 1,参照用!$N$1:$P$50,2,0)
)</f>
        <v>良好サイン</v>
      </c>
      <c r="F154" t="str">
        <f xml:space="preserve">
IF(A154="","",
VLOOKUP(MOD(ROW(A154)-2, 参照用!$J$12) + 1,参照用!$N$1:$P$50,3,0)
)</f>
        <v>イキイキ</v>
      </c>
      <c r="G154">
        <f xml:space="preserve">
IF(A154="","",
IFERROR(
INDEX(中間シート!$B:$CB,
MATCH(A154&amp;B154,中間シート!$A$1:$A$149,0),
MATCH(F154,中間シート!$B$2:$CB$2,0)
),
"")
)</f>
        <v>0</v>
      </c>
      <c r="H154">
        <f t="shared" si="6"/>
        <v>0</v>
      </c>
      <c r="I154" t="str">
        <f t="shared" si="7"/>
        <v/>
      </c>
      <c r="J154">
        <f xml:space="preserve">
_xlfn.SWITCH(E154,
"良好サイン",H154*VLOOKUP(F154,参照用!$P$2:$Q$55,2,0),
"注意サイン",H154*VLOOKUP(F154,参照用!$P$2:$Q$55,2,0),
""
)</f>
        <v>0</v>
      </c>
      <c r="K154" s="20">
        <f t="shared" si="8"/>
        <v>60</v>
      </c>
    </row>
    <row r="155" spans="1:11" x14ac:dyDescent="0.2">
      <c r="A155" s="8">
        <f>IF(INDEX(中間シート!B$1:B$149,QUOTIENT(ROW(A155)-2, 参照用!$J$12) + 3,1)&gt;0,
INDEX(中間シート!B$1:B$149,QUOTIENT(ROW(A155)-2, 参照用!$J$12) + 3,1),
"")</f>
        <v>46024</v>
      </c>
      <c r="B155" s="8" t="str">
        <f>IF(INDEX(中間シート!D$1:D$149,QUOTIENT(ROW(B155)-2, 参照用!$J$12) + 3,1)&gt;0,
INDEX(中間シート!D$1:D$149,QUOTIENT(ROW(B155)-2, 参照用!$J$12) + 3,1),
"")</f>
        <v>昼</v>
      </c>
      <c r="C155" s="8" t="str">
        <f>INDEX(中間シート!$A$1:$AZ$149,MATCH(A155&amp;B155,中間シート!$A$1:$A$149,0),MATCH(C$1,中間シート!$A$2:$AZ$2,0))</f>
        <v/>
      </c>
      <c r="D155" s="8" t="str">
        <f>INDEX(中間シート!$A$1:$AZ$149,MATCH($A155&amp;$B155,中間シート!$A$1:$A$149,0),MATCH(D$1,中間シート!$A$2:$AZ$2,0))</f>
        <v/>
      </c>
      <c r="E155" t="str">
        <f>IF(
A155="","",
VLOOKUP(MOD(ROW(A155)-2, 参照用!$J$12) + 1,参照用!$N$1:$P$50,2,0)
)</f>
        <v>良好サイン</v>
      </c>
      <c r="F155" t="str">
        <f xml:space="preserve">
IF(A155="","",
VLOOKUP(MOD(ROW(A155)-2, 参照用!$J$12) + 1,参照用!$N$1:$P$50,3,0)
)</f>
        <v>活動的</v>
      </c>
      <c r="G155">
        <f xml:space="preserve">
IF(A155="","",
IFERROR(
INDEX(中間シート!$B:$CB,
MATCH(A155&amp;B155,中間シート!$A$1:$A$149,0),
MATCH(F155,中間シート!$B$2:$CB$2,0)
),
"")
)</f>
        <v>0</v>
      </c>
      <c r="H155">
        <f t="shared" si="6"/>
        <v>0</v>
      </c>
      <c r="I155" t="str">
        <f t="shared" si="7"/>
        <v/>
      </c>
      <c r="J155">
        <f xml:space="preserve">
_xlfn.SWITCH(E155,
"良好サイン",H155*VLOOKUP(F155,参照用!$P$2:$Q$55,2,0),
"注意サイン",H155*VLOOKUP(F155,参照用!$P$2:$Q$55,2,0),
""
)</f>
        <v>0</v>
      </c>
      <c r="K155" s="20">
        <f t="shared" si="8"/>
        <v>60</v>
      </c>
    </row>
    <row r="156" spans="1:11" x14ac:dyDescent="0.2">
      <c r="A156" s="8">
        <f>IF(INDEX(中間シート!B$1:B$149,QUOTIENT(ROW(A156)-2, 参照用!$J$12) + 3,1)&gt;0,
INDEX(中間シート!B$1:B$149,QUOTIENT(ROW(A156)-2, 参照用!$J$12) + 3,1),
"")</f>
        <v>46024</v>
      </c>
      <c r="B156" s="8" t="str">
        <f>IF(INDEX(中間シート!D$1:D$149,QUOTIENT(ROW(B156)-2, 参照用!$J$12) + 3,1)&gt;0,
INDEX(中間シート!D$1:D$149,QUOTIENT(ROW(B156)-2, 参照用!$J$12) + 3,1),
"")</f>
        <v>昼</v>
      </c>
      <c r="C156" s="8" t="str">
        <f>INDEX(中間シート!$A$1:$AZ$149,MATCH(A156&amp;B156,中間シート!$A$1:$A$149,0),MATCH(C$1,中間シート!$A$2:$AZ$2,0))</f>
        <v/>
      </c>
      <c r="D156" s="8" t="str">
        <f>INDEX(中間シート!$A$1:$AZ$149,MATCH($A156&amp;$B156,中間シート!$A$1:$A$149,0),MATCH(D$1,中間シート!$A$2:$AZ$2,0))</f>
        <v/>
      </c>
      <c r="E156" t="str">
        <f>IF(
A156="","",
VLOOKUP(MOD(ROW(A156)-2, 参照用!$J$12) + 1,参照用!$N$1:$P$50,2,0)
)</f>
        <v>注意サイン</v>
      </c>
      <c r="F156" t="str">
        <f xml:space="preserve">
IF(A156="","",
VLOOKUP(MOD(ROW(A156)-2, 参照用!$J$12) + 1,参照用!$N$1:$P$50,3,0)
)</f>
        <v>ため息が増加</v>
      </c>
      <c r="G156">
        <f xml:space="preserve">
IF(A156="","",
IFERROR(
INDEX(中間シート!$B:$CB,
MATCH(A156&amp;B156,中間シート!$A$1:$A$149,0),
MATCH(F156,中間シート!$B$2:$CB$2,0)
),
"")
)</f>
        <v>0</v>
      </c>
      <c r="H156">
        <f t="shared" si="6"/>
        <v>0</v>
      </c>
      <c r="I156" t="str">
        <f t="shared" si="7"/>
        <v/>
      </c>
      <c r="J156">
        <f xml:space="preserve">
_xlfn.SWITCH(E156,
"良好サイン",H156*VLOOKUP(F156,参照用!$P$2:$Q$55,2,0),
"注意サイン",H156*VLOOKUP(F156,参照用!$P$2:$Q$55,2,0),
""
)</f>
        <v>0</v>
      </c>
      <c r="K156" s="20">
        <f t="shared" si="8"/>
        <v>60</v>
      </c>
    </row>
    <row r="157" spans="1:11" x14ac:dyDescent="0.2">
      <c r="A157" s="8">
        <f>IF(INDEX(中間シート!B$1:B$149,QUOTIENT(ROW(A157)-2, 参照用!$J$12) + 3,1)&gt;0,
INDEX(中間シート!B$1:B$149,QUOTIENT(ROW(A157)-2, 参照用!$J$12) + 3,1),
"")</f>
        <v>46024</v>
      </c>
      <c r="B157" s="8" t="str">
        <f>IF(INDEX(中間シート!D$1:D$149,QUOTIENT(ROW(B157)-2, 参照用!$J$12) + 3,1)&gt;0,
INDEX(中間シート!D$1:D$149,QUOTIENT(ROW(B157)-2, 参照用!$J$12) + 3,1),
"")</f>
        <v>昼</v>
      </c>
      <c r="C157" s="8" t="str">
        <f>INDEX(中間シート!$A$1:$AZ$149,MATCH(A157&amp;B157,中間シート!$A$1:$A$149,0),MATCH(C$1,中間シート!$A$2:$AZ$2,0))</f>
        <v/>
      </c>
      <c r="D157" s="8" t="str">
        <f>INDEX(中間シート!$A$1:$AZ$149,MATCH($A157&amp;$B157,中間シート!$A$1:$A$149,0),MATCH(D$1,中間シート!$A$2:$AZ$2,0))</f>
        <v/>
      </c>
      <c r="E157" t="str">
        <f>IF(
A157="","",
VLOOKUP(MOD(ROW(A157)-2, 参照用!$J$12) + 1,参照用!$N$1:$P$50,2,0)
)</f>
        <v>注意サイン</v>
      </c>
      <c r="F157" t="str">
        <f xml:space="preserve">
IF(A157="","",
VLOOKUP(MOD(ROW(A157)-2, 参照用!$J$12) + 1,参照用!$N$1:$P$50,3,0)
)</f>
        <v>もやもや</v>
      </c>
      <c r="G157">
        <f xml:space="preserve">
IF(A157="","",
IFERROR(
INDEX(中間シート!$B:$CB,
MATCH(A157&amp;B157,中間シート!$A$1:$A$149,0),
MATCH(F157,中間シート!$B$2:$CB$2,0)
),
"")
)</f>
        <v>0</v>
      </c>
      <c r="H157">
        <f t="shared" si="6"/>
        <v>0</v>
      </c>
      <c r="I157" t="str">
        <f t="shared" si="7"/>
        <v/>
      </c>
      <c r="J157">
        <f xml:space="preserve">
_xlfn.SWITCH(E157,
"良好サイン",H157*VLOOKUP(F157,参照用!$P$2:$Q$55,2,0),
"注意サイン",H157*VLOOKUP(F157,参照用!$P$2:$Q$55,2,0),
""
)</f>
        <v>0</v>
      </c>
      <c r="K157" s="20">
        <f t="shared" si="8"/>
        <v>60</v>
      </c>
    </row>
    <row r="158" spans="1:11" x14ac:dyDescent="0.2">
      <c r="A158" s="8">
        <f>IF(INDEX(中間シート!B$1:B$149,QUOTIENT(ROW(A158)-2, 参照用!$J$12) + 3,1)&gt;0,
INDEX(中間シート!B$1:B$149,QUOTIENT(ROW(A158)-2, 参照用!$J$12) + 3,1),
"")</f>
        <v>46024</v>
      </c>
      <c r="B158" s="8" t="str">
        <f>IF(INDEX(中間シート!D$1:D$149,QUOTIENT(ROW(B158)-2, 参照用!$J$12) + 3,1)&gt;0,
INDEX(中間シート!D$1:D$149,QUOTIENT(ROW(B158)-2, 参照用!$J$12) + 3,1),
"")</f>
        <v>昼</v>
      </c>
      <c r="C158" s="8" t="str">
        <f>INDEX(中間シート!$A$1:$AZ$149,MATCH(A158&amp;B158,中間シート!$A$1:$A$149,0),MATCH(C$1,中間シート!$A$2:$AZ$2,0))</f>
        <v/>
      </c>
      <c r="D158" s="8" t="str">
        <f>INDEX(中間シート!$A$1:$AZ$149,MATCH($A158&amp;$B158,中間シート!$A$1:$A$149,0),MATCH(D$1,中間シート!$A$2:$AZ$2,0))</f>
        <v/>
      </c>
      <c r="E158" t="str">
        <f>IF(
A158="","",
VLOOKUP(MOD(ROW(A158)-2, 参照用!$J$12) + 1,参照用!$N$1:$P$50,2,0)
)</f>
        <v>注意サイン</v>
      </c>
      <c r="F158" t="str">
        <f xml:space="preserve">
IF(A158="","",
VLOOKUP(MOD(ROW(A158)-2, 参照用!$J$12) + 1,参照用!$N$1:$P$50,3,0)
)</f>
        <v>だるい</v>
      </c>
      <c r="G158">
        <f xml:space="preserve">
IF(A158="","",
IFERROR(
INDEX(中間シート!$B:$CB,
MATCH(A158&amp;B158,中間シート!$A$1:$A$149,0),
MATCH(F158,中間シート!$B$2:$CB$2,0)
),
"")
)</f>
        <v>0</v>
      </c>
      <c r="H158">
        <f t="shared" si="6"/>
        <v>0</v>
      </c>
      <c r="I158" t="str">
        <f t="shared" si="7"/>
        <v/>
      </c>
      <c r="J158">
        <f xml:space="preserve">
_xlfn.SWITCH(E158,
"良好サイン",H158*VLOOKUP(F158,参照用!$P$2:$Q$55,2,0),
"注意サイン",H158*VLOOKUP(F158,参照用!$P$2:$Q$55,2,0),
""
)</f>
        <v>0</v>
      </c>
      <c r="K158" s="20">
        <f t="shared" si="8"/>
        <v>60</v>
      </c>
    </row>
    <row r="159" spans="1:11" x14ac:dyDescent="0.2">
      <c r="A159" s="8">
        <f>IF(INDEX(中間シート!B$1:B$149,QUOTIENT(ROW(A159)-2, 参照用!$J$12) + 3,1)&gt;0,
INDEX(中間シート!B$1:B$149,QUOTIENT(ROW(A159)-2, 参照用!$J$12) + 3,1),
"")</f>
        <v>46024</v>
      </c>
      <c r="B159" s="8" t="str">
        <f>IF(INDEX(中間シート!D$1:D$149,QUOTIENT(ROW(B159)-2, 参照用!$J$12) + 3,1)&gt;0,
INDEX(中間シート!D$1:D$149,QUOTIENT(ROW(B159)-2, 参照用!$J$12) + 3,1),
"")</f>
        <v>昼</v>
      </c>
      <c r="C159" s="8" t="str">
        <f>INDEX(中間シート!$A$1:$AZ$149,MATCH(A159&amp;B159,中間シート!$A$1:$A$149,0),MATCH(C$1,中間シート!$A$2:$AZ$2,0))</f>
        <v/>
      </c>
      <c r="D159" s="8" t="str">
        <f>INDEX(中間シート!$A$1:$AZ$149,MATCH($A159&amp;$B159,中間シート!$A$1:$A$149,0),MATCH(D$1,中間シート!$A$2:$AZ$2,0))</f>
        <v/>
      </c>
      <c r="E159" t="str">
        <f>IF(
A159="","",
VLOOKUP(MOD(ROW(A159)-2, 参照用!$J$12) + 1,参照用!$N$1:$P$50,2,0)
)</f>
        <v>注意サイン</v>
      </c>
      <c r="F159" t="str">
        <f xml:space="preserve">
IF(A159="","",
VLOOKUP(MOD(ROW(A159)-2, 参照用!$J$12) + 1,参照用!$N$1:$P$50,3,0)
)</f>
        <v>ぼーっとする</v>
      </c>
      <c r="G159">
        <f xml:space="preserve">
IF(A159="","",
IFERROR(
INDEX(中間シート!$B:$CB,
MATCH(A159&amp;B159,中間シート!$A$1:$A$149,0),
MATCH(F159,中間シート!$B$2:$CB$2,0)
),
"")
)</f>
        <v>0</v>
      </c>
      <c r="H159">
        <f t="shared" si="6"/>
        <v>0</v>
      </c>
      <c r="I159" t="str">
        <f t="shared" si="7"/>
        <v/>
      </c>
      <c r="J159">
        <f xml:space="preserve">
_xlfn.SWITCH(E159,
"良好サイン",H159*VLOOKUP(F159,参照用!$P$2:$Q$55,2,0),
"注意サイン",H159*VLOOKUP(F159,参照用!$P$2:$Q$55,2,0),
""
)</f>
        <v>0</v>
      </c>
      <c r="K159" s="20">
        <f t="shared" si="8"/>
        <v>60</v>
      </c>
    </row>
    <row r="160" spans="1:11" x14ac:dyDescent="0.2">
      <c r="A160" s="8">
        <f>IF(INDEX(中間シート!B$1:B$149,QUOTIENT(ROW(A160)-2, 参照用!$J$12) + 3,1)&gt;0,
INDEX(中間シート!B$1:B$149,QUOTIENT(ROW(A160)-2, 参照用!$J$12) + 3,1),
"")</f>
        <v>46024</v>
      </c>
      <c r="B160" s="8" t="str">
        <f>IF(INDEX(中間シート!D$1:D$149,QUOTIENT(ROW(B160)-2, 参照用!$J$12) + 3,1)&gt;0,
INDEX(中間シート!D$1:D$149,QUOTIENT(ROW(B160)-2, 参照用!$J$12) + 3,1),
"")</f>
        <v>昼</v>
      </c>
      <c r="C160" s="8" t="str">
        <f>INDEX(中間シート!$A$1:$AZ$149,MATCH(A160&amp;B160,中間シート!$A$1:$A$149,0),MATCH(C$1,中間シート!$A$2:$AZ$2,0))</f>
        <v/>
      </c>
      <c r="D160" s="8" t="str">
        <f>INDEX(中間シート!$A$1:$AZ$149,MATCH($A160&amp;$B160,中間シート!$A$1:$A$149,0),MATCH(D$1,中間シート!$A$2:$AZ$2,0))</f>
        <v/>
      </c>
      <c r="E160" t="str">
        <f>IF(
A160="","",
VLOOKUP(MOD(ROW(A160)-2, 参照用!$J$12) + 1,参照用!$N$1:$P$50,2,0)
)</f>
        <v>注意サイン</v>
      </c>
      <c r="F160" t="str">
        <f xml:space="preserve">
IF(A160="","",
VLOOKUP(MOD(ROW(A160)-2, 参照用!$J$12) + 1,参照用!$N$1:$P$50,3,0)
)</f>
        <v>協調性が低下</v>
      </c>
      <c r="G160">
        <f xml:space="preserve">
IF(A160="","",
IFERROR(
INDEX(中間シート!$B:$CB,
MATCH(A160&amp;B160,中間シート!$A$1:$A$149,0),
MATCH(F160,中間シート!$B$2:$CB$2,0)
),
"")
)</f>
        <v>0</v>
      </c>
      <c r="H160">
        <f t="shared" si="6"/>
        <v>0</v>
      </c>
      <c r="I160" t="str">
        <f t="shared" si="7"/>
        <v/>
      </c>
      <c r="J160">
        <f xml:space="preserve">
_xlfn.SWITCH(E160,
"良好サイン",H160*VLOOKUP(F160,参照用!$P$2:$Q$55,2,0),
"注意サイン",H160*VLOOKUP(F160,参照用!$P$2:$Q$55,2,0),
""
)</f>
        <v>0</v>
      </c>
      <c r="K160" s="20">
        <f t="shared" si="8"/>
        <v>60</v>
      </c>
    </row>
    <row r="161" spans="1:11" x14ac:dyDescent="0.2">
      <c r="A161" s="8">
        <f>IF(INDEX(中間シート!B$1:B$149,QUOTIENT(ROW(A161)-2, 参照用!$J$12) + 3,1)&gt;0,
INDEX(中間シート!B$1:B$149,QUOTIENT(ROW(A161)-2, 参照用!$J$12) + 3,1),
"")</f>
        <v>46024</v>
      </c>
      <c r="B161" s="8" t="str">
        <f>IF(INDEX(中間シート!D$1:D$149,QUOTIENT(ROW(B161)-2, 参照用!$J$12) + 3,1)&gt;0,
INDEX(中間シート!D$1:D$149,QUOTIENT(ROW(B161)-2, 参照用!$J$12) + 3,1),
"")</f>
        <v>昼</v>
      </c>
      <c r="C161" s="8" t="str">
        <f>INDEX(中間シート!$A$1:$AZ$149,MATCH(A161&amp;B161,中間シート!$A$1:$A$149,0),MATCH(C$1,中間シート!$A$2:$AZ$2,0))</f>
        <v/>
      </c>
      <c r="D161" s="8" t="str">
        <f>INDEX(中間シート!$A$1:$AZ$149,MATCH($A161&amp;$B161,中間シート!$A$1:$A$149,0),MATCH(D$1,中間シート!$A$2:$AZ$2,0))</f>
        <v/>
      </c>
      <c r="E161" t="str">
        <f>IF(
A161="","",
VLOOKUP(MOD(ROW(A161)-2, 参照用!$J$12) + 1,参照用!$N$1:$P$50,2,0)
)</f>
        <v>注意サイン</v>
      </c>
      <c r="F161" t="str">
        <f xml:space="preserve">
IF(A161="","",
VLOOKUP(MOD(ROW(A161)-2, 参照用!$J$12) + 1,参照用!$N$1:$P$50,3,0)
)</f>
        <v>憂鬱</v>
      </c>
      <c r="G161">
        <f xml:space="preserve">
IF(A161="","",
IFERROR(
INDEX(中間シート!$B:$CB,
MATCH(A161&amp;B161,中間シート!$A$1:$A$149,0),
MATCH(F161,中間シート!$B$2:$CB$2,0)
),
"")
)</f>
        <v>0</v>
      </c>
      <c r="H161">
        <f t="shared" si="6"/>
        <v>0</v>
      </c>
      <c r="I161" t="str">
        <f t="shared" si="7"/>
        <v/>
      </c>
      <c r="J161">
        <f xml:space="preserve">
_xlfn.SWITCH(E161,
"良好サイン",H161*VLOOKUP(F161,参照用!$P$2:$Q$55,2,0),
"注意サイン",H161*VLOOKUP(F161,参照用!$P$2:$Q$55,2,0),
""
)</f>
        <v>0</v>
      </c>
      <c r="K161" s="20">
        <f t="shared" si="8"/>
        <v>60</v>
      </c>
    </row>
    <row r="162" spans="1:11" x14ac:dyDescent="0.2">
      <c r="A162" s="8">
        <f>IF(INDEX(中間シート!B$1:B$149,QUOTIENT(ROW(A162)-2, 参照用!$J$12) + 3,1)&gt;0,
INDEX(中間シート!B$1:B$149,QUOTIENT(ROW(A162)-2, 参照用!$J$12) + 3,1),
"")</f>
        <v>46024</v>
      </c>
      <c r="B162" s="8" t="str">
        <f>IF(INDEX(中間シート!D$1:D$149,QUOTIENT(ROW(B162)-2, 参照用!$J$12) + 3,1)&gt;0,
INDEX(中間シート!D$1:D$149,QUOTIENT(ROW(B162)-2, 参照用!$J$12) + 3,1),
"")</f>
        <v>昼</v>
      </c>
      <c r="C162" s="8" t="str">
        <f>INDEX(中間シート!$A$1:$AZ$149,MATCH(A162&amp;B162,中間シート!$A$1:$A$149,0),MATCH(C$1,中間シート!$A$2:$AZ$2,0))</f>
        <v/>
      </c>
      <c r="D162" s="8" t="str">
        <f>INDEX(中間シート!$A$1:$AZ$149,MATCH($A162&amp;$B162,中間シート!$A$1:$A$149,0),MATCH(D$1,中間シート!$A$2:$AZ$2,0))</f>
        <v/>
      </c>
      <c r="E162" t="str">
        <f>IF(
A162="","",
VLOOKUP(MOD(ROW(A162)-2, 参照用!$J$12) + 1,参照用!$N$1:$P$50,2,0)
)</f>
        <v>注意サイン</v>
      </c>
      <c r="F162" t="str">
        <f xml:space="preserve">
IF(A162="","",
VLOOKUP(MOD(ROW(A162)-2, 参照用!$J$12) + 1,参照用!$N$1:$P$50,3,0)
)</f>
        <v>やる気が無い</v>
      </c>
      <c r="G162">
        <f xml:space="preserve">
IF(A162="","",
IFERROR(
INDEX(中間シート!$B:$CB,
MATCH(A162&amp;B162,中間シート!$A$1:$A$149,0),
MATCH(F162,中間シート!$B$2:$CB$2,0)
),
"")
)</f>
        <v>0</v>
      </c>
      <c r="H162">
        <f t="shared" si="6"/>
        <v>0</v>
      </c>
      <c r="I162" t="str">
        <f t="shared" si="7"/>
        <v/>
      </c>
      <c r="J162">
        <f xml:space="preserve">
_xlfn.SWITCH(E162,
"良好サイン",H162*VLOOKUP(F162,参照用!$P$2:$Q$55,2,0),
"注意サイン",H162*VLOOKUP(F162,参照用!$P$2:$Q$55,2,0),
""
)</f>
        <v>0</v>
      </c>
      <c r="K162" s="20">
        <f t="shared" si="8"/>
        <v>60</v>
      </c>
    </row>
    <row r="163" spans="1:11" x14ac:dyDescent="0.2">
      <c r="A163" s="8">
        <f>IF(INDEX(中間シート!B$1:B$149,QUOTIENT(ROW(A163)-2, 参照用!$J$12) + 3,1)&gt;0,
INDEX(中間シート!B$1:B$149,QUOTIENT(ROW(A163)-2, 参照用!$J$12) + 3,1),
"")</f>
        <v>46024</v>
      </c>
      <c r="B163" s="8" t="str">
        <f>IF(INDEX(中間シート!D$1:D$149,QUOTIENT(ROW(B163)-2, 参照用!$J$12) + 3,1)&gt;0,
INDEX(中間シート!D$1:D$149,QUOTIENT(ROW(B163)-2, 参照用!$J$12) + 3,1),
"")</f>
        <v>昼</v>
      </c>
      <c r="C163" s="8" t="str">
        <f>INDEX(中間シート!$A$1:$AZ$149,MATCH(A163&amp;B163,中間シート!$A$1:$A$149,0),MATCH(C$1,中間シート!$A$2:$AZ$2,0))</f>
        <v/>
      </c>
      <c r="D163" s="8" t="str">
        <f>INDEX(中間シート!$A$1:$AZ$149,MATCH($A163&amp;$B163,中間シート!$A$1:$A$149,0),MATCH(D$1,中間シート!$A$2:$AZ$2,0))</f>
        <v/>
      </c>
      <c r="E163" t="str">
        <f>IF(
A163="","",
VLOOKUP(MOD(ROW(A163)-2, 参照用!$J$12) + 1,参照用!$N$1:$P$50,2,0)
)</f>
        <v>注意サイン</v>
      </c>
      <c r="F163" t="str">
        <f xml:space="preserve">
IF(A163="","",
VLOOKUP(MOD(ROW(A163)-2, 参照用!$J$12) + 1,参照用!$N$1:$P$50,3,0)
)</f>
        <v>物忘れ</v>
      </c>
      <c r="G163">
        <f xml:space="preserve">
IF(A163="","",
IFERROR(
INDEX(中間シート!$B:$CB,
MATCH(A163&amp;B163,中間シート!$A$1:$A$149,0),
MATCH(F163,中間シート!$B$2:$CB$2,0)
),
"")
)</f>
        <v>0</v>
      </c>
      <c r="H163">
        <f t="shared" si="6"/>
        <v>0</v>
      </c>
      <c r="I163" t="str">
        <f t="shared" si="7"/>
        <v/>
      </c>
      <c r="J163">
        <f xml:space="preserve">
_xlfn.SWITCH(E163,
"良好サイン",H163*VLOOKUP(F163,参照用!$P$2:$Q$55,2,0),
"注意サイン",H163*VLOOKUP(F163,参照用!$P$2:$Q$55,2,0),
""
)</f>
        <v>0</v>
      </c>
      <c r="K163" s="20">
        <f t="shared" si="8"/>
        <v>60</v>
      </c>
    </row>
    <row r="164" spans="1:11" x14ac:dyDescent="0.2">
      <c r="A164" s="8">
        <f>IF(INDEX(中間シート!B$1:B$149,QUOTIENT(ROW(A164)-2, 参照用!$J$12) + 3,1)&gt;0,
INDEX(中間シート!B$1:B$149,QUOTIENT(ROW(A164)-2, 参照用!$J$12) + 3,1),
"")</f>
        <v>46024</v>
      </c>
      <c r="B164" s="8" t="str">
        <f>IF(INDEX(中間シート!D$1:D$149,QUOTIENT(ROW(B164)-2, 参照用!$J$12) + 3,1)&gt;0,
INDEX(中間シート!D$1:D$149,QUOTIENT(ROW(B164)-2, 参照用!$J$12) + 3,1),
"")</f>
        <v>昼</v>
      </c>
      <c r="C164" s="8" t="str">
        <f>INDEX(中間シート!$A$1:$AZ$149,MATCH(A164&amp;B164,中間シート!$A$1:$A$149,0),MATCH(C$1,中間シート!$A$2:$AZ$2,0))</f>
        <v/>
      </c>
      <c r="D164" s="8" t="str">
        <f>INDEX(中間シート!$A$1:$AZ$149,MATCH($A164&amp;$B164,中間シート!$A$1:$A$149,0),MATCH(D$1,中間シート!$A$2:$AZ$2,0))</f>
        <v/>
      </c>
      <c r="E164" t="str">
        <f>IF(
A164="","",
VLOOKUP(MOD(ROW(A164)-2, 参照用!$J$12) + 1,参照用!$N$1:$P$50,2,0)
)</f>
        <v>悪化サイン</v>
      </c>
      <c r="F164" t="str">
        <f xml:space="preserve">
IF(A164="","",
VLOOKUP(MOD(ROW(A164)-2, 参照用!$J$12) + 1,参照用!$N$1:$P$50,3,0)
)</f>
        <v>イライラ</v>
      </c>
      <c r="G164">
        <f xml:space="preserve">
IF(A164="","",
IFERROR(
INDEX(中間シート!$B:$CB,
MATCH(A164&amp;B164,中間シート!$A$1:$A$149,0),
MATCH(F164,中間シート!$B$2:$CB$2,0)
),
"")
)</f>
        <v>0</v>
      </c>
      <c r="H164">
        <f t="shared" si="6"/>
        <v>0</v>
      </c>
      <c r="I164" t="str">
        <f t="shared" si="7"/>
        <v/>
      </c>
      <c r="J164" t="str">
        <f xml:space="preserve">
_xlfn.SWITCH(E164,
"良好サイン",H164*VLOOKUP(F164,参照用!$P$2:$Q$55,2,0),
"注意サイン",H164*VLOOKUP(F164,参照用!$P$2:$Q$55,2,0),
""
)</f>
        <v/>
      </c>
      <c r="K164" s="20">
        <f t="shared" si="8"/>
        <v>60</v>
      </c>
    </row>
    <row r="165" spans="1:11" x14ac:dyDescent="0.2">
      <c r="A165" s="8">
        <f>IF(INDEX(中間シート!B$1:B$149,QUOTIENT(ROW(A165)-2, 参照用!$J$12) + 3,1)&gt;0,
INDEX(中間シート!B$1:B$149,QUOTIENT(ROW(A165)-2, 参照用!$J$12) + 3,1),
"")</f>
        <v>46024</v>
      </c>
      <c r="B165" s="8" t="str">
        <f>IF(INDEX(中間シート!D$1:D$149,QUOTIENT(ROW(B165)-2, 参照用!$J$12) + 3,1)&gt;0,
INDEX(中間シート!D$1:D$149,QUOTIENT(ROW(B165)-2, 参照用!$J$12) + 3,1),
"")</f>
        <v>昼</v>
      </c>
      <c r="C165" s="8" t="str">
        <f>INDEX(中間シート!$A$1:$AZ$149,MATCH(A165&amp;B165,中間シート!$A$1:$A$149,0),MATCH(C$1,中間シート!$A$2:$AZ$2,0))</f>
        <v/>
      </c>
      <c r="D165" s="8" t="str">
        <f>INDEX(中間シート!$A$1:$AZ$149,MATCH($A165&amp;$B165,中間シート!$A$1:$A$149,0),MATCH(D$1,中間シート!$A$2:$AZ$2,0))</f>
        <v/>
      </c>
      <c r="E165" t="str">
        <f>IF(
A165="","",
VLOOKUP(MOD(ROW(A165)-2, 参照用!$J$12) + 1,参照用!$N$1:$P$50,2,0)
)</f>
        <v>悪化サイン</v>
      </c>
      <c r="F165" t="str">
        <f xml:space="preserve">
IF(A165="","",
VLOOKUP(MOD(ROW(A165)-2, 参照用!$J$12) + 1,参照用!$N$1:$P$50,3,0)
)</f>
        <v>恐怖心</v>
      </c>
      <c r="G165">
        <f xml:space="preserve">
IF(A165="","",
IFERROR(
INDEX(中間シート!$B:$CB,
MATCH(A165&amp;B165,中間シート!$A$1:$A$149,0),
MATCH(F165,中間シート!$B$2:$CB$2,0)
),
"")
)</f>
        <v>0</v>
      </c>
      <c r="H165">
        <f t="shared" si="6"/>
        <v>0</v>
      </c>
      <c r="I165" t="str">
        <f t="shared" si="7"/>
        <v/>
      </c>
      <c r="J165" t="str">
        <f xml:space="preserve">
_xlfn.SWITCH(E165,
"良好サイン",H165*VLOOKUP(F165,参照用!$P$2:$Q$55,2,0),
"注意サイン",H165*VLOOKUP(F165,参照用!$P$2:$Q$55,2,0),
""
)</f>
        <v/>
      </c>
      <c r="K165" s="20">
        <f t="shared" si="8"/>
        <v>60</v>
      </c>
    </row>
    <row r="166" spans="1:11" x14ac:dyDescent="0.2">
      <c r="A166" s="8">
        <f>IF(INDEX(中間シート!B$1:B$149,QUOTIENT(ROW(A166)-2, 参照用!$J$12) + 3,1)&gt;0,
INDEX(中間シート!B$1:B$149,QUOTIENT(ROW(A166)-2, 参照用!$J$12) + 3,1),
"")</f>
        <v>46024</v>
      </c>
      <c r="B166" s="8" t="str">
        <f>IF(INDEX(中間シート!D$1:D$149,QUOTIENT(ROW(B166)-2, 参照用!$J$12) + 3,1)&gt;0,
INDEX(中間シート!D$1:D$149,QUOTIENT(ROW(B166)-2, 参照用!$J$12) + 3,1),
"")</f>
        <v>昼</v>
      </c>
      <c r="C166" s="8" t="str">
        <f>INDEX(中間シート!$A$1:$AZ$149,MATCH(A166&amp;B166,中間シート!$A$1:$A$149,0),MATCH(C$1,中間シート!$A$2:$AZ$2,0))</f>
        <v/>
      </c>
      <c r="D166" s="8" t="str">
        <f>INDEX(中間シート!$A$1:$AZ$149,MATCH($A166&amp;$B166,中間シート!$A$1:$A$149,0),MATCH(D$1,中間シート!$A$2:$AZ$2,0))</f>
        <v/>
      </c>
      <c r="E166" t="str">
        <f>IF(
A166="","",
VLOOKUP(MOD(ROW(A166)-2, 参照用!$J$12) + 1,参照用!$N$1:$P$50,2,0)
)</f>
        <v>悪化サイン</v>
      </c>
      <c r="F166" t="str">
        <f xml:space="preserve">
IF(A166="","",
VLOOKUP(MOD(ROW(A166)-2, 参照用!$J$12) + 1,参照用!$N$1:$P$50,3,0)
)</f>
        <v>外出不可</v>
      </c>
      <c r="G166">
        <f xml:space="preserve">
IF(A166="","",
IFERROR(
INDEX(中間シート!$B:$CB,
MATCH(A166&amp;B166,中間シート!$A$1:$A$149,0),
MATCH(F166,中間シート!$B$2:$CB$2,0)
),
"")
)</f>
        <v>0</v>
      </c>
      <c r="H166">
        <f t="shared" si="6"/>
        <v>0</v>
      </c>
      <c r="I166" t="str">
        <f t="shared" si="7"/>
        <v/>
      </c>
      <c r="J166" t="str">
        <f xml:space="preserve">
_xlfn.SWITCH(E166,
"良好サイン",H166*VLOOKUP(F166,参照用!$P$2:$Q$55,2,0),
"注意サイン",H166*VLOOKUP(F166,参照用!$P$2:$Q$55,2,0),
""
)</f>
        <v/>
      </c>
      <c r="K166" s="20">
        <f t="shared" si="8"/>
        <v>60</v>
      </c>
    </row>
    <row r="167" spans="1:11" x14ac:dyDescent="0.2">
      <c r="A167" s="8">
        <f>IF(INDEX(中間シート!B$1:B$149,QUOTIENT(ROW(A167)-2, 参照用!$J$12) + 3,1)&gt;0,
INDEX(中間シート!B$1:B$149,QUOTIENT(ROW(A167)-2, 参照用!$J$12) + 3,1),
"")</f>
        <v>46024</v>
      </c>
      <c r="B167" s="8" t="str">
        <f>IF(INDEX(中間シート!D$1:D$149,QUOTIENT(ROW(B167)-2, 参照用!$J$12) + 3,1)&gt;0,
INDEX(中間シート!D$1:D$149,QUOTIENT(ROW(B167)-2, 参照用!$J$12) + 3,1),
"")</f>
        <v>昼</v>
      </c>
      <c r="C167" s="8" t="str">
        <f>INDEX(中間シート!$A$1:$AZ$149,MATCH(A167&amp;B167,中間シート!$A$1:$A$149,0),MATCH(C$1,中間シート!$A$2:$AZ$2,0))</f>
        <v/>
      </c>
      <c r="D167" s="8" t="str">
        <f>INDEX(中間シート!$A$1:$AZ$149,MATCH($A167&amp;$B167,中間シート!$A$1:$A$149,0),MATCH(D$1,中間シート!$A$2:$AZ$2,0))</f>
        <v/>
      </c>
      <c r="E167" t="str">
        <f>IF(
A167="","",
VLOOKUP(MOD(ROW(A167)-2, 参照用!$J$12) + 1,参照用!$N$1:$P$50,2,0)
)</f>
        <v>悪化サイン</v>
      </c>
      <c r="F167" t="str">
        <f xml:space="preserve">
IF(A167="","",
VLOOKUP(MOD(ROW(A167)-2, 参照用!$J$12) + 1,参照用!$N$1:$P$50,3,0)
)</f>
        <v>思考不能</v>
      </c>
      <c r="G167">
        <f xml:space="preserve">
IF(A167="","",
IFERROR(
INDEX(中間シート!$B:$CB,
MATCH(A167&amp;B167,中間シート!$A$1:$A$149,0),
MATCH(F167,中間シート!$B$2:$CB$2,0)
),
"")
)</f>
        <v>0</v>
      </c>
      <c r="H167">
        <f t="shared" si="6"/>
        <v>0</v>
      </c>
      <c r="I167" t="str">
        <f t="shared" si="7"/>
        <v/>
      </c>
      <c r="J167" t="str">
        <f xml:space="preserve">
_xlfn.SWITCH(E167,
"良好サイン",H167*VLOOKUP(F167,参照用!$P$2:$Q$55,2,0),
"注意サイン",H167*VLOOKUP(F167,参照用!$P$2:$Q$55,2,0),
""
)</f>
        <v/>
      </c>
      <c r="K167" s="20">
        <f t="shared" si="8"/>
        <v>60</v>
      </c>
    </row>
    <row r="168" spans="1:11" x14ac:dyDescent="0.2">
      <c r="A168" s="8">
        <f>IF(INDEX(中間シート!B$1:B$149,QUOTIENT(ROW(A168)-2, 参照用!$J$12) + 3,1)&gt;0,
INDEX(中間シート!B$1:B$149,QUOTIENT(ROW(A168)-2, 参照用!$J$12) + 3,1),
"")</f>
        <v>46024</v>
      </c>
      <c r="B168" s="8" t="str">
        <f>IF(INDEX(中間シート!D$1:D$149,QUOTIENT(ROW(B168)-2, 参照用!$J$12) + 3,1)&gt;0,
INDEX(中間シート!D$1:D$149,QUOTIENT(ROW(B168)-2, 参照用!$J$12) + 3,1),
"")</f>
        <v>昼</v>
      </c>
      <c r="C168" s="8" t="str">
        <f>INDEX(中間シート!$A$1:$AZ$149,MATCH(A168&amp;B168,中間シート!$A$1:$A$149,0),MATCH(C$1,中間シート!$A$2:$AZ$2,0))</f>
        <v/>
      </c>
      <c r="D168" s="8" t="str">
        <f>INDEX(中間シート!$A$1:$AZ$149,MATCH($A168&amp;$B168,中間シート!$A$1:$A$149,0),MATCH(D$1,中間シート!$A$2:$AZ$2,0))</f>
        <v/>
      </c>
      <c r="E168" t="str">
        <f>IF(
A168="","",
VLOOKUP(MOD(ROW(A168)-2, 参照用!$J$12) + 1,参照用!$N$1:$P$50,2,0)
)</f>
        <v>悪化サイン</v>
      </c>
      <c r="F168" t="str">
        <f xml:space="preserve">
IF(A168="","",
VLOOKUP(MOD(ROW(A168)-2, 参照用!$J$12) + 1,参照用!$N$1:$P$50,3,0)
)</f>
        <v>人間不信</v>
      </c>
      <c r="G168">
        <f xml:space="preserve">
IF(A168="","",
IFERROR(
INDEX(中間シート!$B:$CB,
MATCH(A168&amp;B168,中間シート!$A$1:$A$149,0),
MATCH(F168,中間シート!$B$2:$CB$2,0)
),
"")
)</f>
        <v>0</v>
      </c>
      <c r="H168">
        <f t="shared" si="6"/>
        <v>0</v>
      </c>
      <c r="I168" t="str">
        <f t="shared" si="7"/>
        <v/>
      </c>
      <c r="J168" t="str">
        <f xml:space="preserve">
_xlfn.SWITCH(E168,
"良好サイン",H168*VLOOKUP(F168,参照用!$P$2:$Q$55,2,0),
"注意サイン",H168*VLOOKUP(F168,参照用!$P$2:$Q$55,2,0),
""
)</f>
        <v/>
      </c>
      <c r="K168" s="20">
        <f t="shared" si="8"/>
        <v>60</v>
      </c>
    </row>
    <row r="169" spans="1:11" x14ac:dyDescent="0.2">
      <c r="A169" s="8">
        <f>IF(INDEX(中間シート!B$1:B$149,QUOTIENT(ROW(A169)-2, 参照用!$J$12) + 3,1)&gt;0,
INDEX(中間シート!B$1:B$149,QUOTIENT(ROW(A169)-2, 参照用!$J$12) + 3,1),
"")</f>
        <v>46024</v>
      </c>
      <c r="B169" s="8" t="str">
        <f>IF(INDEX(中間シート!D$1:D$149,QUOTIENT(ROW(B169)-2, 参照用!$J$12) + 3,1)&gt;0,
INDEX(中間シート!D$1:D$149,QUOTIENT(ROW(B169)-2, 参照用!$J$12) + 3,1),
"")</f>
        <v>昼</v>
      </c>
      <c r="C169" s="8" t="str">
        <f>INDEX(中間シート!$A$1:$AZ$149,MATCH(A169&amp;B169,中間シート!$A$1:$A$149,0),MATCH(C$1,中間シート!$A$2:$AZ$2,0))</f>
        <v/>
      </c>
      <c r="D169" s="8" t="str">
        <f>INDEX(中間シート!$A$1:$AZ$149,MATCH($A169&amp;$B169,中間シート!$A$1:$A$149,0),MATCH(D$1,中間シート!$A$2:$AZ$2,0))</f>
        <v/>
      </c>
      <c r="E169" t="str">
        <f>IF(
A169="","",
VLOOKUP(MOD(ROW(A169)-2, 参照用!$J$12) + 1,参照用!$N$1:$P$50,2,0)
)</f>
        <v>悪化サイン</v>
      </c>
      <c r="F169" t="str">
        <f xml:space="preserve">
IF(A169="","",
VLOOKUP(MOD(ROW(A169)-2, 参照用!$J$12) + 1,参照用!$N$1:$P$50,3,0)
)</f>
        <v>破壊衝動</v>
      </c>
      <c r="G169">
        <f xml:space="preserve">
IF(A169="","",
IFERROR(
INDEX(中間シート!$B:$CB,
MATCH(A169&amp;B169,中間シート!$A$1:$A$149,0),
MATCH(F169,中間シート!$B$2:$CB$2,0)
),
"")
)</f>
        <v>0</v>
      </c>
      <c r="H169">
        <f t="shared" si="6"/>
        <v>0</v>
      </c>
      <c r="I169" t="str">
        <f t="shared" si="7"/>
        <v/>
      </c>
      <c r="J169" t="str">
        <f xml:space="preserve">
_xlfn.SWITCH(E169,
"良好サイン",H169*VLOOKUP(F169,参照用!$P$2:$Q$55,2,0),
"注意サイン",H169*VLOOKUP(F169,参照用!$P$2:$Q$55,2,0),
""
)</f>
        <v/>
      </c>
      <c r="K169" s="20">
        <f t="shared" si="8"/>
        <v>60</v>
      </c>
    </row>
    <row r="170" spans="1:11" x14ac:dyDescent="0.2">
      <c r="A170" s="8">
        <f>IF(INDEX(中間シート!B$1:B$149,QUOTIENT(ROW(A170)-2, 参照用!$J$12) + 3,1)&gt;0,
INDEX(中間シート!B$1:B$149,QUOTIENT(ROW(A170)-2, 参照用!$J$12) + 3,1),
"")</f>
        <v>46024</v>
      </c>
      <c r="B170" s="8" t="str">
        <f>IF(INDEX(中間シート!D$1:D$149,QUOTIENT(ROW(B170)-2, 参照用!$J$12) + 3,1)&gt;0,
INDEX(中間シート!D$1:D$149,QUOTIENT(ROW(B170)-2, 参照用!$J$12) + 3,1),
"")</f>
        <v>昼</v>
      </c>
      <c r="C170" s="8" t="str">
        <f>INDEX(中間シート!$A$1:$AZ$149,MATCH(A170&amp;B170,中間シート!$A$1:$A$149,0),MATCH(C$1,中間シート!$A$2:$AZ$2,0))</f>
        <v/>
      </c>
      <c r="D170" s="8" t="str">
        <f>INDEX(中間シート!$A$1:$AZ$149,MATCH($A170&amp;$B170,中間シート!$A$1:$A$149,0),MATCH(D$1,中間シート!$A$2:$AZ$2,0))</f>
        <v/>
      </c>
      <c r="E170" t="str">
        <f>IF(
A170="","",
VLOOKUP(MOD(ROW(A170)-2, 参照用!$J$12) + 1,参照用!$N$1:$P$50,2,0)
)</f>
        <v>リカバリー</v>
      </c>
      <c r="F170" t="str">
        <f xml:space="preserve">
IF(A170="","",
VLOOKUP(MOD(ROW(A170)-2, 参照用!$J$12) + 1,参照用!$N$1:$P$50,3,0)
)</f>
        <v>ストレッチ</v>
      </c>
      <c r="G170">
        <f xml:space="preserve">
IF(A170="","",
IFERROR(
INDEX(中間シート!$B:$CB,
MATCH(A170&amp;B170,中間シート!$A$1:$A$149,0),
MATCH(F170,中間シート!$B$2:$CB$2,0)
),
"")
)</f>
        <v>0</v>
      </c>
      <c r="H170">
        <f t="shared" si="6"/>
        <v>0</v>
      </c>
      <c r="I170" t="str">
        <f t="shared" si="7"/>
        <v/>
      </c>
      <c r="J170" t="str">
        <f xml:space="preserve">
_xlfn.SWITCH(E170,
"良好サイン",H170*VLOOKUP(F170,参照用!$P$2:$Q$55,2,0),
"注意サイン",H170*VLOOKUP(F170,参照用!$P$2:$Q$55,2,0),
""
)</f>
        <v/>
      </c>
      <c r="K170" s="20">
        <f t="shared" si="8"/>
        <v>60</v>
      </c>
    </row>
    <row r="171" spans="1:11" x14ac:dyDescent="0.2">
      <c r="A171" s="8">
        <f>IF(INDEX(中間シート!B$1:B$149,QUOTIENT(ROW(A171)-2, 参照用!$J$12) + 3,1)&gt;0,
INDEX(中間シート!B$1:B$149,QUOTIENT(ROW(A171)-2, 参照用!$J$12) + 3,1),
"")</f>
        <v>46024</v>
      </c>
      <c r="B171" s="8" t="str">
        <f>IF(INDEX(中間シート!D$1:D$149,QUOTIENT(ROW(B171)-2, 参照用!$J$12) + 3,1)&gt;0,
INDEX(中間シート!D$1:D$149,QUOTIENT(ROW(B171)-2, 参照用!$J$12) + 3,1),
"")</f>
        <v>昼</v>
      </c>
      <c r="C171" s="8" t="str">
        <f>INDEX(中間シート!$A$1:$AZ$149,MATCH(A171&amp;B171,中間シート!$A$1:$A$149,0),MATCH(C$1,中間シート!$A$2:$AZ$2,0))</f>
        <v/>
      </c>
      <c r="D171" s="8" t="str">
        <f>INDEX(中間シート!$A$1:$AZ$149,MATCH($A171&amp;$B171,中間シート!$A$1:$A$149,0),MATCH(D$1,中間シート!$A$2:$AZ$2,0))</f>
        <v/>
      </c>
      <c r="E171" t="str">
        <f>IF(
A171="","",
VLOOKUP(MOD(ROW(A171)-2, 参照用!$J$12) + 1,参照用!$N$1:$P$50,2,0)
)</f>
        <v>リカバリー</v>
      </c>
      <c r="F171" t="str">
        <f xml:space="preserve">
IF(A171="","",
VLOOKUP(MOD(ROW(A171)-2, 参照用!$J$12) + 1,参照用!$N$1:$P$50,3,0)
)</f>
        <v>仮眠</v>
      </c>
      <c r="G171">
        <f xml:space="preserve">
IF(A171="","",
IFERROR(
INDEX(中間シート!$B:$CB,
MATCH(A171&amp;B171,中間シート!$A$1:$A$149,0),
MATCH(F171,中間シート!$B$2:$CB$2,0)
),
"")
)</f>
        <v>0</v>
      </c>
      <c r="H171">
        <f t="shared" si="6"/>
        <v>0</v>
      </c>
      <c r="I171" t="str">
        <f t="shared" si="7"/>
        <v/>
      </c>
      <c r="J171" t="str">
        <f xml:space="preserve">
_xlfn.SWITCH(E171,
"良好サイン",H171*VLOOKUP(F171,参照用!$P$2:$Q$55,2,0),
"注意サイン",H171*VLOOKUP(F171,参照用!$P$2:$Q$55,2,0),
""
)</f>
        <v/>
      </c>
      <c r="K171" s="20">
        <f t="shared" si="8"/>
        <v>60</v>
      </c>
    </row>
    <row r="172" spans="1:11" x14ac:dyDescent="0.2">
      <c r="A172" s="8">
        <f>IF(INDEX(中間シート!B$1:B$149,QUOTIENT(ROW(A172)-2, 参照用!$J$12) + 3,1)&gt;0,
INDEX(中間シート!B$1:B$149,QUOTIENT(ROW(A172)-2, 参照用!$J$12) + 3,1),
"")</f>
        <v>46024</v>
      </c>
      <c r="B172" s="8" t="str">
        <f>IF(INDEX(中間シート!D$1:D$149,QUOTIENT(ROW(B172)-2, 参照用!$J$12) + 3,1)&gt;0,
INDEX(中間シート!D$1:D$149,QUOTIENT(ROW(B172)-2, 参照用!$J$12) + 3,1),
"")</f>
        <v>昼</v>
      </c>
      <c r="C172" s="8" t="str">
        <f>INDEX(中間シート!$A$1:$AZ$149,MATCH(A172&amp;B172,中間シート!$A$1:$A$149,0),MATCH(C$1,中間シート!$A$2:$AZ$2,0))</f>
        <v/>
      </c>
      <c r="D172" s="8" t="str">
        <f>INDEX(中間シート!$A$1:$AZ$149,MATCH($A172&amp;$B172,中間シート!$A$1:$A$149,0),MATCH(D$1,中間シート!$A$2:$AZ$2,0))</f>
        <v/>
      </c>
      <c r="E172" t="str">
        <f>IF(
A172="","",
VLOOKUP(MOD(ROW(A172)-2, 参照用!$J$12) + 1,参照用!$N$1:$P$50,2,0)
)</f>
        <v>リカバリー</v>
      </c>
      <c r="F172" t="str">
        <f xml:space="preserve">
IF(A172="","",
VLOOKUP(MOD(ROW(A172)-2, 参照用!$J$12) + 1,参照用!$N$1:$P$50,3,0)
)</f>
        <v>音楽</v>
      </c>
      <c r="G172">
        <f xml:space="preserve">
IF(A172="","",
IFERROR(
INDEX(中間シート!$B:$CB,
MATCH(A172&amp;B172,中間シート!$A$1:$A$149,0),
MATCH(F172,中間シート!$B$2:$CB$2,0)
),
"")
)</f>
        <v>0</v>
      </c>
      <c r="H172">
        <f t="shared" si="6"/>
        <v>0</v>
      </c>
      <c r="I172" t="str">
        <f t="shared" si="7"/>
        <v/>
      </c>
      <c r="J172" t="str">
        <f xml:space="preserve">
_xlfn.SWITCH(E172,
"良好サイン",H172*VLOOKUP(F172,参照用!$P$2:$Q$55,2,0),
"注意サイン",H172*VLOOKUP(F172,参照用!$P$2:$Q$55,2,0),
""
)</f>
        <v/>
      </c>
      <c r="K172" s="20">
        <f t="shared" si="8"/>
        <v>60</v>
      </c>
    </row>
    <row r="173" spans="1:11" x14ac:dyDescent="0.2">
      <c r="A173" s="8">
        <f>IF(INDEX(中間シート!B$1:B$149,QUOTIENT(ROW(A173)-2, 参照用!$J$12) + 3,1)&gt;0,
INDEX(中間シート!B$1:B$149,QUOTIENT(ROW(A173)-2, 参照用!$J$12) + 3,1),
"")</f>
        <v>46024</v>
      </c>
      <c r="B173" s="8" t="str">
        <f>IF(INDEX(中間シート!D$1:D$149,QUOTIENT(ROW(B173)-2, 参照用!$J$12) + 3,1)&gt;0,
INDEX(中間シート!D$1:D$149,QUOTIENT(ROW(B173)-2, 参照用!$J$12) + 3,1),
"")</f>
        <v>昼</v>
      </c>
      <c r="C173" s="8" t="str">
        <f>INDEX(中間シート!$A$1:$AZ$149,MATCH(A173&amp;B173,中間シート!$A$1:$A$149,0),MATCH(C$1,中間シート!$A$2:$AZ$2,0))</f>
        <v/>
      </c>
      <c r="D173" s="8" t="str">
        <f>INDEX(中間シート!$A$1:$AZ$149,MATCH($A173&amp;$B173,中間シート!$A$1:$A$149,0),MATCH(D$1,中間シート!$A$2:$AZ$2,0))</f>
        <v/>
      </c>
      <c r="E173" t="str">
        <f>IF(
A173="","",
VLOOKUP(MOD(ROW(A173)-2, 参照用!$J$12) + 1,参照用!$N$1:$P$50,2,0)
)</f>
        <v>リカバリー</v>
      </c>
      <c r="F173" t="str">
        <f xml:space="preserve">
IF(A173="","",
VLOOKUP(MOD(ROW(A173)-2, 参照用!$J$12) + 1,参照用!$N$1:$P$50,3,0)
)</f>
        <v>頓服</v>
      </c>
      <c r="G173">
        <f xml:space="preserve">
IF(A173="","",
IFERROR(
INDEX(中間シート!$B:$CB,
MATCH(A173&amp;B173,中間シート!$A$1:$A$149,0),
MATCH(F173,中間シート!$B$2:$CB$2,0)
),
"")
)</f>
        <v>0</v>
      </c>
      <c r="H173">
        <f t="shared" si="6"/>
        <v>0</v>
      </c>
      <c r="I173" t="str">
        <f t="shared" si="7"/>
        <v/>
      </c>
      <c r="J173" t="str">
        <f xml:space="preserve">
_xlfn.SWITCH(E173,
"良好サイン",H173*VLOOKUP(F173,参照用!$P$2:$Q$55,2,0),
"注意サイン",H173*VLOOKUP(F173,参照用!$P$2:$Q$55,2,0),
""
)</f>
        <v/>
      </c>
      <c r="K173" s="20">
        <f t="shared" si="8"/>
        <v>60</v>
      </c>
    </row>
    <row r="174" spans="1:11" x14ac:dyDescent="0.2">
      <c r="A174" s="8">
        <f>IF(INDEX(中間シート!B$1:B$149,QUOTIENT(ROW(A174)-2, 参照用!$J$12) + 3,1)&gt;0,
INDEX(中間シート!B$1:B$149,QUOTIENT(ROW(A174)-2, 参照用!$J$12) + 3,1),
"")</f>
        <v>46024</v>
      </c>
      <c r="B174" s="8" t="str">
        <f>IF(INDEX(中間シート!D$1:D$149,QUOTIENT(ROW(B174)-2, 参照用!$J$12) + 3,1)&gt;0,
INDEX(中間シート!D$1:D$149,QUOTIENT(ROW(B174)-2, 参照用!$J$12) + 3,1),
"")</f>
        <v>昼</v>
      </c>
      <c r="C174" s="8" t="str">
        <f>INDEX(中間シート!$A$1:$AZ$149,MATCH(A174&amp;B174,中間シート!$A$1:$A$149,0),MATCH(C$1,中間シート!$A$2:$AZ$2,0))</f>
        <v/>
      </c>
      <c r="D174" s="8" t="str">
        <f>INDEX(中間シート!$A$1:$AZ$149,MATCH($A174&amp;$B174,中間シート!$A$1:$A$149,0),MATCH(D$1,中間シート!$A$2:$AZ$2,0))</f>
        <v/>
      </c>
      <c r="E174" t="str">
        <f>IF(
A174="","",
VLOOKUP(MOD(ROW(A174)-2, 参照用!$J$12) + 1,参照用!$N$1:$P$50,2,0)
)</f>
        <v>リカバリー</v>
      </c>
      <c r="F174" t="str">
        <f xml:space="preserve">
IF(A174="","",
VLOOKUP(MOD(ROW(A174)-2, 参照用!$J$12) + 1,参照用!$N$1:$P$50,3,0)
)</f>
        <v>散歩</v>
      </c>
      <c r="G174">
        <f xml:space="preserve">
IF(A174="","",
IFERROR(
INDEX(中間シート!$B:$CB,
MATCH(A174&amp;B174,中間シート!$A$1:$A$149,0),
MATCH(F174,中間シート!$B$2:$CB$2,0)
),
"")
)</f>
        <v>0</v>
      </c>
      <c r="H174">
        <f t="shared" si="6"/>
        <v>0</v>
      </c>
      <c r="I174" t="str">
        <f t="shared" si="7"/>
        <v/>
      </c>
      <c r="J174" t="str">
        <f xml:space="preserve">
_xlfn.SWITCH(E174,
"良好サイン",H174*VLOOKUP(F174,参照用!$P$2:$Q$55,2,0),
"注意サイン",H174*VLOOKUP(F174,参照用!$P$2:$Q$55,2,0),
""
)</f>
        <v/>
      </c>
      <c r="K174" s="20">
        <f t="shared" si="8"/>
        <v>60</v>
      </c>
    </row>
    <row r="175" spans="1:11" x14ac:dyDescent="0.2">
      <c r="A175" s="8">
        <f>IF(INDEX(中間シート!B$1:B$149,QUOTIENT(ROW(A175)-2, 参照用!$J$12) + 3,1)&gt;0,
INDEX(中間シート!B$1:B$149,QUOTIENT(ROW(A175)-2, 参照用!$J$12) + 3,1),
"")</f>
        <v>46024</v>
      </c>
      <c r="B175" s="8" t="str">
        <f>IF(INDEX(中間シート!D$1:D$149,QUOTIENT(ROW(B175)-2, 参照用!$J$12) + 3,1)&gt;0,
INDEX(中間シート!D$1:D$149,QUOTIENT(ROW(B175)-2, 参照用!$J$12) + 3,1),
"")</f>
        <v>昼</v>
      </c>
      <c r="C175" s="8" t="str">
        <f>INDEX(中間シート!$A$1:$AZ$149,MATCH(A175&amp;B175,中間シート!$A$1:$A$149,0),MATCH(C$1,中間シート!$A$2:$AZ$2,0))</f>
        <v/>
      </c>
      <c r="D175" s="8" t="str">
        <f>INDEX(中間シート!$A$1:$AZ$149,MATCH($A175&amp;$B175,中間シート!$A$1:$A$149,0),MATCH(D$1,中間シート!$A$2:$AZ$2,0))</f>
        <v/>
      </c>
      <c r="E175" t="str">
        <f>IF(
A175="","",
VLOOKUP(MOD(ROW(A175)-2, 参照用!$J$12) + 1,参照用!$N$1:$P$50,2,0)
)</f>
        <v>服薬</v>
      </c>
      <c r="F175" t="str">
        <f xml:space="preserve">
IF(A175="","",
VLOOKUP(MOD(ROW(A175)-2, 参照用!$J$12) + 1,参照用!$N$1:$P$50,3,0)
)</f>
        <v>いつもの薬</v>
      </c>
      <c r="G175">
        <f xml:space="preserve">
IF(A175="","",
IFERROR(
INDEX(中間シート!$B:$CB,
MATCH(A175&amp;B175,中間シート!$A$1:$A$149,0),
MATCH(F175,中間シート!$B$2:$CB$2,0)
),
"")
)</f>
        <v>0</v>
      </c>
      <c r="H175">
        <f t="shared" si="6"/>
        <v>0</v>
      </c>
      <c r="I175" t="str">
        <f t="shared" si="7"/>
        <v/>
      </c>
      <c r="J175" t="str">
        <f xml:space="preserve">
_xlfn.SWITCH(E175,
"良好サイン",H175*VLOOKUP(F175,参照用!$P$2:$Q$55,2,0),
"注意サイン",H175*VLOOKUP(F175,参照用!$P$2:$Q$55,2,0),
""
)</f>
        <v/>
      </c>
      <c r="K175" s="20">
        <f t="shared" si="8"/>
        <v>60</v>
      </c>
    </row>
    <row r="176" spans="1:11" x14ac:dyDescent="0.2">
      <c r="A176" s="8">
        <f>IF(INDEX(中間シート!B$1:B$149,QUOTIENT(ROW(A176)-2, 参照用!$J$12) + 3,1)&gt;0,
INDEX(中間シート!B$1:B$149,QUOTIENT(ROW(A176)-2, 参照用!$J$12) + 3,1),
"")</f>
        <v>46024</v>
      </c>
      <c r="B176" s="8" t="str">
        <f>IF(INDEX(中間シート!D$1:D$149,QUOTIENT(ROW(B176)-2, 参照用!$J$12) + 3,1)&gt;0,
INDEX(中間シート!D$1:D$149,QUOTIENT(ROW(B176)-2, 参照用!$J$12) + 3,1),
"")</f>
        <v>昼</v>
      </c>
      <c r="C176" s="8" t="str">
        <f>INDEX(中間シート!$A$1:$AZ$149,MATCH(A176&amp;B176,中間シート!$A$1:$A$149,0),MATCH(C$1,中間シート!$A$2:$AZ$2,0))</f>
        <v/>
      </c>
      <c r="D176" s="8" t="str">
        <f>INDEX(中間シート!$A$1:$AZ$149,MATCH($A176&amp;$B176,中間シート!$A$1:$A$149,0),MATCH(D$1,中間シート!$A$2:$AZ$2,0))</f>
        <v/>
      </c>
      <c r="E176" t="str">
        <f>IF(
A176="","",
VLOOKUP(MOD(ROW(A176)-2, 参照用!$J$12) + 1,参照用!$N$1:$P$50,2,0)
)</f>
        <v>備考</v>
      </c>
      <c r="F176" t="str">
        <f xml:space="preserve">
IF(A176="","",
VLOOKUP(MOD(ROW(A176)-2, 参照用!$J$12) + 1,参照用!$N$1:$P$50,3,0)
)</f>
        <v>コメント</v>
      </c>
      <c r="G176" t="str">
        <f xml:space="preserve">
IF(A176="","",
IFERROR(
INDEX(中間シート!$B:$CB,
MATCH(A176&amp;B176,中間シート!$A$1:$A$149,0),
MATCH(F176,中間シート!$B$2:$CB$2,0)
),
"")
)</f>
        <v/>
      </c>
      <c r="H176" t="str">
        <f t="shared" si="6"/>
        <v/>
      </c>
      <c r="I176" t="str">
        <f t="shared" si="7"/>
        <v/>
      </c>
      <c r="J176" t="str">
        <f xml:space="preserve">
_xlfn.SWITCH(E176,
"良好サイン",H176*VLOOKUP(F176,参照用!$P$2:$Q$55,2,0),
"注意サイン",H176*VLOOKUP(F176,参照用!$P$2:$Q$55,2,0),
""
)</f>
        <v/>
      </c>
      <c r="K176" s="20">
        <f t="shared" si="8"/>
        <v>60</v>
      </c>
    </row>
    <row r="177" spans="1:11" x14ac:dyDescent="0.2">
      <c r="A177" s="8">
        <f>IF(INDEX(中間シート!B$1:B$149,QUOTIENT(ROW(A177)-2, 参照用!$J$12) + 3,1)&gt;0,
INDEX(中間シート!B$1:B$149,QUOTIENT(ROW(A177)-2, 参照用!$J$12) + 3,1),
"")</f>
        <v>46024</v>
      </c>
      <c r="B177" s="8" t="str">
        <f>IF(INDEX(中間シート!D$1:D$149,QUOTIENT(ROW(B177)-2, 参照用!$J$12) + 3,1)&gt;0,
INDEX(中間シート!D$1:D$149,QUOTIENT(ROW(B177)-2, 参照用!$J$12) + 3,1),
"")</f>
        <v>夜</v>
      </c>
      <c r="C177" s="8" t="str">
        <f>INDEX(中間シート!$A$1:$AZ$149,MATCH(A177&amp;B177,中間シート!$A$1:$A$149,0),MATCH(C$1,中間シート!$A$2:$AZ$2,0))</f>
        <v/>
      </c>
      <c r="D177" s="8" t="str">
        <f>INDEX(中間シート!$A$1:$AZ$149,MATCH($A177&amp;$B177,中間シート!$A$1:$A$149,0),MATCH(D$1,中間シート!$A$2:$AZ$2,0))</f>
        <v/>
      </c>
      <c r="E177" t="str">
        <f>IF(
A177="","",
VLOOKUP(MOD(ROW(A177)-2, 参照用!$J$12) + 1,参照用!$N$1:$P$50,2,0)
)</f>
        <v>日付</v>
      </c>
      <c r="F177" t="str">
        <f xml:space="preserve">
IF(A177="","",
VLOOKUP(MOD(ROW(A177)-2, 参照用!$J$12) + 1,参照用!$N$1:$P$50,3,0)
)</f>
        <v>日付</v>
      </c>
      <c r="G177">
        <f xml:space="preserve">
IF(A177="","",
IFERROR(
INDEX(中間シート!$B:$CB,
MATCH(A177&amp;B177,中間シート!$A$1:$A$149,0),
MATCH(F177,中間シート!$B$2:$CB$2,0)
),
"")
)</f>
        <v>46024</v>
      </c>
      <c r="H177" t="str">
        <f t="shared" si="6"/>
        <v/>
      </c>
      <c r="I177">
        <f t="shared" si="7"/>
        <v>46024</v>
      </c>
      <c r="J177" t="str">
        <f xml:space="preserve">
_xlfn.SWITCH(E177,
"良好サイン",H177*VLOOKUP(F177,参照用!$P$2:$Q$55,2,0),
"注意サイン",H177*VLOOKUP(F177,参照用!$P$2:$Q$55,2,0),
""
)</f>
        <v/>
      </c>
      <c r="K177" s="20">
        <f t="shared" si="8"/>
        <v>60</v>
      </c>
    </row>
    <row r="178" spans="1:11" x14ac:dyDescent="0.2">
      <c r="A178" s="8">
        <f>IF(INDEX(中間シート!B$1:B$149,QUOTIENT(ROW(A178)-2, 参照用!$J$12) + 3,1)&gt;0,
INDEX(中間シート!B$1:B$149,QUOTIENT(ROW(A178)-2, 参照用!$J$12) + 3,1),
"")</f>
        <v>46024</v>
      </c>
      <c r="B178" s="8" t="str">
        <f>IF(INDEX(中間シート!D$1:D$149,QUOTIENT(ROW(B178)-2, 参照用!$J$12) + 3,1)&gt;0,
INDEX(中間シート!D$1:D$149,QUOTIENT(ROW(B178)-2, 参照用!$J$12) + 3,1),
"")</f>
        <v>夜</v>
      </c>
      <c r="C178" s="8" t="str">
        <f>INDEX(中間シート!$A$1:$AZ$149,MATCH(A178&amp;B178,中間シート!$A$1:$A$149,0),MATCH(C$1,中間シート!$A$2:$AZ$2,0))</f>
        <v/>
      </c>
      <c r="D178" s="8" t="str">
        <f>INDEX(中間シート!$A$1:$AZ$149,MATCH($A178&amp;$B178,中間シート!$A$1:$A$149,0),MATCH(D$1,中間シート!$A$2:$AZ$2,0))</f>
        <v/>
      </c>
      <c r="E178" t="str">
        <f>IF(
A178="","",
VLOOKUP(MOD(ROW(A178)-2, 参照用!$J$12) + 1,参照用!$N$1:$P$50,2,0)
)</f>
        <v>曜日</v>
      </c>
      <c r="F178" t="str">
        <f xml:space="preserve">
IF(A178="","",
VLOOKUP(MOD(ROW(A178)-2, 参照用!$J$12) + 1,参照用!$N$1:$P$50,3,0)
)</f>
        <v>曜日</v>
      </c>
      <c r="G178" t="str">
        <f xml:space="preserve">
IF(A178="","",
IFERROR(
INDEX(中間シート!$B:$CB,
MATCH(A178&amp;B178,中間シート!$A$1:$A$149,0),
MATCH(F178,中間シート!$B$2:$CB$2,0)
),
"")
)</f>
        <v>金</v>
      </c>
      <c r="H178" t="str">
        <f t="shared" si="6"/>
        <v/>
      </c>
      <c r="I178" t="str">
        <f t="shared" si="7"/>
        <v>金</v>
      </c>
      <c r="J178" t="str">
        <f xml:space="preserve">
_xlfn.SWITCH(E178,
"良好サイン",H178*VLOOKUP(F178,参照用!$P$2:$Q$55,2,0),
"注意サイン",H178*VLOOKUP(F178,参照用!$P$2:$Q$55,2,0),
""
)</f>
        <v/>
      </c>
      <c r="K178" s="20">
        <f t="shared" si="8"/>
        <v>60</v>
      </c>
    </row>
    <row r="179" spans="1:11" x14ac:dyDescent="0.2">
      <c r="A179" s="8">
        <f>IF(INDEX(中間シート!B$1:B$149,QUOTIENT(ROW(A179)-2, 参照用!$J$12) + 3,1)&gt;0,
INDEX(中間シート!B$1:B$149,QUOTIENT(ROW(A179)-2, 参照用!$J$12) + 3,1),
"")</f>
        <v>46024</v>
      </c>
      <c r="B179" s="8" t="str">
        <f>IF(INDEX(中間シート!D$1:D$149,QUOTIENT(ROW(B179)-2, 参照用!$J$12) + 3,1)&gt;0,
INDEX(中間シート!D$1:D$149,QUOTIENT(ROW(B179)-2, 参照用!$J$12) + 3,1),
"")</f>
        <v>夜</v>
      </c>
      <c r="C179" s="8" t="str">
        <f>INDEX(中間シート!$A$1:$AZ$149,MATCH(A179&amp;B179,中間シート!$A$1:$A$149,0),MATCH(C$1,中間シート!$A$2:$AZ$2,0))</f>
        <v/>
      </c>
      <c r="D179" s="8" t="str">
        <f>INDEX(中間シート!$A$1:$AZ$149,MATCH($A179&amp;$B179,中間シート!$A$1:$A$149,0),MATCH(D$1,中間シート!$A$2:$AZ$2,0))</f>
        <v/>
      </c>
      <c r="E179" t="str">
        <f>IF(
A179="","",
VLOOKUP(MOD(ROW(A179)-2, 参照用!$J$12) + 1,参照用!$N$1:$P$50,2,0)
)</f>
        <v>時間帯</v>
      </c>
      <c r="F179" t="str">
        <f xml:space="preserve">
IF(A179="","",
VLOOKUP(MOD(ROW(A179)-2, 参照用!$J$12) + 1,参照用!$N$1:$P$50,3,0)
)</f>
        <v>時間帯</v>
      </c>
      <c r="G179" t="str">
        <f xml:space="preserve">
IF(A179="","",
IFERROR(
INDEX(中間シート!$B:$CB,
MATCH(A179&amp;B179,中間シート!$A$1:$A$149,0),
MATCH(F179,中間シート!$B$2:$CB$2,0)
),
"")
)</f>
        <v>夜</v>
      </c>
      <c r="H179" t="str">
        <f t="shared" si="6"/>
        <v/>
      </c>
      <c r="I179" t="str">
        <f t="shared" si="7"/>
        <v>夜</v>
      </c>
      <c r="J179" t="str">
        <f xml:space="preserve">
_xlfn.SWITCH(E179,
"良好サイン",H179*VLOOKUP(F179,参照用!$P$2:$Q$55,2,0),
"注意サイン",H179*VLOOKUP(F179,参照用!$P$2:$Q$55,2,0),
""
)</f>
        <v/>
      </c>
      <c r="K179" s="20">
        <f t="shared" si="8"/>
        <v>60</v>
      </c>
    </row>
    <row r="180" spans="1:11" x14ac:dyDescent="0.2">
      <c r="A180" s="8">
        <f>IF(INDEX(中間シート!B$1:B$149,QUOTIENT(ROW(A180)-2, 参照用!$J$12) + 3,1)&gt;0,
INDEX(中間シート!B$1:B$149,QUOTIENT(ROW(A180)-2, 参照用!$J$12) + 3,1),
"")</f>
        <v>46024</v>
      </c>
      <c r="B180" s="8" t="str">
        <f>IF(INDEX(中間シート!D$1:D$149,QUOTIENT(ROW(B180)-2, 参照用!$J$12) + 3,1)&gt;0,
INDEX(中間シート!D$1:D$149,QUOTIENT(ROW(B180)-2, 参照用!$J$12) + 3,1),
"")</f>
        <v>夜</v>
      </c>
      <c r="C180" s="8" t="str">
        <f>INDEX(中間シート!$A$1:$AZ$149,MATCH(A180&amp;B180,中間シート!$A$1:$A$149,0),MATCH(C$1,中間シート!$A$2:$AZ$2,0))</f>
        <v/>
      </c>
      <c r="D180" s="8" t="str">
        <f>INDEX(中間シート!$A$1:$AZ$149,MATCH($A180&amp;$B180,中間シート!$A$1:$A$149,0),MATCH(D$1,中間シート!$A$2:$AZ$2,0))</f>
        <v/>
      </c>
      <c r="E180" t="str">
        <f>IF(
A180="","",
VLOOKUP(MOD(ROW(A180)-2, 参照用!$J$12) + 1,参照用!$N$1:$P$50,2,0)
)</f>
        <v>気候</v>
      </c>
      <c r="F180" t="str">
        <f xml:space="preserve">
IF(A180="","",
VLOOKUP(MOD(ROW(A180)-2, 参照用!$J$12) + 1,参照用!$N$1:$P$50,3,0)
)</f>
        <v>天気</v>
      </c>
      <c r="G180" t="str">
        <f xml:space="preserve">
IF(A180="","",
IFERROR(
INDEX(中間シート!$B:$CB,
MATCH(A180&amp;B180,中間シート!$A$1:$A$149,0),
MATCH(F180,中間シート!$B$2:$CB$2,0)
),
"")
)</f>
        <v/>
      </c>
      <c r="H180" t="str">
        <f t="shared" si="6"/>
        <v/>
      </c>
      <c r="I180" t="str">
        <f t="shared" si="7"/>
        <v/>
      </c>
      <c r="J180" t="str">
        <f xml:space="preserve">
_xlfn.SWITCH(E180,
"良好サイン",H180*VLOOKUP(F180,参照用!$P$2:$Q$55,2,0),
"注意サイン",H180*VLOOKUP(F180,参照用!$P$2:$Q$55,2,0),
""
)</f>
        <v/>
      </c>
      <c r="K180" s="20">
        <f t="shared" si="8"/>
        <v>60</v>
      </c>
    </row>
    <row r="181" spans="1:11" x14ac:dyDescent="0.2">
      <c r="A181" s="8">
        <f>IF(INDEX(中間シート!B$1:B$149,QUOTIENT(ROW(A181)-2, 参照用!$J$12) + 3,1)&gt;0,
INDEX(中間シート!B$1:B$149,QUOTIENT(ROW(A181)-2, 参照用!$J$12) + 3,1),
"")</f>
        <v>46024</v>
      </c>
      <c r="B181" s="8" t="str">
        <f>IF(INDEX(中間シート!D$1:D$149,QUOTIENT(ROW(B181)-2, 参照用!$J$12) + 3,1)&gt;0,
INDEX(中間シート!D$1:D$149,QUOTIENT(ROW(B181)-2, 参照用!$J$12) + 3,1),
"")</f>
        <v>夜</v>
      </c>
      <c r="C181" s="8" t="str">
        <f>INDEX(中間シート!$A$1:$AZ$149,MATCH(A181&amp;B181,中間シート!$A$1:$A$149,0),MATCH(C$1,中間シート!$A$2:$AZ$2,0))</f>
        <v/>
      </c>
      <c r="D181" s="8" t="str">
        <f>INDEX(中間シート!$A$1:$AZ$149,MATCH($A181&amp;$B181,中間シート!$A$1:$A$149,0),MATCH(D$1,中間シート!$A$2:$AZ$2,0))</f>
        <v/>
      </c>
      <c r="E181" t="str">
        <f>IF(
A181="","",
VLOOKUP(MOD(ROW(A181)-2, 参照用!$J$12) + 1,参照用!$N$1:$P$50,2,0)
)</f>
        <v>気候</v>
      </c>
      <c r="F181" t="str">
        <f xml:space="preserve">
IF(A181="","",
VLOOKUP(MOD(ROW(A181)-2, 参照用!$J$12) + 1,参照用!$N$1:$P$50,3,0)
)</f>
        <v>気温</v>
      </c>
      <c r="G181" t="str">
        <f xml:space="preserve">
IF(A181="","",
IFERROR(
INDEX(中間シート!$B:$CB,
MATCH(A181&amp;B181,中間シート!$A$1:$A$149,0),
MATCH(F181,中間シート!$B$2:$CB$2,0)
),
"")
)</f>
        <v/>
      </c>
      <c r="H181" t="str">
        <f t="shared" si="6"/>
        <v/>
      </c>
      <c r="I181" t="str">
        <f t="shared" si="7"/>
        <v/>
      </c>
      <c r="J181" t="str">
        <f xml:space="preserve">
_xlfn.SWITCH(E181,
"良好サイン",H181*VLOOKUP(F181,参照用!$P$2:$Q$55,2,0),
"注意サイン",H181*VLOOKUP(F181,参照用!$P$2:$Q$55,2,0),
""
)</f>
        <v/>
      </c>
      <c r="K181" s="20">
        <f t="shared" si="8"/>
        <v>60</v>
      </c>
    </row>
    <row r="182" spans="1:11" x14ac:dyDescent="0.2">
      <c r="A182" s="8">
        <f>IF(INDEX(中間シート!B$1:B$149,QUOTIENT(ROW(A182)-2, 参照用!$J$12) + 3,1)&gt;0,
INDEX(中間シート!B$1:B$149,QUOTIENT(ROW(A182)-2, 参照用!$J$12) + 3,1),
"")</f>
        <v>46024</v>
      </c>
      <c r="B182" s="8" t="str">
        <f>IF(INDEX(中間シート!D$1:D$149,QUOTIENT(ROW(B182)-2, 参照用!$J$12) + 3,1)&gt;0,
INDEX(中間シート!D$1:D$149,QUOTIENT(ROW(B182)-2, 参照用!$J$12) + 3,1),
"")</f>
        <v>夜</v>
      </c>
      <c r="C182" s="8" t="str">
        <f>INDEX(中間シート!$A$1:$AZ$149,MATCH(A182&amp;B182,中間シート!$A$1:$A$149,0),MATCH(C$1,中間シート!$A$2:$AZ$2,0))</f>
        <v/>
      </c>
      <c r="D182" s="8" t="str">
        <f>INDEX(中間シート!$A$1:$AZ$149,MATCH($A182&amp;$B182,中間シート!$A$1:$A$149,0),MATCH(D$1,中間シート!$A$2:$AZ$2,0))</f>
        <v/>
      </c>
      <c r="E182" t="str">
        <f>IF(
A182="","",
VLOOKUP(MOD(ROW(A182)-2, 参照用!$J$12) + 1,参照用!$N$1:$P$50,2,0)
)</f>
        <v>基礎指標</v>
      </c>
      <c r="F182" t="str">
        <f xml:space="preserve">
IF(A182="","",
VLOOKUP(MOD(ROW(A182)-2, 参照用!$J$12) + 1,参照用!$N$1:$P$50,3,0)
)</f>
        <v>睡眠</v>
      </c>
      <c r="G182">
        <f xml:space="preserve">
IF(A182="","",
IFERROR(
INDEX(中間シート!$B:$CB,
MATCH(A182&amp;B182,中間シート!$A$1:$A$149,0),
MATCH(F182,中間シート!$B$2:$CB$2,0)
),
"")
)</f>
        <v>0</v>
      </c>
      <c r="H182">
        <f t="shared" si="6"/>
        <v>0</v>
      </c>
      <c r="I182" t="str">
        <f t="shared" si="7"/>
        <v/>
      </c>
      <c r="J182" t="str">
        <f xml:space="preserve">
_xlfn.SWITCH(E182,
"良好サイン",H182*VLOOKUP(F182,参照用!$P$2:$Q$55,2,0),
"注意サイン",H182*VLOOKUP(F182,参照用!$P$2:$Q$55,2,0),
""
)</f>
        <v/>
      </c>
      <c r="K182" s="20">
        <f t="shared" si="8"/>
        <v>60</v>
      </c>
    </row>
    <row r="183" spans="1:11" x14ac:dyDescent="0.2">
      <c r="A183" s="8">
        <f>IF(INDEX(中間シート!B$1:B$149,QUOTIENT(ROW(A183)-2, 参照用!$J$12) + 3,1)&gt;0,
INDEX(中間シート!B$1:B$149,QUOTIENT(ROW(A183)-2, 参照用!$J$12) + 3,1),
"")</f>
        <v>46024</v>
      </c>
      <c r="B183" s="8" t="str">
        <f>IF(INDEX(中間シート!D$1:D$149,QUOTIENT(ROW(B183)-2, 参照用!$J$12) + 3,1)&gt;0,
INDEX(中間シート!D$1:D$149,QUOTIENT(ROW(B183)-2, 参照用!$J$12) + 3,1),
"")</f>
        <v>夜</v>
      </c>
      <c r="C183" s="8" t="str">
        <f>INDEX(中間シート!$A$1:$AZ$149,MATCH(A183&amp;B183,中間シート!$A$1:$A$149,0),MATCH(C$1,中間シート!$A$2:$AZ$2,0))</f>
        <v/>
      </c>
      <c r="D183" s="8" t="str">
        <f>INDEX(中間シート!$A$1:$AZ$149,MATCH($A183&amp;$B183,中間シート!$A$1:$A$149,0),MATCH(D$1,中間シート!$A$2:$AZ$2,0))</f>
        <v/>
      </c>
      <c r="E183" t="str">
        <f>IF(
A183="","",
VLOOKUP(MOD(ROW(A183)-2, 参照用!$J$12) + 1,参照用!$N$1:$P$50,2,0)
)</f>
        <v>基礎指標</v>
      </c>
      <c r="F183" t="str">
        <f xml:space="preserve">
IF(A183="","",
VLOOKUP(MOD(ROW(A183)-2, 参照用!$J$12) + 1,参照用!$N$1:$P$50,3,0)
)</f>
        <v>食事</v>
      </c>
      <c r="G183">
        <f xml:space="preserve">
IF(A183="","",
IFERROR(
INDEX(中間シート!$B:$CB,
MATCH(A183&amp;B183,中間シート!$A$1:$A$149,0),
MATCH(F183,中間シート!$B$2:$CB$2,0)
),
"")
)</f>
        <v>0</v>
      </c>
      <c r="H183">
        <f t="shared" si="6"/>
        <v>0</v>
      </c>
      <c r="I183" t="str">
        <f t="shared" si="7"/>
        <v/>
      </c>
      <c r="J183" t="str">
        <f xml:space="preserve">
_xlfn.SWITCH(E183,
"良好サイン",H183*VLOOKUP(F183,参照用!$P$2:$Q$55,2,0),
"注意サイン",H183*VLOOKUP(F183,参照用!$P$2:$Q$55,2,0),
""
)</f>
        <v/>
      </c>
      <c r="K183" s="20">
        <f t="shared" si="8"/>
        <v>60</v>
      </c>
    </row>
    <row r="184" spans="1:11" x14ac:dyDescent="0.2">
      <c r="A184" s="8">
        <f>IF(INDEX(中間シート!B$1:B$149,QUOTIENT(ROW(A184)-2, 参照用!$J$12) + 3,1)&gt;0,
INDEX(中間シート!B$1:B$149,QUOTIENT(ROW(A184)-2, 参照用!$J$12) + 3,1),
"")</f>
        <v>46024</v>
      </c>
      <c r="B184" s="8" t="str">
        <f>IF(INDEX(中間シート!D$1:D$149,QUOTIENT(ROW(B184)-2, 参照用!$J$12) + 3,1)&gt;0,
INDEX(中間シート!D$1:D$149,QUOTIENT(ROW(B184)-2, 参照用!$J$12) + 3,1),
"")</f>
        <v>夜</v>
      </c>
      <c r="C184" s="8" t="str">
        <f>INDEX(中間シート!$A$1:$AZ$149,MATCH(A184&amp;B184,中間シート!$A$1:$A$149,0),MATCH(C$1,中間シート!$A$2:$AZ$2,0))</f>
        <v/>
      </c>
      <c r="D184" s="8" t="str">
        <f>INDEX(中間シート!$A$1:$AZ$149,MATCH($A184&amp;$B184,中間シート!$A$1:$A$149,0),MATCH(D$1,中間シート!$A$2:$AZ$2,0))</f>
        <v/>
      </c>
      <c r="E184" t="str">
        <f>IF(
A184="","",
VLOOKUP(MOD(ROW(A184)-2, 参照用!$J$12) + 1,参照用!$N$1:$P$50,2,0)
)</f>
        <v>基礎指標</v>
      </c>
      <c r="F184" t="str">
        <f xml:space="preserve">
IF(A184="","",
VLOOKUP(MOD(ROW(A184)-2, 参照用!$J$12) + 1,参照用!$N$1:$P$50,3,0)
)</f>
        <v>ストレス</v>
      </c>
      <c r="G184">
        <f xml:space="preserve">
IF(A184="","",
IFERROR(
INDEX(中間シート!$B:$CB,
MATCH(A184&amp;B184,中間シート!$A$1:$A$149,0),
MATCH(F184,中間シート!$B$2:$CB$2,0)
),
"")
)</f>
        <v>0</v>
      </c>
      <c r="H184">
        <f t="shared" si="6"/>
        <v>0</v>
      </c>
      <c r="I184" t="str">
        <f t="shared" si="7"/>
        <v/>
      </c>
      <c r="J184" t="str">
        <f xml:space="preserve">
_xlfn.SWITCH(E184,
"良好サイン",H184*VLOOKUP(F184,参照用!$P$2:$Q$55,2,0),
"注意サイン",H184*VLOOKUP(F184,参照用!$P$2:$Q$55,2,0),
""
)</f>
        <v/>
      </c>
      <c r="K184" s="20">
        <f t="shared" si="8"/>
        <v>60</v>
      </c>
    </row>
    <row r="185" spans="1:11" x14ac:dyDescent="0.2">
      <c r="A185" s="8">
        <f>IF(INDEX(中間シート!B$1:B$149,QUOTIENT(ROW(A185)-2, 参照用!$J$12) + 3,1)&gt;0,
INDEX(中間シート!B$1:B$149,QUOTIENT(ROW(A185)-2, 参照用!$J$12) + 3,1),
"")</f>
        <v>46024</v>
      </c>
      <c r="B185" s="8" t="str">
        <f>IF(INDEX(中間シート!D$1:D$149,QUOTIENT(ROW(B185)-2, 参照用!$J$12) + 3,1)&gt;0,
INDEX(中間シート!D$1:D$149,QUOTIENT(ROW(B185)-2, 参照用!$J$12) + 3,1),
"")</f>
        <v>夜</v>
      </c>
      <c r="C185" s="8" t="str">
        <f>INDEX(中間シート!$A$1:$AZ$149,MATCH(A185&amp;B185,中間シート!$A$1:$A$149,0),MATCH(C$1,中間シート!$A$2:$AZ$2,0))</f>
        <v/>
      </c>
      <c r="D185" s="8" t="str">
        <f>INDEX(中間シート!$A$1:$AZ$149,MATCH($A185&amp;$B185,中間シート!$A$1:$A$149,0),MATCH(D$1,中間シート!$A$2:$AZ$2,0))</f>
        <v/>
      </c>
      <c r="E185" t="str">
        <f>IF(
A185="","",
VLOOKUP(MOD(ROW(A185)-2, 参照用!$J$12) + 1,参照用!$N$1:$P$50,2,0)
)</f>
        <v>良好サイン</v>
      </c>
      <c r="F185" t="str">
        <f xml:space="preserve">
IF(A185="","",
VLOOKUP(MOD(ROW(A185)-2, 参照用!$J$12) + 1,参照用!$N$1:$P$50,3,0)
)</f>
        <v>プラス思考</v>
      </c>
      <c r="G185">
        <f xml:space="preserve">
IF(A185="","",
IFERROR(
INDEX(中間シート!$B:$CB,
MATCH(A185&amp;B185,中間シート!$A$1:$A$149,0),
MATCH(F185,中間シート!$B$2:$CB$2,0)
),
"")
)</f>
        <v>0</v>
      </c>
      <c r="H185">
        <f t="shared" si="6"/>
        <v>0</v>
      </c>
      <c r="I185" t="str">
        <f t="shared" si="7"/>
        <v/>
      </c>
      <c r="J185">
        <f xml:space="preserve">
_xlfn.SWITCH(E185,
"良好サイン",H185*VLOOKUP(F185,参照用!$P$2:$Q$55,2,0),
"注意サイン",H185*VLOOKUP(F185,参照用!$P$2:$Q$55,2,0),
""
)</f>
        <v>0</v>
      </c>
      <c r="K185" s="20">
        <f t="shared" si="8"/>
        <v>60</v>
      </c>
    </row>
    <row r="186" spans="1:11" x14ac:dyDescent="0.2">
      <c r="A186" s="8">
        <f>IF(INDEX(中間シート!B$1:B$149,QUOTIENT(ROW(A186)-2, 参照用!$J$12) + 3,1)&gt;0,
INDEX(中間シート!B$1:B$149,QUOTIENT(ROW(A186)-2, 参照用!$J$12) + 3,1),
"")</f>
        <v>46024</v>
      </c>
      <c r="B186" s="8" t="str">
        <f>IF(INDEX(中間シート!D$1:D$149,QUOTIENT(ROW(B186)-2, 参照用!$J$12) + 3,1)&gt;0,
INDEX(中間シート!D$1:D$149,QUOTIENT(ROW(B186)-2, 参照用!$J$12) + 3,1),
"")</f>
        <v>夜</v>
      </c>
      <c r="C186" s="8" t="str">
        <f>INDEX(中間シート!$A$1:$AZ$149,MATCH(A186&amp;B186,中間シート!$A$1:$A$149,0),MATCH(C$1,中間シート!$A$2:$AZ$2,0))</f>
        <v/>
      </c>
      <c r="D186" s="8" t="str">
        <f>INDEX(中間シート!$A$1:$AZ$149,MATCH($A186&amp;$B186,中間シート!$A$1:$A$149,0),MATCH(D$1,中間シート!$A$2:$AZ$2,0))</f>
        <v/>
      </c>
      <c r="E186" t="str">
        <f>IF(
A186="","",
VLOOKUP(MOD(ROW(A186)-2, 参照用!$J$12) + 1,参照用!$N$1:$P$50,2,0)
)</f>
        <v>良好サイン</v>
      </c>
      <c r="F186" t="str">
        <f xml:space="preserve">
IF(A186="","",
VLOOKUP(MOD(ROW(A186)-2, 参照用!$J$12) + 1,参照用!$N$1:$P$50,3,0)
)</f>
        <v>元気</v>
      </c>
      <c r="G186">
        <f xml:space="preserve">
IF(A186="","",
IFERROR(
INDEX(中間シート!$B:$CB,
MATCH(A186&amp;B186,中間シート!$A$1:$A$149,0),
MATCH(F186,中間シート!$B$2:$CB$2,0)
),
"")
)</f>
        <v>0</v>
      </c>
      <c r="H186">
        <f t="shared" si="6"/>
        <v>0</v>
      </c>
      <c r="I186" t="str">
        <f t="shared" si="7"/>
        <v/>
      </c>
      <c r="J186">
        <f xml:space="preserve">
_xlfn.SWITCH(E186,
"良好サイン",H186*VLOOKUP(F186,参照用!$P$2:$Q$55,2,0),
"注意サイン",H186*VLOOKUP(F186,参照用!$P$2:$Q$55,2,0),
""
)</f>
        <v>0</v>
      </c>
      <c r="K186" s="20">
        <f t="shared" si="8"/>
        <v>60</v>
      </c>
    </row>
    <row r="187" spans="1:11" x14ac:dyDescent="0.2">
      <c r="A187" s="8">
        <f>IF(INDEX(中間シート!B$1:B$149,QUOTIENT(ROW(A187)-2, 参照用!$J$12) + 3,1)&gt;0,
INDEX(中間シート!B$1:B$149,QUOTIENT(ROW(A187)-2, 参照用!$J$12) + 3,1),
"")</f>
        <v>46024</v>
      </c>
      <c r="B187" s="8" t="str">
        <f>IF(INDEX(中間シート!D$1:D$149,QUOTIENT(ROW(B187)-2, 参照用!$J$12) + 3,1)&gt;0,
INDEX(中間シート!D$1:D$149,QUOTIENT(ROW(B187)-2, 参照用!$J$12) + 3,1),
"")</f>
        <v>夜</v>
      </c>
      <c r="C187" s="8" t="str">
        <f>INDEX(中間シート!$A$1:$AZ$149,MATCH(A187&amp;B187,中間シート!$A$1:$A$149,0),MATCH(C$1,中間シート!$A$2:$AZ$2,0))</f>
        <v/>
      </c>
      <c r="D187" s="8" t="str">
        <f>INDEX(中間シート!$A$1:$AZ$149,MATCH($A187&amp;$B187,中間シート!$A$1:$A$149,0),MATCH(D$1,中間シート!$A$2:$AZ$2,0))</f>
        <v/>
      </c>
      <c r="E187" t="str">
        <f>IF(
A187="","",
VLOOKUP(MOD(ROW(A187)-2, 参照用!$J$12) + 1,参照用!$N$1:$P$50,2,0)
)</f>
        <v>良好サイン</v>
      </c>
      <c r="F187" t="str">
        <f xml:space="preserve">
IF(A187="","",
VLOOKUP(MOD(ROW(A187)-2, 参照用!$J$12) + 1,参照用!$N$1:$P$50,3,0)
)</f>
        <v>やる気あり</v>
      </c>
      <c r="G187">
        <f xml:space="preserve">
IF(A187="","",
IFERROR(
INDEX(中間シート!$B:$CB,
MATCH(A187&amp;B187,中間シート!$A$1:$A$149,0),
MATCH(F187,中間シート!$B$2:$CB$2,0)
),
"")
)</f>
        <v>0</v>
      </c>
      <c r="H187">
        <f t="shared" si="6"/>
        <v>0</v>
      </c>
      <c r="I187" t="str">
        <f t="shared" si="7"/>
        <v/>
      </c>
      <c r="J187">
        <f xml:space="preserve">
_xlfn.SWITCH(E187,
"良好サイン",H187*VLOOKUP(F187,参照用!$P$2:$Q$55,2,0),
"注意サイン",H187*VLOOKUP(F187,参照用!$P$2:$Q$55,2,0),
""
)</f>
        <v>0</v>
      </c>
      <c r="K187" s="20">
        <f t="shared" si="8"/>
        <v>60</v>
      </c>
    </row>
    <row r="188" spans="1:11" x14ac:dyDescent="0.2">
      <c r="A188" s="8">
        <f>IF(INDEX(中間シート!B$1:B$149,QUOTIENT(ROW(A188)-2, 参照用!$J$12) + 3,1)&gt;0,
INDEX(中間シート!B$1:B$149,QUOTIENT(ROW(A188)-2, 参照用!$J$12) + 3,1),
"")</f>
        <v>46024</v>
      </c>
      <c r="B188" s="8" t="str">
        <f>IF(INDEX(中間シート!D$1:D$149,QUOTIENT(ROW(B188)-2, 参照用!$J$12) + 3,1)&gt;0,
INDEX(中間シート!D$1:D$149,QUOTIENT(ROW(B188)-2, 参照用!$J$12) + 3,1),
"")</f>
        <v>夜</v>
      </c>
      <c r="C188" s="8" t="str">
        <f>INDEX(中間シート!$A$1:$AZ$149,MATCH(A188&amp;B188,中間シート!$A$1:$A$149,0),MATCH(C$1,中間シート!$A$2:$AZ$2,0))</f>
        <v/>
      </c>
      <c r="D188" s="8" t="str">
        <f>INDEX(中間シート!$A$1:$AZ$149,MATCH($A188&amp;$B188,中間シート!$A$1:$A$149,0),MATCH(D$1,中間シート!$A$2:$AZ$2,0))</f>
        <v/>
      </c>
      <c r="E188" t="str">
        <f>IF(
A188="","",
VLOOKUP(MOD(ROW(A188)-2, 参照用!$J$12) + 1,参照用!$N$1:$P$50,2,0)
)</f>
        <v>良好サイン</v>
      </c>
      <c r="F188" t="str">
        <f xml:space="preserve">
IF(A188="","",
VLOOKUP(MOD(ROW(A188)-2, 参照用!$J$12) + 1,参照用!$N$1:$P$50,3,0)
)</f>
        <v>心に余裕</v>
      </c>
      <c r="G188">
        <f xml:space="preserve">
IF(A188="","",
IFERROR(
INDEX(中間シート!$B:$CB,
MATCH(A188&amp;B188,中間シート!$A$1:$A$149,0),
MATCH(F188,中間シート!$B$2:$CB$2,0)
),
"")
)</f>
        <v>0</v>
      </c>
      <c r="H188">
        <f t="shared" si="6"/>
        <v>0</v>
      </c>
      <c r="I188" t="str">
        <f t="shared" si="7"/>
        <v/>
      </c>
      <c r="J188">
        <f xml:space="preserve">
_xlfn.SWITCH(E188,
"良好サイン",H188*VLOOKUP(F188,参照用!$P$2:$Q$55,2,0),
"注意サイン",H188*VLOOKUP(F188,参照用!$P$2:$Q$55,2,0),
""
)</f>
        <v>0</v>
      </c>
      <c r="K188" s="20">
        <f t="shared" si="8"/>
        <v>60</v>
      </c>
    </row>
    <row r="189" spans="1:11" x14ac:dyDescent="0.2">
      <c r="A189" s="8">
        <f>IF(INDEX(中間シート!B$1:B$149,QUOTIENT(ROW(A189)-2, 参照用!$J$12) + 3,1)&gt;0,
INDEX(中間シート!B$1:B$149,QUOTIENT(ROW(A189)-2, 参照用!$J$12) + 3,1),
"")</f>
        <v>46024</v>
      </c>
      <c r="B189" s="8" t="str">
        <f>IF(INDEX(中間シート!D$1:D$149,QUOTIENT(ROW(B189)-2, 参照用!$J$12) + 3,1)&gt;0,
INDEX(中間シート!D$1:D$149,QUOTIENT(ROW(B189)-2, 参照用!$J$12) + 3,1),
"")</f>
        <v>夜</v>
      </c>
      <c r="C189" s="8" t="str">
        <f>INDEX(中間シート!$A$1:$AZ$149,MATCH(A189&amp;B189,中間シート!$A$1:$A$149,0),MATCH(C$1,中間シート!$A$2:$AZ$2,0))</f>
        <v/>
      </c>
      <c r="D189" s="8" t="str">
        <f>INDEX(中間シート!$A$1:$AZ$149,MATCH($A189&amp;$B189,中間シート!$A$1:$A$149,0),MATCH(D$1,中間シート!$A$2:$AZ$2,0))</f>
        <v/>
      </c>
      <c r="E189" t="str">
        <f>IF(
A189="","",
VLOOKUP(MOD(ROW(A189)-2, 参照用!$J$12) + 1,参照用!$N$1:$P$50,2,0)
)</f>
        <v>良好サイン</v>
      </c>
      <c r="F189" t="str">
        <f xml:space="preserve">
IF(A189="","",
VLOOKUP(MOD(ROW(A189)-2, 参照用!$J$12) + 1,参照用!$N$1:$P$50,3,0)
)</f>
        <v>イキイキ</v>
      </c>
      <c r="G189">
        <f xml:space="preserve">
IF(A189="","",
IFERROR(
INDEX(中間シート!$B:$CB,
MATCH(A189&amp;B189,中間シート!$A$1:$A$149,0),
MATCH(F189,中間シート!$B$2:$CB$2,0)
),
"")
)</f>
        <v>0</v>
      </c>
      <c r="H189">
        <f t="shared" si="6"/>
        <v>0</v>
      </c>
      <c r="I189" t="str">
        <f t="shared" si="7"/>
        <v/>
      </c>
      <c r="J189">
        <f xml:space="preserve">
_xlfn.SWITCH(E189,
"良好サイン",H189*VLOOKUP(F189,参照用!$P$2:$Q$55,2,0),
"注意サイン",H189*VLOOKUP(F189,参照用!$P$2:$Q$55,2,0),
""
)</f>
        <v>0</v>
      </c>
      <c r="K189" s="20">
        <f t="shared" si="8"/>
        <v>60</v>
      </c>
    </row>
    <row r="190" spans="1:11" x14ac:dyDescent="0.2">
      <c r="A190" s="8">
        <f>IF(INDEX(中間シート!B$1:B$149,QUOTIENT(ROW(A190)-2, 参照用!$J$12) + 3,1)&gt;0,
INDEX(中間シート!B$1:B$149,QUOTIENT(ROW(A190)-2, 参照用!$J$12) + 3,1),
"")</f>
        <v>46024</v>
      </c>
      <c r="B190" s="8" t="str">
        <f>IF(INDEX(中間シート!D$1:D$149,QUOTIENT(ROW(B190)-2, 参照用!$J$12) + 3,1)&gt;0,
INDEX(中間シート!D$1:D$149,QUOTIENT(ROW(B190)-2, 参照用!$J$12) + 3,1),
"")</f>
        <v>夜</v>
      </c>
      <c r="C190" s="8" t="str">
        <f>INDEX(中間シート!$A$1:$AZ$149,MATCH(A190&amp;B190,中間シート!$A$1:$A$149,0),MATCH(C$1,中間シート!$A$2:$AZ$2,0))</f>
        <v/>
      </c>
      <c r="D190" s="8" t="str">
        <f>INDEX(中間シート!$A$1:$AZ$149,MATCH($A190&amp;$B190,中間シート!$A$1:$A$149,0),MATCH(D$1,中間シート!$A$2:$AZ$2,0))</f>
        <v/>
      </c>
      <c r="E190" t="str">
        <f>IF(
A190="","",
VLOOKUP(MOD(ROW(A190)-2, 参照用!$J$12) + 1,参照用!$N$1:$P$50,2,0)
)</f>
        <v>良好サイン</v>
      </c>
      <c r="F190" t="str">
        <f xml:space="preserve">
IF(A190="","",
VLOOKUP(MOD(ROW(A190)-2, 参照用!$J$12) + 1,参照用!$N$1:$P$50,3,0)
)</f>
        <v>活動的</v>
      </c>
      <c r="G190">
        <f xml:space="preserve">
IF(A190="","",
IFERROR(
INDEX(中間シート!$B:$CB,
MATCH(A190&amp;B190,中間シート!$A$1:$A$149,0),
MATCH(F190,中間シート!$B$2:$CB$2,0)
),
"")
)</f>
        <v>0</v>
      </c>
      <c r="H190">
        <f t="shared" si="6"/>
        <v>0</v>
      </c>
      <c r="I190" t="str">
        <f t="shared" si="7"/>
        <v/>
      </c>
      <c r="J190">
        <f xml:space="preserve">
_xlfn.SWITCH(E190,
"良好サイン",H190*VLOOKUP(F190,参照用!$P$2:$Q$55,2,0),
"注意サイン",H190*VLOOKUP(F190,参照用!$P$2:$Q$55,2,0),
""
)</f>
        <v>0</v>
      </c>
      <c r="K190" s="20">
        <f t="shared" si="8"/>
        <v>60</v>
      </c>
    </row>
    <row r="191" spans="1:11" x14ac:dyDescent="0.2">
      <c r="A191" s="8">
        <f>IF(INDEX(中間シート!B$1:B$149,QUOTIENT(ROW(A191)-2, 参照用!$J$12) + 3,1)&gt;0,
INDEX(中間シート!B$1:B$149,QUOTIENT(ROW(A191)-2, 参照用!$J$12) + 3,1),
"")</f>
        <v>46024</v>
      </c>
      <c r="B191" s="8" t="str">
        <f>IF(INDEX(中間シート!D$1:D$149,QUOTIENT(ROW(B191)-2, 参照用!$J$12) + 3,1)&gt;0,
INDEX(中間シート!D$1:D$149,QUOTIENT(ROW(B191)-2, 参照用!$J$12) + 3,1),
"")</f>
        <v>夜</v>
      </c>
      <c r="C191" s="8" t="str">
        <f>INDEX(中間シート!$A$1:$AZ$149,MATCH(A191&amp;B191,中間シート!$A$1:$A$149,0),MATCH(C$1,中間シート!$A$2:$AZ$2,0))</f>
        <v/>
      </c>
      <c r="D191" s="8" t="str">
        <f>INDEX(中間シート!$A$1:$AZ$149,MATCH($A191&amp;$B191,中間シート!$A$1:$A$149,0),MATCH(D$1,中間シート!$A$2:$AZ$2,0))</f>
        <v/>
      </c>
      <c r="E191" t="str">
        <f>IF(
A191="","",
VLOOKUP(MOD(ROW(A191)-2, 参照用!$J$12) + 1,参照用!$N$1:$P$50,2,0)
)</f>
        <v>注意サイン</v>
      </c>
      <c r="F191" t="str">
        <f xml:space="preserve">
IF(A191="","",
VLOOKUP(MOD(ROW(A191)-2, 参照用!$J$12) + 1,参照用!$N$1:$P$50,3,0)
)</f>
        <v>ため息が増加</v>
      </c>
      <c r="G191">
        <f xml:space="preserve">
IF(A191="","",
IFERROR(
INDEX(中間シート!$B:$CB,
MATCH(A191&amp;B191,中間シート!$A$1:$A$149,0),
MATCH(F191,中間シート!$B$2:$CB$2,0)
),
"")
)</f>
        <v>0</v>
      </c>
      <c r="H191">
        <f t="shared" si="6"/>
        <v>0</v>
      </c>
      <c r="I191" t="str">
        <f t="shared" si="7"/>
        <v/>
      </c>
      <c r="J191">
        <f xml:space="preserve">
_xlfn.SWITCH(E191,
"良好サイン",H191*VLOOKUP(F191,参照用!$P$2:$Q$55,2,0),
"注意サイン",H191*VLOOKUP(F191,参照用!$P$2:$Q$55,2,0),
""
)</f>
        <v>0</v>
      </c>
      <c r="K191" s="20">
        <f t="shared" si="8"/>
        <v>60</v>
      </c>
    </row>
    <row r="192" spans="1:11" x14ac:dyDescent="0.2">
      <c r="A192" s="8">
        <f>IF(INDEX(中間シート!B$1:B$149,QUOTIENT(ROW(A192)-2, 参照用!$J$12) + 3,1)&gt;0,
INDEX(中間シート!B$1:B$149,QUOTIENT(ROW(A192)-2, 参照用!$J$12) + 3,1),
"")</f>
        <v>46024</v>
      </c>
      <c r="B192" s="8" t="str">
        <f>IF(INDEX(中間シート!D$1:D$149,QUOTIENT(ROW(B192)-2, 参照用!$J$12) + 3,1)&gt;0,
INDEX(中間シート!D$1:D$149,QUOTIENT(ROW(B192)-2, 参照用!$J$12) + 3,1),
"")</f>
        <v>夜</v>
      </c>
      <c r="C192" s="8" t="str">
        <f>INDEX(中間シート!$A$1:$AZ$149,MATCH(A192&amp;B192,中間シート!$A$1:$A$149,0),MATCH(C$1,中間シート!$A$2:$AZ$2,0))</f>
        <v/>
      </c>
      <c r="D192" s="8" t="str">
        <f>INDEX(中間シート!$A$1:$AZ$149,MATCH($A192&amp;$B192,中間シート!$A$1:$A$149,0),MATCH(D$1,中間シート!$A$2:$AZ$2,0))</f>
        <v/>
      </c>
      <c r="E192" t="str">
        <f>IF(
A192="","",
VLOOKUP(MOD(ROW(A192)-2, 参照用!$J$12) + 1,参照用!$N$1:$P$50,2,0)
)</f>
        <v>注意サイン</v>
      </c>
      <c r="F192" t="str">
        <f xml:space="preserve">
IF(A192="","",
VLOOKUP(MOD(ROW(A192)-2, 参照用!$J$12) + 1,参照用!$N$1:$P$50,3,0)
)</f>
        <v>もやもや</v>
      </c>
      <c r="G192">
        <f xml:space="preserve">
IF(A192="","",
IFERROR(
INDEX(中間シート!$B:$CB,
MATCH(A192&amp;B192,中間シート!$A$1:$A$149,0),
MATCH(F192,中間シート!$B$2:$CB$2,0)
),
"")
)</f>
        <v>0</v>
      </c>
      <c r="H192">
        <f t="shared" si="6"/>
        <v>0</v>
      </c>
      <c r="I192" t="str">
        <f t="shared" si="7"/>
        <v/>
      </c>
      <c r="J192">
        <f xml:space="preserve">
_xlfn.SWITCH(E192,
"良好サイン",H192*VLOOKUP(F192,参照用!$P$2:$Q$55,2,0),
"注意サイン",H192*VLOOKUP(F192,参照用!$P$2:$Q$55,2,0),
""
)</f>
        <v>0</v>
      </c>
      <c r="K192" s="20">
        <f t="shared" si="8"/>
        <v>60</v>
      </c>
    </row>
    <row r="193" spans="1:11" x14ac:dyDescent="0.2">
      <c r="A193" s="8">
        <f>IF(INDEX(中間シート!B$1:B$149,QUOTIENT(ROW(A193)-2, 参照用!$J$12) + 3,1)&gt;0,
INDEX(中間シート!B$1:B$149,QUOTIENT(ROW(A193)-2, 参照用!$J$12) + 3,1),
"")</f>
        <v>46024</v>
      </c>
      <c r="B193" s="8" t="str">
        <f>IF(INDEX(中間シート!D$1:D$149,QUOTIENT(ROW(B193)-2, 参照用!$J$12) + 3,1)&gt;0,
INDEX(中間シート!D$1:D$149,QUOTIENT(ROW(B193)-2, 参照用!$J$12) + 3,1),
"")</f>
        <v>夜</v>
      </c>
      <c r="C193" s="8" t="str">
        <f>INDEX(中間シート!$A$1:$AZ$149,MATCH(A193&amp;B193,中間シート!$A$1:$A$149,0),MATCH(C$1,中間シート!$A$2:$AZ$2,0))</f>
        <v/>
      </c>
      <c r="D193" s="8" t="str">
        <f>INDEX(中間シート!$A$1:$AZ$149,MATCH($A193&amp;$B193,中間シート!$A$1:$A$149,0),MATCH(D$1,中間シート!$A$2:$AZ$2,0))</f>
        <v/>
      </c>
      <c r="E193" t="str">
        <f>IF(
A193="","",
VLOOKUP(MOD(ROW(A193)-2, 参照用!$J$12) + 1,参照用!$N$1:$P$50,2,0)
)</f>
        <v>注意サイン</v>
      </c>
      <c r="F193" t="str">
        <f xml:space="preserve">
IF(A193="","",
VLOOKUP(MOD(ROW(A193)-2, 参照用!$J$12) + 1,参照用!$N$1:$P$50,3,0)
)</f>
        <v>だるい</v>
      </c>
      <c r="G193">
        <f xml:space="preserve">
IF(A193="","",
IFERROR(
INDEX(中間シート!$B:$CB,
MATCH(A193&amp;B193,中間シート!$A$1:$A$149,0),
MATCH(F193,中間シート!$B$2:$CB$2,0)
),
"")
)</f>
        <v>0</v>
      </c>
      <c r="H193">
        <f t="shared" si="6"/>
        <v>0</v>
      </c>
      <c r="I193" t="str">
        <f t="shared" si="7"/>
        <v/>
      </c>
      <c r="J193">
        <f xml:space="preserve">
_xlfn.SWITCH(E193,
"良好サイン",H193*VLOOKUP(F193,参照用!$P$2:$Q$55,2,0),
"注意サイン",H193*VLOOKUP(F193,参照用!$P$2:$Q$55,2,0),
""
)</f>
        <v>0</v>
      </c>
      <c r="K193" s="20">
        <f t="shared" si="8"/>
        <v>60</v>
      </c>
    </row>
    <row r="194" spans="1:11" x14ac:dyDescent="0.2">
      <c r="A194" s="8">
        <f>IF(INDEX(中間シート!B$1:B$149,QUOTIENT(ROW(A194)-2, 参照用!$J$12) + 3,1)&gt;0,
INDEX(中間シート!B$1:B$149,QUOTIENT(ROW(A194)-2, 参照用!$J$12) + 3,1),
"")</f>
        <v>46024</v>
      </c>
      <c r="B194" s="8" t="str">
        <f>IF(INDEX(中間シート!D$1:D$149,QUOTIENT(ROW(B194)-2, 参照用!$J$12) + 3,1)&gt;0,
INDEX(中間シート!D$1:D$149,QUOTIENT(ROW(B194)-2, 参照用!$J$12) + 3,1),
"")</f>
        <v>夜</v>
      </c>
      <c r="C194" s="8" t="str">
        <f>INDEX(中間シート!$A$1:$AZ$149,MATCH(A194&amp;B194,中間シート!$A$1:$A$149,0),MATCH(C$1,中間シート!$A$2:$AZ$2,0))</f>
        <v/>
      </c>
      <c r="D194" s="8" t="str">
        <f>INDEX(中間シート!$A$1:$AZ$149,MATCH($A194&amp;$B194,中間シート!$A$1:$A$149,0),MATCH(D$1,中間シート!$A$2:$AZ$2,0))</f>
        <v/>
      </c>
      <c r="E194" t="str">
        <f>IF(
A194="","",
VLOOKUP(MOD(ROW(A194)-2, 参照用!$J$12) + 1,参照用!$N$1:$P$50,2,0)
)</f>
        <v>注意サイン</v>
      </c>
      <c r="F194" t="str">
        <f xml:space="preserve">
IF(A194="","",
VLOOKUP(MOD(ROW(A194)-2, 参照用!$J$12) + 1,参照用!$N$1:$P$50,3,0)
)</f>
        <v>ぼーっとする</v>
      </c>
      <c r="G194">
        <f xml:space="preserve">
IF(A194="","",
IFERROR(
INDEX(中間シート!$B:$CB,
MATCH(A194&amp;B194,中間シート!$A$1:$A$149,0),
MATCH(F194,中間シート!$B$2:$CB$2,0)
),
"")
)</f>
        <v>0</v>
      </c>
      <c r="H194">
        <f t="shared" si="6"/>
        <v>0</v>
      </c>
      <c r="I194" t="str">
        <f t="shared" si="7"/>
        <v/>
      </c>
      <c r="J194">
        <f xml:space="preserve">
_xlfn.SWITCH(E194,
"良好サイン",H194*VLOOKUP(F194,参照用!$P$2:$Q$55,2,0),
"注意サイン",H194*VLOOKUP(F194,参照用!$P$2:$Q$55,2,0),
""
)</f>
        <v>0</v>
      </c>
      <c r="K194" s="20">
        <f t="shared" si="8"/>
        <v>60</v>
      </c>
    </row>
    <row r="195" spans="1:11" x14ac:dyDescent="0.2">
      <c r="A195" s="8">
        <f>IF(INDEX(中間シート!B$1:B$149,QUOTIENT(ROW(A195)-2, 参照用!$J$12) + 3,1)&gt;0,
INDEX(中間シート!B$1:B$149,QUOTIENT(ROW(A195)-2, 参照用!$J$12) + 3,1),
"")</f>
        <v>46024</v>
      </c>
      <c r="B195" s="8" t="str">
        <f>IF(INDEX(中間シート!D$1:D$149,QUOTIENT(ROW(B195)-2, 参照用!$J$12) + 3,1)&gt;0,
INDEX(中間シート!D$1:D$149,QUOTIENT(ROW(B195)-2, 参照用!$J$12) + 3,1),
"")</f>
        <v>夜</v>
      </c>
      <c r="C195" s="8" t="str">
        <f>INDEX(中間シート!$A$1:$AZ$149,MATCH(A195&amp;B195,中間シート!$A$1:$A$149,0),MATCH(C$1,中間シート!$A$2:$AZ$2,0))</f>
        <v/>
      </c>
      <c r="D195" s="8" t="str">
        <f>INDEX(中間シート!$A$1:$AZ$149,MATCH($A195&amp;$B195,中間シート!$A$1:$A$149,0),MATCH(D$1,中間シート!$A$2:$AZ$2,0))</f>
        <v/>
      </c>
      <c r="E195" t="str">
        <f>IF(
A195="","",
VLOOKUP(MOD(ROW(A195)-2, 参照用!$J$12) + 1,参照用!$N$1:$P$50,2,0)
)</f>
        <v>注意サイン</v>
      </c>
      <c r="F195" t="str">
        <f xml:space="preserve">
IF(A195="","",
VLOOKUP(MOD(ROW(A195)-2, 参照用!$J$12) + 1,参照用!$N$1:$P$50,3,0)
)</f>
        <v>協調性が低下</v>
      </c>
      <c r="G195">
        <f xml:space="preserve">
IF(A195="","",
IFERROR(
INDEX(中間シート!$B:$CB,
MATCH(A195&amp;B195,中間シート!$A$1:$A$149,0),
MATCH(F195,中間シート!$B$2:$CB$2,0)
),
"")
)</f>
        <v>0</v>
      </c>
      <c r="H195">
        <f t="shared" ref="H195:H258" si="9">IFERROR(IF(VALUE(G195)&gt;100,"",VALUE(G195)),"")</f>
        <v>0</v>
      </c>
      <c r="I195" t="str">
        <f t="shared" ref="I195:I258" si="10">IF(H195="",G195,"")</f>
        <v/>
      </c>
      <c r="J195">
        <f xml:space="preserve">
_xlfn.SWITCH(E195,
"良好サイン",H195*VLOOKUP(F195,参照用!$P$2:$Q$55,2,0),
"注意サイン",H195*VLOOKUP(F195,参照用!$P$2:$Q$55,2,0),
""
)</f>
        <v>0</v>
      </c>
      <c r="K195" s="20">
        <f t="shared" ref="K195:K258" si="11">IFERROR(IF(A195="","",(60+SUMIFS($J$1:$J$3999,$A$1:$A$3999,A195,$B$1:$B$3999,B195)))
/
(1+SUMIFS(H:H,A:A,A195,B:B,B195,E:E,"悪化サイン")),"")</f>
        <v>60</v>
      </c>
    </row>
    <row r="196" spans="1:11" x14ac:dyDescent="0.2">
      <c r="A196" s="8">
        <f>IF(INDEX(中間シート!B$1:B$149,QUOTIENT(ROW(A196)-2, 参照用!$J$12) + 3,1)&gt;0,
INDEX(中間シート!B$1:B$149,QUOTIENT(ROW(A196)-2, 参照用!$J$12) + 3,1),
"")</f>
        <v>46024</v>
      </c>
      <c r="B196" s="8" t="str">
        <f>IF(INDEX(中間シート!D$1:D$149,QUOTIENT(ROW(B196)-2, 参照用!$J$12) + 3,1)&gt;0,
INDEX(中間シート!D$1:D$149,QUOTIENT(ROW(B196)-2, 参照用!$J$12) + 3,1),
"")</f>
        <v>夜</v>
      </c>
      <c r="C196" s="8" t="str">
        <f>INDEX(中間シート!$A$1:$AZ$149,MATCH(A196&amp;B196,中間シート!$A$1:$A$149,0),MATCH(C$1,中間シート!$A$2:$AZ$2,0))</f>
        <v/>
      </c>
      <c r="D196" s="8" t="str">
        <f>INDEX(中間シート!$A$1:$AZ$149,MATCH($A196&amp;$B196,中間シート!$A$1:$A$149,0),MATCH(D$1,中間シート!$A$2:$AZ$2,0))</f>
        <v/>
      </c>
      <c r="E196" t="str">
        <f>IF(
A196="","",
VLOOKUP(MOD(ROW(A196)-2, 参照用!$J$12) + 1,参照用!$N$1:$P$50,2,0)
)</f>
        <v>注意サイン</v>
      </c>
      <c r="F196" t="str">
        <f xml:space="preserve">
IF(A196="","",
VLOOKUP(MOD(ROW(A196)-2, 参照用!$J$12) + 1,参照用!$N$1:$P$50,3,0)
)</f>
        <v>憂鬱</v>
      </c>
      <c r="G196">
        <f xml:space="preserve">
IF(A196="","",
IFERROR(
INDEX(中間シート!$B:$CB,
MATCH(A196&amp;B196,中間シート!$A$1:$A$149,0),
MATCH(F196,中間シート!$B$2:$CB$2,0)
),
"")
)</f>
        <v>0</v>
      </c>
      <c r="H196">
        <f t="shared" si="9"/>
        <v>0</v>
      </c>
      <c r="I196" t="str">
        <f t="shared" si="10"/>
        <v/>
      </c>
      <c r="J196">
        <f xml:space="preserve">
_xlfn.SWITCH(E196,
"良好サイン",H196*VLOOKUP(F196,参照用!$P$2:$Q$55,2,0),
"注意サイン",H196*VLOOKUP(F196,参照用!$P$2:$Q$55,2,0),
""
)</f>
        <v>0</v>
      </c>
      <c r="K196" s="20">
        <f t="shared" si="11"/>
        <v>60</v>
      </c>
    </row>
    <row r="197" spans="1:11" x14ac:dyDescent="0.2">
      <c r="A197" s="8">
        <f>IF(INDEX(中間シート!B$1:B$149,QUOTIENT(ROW(A197)-2, 参照用!$J$12) + 3,1)&gt;0,
INDEX(中間シート!B$1:B$149,QUOTIENT(ROW(A197)-2, 参照用!$J$12) + 3,1),
"")</f>
        <v>46024</v>
      </c>
      <c r="B197" s="8" t="str">
        <f>IF(INDEX(中間シート!D$1:D$149,QUOTIENT(ROW(B197)-2, 参照用!$J$12) + 3,1)&gt;0,
INDEX(中間シート!D$1:D$149,QUOTIENT(ROW(B197)-2, 参照用!$J$12) + 3,1),
"")</f>
        <v>夜</v>
      </c>
      <c r="C197" s="8" t="str">
        <f>INDEX(中間シート!$A$1:$AZ$149,MATCH(A197&amp;B197,中間シート!$A$1:$A$149,0),MATCH(C$1,中間シート!$A$2:$AZ$2,0))</f>
        <v/>
      </c>
      <c r="D197" s="8" t="str">
        <f>INDEX(中間シート!$A$1:$AZ$149,MATCH($A197&amp;$B197,中間シート!$A$1:$A$149,0),MATCH(D$1,中間シート!$A$2:$AZ$2,0))</f>
        <v/>
      </c>
      <c r="E197" t="str">
        <f>IF(
A197="","",
VLOOKUP(MOD(ROW(A197)-2, 参照用!$J$12) + 1,参照用!$N$1:$P$50,2,0)
)</f>
        <v>注意サイン</v>
      </c>
      <c r="F197" t="str">
        <f xml:space="preserve">
IF(A197="","",
VLOOKUP(MOD(ROW(A197)-2, 参照用!$J$12) + 1,参照用!$N$1:$P$50,3,0)
)</f>
        <v>やる気が無い</v>
      </c>
      <c r="G197">
        <f xml:space="preserve">
IF(A197="","",
IFERROR(
INDEX(中間シート!$B:$CB,
MATCH(A197&amp;B197,中間シート!$A$1:$A$149,0),
MATCH(F197,中間シート!$B$2:$CB$2,0)
),
"")
)</f>
        <v>0</v>
      </c>
      <c r="H197">
        <f t="shared" si="9"/>
        <v>0</v>
      </c>
      <c r="I197" t="str">
        <f t="shared" si="10"/>
        <v/>
      </c>
      <c r="J197">
        <f xml:space="preserve">
_xlfn.SWITCH(E197,
"良好サイン",H197*VLOOKUP(F197,参照用!$P$2:$Q$55,2,0),
"注意サイン",H197*VLOOKUP(F197,参照用!$P$2:$Q$55,2,0),
""
)</f>
        <v>0</v>
      </c>
      <c r="K197" s="20">
        <f t="shared" si="11"/>
        <v>60</v>
      </c>
    </row>
    <row r="198" spans="1:11" x14ac:dyDescent="0.2">
      <c r="A198" s="8">
        <f>IF(INDEX(中間シート!B$1:B$149,QUOTIENT(ROW(A198)-2, 参照用!$J$12) + 3,1)&gt;0,
INDEX(中間シート!B$1:B$149,QUOTIENT(ROW(A198)-2, 参照用!$J$12) + 3,1),
"")</f>
        <v>46024</v>
      </c>
      <c r="B198" s="8" t="str">
        <f>IF(INDEX(中間シート!D$1:D$149,QUOTIENT(ROW(B198)-2, 参照用!$J$12) + 3,1)&gt;0,
INDEX(中間シート!D$1:D$149,QUOTIENT(ROW(B198)-2, 参照用!$J$12) + 3,1),
"")</f>
        <v>夜</v>
      </c>
      <c r="C198" s="8" t="str">
        <f>INDEX(中間シート!$A$1:$AZ$149,MATCH(A198&amp;B198,中間シート!$A$1:$A$149,0),MATCH(C$1,中間シート!$A$2:$AZ$2,0))</f>
        <v/>
      </c>
      <c r="D198" s="8" t="str">
        <f>INDEX(中間シート!$A$1:$AZ$149,MATCH($A198&amp;$B198,中間シート!$A$1:$A$149,0),MATCH(D$1,中間シート!$A$2:$AZ$2,0))</f>
        <v/>
      </c>
      <c r="E198" t="str">
        <f>IF(
A198="","",
VLOOKUP(MOD(ROW(A198)-2, 参照用!$J$12) + 1,参照用!$N$1:$P$50,2,0)
)</f>
        <v>注意サイン</v>
      </c>
      <c r="F198" t="str">
        <f xml:space="preserve">
IF(A198="","",
VLOOKUP(MOD(ROW(A198)-2, 参照用!$J$12) + 1,参照用!$N$1:$P$50,3,0)
)</f>
        <v>物忘れ</v>
      </c>
      <c r="G198">
        <f xml:space="preserve">
IF(A198="","",
IFERROR(
INDEX(中間シート!$B:$CB,
MATCH(A198&amp;B198,中間シート!$A$1:$A$149,0),
MATCH(F198,中間シート!$B$2:$CB$2,0)
),
"")
)</f>
        <v>0</v>
      </c>
      <c r="H198">
        <f t="shared" si="9"/>
        <v>0</v>
      </c>
      <c r="I198" t="str">
        <f t="shared" si="10"/>
        <v/>
      </c>
      <c r="J198">
        <f xml:space="preserve">
_xlfn.SWITCH(E198,
"良好サイン",H198*VLOOKUP(F198,参照用!$P$2:$Q$55,2,0),
"注意サイン",H198*VLOOKUP(F198,参照用!$P$2:$Q$55,2,0),
""
)</f>
        <v>0</v>
      </c>
      <c r="K198" s="20">
        <f t="shared" si="11"/>
        <v>60</v>
      </c>
    </row>
    <row r="199" spans="1:11" x14ac:dyDescent="0.2">
      <c r="A199" s="8">
        <f>IF(INDEX(中間シート!B$1:B$149,QUOTIENT(ROW(A199)-2, 参照用!$J$12) + 3,1)&gt;0,
INDEX(中間シート!B$1:B$149,QUOTIENT(ROW(A199)-2, 参照用!$J$12) + 3,1),
"")</f>
        <v>46024</v>
      </c>
      <c r="B199" s="8" t="str">
        <f>IF(INDEX(中間シート!D$1:D$149,QUOTIENT(ROW(B199)-2, 参照用!$J$12) + 3,1)&gt;0,
INDEX(中間シート!D$1:D$149,QUOTIENT(ROW(B199)-2, 参照用!$J$12) + 3,1),
"")</f>
        <v>夜</v>
      </c>
      <c r="C199" s="8" t="str">
        <f>INDEX(中間シート!$A$1:$AZ$149,MATCH(A199&amp;B199,中間シート!$A$1:$A$149,0),MATCH(C$1,中間シート!$A$2:$AZ$2,0))</f>
        <v/>
      </c>
      <c r="D199" s="8" t="str">
        <f>INDEX(中間シート!$A$1:$AZ$149,MATCH($A199&amp;$B199,中間シート!$A$1:$A$149,0),MATCH(D$1,中間シート!$A$2:$AZ$2,0))</f>
        <v/>
      </c>
      <c r="E199" t="str">
        <f>IF(
A199="","",
VLOOKUP(MOD(ROW(A199)-2, 参照用!$J$12) + 1,参照用!$N$1:$P$50,2,0)
)</f>
        <v>悪化サイン</v>
      </c>
      <c r="F199" t="str">
        <f xml:space="preserve">
IF(A199="","",
VLOOKUP(MOD(ROW(A199)-2, 参照用!$J$12) + 1,参照用!$N$1:$P$50,3,0)
)</f>
        <v>イライラ</v>
      </c>
      <c r="G199">
        <f xml:space="preserve">
IF(A199="","",
IFERROR(
INDEX(中間シート!$B:$CB,
MATCH(A199&amp;B199,中間シート!$A$1:$A$149,0),
MATCH(F199,中間シート!$B$2:$CB$2,0)
),
"")
)</f>
        <v>0</v>
      </c>
      <c r="H199">
        <f t="shared" si="9"/>
        <v>0</v>
      </c>
      <c r="I199" t="str">
        <f t="shared" si="10"/>
        <v/>
      </c>
      <c r="J199" t="str">
        <f xml:space="preserve">
_xlfn.SWITCH(E199,
"良好サイン",H199*VLOOKUP(F199,参照用!$P$2:$Q$55,2,0),
"注意サイン",H199*VLOOKUP(F199,参照用!$P$2:$Q$55,2,0),
""
)</f>
        <v/>
      </c>
      <c r="K199" s="20">
        <f t="shared" si="11"/>
        <v>60</v>
      </c>
    </row>
    <row r="200" spans="1:11" x14ac:dyDescent="0.2">
      <c r="A200" s="8">
        <f>IF(INDEX(中間シート!B$1:B$149,QUOTIENT(ROW(A200)-2, 参照用!$J$12) + 3,1)&gt;0,
INDEX(中間シート!B$1:B$149,QUOTIENT(ROW(A200)-2, 参照用!$J$12) + 3,1),
"")</f>
        <v>46024</v>
      </c>
      <c r="B200" s="8" t="str">
        <f>IF(INDEX(中間シート!D$1:D$149,QUOTIENT(ROW(B200)-2, 参照用!$J$12) + 3,1)&gt;0,
INDEX(中間シート!D$1:D$149,QUOTIENT(ROW(B200)-2, 参照用!$J$12) + 3,1),
"")</f>
        <v>夜</v>
      </c>
      <c r="C200" s="8" t="str">
        <f>INDEX(中間シート!$A$1:$AZ$149,MATCH(A200&amp;B200,中間シート!$A$1:$A$149,0),MATCH(C$1,中間シート!$A$2:$AZ$2,0))</f>
        <v/>
      </c>
      <c r="D200" s="8" t="str">
        <f>INDEX(中間シート!$A$1:$AZ$149,MATCH($A200&amp;$B200,中間シート!$A$1:$A$149,0),MATCH(D$1,中間シート!$A$2:$AZ$2,0))</f>
        <v/>
      </c>
      <c r="E200" t="str">
        <f>IF(
A200="","",
VLOOKUP(MOD(ROW(A200)-2, 参照用!$J$12) + 1,参照用!$N$1:$P$50,2,0)
)</f>
        <v>悪化サイン</v>
      </c>
      <c r="F200" t="str">
        <f xml:space="preserve">
IF(A200="","",
VLOOKUP(MOD(ROW(A200)-2, 参照用!$J$12) + 1,参照用!$N$1:$P$50,3,0)
)</f>
        <v>恐怖心</v>
      </c>
      <c r="G200">
        <f xml:space="preserve">
IF(A200="","",
IFERROR(
INDEX(中間シート!$B:$CB,
MATCH(A200&amp;B200,中間シート!$A$1:$A$149,0),
MATCH(F200,中間シート!$B$2:$CB$2,0)
),
"")
)</f>
        <v>0</v>
      </c>
      <c r="H200">
        <f t="shared" si="9"/>
        <v>0</v>
      </c>
      <c r="I200" t="str">
        <f t="shared" si="10"/>
        <v/>
      </c>
      <c r="J200" t="str">
        <f xml:space="preserve">
_xlfn.SWITCH(E200,
"良好サイン",H200*VLOOKUP(F200,参照用!$P$2:$Q$55,2,0),
"注意サイン",H200*VLOOKUP(F200,参照用!$P$2:$Q$55,2,0),
""
)</f>
        <v/>
      </c>
      <c r="K200" s="20">
        <f t="shared" si="11"/>
        <v>60</v>
      </c>
    </row>
    <row r="201" spans="1:11" x14ac:dyDescent="0.2">
      <c r="A201" s="8">
        <f>IF(INDEX(中間シート!B$1:B$149,QUOTIENT(ROW(A201)-2, 参照用!$J$12) + 3,1)&gt;0,
INDEX(中間シート!B$1:B$149,QUOTIENT(ROW(A201)-2, 参照用!$J$12) + 3,1),
"")</f>
        <v>46024</v>
      </c>
      <c r="B201" s="8" t="str">
        <f>IF(INDEX(中間シート!D$1:D$149,QUOTIENT(ROW(B201)-2, 参照用!$J$12) + 3,1)&gt;0,
INDEX(中間シート!D$1:D$149,QUOTIENT(ROW(B201)-2, 参照用!$J$12) + 3,1),
"")</f>
        <v>夜</v>
      </c>
      <c r="C201" s="8" t="str">
        <f>INDEX(中間シート!$A$1:$AZ$149,MATCH(A201&amp;B201,中間シート!$A$1:$A$149,0),MATCH(C$1,中間シート!$A$2:$AZ$2,0))</f>
        <v/>
      </c>
      <c r="D201" s="8" t="str">
        <f>INDEX(中間シート!$A$1:$AZ$149,MATCH($A201&amp;$B201,中間シート!$A$1:$A$149,0),MATCH(D$1,中間シート!$A$2:$AZ$2,0))</f>
        <v/>
      </c>
      <c r="E201" t="str">
        <f>IF(
A201="","",
VLOOKUP(MOD(ROW(A201)-2, 参照用!$J$12) + 1,参照用!$N$1:$P$50,2,0)
)</f>
        <v>悪化サイン</v>
      </c>
      <c r="F201" t="str">
        <f xml:space="preserve">
IF(A201="","",
VLOOKUP(MOD(ROW(A201)-2, 参照用!$J$12) + 1,参照用!$N$1:$P$50,3,0)
)</f>
        <v>外出不可</v>
      </c>
      <c r="G201">
        <f xml:space="preserve">
IF(A201="","",
IFERROR(
INDEX(中間シート!$B:$CB,
MATCH(A201&amp;B201,中間シート!$A$1:$A$149,0),
MATCH(F201,中間シート!$B$2:$CB$2,0)
),
"")
)</f>
        <v>0</v>
      </c>
      <c r="H201">
        <f t="shared" si="9"/>
        <v>0</v>
      </c>
      <c r="I201" t="str">
        <f t="shared" si="10"/>
        <v/>
      </c>
      <c r="J201" t="str">
        <f xml:space="preserve">
_xlfn.SWITCH(E201,
"良好サイン",H201*VLOOKUP(F201,参照用!$P$2:$Q$55,2,0),
"注意サイン",H201*VLOOKUP(F201,参照用!$P$2:$Q$55,2,0),
""
)</f>
        <v/>
      </c>
      <c r="K201" s="20">
        <f t="shared" si="11"/>
        <v>60</v>
      </c>
    </row>
    <row r="202" spans="1:11" x14ac:dyDescent="0.2">
      <c r="A202" s="8">
        <f>IF(INDEX(中間シート!B$1:B$149,QUOTIENT(ROW(A202)-2, 参照用!$J$12) + 3,1)&gt;0,
INDEX(中間シート!B$1:B$149,QUOTIENT(ROW(A202)-2, 参照用!$J$12) + 3,1),
"")</f>
        <v>46024</v>
      </c>
      <c r="B202" s="8" t="str">
        <f>IF(INDEX(中間シート!D$1:D$149,QUOTIENT(ROW(B202)-2, 参照用!$J$12) + 3,1)&gt;0,
INDEX(中間シート!D$1:D$149,QUOTIENT(ROW(B202)-2, 参照用!$J$12) + 3,1),
"")</f>
        <v>夜</v>
      </c>
      <c r="C202" s="8" t="str">
        <f>INDEX(中間シート!$A$1:$AZ$149,MATCH(A202&amp;B202,中間シート!$A$1:$A$149,0),MATCH(C$1,中間シート!$A$2:$AZ$2,0))</f>
        <v/>
      </c>
      <c r="D202" s="8" t="str">
        <f>INDEX(中間シート!$A$1:$AZ$149,MATCH($A202&amp;$B202,中間シート!$A$1:$A$149,0),MATCH(D$1,中間シート!$A$2:$AZ$2,0))</f>
        <v/>
      </c>
      <c r="E202" t="str">
        <f>IF(
A202="","",
VLOOKUP(MOD(ROW(A202)-2, 参照用!$J$12) + 1,参照用!$N$1:$P$50,2,0)
)</f>
        <v>悪化サイン</v>
      </c>
      <c r="F202" t="str">
        <f xml:space="preserve">
IF(A202="","",
VLOOKUP(MOD(ROW(A202)-2, 参照用!$J$12) + 1,参照用!$N$1:$P$50,3,0)
)</f>
        <v>思考不能</v>
      </c>
      <c r="G202">
        <f xml:space="preserve">
IF(A202="","",
IFERROR(
INDEX(中間シート!$B:$CB,
MATCH(A202&amp;B202,中間シート!$A$1:$A$149,0),
MATCH(F202,中間シート!$B$2:$CB$2,0)
),
"")
)</f>
        <v>0</v>
      </c>
      <c r="H202">
        <f t="shared" si="9"/>
        <v>0</v>
      </c>
      <c r="I202" t="str">
        <f t="shared" si="10"/>
        <v/>
      </c>
      <c r="J202" t="str">
        <f xml:space="preserve">
_xlfn.SWITCH(E202,
"良好サイン",H202*VLOOKUP(F202,参照用!$P$2:$Q$55,2,0),
"注意サイン",H202*VLOOKUP(F202,参照用!$P$2:$Q$55,2,0),
""
)</f>
        <v/>
      </c>
      <c r="K202" s="20">
        <f t="shared" si="11"/>
        <v>60</v>
      </c>
    </row>
    <row r="203" spans="1:11" x14ac:dyDescent="0.2">
      <c r="A203" s="8">
        <f>IF(INDEX(中間シート!B$1:B$149,QUOTIENT(ROW(A203)-2, 参照用!$J$12) + 3,1)&gt;0,
INDEX(中間シート!B$1:B$149,QUOTIENT(ROW(A203)-2, 参照用!$J$12) + 3,1),
"")</f>
        <v>46024</v>
      </c>
      <c r="B203" s="8" t="str">
        <f>IF(INDEX(中間シート!D$1:D$149,QUOTIENT(ROW(B203)-2, 参照用!$J$12) + 3,1)&gt;0,
INDEX(中間シート!D$1:D$149,QUOTIENT(ROW(B203)-2, 参照用!$J$12) + 3,1),
"")</f>
        <v>夜</v>
      </c>
      <c r="C203" s="8" t="str">
        <f>INDEX(中間シート!$A$1:$AZ$149,MATCH(A203&amp;B203,中間シート!$A$1:$A$149,0),MATCH(C$1,中間シート!$A$2:$AZ$2,0))</f>
        <v/>
      </c>
      <c r="D203" s="8" t="str">
        <f>INDEX(中間シート!$A$1:$AZ$149,MATCH($A203&amp;$B203,中間シート!$A$1:$A$149,0),MATCH(D$1,中間シート!$A$2:$AZ$2,0))</f>
        <v/>
      </c>
      <c r="E203" t="str">
        <f>IF(
A203="","",
VLOOKUP(MOD(ROW(A203)-2, 参照用!$J$12) + 1,参照用!$N$1:$P$50,2,0)
)</f>
        <v>悪化サイン</v>
      </c>
      <c r="F203" t="str">
        <f xml:space="preserve">
IF(A203="","",
VLOOKUP(MOD(ROW(A203)-2, 参照用!$J$12) + 1,参照用!$N$1:$P$50,3,0)
)</f>
        <v>人間不信</v>
      </c>
      <c r="G203">
        <f xml:space="preserve">
IF(A203="","",
IFERROR(
INDEX(中間シート!$B:$CB,
MATCH(A203&amp;B203,中間シート!$A$1:$A$149,0),
MATCH(F203,中間シート!$B$2:$CB$2,0)
),
"")
)</f>
        <v>0</v>
      </c>
      <c r="H203">
        <f t="shared" si="9"/>
        <v>0</v>
      </c>
      <c r="I203" t="str">
        <f t="shared" si="10"/>
        <v/>
      </c>
      <c r="J203" t="str">
        <f xml:space="preserve">
_xlfn.SWITCH(E203,
"良好サイン",H203*VLOOKUP(F203,参照用!$P$2:$Q$55,2,0),
"注意サイン",H203*VLOOKUP(F203,参照用!$P$2:$Q$55,2,0),
""
)</f>
        <v/>
      </c>
      <c r="K203" s="20">
        <f t="shared" si="11"/>
        <v>60</v>
      </c>
    </row>
    <row r="204" spans="1:11" x14ac:dyDescent="0.2">
      <c r="A204" s="8">
        <f>IF(INDEX(中間シート!B$1:B$149,QUOTIENT(ROW(A204)-2, 参照用!$J$12) + 3,1)&gt;0,
INDEX(中間シート!B$1:B$149,QUOTIENT(ROW(A204)-2, 参照用!$J$12) + 3,1),
"")</f>
        <v>46024</v>
      </c>
      <c r="B204" s="8" t="str">
        <f>IF(INDEX(中間シート!D$1:D$149,QUOTIENT(ROW(B204)-2, 参照用!$J$12) + 3,1)&gt;0,
INDEX(中間シート!D$1:D$149,QUOTIENT(ROW(B204)-2, 参照用!$J$12) + 3,1),
"")</f>
        <v>夜</v>
      </c>
      <c r="C204" s="8" t="str">
        <f>INDEX(中間シート!$A$1:$AZ$149,MATCH(A204&amp;B204,中間シート!$A$1:$A$149,0),MATCH(C$1,中間シート!$A$2:$AZ$2,0))</f>
        <v/>
      </c>
      <c r="D204" s="8" t="str">
        <f>INDEX(中間シート!$A$1:$AZ$149,MATCH($A204&amp;$B204,中間シート!$A$1:$A$149,0),MATCH(D$1,中間シート!$A$2:$AZ$2,0))</f>
        <v/>
      </c>
      <c r="E204" t="str">
        <f>IF(
A204="","",
VLOOKUP(MOD(ROW(A204)-2, 参照用!$J$12) + 1,参照用!$N$1:$P$50,2,0)
)</f>
        <v>悪化サイン</v>
      </c>
      <c r="F204" t="str">
        <f xml:space="preserve">
IF(A204="","",
VLOOKUP(MOD(ROW(A204)-2, 参照用!$J$12) + 1,参照用!$N$1:$P$50,3,0)
)</f>
        <v>破壊衝動</v>
      </c>
      <c r="G204">
        <f xml:space="preserve">
IF(A204="","",
IFERROR(
INDEX(中間シート!$B:$CB,
MATCH(A204&amp;B204,中間シート!$A$1:$A$149,0),
MATCH(F204,中間シート!$B$2:$CB$2,0)
),
"")
)</f>
        <v>0</v>
      </c>
      <c r="H204">
        <f t="shared" si="9"/>
        <v>0</v>
      </c>
      <c r="I204" t="str">
        <f t="shared" si="10"/>
        <v/>
      </c>
      <c r="J204" t="str">
        <f xml:space="preserve">
_xlfn.SWITCH(E204,
"良好サイン",H204*VLOOKUP(F204,参照用!$P$2:$Q$55,2,0),
"注意サイン",H204*VLOOKUP(F204,参照用!$P$2:$Q$55,2,0),
""
)</f>
        <v/>
      </c>
      <c r="K204" s="20">
        <f t="shared" si="11"/>
        <v>60</v>
      </c>
    </row>
    <row r="205" spans="1:11" x14ac:dyDescent="0.2">
      <c r="A205" s="8">
        <f>IF(INDEX(中間シート!B$1:B$149,QUOTIENT(ROW(A205)-2, 参照用!$J$12) + 3,1)&gt;0,
INDEX(中間シート!B$1:B$149,QUOTIENT(ROW(A205)-2, 参照用!$J$12) + 3,1),
"")</f>
        <v>46024</v>
      </c>
      <c r="B205" s="8" t="str">
        <f>IF(INDEX(中間シート!D$1:D$149,QUOTIENT(ROW(B205)-2, 参照用!$J$12) + 3,1)&gt;0,
INDEX(中間シート!D$1:D$149,QUOTIENT(ROW(B205)-2, 参照用!$J$12) + 3,1),
"")</f>
        <v>夜</v>
      </c>
      <c r="C205" s="8" t="str">
        <f>INDEX(中間シート!$A$1:$AZ$149,MATCH(A205&amp;B205,中間シート!$A$1:$A$149,0),MATCH(C$1,中間シート!$A$2:$AZ$2,0))</f>
        <v/>
      </c>
      <c r="D205" s="8" t="str">
        <f>INDEX(中間シート!$A$1:$AZ$149,MATCH($A205&amp;$B205,中間シート!$A$1:$A$149,0),MATCH(D$1,中間シート!$A$2:$AZ$2,0))</f>
        <v/>
      </c>
      <c r="E205" t="str">
        <f>IF(
A205="","",
VLOOKUP(MOD(ROW(A205)-2, 参照用!$J$12) + 1,参照用!$N$1:$P$50,2,0)
)</f>
        <v>リカバリー</v>
      </c>
      <c r="F205" t="str">
        <f xml:space="preserve">
IF(A205="","",
VLOOKUP(MOD(ROW(A205)-2, 参照用!$J$12) + 1,参照用!$N$1:$P$50,3,0)
)</f>
        <v>ストレッチ</v>
      </c>
      <c r="G205">
        <f xml:space="preserve">
IF(A205="","",
IFERROR(
INDEX(中間シート!$B:$CB,
MATCH(A205&amp;B205,中間シート!$A$1:$A$149,0),
MATCH(F205,中間シート!$B$2:$CB$2,0)
),
"")
)</f>
        <v>0</v>
      </c>
      <c r="H205">
        <f t="shared" si="9"/>
        <v>0</v>
      </c>
      <c r="I205" t="str">
        <f t="shared" si="10"/>
        <v/>
      </c>
      <c r="J205" t="str">
        <f xml:space="preserve">
_xlfn.SWITCH(E205,
"良好サイン",H205*VLOOKUP(F205,参照用!$P$2:$Q$55,2,0),
"注意サイン",H205*VLOOKUP(F205,参照用!$P$2:$Q$55,2,0),
""
)</f>
        <v/>
      </c>
      <c r="K205" s="20">
        <f t="shared" si="11"/>
        <v>60</v>
      </c>
    </row>
    <row r="206" spans="1:11" x14ac:dyDescent="0.2">
      <c r="A206" s="8">
        <f>IF(INDEX(中間シート!B$1:B$149,QUOTIENT(ROW(A206)-2, 参照用!$J$12) + 3,1)&gt;0,
INDEX(中間シート!B$1:B$149,QUOTIENT(ROW(A206)-2, 参照用!$J$12) + 3,1),
"")</f>
        <v>46024</v>
      </c>
      <c r="B206" s="8" t="str">
        <f>IF(INDEX(中間シート!D$1:D$149,QUOTIENT(ROW(B206)-2, 参照用!$J$12) + 3,1)&gt;0,
INDEX(中間シート!D$1:D$149,QUOTIENT(ROW(B206)-2, 参照用!$J$12) + 3,1),
"")</f>
        <v>夜</v>
      </c>
      <c r="C206" s="8" t="str">
        <f>INDEX(中間シート!$A$1:$AZ$149,MATCH(A206&amp;B206,中間シート!$A$1:$A$149,0),MATCH(C$1,中間シート!$A$2:$AZ$2,0))</f>
        <v/>
      </c>
      <c r="D206" s="8" t="str">
        <f>INDEX(中間シート!$A$1:$AZ$149,MATCH($A206&amp;$B206,中間シート!$A$1:$A$149,0),MATCH(D$1,中間シート!$A$2:$AZ$2,0))</f>
        <v/>
      </c>
      <c r="E206" t="str">
        <f>IF(
A206="","",
VLOOKUP(MOD(ROW(A206)-2, 参照用!$J$12) + 1,参照用!$N$1:$P$50,2,0)
)</f>
        <v>リカバリー</v>
      </c>
      <c r="F206" t="str">
        <f xml:space="preserve">
IF(A206="","",
VLOOKUP(MOD(ROW(A206)-2, 参照用!$J$12) + 1,参照用!$N$1:$P$50,3,0)
)</f>
        <v>仮眠</v>
      </c>
      <c r="G206">
        <f xml:space="preserve">
IF(A206="","",
IFERROR(
INDEX(中間シート!$B:$CB,
MATCH(A206&amp;B206,中間シート!$A$1:$A$149,0),
MATCH(F206,中間シート!$B$2:$CB$2,0)
),
"")
)</f>
        <v>0</v>
      </c>
      <c r="H206">
        <f t="shared" si="9"/>
        <v>0</v>
      </c>
      <c r="I206" t="str">
        <f t="shared" si="10"/>
        <v/>
      </c>
      <c r="J206" t="str">
        <f xml:space="preserve">
_xlfn.SWITCH(E206,
"良好サイン",H206*VLOOKUP(F206,参照用!$P$2:$Q$55,2,0),
"注意サイン",H206*VLOOKUP(F206,参照用!$P$2:$Q$55,2,0),
""
)</f>
        <v/>
      </c>
      <c r="K206" s="20">
        <f t="shared" si="11"/>
        <v>60</v>
      </c>
    </row>
    <row r="207" spans="1:11" x14ac:dyDescent="0.2">
      <c r="A207" s="8">
        <f>IF(INDEX(中間シート!B$1:B$149,QUOTIENT(ROW(A207)-2, 参照用!$J$12) + 3,1)&gt;0,
INDEX(中間シート!B$1:B$149,QUOTIENT(ROW(A207)-2, 参照用!$J$12) + 3,1),
"")</f>
        <v>46024</v>
      </c>
      <c r="B207" s="8" t="str">
        <f>IF(INDEX(中間シート!D$1:D$149,QUOTIENT(ROW(B207)-2, 参照用!$J$12) + 3,1)&gt;0,
INDEX(中間シート!D$1:D$149,QUOTIENT(ROW(B207)-2, 参照用!$J$12) + 3,1),
"")</f>
        <v>夜</v>
      </c>
      <c r="C207" s="8" t="str">
        <f>INDEX(中間シート!$A$1:$AZ$149,MATCH(A207&amp;B207,中間シート!$A$1:$A$149,0),MATCH(C$1,中間シート!$A$2:$AZ$2,0))</f>
        <v/>
      </c>
      <c r="D207" s="8" t="str">
        <f>INDEX(中間シート!$A$1:$AZ$149,MATCH($A207&amp;$B207,中間シート!$A$1:$A$149,0),MATCH(D$1,中間シート!$A$2:$AZ$2,0))</f>
        <v/>
      </c>
      <c r="E207" t="str">
        <f>IF(
A207="","",
VLOOKUP(MOD(ROW(A207)-2, 参照用!$J$12) + 1,参照用!$N$1:$P$50,2,0)
)</f>
        <v>リカバリー</v>
      </c>
      <c r="F207" t="str">
        <f xml:space="preserve">
IF(A207="","",
VLOOKUP(MOD(ROW(A207)-2, 参照用!$J$12) + 1,参照用!$N$1:$P$50,3,0)
)</f>
        <v>音楽</v>
      </c>
      <c r="G207">
        <f xml:space="preserve">
IF(A207="","",
IFERROR(
INDEX(中間シート!$B:$CB,
MATCH(A207&amp;B207,中間シート!$A$1:$A$149,0),
MATCH(F207,中間シート!$B$2:$CB$2,0)
),
"")
)</f>
        <v>0</v>
      </c>
      <c r="H207">
        <f t="shared" si="9"/>
        <v>0</v>
      </c>
      <c r="I207" t="str">
        <f t="shared" si="10"/>
        <v/>
      </c>
      <c r="J207" t="str">
        <f xml:space="preserve">
_xlfn.SWITCH(E207,
"良好サイン",H207*VLOOKUP(F207,参照用!$P$2:$Q$55,2,0),
"注意サイン",H207*VLOOKUP(F207,参照用!$P$2:$Q$55,2,0),
""
)</f>
        <v/>
      </c>
      <c r="K207" s="20">
        <f t="shared" si="11"/>
        <v>60</v>
      </c>
    </row>
    <row r="208" spans="1:11" x14ac:dyDescent="0.2">
      <c r="A208" s="8">
        <f>IF(INDEX(中間シート!B$1:B$149,QUOTIENT(ROW(A208)-2, 参照用!$J$12) + 3,1)&gt;0,
INDEX(中間シート!B$1:B$149,QUOTIENT(ROW(A208)-2, 参照用!$J$12) + 3,1),
"")</f>
        <v>46024</v>
      </c>
      <c r="B208" s="8" t="str">
        <f>IF(INDEX(中間シート!D$1:D$149,QUOTIENT(ROW(B208)-2, 参照用!$J$12) + 3,1)&gt;0,
INDEX(中間シート!D$1:D$149,QUOTIENT(ROW(B208)-2, 参照用!$J$12) + 3,1),
"")</f>
        <v>夜</v>
      </c>
      <c r="C208" s="8" t="str">
        <f>INDEX(中間シート!$A$1:$AZ$149,MATCH(A208&amp;B208,中間シート!$A$1:$A$149,0),MATCH(C$1,中間シート!$A$2:$AZ$2,0))</f>
        <v/>
      </c>
      <c r="D208" s="8" t="str">
        <f>INDEX(中間シート!$A$1:$AZ$149,MATCH($A208&amp;$B208,中間シート!$A$1:$A$149,0),MATCH(D$1,中間シート!$A$2:$AZ$2,0))</f>
        <v/>
      </c>
      <c r="E208" t="str">
        <f>IF(
A208="","",
VLOOKUP(MOD(ROW(A208)-2, 参照用!$J$12) + 1,参照用!$N$1:$P$50,2,0)
)</f>
        <v>リカバリー</v>
      </c>
      <c r="F208" t="str">
        <f xml:space="preserve">
IF(A208="","",
VLOOKUP(MOD(ROW(A208)-2, 参照用!$J$12) + 1,参照用!$N$1:$P$50,3,0)
)</f>
        <v>頓服</v>
      </c>
      <c r="G208">
        <f xml:space="preserve">
IF(A208="","",
IFERROR(
INDEX(中間シート!$B:$CB,
MATCH(A208&amp;B208,中間シート!$A$1:$A$149,0),
MATCH(F208,中間シート!$B$2:$CB$2,0)
),
"")
)</f>
        <v>0</v>
      </c>
      <c r="H208">
        <f t="shared" si="9"/>
        <v>0</v>
      </c>
      <c r="I208" t="str">
        <f t="shared" si="10"/>
        <v/>
      </c>
      <c r="J208" t="str">
        <f xml:space="preserve">
_xlfn.SWITCH(E208,
"良好サイン",H208*VLOOKUP(F208,参照用!$P$2:$Q$55,2,0),
"注意サイン",H208*VLOOKUP(F208,参照用!$P$2:$Q$55,2,0),
""
)</f>
        <v/>
      </c>
      <c r="K208" s="20">
        <f t="shared" si="11"/>
        <v>60</v>
      </c>
    </row>
    <row r="209" spans="1:11" x14ac:dyDescent="0.2">
      <c r="A209" s="8">
        <f>IF(INDEX(中間シート!B$1:B$149,QUOTIENT(ROW(A209)-2, 参照用!$J$12) + 3,1)&gt;0,
INDEX(中間シート!B$1:B$149,QUOTIENT(ROW(A209)-2, 参照用!$J$12) + 3,1),
"")</f>
        <v>46024</v>
      </c>
      <c r="B209" s="8" t="str">
        <f>IF(INDEX(中間シート!D$1:D$149,QUOTIENT(ROW(B209)-2, 参照用!$J$12) + 3,1)&gt;0,
INDEX(中間シート!D$1:D$149,QUOTIENT(ROW(B209)-2, 参照用!$J$12) + 3,1),
"")</f>
        <v>夜</v>
      </c>
      <c r="C209" s="8" t="str">
        <f>INDEX(中間シート!$A$1:$AZ$149,MATCH(A209&amp;B209,中間シート!$A$1:$A$149,0),MATCH(C$1,中間シート!$A$2:$AZ$2,0))</f>
        <v/>
      </c>
      <c r="D209" s="8" t="str">
        <f>INDEX(中間シート!$A$1:$AZ$149,MATCH($A209&amp;$B209,中間シート!$A$1:$A$149,0),MATCH(D$1,中間シート!$A$2:$AZ$2,0))</f>
        <v/>
      </c>
      <c r="E209" t="str">
        <f>IF(
A209="","",
VLOOKUP(MOD(ROW(A209)-2, 参照用!$J$12) + 1,参照用!$N$1:$P$50,2,0)
)</f>
        <v>リカバリー</v>
      </c>
      <c r="F209" t="str">
        <f xml:space="preserve">
IF(A209="","",
VLOOKUP(MOD(ROW(A209)-2, 参照用!$J$12) + 1,参照用!$N$1:$P$50,3,0)
)</f>
        <v>散歩</v>
      </c>
      <c r="G209">
        <f xml:space="preserve">
IF(A209="","",
IFERROR(
INDEX(中間シート!$B:$CB,
MATCH(A209&amp;B209,中間シート!$A$1:$A$149,0),
MATCH(F209,中間シート!$B$2:$CB$2,0)
),
"")
)</f>
        <v>0</v>
      </c>
      <c r="H209">
        <f t="shared" si="9"/>
        <v>0</v>
      </c>
      <c r="I209" t="str">
        <f t="shared" si="10"/>
        <v/>
      </c>
      <c r="J209" t="str">
        <f xml:space="preserve">
_xlfn.SWITCH(E209,
"良好サイン",H209*VLOOKUP(F209,参照用!$P$2:$Q$55,2,0),
"注意サイン",H209*VLOOKUP(F209,参照用!$P$2:$Q$55,2,0),
""
)</f>
        <v/>
      </c>
      <c r="K209" s="20">
        <f t="shared" si="11"/>
        <v>60</v>
      </c>
    </row>
    <row r="210" spans="1:11" x14ac:dyDescent="0.2">
      <c r="A210" s="8">
        <f>IF(INDEX(中間シート!B$1:B$149,QUOTIENT(ROW(A210)-2, 参照用!$J$12) + 3,1)&gt;0,
INDEX(中間シート!B$1:B$149,QUOTIENT(ROW(A210)-2, 参照用!$J$12) + 3,1),
"")</f>
        <v>46024</v>
      </c>
      <c r="B210" s="8" t="str">
        <f>IF(INDEX(中間シート!D$1:D$149,QUOTIENT(ROW(B210)-2, 参照用!$J$12) + 3,1)&gt;0,
INDEX(中間シート!D$1:D$149,QUOTIENT(ROW(B210)-2, 参照用!$J$12) + 3,1),
"")</f>
        <v>夜</v>
      </c>
      <c r="C210" s="8" t="str">
        <f>INDEX(中間シート!$A$1:$AZ$149,MATCH(A210&amp;B210,中間シート!$A$1:$A$149,0),MATCH(C$1,中間シート!$A$2:$AZ$2,0))</f>
        <v/>
      </c>
      <c r="D210" s="8" t="str">
        <f>INDEX(中間シート!$A$1:$AZ$149,MATCH($A210&amp;$B210,中間シート!$A$1:$A$149,0),MATCH(D$1,中間シート!$A$2:$AZ$2,0))</f>
        <v/>
      </c>
      <c r="E210" t="str">
        <f>IF(
A210="","",
VLOOKUP(MOD(ROW(A210)-2, 参照用!$J$12) + 1,参照用!$N$1:$P$50,2,0)
)</f>
        <v>服薬</v>
      </c>
      <c r="F210" t="str">
        <f xml:space="preserve">
IF(A210="","",
VLOOKUP(MOD(ROW(A210)-2, 参照用!$J$12) + 1,参照用!$N$1:$P$50,3,0)
)</f>
        <v>いつもの薬</v>
      </c>
      <c r="G210">
        <f xml:space="preserve">
IF(A210="","",
IFERROR(
INDEX(中間シート!$B:$CB,
MATCH(A210&amp;B210,中間シート!$A$1:$A$149,0),
MATCH(F210,中間シート!$B$2:$CB$2,0)
),
"")
)</f>
        <v>0</v>
      </c>
      <c r="H210">
        <f t="shared" si="9"/>
        <v>0</v>
      </c>
      <c r="I210" t="str">
        <f t="shared" si="10"/>
        <v/>
      </c>
      <c r="J210" t="str">
        <f xml:space="preserve">
_xlfn.SWITCH(E210,
"良好サイン",H210*VLOOKUP(F210,参照用!$P$2:$Q$55,2,0),
"注意サイン",H210*VLOOKUP(F210,参照用!$P$2:$Q$55,2,0),
""
)</f>
        <v/>
      </c>
      <c r="K210" s="20">
        <f t="shared" si="11"/>
        <v>60</v>
      </c>
    </row>
    <row r="211" spans="1:11" x14ac:dyDescent="0.2">
      <c r="A211" s="8">
        <f>IF(INDEX(中間シート!B$1:B$149,QUOTIENT(ROW(A211)-2, 参照用!$J$12) + 3,1)&gt;0,
INDEX(中間シート!B$1:B$149,QUOTIENT(ROW(A211)-2, 参照用!$J$12) + 3,1),
"")</f>
        <v>46024</v>
      </c>
      <c r="B211" s="8" t="str">
        <f>IF(INDEX(中間シート!D$1:D$149,QUOTIENT(ROW(B211)-2, 参照用!$J$12) + 3,1)&gt;0,
INDEX(中間シート!D$1:D$149,QUOTIENT(ROW(B211)-2, 参照用!$J$12) + 3,1),
"")</f>
        <v>夜</v>
      </c>
      <c r="C211" s="8" t="str">
        <f>INDEX(中間シート!$A$1:$AZ$149,MATCH(A211&amp;B211,中間シート!$A$1:$A$149,0),MATCH(C$1,中間シート!$A$2:$AZ$2,0))</f>
        <v/>
      </c>
      <c r="D211" s="8" t="str">
        <f>INDEX(中間シート!$A$1:$AZ$149,MATCH($A211&amp;$B211,中間シート!$A$1:$A$149,0),MATCH(D$1,中間シート!$A$2:$AZ$2,0))</f>
        <v/>
      </c>
      <c r="E211" t="str">
        <f>IF(
A211="","",
VLOOKUP(MOD(ROW(A211)-2, 参照用!$J$12) + 1,参照用!$N$1:$P$50,2,0)
)</f>
        <v>備考</v>
      </c>
      <c r="F211" t="str">
        <f xml:space="preserve">
IF(A211="","",
VLOOKUP(MOD(ROW(A211)-2, 参照用!$J$12) + 1,参照用!$N$1:$P$50,3,0)
)</f>
        <v>コメント</v>
      </c>
      <c r="G211" t="str">
        <f xml:space="preserve">
IF(A211="","",
IFERROR(
INDEX(中間シート!$B:$CB,
MATCH(A211&amp;B211,中間シート!$A$1:$A$149,0),
MATCH(F211,中間シート!$B$2:$CB$2,0)
),
"")
)</f>
        <v/>
      </c>
      <c r="H211" t="str">
        <f t="shared" si="9"/>
        <v/>
      </c>
      <c r="I211" t="str">
        <f t="shared" si="10"/>
        <v/>
      </c>
      <c r="J211" t="str">
        <f xml:space="preserve">
_xlfn.SWITCH(E211,
"良好サイン",H211*VLOOKUP(F211,参照用!$P$2:$Q$55,2,0),
"注意サイン",H211*VLOOKUP(F211,参照用!$P$2:$Q$55,2,0),
""
)</f>
        <v/>
      </c>
      <c r="K211" s="20">
        <f t="shared" si="11"/>
        <v>60</v>
      </c>
    </row>
    <row r="212" spans="1:11" x14ac:dyDescent="0.2">
      <c r="A212" s="8">
        <f>IF(INDEX(中間シート!B$1:B$149,QUOTIENT(ROW(A212)-2, 参照用!$J$12) + 3,1)&gt;0,
INDEX(中間シート!B$1:B$149,QUOTIENT(ROW(A212)-2, 参照用!$J$12) + 3,1),
"")</f>
        <v>46025</v>
      </c>
      <c r="B212" s="8" t="str">
        <f>IF(INDEX(中間シート!D$1:D$149,QUOTIENT(ROW(B212)-2, 参照用!$J$12) + 3,1)&gt;0,
INDEX(中間シート!D$1:D$149,QUOTIENT(ROW(B212)-2, 参照用!$J$12) + 3,1),
"")</f>
        <v>朝</v>
      </c>
      <c r="C212" s="8" t="str">
        <f>INDEX(中間シート!$A$1:$AZ$149,MATCH(A212&amp;B212,中間シート!$A$1:$A$149,0),MATCH(C$1,中間シート!$A$2:$AZ$2,0))</f>
        <v/>
      </c>
      <c r="D212" s="8" t="str">
        <f>INDEX(中間シート!$A$1:$AZ$149,MATCH($A212&amp;$B212,中間シート!$A$1:$A$149,0),MATCH(D$1,中間シート!$A$2:$AZ$2,0))</f>
        <v/>
      </c>
      <c r="E212" t="str">
        <f>IF(
A212="","",
VLOOKUP(MOD(ROW(A212)-2, 参照用!$J$12) + 1,参照用!$N$1:$P$50,2,0)
)</f>
        <v>日付</v>
      </c>
      <c r="F212" t="str">
        <f xml:space="preserve">
IF(A212="","",
VLOOKUP(MOD(ROW(A212)-2, 参照用!$J$12) + 1,参照用!$N$1:$P$50,3,0)
)</f>
        <v>日付</v>
      </c>
      <c r="G212">
        <f xml:space="preserve">
IF(A212="","",
IFERROR(
INDEX(中間シート!$B:$CB,
MATCH(A212&amp;B212,中間シート!$A$1:$A$149,0),
MATCH(F212,中間シート!$B$2:$CB$2,0)
),
"")
)</f>
        <v>46025</v>
      </c>
      <c r="H212" t="str">
        <f t="shared" si="9"/>
        <v/>
      </c>
      <c r="I212">
        <f t="shared" si="10"/>
        <v>46025</v>
      </c>
      <c r="J212" t="str">
        <f xml:space="preserve">
_xlfn.SWITCH(E212,
"良好サイン",H212*VLOOKUP(F212,参照用!$P$2:$Q$55,2,0),
"注意サイン",H212*VLOOKUP(F212,参照用!$P$2:$Q$55,2,0),
""
)</f>
        <v/>
      </c>
      <c r="K212" s="20">
        <f t="shared" si="11"/>
        <v>60</v>
      </c>
    </row>
    <row r="213" spans="1:11" x14ac:dyDescent="0.2">
      <c r="A213" s="8">
        <f>IF(INDEX(中間シート!B$1:B$149,QUOTIENT(ROW(A213)-2, 参照用!$J$12) + 3,1)&gt;0,
INDEX(中間シート!B$1:B$149,QUOTIENT(ROW(A213)-2, 参照用!$J$12) + 3,1),
"")</f>
        <v>46025</v>
      </c>
      <c r="B213" s="8" t="str">
        <f>IF(INDEX(中間シート!D$1:D$149,QUOTIENT(ROW(B213)-2, 参照用!$J$12) + 3,1)&gt;0,
INDEX(中間シート!D$1:D$149,QUOTIENT(ROW(B213)-2, 参照用!$J$12) + 3,1),
"")</f>
        <v>朝</v>
      </c>
      <c r="C213" s="8" t="str">
        <f>INDEX(中間シート!$A$1:$AZ$149,MATCH(A213&amp;B213,中間シート!$A$1:$A$149,0),MATCH(C$1,中間シート!$A$2:$AZ$2,0))</f>
        <v/>
      </c>
      <c r="D213" s="8" t="str">
        <f>INDEX(中間シート!$A$1:$AZ$149,MATCH($A213&amp;$B213,中間シート!$A$1:$A$149,0),MATCH(D$1,中間シート!$A$2:$AZ$2,0))</f>
        <v/>
      </c>
      <c r="E213" t="str">
        <f>IF(
A213="","",
VLOOKUP(MOD(ROW(A213)-2, 参照用!$J$12) + 1,参照用!$N$1:$P$50,2,0)
)</f>
        <v>曜日</v>
      </c>
      <c r="F213" t="str">
        <f xml:space="preserve">
IF(A213="","",
VLOOKUP(MOD(ROW(A213)-2, 参照用!$J$12) + 1,参照用!$N$1:$P$50,3,0)
)</f>
        <v>曜日</v>
      </c>
      <c r="G213" t="str">
        <f xml:space="preserve">
IF(A213="","",
IFERROR(
INDEX(中間シート!$B:$CB,
MATCH(A213&amp;B213,中間シート!$A$1:$A$149,0),
MATCH(F213,中間シート!$B$2:$CB$2,0)
),
"")
)</f>
        <v>土</v>
      </c>
      <c r="H213" t="str">
        <f t="shared" si="9"/>
        <v/>
      </c>
      <c r="I213" t="str">
        <f t="shared" si="10"/>
        <v>土</v>
      </c>
      <c r="J213" t="str">
        <f xml:space="preserve">
_xlfn.SWITCH(E213,
"良好サイン",H213*VLOOKUP(F213,参照用!$P$2:$Q$55,2,0),
"注意サイン",H213*VLOOKUP(F213,参照用!$P$2:$Q$55,2,0),
""
)</f>
        <v/>
      </c>
      <c r="K213" s="20">
        <f t="shared" si="11"/>
        <v>60</v>
      </c>
    </row>
    <row r="214" spans="1:11" x14ac:dyDescent="0.2">
      <c r="A214" s="8">
        <f>IF(INDEX(中間シート!B$1:B$149,QUOTIENT(ROW(A214)-2, 参照用!$J$12) + 3,1)&gt;0,
INDEX(中間シート!B$1:B$149,QUOTIENT(ROW(A214)-2, 参照用!$J$12) + 3,1),
"")</f>
        <v>46025</v>
      </c>
      <c r="B214" s="8" t="str">
        <f>IF(INDEX(中間シート!D$1:D$149,QUOTIENT(ROW(B214)-2, 参照用!$J$12) + 3,1)&gt;0,
INDEX(中間シート!D$1:D$149,QUOTIENT(ROW(B214)-2, 参照用!$J$12) + 3,1),
"")</f>
        <v>朝</v>
      </c>
      <c r="C214" s="8" t="str">
        <f>INDEX(中間シート!$A$1:$AZ$149,MATCH(A214&amp;B214,中間シート!$A$1:$A$149,0),MATCH(C$1,中間シート!$A$2:$AZ$2,0))</f>
        <v/>
      </c>
      <c r="D214" s="8" t="str">
        <f>INDEX(中間シート!$A$1:$AZ$149,MATCH($A214&amp;$B214,中間シート!$A$1:$A$149,0),MATCH(D$1,中間シート!$A$2:$AZ$2,0))</f>
        <v/>
      </c>
      <c r="E214" t="str">
        <f>IF(
A214="","",
VLOOKUP(MOD(ROW(A214)-2, 参照用!$J$12) + 1,参照用!$N$1:$P$50,2,0)
)</f>
        <v>時間帯</v>
      </c>
      <c r="F214" t="str">
        <f xml:space="preserve">
IF(A214="","",
VLOOKUP(MOD(ROW(A214)-2, 参照用!$J$12) + 1,参照用!$N$1:$P$50,3,0)
)</f>
        <v>時間帯</v>
      </c>
      <c r="G214" t="str">
        <f xml:space="preserve">
IF(A214="","",
IFERROR(
INDEX(中間シート!$B:$CB,
MATCH(A214&amp;B214,中間シート!$A$1:$A$149,0),
MATCH(F214,中間シート!$B$2:$CB$2,0)
),
"")
)</f>
        <v>朝</v>
      </c>
      <c r="H214" t="str">
        <f t="shared" si="9"/>
        <v/>
      </c>
      <c r="I214" t="str">
        <f t="shared" si="10"/>
        <v>朝</v>
      </c>
      <c r="J214" t="str">
        <f xml:space="preserve">
_xlfn.SWITCH(E214,
"良好サイン",H214*VLOOKUP(F214,参照用!$P$2:$Q$55,2,0),
"注意サイン",H214*VLOOKUP(F214,参照用!$P$2:$Q$55,2,0),
""
)</f>
        <v/>
      </c>
      <c r="K214" s="20">
        <f t="shared" si="11"/>
        <v>60</v>
      </c>
    </row>
    <row r="215" spans="1:11" x14ac:dyDescent="0.2">
      <c r="A215" s="8">
        <f>IF(INDEX(中間シート!B$1:B$149,QUOTIENT(ROW(A215)-2, 参照用!$J$12) + 3,1)&gt;0,
INDEX(中間シート!B$1:B$149,QUOTIENT(ROW(A215)-2, 参照用!$J$12) + 3,1),
"")</f>
        <v>46025</v>
      </c>
      <c r="B215" s="8" t="str">
        <f>IF(INDEX(中間シート!D$1:D$149,QUOTIENT(ROW(B215)-2, 参照用!$J$12) + 3,1)&gt;0,
INDEX(中間シート!D$1:D$149,QUOTIENT(ROW(B215)-2, 参照用!$J$12) + 3,1),
"")</f>
        <v>朝</v>
      </c>
      <c r="C215" s="8" t="str">
        <f>INDEX(中間シート!$A$1:$AZ$149,MATCH(A215&amp;B215,中間シート!$A$1:$A$149,0),MATCH(C$1,中間シート!$A$2:$AZ$2,0))</f>
        <v/>
      </c>
      <c r="D215" s="8" t="str">
        <f>INDEX(中間シート!$A$1:$AZ$149,MATCH($A215&amp;$B215,中間シート!$A$1:$A$149,0),MATCH(D$1,中間シート!$A$2:$AZ$2,0))</f>
        <v/>
      </c>
      <c r="E215" t="str">
        <f>IF(
A215="","",
VLOOKUP(MOD(ROW(A215)-2, 参照用!$J$12) + 1,参照用!$N$1:$P$50,2,0)
)</f>
        <v>気候</v>
      </c>
      <c r="F215" t="str">
        <f xml:space="preserve">
IF(A215="","",
VLOOKUP(MOD(ROW(A215)-2, 参照用!$J$12) + 1,参照用!$N$1:$P$50,3,0)
)</f>
        <v>天気</v>
      </c>
      <c r="G215" t="str">
        <f xml:space="preserve">
IF(A215="","",
IFERROR(
INDEX(中間シート!$B:$CB,
MATCH(A215&amp;B215,中間シート!$A$1:$A$149,0),
MATCH(F215,中間シート!$B$2:$CB$2,0)
),
"")
)</f>
        <v/>
      </c>
      <c r="H215" t="str">
        <f t="shared" si="9"/>
        <v/>
      </c>
      <c r="I215" t="str">
        <f t="shared" si="10"/>
        <v/>
      </c>
      <c r="J215" t="str">
        <f xml:space="preserve">
_xlfn.SWITCH(E215,
"良好サイン",H215*VLOOKUP(F215,参照用!$P$2:$Q$55,2,0),
"注意サイン",H215*VLOOKUP(F215,参照用!$P$2:$Q$55,2,0),
""
)</f>
        <v/>
      </c>
      <c r="K215" s="20">
        <f t="shared" si="11"/>
        <v>60</v>
      </c>
    </row>
    <row r="216" spans="1:11" x14ac:dyDescent="0.2">
      <c r="A216" s="8">
        <f>IF(INDEX(中間シート!B$1:B$149,QUOTIENT(ROW(A216)-2, 参照用!$J$12) + 3,1)&gt;0,
INDEX(中間シート!B$1:B$149,QUOTIENT(ROW(A216)-2, 参照用!$J$12) + 3,1),
"")</f>
        <v>46025</v>
      </c>
      <c r="B216" s="8" t="str">
        <f>IF(INDEX(中間シート!D$1:D$149,QUOTIENT(ROW(B216)-2, 参照用!$J$12) + 3,1)&gt;0,
INDEX(中間シート!D$1:D$149,QUOTIENT(ROW(B216)-2, 参照用!$J$12) + 3,1),
"")</f>
        <v>朝</v>
      </c>
      <c r="C216" s="8" t="str">
        <f>INDEX(中間シート!$A$1:$AZ$149,MATCH(A216&amp;B216,中間シート!$A$1:$A$149,0),MATCH(C$1,中間シート!$A$2:$AZ$2,0))</f>
        <v/>
      </c>
      <c r="D216" s="8" t="str">
        <f>INDEX(中間シート!$A$1:$AZ$149,MATCH($A216&amp;$B216,中間シート!$A$1:$A$149,0),MATCH(D$1,中間シート!$A$2:$AZ$2,0))</f>
        <v/>
      </c>
      <c r="E216" t="str">
        <f>IF(
A216="","",
VLOOKUP(MOD(ROW(A216)-2, 参照用!$J$12) + 1,参照用!$N$1:$P$50,2,0)
)</f>
        <v>気候</v>
      </c>
      <c r="F216" t="str">
        <f xml:space="preserve">
IF(A216="","",
VLOOKUP(MOD(ROW(A216)-2, 参照用!$J$12) + 1,参照用!$N$1:$P$50,3,0)
)</f>
        <v>気温</v>
      </c>
      <c r="G216" t="str">
        <f xml:space="preserve">
IF(A216="","",
IFERROR(
INDEX(中間シート!$B:$CB,
MATCH(A216&amp;B216,中間シート!$A$1:$A$149,0),
MATCH(F216,中間シート!$B$2:$CB$2,0)
),
"")
)</f>
        <v/>
      </c>
      <c r="H216" t="str">
        <f t="shared" si="9"/>
        <v/>
      </c>
      <c r="I216" t="str">
        <f t="shared" si="10"/>
        <v/>
      </c>
      <c r="J216" t="str">
        <f xml:space="preserve">
_xlfn.SWITCH(E216,
"良好サイン",H216*VLOOKUP(F216,参照用!$P$2:$Q$55,2,0),
"注意サイン",H216*VLOOKUP(F216,参照用!$P$2:$Q$55,2,0),
""
)</f>
        <v/>
      </c>
      <c r="K216" s="20">
        <f t="shared" si="11"/>
        <v>60</v>
      </c>
    </row>
    <row r="217" spans="1:11" x14ac:dyDescent="0.2">
      <c r="A217" s="8">
        <f>IF(INDEX(中間シート!B$1:B$149,QUOTIENT(ROW(A217)-2, 参照用!$J$12) + 3,1)&gt;0,
INDEX(中間シート!B$1:B$149,QUOTIENT(ROW(A217)-2, 参照用!$J$12) + 3,1),
"")</f>
        <v>46025</v>
      </c>
      <c r="B217" s="8" t="str">
        <f>IF(INDEX(中間シート!D$1:D$149,QUOTIENT(ROW(B217)-2, 参照用!$J$12) + 3,1)&gt;0,
INDEX(中間シート!D$1:D$149,QUOTIENT(ROW(B217)-2, 参照用!$J$12) + 3,1),
"")</f>
        <v>朝</v>
      </c>
      <c r="C217" s="8" t="str">
        <f>INDEX(中間シート!$A$1:$AZ$149,MATCH(A217&amp;B217,中間シート!$A$1:$A$149,0),MATCH(C$1,中間シート!$A$2:$AZ$2,0))</f>
        <v/>
      </c>
      <c r="D217" s="8" t="str">
        <f>INDEX(中間シート!$A$1:$AZ$149,MATCH($A217&amp;$B217,中間シート!$A$1:$A$149,0),MATCH(D$1,中間シート!$A$2:$AZ$2,0))</f>
        <v/>
      </c>
      <c r="E217" t="str">
        <f>IF(
A217="","",
VLOOKUP(MOD(ROW(A217)-2, 参照用!$J$12) + 1,参照用!$N$1:$P$50,2,0)
)</f>
        <v>基礎指標</v>
      </c>
      <c r="F217" t="str">
        <f xml:space="preserve">
IF(A217="","",
VLOOKUP(MOD(ROW(A217)-2, 参照用!$J$12) + 1,参照用!$N$1:$P$50,3,0)
)</f>
        <v>睡眠</v>
      </c>
      <c r="G217">
        <f xml:space="preserve">
IF(A217="","",
IFERROR(
INDEX(中間シート!$B:$CB,
MATCH(A217&amp;B217,中間シート!$A$1:$A$149,0),
MATCH(F217,中間シート!$B$2:$CB$2,0)
),
"")
)</f>
        <v>0</v>
      </c>
      <c r="H217">
        <f t="shared" si="9"/>
        <v>0</v>
      </c>
      <c r="I217" t="str">
        <f t="shared" si="10"/>
        <v/>
      </c>
      <c r="J217" t="str">
        <f xml:space="preserve">
_xlfn.SWITCH(E217,
"良好サイン",H217*VLOOKUP(F217,参照用!$P$2:$Q$55,2,0),
"注意サイン",H217*VLOOKUP(F217,参照用!$P$2:$Q$55,2,0),
""
)</f>
        <v/>
      </c>
      <c r="K217" s="20">
        <f t="shared" si="11"/>
        <v>60</v>
      </c>
    </row>
    <row r="218" spans="1:11" x14ac:dyDescent="0.2">
      <c r="A218" s="8">
        <f>IF(INDEX(中間シート!B$1:B$149,QUOTIENT(ROW(A218)-2, 参照用!$J$12) + 3,1)&gt;0,
INDEX(中間シート!B$1:B$149,QUOTIENT(ROW(A218)-2, 参照用!$J$12) + 3,1),
"")</f>
        <v>46025</v>
      </c>
      <c r="B218" s="8" t="str">
        <f>IF(INDEX(中間シート!D$1:D$149,QUOTIENT(ROW(B218)-2, 参照用!$J$12) + 3,1)&gt;0,
INDEX(中間シート!D$1:D$149,QUOTIENT(ROW(B218)-2, 参照用!$J$12) + 3,1),
"")</f>
        <v>朝</v>
      </c>
      <c r="C218" s="8" t="str">
        <f>INDEX(中間シート!$A$1:$AZ$149,MATCH(A218&amp;B218,中間シート!$A$1:$A$149,0),MATCH(C$1,中間シート!$A$2:$AZ$2,0))</f>
        <v/>
      </c>
      <c r="D218" s="8" t="str">
        <f>INDEX(中間シート!$A$1:$AZ$149,MATCH($A218&amp;$B218,中間シート!$A$1:$A$149,0),MATCH(D$1,中間シート!$A$2:$AZ$2,0))</f>
        <v/>
      </c>
      <c r="E218" t="str">
        <f>IF(
A218="","",
VLOOKUP(MOD(ROW(A218)-2, 参照用!$J$12) + 1,参照用!$N$1:$P$50,2,0)
)</f>
        <v>基礎指標</v>
      </c>
      <c r="F218" t="str">
        <f xml:space="preserve">
IF(A218="","",
VLOOKUP(MOD(ROW(A218)-2, 参照用!$J$12) + 1,参照用!$N$1:$P$50,3,0)
)</f>
        <v>食事</v>
      </c>
      <c r="G218">
        <f xml:space="preserve">
IF(A218="","",
IFERROR(
INDEX(中間シート!$B:$CB,
MATCH(A218&amp;B218,中間シート!$A$1:$A$149,0),
MATCH(F218,中間シート!$B$2:$CB$2,0)
),
"")
)</f>
        <v>0</v>
      </c>
      <c r="H218">
        <f t="shared" si="9"/>
        <v>0</v>
      </c>
      <c r="I218" t="str">
        <f t="shared" si="10"/>
        <v/>
      </c>
      <c r="J218" t="str">
        <f xml:space="preserve">
_xlfn.SWITCH(E218,
"良好サイン",H218*VLOOKUP(F218,参照用!$P$2:$Q$55,2,0),
"注意サイン",H218*VLOOKUP(F218,参照用!$P$2:$Q$55,2,0),
""
)</f>
        <v/>
      </c>
      <c r="K218" s="20">
        <f t="shared" si="11"/>
        <v>60</v>
      </c>
    </row>
    <row r="219" spans="1:11" x14ac:dyDescent="0.2">
      <c r="A219" s="8">
        <f>IF(INDEX(中間シート!B$1:B$149,QUOTIENT(ROW(A219)-2, 参照用!$J$12) + 3,1)&gt;0,
INDEX(中間シート!B$1:B$149,QUOTIENT(ROW(A219)-2, 参照用!$J$12) + 3,1),
"")</f>
        <v>46025</v>
      </c>
      <c r="B219" s="8" t="str">
        <f>IF(INDEX(中間シート!D$1:D$149,QUOTIENT(ROW(B219)-2, 参照用!$J$12) + 3,1)&gt;0,
INDEX(中間シート!D$1:D$149,QUOTIENT(ROW(B219)-2, 参照用!$J$12) + 3,1),
"")</f>
        <v>朝</v>
      </c>
      <c r="C219" s="8" t="str">
        <f>INDEX(中間シート!$A$1:$AZ$149,MATCH(A219&amp;B219,中間シート!$A$1:$A$149,0),MATCH(C$1,中間シート!$A$2:$AZ$2,0))</f>
        <v/>
      </c>
      <c r="D219" s="8" t="str">
        <f>INDEX(中間シート!$A$1:$AZ$149,MATCH($A219&amp;$B219,中間シート!$A$1:$A$149,0),MATCH(D$1,中間シート!$A$2:$AZ$2,0))</f>
        <v/>
      </c>
      <c r="E219" t="str">
        <f>IF(
A219="","",
VLOOKUP(MOD(ROW(A219)-2, 参照用!$J$12) + 1,参照用!$N$1:$P$50,2,0)
)</f>
        <v>基礎指標</v>
      </c>
      <c r="F219" t="str">
        <f xml:space="preserve">
IF(A219="","",
VLOOKUP(MOD(ROW(A219)-2, 参照用!$J$12) + 1,参照用!$N$1:$P$50,3,0)
)</f>
        <v>ストレス</v>
      </c>
      <c r="G219">
        <f xml:space="preserve">
IF(A219="","",
IFERROR(
INDEX(中間シート!$B:$CB,
MATCH(A219&amp;B219,中間シート!$A$1:$A$149,0),
MATCH(F219,中間シート!$B$2:$CB$2,0)
),
"")
)</f>
        <v>0</v>
      </c>
      <c r="H219">
        <f t="shared" si="9"/>
        <v>0</v>
      </c>
      <c r="I219" t="str">
        <f t="shared" si="10"/>
        <v/>
      </c>
      <c r="J219" t="str">
        <f xml:space="preserve">
_xlfn.SWITCH(E219,
"良好サイン",H219*VLOOKUP(F219,参照用!$P$2:$Q$55,2,0),
"注意サイン",H219*VLOOKUP(F219,参照用!$P$2:$Q$55,2,0),
""
)</f>
        <v/>
      </c>
      <c r="K219" s="20">
        <f t="shared" si="11"/>
        <v>60</v>
      </c>
    </row>
    <row r="220" spans="1:11" x14ac:dyDescent="0.2">
      <c r="A220" s="8">
        <f>IF(INDEX(中間シート!B$1:B$149,QUOTIENT(ROW(A220)-2, 参照用!$J$12) + 3,1)&gt;0,
INDEX(中間シート!B$1:B$149,QUOTIENT(ROW(A220)-2, 参照用!$J$12) + 3,1),
"")</f>
        <v>46025</v>
      </c>
      <c r="B220" s="8" t="str">
        <f>IF(INDEX(中間シート!D$1:D$149,QUOTIENT(ROW(B220)-2, 参照用!$J$12) + 3,1)&gt;0,
INDEX(中間シート!D$1:D$149,QUOTIENT(ROW(B220)-2, 参照用!$J$12) + 3,1),
"")</f>
        <v>朝</v>
      </c>
      <c r="C220" s="8" t="str">
        <f>INDEX(中間シート!$A$1:$AZ$149,MATCH(A220&amp;B220,中間シート!$A$1:$A$149,0),MATCH(C$1,中間シート!$A$2:$AZ$2,0))</f>
        <v/>
      </c>
      <c r="D220" s="8" t="str">
        <f>INDEX(中間シート!$A$1:$AZ$149,MATCH($A220&amp;$B220,中間シート!$A$1:$A$149,0),MATCH(D$1,中間シート!$A$2:$AZ$2,0))</f>
        <v/>
      </c>
      <c r="E220" t="str">
        <f>IF(
A220="","",
VLOOKUP(MOD(ROW(A220)-2, 参照用!$J$12) + 1,参照用!$N$1:$P$50,2,0)
)</f>
        <v>良好サイン</v>
      </c>
      <c r="F220" t="str">
        <f xml:space="preserve">
IF(A220="","",
VLOOKUP(MOD(ROW(A220)-2, 参照用!$J$12) + 1,参照用!$N$1:$P$50,3,0)
)</f>
        <v>プラス思考</v>
      </c>
      <c r="G220">
        <f xml:space="preserve">
IF(A220="","",
IFERROR(
INDEX(中間シート!$B:$CB,
MATCH(A220&amp;B220,中間シート!$A$1:$A$149,0),
MATCH(F220,中間シート!$B$2:$CB$2,0)
),
"")
)</f>
        <v>0</v>
      </c>
      <c r="H220">
        <f t="shared" si="9"/>
        <v>0</v>
      </c>
      <c r="I220" t="str">
        <f t="shared" si="10"/>
        <v/>
      </c>
      <c r="J220">
        <f xml:space="preserve">
_xlfn.SWITCH(E220,
"良好サイン",H220*VLOOKUP(F220,参照用!$P$2:$Q$55,2,0),
"注意サイン",H220*VLOOKUP(F220,参照用!$P$2:$Q$55,2,0),
""
)</f>
        <v>0</v>
      </c>
      <c r="K220" s="20">
        <f t="shared" si="11"/>
        <v>60</v>
      </c>
    </row>
    <row r="221" spans="1:11" x14ac:dyDescent="0.2">
      <c r="A221" s="8">
        <f>IF(INDEX(中間シート!B$1:B$149,QUOTIENT(ROW(A221)-2, 参照用!$J$12) + 3,1)&gt;0,
INDEX(中間シート!B$1:B$149,QUOTIENT(ROW(A221)-2, 参照用!$J$12) + 3,1),
"")</f>
        <v>46025</v>
      </c>
      <c r="B221" s="8" t="str">
        <f>IF(INDEX(中間シート!D$1:D$149,QUOTIENT(ROW(B221)-2, 参照用!$J$12) + 3,1)&gt;0,
INDEX(中間シート!D$1:D$149,QUOTIENT(ROW(B221)-2, 参照用!$J$12) + 3,1),
"")</f>
        <v>朝</v>
      </c>
      <c r="C221" s="8" t="str">
        <f>INDEX(中間シート!$A$1:$AZ$149,MATCH(A221&amp;B221,中間シート!$A$1:$A$149,0),MATCH(C$1,中間シート!$A$2:$AZ$2,0))</f>
        <v/>
      </c>
      <c r="D221" s="8" t="str">
        <f>INDEX(中間シート!$A$1:$AZ$149,MATCH($A221&amp;$B221,中間シート!$A$1:$A$149,0),MATCH(D$1,中間シート!$A$2:$AZ$2,0))</f>
        <v/>
      </c>
      <c r="E221" t="str">
        <f>IF(
A221="","",
VLOOKUP(MOD(ROW(A221)-2, 参照用!$J$12) + 1,参照用!$N$1:$P$50,2,0)
)</f>
        <v>良好サイン</v>
      </c>
      <c r="F221" t="str">
        <f xml:space="preserve">
IF(A221="","",
VLOOKUP(MOD(ROW(A221)-2, 参照用!$J$12) + 1,参照用!$N$1:$P$50,3,0)
)</f>
        <v>元気</v>
      </c>
      <c r="G221">
        <f xml:space="preserve">
IF(A221="","",
IFERROR(
INDEX(中間シート!$B:$CB,
MATCH(A221&amp;B221,中間シート!$A$1:$A$149,0),
MATCH(F221,中間シート!$B$2:$CB$2,0)
),
"")
)</f>
        <v>0</v>
      </c>
      <c r="H221">
        <f t="shared" si="9"/>
        <v>0</v>
      </c>
      <c r="I221" t="str">
        <f t="shared" si="10"/>
        <v/>
      </c>
      <c r="J221">
        <f xml:space="preserve">
_xlfn.SWITCH(E221,
"良好サイン",H221*VLOOKUP(F221,参照用!$P$2:$Q$55,2,0),
"注意サイン",H221*VLOOKUP(F221,参照用!$P$2:$Q$55,2,0),
""
)</f>
        <v>0</v>
      </c>
      <c r="K221" s="20">
        <f t="shared" si="11"/>
        <v>60</v>
      </c>
    </row>
    <row r="222" spans="1:11" x14ac:dyDescent="0.2">
      <c r="A222" s="8">
        <f>IF(INDEX(中間シート!B$1:B$149,QUOTIENT(ROW(A222)-2, 参照用!$J$12) + 3,1)&gt;0,
INDEX(中間シート!B$1:B$149,QUOTIENT(ROW(A222)-2, 参照用!$J$12) + 3,1),
"")</f>
        <v>46025</v>
      </c>
      <c r="B222" s="8" t="str">
        <f>IF(INDEX(中間シート!D$1:D$149,QUOTIENT(ROW(B222)-2, 参照用!$J$12) + 3,1)&gt;0,
INDEX(中間シート!D$1:D$149,QUOTIENT(ROW(B222)-2, 参照用!$J$12) + 3,1),
"")</f>
        <v>朝</v>
      </c>
      <c r="C222" s="8" t="str">
        <f>INDEX(中間シート!$A$1:$AZ$149,MATCH(A222&amp;B222,中間シート!$A$1:$A$149,0),MATCH(C$1,中間シート!$A$2:$AZ$2,0))</f>
        <v/>
      </c>
      <c r="D222" s="8" t="str">
        <f>INDEX(中間シート!$A$1:$AZ$149,MATCH($A222&amp;$B222,中間シート!$A$1:$A$149,0),MATCH(D$1,中間シート!$A$2:$AZ$2,0))</f>
        <v/>
      </c>
      <c r="E222" t="str">
        <f>IF(
A222="","",
VLOOKUP(MOD(ROW(A222)-2, 参照用!$J$12) + 1,参照用!$N$1:$P$50,2,0)
)</f>
        <v>良好サイン</v>
      </c>
      <c r="F222" t="str">
        <f xml:space="preserve">
IF(A222="","",
VLOOKUP(MOD(ROW(A222)-2, 参照用!$J$12) + 1,参照用!$N$1:$P$50,3,0)
)</f>
        <v>やる気あり</v>
      </c>
      <c r="G222">
        <f xml:space="preserve">
IF(A222="","",
IFERROR(
INDEX(中間シート!$B:$CB,
MATCH(A222&amp;B222,中間シート!$A$1:$A$149,0),
MATCH(F222,中間シート!$B$2:$CB$2,0)
),
"")
)</f>
        <v>0</v>
      </c>
      <c r="H222">
        <f t="shared" si="9"/>
        <v>0</v>
      </c>
      <c r="I222" t="str">
        <f t="shared" si="10"/>
        <v/>
      </c>
      <c r="J222">
        <f xml:space="preserve">
_xlfn.SWITCH(E222,
"良好サイン",H222*VLOOKUP(F222,参照用!$P$2:$Q$55,2,0),
"注意サイン",H222*VLOOKUP(F222,参照用!$P$2:$Q$55,2,0),
""
)</f>
        <v>0</v>
      </c>
      <c r="K222" s="20">
        <f t="shared" si="11"/>
        <v>60</v>
      </c>
    </row>
    <row r="223" spans="1:11" x14ac:dyDescent="0.2">
      <c r="A223" s="8">
        <f>IF(INDEX(中間シート!B$1:B$149,QUOTIENT(ROW(A223)-2, 参照用!$J$12) + 3,1)&gt;0,
INDEX(中間シート!B$1:B$149,QUOTIENT(ROW(A223)-2, 参照用!$J$12) + 3,1),
"")</f>
        <v>46025</v>
      </c>
      <c r="B223" s="8" t="str">
        <f>IF(INDEX(中間シート!D$1:D$149,QUOTIENT(ROW(B223)-2, 参照用!$J$12) + 3,1)&gt;0,
INDEX(中間シート!D$1:D$149,QUOTIENT(ROW(B223)-2, 参照用!$J$12) + 3,1),
"")</f>
        <v>朝</v>
      </c>
      <c r="C223" s="8" t="str">
        <f>INDEX(中間シート!$A$1:$AZ$149,MATCH(A223&amp;B223,中間シート!$A$1:$A$149,0),MATCH(C$1,中間シート!$A$2:$AZ$2,0))</f>
        <v/>
      </c>
      <c r="D223" s="8" t="str">
        <f>INDEX(中間シート!$A$1:$AZ$149,MATCH($A223&amp;$B223,中間シート!$A$1:$A$149,0),MATCH(D$1,中間シート!$A$2:$AZ$2,0))</f>
        <v/>
      </c>
      <c r="E223" t="str">
        <f>IF(
A223="","",
VLOOKUP(MOD(ROW(A223)-2, 参照用!$J$12) + 1,参照用!$N$1:$P$50,2,0)
)</f>
        <v>良好サイン</v>
      </c>
      <c r="F223" t="str">
        <f xml:space="preserve">
IF(A223="","",
VLOOKUP(MOD(ROW(A223)-2, 参照用!$J$12) + 1,参照用!$N$1:$P$50,3,0)
)</f>
        <v>心に余裕</v>
      </c>
      <c r="G223">
        <f xml:space="preserve">
IF(A223="","",
IFERROR(
INDEX(中間シート!$B:$CB,
MATCH(A223&amp;B223,中間シート!$A$1:$A$149,0),
MATCH(F223,中間シート!$B$2:$CB$2,0)
),
"")
)</f>
        <v>0</v>
      </c>
      <c r="H223">
        <f t="shared" si="9"/>
        <v>0</v>
      </c>
      <c r="I223" t="str">
        <f t="shared" si="10"/>
        <v/>
      </c>
      <c r="J223">
        <f xml:space="preserve">
_xlfn.SWITCH(E223,
"良好サイン",H223*VLOOKUP(F223,参照用!$P$2:$Q$55,2,0),
"注意サイン",H223*VLOOKUP(F223,参照用!$P$2:$Q$55,2,0),
""
)</f>
        <v>0</v>
      </c>
      <c r="K223" s="20">
        <f t="shared" si="11"/>
        <v>60</v>
      </c>
    </row>
    <row r="224" spans="1:11" x14ac:dyDescent="0.2">
      <c r="A224" s="8">
        <f>IF(INDEX(中間シート!B$1:B$149,QUOTIENT(ROW(A224)-2, 参照用!$J$12) + 3,1)&gt;0,
INDEX(中間シート!B$1:B$149,QUOTIENT(ROW(A224)-2, 参照用!$J$12) + 3,1),
"")</f>
        <v>46025</v>
      </c>
      <c r="B224" s="8" t="str">
        <f>IF(INDEX(中間シート!D$1:D$149,QUOTIENT(ROW(B224)-2, 参照用!$J$12) + 3,1)&gt;0,
INDEX(中間シート!D$1:D$149,QUOTIENT(ROW(B224)-2, 参照用!$J$12) + 3,1),
"")</f>
        <v>朝</v>
      </c>
      <c r="C224" s="8" t="str">
        <f>INDEX(中間シート!$A$1:$AZ$149,MATCH(A224&amp;B224,中間シート!$A$1:$A$149,0),MATCH(C$1,中間シート!$A$2:$AZ$2,0))</f>
        <v/>
      </c>
      <c r="D224" s="8" t="str">
        <f>INDEX(中間シート!$A$1:$AZ$149,MATCH($A224&amp;$B224,中間シート!$A$1:$A$149,0),MATCH(D$1,中間シート!$A$2:$AZ$2,0))</f>
        <v/>
      </c>
      <c r="E224" t="str">
        <f>IF(
A224="","",
VLOOKUP(MOD(ROW(A224)-2, 参照用!$J$12) + 1,参照用!$N$1:$P$50,2,0)
)</f>
        <v>良好サイン</v>
      </c>
      <c r="F224" t="str">
        <f xml:space="preserve">
IF(A224="","",
VLOOKUP(MOD(ROW(A224)-2, 参照用!$J$12) + 1,参照用!$N$1:$P$50,3,0)
)</f>
        <v>イキイキ</v>
      </c>
      <c r="G224">
        <f xml:space="preserve">
IF(A224="","",
IFERROR(
INDEX(中間シート!$B:$CB,
MATCH(A224&amp;B224,中間シート!$A$1:$A$149,0),
MATCH(F224,中間シート!$B$2:$CB$2,0)
),
"")
)</f>
        <v>0</v>
      </c>
      <c r="H224">
        <f t="shared" si="9"/>
        <v>0</v>
      </c>
      <c r="I224" t="str">
        <f t="shared" si="10"/>
        <v/>
      </c>
      <c r="J224">
        <f xml:space="preserve">
_xlfn.SWITCH(E224,
"良好サイン",H224*VLOOKUP(F224,参照用!$P$2:$Q$55,2,0),
"注意サイン",H224*VLOOKUP(F224,参照用!$P$2:$Q$55,2,0),
""
)</f>
        <v>0</v>
      </c>
      <c r="K224" s="20">
        <f t="shared" si="11"/>
        <v>60</v>
      </c>
    </row>
    <row r="225" spans="1:11" x14ac:dyDescent="0.2">
      <c r="A225" s="8">
        <f>IF(INDEX(中間シート!B$1:B$149,QUOTIENT(ROW(A225)-2, 参照用!$J$12) + 3,1)&gt;0,
INDEX(中間シート!B$1:B$149,QUOTIENT(ROW(A225)-2, 参照用!$J$12) + 3,1),
"")</f>
        <v>46025</v>
      </c>
      <c r="B225" s="8" t="str">
        <f>IF(INDEX(中間シート!D$1:D$149,QUOTIENT(ROW(B225)-2, 参照用!$J$12) + 3,1)&gt;0,
INDEX(中間シート!D$1:D$149,QUOTIENT(ROW(B225)-2, 参照用!$J$12) + 3,1),
"")</f>
        <v>朝</v>
      </c>
      <c r="C225" s="8" t="str">
        <f>INDEX(中間シート!$A$1:$AZ$149,MATCH(A225&amp;B225,中間シート!$A$1:$A$149,0),MATCH(C$1,中間シート!$A$2:$AZ$2,0))</f>
        <v/>
      </c>
      <c r="D225" s="8" t="str">
        <f>INDEX(中間シート!$A$1:$AZ$149,MATCH($A225&amp;$B225,中間シート!$A$1:$A$149,0),MATCH(D$1,中間シート!$A$2:$AZ$2,0))</f>
        <v/>
      </c>
      <c r="E225" t="str">
        <f>IF(
A225="","",
VLOOKUP(MOD(ROW(A225)-2, 参照用!$J$12) + 1,参照用!$N$1:$P$50,2,0)
)</f>
        <v>良好サイン</v>
      </c>
      <c r="F225" t="str">
        <f xml:space="preserve">
IF(A225="","",
VLOOKUP(MOD(ROW(A225)-2, 参照用!$J$12) + 1,参照用!$N$1:$P$50,3,0)
)</f>
        <v>活動的</v>
      </c>
      <c r="G225">
        <f xml:space="preserve">
IF(A225="","",
IFERROR(
INDEX(中間シート!$B:$CB,
MATCH(A225&amp;B225,中間シート!$A$1:$A$149,0),
MATCH(F225,中間シート!$B$2:$CB$2,0)
),
"")
)</f>
        <v>0</v>
      </c>
      <c r="H225">
        <f t="shared" si="9"/>
        <v>0</v>
      </c>
      <c r="I225" t="str">
        <f t="shared" si="10"/>
        <v/>
      </c>
      <c r="J225">
        <f xml:space="preserve">
_xlfn.SWITCH(E225,
"良好サイン",H225*VLOOKUP(F225,参照用!$P$2:$Q$55,2,0),
"注意サイン",H225*VLOOKUP(F225,参照用!$P$2:$Q$55,2,0),
""
)</f>
        <v>0</v>
      </c>
      <c r="K225" s="20">
        <f t="shared" si="11"/>
        <v>60</v>
      </c>
    </row>
    <row r="226" spans="1:11" x14ac:dyDescent="0.2">
      <c r="A226" s="8">
        <f>IF(INDEX(中間シート!B$1:B$149,QUOTIENT(ROW(A226)-2, 参照用!$J$12) + 3,1)&gt;0,
INDEX(中間シート!B$1:B$149,QUOTIENT(ROW(A226)-2, 参照用!$J$12) + 3,1),
"")</f>
        <v>46025</v>
      </c>
      <c r="B226" s="8" t="str">
        <f>IF(INDEX(中間シート!D$1:D$149,QUOTIENT(ROW(B226)-2, 参照用!$J$12) + 3,1)&gt;0,
INDEX(中間シート!D$1:D$149,QUOTIENT(ROW(B226)-2, 参照用!$J$12) + 3,1),
"")</f>
        <v>朝</v>
      </c>
      <c r="C226" s="8" t="str">
        <f>INDEX(中間シート!$A$1:$AZ$149,MATCH(A226&amp;B226,中間シート!$A$1:$A$149,0),MATCH(C$1,中間シート!$A$2:$AZ$2,0))</f>
        <v/>
      </c>
      <c r="D226" s="8" t="str">
        <f>INDEX(中間シート!$A$1:$AZ$149,MATCH($A226&amp;$B226,中間シート!$A$1:$A$149,0),MATCH(D$1,中間シート!$A$2:$AZ$2,0))</f>
        <v/>
      </c>
      <c r="E226" t="str">
        <f>IF(
A226="","",
VLOOKUP(MOD(ROW(A226)-2, 参照用!$J$12) + 1,参照用!$N$1:$P$50,2,0)
)</f>
        <v>注意サイン</v>
      </c>
      <c r="F226" t="str">
        <f xml:space="preserve">
IF(A226="","",
VLOOKUP(MOD(ROW(A226)-2, 参照用!$J$12) + 1,参照用!$N$1:$P$50,3,0)
)</f>
        <v>ため息が増加</v>
      </c>
      <c r="G226">
        <f xml:space="preserve">
IF(A226="","",
IFERROR(
INDEX(中間シート!$B:$CB,
MATCH(A226&amp;B226,中間シート!$A$1:$A$149,0),
MATCH(F226,中間シート!$B$2:$CB$2,0)
),
"")
)</f>
        <v>0</v>
      </c>
      <c r="H226">
        <f t="shared" si="9"/>
        <v>0</v>
      </c>
      <c r="I226" t="str">
        <f t="shared" si="10"/>
        <v/>
      </c>
      <c r="J226">
        <f xml:space="preserve">
_xlfn.SWITCH(E226,
"良好サイン",H226*VLOOKUP(F226,参照用!$P$2:$Q$55,2,0),
"注意サイン",H226*VLOOKUP(F226,参照用!$P$2:$Q$55,2,0),
""
)</f>
        <v>0</v>
      </c>
      <c r="K226" s="20">
        <f t="shared" si="11"/>
        <v>60</v>
      </c>
    </row>
    <row r="227" spans="1:11" x14ac:dyDescent="0.2">
      <c r="A227" s="8">
        <f>IF(INDEX(中間シート!B$1:B$149,QUOTIENT(ROW(A227)-2, 参照用!$J$12) + 3,1)&gt;0,
INDEX(中間シート!B$1:B$149,QUOTIENT(ROW(A227)-2, 参照用!$J$12) + 3,1),
"")</f>
        <v>46025</v>
      </c>
      <c r="B227" s="8" t="str">
        <f>IF(INDEX(中間シート!D$1:D$149,QUOTIENT(ROW(B227)-2, 参照用!$J$12) + 3,1)&gt;0,
INDEX(中間シート!D$1:D$149,QUOTIENT(ROW(B227)-2, 参照用!$J$12) + 3,1),
"")</f>
        <v>朝</v>
      </c>
      <c r="C227" s="8" t="str">
        <f>INDEX(中間シート!$A$1:$AZ$149,MATCH(A227&amp;B227,中間シート!$A$1:$A$149,0),MATCH(C$1,中間シート!$A$2:$AZ$2,0))</f>
        <v/>
      </c>
      <c r="D227" s="8" t="str">
        <f>INDEX(中間シート!$A$1:$AZ$149,MATCH($A227&amp;$B227,中間シート!$A$1:$A$149,0),MATCH(D$1,中間シート!$A$2:$AZ$2,0))</f>
        <v/>
      </c>
      <c r="E227" t="str">
        <f>IF(
A227="","",
VLOOKUP(MOD(ROW(A227)-2, 参照用!$J$12) + 1,参照用!$N$1:$P$50,2,0)
)</f>
        <v>注意サイン</v>
      </c>
      <c r="F227" t="str">
        <f xml:space="preserve">
IF(A227="","",
VLOOKUP(MOD(ROW(A227)-2, 参照用!$J$12) + 1,参照用!$N$1:$P$50,3,0)
)</f>
        <v>もやもや</v>
      </c>
      <c r="G227">
        <f xml:space="preserve">
IF(A227="","",
IFERROR(
INDEX(中間シート!$B:$CB,
MATCH(A227&amp;B227,中間シート!$A$1:$A$149,0),
MATCH(F227,中間シート!$B$2:$CB$2,0)
),
"")
)</f>
        <v>0</v>
      </c>
      <c r="H227">
        <f t="shared" si="9"/>
        <v>0</v>
      </c>
      <c r="I227" t="str">
        <f t="shared" si="10"/>
        <v/>
      </c>
      <c r="J227">
        <f xml:space="preserve">
_xlfn.SWITCH(E227,
"良好サイン",H227*VLOOKUP(F227,参照用!$P$2:$Q$55,2,0),
"注意サイン",H227*VLOOKUP(F227,参照用!$P$2:$Q$55,2,0),
""
)</f>
        <v>0</v>
      </c>
      <c r="K227" s="20">
        <f t="shared" si="11"/>
        <v>60</v>
      </c>
    </row>
    <row r="228" spans="1:11" x14ac:dyDescent="0.2">
      <c r="A228" s="8">
        <f>IF(INDEX(中間シート!B$1:B$149,QUOTIENT(ROW(A228)-2, 参照用!$J$12) + 3,1)&gt;0,
INDEX(中間シート!B$1:B$149,QUOTIENT(ROW(A228)-2, 参照用!$J$12) + 3,1),
"")</f>
        <v>46025</v>
      </c>
      <c r="B228" s="8" t="str">
        <f>IF(INDEX(中間シート!D$1:D$149,QUOTIENT(ROW(B228)-2, 参照用!$J$12) + 3,1)&gt;0,
INDEX(中間シート!D$1:D$149,QUOTIENT(ROW(B228)-2, 参照用!$J$12) + 3,1),
"")</f>
        <v>朝</v>
      </c>
      <c r="C228" s="8" t="str">
        <f>INDEX(中間シート!$A$1:$AZ$149,MATCH(A228&amp;B228,中間シート!$A$1:$A$149,0),MATCH(C$1,中間シート!$A$2:$AZ$2,0))</f>
        <v/>
      </c>
      <c r="D228" s="8" t="str">
        <f>INDEX(中間シート!$A$1:$AZ$149,MATCH($A228&amp;$B228,中間シート!$A$1:$A$149,0),MATCH(D$1,中間シート!$A$2:$AZ$2,0))</f>
        <v/>
      </c>
      <c r="E228" t="str">
        <f>IF(
A228="","",
VLOOKUP(MOD(ROW(A228)-2, 参照用!$J$12) + 1,参照用!$N$1:$P$50,2,0)
)</f>
        <v>注意サイン</v>
      </c>
      <c r="F228" t="str">
        <f xml:space="preserve">
IF(A228="","",
VLOOKUP(MOD(ROW(A228)-2, 参照用!$J$12) + 1,参照用!$N$1:$P$50,3,0)
)</f>
        <v>だるい</v>
      </c>
      <c r="G228">
        <f xml:space="preserve">
IF(A228="","",
IFERROR(
INDEX(中間シート!$B:$CB,
MATCH(A228&amp;B228,中間シート!$A$1:$A$149,0),
MATCH(F228,中間シート!$B$2:$CB$2,0)
),
"")
)</f>
        <v>0</v>
      </c>
      <c r="H228">
        <f t="shared" si="9"/>
        <v>0</v>
      </c>
      <c r="I228" t="str">
        <f t="shared" si="10"/>
        <v/>
      </c>
      <c r="J228">
        <f xml:space="preserve">
_xlfn.SWITCH(E228,
"良好サイン",H228*VLOOKUP(F228,参照用!$P$2:$Q$55,2,0),
"注意サイン",H228*VLOOKUP(F228,参照用!$P$2:$Q$55,2,0),
""
)</f>
        <v>0</v>
      </c>
      <c r="K228" s="20">
        <f t="shared" si="11"/>
        <v>60</v>
      </c>
    </row>
    <row r="229" spans="1:11" x14ac:dyDescent="0.2">
      <c r="A229" s="8">
        <f>IF(INDEX(中間シート!B$1:B$149,QUOTIENT(ROW(A229)-2, 参照用!$J$12) + 3,1)&gt;0,
INDEX(中間シート!B$1:B$149,QUOTIENT(ROW(A229)-2, 参照用!$J$12) + 3,1),
"")</f>
        <v>46025</v>
      </c>
      <c r="B229" s="8" t="str">
        <f>IF(INDEX(中間シート!D$1:D$149,QUOTIENT(ROW(B229)-2, 参照用!$J$12) + 3,1)&gt;0,
INDEX(中間シート!D$1:D$149,QUOTIENT(ROW(B229)-2, 参照用!$J$12) + 3,1),
"")</f>
        <v>朝</v>
      </c>
      <c r="C229" s="8" t="str">
        <f>INDEX(中間シート!$A$1:$AZ$149,MATCH(A229&amp;B229,中間シート!$A$1:$A$149,0),MATCH(C$1,中間シート!$A$2:$AZ$2,0))</f>
        <v/>
      </c>
      <c r="D229" s="8" t="str">
        <f>INDEX(中間シート!$A$1:$AZ$149,MATCH($A229&amp;$B229,中間シート!$A$1:$A$149,0),MATCH(D$1,中間シート!$A$2:$AZ$2,0))</f>
        <v/>
      </c>
      <c r="E229" t="str">
        <f>IF(
A229="","",
VLOOKUP(MOD(ROW(A229)-2, 参照用!$J$12) + 1,参照用!$N$1:$P$50,2,0)
)</f>
        <v>注意サイン</v>
      </c>
      <c r="F229" t="str">
        <f xml:space="preserve">
IF(A229="","",
VLOOKUP(MOD(ROW(A229)-2, 参照用!$J$12) + 1,参照用!$N$1:$P$50,3,0)
)</f>
        <v>ぼーっとする</v>
      </c>
      <c r="G229">
        <f xml:space="preserve">
IF(A229="","",
IFERROR(
INDEX(中間シート!$B:$CB,
MATCH(A229&amp;B229,中間シート!$A$1:$A$149,0),
MATCH(F229,中間シート!$B$2:$CB$2,0)
),
"")
)</f>
        <v>0</v>
      </c>
      <c r="H229">
        <f t="shared" si="9"/>
        <v>0</v>
      </c>
      <c r="I229" t="str">
        <f t="shared" si="10"/>
        <v/>
      </c>
      <c r="J229">
        <f xml:space="preserve">
_xlfn.SWITCH(E229,
"良好サイン",H229*VLOOKUP(F229,参照用!$P$2:$Q$55,2,0),
"注意サイン",H229*VLOOKUP(F229,参照用!$P$2:$Q$55,2,0),
""
)</f>
        <v>0</v>
      </c>
      <c r="K229" s="20">
        <f t="shared" si="11"/>
        <v>60</v>
      </c>
    </row>
    <row r="230" spans="1:11" x14ac:dyDescent="0.2">
      <c r="A230" s="8">
        <f>IF(INDEX(中間シート!B$1:B$149,QUOTIENT(ROW(A230)-2, 参照用!$J$12) + 3,1)&gt;0,
INDEX(中間シート!B$1:B$149,QUOTIENT(ROW(A230)-2, 参照用!$J$12) + 3,1),
"")</f>
        <v>46025</v>
      </c>
      <c r="B230" s="8" t="str">
        <f>IF(INDEX(中間シート!D$1:D$149,QUOTIENT(ROW(B230)-2, 参照用!$J$12) + 3,1)&gt;0,
INDEX(中間シート!D$1:D$149,QUOTIENT(ROW(B230)-2, 参照用!$J$12) + 3,1),
"")</f>
        <v>朝</v>
      </c>
      <c r="C230" s="8" t="str">
        <f>INDEX(中間シート!$A$1:$AZ$149,MATCH(A230&amp;B230,中間シート!$A$1:$A$149,0),MATCH(C$1,中間シート!$A$2:$AZ$2,0))</f>
        <v/>
      </c>
      <c r="D230" s="8" t="str">
        <f>INDEX(中間シート!$A$1:$AZ$149,MATCH($A230&amp;$B230,中間シート!$A$1:$A$149,0),MATCH(D$1,中間シート!$A$2:$AZ$2,0))</f>
        <v/>
      </c>
      <c r="E230" t="str">
        <f>IF(
A230="","",
VLOOKUP(MOD(ROW(A230)-2, 参照用!$J$12) + 1,参照用!$N$1:$P$50,2,0)
)</f>
        <v>注意サイン</v>
      </c>
      <c r="F230" t="str">
        <f xml:space="preserve">
IF(A230="","",
VLOOKUP(MOD(ROW(A230)-2, 参照用!$J$12) + 1,参照用!$N$1:$P$50,3,0)
)</f>
        <v>協調性が低下</v>
      </c>
      <c r="G230">
        <f xml:space="preserve">
IF(A230="","",
IFERROR(
INDEX(中間シート!$B:$CB,
MATCH(A230&amp;B230,中間シート!$A$1:$A$149,0),
MATCH(F230,中間シート!$B$2:$CB$2,0)
),
"")
)</f>
        <v>0</v>
      </c>
      <c r="H230">
        <f t="shared" si="9"/>
        <v>0</v>
      </c>
      <c r="I230" t="str">
        <f t="shared" si="10"/>
        <v/>
      </c>
      <c r="J230">
        <f xml:space="preserve">
_xlfn.SWITCH(E230,
"良好サイン",H230*VLOOKUP(F230,参照用!$P$2:$Q$55,2,0),
"注意サイン",H230*VLOOKUP(F230,参照用!$P$2:$Q$55,2,0),
""
)</f>
        <v>0</v>
      </c>
      <c r="K230" s="20">
        <f t="shared" si="11"/>
        <v>60</v>
      </c>
    </row>
    <row r="231" spans="1:11" x14ac:dyDescent="0.2">
      <c r="A231" s="8">
        <f>IF(INDEX(中間シート!B$1:B$149,QUOTIENT(ROW(A231)-2, 参照用!$J$12) + 3,1)&gt;0,
INDEX(中間シート!B$1:B$149,QUOTIENT(ROW(A231)-2, 参照用!$J$12) + 3,1),
"")</f>
        <v>46025</v>
      </c>
      <c r="B231" s="8" t="str">
        <f>IF(INDEX(中間シート!D$1:D$149,QUOTIENT(ROW(B231)-2, 参照用!$J$12) + 3,1)&gt;0,
INDEX(中間シート!D$1:D$149,QUOTIENT(ROW(B231)-2, 参照用!$J$12) + 3,1),
"")</f>
        <v>朝</v>
      </c>
      <c r="C231" s="8" t="str">
        <f>INDEX(中間シート!$A$1:$AZ$149,MATCH(A231&amp;B231,中間シート!$A$1:$A$149,0),MATCH(C$1,中間シート!$A$2:$AZ$2,0))</f>
        <v/>
      </c>
      <c r="D231" s="8" t="str">
        <f>INDEX(中間シート!$A$1:$AZ$149,MATCH($A231&amp;$B231,中間シート!$A$1:$A$149,0),MATCH(D$1,中間シート!$A$2:$AZ$2,0))</f>
        <v/>
      </c>
      <c r="E231" t="str">
        <f>IF(
A231="","",
VLOOKUP(MOD(ROW(A231)-2, 参照用!$J$12) + 1,参照用!$N$1:$P$50,2,0)
)</f>
        <v>注意サイン</v>
      </c>
      <c r="F231" t="str">
        <f xml:space="preserve">
IF(A231="","",
VLOOKUP(MOD(ROW(A231)-2, 参照用!$J$12) + 1,参照用!$N$1:$P$50,3,0)
)</f>
        <v>憂鬱</v>
      </c>
      <c r="G231">
        <f xml:space="preserve">
IF(A231="","",
IFERROR(
INDEX(中間シート!$B:$CB,
MATCH(A231&amp;B231,中間シート!$A$1:$A$149,0),
MATCH(F231,中間シート!$B$2:$CB$2,0)
),
"")
)</f>
        <v>0</v>
      </c>
      <c r="H231">
        <f t="shared" si="9"/>
        <v>0</v>
      </c>
      <c r="I231" t="str">
        <f t="shared" si="10"/>
        <v/>
      </c>
      <c r="J231">
        <f xml:space="preserve">
_xlfn.SWITCH(E231,
"良好サイン",H231*VLOOKUP(F231,参照用!$P$2:$Q$55,2,0),
"注意サイン",H231*VLOOKUP(F231,参照用!$P$2:$Q$55,2,0),
""
)</f>
        <v>0</v>
      </c>
      <c r="K231" s="20">
        <f t="shared" si="11"/>
        <v>60</v>
      </c>
    </row>
    <row r="232" spans="1:11" x14ac:dyDescent="0.2">
      <c r="A232" s="8">
        <f>IF(INDEX(中間シート!B$1:B$149,QUOTIENT(ROW(A232)-2, 参照用!$J$12) + 3,1)&gt;0,
INDEX(中間シート!B$1:B$149,QUOTIENT(ROW(A232)-2, 参照用!$J$12) + 3,1),
"")</f>
        <v>46025</v>
      </c>
      <c r="B232" s="8" t="str">
        <f>IF(INDEX(中間シート!D$1:D$149,QUOTIENT(ROW(B232)-2, 参照用!$J$12) + 3,1)&gt;0,
INDEX(中間シート!D$1:D$149,QUOTIENT(ROW(B232)-2, 参照用!$J$12) + 3,1),
"")</f>
        <v>朝</v>
      </c>
      <c r="C232" s="8" t="str">
        <f>INDEX(中間シート!$A$1:$AZ$149,MATCH(A232&amp;B232,中間シート!$A$1:$A$149,0),MATCH(C$1,中間シート!$A$2:$AZ$2,0))</f>
        <v/>
      </c>
      <c r="D232" s="8" t="str">
        <f>INDEX(中間シート!$A$1:$AZ$149,MATCH($A232&amp;$B232,中間シート!$A$1:$A$149,0),MATCH(D$1,中間シート!$A$2:$AZ$2,0))</f>
        <v/>
      </c>
      <c r="E232" t="str">
        <f>IF(
A232="","",
VLOOKUP(MOD(ROW(A232)-2, 参照用!$J$12) + 1,参照用!$N$1:$P$50,2,0)
)</f>
        <v>注意サイン</v>
      </c>
      <c r="F232" t="str">
        <f xml:space="preserve">
IF(A232="","",
VLOOKUP(MOD(ROW(A232)-2, 参照用!$J$12) + 1,参照用!$N$1:$P$50,3,0)
)</f>
        <v>やる気が無い</v>
      </c>
      <c r="G232">
        <f xml:space="preserve">
IF(A232="","",
IFERROR(
INDEX(中間シート!$B:$CB,
MATCH(A232&amp;B232,中間シート!$A$1:$A$149,0),
MATCH(F232,中間シート!$B$2:$CB$2,0)
),
"")
)</f>
        <v>0</v>
      </c>
      <c r="H232">
        <f t="shared" si="9"/>
        <v>0</v>
      </c>
      <c r="I232" t="str">
        <f t="shared" si="10"/>
        <v/>
      </c>
      <c r="J232">
        <f xml:space="preserve">
_xlfn.SWITCH(E232,
"良好サイン",H232*VLOOKUP(F232,参照用!$P$2:$Q$55,2,0),
"注意サイン",H232*VLOOKUP(F232,参照用!$P$2:$Q$55,2,0),
""
)</f>
        <v>0</v>
      </c>
      <c r="K232" s="20">
        <f t="shared" si="11"/>
        <v>60</v>
      </c>
    </row>
    <row r="233" spans="1:11" x14ac:dyDescent="0.2">
      <c r="A233" s="8">
        <f>IF(INDEX(中間シート!B$1:B$149,QUOTIENT(ROW(A233)-2, 参照用!$J$12) + 3,1)&gt;0,
INDEX(中間シート!B$1:B$149,QUOTIENT(ROW(A233)-2, 参照用!$J$12) + 3,1),
"")</f>
        <v>46025</v>
      </c>
      <c r="B233" s="8" t="str">
        <f>IF(INDEX(中間シート!D$1:D$149,QUOTIENT(ROW(B233)-2, 参照用!$J$12) + 3,1)&gt;0,
INDEX(中間シート!D$1:D$149,QUOTIENT(ROW(B233)-2, 参照用!$J$12) + 3,1),
"")</f>
        <v>朝</v>
      </c>
      <c r="C233" s="8" t="str">
        <f>INDEX(中間シート!$A$1:$AZ$149,MATCH(A233&amp;B233,中間シート!$A$1:$A$149,0),MATCH(C$1,中間シート!$A$2:$AZ$2,0))</f>
        <v/>
      </c>
      <c r="D233" s="8" t="str">
        <f>INDEX(中間シート!$A$1:$AZ$149,MATCH($A233&amp;$B233,中間シート!$A$1:$A$149,0),MATCH(D$1,中間シート!$A$2:$AZ$2,0))</f>
        <v/>
      </c>
      <c r="E233" t="str">
        <f>IF(
A233="","",
VLOOKUP(MOD(ROW(A233)-2, 参照用!$J$12) + 1,参照用!$N$1:$P$50,2,0)
)</f>
        <v>注意サイン</v>
      </c>
      <c r="F233" t="str">
        <f xml:space="preserve">
IF(A233="","",
VLOOKUP(MOD(ROW(A233)-2, 参照用!$J$12) + 1,参照用!$N$1:$P$50,3,0)
)</f>
        <v>物忘れ</v>
      </c>
      <c r="G233">
        <f xml:space="preserve">
IF(A233="","",
IFERROR(
INDEX(中間シート!$B:$CB,
MATCH(A233&amp;B233,中間シート!$A$1:$A$149,0),
MATCH(F233,中間シート!$B$2:$CB$2,0)
),
"")
)</f>
        <v>0</v>
      </c>
      <c r="H233">
        <f t="shared" si="9"/>
        <v>0</v>
      </c>
      <c r="I233" t="str">
        <f t="shared" si="10"/>
        <v/>
      </c>
      <c r="J233">
        <f xml:space="preserve">
_xlfn.SWITCH(E233,
"良好サイン",H233*VLOOKUP(F233,参照用!$P$2:$Q$55,2,0),
"注意サイン",H233*VLOOKUP(F233,参照用!$P$2:$Q$55,2,0),
""
)</f>
        <v>0</v>
      </c>
      <c r="K233" s="20">
        <f t="shared" si="11"/>
        <v>60</v>
      </c>
    </row>
    <row r="234" spans="1:11" x14ac:dyDescent="0.2">
      <c r="A234" s="8">
        <f>IF(INDEX(中間シート!B$1:B$149,QUOTIENT(ROW(A234)-2, 参照用!$J$12) + 3,1)&gt;0,
INDEX(中間シート!B$1:B$149,QUOTIENT(ROW(A234)-2, 参照用!$J$12) + 3,1),
"")</f>
        <v>46025</v>
      </c>
      <c r="B234" s="8" t="str">
        <f>IF(INDEX(中間シート!D$1:D$149,QUOTIENT(ROW(B234)-2, 参照用!$J$12) + 3,1)&gt;0,
INDEX(中間シート!D$1:D$149,QUOTIENT(ROW(B234)-2, 参照用!$J$12) + 3,1),
"")</f>
        <v>朝</v>
      </c>
      <c r="C234" s="8" t="str">
        <f>INDEX(中間シート!$A$1:$AZ$149,MATCH(A234&amp;B234,中間シート!$A$1:$A$149,0),MATCH(C$1,中間シート!$A$2:$AZ$2,0))</f>
        <v/>
      </c>
      <c r="D234" s="8" t="str">
        <f>INDEX(中間シート!$A$1:$AZ$149,MATCH($A234&amp;$B234,中間シート!$A$1:$A$149,0),MATCH(D$1,中間シート!$A$2:$AZ$2,0))</f>
        <v/>
      </c>
      <c r="E234" t="str">
        <f>IF(
A234="","",
VLOOKUP(MOD(ROW(A234)-2, 参照用!$J$12) + 1,参照用!$N$1:$P$50,2,0)
)</f>
        <v>悪化サイン</v>
      </c>
      <c r="F234" t="str">
        <f xml:space="preserve">
IF(A234="","",
VLOOKUP(MOD(ROW(A234)-2, 参照用!$J$12) + 1,参照用!$N$1:$P$50,3,0)
)</f>
        <v>イライラ</v>
      </c>
      <c r="G234">
        <f xml:space="preserve">
IF(A234="","",
IFERROR(
INDEX(中間シート!$B:$CB,
MATCH(A234&amp;B234,中間シート!$A$1:$A$149,0),
MATCH(F234,中間シート!$B$2:$CB$2,0)
),
"")
)</f>
        <v>0</v>
      </c>
      <c r="H234">
        <f t="shared" si="9"/>
        <v>0</v>
      </c>
      <c r="I234" t="str">
        <f t="shared" si="10"/>
        <v/>
      </c>
      <c r="J234" t="str">
        <f xml:space="preserve">
_xlfn.SWITCH(E234,
"良好サイン",H234*VLOOKUP(F234,参照用!$P$2:$Q$55,2,0),
"注意サイン",H234*VLOOKUP(F234,参照用!$P$2:$Q$55,2,0),
""
)</f>
        <v/>
      </c>
      <c r="K234" s="20">
        <f t="shared" si="11"/>
        <v>60</v>
      </c>
    </row>
    <row r="235" spans="1:11" x14ac:dyDescent="0.2">
      <c r="A235" s="8">
        <f>IF(INDEX(中間シート!B$1:B$149,QUOTIENT(ROW(A235)-2, 参照用!$J$12) + 3,1)&gt;0,
INDEX(中間シート!B$1:B$149,QUOTIENT(ROW(A235)-2, 参照用!$J$12) + 3,1),
"")</f>
        <v>46025</v>
      </c>
      <c r="B235" s="8" t="str">
        <f>IF(INDEX(中間シート!D$1:D$149,QUOTIENT(ROW(B235)-2, 参照用!$J$12) + 3,1)&gt;0,
INDEX(中間シート!D$1:D$149,QUOTIENT(ROW(B235)-2, 参照用!$J$12) + 3,1),
"")</f>
        <v>朝</v>
      </c>
      <c r="C235" s="8" t="str">
        <f>INDEX(中間シート!$A$1:$AZ$149,MATCH(A235&amp;B235,中間シート!$A$1:$A$149,0),MATCH(C$1,中間シート!$A$2:$AZ$2,0))</f>
        <v/>
      </c>
      <c r="D235" s="8" t="str">
        <f>INDEX(中間シート!$A$1:$AZ$149,MATCH($A235&amp;$B235,中間シート!$A$1:$A$149,0),MATCH(D$1,中間シート!$A$2:$AZ$2,0))</f>
        <v/>
      </c>
      <c r="E235" t="str">
        <f>IF(
A235="","",
VLOOKUP(MOD(ROW(A235)-2, 参照用!$J$12) + 1,参照用!$N$1:$P$50,2,0)
)</f>
        <v>悪化サイン</v>
      </c>
      <c r="F235" t="str">
        <f xml:space="preserve">
IF(A235="","",
VLOOKUP(MOD(ROW(A235)-2, 参照用!$J$12) + 1,参照用!$N$1:$P$50,3,0)
)</f>
        <v>恐怖心</v>
      </c>
      <c r="G235">
        <f xml:space="preserve">
IF(A235="","",
IFERROR(
INDEX(中間シート!$B:$CB,
MATCH(A235&amp;B235,中間シート!$A$1:$A$149,0),
MATCH(F235,中間シート!$B$2:$CB$2,0)
),
"")
)</f>
        <v>0</v>
      </c>
      <c r="H235">
        <f t="shared" si="9"/>
        <v>0</v>
      </c>
      <c r="I235" t="str">
        <f t="shared" si="10"/>
        <v/>
      </c>
      <c r="J235" t="str">
        <f xml:space="preserve">
_xlfn.SWITCH(E235,
"良好サイン",H235*VLOOKUP(F235,参照用!$P$2:$Q$55,2,0),
"注意サイン",H235*VLOOKUP(F235,参照用!$P$2:$Q$55,2,0),
""
)</f>
        <v/>
      </c>
      <c r="K235" s="20">
        <f t="shared" si="11"/>
        <v>60</v>
      </c>
    </row>
    <row r="236" spans="1:11" x14ac:dyDescent="0.2">
      <c r="A236" s="8">
        <f>IF(INDEX(中間シート!B$1:B$149,QUOTIENT(ROW(A236)-2, 参照用!$J$12) + 3,1)&gt;0,
INDEX(中間シート!B$1:B$149,QUOTIENT(ROW(A236)-2, 参照用!$J$12) + 3,1),
"")</f>
        <v>46025</v>
      </c>
      <c r="B236" s="8" t="str">
        <f>IF(INDEX(中間シート!D$1:D$149,QUOTIENT(ROW(B236)-2, 参照用!$J$12) + 3,1)&gt;0,
INDEX(中間シート!D$1:D$149,QUOTIENT(ROW(B236)-2, 参照用!$J$12) + 3,1),
"")</f>
        <v>朝</v>
      </c>
      <c r="C236" s="8" t="str">
        <f>INDEX(中間シート!$A$1:$AZ$149,MATCH(A236&amp;B236,中間シート!$A$1:$A$149,0),MATCH(C$1,中間シート!$A$2:$AZ$2,0))</f>
        <v/>
      </c>
      <c r="D236" s="8" t="str">
        <f>INDEX(中間シート!$A$1:$AZ$149,MATCH($A236&amp;$B236,中間シート!$A$1:$A$149,0),MATCH(D$1,中間シート!$A$2:$AZ$2,0))</f>
        <v/>
      </c>
      <c r="E236" t="str">
        <f>IF(
A236="","",
VLOOKUP(MOD(ROW(A236)-2, 参照用!$J$12) + 1,参照用!$N$1:$P$50,2,0)
)</f>
        <v>悪化サイン</v>
      </c>
      <c r="F236" t="str">
        <f xml:space="preserve">
IF(A236="","",
VLOOKUP(MOD(ROW(A236)-2, 参照用!$J$12) + 1,参照用!$N$1:$P$50,3,0)
)</f>
        <v>外出不可</v>
      </c>
      <c r="G236">
        <f xml:space="preserve">
IF(A236="","",
IFERROR(
INDEX(中間シート!$B:$CB,
MATCH(A236&amp;B236,中間シート!$A$1:$A$149,0),
MATCH(F236,中間シート!$B$2:$CB$2,0)
),
"")
)</f>
        <v>0</v>
      </c>
      <c r="H236">
        <f t="shared" si="9"/>
        <v>0</v>
      </c>
      <c r="I236" t="str">
        <f t="shared" si="10"/>
        <v/>
      </c>
      <c r="J236" t="str">
        <f xml:space="preserve">
_xlfn.SWITCH(E236,
"良好サイン",H236*VLOOKUP(F236,参照用!$P$2:$Q$55,2,0),
"注意サイン",H236*VLOOKUP(F236,参照用!$P$2:$Q$55,2,0),
""
)</f>
        <v/>
      </c>
      <c r="K236" s="20">
        <f t="shared" si="11"/>
        <v>60</v>
      </c>
    </row>
    <row r="237" spans="1:11" x14ac:dyDescent="0.2">
      <c r="A237" s="8">
        <f>IF(INDEX(中間シート!B$1:B$149,QUOTIENT(ROW(A237)-2, 参照用!$J$12) + 3,1)&gt;0,
INDEX(中間シート!B$1:B$149,QUOTIENT(ROW(A237)-2, 参照用!$J$12) + 3,1),
"")</f>
        <v>46025</v>
      </c>
      <c r="B237" s="8" t="str">
        <f>IF(INDEX(中間シート!D$1:D$149,QUOTIENT(ROW(B237)-2, 参照用!$J$12) + 3,1)&gt;0,
INDEX(中間シート!D$1:D$149,QUOTIENT(ROW(B237)-2, 参照用!$J$12) + 3,1),
"")</f>
        <v>朝</v>
      </c>
      <c r="C237" s="8" t="str">
        <f>INDEX(中間シート!$A$1:$AZ$149,MATCH(A237&amp;B237,中間シート!$A$1:$A$149,0),MATCH(C$1,中間シート!$A$2:$AZ$2,0))</f>
        <v/>
      </c>
      <c r="D237" s="8" t="str">
        <f>INDEX(中間シート!$A$1:$AZ$149,MATCH($A237&amp;$B237,中間シート!$A$1:$A$149,0),MATCH(D$1,中間シート!$A$2:$AZ$2,0))</f>
        <v/>
      </c>
      <c r="E237" t="str">
        <f>IF(
A237="","",
VLOOKUP(MOD(ROW(A237)-2, 参照用!$J$12) + 1,参照用!$N$1:$P$50,2,0)
)</f>
        <v>悪化サイン</v>
      </c>
      <c r="F237" t="str">
        <f xml:space="preserve">
IF(A237="","",
VLOOKUP(MOD(ROW(A237)-2, 参照用!$J$12) + 1,参照用!$N$1:$P$50,3,0)
)</f>
        <v>思考不能</v>
      </c>
      <c r="G237">
        <f xml:space="preserve">
IF(A237="","",
IFERROR(
INDEX(中間シート!$B:$CB,
MATCH(A237&amp;B237,中間シート!$A$1:$A$149,0),
MATCH(F237,中間シート!$B$2:$CB$2,0)
),
"")
)</f>
        <v>0</v>
      </c>
      <c r="H237">
        <f t="shared" si="9"/>
        <v>0</v>
      </c>
      <c r="I237" t="str">
        <f t="shared" si="10"/>
        <v/>
      </c>
      <c r="J237" t="str">
        <f xml:space="preserve">
_xlfn.SWITCH(E237,
"良好サイン",H237*VLOOKUP(F237,参照用!$P$2:$Q$55,2,0),
"注意サイン",H237*VLOOKUP(F237,参照用!$P$2:$Q$55,2,0),
""
)</f>
        <v/>
      </c>
      <c r="K237" s="20">
        <f t="shared" si="11"/>
        <v>60</v>
      </c>
    </row>
    <row r="238" spans="1:11" x14ac:dyDescent="0.2">
      <c r="A238" s="8">
        <f>IF(INDEX(中間シート!B$1:B$149,QUOTIENT(ROW(A238)-2, 参照用!$J$12) + 3,1)&gt;0,
INDEX(中間シート!B$1:B$149,QUOTIENT(ROW(A238)-2, 参照用!$J$12) + 3,1),
"")</f>
        <v>46025</v>
      </c>
      <c r="B238" s="8" t="str">
        <f>IF(INDEX(中間シート!D$1:D$149,QUOTIENT(ROW(B238)-2, 参照用!$J$12) + 3,1)&gt;0,
INDEX(中間シート!D$1:D$149,QUOTIENT(ROW(B238)-2, 参照用!$J$12) + 3,1),
"")</f>
        <v>朝</v>
      </c>
      <c r="C238" s="8" t="str">
        <f>INDEX(中間シート!$A$1:$AZ$149,MATCH(A238&amp;B238,中間シート!$A$1:$A$149,0),MATCH(C$1,中間シート!$A$2:$AZ$2,0))</f>
        <v/>
      </c>
      <c r="D238" s="8" t="str">
        <f>INDEX(中間シート!$A$1:$AZ$149,MATCH($A238&amp;$B238,中間シート!$A$1:$A$149,0),MATCH(D$1,中間シート!$A$2:$AZ$2,0))</f>
        <v/>
      </c>
      <c r="E238" t="str">
        <f>IF(
A238="","",
VLOOKUP(MOD(ROW(A238)-2, 参照用!$J$12) + 1,参照用!$N$1:$P$50,2,0)
)</f>
        <v>悪化サイン</v>
      </c>
      <c r="F238" t="str">
        <f xml:space="preserve">
IF(A238="","",
VLOOKUP(MOD(ROW(A238)-2, 参照用!$J$12) + 1,参照用!$N$1:$P$50,3,0)
)</f>
        <v>人間不信</v>
      </c>
      <c r="G238">
        <f xml:space="preserve">
IF(A238="","",
IFERROR(
INDEX(中間シート!$B:$CB,
MATCH(A238&amp;B238,中間シート!$A$1:$A$149,0),
MATCH(F238,中間シート!$B$2:$CB$2,0)
),
"")
)</f>
        <v>0</v>
      </c>
      <c r="H238">
        <f t="shared" si="9"/>
        <v>0</v>
      </c>
      <c r="I238" t="str">
        <f t="shared" si="10"/>
        <v/>
      </c>
      <c r="J238" t="str">
        <f xml:space="preserve">
_xlfn.SWITCH(E238,
"良好サイン",H238*VLOOKUP(F238,参照用!$P$2:$Q$55,2,0),
"注意サイン",H238*VLOOKUP(F238,参照用!$P$2:$Q$55,2,0),
""
)</f>
        <v/>
      </c>
      <c r="K238" s="20">
        <f t="shared" si="11"/>
        <v>60</v>
      </c>
    </row>
    <row r="239" spans="1:11" x14ac:dyDescent="0.2">
      <c r="A239" s="8">
        <f>IF(INDEX(中間シート!B$1:B$149,QUOTIENT(ROW(A239)-2, 参照用!$J$12) + 3,1)&gt;0,
INDEX(中間シート!B$1:B$149,QUOTIENT(ROW(A239)-2, 参照用!$J$12) + 3,1),
"")</f>
        <v>46025</v>
      </c>
      <c r="B239" s="8" t="str">
        <f>IF(INDEX(中間シート!D$1:D$149,QUOTIENT(ROW(B239)-2, 参照用!$J$12) + 3,1)&gt;0,
INDEX(中間シート!D$1:D$149,QUOTIENT(ROW(B239)-2, 参照用!$J$12) + 3,1),
"")</f>
        <v>朝</v>
      </c>
      <c r="C239" s="8" t="str">
        <f>INDEX(中間シート!$A$1:$AZ$149,MATCH(A239&amp;B239,中間シート!$A$1:$A$149,0),MATCH(C$1,中間シート!$A$2:$AZ$2,0))</f>
        <v/>
      </c>
      <c r="D239" s="8" t="str">
        <f>INDEX(中間シート!$A$1:$AZ$149,MATCH($A239&amp;$B239,中間シート!$A$1:$A$149,0),MATCH(D$1,中間シート!$A$2:$AZ$2,0))</f>
        <v/>
      </c>
      <c r="E239" t="str">
        <f>IF(
A239="","",
VLOOKUP(MOD(ROW(A239)-2, 参照用!$J$12) + 1,参照用!$N$1:$P$50,2,0)
)</f>
        <v>悪化サイン</v>
      </c>
      <c r="F239" t="str">
        <f xml:space="preserve">
IF(A239="","",
VLOOKUP(MOD(ROW(A239)-2, 参照用!$J$12) + 1,参照用!$N$1:$P$50,3,0)
)</f>
        <v>破壊衝動</v>
      </c>
      <c r="G239">
        <f xml:space="preserve">
IF(A239="","",
IFERROR(
INDEX(中間シート!$B:$CB,
MATCH(A239&amp;B239,中間シート!$A$1:$A$149,0),
MATCH(F239,中間シート!$B$2:$CB$2,0)
),
"")
)</f>
        <v>0</v>
      </c>
      <c r="H239">
        <f t="shared" si="9"/>
        <v>0</v>
      </c>
      <c r="I239" t="str">
        <f t="shared" si="10"/>
        <v/>
      </c>
      <c r="J239" t="str">
        <f xml:space="preserve">
_xlfn.SWITCH(E239,
"良好サイン",H239*VLOOKUP(F239,参照用!$P$2:$Q$55,2,0),
"注意サイン",H239*VLOOKUP(F239,参照用!$P$2:$Q$55,2,0),
""
)</f>
        <v/>
      </c>
      <c r="K239" s="20">
        <f t="shared" si="11"/>
        <v>60</v>
      </c>
    </row>
    <row r="240" spans="1:11" x14ac:dyDescent="0.2">
      <c r="A240" s="8">
        <f>IF(INDEX(中間シート!B$1:B$149,QUOTIENT(ROW(A240)-2, 参照用!$J$12) + 3,1)&gt;0,
INDEX(中間シート!B$1:B$149,QUOTIENT(ROW(A240)-2, 参照用!$J$12) + 3,1),
"")</f>
        <v>46025</v>
      </c>
      <c r="B240" s="8" t="str">
        <f>IF(INDEX(中間シート!D$1:D$149,QUOTIENT(ROW(B240)-2, 参照用!$J$12) + 3,1)&gt;0,
INDEX(中間シート!D$1:D$149,QUOTIENT(ROW(B240)-2, 参照用!$J$12) + 3,1),
"")</f>
        <v>朝</v>
      </c>
      <c r="C240" s="8" t="str">
        <f>INDEX(中間シート!$A$1:$AZ$149,MATCH(A240&amp;B240,中間シート!$A$1:$A$149,0),MATCH(C$1,中間シート!$A$2:$AZ$2,0))</f>
        <v/>
      </c>
      <c r="D240" s="8" t="str">
        <f>INDEX(中間シート!$A$1:$AZ$149,MATCH($A240&amp;$B240,中間シート!$A$1:$A$149,0),MATCH(D$1,中間シート!$A$2:$AZ$2,0))</f>
        <v/>
      </c>
      <c r="E240" t="str">
        <f>IF(
A240="","",
VLOOKUP(MOD(ROW(A240)-2, 参照用!$J$12) + 1,参照用!$N$1:$P$50,2,0)
)</f>
        <v>リカバリー</v>
      </c>
      <c r="F240" t="str">
        <f xml:space="preserve">
IF(A240="","",
VLOOKUP(MOD(ROW(A240)-2, 参照用!$J$12) + 1,参照用!$N$1:$P$50,3,0)
)</f>
        <v>ストレッチ</v>
      </c>
      <c r="G240">
        <f xml:space="preserve">
IF(A240="","",
IFERROR(
INDEX(中間シート!$B:$CB,
MATCH(A240&amp;B240,中間シート!$A$1:$A$149,0),
MATCH(F240,中間シート!$B$2:$CB$2,0)
),
"")
)</f>
        <v>0</v>
      </c>
      <c r="H240">
        <f t="shared" si="9"/>
        <v>0</v>
      </c>
      <c r="I240" t="str">
        <f t="shared" si="10"/>
        <v/>
      </c>
      <c r="J240" t="str">
        <f xml:space="preserve">
_xlfn.SWITCH(E240,
"良好サイン",H240*VLOOKUP(F240,参照用!$P$2:$Q$55,2,0),
"注意サイン",H240*VLOOKUP(F240,参照用!$P$2:$Q$55,2,0),
""
)</f>
        <v/>
      </c>
      <c r="K240" s="20">
        <f t="shared" si="11"/>
        <v>60</v>
      </c>
    </row>
    <row r="241" spans="1:11" x14ac:dyDescent="0.2">
      <c r="A241" s="8">
        <f>IF(INDEX(中間シート!B$1:B$149,QUOTIENT(ROW(A241)-2, 参照用!$J$12) + 3,1)&gt;0,
INDEX(中間シート!B$1:B$149,QUOTIENT(ROW(A241)-2, 参照用!$J$12) + 3,1),
"")</f>
        <v>46025</v>
      </c>
      <c r="B241" s="8" t="str">
        <f>IF(INDEX(中間シート!D$1:D$149,QUOTIENT(ROW(B241)-2, 参照用!$J$12) + 3,1)&gt;0,
INDEX(中間シート!D$1:D$149,QUOTIENT(ROW(B241)-2, 参照用!$J$12) + 3,1),
"")</f>
        <v>朝</v>
      </c>
      <c r="C241" s="8" t="str">
        <f>INDEX(中間シート!$A$1:$AZ$149,MATCH(A241&amp;B241,中間シート!$A$1:$A$149,0),MATCH(C$1,中間シート!$A$2:$AZ$2,0))</f>
        <v/>
      </c>
      <c r="D241" s="8" t="str">
        <f>INDEX(中間シート!$A$1:$AZ$149,MATCH($A241&amp;$B241,中間シート!$A$1:$A$149,0),MATCH(D$1,中間シート!$A$2:$AZ$2,0))</f>
        <v/>
      </c>
      <c r="E241" t="str">
        <f>IF(
A241="","",
VLOOKUP(MOD(ROW(A241)-2, 参照用!$J$12) + 1,参照用!$N$1:$P$50,2,0)
)</f>
        <v>リカバリー</v>
      </c>
      <c r="F241" t="str">
        <f xml:space="preserve">
IF(A241="","",
VLOOKUP(MOD(ROW(A241)-2, 参照用!$J$12) + 1,参照用!$N$1:$P$50,3,0)
)</f>
        <v>仮眠</v>
      </c>
      <c r="G241">
        <f xml:space="preserve">
IF(A241="","",
IFERROR(
INDEX(中間シート!$B:$CB,
MATCH(A241&amp;B241,中間シート!$A$1:$A$149,0),
MATCH(F241,中間シート!$B$2:$CB$2,0)
),
"")
)</f>
        <v>0</v>
      </c>
      <c r="H241">
        <f t="shared" si="9"/>
        <v>0</v>
      </c>
      <c r="I241" t="str">
        <f t="shared" si="10"/>
        <v/>
      </c>
      <c r="J241" t="str">
        <f xml:space="preserve">
_xlfn.SWITCH(E241,
"良好サイン",H241*VLOOKUP(F241,参照用!$P$2:$Q$55,2,0),
"注意サイン",H241*VLOOKUP(F241,参照用!$P$2:$Q$55,2,0),
""
)</f>
        <v/>
      </c>
      <c r="K241" s="20">
        <f t="shared" si="11"/>
        <v>60</v>
      </c>
    </row>
    <row r="242" spans="1:11" x14ac:dyDescent="0.2">
      <c r="A242" s="8">
        <f>IF(INDEX(中間シート!B$1:B$149,QUOTIENT(ROW(A242)-2, 参照用!$J$12) + 3,1)&gt;0,
INDEX(中間シート!B$1:B$149,QUOTIENT(ROW(A242)-2, 参照用!$J$12) + 3,1),
"")</f>
        <v>46025</v>
      </c>
      <c r="B242" s="8" t="str">
        <f>IF(INDEX(中間シート!D$1:D$149,QUOTIENT(ROW(B242)-2, 参照用!$J$12) + 3,1)&gt;0,
INDEX(中間シート!D$1:D$149,QUOTIENT(ROW(B242)-2, 参照用!$J$12) + 3,1),
"")</f>
        <v>朝</v>
      </c>
      <c r="C242" s="8" t="str">
        <f>INDEX(中間シート!$A$1:$AZ$149,MATCH(A242&amp;B242,中間シート!$A$1:$A$149,0),MATCH(C$1,中間シート!$A$2:$AZ$2,0))</f>
        <v/>
      </c>
      <c r="D242" s="8" t="str">
        <f>INDEX(中間シート!$A$1:$AZ$149,MATCH($A242&amp;$B242,中間シート!$A$1:$A$149,0),MATCH(D$1,中間シート!$A$2:$AZ$2,0))</f>
        <v/>
      </c>
      <c r="E242" t="str">
        <f>IF(
A242="","",
VLOOKUP(MOD(ROW(A242)-2, 参照用!$J$12) + 1,参照用!$N$1:$P$50,2,0)
)</f>
        <v>リカバリー</v>
      </c>
      <c r="F242" t="str">
        <f xml:space="preserve">
IF(A242="","",
VLOOKUP(MOD(ROW(A242)-2, 参照用!$J$12) + 1,参照用!$N$1:$P$50,3,0)
)</f>
        <v>音楽</v>
      </c>
      <c r="G242">
        <f xml:space="preserve">
IF(A242="","",
IFERROR(
INDEX(中間シート!$B:$CB,
MATCH(A242&amp;B242,中間シート!$A$1:$A$149,0),
MATCH(F242,中間シート!$B$2:$CB$2,0)
),
"")
)</f>
        <v>0</v>
      </c>
      <c r="H242">
        <f t="shared" si="9"/>
        <v>0</v>
      </c>
      <c r="I242" t="str">
        <f t="shared" si="10"/>
        <v/>
      </c>
      <c r="J242" t="str">
        <f xml:space="preserve">
_xlfn.SWITCH(E242,
"良好サイン",H242*VLOOKUP(F242,参照用!$P$2:$Q$55,2,0),
"注意サイン",H242*VLOOKUP(F242,参照用!$P$2:$Q$55,2,0),
""
)</f>
        <v/>
      </c>
      <c r="K242" s="20">
        <f t="shared" si="11"/>
        <v>60</v>
      </c>
    </row>
    <row r="243" spans="1:11" x14ac:dyDescent="0.2">
      <c r="A243" s="8">
        <f>IF(INDEX(中間シート!B$1:B$149,QUOTIENT(ROW(A243)-2, 参照用!$J$12) + 3,1)&gt;0,
INDEX(中間シート!B$1:B$149,QUOTIENT(ROW(A243)-2, 参照用!$J$12) + 3,1),
"")</f>
        <v>46025</v>
      </c>
      <c r="B243" s="8" t="str">
        <f>IF(INDEX(中間シート!D$1:D$149,QUOTIENT(ROW(B243)-2, 参照用!$J$12) + 3,1)&gt;0,
INDEX(中間シート!D$1:D$149,QUOTIENT(ROW(B243)-2, 参照用!$J$12) + 3,1),
"")</f>
        <v>朝</v>
      </c>
      <c r="C243" s="8" t="str">
        <f>INDEX(中間シート!$A$1:$AZ$149,MATCH(A243&amp;B243,中間シート!$A$1:$A$149,0),MATCH(C$1,中間シート!$A$2:$AZ$2,0))</f>
        <v/>
      </c>
      <c r="D243" s="8" t="str">
        <f>INDEX(中間シート!$A$1:$AZ$149,MATCH($A243&amp;$B243,中間シート!$A$1:$A$149,0),MATCH(D$1,中間シート!$A$2:$AZ$2,0))</f>
        <v/>
      </c>
      <c r="E243" t="str">
        <f>IF(
A243="","",
VLOOKUP(MOD(ROW(A243)-2, 参照用!$J$12) + 1,参照用!$N$1:$P$50,2,0)
)</f>
        <v>リカバリー</v>
      </c>
      <c r="F243" t="str">
        <f xml:space="preserve">
IF(A243="","",
VLOOKUP(MOD(ROW(A243)-2, 参照用!$J$12) + 1,参照用!$N$1:$P$50,3,0)
)</f>
        <v>頓服</v>
      </c>
      <c r="G243">
        <f xml:space="preserve">
IF(A243="","",
IFERROR(
INDEX(中間シート!$B:$CB,
MATCH(A243&amp;B243,中間シート!$A$1:$A$149,0),
MATCH(F243,中間シート!$B$2:$CB$2,0)
),
"")
)</f>
        <v>0</v>
      </c>
      <c r="H243">
        <f t="shared" si="9"/>
        <v>0</v>
      </c>
      <c r="I243" t="str">
        <f t="shared" si="10"/>
        <v/>
      </c>
      <c r="J243" t="str">
        <f xml:space="preserve">
_xlfn.SWITCH(E243,
"良好サイン",H243*VLOOKUP(F243,参照用!$P$2:$Q$55,2,0),
"注意サイン",H243*VLOOKUP(F243,参照用!$P$2:$Q$55,2,0),
""
)</f>
        <v/>
      </c>
      <c r="K243" s="20">
        <f t="shared" si="11"/>
        <v>60</v>
      </c>
    </row>
    <row r="244" spans="1:11" x14ac:dyDescent="0.2">
      <c r="A244" s="8">
        <f>IF(INDEX(中間シート!B$1:B$149,QUOTIENT(ROW(A244)-2, 参照用!$J$12) + 3,1)&gt;0,
INDEX(中間シート!B$1:B$149,QUOTIENT(ROW(A244)-2, 参照用!$J$12) + 3,1),
"")</f>
        <v>46025</v>
      </c>
      <c r="B244" s="8" t="str">
        <f>IF(INDEX(中間シート!D$1:D$149,QUOTIENT(ROW(B244)-2, 参照用!$J$12) + 3,1)&gt;0,
INDEX(中間シート!D$1:D$149,QUOTIENT(ROW(B244)-2, 参照用!$J$12) + 3,1),
"")</f>
        <v>朝</v>
      </c>
      <c r="C244" s="8" t="str">
        <f>INDEX(中間シート!$A$1:$AZ$149,MATCH(A244&amp;B244,中間シート!$A$1:$A$149,0),MATCH(C$1,中間シート!$A$2:$AZ$2,0))</f>
        <v/>
      </c>
      <c r="D244" s="8" t="str">
        <f>INDEX(中間シート!$A$1:$AZ$149,MATCH($A244&amp;$B244,中間シート!$A$1:$A$149,0),MATCH(D$1,中間シート!$A$2:$AZ$2,0))</f>
        <v/>
      </c>
      <c r="E244" t="str">
        <f>IF(
A244="","",
VLOOKUP(MOD(ROW(A244)-2, 参照用!$J$12) + 1,参照用!$N$1:$P$50,2,0)
)</f>
        <v>リカバリー</v>
      </c>
      <c r="F244" t="str">
        <f xml:space="preserve">
IF(A244="","",
VLOOKUP(MOD(ROW(A244)-2, 参照用!$J$12) + 1,参照用!$N$1:$P$50,3,0)
)</f>
        <v>散歩</v>
      </c>
      <c r="G244">
        <f xml:space="preserve">
IF(A244="","",
IFERROR(
INDEX(中間シート!$B:$CB,
MATCH(A244&amp;B244,中間シート!$A$1:$A$149,0),
MATCH(F244,中間シート!$B$2:$CB$2,0)
),
"")
)</f>
        <v>0</v>
      </c>
      <c r="H244">
        <f t="shared" si="9"/>
        <v>0</v>
      </c>
      <c r="I244" t="str">
        <f t="shared" si="10"/>
        <v/>
      </c>
      <c r="J244" t="str">
        <f xml:space="preserve">
_xlfn.SWITCH(E244,
"良好サイン",H244*VLOOKUP(F244,参照用!$P$2:$Q$55,2,0),
"注意サイン",H244*VLOOKUP(F244,参照用!$P$2:$Q$55,2,0),
""
)</f>
        <v/>
      </c>
      <c r="K244" s="20">
        <f t="shared" si="11"/>
        <v>60</v>
      </c>
    </row>
    <row r="245" spans="1:11" x14ac:dyDescent="0.2">
      <c r="A245" s="8">
        <f>IF(INDEX(中間シート!B$1:B$149,QUOTIENT(ROW(A245)-2, 参照用!$J$12) + 3,1)&gt;0,
INDEX(中間シート!B$1:B$149,QUOTIENT(ROW(A245)-2, 参照用!$J$12) + 3,1),
"")</f>
        <v>46025</v>
      </c>
      <c r="B245" s="8" t="str">
        <f>IF(INDEX(中間シート!D$1:D$149,QUOTIENT(ROW(B245)-2, 参照用!$J$12) + 3,1)&gt;0,
INDEX(中間シート!D$1:D$149,QUOTIENT(ROW(B245)-2, 参照用!$J$12) + 3,1),
"")</f>
        <v>朝</v>
      </c>
      <c r="C245" s="8" t="str">
        <f>INDEX(中間シート!$A$1:$AZ$149,MATCH(A245&amp;B245,中間シート!$A$1:$A$149,0),MATCH(C$1,中間シート!$A$2:$AZ$2,0))</f>
        <v/>
      </c>
      <c r="D245" s="8" t="str">
        <f>INDEX(中間シート!$A$1:$AZ$149,MATCH($A245&amp;$B245,中間シート!$A$1:$A$149,0),MATCH(D$1,中間シート!$A$2:$AZ$2,0))</f>
        <v/>
      </c>
      <c r="E245" t="str">
        <f>IF(
A245="","",
VLOOKUP(MOD(ROW(A245)-2, 参照用!$J$12) + 1,参照用!$N$1:$P$50,2,0)
)</f>
        <v>服薬</v>
      </c>
      <c r="F245" t="str">
        <f xml:space="preserve">
IF(A245="","",
VLOOKUP(MOD(ROW(A245)-2, 参照用!$J$12) + 1,参照用!$N$1:$P$50,3,0)
)</f>
        <v>いつもの薬</v>
      </c>
      <c r="G245">
        <f xml:space="preserve">
IF(A245="","",
IFERROR(
INDEX(中間シート!$B:$CB,
MATCH(A245&amp;B245,中間シート!$A$1:$A$149,0),
MATCH(F245,中間シート!$B$2:$CB$2,0)
),
"")
)</f>
        <v>0</v>
      </c>
      <c r="H245">
        <f t="shared" si="9"/>
        <v>0</v>
      </c>
      <c r="I245" t="str">
        <f t="shared" si="10"/>
        <v/>
      </c>
      <c r="J245" t="str">
        <f xml:space="preserve">
_xlfn.SWITCH(E245,
"良好サイン",H245*VLOOKUP(F245,参照用!$P$2:$Q$55,2,0),
"注意サイン",H245*VLOOKUP(F245,参照用!$P$2:$Q$55,2,0),
""
)</f>
        <v/>
      </c>
      <c r="K245" s="20">
        <f t="shared" si="11"/>
        <v>60</v>
      </c>
    </row>
    <row r="246" spans="1:11" x14ac:dyDescent="0.2">
      <c r="A246" s="8">
        <f>IF(INDEX(中間シート!B$1:B$149,QUOTIENT(ROW(A246)-2, 参照用!$J$12) + 3,1)&gt;0,
INDEX(中間シート!B$1:B$149,QUOTIENT(ROW(A246)-2, 参照用!$J$12) + 3,1),
"")</f>
        <v>46025</v>
      </c>
      <c r="B246" s="8" t="str">
        <f>IF(INDEX(中間シート!D$1:D$149,QUOTIENT(ROW(B246)-2, 参照用!$J$12) + 3,1)&gt;0,
INDEX(中間シート!D$1:D$149,QUOTIENT(ROW(B246)-2, 参照用!$J$12) + 3,1),
"")</f>
        <v>朝</v>
      </c>
      <c r="C246" s="8" t="str">
        <f>INDEX(中間シート!$A$1:$AZ$149,MATCH(A246&amp;B246,中間シート!$A$1:$A$149,0),MATCH(C$1,中間シート!$A$2:$AZ$2,0))</f>
        <v/>
      </c>
      <c r="D246" s="8" t="str">
        <f>INDEX(中間シート!$A$1:$AZ$149,MATCH($A246&amp;$B246,中間シート!$A$1:$A$149,0),MATCH(D$1,中間シート!$A$2:$AZ$2,0))</f>
        <v/>
      </c>
      <c r="E246" t="str">
        <f>IF(
A246="","",
VLOOKUP(MOD(ROW(A246)-2, 参照用!$J$12) + 1,参照用!$N$1:$P$50,2,0)
)</f>
        <v>備考</v>
      </c>
      <c r="F246" t="str">
        <f xml:space="preserve">
IF(A246="","",
VLOOKUP(MOD(ROW(A246)-2, 参照用!$J$12) + 1,参照用!$N$1:$P$50,3,0)
)</f>
        <v>コメント</v>
      </c>
      <c r="G246" t="str">
        <f xml:space="preserve">
IF(A246="","",
IFERROR(
INDEX(中間シート!$B:$CB,
MATCH(A246&amp;B246,中間シート!$A$1:$A$149,0),
MATCH(F246,中間シート!$B$2:$CB$2,0)
),
"")
)</f>
        <v/>
      </c>
      <c r="H246" t="str">
        <f t="shared" si="9"/>
        <v/>
      </c>
      <c r="I246" t="str">
        <f t="shared" si="10"/>
        <v/>
      </c>
      <c r="J246" t="str">
        <f xml:space="preserve">
_xlfn.SWITCH(E246,
"良好サイン",H246*VLOOKUP(F246,参照用!$P$2:$Q$55,2,0),
"注意サイン",H246*VLOOKUP(F246,参照用!$P$2:$Q$55,2,0),
""
)</f>
        <v/>
      </c>
      <c r="K246" s="20">
        <f t="shared" si="11"/>
        <v>60</v>
      </c>
    </row>
    <row r="247" spans="1:11" x14ac:dyDescent="0.2">
      <c r="A247" s="8">
        <f>IF(INDEX(中間シート!B$1:B$149,QUOTIENT(ROW(A247)-2, 参照用!$J$12) + 3,1)&gt;0,
INDEX(中間シート!B$1:B$149,QUOTIENT(ROW(A247)-2, 参照用!$J$12) + 3,1),
"")</f>
        <v>46025</v>
      </c>
      <c r="B247" s="8" t="str">
        <f>IF(INDEX(中間シート!D$1:D$149,QUOTIENT(ROW(B247)-2, 参照用!$J$12) + 3,1)&gt;0,
INDEX(中間シート!D$1:D$149,QUOTIENT(ROW(B247)-2, 参照用!$J$12) + 3,1),
"")</f>
        <v>昼</v>
      </c>
      <c r="C247" s="8" t="str">
        <f>INDEX(中間シート!$A$1:$AZ$149,MATCH(A247&amp;B247,中間シート!$A$1:$A$149,0),MATCH(C$1,中間シート!$A$2:$AZ$2,0))</f>
        <v/>
      </c>
      <c r="D247" s="8" t="str">
        <f>INDEX(中間シート!$A$1:$AZ$149,MATCH($A247&amp;$B247,中間シート!$A$1:$A$149,0),MATCH(D$1,中間シート!$A$2:$AZ$2,0))</f>
        <v/>
      </c>
      <c r="E247" t="str">
        <f>IF(
A247="","",
VLOOKUP(MOD(ROW(A247)-2, 参照用!$J$12) + 1,参照用!$N$1:$P$50,2,0)
)</f>
        <v>日付</v>
      </c>
      <c r="F247" t="str">
        <f xml:space="preserve">
IF(A247="","",
VLOOKUP(MOD(ROW(A247)-2, 参照用!$J$12) + 1,参照用!$N$1:$P$50,3,0)
)</f>
        <v>日付</v>
      </c>
      <c r="G247">
        <f xml:space="preserve">
IF(A247="","",
IFERROR(
INDEX(中間シート!$B:$CB,
MATCH(A247&amp;B247,中間シート!$A$1:$A$149,0),
MATCH(F247,中間シート!$B$2:$CB$2,0)
),
"")
)</f>
        <v>46025</v>
      </c>
      <c r="H247" t="str">
        <f t="shared" si="9"/>
        <v/>
      </c>
      <c r="I247">
        <f t="shared" si="10"/>
        <v>46025</v>
      </c>
      <c r="J247" t="str">
        <f xml:space="preserve">
_xlfn.SWITCH(E247,
"良好サイン",H247*VLOOKUP(F247,参照用!$P$2:$Q$55,2,0),
"注意サイン",H247*VLOOKUP(F247,参照用!$P$2:$Q$55,2,0),
""
)</f>
        <v/>
      </c>
      <c r="K247" s="20">
        <f t="shared" si="11"/>
        <v>60</v>
      </c>
    </row>
    <row r="248" spans="1:11" x14ac:dyDescent="0.2">
      <c r="A248" s="8">
        <f>IF(INDEX(中間シート!B$1:B$149,QUOTIENT(ROW(A248)-2, 参照用!$J$12) + 3,1)&gt;0,
INDEX(中間シート!B$1:B$149,QUOTIENT(ROW(A248)-2, 参照用!$J$12) + 3,1),
"")</f>
        <v>46025</v>
      </c>
      <c r="B248" s="8" t="str">
        <f>IF(INDEX(中間シート!D$1:D$149,QUOTIENT(ROW(B248)-2, 参照用!$J$12) + 3,1)&gt;0,
INDEX(中間シート!D$1:D$149,QUOTIENT(ROW(B248)-2, 参照用!$J$12) + 3,1),
"")</f>
        <v>昼</v>
      </c>
      <c r="C248" s="8" t="str">
        <f>INDEX(中間シート!$A$1:$AZ$149,MATCH(A248&amp;B248,中間シート!$A$1:$A$149,0),MATCH(C$1,中間シート!$A$2:$AZ$2,0))</f>
        <v/>
      </c>
      <c r="D248" s="8" t="str">
        <f>INDEX(中間シート!$A$1:$AZ$149,MATCH($A248&amp;$B248,中間シート!$A$1:$A$149,0),MATCH(D$1,中間シート!$A$2:$AZ$2,0))</f>
        <v/>
      </c>
      <c r="E248" t="str">
        <f>IF(
A248="","",
VLOOKUP(MOD(ROW(A248)-2, 参照用!$J$12) + 1,参照用!$N$1:$P$50,2,0)
)</f>
        <v>曜日</v>
      </c>
      <c r="F248" t="str">
        <f xml:space="preserve">
IF(A248="","",
VLOOKUP(MOD(ROW(A248)-2, 参照用!$J$12) + 1,参照用!$N$1:$P$50,3,0)
)</f>
        <v>曜日</v>
      </c>
      <c r="G248" t="str">
        <f xml:space="preserve">
IF(A248="","",
IFERROR(
INDEX(中間シート!$B:$CB,
MATCH(A248&amp;B248,中間シート!$A$1:$A$149,0),
MATCH(F248,中間シート!$B$2:$CB$2,0)
),
"")
)</f>
        <v>土</v>
      </c>
      <c r="H248" t="str">
        <f t="shared" si="9"/>
        <v/>
      </c>
      <c r="I248" t="str">
        <f t="shared" si="10"/>
        <v>土</v>
      </c>
      <c r="J248" t="str">
        <f xml:space="preserve">
_xlfn.SWITCH(E248,
"良好サイン",H248*VLOOKUP(F248,参照用!$P$2:$Q$55,2,0),
"注意サイン",H248*VLOOKUP(F248,参照用!$P$2:$Q$55,2,0),
""
)</f>
        <v/>
      </c>
      <c r="K248" s="20">
        <f t="shared" si="11"/>
        <v>60</v>
      </c>
    </row>
    <row r="249" spans="1:11" x14ac:dyDescent="0.2">
      <c r="A249" s="8">
        <f>IF(INDEX(中間シート!B$1:B$149,QUOTIENT(ROW(A249)-2, 参照用!$J$12) + 3,1)&gt;0,
INDEX(中間シート!B$1:B$149,QUOTIENT(ROW(A249)-2, 参照用!$J$12) + 3,1),
"")</f>
        <v>46025</v>
      </c>
      <c r="B249" s="8" t="str">
        <f>IF(INDEX(中間シート!D$1:D$149,QUOTIENT(ROW(B249)-2, 参照用!$J$12) + 3,1)&gt;0,
INDEX(中間シート!D$1:D$149,QUOTIENT(ROW(B249)-2, 参照用!$J$12) + 3,1),
"")</f>
        <v>昼</v>
      </c>
      <c r="C249" s="8" t="str">
        <f>INDEX(中間シート!$A$1:$AZ$149,MATCH(A249&amp;B249,中間シート!$A$1:$A$149,0),MATCH(C$1,中間シート!$A$2:$AZ$2,0))</f>
        <v/>
      </c>
      <c r="D249" s="8" t="str">
        <f>INDEX(中間シート!$A$1:$AZ$149,MATCH($A249&amp;$B249,中間シート!$A$1:$A$149,0),MATCH(D$1,中間シート!$A$2:$AZ$2,0))</f>
        <v/>
      </c>
      <c r="E249" t="str">
        <f>IF(
A249="","",
VLOOKUP(MOD(ROW(A249)-2, 参照用!$J$12) + 1,参照用!$N$1:$P$50,2,0)
)</f>
        <v>時間帯</v>
      </c>
      <c r="F249" t="str">
        <f xml:space="preserve">
IF(A249="","",
VLOOKUP(MOD(ROW(A249)-2, 参照用!$J$12) + 1,参照用!$N$1:$P$50,3,0)
)</f>
        <v>時間帯</v>
      </c>
      <c r="G249" t="str">
        <f xml:space="preserve">
IF(A249="","",
IFERROR(
INDEX(中間シート!$B:$CB,
MATCH(A249&amp;B249,中間シート!$A$1:$A$149,0),
MATCH(F249,中間シート!$B$2:$CB$2,0)
),
"")
)</f>
        <v>昼</v>
      </c>
      <c r="H249" t="str">
        <f t="shared" si="9"/>
        <v/>
      </c>
      <c r="I249" t="str">
        <f t="shared" si="10"/>
        <v>昼</v>
      </c>
      <c r="J249" t="str">
        <f xml:space="preserve">
_xlfn.SWITCH(E249,
"良好サイン",H249*VLOOKUP(F249,参照用!$P$2:$Q$55,2,0),
"注意サイン",H249*VLOOKUP(F249,参照用!$P$2:$Q$55,2,0),
""
)</f>
        <v/>
      </c>
      <c r="K249" s="20">
        <f t="shared" si="11"/>
        <v>60</v>
      </c>
    </row>
    <row r="250" spans="1:11" x14ac:dyDescent="0.2">
      <c r="A250" s="8">
        <f>IF(INDEX(中間シート!B$1:B$149,QUOTIENT(ROW(A250)-2, 参照用!$J$12) + 3,1)&gt;0,
INDEX(中間シート!B$1:B$149,QUOTIENT(ROW(A250)-2, 参照用!$J$12) + 3,1),
"")</f>
        <v>46025</v>
      </c>
      <c r="B250" s="8" t="str">
        <f>IF(INDEX(中間シート!D$1:D$149,QUOTIENT(ROW(B250)-2, 参照用!$J$12) + 3,1)&gt;0,
INDEX(中間シート!D$1:D$149,QUOTIENT(ROW(B250)-2, 参照用!$J$12) + 3,1),
"")</f>
        <v>昼</v>
      </c>
      <c r="C250" s="8" t="str">
        <f>INDEX(中間シート!$A$1:$AZ$149,MATCH(A250&amp;B250,中間シート!$A$1:$A$149,0),MATCH(C$1,中間シート!$A$2:$AZ$2,0))</f>
        <v/>
      </c>
      <c r="D250" s="8" t="str">
        <f>INDEX(中間シート!$A$1:$AZ$149,MATCH($A250&amp;$B250,中間シート!$A$1:$A$149,0),MATCH(D$1,中間シート!$A$2:$AZ$2,0))</f>
        <v/>
      </c>
      <c r="E250" t="str">
        <f>IF(
A250="","",
VLOOKUP(MOD(ROW(A250)-2, 参照用!$J$12) + 1,参照用!$N$1:$P$50,2,0)
)</f>
        <v>気候</v>
      </c>
      <c r="F250" t="str">
        <f xml:space="preserve">
IF(A250="","",
VLOOKUP(MOD(ROW(A250)-2, 参照用!$J$12) + 1,参照用!$N$1:$P$50,3,0)
)</f>
        <v>天気</v>
      </c>
      <c r="G250" t="str">
        <f xml:space="preserve">
IF(A250="","",
IFERROR(
INDEX(中間シート!$B:$CB,
MATCH(A250&amp;B250,中間シート!$A$1:$A$149,0),
MATCH(F250,中間シート!$B$2:$CB$2,0)
),
"")
)</f>
        <v/>
      </c>
      <c r="H250" t="str">
        <f t="shared" si="9"/>
        <v/>
      </c>
      <c r="I250" t="str">
        <f t="shared" si="10"/>
        <v/>
      </c>
      <c r="J250" t="str">
        <f xml:space="preserve">
_xlfn.SWITCH(E250,
"良好サイン",H250*VLOOKUP(F250,参照用!$P$2:$Q$55,2,0),
"注意サイン",H250*VLOOKUP(F250,参照用!$P$2:$Q$55,2,0),
""
)</f>
        <v/>
      </c>
      <c r="K250" s="20">
        <f t="shared" si="11"/>
        <v>60</v>
      </c>
    </row>
    <row r="251" spans="1:11" x14ac:dyDescent="0.2">
      <c r="A251" s="8">
        <f>IF(INDEX(中間シート!B$1:B$149,QUOTIENT(ROW(A251)-2, 参照用!$J$12) + 3,1)&gt;0,
INDEX(中間シート!B$1:B$149,QUOTIENT(ROW(A251)-2, 参照用!$J$12) + 3,1),
"")</f>
        <v>46025</v>
      </c>
      <c r="B251" s="8" t="str">
        <f>IF(INDEX(中間シート!D$1:D$149,QUOTIENT(ROW(B251)-2, 参照用!$J$12) + 3,1)&gt;0,
INDEX(中間シート!D$1:D$149,QUOTIENT(ROW(B251)-2, 参照用!$J$12) + 3,1),
"")</f>
        <v>昼</v>
      </c>
      <c r="C251" s="8" t="str">
        <f>INDEX(中間シート!$A$1:$AZ$149,MATCH(A251&amp;B251,中間シート!$A$1:$A$149,0),MATCH(C$1,中間シート!$A$2:$AZ$2,0))</f>
        <v/>
      </c>
      <c r="D251" s="8" t="str">
        <f>INDEX(中間シート!$A$1:$AZ$149,MATCH($A251&amp;$B251,中間シート!$A$1:$A$149,0),MATCH(D$1,中間シート!$A$2:$AZ$2,0))</f>
        <v/>
      </c>
      <c r="E251" t="str">
        <f>IF(
A251="","",
VLOOKUP(MOD(ROW(A251)-2, 参照用!$J$12) + 1,参照用!$N$1:$P$50,2,0)
)</f>
        <v>気候</v>
      </c>
      <c r="F251" t="str">
        <f xml:space="preserve">
IF(A251="","",
VLOOKUP(MOD(ROW(A251)-2, 参照用!$J$12) + 1,参照用!$N$1:$P$50,3,0)
)</f>
        <v>気温</v>
      </c>
      <c r="G251" t="str">
        <f xml:space="preserve">
IF(A251="","",
IFERROR(
INDEX(中間シート!$B:$CB,
MATCH(A251&amp;B251,中間シート!$A$1:$A$149,0),
MATCH(F251,中間シート!$B$2:$CB$2,0)
),
"")
)</f>
        <v/>
      </c>
      <c r="H251" t="str">
        <f t="shared" si="9"/>
        <v/>
      </c>
      <c r="I251" t="str">
        <f t="shared" si="10"/>
        <v/>
      </c>
      <c r="J251" t="str">
        <f xml:space="preserve">
_xlfn.SWITCH(E251,
"良好サイン",H251*VLOOKUP(F251,参照用!$P$2:$Q$55,2,0),
"注意サイン",H251*VLOOKUP(F251,参照用!$P$2:$Q$55,2,0),
""
)</f>
        <v/>
      </c>
      <c r="K251" s="20">
        <f t="shared" si="11"/>
        <v>60</v>
      </c>
    </row>
    <row r="252" spans="1:11" x14ac:dyDescent="0.2">
      <c r="A252" s="8">
        <f>IF(INDEX(中間シート!B$1:B$149,QUOTIENT(ROW(A252)-2, 参照用!$J$12) + 3,1)&gt;0,
INDEX(中間シート!B$1:B$149,QUOTIENT(ROW(A252)-2, 参照用!$J$12) + 3,1),
"")</f>
        <v>46025</v>
      </c>
      <c r="B252" s="8" t="str">
        <f>IF(INDEX(中間シート!D$1:D$149,QUOTIENT(ROW(B252)-2, 参照用!$J$12) + 3,1)&gt;0,
INDEX(中間シート!D$1:D$149,QUOTIENT(ROW(B252)-2, 参照用!$J$12) + 3,1),
"")</f>
        <v>昼</v>
      </c>
      <c r="C252" s="8" t="str">
        <f>INDEX(中間シート!$A$1:$AZ$149,MATCH(A252&amp;B252,中間シート!$A$1:$A$149,0),MATCH(C$1,中間シート!$A$2:$AZ$2,0))</f>
        <v/>
      </c>
      <c r="D252" s="8" t="str">
        <f>INDEX(中間シート!$A$1:$AZ$149,MATCH($A252&amp;$B252,中間シート!$A$1:$A$149,0),MATCH(D$1,中間シート!$A$2:$AZ$2,0))</f>
        <v/>
      </c>
      <c r="E252" t="str">
        <f>IF(
A252="","",
VLOOKUP(MOD(ROW(A252)-2, 参照用!$J$12) + 1,参照用!$N$1:$P$50,2,0)
)</f>
        <v>基礎指標</v>
      </c>
      <c r="F252" t="str">
        <f xml:space="preserve">
IF(A252="","",
VLOOKUP(MOD(ROW(A252)-2, 参照用!$J$12) + 1,参照用!$N$1:$P$50,3,0)
)</f>
        <v>睡眠</v>
      </c>
      <c r="G252">
        <f xml:space="preserve">
IF(A252="","",
IFERROR(
INDEX(中間シート!$B:$CB,
MATCH(A252&amp;B252,中間シート!$A$1:$A$149,0),
MATCH(F252,中間シート!$B$2:$CB$2,0)
),
"")
)</f>
        <v>0</v>
      </c>
      <c r="H252">
        <f t="shared" si="9"/>
        <v>0</v>
      </c>
      <c r="I252" t="str">
        <f t="shared" si="10"/>
        <v/>
      </c>
      <c r="J252" t="str">
        <f xml:space="preserve">
_xlfn.SWITCH(E252,
"良好サイン",H252*VLOOKUP(F252,参照用!$P$2:$Q$55,2,0),
"注意サイン",H252*VLOOKUP(F252,参照用!$P$2:$Q$55,2,0),
""
)</f>
        <v/>
      </c>
      <c r="K252" s="20">
        <f t="shared" si="11"/>
        <v>60</v>
      </c>
    </row>
    <row r="253" spans="1:11" x14ac:dyDescent="0.2">
      <c r="A253" s="8">
        <f>IF(INDEX(中間シート!B$1:B$149,QUOTIENT(ROW(A253)-2, 参照用!$J$12) + 3,1)&gt;0,
INDEX(中間シート!B$1:B$149,QUOTIENT(ROW(A253)-2, 参照用!$J$12) + 3,1),
"")</f>
        <v>46025</v>
      </c>
      <c r="B253" s="8" t="str">
        <f>IF(INDEX(中間シート!D$1:D$149,QUOTIENT(ROW(B253)-2, 参照用!$J$12) + 3,1)&gt;0,
INDEX(中間シート!D$1:D$149,QUOTIENT(ROW(B253)-2, 参照用!$J$12) + 3,1),
"")</f>
        <v>昼</v>
      </c>
      <c r="C253" s="8" t="str">
        <f>INDEX(中間シート!$A$1:$AZ$149,MATCH(A253&amp;B253,中間シート!$A$1:$A$149,0),MATCH(C$1,中間シート!$A$2:$AZ$2,0))</f>
        <v/>
      </c>
      <c r="D253" s="8" t="str">
        <f>INDEX(中間シート!$A$1:$AZ$149,MATCH($A253&amp;$B253,中間シート!$A$1:$A$149,0),MATCH(D$1,中間シート!$A$2:$AZ$2,0))</f>
        <v/>
      </c>
      <c r="E253" t="str">
        <f>IF(
A253="","",
VLOOKUP(MOD(ROW(A253)-2, 参照用!$J$12) + 1,参照用!$N$1:$P$50,2,0)
)</f>
        <v>基礎指標</v>
      </c>
      <c r="F253" t="str">
        <f xml:space="preserve">
IF(A253="","",
VLOOKUP(MOD(ROW(A253)-2, 参照用!$J$12) + 1,参照用!$N$1:$P$50,3,0)
)</f>
        <v>食事</v>
      </c>
      <c r="G253">
        <f xml:space="preserve">
IF(A253="","",
IFERROR(
INDEX(中間シート!$B:$CB,
MATCH(A253&amp;B253,中間シート!$A$1:$A$149,0),
MATCH(F253,中間シート!$B$2:$CB$2,0)
),
"")
)</f>
        <v>0</v>
      </c>
      <c r="H253">
        <f t="shared" si="9"/>
        <v>0</v>
      </c>
      <c r="I253" t="str">
        <f t="shared" si="10"/>
        <v/>
      </c>
      <c r="J253" t="str">
        <f xml:space="preserve">
_xlfn.SWITCH(E253,
"良好サイン",H253*VLOOKUP(F253,参照用!$P$2:$Q$55,2,0),
"注意サイン",H253*VLOOKUP(F253,参照用!$P$2:$Q$55,2,0),
""
)</f>
        <v/>
      </c>
      <c r="K253" s="20">
        <f t="shared" si="11"/>
        <v>60</v>
      </c>
    </row>
    <row r="254" spans="1:11" x14ac:dyDescent="0.2">
      <c r="A254" s="8">
        <f>IF(INDEX(中間シート!B$1:B$149,QUOTIENT(ROW(A254)-2, 参照用!$J$12) + 3,1)&gt;0,
INDEX(中間シート!B$1:B$149,QUOTIENT(ROW(A254)-2, 参照用!$J$12) + 3,1),
"")</f>
        <v>46025</v>
      </c>
      <c r="B254" s="8" t="str">
        <f>IF(INDEX(中間シート!D$1:D$149,QUOTIENT(ROW(B254)-2, 参照用!$J$12) + 3,1)&gt;0,
INDEX(中間シート!D$1:D$149,QUOTIENT(ROW(B254)-2, 参照用!$J$12) + 3,1),
"")</f>
        <v>昼</v>
      </c>
      <c r="C254" s="8" t="str">
        <f>INDEX(中間シート!$A$1:$AZ$149,MATCH(A254&amp;B254,中間シート!$A$1:$A$149,0),MATCH(C$1,中間シート!$A$2:$AZ$2,0))</f>
        <v/>
      </c>
      <c r="D254" s="8" t="str">
        <f>INDEX(中間シート!$A$1:$AZ$149,MATCH($A254&amp;$B254,中間シート!$A$1:$A$149,0),MATCH(D$1,中間シート!$A$2:$AZ$2,0))</f>
        <v/>
      </c>
      <c r="E254" t="str">
        <f>IF(
A254="","",
VLOOKUP(MOD(ROW(A254)-2, 参照用!$J$12) + 1,参照用!$N$1:$P$50,2,0)
)</f>
        <v>基礎指標</v>
      </c>
      <c r="F254" t="str">
        <f xml:space="preserve">
IF(A254="","",
VLOOKUP(MOD(ROW(A254)-2, 参照用!$J$12) + 1,参照用!$N$1:$P$50,3,0)
)</f>
        <v>ストレス</v>
      </c>
      <c r="G254">
        <f xml:space="preserve">
IF(A254="","",
IFERROR(
INDEX(中間シート!$B:$CB,
MATCH(A254&amp;B254,中間シート!$A$1:$A$149,0),
MATCH(F254,中間シート!$B$2:$CB$2,0)
),
"")
)</f>
        <v>0</v>
      </c>
      <c r="H254">
        <f t="shared" si="9"/>
        <v>0</v>
      </c>
      <c r="I254" t="str">
        <f t="shared" si="10"/>
        <v/>
      </c>
      <c r="J254" t="str">
        <f xml:space="preserve">
_xlfn.SWITCH(E254,
"良好サイン",H254*VLOOKUP(F254,参照用!$P$2:$Q$55,2,0),
"注意サイン",H254*VLOOKUP(F254,参照用!$P$2:$Q$55,2,0),
""
)</f>
        <v/>
      </c>
      <c r="K254" s="20">
        <f t="shared" si="11"/>
        <v>60</v>
      </c>
    </row>
    <row r="255" spans="1:11" x14ac:dyDescent="0.2">
      <c r="A255" s="8">
        <f>IF(INDEX(中間シート!B$1:B$149,QUOTIENT(ROW(A255)-2, 参照用!$J$12) + 3,1)&gt;0,
INDEX(中間シート!B$1:B$149,QUOTIENT(ROW(A255)-2, 参照用!$J$12) + 3,1),
"")</f>
        <v>46025</v>
      </c>
      <c r="B255" s="8" t="str">
        <f>IF(INDEX(中間シート!D$1:D$149,QUOTIENT(ROW(B255)-2, 参照用!$J$12) + 3,1)&gt;0,
INDEX(中間シート!D$1:D$149,QUOTIENT(ROW(B255)-2, 参照用!$J$12) + 3,1),
"")</f>
        <v>昼</v>
      </c>
      <c r="C255" s="8" t="str">
        <f>INDEX(中間シート!$A$1:$AZ$149,MATCH(A255&amp;B255,中間シート!$A$1:$A$149,0),MATCH(C$1,中間シート!$A$2:$AZ$2,0))</f>
        <v/>
      </c>
      <c r="D255" s="8" t="str">
        <f>INDEX(中間シート!$A$1:$AZ$149,MATCH($A255&amp;$B255,中間シート!$A$1:$A$149,0),MATCH(D$1,中間シート!$A$2:$AZ$2,0))</f>
        <v/>
      </c>
      <c r="E255" t="str">
        <f>IF(
A255="","",
VLOOKUP(MOD(ROW(A255)-2, 参照用!$J$12) + 1,参照用!$N$1:$P$50,2,0)
)</f>
        <v>良好サイン</v>
      </c>
      <c r="F255" t="str">
        <f xml:space="preserve">
IF(A255="","",
VLOOKUP(MOD(ROW(A255)-2, 参照用!$J$12) + 1,参照用!$N$1:$P$50,3,0)
)</f>
        <v>プラス思考</v>
      </c>
      <c r="G255">
        <f xml:space="preserve">
IF(A255="","",
IFERROR(
INDEX(中間シート!$B:$CB,
MATCH(A255&amp;B255,中間シート!$A$1:$A$149,0),
MATCH(F255,中間シート!$B$2:$CB$2,0)
),
"")
)</f>
        <v>0</v>
      </c>
      <c r="H255">
        <f t="shared" si="9"/>
        <v>0</v>
      </c>
      <c r="I255" t="str">
        <f t="shared" si="10"/>
        <v/>
      </c>
      <c r="J255">
        <f xml:space="preserve">
_xlfn.SWITCH(E255,
"良好サイン",H255*VLOOKUP(F255,参照用!$P$2:$Q$55,2,0),
"注意サイン",H255*VLOOKUP(F255,参照用!$P$2:$Q$55,2,0),
""
)</f>
        <v>0</v>
      </c>
      <c r="K255" s="20">
        <f t="shared" si="11"/>
        <v>60</v>
      </c>
    </row>
    <row r="256" spans="1:11" x14ac:dyDescent="0.2">
      <c r="A256" s="8">
        <f>IF(INDEX(中間シート!B$1:B$149,QUOTIENT(ROW(A256)-2, 参照用!$J$12) + 3,1)&gt;0,
INDEX(中間シート!B$1:B$149,QUOTIENT(ROW(A256)-2, 参照用!$J$12) + 3,1),
"")</f>
        <v>46025</v>
      </c>
      <c r="B256" s="8" t="str">
        <f>IF(INDEX(中間シート!D$1:D$149,QUOTIENT(ROW(B256)-2, 参照用!$J$12) + 3,1)&gt;0,
INDEX(中間シート!D$1:D$149,QUOTIENT(ROW(B256)-2, 参照用!$J$12) + 3,1),
"")</f>
        <v>昼</v>
      </c>
      <c r="C256" s="8" t="str">
        <f>INDEX(中間シート!$A$1:$AZ$149,MATCH(A256&amp;B256,中間シート!$A$1:$A$149,0),MATCH(C$1,中間シート!$A$2:$AZ$2,0))</f>
        <v/>
      </c>
      <c r="D256" s="8" t="str">
        <f>INDEX(中間シート!$A$1:$AZ$149,MATCH($A256&amp;$B256,中間シート!$A$1:$A$149,0),MATCH(D$1,中間シート!$A$2:$AZ$2,0))</f>
        <v/>
      </c>
      <c r="E256" t="str">
        <f>IF(
A256="","",
VLOOKUP(MOD(ROW(A256)-2, 参照用!$J$12) + 1,参照用!$N$1:$P$50,2,0)
)</f>
        <v>良好サイン</v>
      </c>
      <c r="F256" t="str">
        <f xml:space="preserve">
IF(A256="","",
VLOOKUP(MOD(ROW(A256)-2, 参照用!$J$12) + 1,参照用!$N$1:$P$50,3,0)
)</f>
        <v>元気</v>
      </c>
      <c r="G256">
        <f xml:space="preserve">
IF(A256="","",
IFERROR(
INDEX(中間シート!$B:$CB,
MATCH(A256&amp;B256,中間シート!$A$1:$A$149,0),
MATCH(F256,中間シート!$B$2:$CB$2,0)
),
"")
)</f>
        <v>0</v>
      </c>
      <c r="H256">
        <f t="shared" si="9"/>
        <v>0</v>
      </c>
      <c r="I256" t="str">
        <f t="shared" si="10"/>
        <v/>
      </c>
      <c r="J256">
        <f xml:space="preserve">
_xlfn.SWITCH(E256,
"良好サイン",H256*VLOOKUP(F256,参照用!$P$2:$Q$55,2,0),
"注意サイン",H256*VLOOKUP(F256,参照用!$P$2:$Q$55,2,0),
""
)</f>
        <v>0</v>
      </c>
      <c r="K256" s="20">
        <f t="shared" si="11"/>
        <v>60</v>
      </c>
    </row>
    <row r="257" spans="1:11" x14ac:dyDescent="0.2">
      <c r="A257" s="8">
        <f>IF(INDEX(中間シート!B$1:B$149,QUOTIENT(ROW(A257)-2, 参照用!$J$12) + 3,1)&gt;0,
INDEX(中間シート!B$1:B$149,QUOTIENT(ROW(A257)-2, 参照用!$J$12) + 3,1),
"")</f>
        <v>46025</v>
      </c>
      <c r="B257" s="8" t="str">
        <f>IF(INDEX(中間シート!D$1:D$149,QUOTIENT(ROW(B257)-2, 参照用!$J$12) + 3,1)&gt;0,
INDEX(中間シート!D$1:D$149,QUOTIENT(ROW(B257)-2, 参照用!$J$12) + 3,1),
"")</f>
        <v>昼</v>
      </c>
      <c r="C257" s="8" t="str">
        <f>INDEX(中間シート!$A$1:$AZ$149,MATCH(A257&amp;B257,中間シート!$A$1:$A$149,0),MATCH(C$1,中間シート!$A$2:$AZ$2,0))</f>
        <v/>
      </c>
      <c r="D257" s="8" t="str">
        <f>INDEX(中間シート!$A$1:$AZ$149,MATCH($A257&amp;$B257,中間シート!$A$1:$A$149,0),MATCH(D$1,中間シート!$A$2:$AZ$2,0))</f>
        <v/>
      </c>
      <c r="E257" t="str">
        <f>IF(
A257="","",
VLOOKUP(MOD(ROW(A257)-2, 参照用!$J$12) + 1,参照用!$N$1:$P$50,2,0)
)</f>
        <v>良好サイン</v>
      </c>
      <c r="F257" t="str">
        <f xml:space="preserve">
IF(A257="","",
VLOOKUP(MOD(ROW(A257)-2, 参照用!$J$12) + 1,参照用!$N$1:$P$50,3,0)
)</f>
        <v>やる気あり</v>
      </c>
      <c r="G257">
        <f xml:space="preserve">
IF(A257="","",
IFERROR(
INDEX(中間シート!$B:$CB,
MATCH(A257&amp;B257,中間シート!$A$1:$A$149,0),
MATCH(F257,中間シート!$B$2:$CB$2,0)
),
"")
)</f>
        <v>0</v>
      </c>
      <c r="H257">
        <f t="shared" si="9"/>
        <v>0</v>
      </c>
      <c r="I257" t="str">
        <f t="shared" si="10"/>
        <v/>
      </c>
      <c r="J257">
        <f xml:space="preserve">
_xlfn.SWITCH(E257,
"良好サイン",H257*VLOOKUP(F257,参照用!$P$2:$Q$55,2,0),
"注意サイン",H257*VLOOKUP(F257,参照用!$P$2:$Q$55,2,0),
""
)</f>
        <v>0</v>
      </c>
      <c r="K257" s="20">
        <f t="shared" si="11"/>
        <v>60</v>
      </c>
    </row>
    <row r="258" spans="1:11" x14ac:dyDescent="0.2">
      <c r="A258" s="8">
        <f>IF(INDEX(中間シート!B$1:B$149,QUOTIENT(ROW(A258)-2, 参照用!$J$12) + 3,1)&gt;0,
INDEX(中間シート!B$1:B$149,QUOTIENT(ROW(A258)-2, 参照用!$J$12) + 3,1),
"")</f>
        <v>46025</v>
      </c>
      <c r="B258" s="8" t="str">
        <f>IF(INDEX(中間シート!D$1:D$149,QUOTIENT(ROW(B258)-2, 参照用!$J$12) + 3,1)&gt;0,
INDEX(中間シート!D$1:D$149,QUOTIENT(ROW(B258)-2, 参照用!$J$12) + 3,1),
"")</f>
        <v>昼</v>
      </c>
      <c r="C258" s="8" t="str">
        <f>INDEX(中間シート!$A$1:$AZ$149,MATCH(A258&amp;B258,中間シート!$A$1:$A$149,0),MATCH(C$1,中間シート!$A$2:$AZ$2,0))</f>
        <v/>
      </c>
      <c r="D258" s="8" t="str">
        <f>INDEX(中間シート!$A$1:$AZ$149,MATCH($A258&amp;$B258,中間シート!$A$1:$A$149,0),MATCH(D$1,中間シート!$A$2:$AZ$2,0))</f>
        <v/>
      </c>
      <c r="E258" t="str">
        <f>IF(
A258="","",
VLOOKUP(MOD(ROW(A258)-2, 参照用!$J$12) + 1,参照用!$N$1:$P$50,2,0)
)</f>
        <v>良好サイン</v>
      </c>
      <c r="F258" t="str">
        <f xml:space="preserve">
IF(A258="","",
VLOOKUP(MOD(ROW(A258)-2, 参照用!$J$12) + 1,参照用!$N$1:$P$50,3,0)
)</f>
        <v>心に余裕</v>
      </c>
      <c r="G258">
        <f xml:space="preserve">
IF(A258="","",
IFERROR(
INDEX(中間シート!$B:$CB,
MATCH(A258&amp;B258,中間シート!$A$1:$A$149,0),
MATCH(F258,中間シート!$B$2:$CB$2,0)
),
"")
)</f>
        <v>0</v>
      </c>
      <c r="H258">
        <f t="shared" si="9"/>
        <v>0</v>
      </c>
      <c r="I258" t="str">
        <f t="shared" si="10"/>
        <v/>
      </c>
      <c r="J258">
        <f xml:space="preserve">
_xlfn.SWITCH(E258,
"良好サイン",H258*VLOOKUP(F258,参照用!$P$2:$Q$55,2,0),
"注意サイン",H258*VLOOKUP(F258,参照用!$P$2:$Q$55,2,0),
""
)</f>
        <v>0</v>
      </c>
      <c r="K258" s="20">
        <f t="shared" si="11"/>
        <v>60</v>
      </c>
    </row>
    <row r="259" spans="1:11" x14ac:dyDescent="0.2">
      <c r="A259" s="8">
        <f>IF(INDEX(中間シート!B$1:B$149,QUOTIENT(ROW(A259)-2, 参照用!$J$12) + 3,1)&gt;0,
INDEX(中間シート!B$1:B$149,QUOTIENT(ROW(A259)-2, 参照用!$J$12) + 3,1),
"")</f>
        <v>46025</v>
      </c>
      <c r="B259" s="8" t="str">
        <f>IF(INDEX(中間シート!D$1:D$149,QUOTIENT(ROW(B259)-2, 参照用!$J$12) + 3,1)&gt;0,
INDEX(中間シート!D$1:D$149,QUOTIENT(ROW(B259)-2, 参照用!$J$12) + 3,1),
"")</f>
        <v>昼</v>
      </c>
      <c r="C259" s="8" t="str">
        <f>INDEX(中間シート!$A$1:$AZ$149,MATCH(A259&amp;B259,中間シート!$A$1:$A$149,0),MATCH(C$1,中間シート!$A$2:$AZ$2,0))</f>
        <v/>
      </c>
      <c r="D259" s="8" t="str">
        <f>INDEX(中間シート!$A$1:$AZ$149,MATCH($A259&amp;$B259,中間シート!$A$1:$A$149,0),MATCH(D$1,中間シート!$A$2:$AZ$2,0))</f>
        <v/>
      </c>
      <c r="E259" t="str">
        <f>IF(
A259="","",
VLOOKUP(MOD(ROW(A259)-2, 参照用!$J$12) + 1,参照用!$N$1:$P$50,2,0)
)</f>
        <v>良好サイン</v>
      </c>
      <c r="F259" t="str">
        <f xml:space="preserve">
IF(A259="","",
VLOOKUP(MOD(ROW(A259)-2, 参照用!$J$12) + 1,参照用!$N$1:$P$50,3,0)
)</f>
        <v>イキイキ</v>
      </c>
      <c r="G259">
        <f xml:space="preserve">
IF(A259="","",
IFERROR(
INDEX(中間シート!$B:$CB,
MATCH(A259&amp;B259,中間シート!$A$1:$A$149,0),
MATCH(F259,中間シート!$B$2:$CB$2,0)
),
"")
)</f>
        <v>0</v>
      </c>
      <c r="H259">
        <f t="shared" ref="H259:H322" si="12">IFERROR(IF(VALUE(G259)&gt;100,"",VALUE(G259)),"")</f>
        <v>0</v>
      </c>
      <c r="I259" t="str">
        <f t="shared" ref="I259:I322" si="13">IF(H259="",G259,"")</f>
        <v/>
      </c>
      <c r="J259">
        <f xml:space="preserve">
_xlfn.SWITCH(E259,
"良好サイン",H259*VLOOKUP(F259,参照用!$P$2:$Q$55,2,0),
"注意サイン",H259*VLOOKUP(F259,参照用!$P$2:$Q$55,2,0),
""
)</f>
        <v>0</v>
      </c>
      <c r="K259" s="20">
        <f t="shared" ref="K259:K322" si="14">IFERROR(IF(A259="","",(60+SUMIFS($J$1:$J$3999,$A$1:$A$3999,A259,$B$1:$B$3999,B259)))
/
(1+SUMIFS(H:H,A:A,A259,B:B,B259,E:E,"悪化サイン")),"")</f>
        <v>60</v>
      </c>
    </row>
    <row r="260" spans="1:11" x14ac:dyDescent="0.2">
      <c r="A260" s="8">
        <f>IF(INDEX(中間シート!B$1:B$149,QUOTIENT(ROW(A260)-2, 参照用!$J$12) + 3,1)&gt;0,
INDEX(中間シート!B$1:B$149,QUOTIENT(ROW(A260)-2, 参照用!$J$12) + 3,1),
"")</f>
        <v>46025</v>
      </c>
      <c r="B260" s="8" t="str">
        <f>IF(INDEX(中間シート!D$1:D$149,QUOTIENT(ROW(B260)-2, 参照用!$J$12) + 3,1)&gt;0,
INDEX(中間シート!D$1:D$149,QUOTIENT(ROW(B260)-2, 参照用!$J$12) + 3,1),
"")</f>
        <v>昼</v>
      </c>
      <c r="C260" s="8" t="str">
        <f>INDEX(中間シート!$A$1:$AZ$149,MATCH(A260&amp;B260,中間シート!$A$1:$A$149,0),MATCH(C$1,中間シート!$A$2:$AZ$2,0))</f>
        <v/>
      </c>
      <c r="D260" s="8" t="str">
        <f>INDEX(中間シート!$A$1:$AZ$149,MATCH($A260&amp;$B260,中間シート!$A$1:$A$149,0),MATCH(D$1,中間シート!$A$2:$AZ$2,0))</f>
        <v/>
      </c>
      <c r="E260" t="str">
        <f>IF(
A260="","",
VLOOKUP(MOD(ROW(A260)-2, 参照用!$J$12) + 1,参照用!$N$1:$P$50,2,0)
)</f>
        <v>良好サイン</v>
      </c>
      <c r="F260" t="str">
        <f xml:space="preserve">
IF(A260="","",
VLOOKUP(MOD(ROW(A260)-2, 参照用!$J$12) + 1,参照用!$N$1:$P$50,3,0)
)</f>
        <v>活動的</v>
      </c>
      <c r="G260">
        <f xml:space="preserve">
IF(A260="","",
IFERROR(
INDEX(中間シート!$B:$CB,
MATCH(A260&amp;B260,中間シート!$A$1:$A$149,0),
MATCH(F260,中間シート!$B$2:$CB$2,0)
),
"")
)</f>
        <v>0</v>
      </c>
      <c r="H260">
        <f t="shared" si="12"/>
        <v>0</v>
      </c>
      <c r="I260" t="str">
        <f t="shared" si="13"/>
        <v/>
      </c>
      <c r="J260">
        <f xml:space="preserve">
_xlfn.SWITCH(E260,
"良好サイン",H260*VLOOKUP(F260,参照用!$P$2:$Q$55,2,0),
"注意サイン",H260*VLOOKUP(F260,参照用!$P$2:$Q$55,2,0),
""
)</f>
        <v>0</v>
      </c>
      <c r="K260" s="20">
        <f t="shared" si="14"/>
        <v>60</v>
      </c>
    </row>
    <row r="261" spans="1:11" x14ac:dyDescent="0.2">
      <c r="A261" s="8">
        <f>IF(INDEX(中間シート!B$1:B$149,QUOTIENT(ROW(A261)-2, 参照用!$J$12) + 3,1)&gt;0,
INDEX(中間シート!B$1:B$149,QUOTIENT(ROW(A261)-2, 参照用!$J$12) + 3,1),
"")</f>
        <v>46025</v>
      </c>
      <c r="B261" s="8" t="str">
        <f>IF(INDEX(中間シート!D$1:D$149,QUOTIENT(ROW(B261)-2, 参照用!$J$12) + 3,1)&gt;0,
INDEX(中間シート!D$1:D$149,QUOTIENT(ROW(B261)-2, 参照用!$J$12) + 3,1),
"")</f>
        <v>昼</v>
      </c>
      <c r="C261" s="8" t="str">
        <f>INDEX(中間シート!$A$1:$AZ$149,MATCH(A261&amp;B261,中間シート!$A$1:$A$149,0),MATCH(C$1,中間シート!$A$2:$AZ$2,0))</f>
        <v/>
      </c>
      <c r="D261" s="8" t="str">
        <f>INDEX(中間シート!$A$1:$AZ$149,MATCH($A261&amp;$B261,中間シート!$A$1:$A$149,0),MATCH(D$1,中間シート!$A$2:$AZ$2,0))</f>
        <v/>
      </c>
      <c r="E261" t="str">
        <f>IF(
A261="","",
VLOOKUP(MOD(ROW(A261)-2, 参照用!$J$12) + 1,参照用!$N$1:$P$50,2,0)
)</f>
        <v>注意サイン</v>
      </c>
      <c r="F261" t="str">
        <f xml:space="preserve">
IF(A261="","",
VLOOKUP(MOD(ROW(A261)-2, 参照用!$J$12) + 1,参照用!$N$1:$P$50,3,0)
)</f>
        <v>ため息が増加</v>
      </c>
      <c r="G261">
        <f xml:space="preserve">
IF(A261="","",
IFERROR(
INDEX(中間シート!$B:$CB,
MATCH(A261&amp;B261,中間シート!$A$1:$A$149,0),
MATCH(F261,中間シート!$B$2:$CB$2,0)
),
"")
)</f>
        <v>0</v>
      </c>
      <c r="H261">
        <f t="shared" si="12"/>
        <v>0</v>
      </c>
      <c r="I261" t="str">
        <f t="shared" si="13"/>
        <v/>
      </c>
      <c r="J261">
        <f xml:space="preserve">
_xlfn.SWITCH(E261,
"良好サイン",H261*VLOOKUP(F261,参照用!$P$2:$Q$55,2,0),
"注意サイン",H261*VLOOKUP(F261,参照用!$P$2:$Q$55,2,0),
""
)</f>
        <v>0</v>
      </c>
      <c r="K261" s="20">
        <f t="shared" si="14"/>
        <v>60</v>
      </c>
    </row>
    <row r="262" spans="1:11" x14ac:dyDescent="0.2">
      <c r="A262" s="8">
        <f>IF(INDEX(中間シート!B$1:B$149,QUOTIENT(ROW(A262)-2, 参照用!$J$12) + 3,1)&gt;0,
INDEX(中間シート!B$1:B$149,QUOTIENT(ROW(A262)-2, 参照用!$J$12) + 3,1),
"")</f>
        <v>46025</v>
      </c>
      <c r="B262" s="8" t="str">
        <f>IF(INDEX(中間シート!D$1:D$149,QUOTIENT(ROW(B262)-2, 参照用!$J$12) + 3,1)&gt;0,
INDEX(中間シート!D$1:D$149,QUOTIENT(ROW(B262)-2, 参照用!$J$12) + 3,1),
"")</f>
        <v>昼</v>
      </c>
      <c r="C262" s="8" t="str">
        <f>INDEX(中間シート!$A$1:$AZ$149,MATCH(A262&amp;B262,中間シート!$A$1:$A$149,0),MATCH(C$1,中間シート!$A$2:$AZ$2,0))</f>
        <v/>
      </c>
      <c r="D262" s="8" t="str">
        <f>INDEX(中間シート!$A$1:$AZ$149,MATCH($A262&amp;$B262,中間シート!$A$1:$A$149,0),MATCH(D$1,中間シート!$A$2:$AZ$2,0))</f>
        <v/>
      </c>
      <c r="E262" t="str">
        <f>IF(
A262="","",
VLOOKUP(MOD(ROW(A262)-2, 参照用!$J$12) + 1,参照用!$N$1:$P$50,2,0)
)</f>
        <v>注意サイン</v>
      </c>
      <c r="F262" t="str">
        <f xml:space="preserve">
IF(A262="","",
VLOOKUP(MOD(ROW(A262)-2, 参照用!$J$12) + 1,参照用!$N$1:$P$50,3,0)
)</f>
        <v>もやもや</v>
      </c>
      <c r="G262">
        <f xml:space="preserve">
IF(A262="","",
IFERROR(
INDEX(中間シート!$B:$CB,
MATCH(A262&amp;B262,中間シート!$A$1:$A$149,0),
MATCH(F262,中間シート!$B$2:$CB$2,0)
),
"")
)</f>
        <v>0</v>
      </c>
      <c r="H262">
        <f t="shared" si="12"/>
        <v>0</v>
      </c>
      <c r="I262" t="str">
        <f t="shared" si="13"/>
        <v/>
      </c>
      <c r="J262">
        <f xml:space="preserve">
_xlfn.SWITCH(E262,
"良好サイン",H262*VLOOKUP(F262,参照用!$P$2:$Q$55,2,0),
"注意サイン",H262*VLOOKUP(F262,参照用!$P$2:$Q$55,2,0),
""
)</f>
        <v>0</v>
      </c>
      <c r="K262" s="20">
        <f t="shared" si="14"/>
        <v>60</v>
      </c>
    </row>
    <row r="263" spans="1:11" x14ac:dyDescent="0.2">
      <c r="A263" s="8">
        <f>IF(INDEX(中間シート!B$1:B$149,QUOTIENT(ROW(A263)-2, 参照用!$J$12) + 3,1)&gt;0,
INDEX(中間シート!B$1:B$149,QUOTIENT(ROW(A263)-2, 参照用!$J$12) + 3,1),
"")</f>
        <v>46025</v>
      </c>
      <c r="B263" s="8" t="str">
        <f>IF(INDEX(中間シート!D$1:D$149,QUOTIENT(ROW(B263)-2, 参照用!$J$12) + 3,1)&gt;0,
INDEX(中間シート!D$1:D$149,QUOTIENT(ROW(B263)-2, 参照用!$J$12) + 3,1),
"")</f>
        <v>昼</v>
      </c>
      <c r="C263" s="8" t="str">
        <f>INDEX(中間シート!$A$1:$AZ$149,MATCH(A263&amp;B263,中間シート!$A$1:$A$149,0),MATCH(C$1,中間シート!$A$2:$AZ$2,0))</f>
        <v/>
      </c>
      <c r="D263" s="8" t="str">
        <f>INDEX(中間シート!$A$1:$AZ$149,MATCH($A263&amp;$B263,中間シート!$A$1:$A$149,0),MATCH(D$1,中間シート!$A$2:$AZ$2,0))</f>
        <v/>
      </c>
      <c r="E263" t="str">
        <f>IF(
A263="","",
VLOOKUP(MOD(ROW(A263)-2, 参照用!$J$12) + 1,参照用!$N$1:$P$50,2,0)
)</f>
        <v>注意サイン</v>
      </c>
      <c r="F263" t="str">
        <f xml:space="preserve">
IF(A263="","",
VLOOKUP(MOD(ROW(A263)-2, 参照用!$J$12) + 1,参照用!$N$1:$P$50,3,0)
)</f>
        <v>だるい</v>
      </c>
      <c r="G263">
        <f xml:space="preserve">
IF(A263="","",
IFERROR(
INDEX(中間シート!$B:$CB,
MATCH(A263&amp;B263,中間シート!$A$1:$A$149,0),
MATCH(F263,中間シート!$B$2:$CB$2,0)
),
"")
)</f>
        <v>0</v>
      </c>
      <c r="H263">
        <f t="shared" si="12"/>
        <v>0</v>
      </c>
      <c r="I263" t="str">
        <f t="shared" si="13"/>
        <v/>
      </c>
      <c r="J263">
        <f xml:space="preserve">
_xlfn.SWITCH(E263,
"良好サイン",H263*VLOOKUP(F263,参照用!$P$2:$Q$55,2,0),
"注意サイン",H263*VLOOKUP(F263,参照用!$P$2:$Q$55,2,0),
""
)</f>
        <v>0</v>
      </c>
      <c r="K263" s="20">
        <f t="shared" si="14"/>
        <v>60</v>
      </c>
    </row>
    <row r="264" spans="1:11" x14ac:dyDescent="0.2">
      <c r="A264" s="8">
        <f>IF(INDEX(中間シート!B$1:B$149,QUOTIENT(ROW(A264)-2, 参照用!$J$12) + 3,1)&gt;0,
INDEX(中間シート!B$1:B$149,QUOTIENT(ROW(A264)-2, 参照用!$J$12) + 3,1),
"")</f>
        <v>46025</v>
      </c>
      <c r="B264" s="8" t="str">
        <f>IF(INDEX(中間シート!D$1:D$149,QUOTIENT(ROW(B264)-2, 参照用!$J$12) + 3,1)&gt;0,
INDEX(中間シート!D$1:D$149,QUOTIENT(ROW(B264)-2, 参照用!$J$12) + 3,1),
"")</f>
        <v>昼</v>
      </c>
      <c r="C264" s="8" t="str">
        <f>INDEX(中間シート!$A$1:$AZ$149,MATCH(A264&amp;B264,中間シート!$A$1:$A$149,0),MATCH(C$1,中間シート!$A$2:$AZ$2,0))</f>
        <v/>
      </c>
      <c r="D264" s="8" t="str">
        <f>INDEX(中間シート!$A$1:$AZ$149,MATCH($A264&amp;$B264,中間シート!$A$1:$A$149,0),MATCH(D$1,中間シート!$A$2:$AZ$2,0))</f>
        <v/>
      </c>
      <c r="E264" t="str">
        <f>IF(
A264="","",
VLOOKUP(MOD(ROW(A264)-2, 参照用!$J$12) + 1,参照用!$N$1:$P$50,2,0)
)</f>
        <v>注意サイン</v>
      </c>
      <c r="F264" t="str">
        <f xml:space="preserve">
IF(A264="","",
VLOOKUP(MOD(ROW(A264)-2, 参照用!$J$12) + 1,参照用!$N$1:$P$50,3,0)
)</f>
        <v>ぼーっとする</v>
      </c>
      <c r="G264">
        <f xml:space="preserve">
IF(A264="","",
IFERROR(
INDEX(中間シート!$B:$CB,
MATCH(A264&amp;B264,中間シート!$A$1:$A$149,0),
MATCH(F264,中間シート!$B$2:$CB$2,0)
),
"")
)</f>
        <v>0</v>
      </c>
      <c r="H264">
        <f t="shared" si="12"/>
        <v>0</v>
      </c>
      <c r="I264" t="str">
        <f t="shared" si="13"/>
        <v/>
      </c>
      <c r="J264">
        <f xml:space="preserve">
_xlfn.SWITCH(E264,
"良好サイン",H264*VLOOKUP(F264,参照用!$P$2:$Q$55,2,0),
"注意サイン",H264*VLOOKUP(F264,参照用!$P$2:$Q$55,2,0),
""
)</f>
        <v>0</v>
      </c>
      <c r="K264" s="20">
        <f t="shared" si="14"/>
        <v>60</v>
      </c>
    </row>
    <row r="265" spans="1:11" x14ac:dyDescent="0.2">
      <c r="A265" s="8">
        <f>IF(INDEX(中間シート!B$1:B$149,QUOTIENT(ROW(A265)-2, 参照用!$J$12) + 3,1)&gt;0,
INDEX(中間シート!B$1:B$149,QUOTIENT(ROW(A265)-2, 参照用!$J$12) + 3,1),
"")</f>
        <v>46025</v>
      </c>
      <c r="B265" s="8" t="str">
        <f>IF(INDEX(中間シート!D$1:D$149,QUOTIENT(ROW(B265)-2, 参照用!$J$12) + 3,1)&gt;0,
INDEX(中間シート!D$1:D$149,QUOTIENT(ROW(B265)-2, 参照用!$J$12) + 3,1),
"")</f>
        <v>昼</v>
      </c>
      <c r="C265" s="8" t="str">
        <f>INDEX(中間シート!$A$1:$AZ$149,MATCH(A265&amp;B265,中間シート!$A$1:$A$149,0),MATCH(C$1,中間シート!$A$2:$AZ$2,0))</f>
        <v/>
      </c>
      <c r="D265" s="8" t="str">
        <f>INDEX(中間シート!$A$1:$AZ$149,MATCH($A265&amp;$B265,中間シート!$A$1:$A$149,0),MATCH(D$1,中間シート!$A$2:$AZ$2,0))</f>
        <v/>
      </c>
      <c r="E265" t="str">
        <f>IF(
A265="","",
VLOOKUP(MOD(ROW(A265)-2, 参照用!$J$12) + 1,参照用!$N$1:$P$50,2,0)
)</f>
        <v>注意サイン</v>
      </c>
      <c r="F265" t="str">
        <f xml:space="preserve">
IF(A265="","",
VLOOKUP(MOD(ROW(A265)-2, 参照用!$J$12) + 1,参照用!$N$1:$P$50,3,0)
)</f>
        <v>協調性が低下</v>
      </c>
      <c r="G265">
        <f xml:space="preserve">
IF(A265="","",
IFERROR(
INDEX(中間シート!$B:$CB,
MATCH(A265&amp;B265,中間シート!$A$1:$A$149,0),
MATCH(F265,中間シート!$B$2:$CB$2,0)
),
"")
)</f>
        <v>0</v>
      </c>
      <c r="H265">
        <f t="shared" si="12"/>
        <v>0</v>
      </c>
      <c r="I265" t="str">
        <f t="shared" si="13"/>
        <v/>
      </c>
      <c r="J265">
        <f xml:space="preserve">
_xlfn.SWITCH(E265,
"良好サイン",H265*VLOOKUP(F265,参照用!$P$2:$Q$55,2,0),
"注意サイン",H265*VLOOKUP(F265,参照用!$P$2:$Q$55,2,0),
""
)</f>
        <v>0</v>
      </c>
      <c r="K265" s="20">
        <f t="shared" si="14"/>
        <v>60</v>
      </c>
    </row>
    <row r="266" spans="1:11" x14ac:dyDescent="0.2">
      <c r="A266" s="8">
        <f>IF(INDEX(中間シート!B$1:B$149,QUOTIENT(ROW(A266)-2, 参照用!$J$12) + 3,1)&gt;0,
INDEX(中間シート!B$1:B$149,QUOTIENT(ROW(A266)-2, 参照用!$J$12) + 3,1),
"")</f>
        <v>46025</v>
      </c>
      <c r="B266" s="8" t="str">
        <f>IF(INDEX(中間シート!D$1:D$149,QUOTIENT(ROW(B266)-2, 参照用!$J$12) + 3,1)&gt;0,
INDEX(中間シート!D$1:D$149,QUOTIENT(ROW(B266)-2, 参照用!$J$12) + 3,1),
"")</f>
        <v>昼</v>
      </c>
      <c r="C266" s="8" t="str">
        <f>INDEX(中間シート!$A$1:$AZ$149,MATCH(A266&amp;B266,中間シート!$A$1:$A$149,0),MATCH(C$1,中間シート!$A$2:$AZ$2,0))</f>
        <v/>
      </c>
      <c r="D266" s="8" t="str">
        <f>INDEX(中間シート!$A$1:$AZ$149,MATCH($A266&amp;$B266,中間シート!$A$1:$A$149,0),MATCH(D$1,中間シート!$A$2:$AZ$2,0))</f>
        <v/>
      </c>
      <c r="E266" t="str">
        <f>IF(
A266="","",
VLOOKUP(MOD(ROW(A266)-2, 参照用!$J$12) + 1,参照用!$N$1:$P$50,2,0)
)</f>
        <v>注意サイン</v>
      </c>
      <c r="F266" t="str">
        <f xml:space="preserve">
IF(A266="","",
VLOOKUP(MOD(ROW(A266)-2, 参照用!$J$12) + 1,参照用!$N$1:$P$50,3,0)
)</f>
        <v>憂鬱</v>
      </c>
      <c r="G266">
        <f xml:space="preserve">
IF(A266="","",
IFERROR(
INDEX(中間シート!$B:$CB,
MATCH(A266&amp;B266,中間シート!$A$1:$A$149,0),
MATCH(F266,中間シート!$B$2:$CB$2,0)
),
"")
)</f>
        <v>0</v>
      </c>
      <c r="H266">
        <f t="shared" si="12"/>
        <v>0</v>
      </c>
      <c r="I266" t="str">
        <f t="shared" si="13"/>
        <v/>
      </c>
      <c r="J266">
        <f xml:space="preserve">
_xlfn.SWITCH(E266,
"良好サイン",H266*VLOOKUP(F266,参照用!$P$2:$Q$55,2,0),
"注意サイン",H266*VLOOKUP(F266,参照用!$P$2:$Q$55,2,0),
""
)</f>
        <v>0</v>
      </c>
      <c r="K266" s="20">
        <f t="shared" si="14"/>
        <v>60</v>
      </c>
    </row>
    <row r="267" spans="1:11" x14ac:dyDescent="0.2">
      <c r="A267" s="8">
        <f>IF(INDEX(中間シート!B$1:B$149,QUOTIENT(ROW(A267)-2, 参照用!$J$12) + 3,1)&gt;0,
INDEX(中間シート!B$1:B$149,QUOTIENT(ROW(A267)-2, 参照用!$J$12) + 3,1),
"")</f>
        <v>46025</v>
      </c>
      <c r="B267" s="8" t="str">
        <f>IF(INDEX(中間シート!D$1:D$149,QUOTIENT(ROW(B267)-2, 参照用!$J$12) + 3,1)&gt;0,
INDEX(中間シート!D$1:D$149,QUOTIENT(ROW(B267)-2, 参照用!$J$12) + 3,1),
"")</f>
        <v>昼</v>
      </c>
      <c r="C267" s="8" t="str">
        <f>INDEX(中間シート!$A$1:$AZ$149,MATCH(A267&amp;B267,中間シート!$A$1:$A$149,0),MATCH(C$1,中間シート!$A$2:$AZ$2,0))</f>
        <v/>
      </c>
      <c r="D267" s="8" t="str">
        <f>INDEX(中間シート!$A$1:$AZ$149,MATCH($A267&amp;$B267,中間シート!$A$1:$A$149,0),MATCH(D$1,中間シート!$A$2:$AZ$2,0))</f>
        <v/>
      </c>
      <c r="E267" t="str">
        <f>IF(
A267="","",
VLOOKUP(MOD(ROW(A267)-2, 参照用!$J$12) + 1,参照用!$N$1:$P$50,2,0)
)</f>
        <v>注意サイン</v>
      </c>
      <c r="F267" t="str">
        <f xml:space="preserve">
IF(A267="","",
VLOOKUP(MOD(ROW(A267)-2, 参照用!$J$12) + 1,参照用!$N$1:$P$50,3,0)
)</f>
        <v>やる気が無い</v>
      </c>
      <c r="G267">
        <f xml:space="preserve">
IF(A267="","",
IFERROR(
INDEX(中間シート!$B:$CB,
MATCH(A267&amp;B267,中間シート!$A$1:$A$149,0),
MATCH(F267,中間シート!$B$2:$CB$2,0)
),
"")
)</f>
        <v>0</v>
      </c>
      <c r="H267">
        <f t="shared" si="12"/>
        <v>0</v>
      </c>
      <c r="I267" t="str">
        <f t="shared" si="13"/>
        <v/>
      </c>
      <c r="J267">
        <f xml:space="preserve">
_xlfn.SWITCH(E267,
"良好サイン",H267*VLOOKUP(F267,参照用!$P$2:$Q$55,2,0),
"注意サイン",H267*VLOOKUP(F267,参照用!$P$2:$Q$55,2,0),
""
)</f>
        <v>0</v>
      </c>
      <c r="K267" s="20">
        <f t="shared" si="14"/>
        <v>60</v>
      </c>
    </row>
    <row r="268" spans="1:11" x14ac:dyDescent="0.2">
      <c r="A268" s="8">
        <f>IF(INDEX(中間シート!B$1:B$149,QUOTIENT(ROW(A268)-2, 参照用!$J$12) + 3,1)&gt;0,
INDEX(中間シート!B$1:B$149,QUOTIENT(ROW(A268)-2, 参照用!$J$12) + 3,1),
"")</f>
        <v>46025</v>
      </c>
      <c r="B268" s="8" t="str">
        <f>IF(INDEX(中間シート!D$1:D$149,QUOTIENT(ROW(B268)-2, 参照用!$J$12) + 3,1)&gt;0,
INDEX(中間シート!D$1:D$149,QUOTIENT(ROW(B268)-2, 参照用!$J$12) + 3,1),
"")</f>
        <v>昼</v>
      </c>
      <c r="C268" s="8" t="str">
        <f>INDEX(中間シート!$A$1:$AZ$149,MATCH(A268&amp;B268,中間シート!$A$1:$A$149,0),MATCH(C$1,中間シート!$A$2:$AZ$2,0))</f>
        <v/>
      </c>
      <c r="D268" s="8" t="str">
        <f>INDEX(中間シート!$A$1:$AZ$149,MATCH($A268&amp;$B268,中間シート!$A$1:$A$149,0),MATCH(D$1,中間シート!$A$2:$AZ$2,0))</f>
        <v/>
      </c>
      <c r="E268" t="str">
        <f>IF(
A268="","",
VLOOKUP(MOD(ROW(A268)-2, 参照用!$J$12) + 1,参照用!$N$1:$P$50,2,0)
)</f>
        <v>注意サイン</v>
      </c>
      <c r="F268" t="str">
        <f xml:space="preserve">
IF(A268="","",
VLOOKUP(MOD(ROW(A268)-2, 参照用!$J$12) + 1,参照用!$N$1:$P$50,3,0)
)</f>
        <v>物忘れ</v>
      </c>
      <c r="G268">
        <f xml:space="preserve">
IF(A268="","",
IFERROR(
INDEX(中間シート!$B:$CB,
MATCH(A268&amp;B268,中間シート!$A$1:$A$149,0),
MATCH(F268,中間シート!$B$2:$CB$2,0)
),
"")
)</f>
        <v>0</v>
      </c>
      <c r="H268">
        <f t="shared" si="12"/>
        <v>0</v>
      </c>
      <c r="I268" t="str">
        <f t="shared" si="13"/>
        <v/>
      </c>
      <c r="J268">
        <f xml:space="preserve">
_xlfn.SWITCH(E268,
"良好サイン",H268*VLOOKUP(F268,参照用!$P$2:$Q$55,2,0),
"注意サイン",H268*VLOOKUP(F268,参照用!$P$2:$Q$55,2,0),
""
)</f>
        <v>0</v>
      </c>
      <c r="K268" s="20">
        <f t="shared" si="14"/>
        <v>60</v>
      </c>
    </row>
    <row r="269" spans="1:11" x14ac:dyDescent="0.2">
      <c r="A269" s="8">
        <f>IF(INDEX(中間シート!B$1:B$149,QUOTIENT(ROW(A269)-2, 参照用!$J$12) + 3,1)&gt;0,
INDEX(中間シート!B$1:B$149,QUOTIENT(ROW(A269)-2, 参照用!$J$12) + 3,1),
"")</f>
        <v>46025</v>
      </c>
      <c r="B269" s="8" t="str">
        <f>IF(INDEX(中間シート!D$1:D$149,QUOTIENT(ROW(B269)-2, 参照用!$J$12) + 3,1)&gt;0,
INDEX(中間シート!D$1:D$149,QUOTIENT(ROW(B269)-2, 参照用!$J$12) + 3,1),
"")</f>
        <v>昼</v>
      </c>
      <c r="C269" s="8" t="str">
        <f>INDEX(中間シート!$A$1:$AZ$149,MATCH(A269&amp;B269,中間シート!$A$1:$A$149,0),MATCH(C$1,中間シート!$A$2:$AZ$2,0))</f>
        <v/>
      </c>
      <c r="D269" s="8" t="str">
        <f>INDEX(中間シート!$A$1:$AZ$149,MATCH($A269&amp;$B269,中間シート!$A$1:$A$149,0),MATCH(D$1,中間シート!$A$2:$AZ$2,0))</f>
        <v/>
      </c>
      <c r="E269" t="str">
        <f>IF(
A269="","",
VLOOKUP(MOD(ROW(A269)-2, 参照用!$J$12) + 1,参照用!$N$1:$P$50,2,0)
)</f>
        <v>悪化サイン</v>
      </c>
      <c r="F269" t="str">
        <f xml:space="preserve">
IF(A269="","",
VLOOKUP(MOD(ROW(A269)-2, 参照用!$J$12) + 1,参照用!$N$1:$P$50,3,0)
)</f>
        <v>イライラ</v>
      </c>
      <c r="G269">
        <f xml:space="preserve">
IF(A269="","",
IFERROR(
INDEX(中間シート!$B:$CB,
MATCH(A269&amp;B269,中間シート!$A$1:$A$149,0),
MATCH(F269,中間シート!$B$2:$CB$2,0)
),
"")
)</f>
        <v>0</v>
      </c>
      <c r="H269">
        <f t="shared" si="12"/>
        <v>0</v>
      </c>
      <c r="I269" t="str">
        <f t="shared" si="13"/>
        <v/>
      </c>
      <c r="J269" t="str">
        <f xml:space="preserve">
_xlfn.SWITCH(E269,
"良好サイン",H269*VLOOKUP(F269,参照用!$P$2:$Q$55,2,0),
"注意サイン",H269*VLOOKUP(F269,参照用!$P$2:$Q$55,2,0),
""
)</f>
        <v/>
      </c>
      <c r="K269" s="20">
        <f t="shared" si="14"/>
        <v>60</v>
      </c>
    </row>
    <row r="270" spans="1:11" x14ac:dyDescent="0.2">
      <c r="A270" s="8">
        <f>IF(INDEX(中間シート!B$1:B$149,QUOTIENT(ROW(A270)-2, 参照用!$J$12) + 3,1)&gt;0,
INDEX(中間シート!B$1:B$149,QUOTIENT(ROW(A270)-2, 参照用!$J$12) + 3,1),
"")</f>
        <v>46025</v>
      </c>
      <c r="B270" s="8" t="str">
        <f>IF(INDEX(中間シート!D$1:D$149,QUOTIENT(ROW(B270)-2, 参照用!$J$12) + 3,1)&gt;0,
INDEX(中間シート!D$1:D$149,QUOTIENT(ROW(B270)-2, 参照用!$J$12) + 3,1),
"")</f>
        <v>昼</v>
      </c>
      <c r="C270" s="8" t="str">
        <f>INDEX(中間シート!$A$1:$AZ$149,MATCH(A270&amp;B270,中間シート!$A$1:$A$149,0),MATCH(C$1,中間シート!$A$2:$AZ$2,0))</f>
        <v/>
      </c>
      <c r="D270" s="8" t="str">
        <f>INDEX(中間シート!$A$1:$AZ$149,MATCH($A270&amp;$B270,中間シート!$A$1:$A$149,0),MATCH(D$1,中間シート!$A$2:$AZ$2,0))</f>
        <v/>
      </c>
      <c r="E270" t="str">
        <f>IF(
A270="","",
VLOOKUP(MOD(ROW(A270)-2, 参照用!$J$12) + 1,参照用!$N$1:$P$50,2,0)
)</f>
        <v>悪化サイン</v>
      </c>
      <c r="F270" t="str">
        <f xml:space="preserve">
IF(A270="","",
VLOOKUP(MOD(ROW(A270)-2, 参照用!$J$12) + 1,参照用!$N$1:$P$50,3,0)
)</f>
        <v>恐怖心</v>
      </c>
      <c r="G270">
        <f xml:space="preserve">
IF(A270="","",
IFERROR(
INDEX(中間シート!$B:$CB,
MATCH(A270&amp;B270,中間シート!$A$1:$A$149,0),
MATCH(F270,中間シート!$B$2:$CB$2,0)
),
"")
)</f>
        <v>0</v>
      </c>
      <c r="H270">
        <f t="shared" si="12"/>
        <v>0</v>
      </c>
      <c r="I270" t="str">
        <f t="shared" si="13"/>
        <v/>
      </c>
      <c r="J270" t="str">
        <f xml:space="preserve">
_xlfn.SWITCH(E270,
"良好サイン",H270*VLOOKUP(F270,参照用!$P$2:$Q$55,2,0),
"注意サイン",H270*VLOOKUP(F270,参照用!$P$2:$Q$55,2,0),
""
)</f>
        <v/>
      </c>
      <c r="K270" s="20">
        <f t="shared" si="14"/>
        <v>60</v>
      </c>
    </row>
    <row r="271" spans="1:11" x14ac:dyDescent="0.2">
      <c r="A271" s="8">
        <f>IF(INDEX(中間シート!B$1:B$149,QUOTIENT(ROW(A271)-2, 参照用!$J$12) + 3,1)&gt;0,
INDEX(中間シート!B$1:B$149,QUOTIENT(ROW(A271)-2, 参照用!$J$12) + 3,1),
"")</f>
        <v>46025</v>
      </c>
      <c r="B271" s="8" t="str">
        <f>IF(INDEX(中間シート!D$1:D$149,QUOTIENT(ROW(B271)-2, 参照用!$J$12) + 3,1)&gt;0,
INDEX(中間シート!D$1:D$149,QUOTIENT(ROW(B271)-2, 参照用!$J$12) + 3,1),
"")</f>
        <v>昼</v>
      </c>
      <c r="C271" s="8" t="str">
        <f>INDEX(中間シート!$A$1:$AZ$149,MATCH(A271&amp;B271,中間シート!$A$1:$A$149,0),MATCH(C$1,中間シート!$A$2:$AZ$2,0))</f>
        <v/>
      </c>
      <c r="D271" s="8" t="str">
        <f>INDEX(中間シート!$A$1:$AZ$149,MATCH($A271&amp;$B271,中間シート!$A$1:$A$149,0),MATCH(D$1,中間シート!$A$2:$AZ$2,0))</f>
        <v/>
      </c>
      <c r="E271" t="str">
        <f>IF(
A271="","",
VLOOKUP(MOD(ROW(A271)-2, 参照用!$J$12) + 1,参照用!$N$1:$P$50,2,0)
)</f>
        <v>悪化サイン</v>
      </c>
      <c r="F271" t="str">
        <f xml:space="preserve">
IF(A271="","",
VLOOKUP(MOD(ROW(A271)-2, 参照用!$J$12) + 1,参照用!$N$1:$P$50,3,0)
)</f>
        <v>外出不可</v>
      </c>
      <c r="G271">
        <f xml:space="preserve">
IF(A271="","",
IFERROR(
INDEX(中間シート!$B:$CB,
MATCH(A271&amp;B271,中間シート!$A$1:$A$149,0),
MATCH(F271,中間シート!$B$2:$CB$2,0)
),
"")
)</f>
        <v>0</v>
      </c>
      <c r="H271">
        <f t="shared" si="12"/>
        <v>0</v>
      </c>
      <c r="I271" t="str">
        <f t="shared" si="13"/>
        <v/>
      </c>
      <c r="J271" t="str">
        <f xml:space="preserve">
_xlfn.SWITCH(E271,
"良好サイン",H271*VLOOKUP(F271,参照用!$P$2:$Q$55,2,0),
"注意サイン",H271*VLOOKUP(F271,参照用!$P$2:$Q$55,2,0),
""
)</f>
        <v/>
      </c>
      <c r="K271" s="20">
        <f t="shared" si="14"/>
        <v>60</v>
      </c>
    </row>
    <row r="272" spans="1:11" x14ac:dyDescent="0.2">
      <c r="A272" s="8">
        <f>IF(INDEX(中間シート!B$1:B$149,QUOTIENT(ROW(A272)-2, 参照用!$J$12) + 3,1)&gt;0,
INDEX(中間シート!B$1:B$149,QUOTIENT(ROW(A272)-2, 参照用!$J$12) + 3,1),
"")</f>
        <v>46025</v>
      </c>
      <c r="B272" s="8" t="str">
        <f>IF(INDEX(中間シート!D$1:D$149,QUOTIENT(ROW(B272)-2, 参照用!$J$12) + 3,1)&gt;0,
INDEX(中間シート!D$1:D$149,QUOTIENT(ROW(B272)-2, 参照用!$J$12) + 3,1),
"")</f>
        <v>昼</v>
      </c>
      <c r="C272" s="8" t="str">
        <f>INDEX(中間シート!$A$1:$AZ$149,MATCH(A272&amp;B272,中間シート!$A$1:$A$149,0),MATCH(C$1,中間シート!$A$2:$AZ$2,0))</f>
        <v/>
      </c>
      <c r="D272" s="8" t="str">
        <f>INDEX(中間シート!$A$1:$AZ$149,MATCH($A272&amp;$B272,中間シート!$A$1:$A$149,0),MATCH(D$1,中間シート!$A$2:$AZ$2,0))</f>
        <v/>
      </c>
      <c r="E272" t="str">
        <f>IF(
A272="","",
VLOOKUP(MOD(ROW(A272)-2, 参照用!$J$12) + 1,参照用!$N$1:$P$50,2,0)
)</f>
        <v>悪化サイン</v>
      </c>
      <c r="F272" t="str">
        <f xml:space="preserve">
IF(A272="","",
VLOOKUP(MOD(ROW(A272)-2, 参照用!$J$12) + 1,参照用!$N$1:$P$50,3,0)
)</f>
        <v>思考不能</v>
      </c>
      <c r="G272">
        <f xml:space="preserve">
IF(A272="","",
IFERROR(
INDEX(中間シート!$B:$CB,
MATCH(A272&amp;B272,中間シート!$A$1:$A$149,0),
MATCH(F272,中間シート!$B$2:$CB$2,0)
),
"")
)</f>
        <v>0</v>
      </c>
      <c r="H272">
        <f t="shared" si="12"/>
        <v>0</v>
      </c>
      <c r="I272" t="str">
        <f t="shared" si="13"/>
        <v/>
      </c>
      <c r="J272" t="str">
        <f xml:space="preserve">
_xlfn.SWITCH(E272,
"良好サイン",H272*VLOOKUP(F272,参照用!$P$2:$Q$55,2,0),
"注意サイン",H272*VLOOKUP(F272,参照用!$P$2:$Q$55,2,0),
""
)</f>
        <v/>
      </c>
      <c r="K272" s="20">
        <f t="shared" si="14"/>
        <v>60</v>
      </c>
    </row>
    <row r="273" spans="1:11" x14ac:dyDescent="0.2">
      <c r="A273" s="8">
        <f>IF(INDEX(中間シート!B$1:B$149,QUOTIENT(ROW(A273)-2, 参照用!$J$12) + 3,1)&gt;0,
INDEX(中間シート!B$1:B$149,QUOTIENT(ROW(A273)-2, 参照用!$J$12) + 3,1),
"")</f>
        <v>46025</v>
      </c>
      <c r="B273" s="8" t="str">
        <f>IF(INDEX(中間シート!D$1:D$149,QUOTIENT(ROW(B273)-2, 参照用!$J$12) + 3,1)&gt;0,
INDEX(中間シート!D$1:D$149,QUOTIENT(ROW(B273)-2, 参照用!$J$12) + 3,1),
"")</f>
        <v>昼</v>
      </c>
      <c r="C273" s="8" t="str">
        <f>INDEX(中間シート!$A$1:$AZ$149,MATCH(A273&amp;B273,中間シート!$A$1:$A$149,0),MATCH(C$1,中間シート!$A$2:$AZ$2,0))</f>
        <v/>
      </c>
      <c r="D273" s="8" t="str">
        <f>INDEX(中間シート!$A$1:$AZ$149,MATCH($A273&amp;$B273,中間シート!$A$1:$A$149,0),MATCH(D$1,中間シート!$A$2:$AZ$2,0))</f>
        <v/>
      </c>
      <c r="E273" t="str">
        <f>IF(
A273="","",
VLOOKUP(MOD(ROW(A273)-2, 参照用!$J$12) + 1,参照用!$N$1:$P$50,2,0)
)</f>
        <v>悪化サイン</v>
      </c>
      <c r="F273" t="str">
        <f xml:space="preserve">
IF(A273="","",
VLOOKUP(MOD(ROW(A273)-2, 参照用!$J$12) + 1,参照用!$N$1:$P$50,3,0)
)</f>
        <v>人間不信</v>
      </c>
      <c r="G273">
        <f xml:space="preserve">
IF(A273="","",
IFERROR(
INDEX(中間シート!$B:$CB,
MATCH(A273&amp;B273,中間シート!$A$1:$A$149,0),
MATCH(F273,中間シート!$B$2:$CB$2,0)
),
"")
)</f>
        <v>0</v>
      </c>
      <c r="H273">
        <f t="shared" si="12"/>
        <v>0</v>
      </c>
      <c r="I273" t="str">
        <f t="shared" si="13"/>
        <v/>
      </c>
      <c r="J273" t="str">
        <f xml:space="preserve">
_xlfn.SWITCH(E273,
"良好サイン",H273*VLOOKUP(F273,参照用!$P$2:$Q$55,2,0),
"注意サイン",H273*VLOOKUP(F273,参照用!$P$2:$Q$55,2,0),
""
)</f>
        <v/>
      </c>
      <c r="K273" s="20">
        <f t="shared" si="14"/>
        <v>60</v>
      </c>
    </row>
    <row r="274" spans="1:11" x14ac:dyDescent="0.2">
      <c r="A274" s="8">
        <f>IF(INDEX(中間シート!B$1:B$149,QUOTIENT(ROW(A274)-2, 参照用!$J$12) + 3,1)&gt;0,
INDEX(中間シート!B$1:B$149,QUOTIENT(ROW(A274)-2, 参照用!$J$12) + 3,1),
"")</f>
        <v>46025</v>
      </c>
      <c r="B274" s="8" t="str">
        <f>IF(INDEX(中間シート!D$1:D$149,QUOTIENT(ROW(B274)-2, 参照用!$J$12) + 3,1)&gt;0,
INDEX(中間シート!D$1:D$149,QUOTIENT(ROW(B274)-2, 参照用!$J$12) + 3,1),
"")</f>
        <v>昼</v>
      </c>
      <c r="C274" s="8" t="str">
        <f>INDEX(中間シート!$A$1:$AZ$149,MATCH(A274&amp;B274,中間シート!$A$1:$A$149,0),MATCH(C$1,中間シート!$A$2:$AZ$2,0))</f>
        <v/>
      </c>
      <c r="D274" s="8" t="str">
        <f>INDEX(中間シート!$A$1:$AZ$149,MATCH($A274&amp;$B274,中間シート!$A$1:$A$149,0),MATCH(D$1,中間シート!$A$2:$AZ$2,0))</f>
        <v/>
      </c>
      <c r="E274" t="str">
        <f>IF(
A274="","",
VLOOKUP(MOD(ROW(A274)-2, 参照用!$J$12) + 1,参照用!$N$1:$P$50,2,0)
)</f>
        <v>悪化サイン</v>
      </c>
      <c r="F274" t="str">
        <f xml:space="preserve">
IF(A274="","",
VLOOKUP(MOD(ROW(A274)-2, 参照用!$J$12) + 1,参照用!$N$1:$P$50,3,0)
)</f>
        <v>破壊衝動</v>
      </c>
      <c r="G274">
        <f xml:space="preserve">
IF(A274="","",
IFERROR(
INDEX(中間シート!$B:$CB,
MATCH(A274&amp;B274,中間シート!$A$1:$A$149,0),
MATCH(F274,中間シート!$B$2:$CB$2,0)
),
"")
)</f>
        <v>0</v>
      </c>
      <c r="H274">
        <f t="shared" si="12"/>
        <v>0</v>
      </c>
      <c r="I274" t="str">
        <f t="shared" si="13"/>
        <v/>
      </c>
      <c r="J274" t="str">
        <f xml:space="preserve">
_xlfn.SWITCH(E274,
"良好サイン",H274*VLOOKUP(F274,参照用!$P$2:$Q$55,2,0),
"注意サイン",H274*VLOOKUP(F274,参照用!$P$2:$Q$55,2,0),
""
)</f>
        <v/>
      </c>
      <c r="K274" s="20">
        <f t="shared" si="14"/>
        <v>60</v>
      </c>
    </row>
    <row r="275" spans="1:11" x14ac:dyDescent="0.2">
      <c r="A275" s="8">
        <f>IF(INDEX(中間シート!B$1:B$149,QUOTIENT(ROW(A275)-2, 参照用!$J$12) + 3,1)&gt;0,
INDEX(中間シート!B$1:B$149,QUOTIENT(ROW(A275)-2, 参照用!$J$12) + 3,1),
"")</f>
        <v>46025</v>
      </c>
      <c r="B275" s="8" t="str">
        <f>IF(INDEX(中間シート!D$1:D$149,QUOTIENT(ROW(B275)-2, 参照用!$J$12) + 3,1)&gt;0,
INDEX(中間シート!D$1:D$149,QUOTIENT(ROW(B275)-2, 参照用!$J$12) + 3,1),
"")</f>
        <v>昼</v>
      </c>
      <c r="C275" s="8" t="str">
        <f>INDEX(中間シート!$A$1:$AZ$149,MATCH(A275&amp;B275,中間シート!$A$1:$A$149,0),MATCH(C$1,中間シート!$A$2:$AZ$2,0))</f>
        <v/>
      </c>
      <c r="D275" s="8" t="str">
        <f>INDEX(中間シート!$A$1:$AZ$149,MATCH($A275&amp;$B275,中間シート!$A$1:$A$149,0),MATCH(D$1,中間シート!$A$2:$AZ$2,0))</f>
        <v/>
      </c>
      <c r="E275" t="str">
        <f>IF(
A275="","",
VLOOKUP(MOD(ROW(A275)-2, 参照用!$J$12) + 1,参照用!$N$1:$P$50,2,0)
)</f>
        <v>リカバリー</v>
      </c>
      <c r="F275" t="str">
        <f xml:space="preserve">
IF(A275="","",
VLOOKUP(MOD(ROW(A275)-2, 参照用!$J$12) + 1,参照用!$N$1:$P$50,3,0)
)</f>
        <v>ストレッチ</v>
      </c>
      <c r="G275">
        <f xml:space="preserve">
IF(A275="","",
IFERROR(
INDEX(中間シート!$B:$CB,
MATCH(A275&amp;B275,中間シート!$A$1:$A$149,0),
MATCH(F275,中間シート!$B$2:$CB$2,0)
),
"")
)</f>
        <v>0</v>
      </c>
      <c r="H275">
        <f t="shared" si="12"/>
        <v>0</v>
      </c>
      <c r="I275" t="str">
        <f t="shared" si="13"/>
        <v/>
      </c>
      <c r="J275" t="str">
        <f xml:space="preserve">
_xlfn.SWITCH(E275,
"良好サイン",H275*VLOOKUP(F275,参照用!$P$2:$Q$55,2,0),
"注意サイン",H275*VLOOKUP(F275,参照用!$P$2:$Q$55,2,0),
""
)</f>
        <v/>
      </c>
      <c r="K275" s="20">
        <f t="shared" si="14"/>
        <v>60</v>
      </c>
    </row>
    <row r="276" spans="1:11" x14ac:dyDescent="0.2">
      <c r="A276" s="8">
        <f>IF(INDEX(中間シート!B$1:B$149,QUOTIENT(ROW(A276)-2, 参照用!$J$12) + 3,1)&gt;0,
INDEX(中間シート!B$1:B$149,QUOTIENT(ROW(A276)-2, 参照用!$J$12) + 3,1),
"")</f>
        <v>46025</v>
      </c>
      <c r="B276" s="8" t="str">
        <f>IF(INDEX(中間シート!D$1:D$149,QUOTIENT(ROW(B276)-2, 参照用!$J$12) + 3,1)&gt;0,
INDEX(中間シート!D$1:D$149,QUOTIENT(ROW(B276)-2, 参照用!$J$12) + 3,1),
"")</f>
        <v>昼</v>
      </c>
      <c r="C276" s="8" t="str">
        <f>INDEX(中間シート!$A$1:$AZ$149,MATCH(A276&amp;B276,中間シート!$A$1:$A$149,0),MATCH(C$1,中間シート!$A$2:$AZ$2,0))</f>
        <v/>
      </c>
      <c r="D276" s="8" t="str">
        <f>INDEX(中間シート!$A$1:$AZ$149,MATCH($A276&amp;$B276,中間シート!$A$1:$A$149,0),MATCH(D$1,中間シート!$A$2:$AZ$2,0))</f>
        <v/>
      </c>
      <c r="E276" t="str">
        <f>IF(
A276="","",
VLOOKUP(MOD(ROW(A276)-2, 参照用!$J$12) + 1,参照用!$N$1:$P$50,2,0)
)</f>
        <v>リカバリー</v>
      </c>
      <c r="F276" t="str">
        <f xml:space="preserve">
IF(A276="","",
VLOOKUP(MOD(ROW(A276)-2, 参照用!$J$12) + 1,参照用!$N$1:$P$50,3,0)
)</f>
        <v>仮眠</v>
      </c>
      <c r="G276">
        <f xml:space="preserve">
IF(A276="","",
IFERROR(
INDEX(中間シート!$B:$CB,
MATCH(A276&amp;B276,中間シート!$A$1:$A$149,0),
MATCH(F276,中間シート!$B$2:$CB$2,0)
),
"")
)</f>
        <v>0</v>
      </c>
      <c r="H276">
        <f t="shared" si="12"/>
        <v>0</v>
      </c>
      <c r="I276" t="str">
        <f t="shared" si="13"/>
        <v/>
      </c>
      <c r="J276" t="str">
        <f xml:space="preserve">
_xlfn.SWITCH(E276,
"良好サイン",H276*VLOOKUP(F276,参照用!$P$2:$Q$55,2,0),
"注意サイン",H276*VLOOKUP(F276,参照用!$P$2:$Q$55,2,0),
""
)</f>
        <v/>
      </c>
      <c r="K276" s="20">
        <f t="shared" si="14"/>
        <v>60</v>
      </c>
    </row>
    <row r="277" spans="1:11" x14ac:dyDescent="0.2">
      <c r="A277" s="8">
        <f>IF(INDEX(中間シート!B$1:B$149,QUOTIENT(ROW(A277)-2, 参照用!$J$12) + 3,1)&gt;0,
INDEX(中間シート!B$1:B$149,QUOTIENT(ROW(A277)-2, 参照用!$J$12) + 3,1),
"")</f>
        <v>46025</v>
      </c>
      <c r="B277" s="8" t="str">
        <f>IF(INDEX(中間シート!D$1:D$149,QUOTIENT(ROW(B277)-2, 参照用!$J$12) + 3,1)&gt;0,
INDEX(中間シート!D$1:D$149,QUOTIENT(ROW(B277)-2, 参照用!$J$12) + 3,1),
"")</f>
        <v>昼</v>
      </c>
      <c r="C277" s="8" t="str">
        <f>INDEX(中間シート!$A$1:$AZ$149,MATCH(A277&amp;B277,中間シート!$A$1:$A$149,0),MATCH(C$1,中間シート!$A$2:$AZ$2,0))</f>
        <v/>
      </c>
      <c r="D277" s="8" t="str">
        <f>INDEX(中間シート!$A$1:$AZ$149,MATCH($A277&amp;$B277,中間シート!$A$1:$A$149,0),MATCH(D$1,中間シート!$A$2:$AZ$2,0))</f>
        <v/>
      </c>
      <c r="E277" t="str">
        <f>IF(
A277="","",
VLOOKUP(MOD(ROW(A277)-2, 参照用!$J$12) + 1,参照用!$N$1:$P$50,2,0)
)</f>
        <v>リカバリー</v>
      </c>
      <c r="F277" t="str">
        <f xml:space="preserve">
IF(A277="","",
VLOOKUP(MOD(ROW(A277)-2, 参照用!$J$12) + 1,参照用!$N$1:$P$50,3,0)
)</f>
        <v>音楽</v>
      </c>
      <c r="G277">
        <f xml:space="preserve">
IF(A277="","",
IFERROR(
INDEX(中間シート!$B:$CB,
MATCH(A277&amp;B277,中間シート!$A$1:$A$149,0),
MATCH(F277,中間シート!$B$2:$CB$2,0)
),
"")
)</f>
        <v>0</v>
      </c>
      <c r="H277">
        <f t="shared" si="12"/>
        <v>0</v>
      </c>
      <c r="I277" t="str">
        <f t="shared" si="13"/>
        <v/>
      </c>
      <c r="J277" t="str">
        <f xml:space="preserve">
_xlfn.SWITCH(E277,
"良好サイン",H277*VLOOKUP(F277,参照用!$P$2:$Q$55,2,0),
"注意サイン",H277*VLOOKUP(F277,参照用!$P$2:$Q$55,2,0),
""
)</f>
        <v/>
      </c>
      <c r="K277" s="20">
        <f t="shared" si="14"/>
        <v>60</v>
      </c>
    </row>
    <row r="278" spans="1:11" x14ac:dyDescent="0.2">
      <c r="A278" s="8">
        <f>IF(INDEX(中間シート!B$1:B$149,QUOTIENT(ROW(A278)-2, 参照用!$J$12) + 3,1)&gt;0,
INDEX(中間シート!B$1:B$149,QUOTIENT(ROW(A278)-2, 参照用!$J$12) + 3,1),
"")</f>
        <v>46025</v>
      </c>
      <c r="B278" s="8" t="str">
        <f>IF(INDEX(中間シート!D$1:D$149,QUOTIENT(ROW(B278)-2, 参照用!$J$12) + 3,1)&gt;0,
INDEX(中間シート!D$1:D$149,QUOTIENT(ROW(B278)-2, 参照用!$J$12) + 3,1),
"")</f>
        <v>昼</v>
      </c>
      <c r="C278" s="8" t="str">
        <f>INDEX(中間シート!$A$1:$AZ$149,MATCH(A278&amp;B278,中間シート!$A$1:$A$149,0),MATCH(C$1,中間シート!$A$2:$AZ$2,0))</f>
        <v/>
      </c>
      <c r="D278" s="8" t="str">
        <f>INDEX(中間シート!$A$1:$AZ$149,MATCH($A278&amp;$B278,中間シート!$A$1:$A$149,0),MATCH(D$1,中間シート!$A$2:$AZ$2,0))</f>
        <v/>
      </c>
      <c r="E278" t="str">
        <f>IF(
A278="","",
VLOOKUP(MOD(ROW(A278)-2, 参照用!$J$12) + 1,参照用!$N$1:$P$50,2,0)
)</f>
        <v>リカバリー</v>
      </c>
      <c r="F278" t="str">
        <f xml:space="preserve">
IF(A278="","",
VLOOKUP(MOD(ROW(A278)-2, 参照用!$J$12) + 1,参照用!$N$1:$P$50,3,0)
)</f>
        <v>頓服</v>
      </c>
      <c r="G278">
        <f xml:space="preserve">
IF(A278="","",
IFERROR(
INDEX(中間シート!$B:$CB,
MATCH(A278&amp;B278,中間シート!$A$1:$A$149,0),
MATCH(F278,中間シート!$B$2:$CB$2,0)
),
"")
)</f>
        <v>0</v>
      </c>
      <c r="H278">
        <f t="shared" si="12"/>
        <v>0</v>
      </c>
      <c r="I278" t="str">
        <f t="shared" si="13"/>
        <v/>
      </c>
      <c r="J278" t="str">
        <f xml:space="preserve">
_xlfn.SWITCH(E278,
"良好サイン",H278*VLOOKUP(F278,参照用!$P$2:$Q$55,2,0),
"注意サイン",H278*VLOOKUP(F278,参照用!$P$2:$Q$55,2,0),
""
)</f>
        <v/>
      </c>
      <c r="K278" s="20">
        <f t="shared" si="14"/>
        <v>60</v>
      </c>
    </row>
    <row r="279" spans="1:11" x14ac:dyDescent="0.2">
      <c r="A279" s="8">
        <f>IF(INDEX(中間シート!B$1:B$149,QUOTIENT(ROW(A279)-2, 参照用!$J$12) + 3,1)&gt;0,
INDEX(中間シート!B$1:B$149,QUOTIENT(ROW(A279)-2, 参照用!$J$12) + 3,1),
"")</f>
        <v>46025</v>
      </c>
      <c r="B279" s="8" t="str">
        <f>IF(INDEX(中間シート!D$1:D$149,QUOTIENT(ROW(B279)-2, 参照用!$J$12) + 3,1)&gt;0,
INDEX(中間シート!D$1:D$149,QUOTIENT(ROW(B279)-2, 参照用!$J$12) + 3,1),
"")</f>
        <v>昼</v>
      </c>
      <c r="C279" s="8" t="str">
        <f>INDEX(中間シート!$A$1:$AZ$149,MATCH(A279&amp;B279,中間シート!$A$1:$A$149,0),MATCH(C$1,中間シート!$A$2:$AZ$2,0))</f>
        <v/>
      </c>
      <c r="D279" s="8" t="str">
        <f>INDEX(中間シート!$A$1:$AZ$149,MATCH($A279&amp;$B279,中間シート!$A$1:$A$149,0),MATCH(D$1,中間シート!$A$2:$AZ$2,0))</f>
        <v/>
      </c>
      <c r="E279" t="str">
        <f>IF(
A279="","",
VLOOKUP(MOD(ROW(A279)-2, 参照用!$J$12) + 1,参照用!$N$1:$P$50,2,0)
)</f>
        <v>リカバリー</v>
      </c>
      <c r="F279" t="str">
        <f xml:space="preserve">
IF(A279="","",
VLOOKUP(MOD(ROW(A279)-2, 参照用!$J$12) + 1,参照用!$N$1:$P$50,3,0)
)</f>
        <v>散歩</v>
      </c>
      <c r="G279">
        <f xml:space="preserve">
IF(A279="","",
IFERROR(
INDEX(中間シート!$B:$CB,
MATCH(A279&amp;B279,中間シート!$A$1:$A$149,0),
MATCH(F279,中間シート!$B$2:$CB$2,0)
),
"")
)</f>
        <v>0</v>
      </c>
      <c r="H279">
        <f t="shared" si="12"/>
        <v>0</v>
      </c>
      <c r="I279" t="str">
        <f t="shared" si="13"/>
        <v/>
      </c>
      <c r="J279" t="str">
        <f xml:space="preserve">
_xlfn.SWITCH(E279,
"良好サイン",H279*VLOOKUP(F279,参照用!$P$2:$Q$55,2,0),
"注意サイン",H279*VLOOKUP(F279,参照用!$P$2:$Q$55,2,0),
""
)</f>
        <v/>
      </c>
      <c r="K279" s="20">
        <f t="shared" si="14"/>
        <v>60</v>
      </c>
    </row>
    <row r="280" spans="1:11" x14ac:dyDescent="0.2">
      <c r="A280" s="8">
        <f>IF(INDEX(中間シート!B$1:B$149,QUOTIENT(ROW(A280)-2, 参照用!$J$12) + 3,1)&gt;0,
INDEX(中間シート!B$1:B$149,QUOTIENT(ROW(A280)-2, 参照用!$J$12) + 3,1),
"")</f>
        <v>46025</v>
      </c>
      <c r="B280" s="8" t="str">
        <f>IF(INDEX(中間シート!D$1:D$149,QUOTIENT(ROW(B280)-2, 参照用!$J$12) + 3,1)&gt;0,
INDEX(中間シート!D$1:D$149,QUOTIENT(ROW(B280)-2, 参照用!$J$12) + 3,1),
"")</f>
        <v>昼</v>
      </c>
      <c r="C280" s="8" t="str">
        <f>INDEX(中間シート!$A$1:$AZ$149,MATCH(A280&amp;B280,中間シート!$A$1:$A$149,0),MATCH(C$1,中間シート!$A$2:$AZ$2,0))</f>
        <v/>
      </c>
      <c r="D280" s="8" t="str">
        <f>INDEX(中間シート!$A$1:$AZ$149,MATCH($A280&amp;$B280,中間シート!$A$1:$A$149,0),MATCH(D$1,中間シート!$A$2:$AZ$2,0))</f>
        <v/>
      </c>
      <c r="E280" t="str">
        <f>IF(
A280="","",
VLOOKUP(MOD(ROW(A280)-2, 参照用!$J$12) + 1,参照用!$N$1:$P$50,2,0)
)</f>
        <v>服薬</v>
      </c>
      <c r="F280" t="str">
        <f xml:space="preserve">
IF(A280="","",
VLOOKUP(MOD(ROW(A280)-2, 参照用!$J$12) + 1,参照用!$N$1:$P$50,3,0)
)</f>
        <v>いつもの薬</v>
      </c>
      <c r="G280">
        <f xml:space="preserve">
IF(A280="","",
IFERROR(
INDEX(中間シート!$B:$CB,
MATCH(A280&amp;B280,中間シート!$A$1:$A$149,0),
MATCH(F280,中間シート!$B$2:$CB$2,0)
),
"")
)</f>
        <v>0</v>
      </c>
      <c r="H280">
        <f t="shared" si="12"/>
        <v>0</v>
      </c>
      <c r="I280" t="str">
        <f t="shared" si="13"/>
        <v/>
      </c>
      <c r="J280" t="str">
        <f xml:space="preserve">
_xlfn.SWITCH(E280,
"良好サイン",H280*VLOOKUP(F280,参照用!$P$2:$Q$55,2,0),
"注意サイン",H280*VLOOKUP(F280,参照用!$P$2:$Q$55,2,0),
""
)</f>
        <v/>
      </c>
      <c r="K280" s="20">
        <f t="shared" si="14"/>
        <v>60</v>
      </c>
    </row>
    <row r="281" spans="1:11" x14ac:dyDescent="0.2">
      <c r="A281" s="8">
        <f>IF(INDEX(中間シート!B$1:B$149,QUOTIENT(ROW(A281)-2, 参照用!$J$12) + 3,1)&gt;0,
INDEX(中間シート!B$1:B$149,QUOTIENT(ROW(A281)-2, 参照用!$J$12) + 3,1),
"")</f>
        <v>46025</v>
      </c>
      <c r="B281" s="8" t="str">
        <f>IF(INDEX(中間シート!D$1:D$149,QUOTIENT(ROW(B281)-2, 参照用!$J$12) + 3,1)&gt;0,
INDEX(中間シート!D$1:D$149,QUOTIENT(ROW(B281)-2, 参照用!$J$12) + 3,1),
"")</f>
        <v>昼</v>
      </c>
      <c r="C281" s="8" t="str">
        <f>INDEX(中間シート!$A$1:$AZ$149,MATCH(A281&amp;B281,中間シート!$A$1:$A$149,0),MATCH(C$1,中間シート!$A$2:$AZ$2,0))</f>
        <v/>
      </c>
      <c r="D281" s="8" t="str">
        <f>INDEX(中間シート!$A$1:$AZ$149,MATCH($A281&amp;$B281,中間シート!$A$1:$A$149,0),MATCH(D$1,中間シート!$A$2:$AZ$2,0))</f>
        <v/>
      </c>
      <c r="E281" t="str">
        <f>IF(
A281="","",
VLOOKUP(MOD(ROW(A281)-2, 参照用!$J$12) + 1,参照用!$N$1:$P$50,2,0)
)</f>
        <v>備考</v>
      </c>
      <c r="F281" t="str">
        <f xml:space="preserve">
IF(A281="","",
VLOOKUP(MOD(ROW(A281)-2, 参照用!$J$12) + 1,参照用!$N$1:$P$50,3,0)
)</f>
        <v>コメント</v>
      </c>
      <c r="G281" t="str">
        <f xml:space="preserve">
IF(A281="","",
IFERROR(
INDEX(中間シート!$B:$CB,
MATCH(A281&amp;B281,中間シート!$A$1:$A$149,0),
MATCH(F281,中間シート!$B$2:$CB$2,0)
),
"")
)</f>
        <v/>
      </c>
      <c r="H281" t="str">
        <f t="shared" si="12"/>
        <v/>
      </c>
      <c r="I281" t="str">
        <f t="shared" si="13"/>
        <v/>
      </c>
      <c r="J281" t="str">
        <f xml:space="preserve">
_xlfn.SWITCH(E281,
"良好サイン",H281*VLOOKUP(F281,参照用!$P$2:$Q$55,2,0),
"注意サイン",H281*VLOOKUP(F281,参照用!$P$2:$Q$55,2,0),
""
)</f>
        <v/>
      </c>
      <c r="K281" s="20">
        <f t="shared" si="14"/>
        <v>60</v>
      </c>
    </row>
    <row r="282" spans="1:11" x14ac:dyDescent="0.2">
      <c r="A282" s="8">
        <f>IF(INDEX(中間シート!B$1:B$149,QUOTIENT(ROW(A282)-2, 参照用!$J$12) + 3,1)&gt;0,
INDEX(中間シート!B$1:B$149,QUOTIENT(ROW(A282)-2, 参照用!$J$12) + 3,1),
"")</f>
        <v>46025</v>
      </c>
      <c r="B282" s="8" t="str">
        <f>IF(INDEX(中間シート!D$1:D$149,QUOTIENT(ROW(B282)-2, 参照用!$J$12) + 3,1)&gt;0,
INDEX(中間シート!D$1:D$149,QUOTIENT(ROW(B282)-2, 参照用!$J$12) + 3,1),
"")</f>
        <v>夜</v>
      </c>
      <c r="C282" s="8" t="str">
        <f>INDEX(中間シート!$A$1:$AZ$149,MATCH(A282&amp;B282,中間シート!$A$1:$A$149,0),MATCH(C$1,中間シート!$A$2:$AZ$2,0))</f>
        <v/>
      </c>
      <c r="D282" s="8" t="str">
        <f>INDEX(中間シート!$A$1:$AZ$149,MATCH($A282&amp;$B282,中間シート!$A$1:$A$149,0),MATCH(D$1,中間シート!$A$2:$AZ$2,0))</f>
        <v/>
      </c>
      <c r="E282" t="str">
        <f>IF(
A282="","",
VLOOKUP(MOD(ROW(A282)-2, 参照用!$J$12) + 1,参照用!$N$1:$P$50,2,0)
)</f>
        <v>日付</v>
      </c>
      <c r="F282" t="str">
        <f xml:space="preserve">
IF(A282="","",
VLOOKUP(MOD(ROW(A282)-2, 参照用!$J$12) + 1,参照用!$N$1:$P$50,3,0)
)</f>
        <v>日付</v>
      </c>
      <c r="G282">
        <f xml:space="preserve">
IF(A282="","",
IFERROR(
INDEX(中間シート!$B:$CB,
MATCH(A282&amp;B282,中間シート!$A$1:$A$149,0),
MATCH(F282,中間シート!$B$2:$CB$2,0)
),
"")
)</f>
        <v>46025</v>
      </c>
      <c r="H282" t="str">
        <f t="shared" si="12"/>
        <v/>
      </c>
      <c r="I282">
        <f t="shared" si="13"/>
        <v>46025</v>
      </c>
      <c r="J282" t="str">
        <f xml:space="preserve">
_xlfn.SWITCH(E282,
"良好サイン",H282*VLOOKUP(F282,参照用!$P$2:$Q$55,2,0),
"注意サイン",H282*VLOOKUP(F282,参照用!$P$2:$Q$55,2,0),
""
)</f>
        <v/>
      </c>
      <c r="K282" s="20">
        <f t="shared" si="14"/>
        <v>60</v>
      </c>
    </row>
    <row r="283" spans="1:11" x14ac:dyDescent="0.2">
      <c r="A283" s="8">
        <f>IF(INDEX(中間シート!B$1:B$149,QUOTIENT(ROW(A283)-2, 参照用!$J$12) + 3,1)&gt;0,
INDEX(中間シート!B$1:B$149,QUOTIENT(ROW(A283)-2, 参照用!$J$12) + 3,1),
"")</f>
        <v>46025</v>
      </c>
      <c r="B283" s="8" t="str">
        <f>IF(INDEX(中間シート!D$1:D$149,QUOTIENT(ROW(B283)-2, 参照用!$J$12) + 3,1)&gt;0,
INDEX(中間シート!D$1:D$149,QUOTIENT(ROW(B283)-2, 参照用!$J$12) + 3,1),
"")</f>
        <v>夜</v>
      </c>
      <c r="C283" s="8" t="str">
        <f>INDEX(中間シート!$A$1:$AZ$149,MATCH(A283&amp;B283,中間シート!$A$1:$A$149,0),MATCH(C$1,中間シート!$A$2:$AZ$2,0))</f>
        <v/>
      </c>
      <c r="D283" s="8" t="str">
        <f>INDEX(中間シート!$A$1:$AZ$149,MATCH($A283&amp;$B283,中間シート!$A$1:$A$149,0),MATCH(D$1,中間シート!$A$2:$AZ$2,0))</f>
        <v/>
      </c>
      <c r="E283" t="str">
        <f>IF(
A283="","",
VLOOKUP(MOD(ROW(A283)-2, 参照用!$J$12) + 1,参照用!$N$1:$P$50,2,0)
)</f>
        <v>曜日</v>
      </c>
      <c r="F283" t="str">
        <f xml:space="preserve">
IF(A283="","",
VLOOKUP(MOD(ROW(A283)-2, 参照用!$J$12) + 1,参照用!$N$1:$P$50,3,0)
)</f>
        <v>曜日</v>
      </c>
      <c r="G283" t="str">
        <f xml:space="preserve">
IF(A283="","",
IFERROR(
INDEX(中間シート!$B:$CB,
MATCH(A283&amp;B283,中間シート!$A$1:$A$149,0),
MATCH(F283,中間シート!$B$2:$CB$2,0)
),
"")
)</f>
        <v>土</v>
      </c>
      <c r="H283" t="str">
        <f t="shared" si="12"/>
        <v/>
      </c>
      <c r="I283" t="str">
        <f t="shared" si="13"/>
        <v>土</v>
      </c>
      <c r="J283" t="str">
        <f xml:space="preserve">
_xlfn.SWITCH(E283,
"良好サイン",H283*VLOOKUP(F283,参照用!$P$2:$Q$55,2,0),
"注意サイン",H283*VLOOKUP(F283,参照用!$P$2:$Q$55,2,0),
""
)</f>
        <v/>
      </c>
      <c r="K283" s="20">
        <f t="shared" si="14"/>
        <v>60</v>
      </c>
    </row>
    <row r="284" spans="1:11" x14ac:dyDescent="0.2">
      <c r="A284" s="8">
        <f>IF(INDEX(中間シート!B$1:B$149,QUOTIENT(ROW(A284)-2, 参照用!$J$12) + 3,1)&gt;0,
INDEX(中間シート!B$1:B$149,QUOTIENT(ROW(A284)-2, 参照用!$J$12) + 3,1),
"")</f>
        <v>46025</v>
      </c>
      <c r="B284" s="8" t="str">
        <f>IF(INDEX(中間シート!D$1:D$149,QUOTIENT(ROW(B284)-2, 参照用!$J$12) + 3,1)&gt;0,
INDEX(中間シート!D$1:D$149,QUOTIENT(ROW(B284)-2, 参照用!$J$12) + 3,1),
"")</f>
        <v>夜</v>
      </c>
      <c r="C284" s="8" t="str">
        <f>INDEX(中間シート!$A$1:$AZ$149,MATCH(A284&amp;B284,中間シート!$A$1:$A$149,0),MATCH(C$1,中間シート!$A$2:$AZ$2,0))</f>
        <v/>
      </c>
      <c r="D284" s="8" t="str">
        <f>INDEX(中間シート!$A$1:$AZ$149,MATCH($A284&amp;$B284,中間シート!$A$1:$A$149,0),MATCH(D$1,中間シート!$A$2:$AZ$2,0))</f>
        <v/>
      </c>
      <c r="E284" t="str">
        <f>IF(
A284="","",
VLOOKUP(MOD(ROW(A284)-2, 参照用!$J$12) + 1,参照用!$N$1:$P$50,2,0)
)</f>
        <v>時間帯</v>
      </c>
      <c r="F284" t="str">
        <f xml:space="preserve">
IF(A284="","",
VLOOKUP(MOD(ROW(A284)-2, 参照用!$J$12) + 1,参照用!$N$1:$P$50,3,0)
)</f>
        <v>時間帯</v>
      </c>
      <c r="G284" t="str">
        <f xml:space="preserve">
IF(A284="","",
IFERROR(
INDEX(中間シート!$B:$CB,
MATCH(A284&amp;B284,中間シート!$A$1:$A$149,0),
MATCH(F284,中間シート!$B$2:$CB$2,0)
),
"")
)</f>
        <v>夜</v>
      </c>
      <c r="H284" t="str">
        <f t="shared" si="12"/>
        <v/>
      </c>
      <c r="I284" t="str">
        <f t="shared" si="13"/>
        <v>夜</v>
      </c>
      <c r="J284" t="str">
        <f xml:space="preserve">
_xlfn.SWITCH(E284,
"良好サイン",H284*VLOOKUP(F284,参照用!$P$2:$Q$55,2,0),
"注意サイン",H284*VLOOKUP(F284,参照用!$P$2:$Q$55,2,0),
""
)</f>
        <v/>
      </c>
      <c r="K284" s="20">
        <f t="shared" si="14"/>
        <v>60</v>
      </c>
    </row>
    <row r="285" spans="1:11" x14ac:dyDescent="0.2">
      <c r="A285" s="8">
        <f>IF(INDEX(中間シート!B$1:B$149,QUOTIENT(ROW(A285)-2, 参照用!$J$12) + 3,1)&gt;0,
INDEX(中間シート!B$1:B$149,QUOTIENT(ROW(A285)-2, 参照用!$J$12) + 3,1),
"")</f>
        <v>46025</v>
      </c>
      <c r="B285" s="8" t="str">
        <f>IF(INDEX(中間シート!D$1:D$149,QUOTIENT(ROW(B285)-2, 参照用!$J$12) + 3,1)&gt;0,
INDEX(中間シート!D$1:D$149,QUOTIENT(ROW(B285)-2, 参照用!$J$12) + 3,1),
"")</f>
        <v>夜</v>
      </c>
      <c r="C285" s="8" t="str">
        <f>INDEX(中間シート!$A$1:$AZ$149,MATCH(A285&amp;B285,中間シート!$A$1:$A$149,0),MATCH(C$1,中間シート!$A$2:$AZ$2,0))</f>
        <v/>
      </c>
      <c r="D285" s="8" t="str">
        <f>INDEX(中間シート!$A$1:$AZ$149,MATCH($A285&amp;$B285,中間シート!$A$1:$A$149,0),MATCH(D$1,中間シート!$A$2:$AZ$2,0))</f>
        <v/>
      </c>
      <c r="E285" t="str">
        <f>IF(
A285="","",
VLOOKUP(MOD(ROW(A285)-2, 参照用!$J$12) + 1,参照用!$N$1:$P$50,2,0)
)</f>
        <v>気候</v>
      </c>
      <c r="F285" t="str">
        <f xml:space="preserve">
IF(A285="","",
VLOOKUP(MOD(ROW(A285)-2, 参照用!$J$12) + 1,参照用!$N$1:$P$50,3,0)
)</f>
        <v>天気</v>
      </c>
      <c r="G285" t="str">
        <f xml:space="preserve">
IF(A285="","",
IFERROR(
INDEX(中間シート!$B:$CB,
MATCH(A285&amp;B285,中間シート!$A$1:$A$149,0),
MATCH(F285,中間シート!$B$2:$CB$2,0)
),
"")
)</f>
        <v/>
      </c>
      <c r="H285" t="str">
        <f t="shared" si="12"/>
        <v/>
      </c>
      <c r="I285" t="str">
        <f t="shared" si="13"/>
        <v/>
      </c>
      <c r="J285" t="str">
        <f xml:space="preserve">
_xlfn.SWITCH(E285,
"良好サイン",H285*VLOOKUP(F285,参照用!$P$2:$Q$55,2,0),
"注意サイン",H285*VLOOKUP(F285,参照用!$P$2:$Q$55,2,0),
""
)</f>
        <v/>
      </c>
      <c r="K285" s="20">
        <f t="shared" si="14"/>
        <v>60</v>
      </c>
    </row>
    <row r="286" spans="1:11" x14ac:dyDescent="0.2">
      <c r="A286" s="8">
        <f>IF(INDEX(中間シート!B$1:B$149,QUOTIENT(ROW(A286)-2, 参照用!$J$12) + 3,1)&gt;0,
INDEX(中間シート!B$1:B$149,QUOTIENT(ROW(A286)-2, 参照用!$J$12) + 3,1),
"")</f>
        <v>46025</v>
      </c>
      <c r="B286" s="8" t="str">
        <f>IF(INDEX(中間シート!D$1:D$149,QUOTIENT(ROW(B286)-2, 参照用!$J$12) + 3,1)&gt;0,
INDEX(中間シート!D$1:D$149,QUOTIENT(ROW(B286)-2, 参照用!$J$12) + 3,1),
"")</f>
        <v>夜</v>
      </c>
      <c r="C286" s="8" t="str">
        <f>INDEX(中間シート!$A$1:$AZ$149,MATCH(A286&amp;B286,中間シート!$A$1:$A$149,0),MATCH(C$1,中間シート!$A$2:$AZ$2,0))</f>
        <v/>
      </c>
      <c r="D286" s="8" t="str">
        <f>INDEX(中間シート!$A$1:$AZ$149,MATCH($A286&amp;$B286,中間シート!$A$1:$A$149,0),MATCH(D$1,中間シート!$A$2:$AZ$2,0))</f>
        <v/>
      </c>
      <c r="E286" t="str">
        <f>IF(
A286="","",
VLOOKUP(MOD(ROW(A286)-2, 参照用!$J$12) + 1,参照用!$N$1:$P$50,2,0)
)</f>
        <v>気候</v>
      </c>
      <c r="F286" t="str">
        <f xml:space="preserve">
IF(A286="","",
VLOOKUP(MOD(ROW(A286)-2, 参照用!$J$12) + 1,参照用!$N$1:$P$50,3,0)
)</f>
        <v>気温</v>
      </c>
      <c r="G286" t="str">
        <f xml:space="preserve">
IF(A286="","",
IFERROR(
INDEX(中間シート!$B:$CB,
MATCH(A286&amp;B286,中間シート!$A$1:$A$149,0),
MATCH(F286,中間シート!$B$2:$CB$2,0)
),
"")
)</f>
        <v/>
      </c>
      <c r="H286" t="str">
        <f t="shared" si="12"/>
        <v/>
      </c>
      <c r="I286" t="str">
        <f t="shared" si="13"/>
        <v/>
      </c>
      <c r="J286" t="str">
        <f xml:space="preserve">
_xlfn.SWITCH(E286,
"良好サイン",H286*VLOOKUP(F286,参照用!$P$2:$Q$55,2,0),
"注意サイン",H286*VLOOKUP(F286,参照用!$P$2:$Q$55,2,0),
""
)</f>
        <v/>
      </c>
      <c r="K286" s="20">
        <f t="shared" si="14"/>
        <v>60</v>
      </c>
    </row>
    <row r="287" spans="1:11" x14ac:dyDescent="0.2">
      <c r="A287" s="8">
        <f>IF(INDEX(中間シート!B$1:B$149,QUOTIENT(ROW(A287)-2, 参照用!$J$12) + 3,1)&gt;0,
INDEX(中間シート!B$1:B$149,QUOTIENT(ROW(A287)-2, 参照用!$J$12) + 3,1),
"")</f>
        <v>46025</v>
      </c>
      <c r="B287" s="8" t="str">
        <f>IF(INDEX(中間シート!D$1:D$149,QUOTIENT(ROW(B287)-2, 参照用!$J$12) + 3,1)&gt;0,
INDEX(中間シート!D$1:D$149,QUOTIENT(ROW(B287)-2, 参照用!$J$12) + 3,1),
"")</f>
        <v>夜</v>
      </c>
      <c r="C287" s="8" t="str">
        <f>INDEX(中間シート!$A$1:$AZ$149,MATCH(A287&amp;B287,中間シート!$A$1:$A$149,0),MATCH(C$1,中間シート!$A$2:$AZ$2,0))</f>
        <v/>
      </c>
      <c r="D287" s="8" t="str">
        <f>INDEX(中間シート!$A$1:$AZ$149,MATCH($A287&amp;$B287,中間シート!$A$1:$A$149,0),MATCH(D$1,中間シート!$A$2:$AZ$2,0))</f>
        <v/>
      </c>
      <c r="E287" t="str">
        <f>IF(
A287="","",
VLOOKUP(MOD(ROW(A287)-2, 参照用!$J$12) + 1,参照用!$N$1:$P$50,2,0)
)</f>
        <v>基礎指標</v>
      </c>
      <c r="F287" t="str">
        <f xml:space="preserve">
IF(A287="","",
VLOOKUP(MOD(ROW(A287)-2, 参照用!$J$12) + 1,参照用!$N$1:$P$50,3,0)
)</f>
        <v>睡眠</v>
      </c>
      <c r="G287">
        <f xml:space="preserve">
IF(A287="","",
IFERROR(
INDEX(中間シート!$B:$CB,
MATCH(A287&amp;B287,中間シート!$A$1:$A$149,0),
MATCH(F287,中間シート!$B$2:$CB$2,0)
),
"")
)</f>
        <v>0</v>
      </c>
      <c r="H287">
        <f t="shared" si="12"/>
        <v>0</v>
      </c>
      <c r="I287" t="str">
        <f t="shared" si="13"/>
        <v/>
      </c>
      <c r="J287" t="str">
        <f xml:space="preserve">
_xlfn.SWITCH(E287,
"良好サイン",H287*VLOOKUP(F287,参照用!$P$2:$Q$55,2,0),
"注意サイン",H287*VLOOKUP(F287,参照用!$P$2:$Q$55,2,0),
""
)</f>
        <v/>
      </c>
      <c r="K287" s="20">
        <f t="shared" si="14"/>
        <v>60</v>
      </c>
    </row>
    <row r="288" spans="1:11" x14ac:dyDescent="0.2">
      <c r="A288" s="8">
        <f>IF(INDEX(中間シート!B$1:B$149,QUOTIENT(ROW(A288)-2, 参照用!$J$12) + 3,1)&gt;0,
INDEX(中間シート!B$1:B$149,QUOTIENT(ROW(A288)-2, 参照用!$J$12) + 3,1),
"")</f>
        <v>46025</v>
      </c>
      <c r="B288" s="8" t="str">
        <f>IF(INDEX(中間シート!D$1:D$149,QUOTIENT(ROW(B288)-2, 参照用!$J$12) + 3,1)&gt;0,
INDEX(中間シート!D$1:D$149,QUOTIENT(ROW(B288)-2, 参照用!$J$12) + 3,1),
"")</f>
        <v>夜</v>
      </c>
      <c r="C288" s="8" t="str">
        <f>INDEX(中間シート!$A$1:$AZ$149,MATCH(A288&amp;B288,中間シート!$A$1:$A$149,0),MATCH(C$1,中間シート!$A$2:$AZ$2,0))</f>
        <v/>
      </c>
      <c r="D288" s="8" t="str">
        <f>INDEX(中間シート!$A$1:$AZ$149,MATCH($A288&amp;$B288,中間シート!$A$1:$A$149,0),MATCH(D$1,中間シート!$A$2:$AZ$2,0))</f>
        <v/>
      </c>
      <c r="E288" t="str">
        <f>IF(
A288="","",
VLOOKUP(MOD(ROW(A288)-2, 参照用!$J$12) + 1,参照用!$N$1:$P$50,2,0)
)</f>
        <v>基礎指標</v>
      </c>
      <c r="F288" t="str">
        <f xml:space="preserve">
IF(A288="","",
VLOOKUP(MOD(ROW(A288)-2, 参照用!$J$12) + 1,参照用!$N$1:$P$50,3,0)
)</f>
        <v>食事</v>
      </c>
      <c r="G288">
        <f xml:space="preserve">
IF(A288="","",
IFERROR(
INDEX(中間シート!$B:$CB,
MATCH(A288&amp;B288,中間シート!$A$1:$A$149,0),
MATCH(F288,中間シート!$B$2:$CB$2,0)
),
"")
)</f>
        <v>0</v>
      </c>
      <c r="H288">
        <f t="shared" si="12"/>
        <v>0</v>
      </c>
      <c r="I288" t="str">
        <f t="shared" si="13"/>
        <v/>
      </c>
      <c r="J288" t="str">
        <f xml:space="preserve">
_xlfn.SWITCH(E288,
"良好サイン",H288*VLOOKUP(F288,参照用!$P$2:$Q$55,2,0),
"注意サイン",H288*VLOOKUP(F288,参照用!$P$2:$Q$55,2,0),
""
)</f>
        <v/>
      </c>
      <c r="K288" s="20">
        <f t="shared" si="14"/>
        <v>60</v>
      </c>
    </row>
    <row r="289" spans="1:11" x14ac:dyDescent="0.2">
      <c r="A289" s="8">
        <f>IF(INDEX(中間シート!B$1:B$149,QUOTIENT(ROW(A289)-2, 参照用!$J$12) + 3,1)&gt;0,
INDEX(中間シート!B$1:B$149,QUOTIENT(ROW(A289)-2, 参照用!$J$12) + 3,1),
"")</f>
        <v>46025</v>
      </c>
      <c r="B289" s="8" t="str">
        <f>IF(INDEX(中間シート!D$1:D$149,QUOTIENT(ROW(B289)-2, 参照用!$J$12) + 3,1)&gt;0,
INDEX(中間シート!D$1:D$149,QUOTIENT(ROW(B289)-2, 参照用!$J$12) + 3,1),
"")</f>
        <v>夜</v>
      </c>
      <c r="C289" s="8" t="str">
        <f>INDEX(中間シート!$A$1:$AZ$149,MATCH(A289&amp;B289,中間シート!$A$1:$A$149,0),MATCH(C$1,中間シート!$A$2:$AZ$2,0))</f>
        <v/>
      </c>
      <c r="D289" s="8" t="str">
        <f>INDEX(中間シート!$A$1:$AZ$149,MATCH($A289&amp;$B289,中間シート!$A$1:$A$149,0),MATCH(D$1,中間シート!$A$2:$AZ$2,0))</f>
        <v/>
      </c>
      <c r="E289" t="str">
        <f>IF(
A289="","",
VLOOKUP(MOD(ROW(A289)-2, 参照用!$J$12) + 1,参照用!$N$1:$P$50,2,0)
)</f>
        <v>基礎指標</v>
      </c>
      <c r="F289" t="str">
        <f xml:space="preserve">
IF(A289="","",
VLOOKUP(MOD(ROW(A289)-2, 参照用!$J$12) + 1,参照用!$N$1:$P$50,3,0)
)</f>
        <v>ストレス</v>
      </c>
      <c r="G289">
        <f xml:space="preserve">
IF(A289="","",
IFERROR(
INDEX(中間シート!$B:$CB,
MATCH(A289&amp;B289,中間シート!$A$1:$A$149,0),
MATCH(F289,中間シート!$B$2:$CB$2,0)
),
"")
)</f>
        <v>0</v>
      </c>
      <c r="H289">
        <f t="shared" si="12"/>
        <v>0</v>
      </c>
      <c r="I289" t="str">
        <f t="shared" si="13"/>
        <v/>
      </c>
      <c r="J289" t="str">
        <f xml:space="preserve">
_xlfn.SWITCH(E289,
"良好サイン",H289*VLOOKUP(F289,参照用!$P$2:$Q$55,2,0),
"注意サイン",H289*VLOOKUP(F289,参照用!$P$2:$Q$55,2,0),
""
)</f>
        <v/>
      </c>
      <c r="K289" s="20">
        <f t="shared" si="14"/>
        <v>60</v>
      </c>
    </row>
    <row r="290" spans="1:11" x14ac:dyDescent="0.2">
      <c r="A290" s="8">
        <f>IF(INDEX(中間シート!B$1:B$149,QUOTIENT(ROW(A290)-2, 参照用!$J$12) + 3,1)&gt;0,
INDEX(中間シート!B$1:B$149,QUOTIENT(ROW(A290)-2, 参照用!$J$12) + 3,1),
"")</f>
        <v>46025</v>
      </c>
      <c r="B290" s="8" t="str">
        <f>IF(INDEX(中間シート!D$1:D$149,QUOTIENT(ROW(B290)-2, 参照用!$J$12) + 3,1)&gt;0,
INDEX(中間シート!D$1:D$149,QUOTIENT(ROW(B290)-2, 参照用!$J$12) + 3,1),
"")</f>
        <v>夜</v>
      </c>
      <c r="C290" s="8" t="str">
        <f>INDEX(中間シート!$A$1:$AZ$149,MATCH(A290&amp;B290,中間シート!$A$1:$A$149,0),MATCH(C$1,中間シート!$A$2:$AZ$2,0))</f>
        <v/>
      </c>
      <c r="D290" s="8" t="str">
        <f>INDEX(中間シート!$A$1:$AZ$149,MATCH($A290&amp;$B290,中間シート!$A$1:$A$149,0),MATCH(D$1,中間シート!$A$2:$AZ$2,0))</f>
        <v/>
      </c>
      <c r="E290" t="str">
        <f>IF(
A290="","",
VLOOKUP(MOD(ROW(A290)-2, 参照用!$J$12) + 1,参照用!$N$1:$P$50,2,0)
)</f>
        <v>良好サイン</v>
      </c>
      <c r="F290" t="str">
        <f xml:space="preserve">
IF(A290="","",
VLOOKUP(MOD(ROW(A290)-2, 参照用!$J$12) + 1,参照用!$N$1:$P$50,3,0)
)</f>
        <v>プラス思考</v>
      </c>
      <c r="G290">
        <f xml:space="preserve">
IF(A290="","",
IFERROR(
INDEX(中間シート!$B:$CB,
MATCH(A290&amp;B290,中間シート!$A$1:$A$149,0),
MATCH(F290,中間シート!$B$2:$CB$2,0)
),
"")
)</f>
        <v>0</v>
      </c>
      <c r="H290">
        <f t="shared" si="12"/>
        <v>0</v>
      </c>
      <c r="I290" t="str">
        <f t="shared" si="13"/>
        <v/>
      </c>
      <c r="J290">
        <f xml:space="preserve">
_xlfn.SWITCH(E290,
"良好サイン",H290*VLOOKUP(F290,参照用!$P$2:$Q$55,2,0),
"注意サイン",H290*VLOOKUP(F290,参照用!$P$2:$Q$55,2,0),
""
)</f>
        <v>0</v>
      </c>
      <c r="K290" s="20">
        <f t="shared" si="14"/>
        <v>60</v>
      </c>
    </row>
    <row r="291" spans="1:11" x14ac:dyDescent="0.2">
      <c r="A291" s="8">
        <f>IF(INDEX(中間シート!B$1:B$149,QUOTIENT(ROW(A291)-2, 参照用!$J$12) + 3,1)&gt;0,
INDEX(中間シート!B$1:B$149,QUOTIENT(ROW(A291)-2, 参照用!$J$12) + 3,1),
"")</f>
        <v>46025</v>
      </c>
      <c r="B291" s="8" t="str">
        <f>IF(INDEX(中間シート!D$1:D$149,QUOTIENT(ROW(B291)-2, 参照用!$J$12) + 3,1)&gt;0,
INDEX(中間シート!D$1:D$149,QUOTIENT(ROW(B291)-2, 参照用!$J$12) + 3,1),
"")</f>
        <v>夜</v>
      </c>
      <c r="C291" s="8" t="str">
        <f>INDEX(中間シート!$A$1:$AZ$149,MATCH(A291&amp;B291,中間シート!$A$1:$A$149,0),MATCH(C$1,中間シート!$A$2:$AZ$2,0))</f>
        <v/>
      </c>
      <c r="D291" s="8" t="str">
        <f>INDEX(中間シート!$A$1:$AZ$149,MATCH($A291&amp;$B291,中間シート!$A$1:$A$149,0),MATCH(D$1,中間シート!$A$2:$AZ$2,0))</f>
        <v/>
      </c>
      <c r="E291" t="str">
        <f>IF(
A291="","",
VLOOKUP(MOD(ROW(A291)-2, 参照用!$J$12) + 1,参照用!$N$1:$P$50,2,0)
)</f>
        <v>良好サイン</v>
      </c>
      <c r="F291" t="str">
        <f xml:space="preserve">
IF(A291="","",
VLOOKUP(MOD(ROW(A291)-2, 参照用!$J$12) + 1,参照用!$N$1:$P$50,3,0)
)</f>
        <v>元気</v>
      </c>
      <c r="G291">
        <f xml:space="preserve">
IF(A291="","",
IFERROR(
INDEX(中間シート!$B:$CB,
MATCH(A291&amp;B291,中間シート!$A$1:$A$149,0),
MATCH(F291,中間シート!$B$2:$CB$2,0)
),
"")
)</f>
        <v>0</v>
      </c>
      <c r="H291">
        <f t="shared" si="12"/>
        <v>0</v>
      </c>
      <c r="I291" t="str">
        <f t="shared" si="13"/>
        <v/>
      </c>
      <c r="J291">
        <f xml:space="preserve">
_xlfn.SWITCH(E291,
"良好サイン",H291*VLOOKUP(F291,参照用!$P$2:$Q$55,2,0),
"注意サイン",H291*VLOOKUP(F291,参照用!$P$2:$Q$55,2,0),
""
)</f>
        <v>0</v>
      </c>
      <c r="K291" s="20">
        <f t="shared" si="14"/>
        <v>60</v>
      </c>
    </row>
    <row r="292" spans="1:11" x14ac:dyDescent="0.2">
      <c r="A292" s="8">
        <f>IF(INDEX(中間シート!B$1:B$149,QUOTIENT(ROW(A292)-2, 参照用!$J$12) + 3,1)&gt;0,
INDEX(中間シート!B$1:B$149,QUOTIENT(ROW(A292)-2, 参照用!$J$12) + 3,1),
"")</f>
        <v>46025</v>
      </c>
      <c r="B292" s="8" t="str">
        <f>IF(INDEX(中間シート!D$1:D$149,QUOTIENT(ROW(B292)-2, 参照用!$J$12) + 3,1)&gt;0,
INDEX(中間シート!D$1:D$149,QUOTIENT(ROW(B292)-2, 参照用!$J$12) + 3,1),
"")</f>
        <v>夜</v>
      </c>
      <c r="C292" s="8" t="str">
        <f>INDEX(中間シート!$A$1:$AZ$149,MATCH(A292&amp;B292,中間シート!$A$1:$A$149,0),MATCH(C$1,中間シート!$A$2:$AZ$2,0))</f>
        <v/>
      </c>
      <c r="D292" s="8" t="str">
        <f>INDEX(中間シート!$A$1:$AZ$149,MATCH($A292&amp;$B292,中間シート!$A$1:$A$149,0),MATCH(D$1,中間シート!$A$2:$AZ$2,0))</f>
        <v/>
      </c>
      <c r="E292" t="str">
        <f>IF(
A292="","",
VLOOKUP(MOD(ROW(A292)-2, 参照用!$J$12) + 1,参照用!$N$1:$P$50,2,0)
)</f>
        <v>良好サイン</v>
      </c>
      <c r="F292" t="str">
        <f xml:space="preserve">
IF(A292="","",
VLOOKUP(MOD(ROW(A292)-2, 参照用!$J$12) + 1,参照用!$N$1:$P$50,3,0)
)</f>
        <v>やる気あり</v>
      </c>
      <c r="G292">
        <f xml:space="preserve">
IF(A292="","",
IFERROR(
INDEX(中間シート!$B:$CB,
MATCH(A292&amp;B292,中間シート!$A$1:$A$149,0),
MATCH(F292,中間シート!$B$2:$CB$2,0)
),
"")
)</f>
        <v>0</v>
      </c>
      <c r="H292">
        <f t="shared" si="12"/>
        <v>0</v>
      </c>
      <c r="I292" t="str">
        <f t="shared" si="13"/>
        <v/>
      </c>
      <c r="J292">
        <f xml:space="preserve">
_xlfn.SWITCH(E292,
"良好サイン",H292*VLOOKUP(F292,参照用!$P$2:$Q$55,2,0),
"注意サイン",H292*VLOOKUP(F292,参照用!$P$2:$Q$55,2,0),
""
)</f>
        <v>0</v>
      </c>
      <c r="K292" s="20">
        <f t="shared" si="14"/>
        <v>60</v>
      </c>
    </row>
    <row r="293" spans="1:11" x14ac:dyDescent="0.2">
      <c r="A293" s="8">
        <f>IF(INDEX(中間シート!B$1:B$149,QUOTIENT(ROW(A293)-2, 参照用!$J$12) + 3,1)&gt;0,
INDEX(中間シート!B$1:B$149,QUOTIENT(ROW(A293)-2, 参照用!$J$12) + 3,1),
"")</f>
        <v>46025</v>
      </c>
      <c r="B293" s="8" t="str">
        <f>IF(INDEX(中間シート!D$1:D$149,QUOTIENT(ROW(B293)-2, 参照用!$J$12) + 3,1)&gt;0,
INDEX(中間シート!D$1:D$149,QUOTIENT(ROW(B293)-2, 参照用!$J$12) + 3,1),
"")</f>
        <v>夜</v>
      </c>
      <c r="C293" s="8" t="str">
        <f>INDEX(中間シート!$A$1:$AZ$149,MATCH(A293&amp;B293,中間シート!$A$1:$A$149,0),MATCH(C$1,中間シート!$A$2:$AZ$2,0))</f>
        <v/>
      </c>
      <c r="D293" s="8" t="str">
        <f>INDEX(中間シート!$A$1:$AZ$149,MATCH($A293&amp;$B293,中間シート!$A$1:$A$149,0),MATCH(D$1,中間シート!$A$2:$AZ$2,0))</f>
        <v/>
      </c>
      <c r="E293" t="str">
        <f>IF(
A293="","",
VLOOKUP(MOD(ROW(A293)-2, 参照用!$J$12) + 1,参照用!$N$1:$P$50,2,0)
)</f>
        <v>良好サイン</v>
      </c>
      <c r="F293" t="str">
        <f xml:space="preserve">
IF(A293="","",
VLOOKUP(MOD(ROW(A293)-2, 参照用!$J$12) + 1,参照用!$N$1:$P$50,3,0)
)</f>
        <v>心に余裕</v>
      </c>
      <c r="G293">
        <f xml:space="preserve">
IF(A293="","",
IFERROR(
INDEX(中間シート!$B:$CB,
MATCH(A293&amp;B293,中間シート!$A$1:$A$149,0),
MATCH(F293,中間シート!$B$2:$CB$2,0)
),
"")
)</f>
        <v>0</v>
      </c>
      <c r="H293">
        <f t="shared" si="12"/>
        <v>0</v>
      </c>
      <c r="I293" t="str">
        <f t="shared" si="13"/>
        <v/>
      </c>
      <c r="J293">
        <f xml:space="preserve">
_xlfn.SWITCH(E293,
"良好サイン",H293*VLOOKUP(F293,参照用!$P$2:$Q$55,2,0),
"注意サイン",H293*VLOOKUP(F293,参照用!$P$2:$Q$55,2,0),
""
)</f>
        <v>0</v>
      </c>
      <c r="K293" s="20">
        <f t="shared" si="14"/>
        <v>60</v>
      </c>
    </row>
    <row r="294" spans="1:11" x14ac:dyDescent="0.2">
      <c r="A294" s="8">
        <f>IF(INDEX(中間シート!B$1:B$149,QUOTIENT(ROW(A294)-2, 参照用!$J$12) + 3,1)&gt;0,
INDEX(中間シート!B$1:B$149,QUOTIENT(ROW(A294)-2, 参照用!$J$12) + 3,1),
"")</f>
        <v>46025</v>
      </c>
      <c r="B294" s="8" t="str">
        <f>IF(INDEX(中間シート!D$1:D$149,QUOTIENT(ROW(B294)-2, 参照用!$J$12) + 3,1)&gt;0,
INDEX(中間シート!D$1:D$149,QUOTIENT(ROW(B294)-2, 参照用!$J$12) + 3,1),
"")</f>
        <v>夜</v>
      </c>
      <c r="C294" s="8" t="str">
        <f>INDEX(中間シート!$A$1:$AZ$149,MATCH(A294&amp;B294,中間シート!$A$1:$A$149,0),MATCH(C$1,中間シート!$A$2:$AZ$2,0))</f>
        <v/>
      </c>
      <c r="D294" s="8" t="str">
        <f>INDEX(中間シート!$A$1:$AZ$149,MATCH($A294&amp;$B294,中間シート!$A$1:$A$149,0),MATCH(D$1,中間シート!$A$2:$AZ$2,0))</f>
        <v/>
      </c>
      <c r="E294" t="str">
        <f>IF(
A294="","",
VLOOKUP(MOD(ROW(A294)-2, 参照用!$J$12) + 1,参照用!$N$1:$P$50,2,0)
)</f>
        <v>良好サイン</v>
      </c>
      <c r="F294" t="str">
        <f xml:space="preserve">
IF(A294="","",
VLOOKUP(MOD(ROW(A294)-2, 参照用!$J$12) + 1,参照用!$N$1:$P$50,3,0)
)</f>
        <v>イキイキ</v>
      </c>
      <c r="G294">
        <f xml:space="preserve">
IF(A294="","",
IFERROR(
INDEX(中間シート!$B:$CB,
MATCH(A294&amp;B294,中間シート!$A$1:$A$149,0),
MATCH(F294,中間シート!$B$2:$CB$2,0)
),
"")
)</f>
        <v>0</v>
      </c>
      <c r="H294">
        <f t="shared" si="12"/>
        <v>0</v>
      </c>
      <c r="I294" t="str">
        <f t="shared" si="13"/>
        <v/>
      </c>
      <c r="J294">
        <f xml:space="preserve">
_xlfn.SWITCH(E294,
"良好サイン",H294*VLOOKUP(F294,参照用!$P$2:$Q$55,2,0),
"注意サイン",H294*VLOOKUP(F294,参照用!$P$2:$Q$55,2,0),
""
)</f>
        <v>0</v>
      </c>
      <c r="K294" s="20">
        <f t="shared" si="14"/>
        <v>60</v>
      </c>
    </row>
    <row r="295" spans="1:11" x14ac:dyDescent="0.2">
      <c r="A295" s="8">
        <f>IF(INDEX(中間シート!B$1:B$149,QUOTIENT(ROW(A295)-2, 参照用!$J$12) + 3,1)&gt;0,
INDEX(中間シート!B$1:B$149,QUOTIENT(ROW(A295)-2, 参照用!$J$12) + 3,1),
"")</f>
        <v>46025</v>
      </c>
      <c r="B295" s="8" t="str">
        <f>IF(INDEX(中間シート!D$1:D$149,QUOTIENT(ROW(B295)-2, 参照用!$J$12) + 3,1)&gt;0,
INDEX(中間シート!D$1:D$149,QUOTIENT(ROW(B295)-2, 参照用!$J$12) + 3,1),
"")</f>
        <v>夜</v>
      </c>
      <c r="C295" s="8" t="str">
        <f>INDEX(中間シート!$A$1:$AZ$149,MATCH(A295&amp;B295,中間シート!$A$1:$A$149,0),MATCH(C$1,中間シート!$A$2:$AZ$2,0))</f>
        <v/>
      </c>
      <c r="D295" s="8" t="str">
        <f>INDEX(中間シート!$A$1:$AZ$149,MATCH($A295&amp;$B295,中間シート!$A$1:$A$149,0),MATCH(D$1,中間シート!$A$2:$AZ$2,0))</f>
        <v/>
      </c>
      <c r="E295" t="str">
        <f>IF(
A295="","",
VLOOKUP(MOD(ROW(A295)-2, 参照用!$J$12) + 1,参照用!$N$1:$P$50,2,0)
)</f>
        <v>良好サイン</v>
      </c>
      <c r="F295" t="str">
        <f xml:space="preserve">
IF(A295="","",
VLOOKUP(MOD(ROW(A295)-2, 参照用!$J$12) + 1,参照用!$N$1:$P$50,3,0)
)</f>
        <v>活動的</v>
      </c>
      <c r="G295">
        <f xml:space="preserve">
IF(A295="","",
IFERROR(
INDEX(中間シート!$B:$CB,
MATCH(A295&amp;B295,中間シート!$A$1:$A$149,0),
MATCH(F295,中間シート!$B$2:$CB$2,0)
),
"")
)</f>
        <v>0</v>
      </c>
      <c r="H295">
        <f t="shared" si="12"/>
        <v>0</v>
      </c>
      <c r="I295" t="str">
        <f t="shared" si="13"/>
        <v/>
      </c>
      <c r="J295">
        <f xml:space="preserve">
_xlfn.SWITCH(E295,
"良好サイン",H295*VLOOKUP(F295,参照用!$P$2:$Q$55,2,0),
"注意サイン",H295*VLOOKUP(F295,参照用!$P$2:$Q$55,2,0),
""
)</f>
        <v>0</v>
      </c>
      <c r="K295" s="20">
        <f t="shared" si="14"/>
        <v>60</v>
      </c>
    </row>
    <row r="296" spans="1:11" x14ac:dyDescent="0.2">
      <c r="A296" s="8">
        <f>IF(INDEX(中間シート!B$1:B$149,QUOTIENT(ROW(A296)-2, 参照用!$J$12) + 3,1)&gt;0,
INDEX(中間シート!B$1:B$149,QUOTIENT(ROW(A296)-2, 参照用!$J$12) + 3,1),
"")</f>
        <v>46025</v>
      </c>
      <c r="B296" s="8" t="str">
        <f>IF(INDEX(中間シート!D$1:D$149,QUOTIENT(ROW(B296)-2, 参照用!$J$12) + 3,1)&gt;0,
INDEX(中間シート!D$1:D$149,QUOTIENT(ROW(B296)-2, 参照用!$J$12) + 3,1),
"")</f>
        <v>夜</v>
      </c>
      <c r="C296" s="8" t="str">
        <f>INDEX(中間シート!$A$1:$AZ$149,MATCH(A296&amp;B296,中間シート!$A$1:$A$149,0),MATCH(C$1,中間シート!$A$2:$AZ$2,0))</f>
        <v/>
      </c>
      <c r="D296" s="8" t="str">
        <f>INDEX(中間シート!$A$1:$AZ$149,MATCH($A296&amp;$B296,中間シート!$A$1:$A$149,0),MATCH(D$1,中間シート!$A$2:$AZ$2,0))</f>
        <v/>
      </c>
      <c r="E296" t="str">
        <f>IF(
A296="","",
VLOOKUP(MOD(ROW(A296)-2, 参照用!$J$12) + 1,参照用!$N$1:$P$50,2,0)
)</f>
        <v>注意サイン</v>
      </c>
      <c r="F296" t="str">
        <f xml:space="preserve">
IF(A296="","",
VLOOKUP(MOD(ROW(A296)-2, 参照用!$J$12) + 1,参照用!$N$1:$P$50,3,0)
)</f>
        <v>ため息が増加</v>
      </c>
      <c r="G296">
        <f xml:space="preserve">
IF(A296="","",
IFERROR(
INDEX(中間シート!$B:$CB,
MATCH(A296&amp;B296,中間シート!$A$1:$A$149,0),
MATCH(F296,中間シート!$B$2:$CB$2,0)
),
"")
)</f>
        <v>0</v>
      </c>
      <c r="H296">
        <f t="shared" si="12"/>
        <v>0</v>
      </c>
      <c r="I296" t="str">
        <f t="shared" si="13"/>
        <v/>
      </c>
      <c r="J296">
        <f xml:space="preserve">
_xlfn.SWITCH(E296,
"良好サイン",H296*VLOOKUP(F296,参照用!$P$2:$Q$55,2,0),
"注意サイン",H296*VLOOKUP(F296,参照用!$P$2:$Q$55,2,0),
""
)</f>
        <v>0</v>
      </c>
      <c r="K296" s="20">
        <f t="shared" si="14"/>
        <v>60</v>
      </c>
    </row>
    <row r="297" spans="1:11" x14ac:dyDescent="0.2">
      <c r="A297" s="8">
        <f>IF(INDEX(中間シート!B$1:B$149,QUOTIENT(ROW(A297)-2, 参照用!$J$12) + 3,1)&gt;0,
INDEX(中間シート!B$1:B$149,QUOTIENT(ROW(A297)-2, 参照用!$J$12) + 3,1),
"")</f>
        <v>46025</v>
      </c>
      <c r="B297" s="8" t="str">
        <f>IF(INDEX(中間シート!D$1:D$149,QUOTIENT(ROW(B297)-2, 参照用!$J$12) + 3,1)&gt;0,
INDEX(中間シート!D$1:D$149,QUOTIENT(ROW(B297)-2, 参照用!$J$12) + 3,1),
"")</f>
        <v>夜</v>
      </c>
      <c r="C297" s="8" t="str">
        <f>INDEX(中間シート!$A$1:$AZ$149,MATCH(A297&amp;B297,中間シート!$A$1:$A$149,0),MATCH(C$1,中間シート!$A$2:$AZ$2,0))</f>
        <v/>
      </c>
      <c r="D297" s="8" t="str">
        <f>INDEX(中間シート!$A$1:$AZ$149,MATCH($A297&amp;$B297,中間シート!$A$1:$A$149,0),MATCH(D$1,中間シート!$A$2:$AZ$2,0))</f>
        <v/>
      </c>
      <c r="E297" t="str">
        <f>IF(
A297="","",
VLOOKUP(MOD(ROW(A297)-2, 参照用!$J$12) + 1,参照用!$N$1:$P$50,2,0)
)</f>
        <v>注意サイン</v>
      </c>
      <c r="F297" t="str">
        <f xml:space="preserve">
IF(A297="","",
VLOOKUP(MOD(ROW(A297)-2, 参照用!$J$12) + 1,参照用!$N$1:$P$50,3,0)
)</f>
        <v>もやもや</v>
      </c>
      <c r="G297">
        <f xml:space="preserve">
IF(A297="","",
IFERROR(
INDEX(中間シート!$B:$CB,
MATCH(A297&amp;B297,中間シート!$A$1:$A$149,0),
MATCH(F297,中間シート!$B$2:$CB$2,0)
),
"")
)</f>
        <v>0</v>
      </c>
      <c r="H297">
        <f t="shared" si="12"/>
        <v>0</v>
      </c>
      <c r="I297" t="str">
        <f t="shared" si="13"/>
        <v/>
      </c>
      <c r="J297">
        <f xml:space="preserve">
_xlfn.SWITCH(E297,
"良好サイン",H297*VLOOKUP(F297,参照用!$P$2:$Q$55,2,0),
"注意サイン",H297*VLOOKUP(F297,参照用!$P$2:$Q$55,2,0),
""
)</f>
        <v>0</v>
      </c>
      <c r="K297" s="20">
        <f t="shared" si="14"/>
        <v>60</v>
      </c>
    </row>
    <row r="298" spans="1:11" x14ac:dyDescent="0.2">
      <c r="A298" s="8">
        <f>IF(INDEX(中間シート!B$1:B$149,QUOTIENT(ROW(A298)-2, 参照用!$J$12) + 3,1)&gt;0,
INDEX(中間シート!B$1:B$149,QUOTIENT(ROW(A298)-2, 参照用!$J$12) + 3,1),
"")</f>
        <v>46025</v>
      </c>
      <c r="B298" s="8" t="str">
        <f>IF(INDEX(中間シート!D$1:D$149,QUOTIENT(ROW(B298)-2, 参照用!$J$12) + 3,1)&gt;0,
INDEX(中間シート!D$1:D$149,QUOTIENT(ROW(B298)-2, 参照用!$J$12) + 3,1),
"")</f>
        <v>夜</v>
      </c>
      <c r="C298" s="8" t="str">
        <f>INDEX(中間シート!$A$1:$AZ$149,MATCH(A298&amp;B298,中間シート!$A$1:$A$149,0),MATCH(C$1,中間シート!$A$2:$AZ$2,0))</f>
        <v/>
      </c>
      <c r="D298" s="8" t="str">
        <f>INDEX(中間シート!$A$1:$AZ$149,MATCH($A298&amp;$B298,中間シート!$A$1:$A$149,0),MATCH(D$1,中間シート!$A$2:$AZ$2,0))</f>
        <v/>
      </c>
      <c r="E298" t="str">
        <f>IF(
A298="","",
VLOOKUP(MOD(ROW(A298)-2, 参照用!$J$12) + 1,参照用!$N$1:$P$50,2,0)
)</f>
        <v>注意サイン</v>
      </c>
      <c r="F298" t="str">
        <f xml:space="preserve">
IF(A298="","",
VLOOKUP(MOD(ROW(A298)-2, 参照用!$J$12) + 1,参照用!$N$1:$P$50,3,0)
)</f>
        <v>だるい</v>
      </c>
      <c r="G298">
        <f xml:space="preserve">
IF(A298="","",
IFERROR(
INDEX(中間シート!$B:$CB,
MATCH(A298&amp;B298,中間シート!$A$1:$A$149,0),
MATCH(F298,中間シート!$B$2:$CB$2,0)
),
"")
)</f>
        <v>0</v>
      </c>
      <c r="H298">
        <f t="shared" si="12"/>
        <v>0</v>
      </c>
      <c r="I298" t="str">
        <f t="shared" si="13"/>
        <v/>
      </c>
      <c r="J298">
        <f xml:space="preserve">
_xlfn.SWITCH(E298,
"良好サイン",H298*VLOOKUP(F298,参照用!$P$2:$Q$55,2,0),
"注意サイン",H298*VLOOKUP(F298,参照用!$P$2:$Q$55,2,0),
""
)</f>
        <v>0</v>
      </c>
      <c r="K298" s="20">
        <f t="shared" si="14"/>
        <v>60</v>
      </c>
    </row>
    <row r="299" spans="1:11" x14ac:dyDescent="0.2">
      <c r="A299" s="8">
        <f>IF(INDEX(中間シート!B$1:B$149,QUOTIENT(ROW(A299)-2, 参照用!$J$12) + 3,1)&gt;0,
INDEX(中間シート!B$1:B$149,QUOTIENT(ROW(A299)-2, 参照用!$J$12) + 3,1),
"")</f>
        <v>46025</v>
      </c>
      <c r="B299" s="8" t="str">
        <f>IF(INDEX(中間シート!D$1:D$149,QUOTIENT(ROW(B299)-2, 参照用!$J$12) + 3,1)&gt;0,
INDEX(中間シート!D$1:D$149,QUOTIENT(ROW(B299)-2, 参照用!$J$12) + 3,1),
"")</f>
        <v>夜</v>
      </c>
      <c r="C299" s="8" t="str">
        <f>INDEX(中間シート!$A$1:$AZ$149,MATCH(A299&amp;B299,中間シート!$A$1:$A$149,0),MATCH(C$1,中間シート!$A$2:$AZ$2,0))</f>
        <v/>
      </c>
      <c r="D299" s="8" t="str">
        <f>INDEX(中間シート!$A$1:$AZ$149,MATCH($A299&amp;$B299,中間シート!$A$1:$A$149,0),MATCH(D$1,中間シート!$A$2:$AZ$2,0))</f>
        <v/>
      </c>
      <c r="E299" t="str">
        <f>IF(
A299="","",
VLOOKUP(MOD(ROW(A299)-2, 参照用!$J$12) + 1,参照用!$N$1:$P$50,2,0)
)</f>
        <v>注意サイン</v>
      </c>
      <c r="F299" t="str">
        <f xml:space="preserve">
IF(A299="","",
VLOOKUP(MOD(ROW(A299)-2, 参照用!$J$12) + 1,参照用!$N$1:$P$50,3,0)
)</f>
        <v>ぼーっとする</v>
      </c>
      <c r="G299">
        <f xml:space="preserve">
IF(A299="","",
IFERROR(
INDEX(中間シート!$B:$CB,
MATCH(A299&amp;B299,中間シート!$A$1:$A$149,0),
MATCH(F299,中間シート!$B$2:$CB$2,0)
),
"")
)</f>
        <v>0</v>
      </c>
      <c r="H299">
        <f t="shared" si="12"/>
        <v>0</v>
      </c>
      <c r="I299" t="str">
        <f t="shared" si="13"/>
        <v/>
      </c>
      <c r="J299">
        <f xml:space="preserve">
_xlfn.SWITCH(E299,
"良好サイン",H299*VLOOKUP(F299,参照用!$P$2:$Q$55,2,0),
"注意サイン",H299*VLOOKUP(F299,参照用!$P$2:$Q$55,2,0),
""
)</f>
        <v>0</v>
      </c>
      <c r="K299" s="20">
        <f t="shared" si="14"/>
        <v>60</v>
      </c>
    </row>
    <row r="300" spans="1:11" x14ac:dyDescent="0.2">
      <c r="A300" s="8">
        <f>IF(INDEX(中間シート!B$1:B$149,QUOTIENT(ROW(A300)-2, 参照用!$J$12) + 3,1)&gt;0,
INDEX(中間シート!B$1:B$149,QUOTIENT(ROW(A300)-2, 参照用!$J$12) + 3,1),
"")</f>
        <v>46025</v>
      </c>
      <c r="B300" s="8" t="str">
        <f>IF(INDEX(中間シート!D$1:D$149,QUOTIENT(ROW(B300)-2, 参照用!$J$12) + 3,1)&gt;0,
INDEX(中間シート!D$1:D$149,QUOTIENT(ROW(B300)-2, 参照用!$J$12) + 3,1),
"")</f>
        <v>夜</v>
      </c>
      <c r="C300" s="8" t="str">
        <f>INDEX(中間シート!$A$1:$AZ$149,MATCH(A300&amp;B300,中間シート!$A$1:$A$149,0),MATCH(C$1,中間シート!$A$2:$AZ$2,0))</f>
        <v/>
      </c>
      <c r="D300" s="8" t="str">
        <f>INDEX(中間シート!$A$1:$AZ$149,MATCH($A300&amp;$B300,中間シート!$A$1:$A$149,0),MATCH(D$1,中間シート!$A$2:$AZ$2,0))</f>
        <v/>
      </c>
      <c r="E300" t="str">
        <f>IF(
A300="","",
VLOOKUP(MOD(ROW(A300)-2, 参照用!$J$12) + 1,参照用!$N$1:$P$50,2,0)
)</f>
        <v>注意サイン</v>
      </c>
      <c r="F300" t="str">
        <f xml:space="preserve">
IF(A300="","",
VLOOKUP(MOD(ROW(A300)-2, 参照用!$J$12) + 1,参照用!$N$1:$P$50,3,0)
)</f>
        <v>協調性が低下</v>
      </c>
      <c r="G300">
        <f xml:space="preserve">
IF(A300="","",
IFERROR(
INDEX(中間シート!$B:$CB,
MATCH(A300&amp;B300,中間シート!$A$1:$A$149,0),
MATCH(F300,中間シート!$B$2:$CB$2,0)
),
"")
)</f>
        <v>0</v>
      </c>
      <c r="H300">
        <f t="shared" si="12"/>
        <v>0</v>
      </c>
      <c r="I300" t="str">
        <f t="shared" si="13"/>
        <v/>
      </c>
      <c r="J300">
        <f xml:space="preserve">
_xlfn.SWITCH(E300,
"良好サイン",H300*VLOOKUP(F300,参照用!$P$2:$Q$55,2,0),
"注意サイン",H300*VLOOKUP(F300,参照用!$P$2:$Q$55,2,0),
""
)</f>
        <v>0</v>
      </c>
      <c r="K300" s="20">
        <f t="shared" si="14"/>
        <v>60</v>
      </c>
    </row>
    <row r="301" spans="1:11" x14ac:dyDescent="0.2">
      <c r="A301" s="8">
        <f>IF(INDEX(中間シート!B$1:B$149,QUOTIENT(ROW(A301)-2, 参照用!$J$12) + 3,1)&gt;0,
INDEX(中間シート!B$1:B$149,QUOTIENT(ROW(A301)-2, 参照用!$J$12) + 3,1),
"")</f>
        <v>46025</v>
      </c>
      <c r="B301" s="8" t="str">
        <f>IF(INDEX(中間シート!D$1:D$149,QUOTIENT(ROW(B301)-2, 参照用!$J$12) + 3,1)&gt;0,
INDEX(中間シート!D$1:D$149,QUOTIENT(ROW(B301)-2, 参照用!$J$12) + 3,1),
"")</f>
        <v>夜</v>
      </c>
      <c r="C301" s="8" t="str">
        <f>INDEX(中間シート!$A$1:$AZ$149,MATCH(A301&amp;B301,中間シート!$A$1:$A$149,0),MATCH(C$1,中間シート!$A$2:$AZ$2,0))</f>
        <v/>
      </c>
      <c r="D301" s="8" t="str">
        <f>INDEX(中間シート!$A$1:$AZ$149,MATCH($A301&amp;$B301,中間シート!$A$1:$A$149,0),MATCH(D$1,中間シート!$A$2:$AZ$2,0))</f>
        <v/>
      </c>
      <c r="E301" t="str">
        <f>IF(
A301="","",
VLOOKUP(MOD(ROW(A301)-2, 参照用!$J$12) + 1,参照用!$N$1:$P$50,2,0)
)</f>
        <v>注意サイン</v>
      </c>
      <c r="F301" t="str">
        <f xml:space="preserve">
IF(A301="","",
VLOOKUP(MOD(ROW(A301)-2, 参照用!$J$12) + 1,参照用!$N$1:$P$50,3,0)
)</f>
        <v>憂鬱</v>
      </c>
      <c r="G301">
        <f xml:space="preserve">
IF(A301="","",
IFERROR(
INDEX(中間シート!$B:$CB,
MATCH(A301&amp;B301,中間シート!$A$1:$A$149,0),
MATCH(F301,中間シート!$B$2:$CB$2,0)
),
"")
)</f>
        <v>0</v>
      </c>
      <c r="H301">
        <f t="shared" si="12"/>
        <v>0</v>
      </c>
      <c r="I301" t="str">
        <f t="shared" si="13"/>
        <v/>
      </c>
      <c r="J301">
        <f xml:space="preserve">
_xlfn.SWITCH(E301,
"良好サイン",H301*VLOOKUP(F301,参照用!$P$2:$Q$55,2,0),
"注意サイン",H301*VLOOKUP(F301,参照用!$P$2:$Q$55,2,0),
""
)</f>
        <v>0</v>
      </c>
      <c r="K301" s="20">
        <f t="shared" si="14"/>
        <v>60</v>
      </c>
    </row>
    <row r="302" spans="1:11" x14ac:dyDescent="0.2">
      <c r="A302" s="8">
        <f>IF(INDEX(中間シート!B$1:B$149,QUOTIENT(ROW(A302)-2, 参照用!$J$12) + 3,1)&gt;0,
INDEX(中間シート!B$1:B$149,QUOTIENT(ROW(A302)-2, 参照用!$J$12) + 3,1),
"")</f>
        <v>46025</v>
      </c>
      <c r="B302" s="8" t="str">
        <f>IF(INDEX(中間シート!D$1:D$149,QUOTIENT(ROW(B302)-2, 参照用!$J$12) + 3,1)&gt;0,
INDEX(中間シート!D$1:D$149,QUOTIENT(ROW(B302)-2, 参照用!$J$12) + 3,1),
"")</f>
        <v>夜</v>
      </c>
      <c r="C302" s="8" t="str">
        <f>INDEX(中間シート!$A$1:$AZ$149,MATCH(A302&amp;B302,中間シート!$A$1:$A$149,0),MATCH(C$1,中間シート!$A$2:$AZ$2,0))</f>
        <v/>
      </c>
      <c r="D302" s="8" t="str">
        <f>INDEX(中間シート!$A$1:$AZ$149,MATCH($A302&amp;$B302,中間シート!$A$1:$A$149,0),MATCH(D$1,中間シート!$A$2:$AZ$2,0))</f>
        <v/>
      </c>
      <c r="E302" t="str">
        <f>IF(
A302="","",
VLOOKUP(MOD(ROW(A302)-2, 参照用!$J$12) + 1,参照用!$N$1:$P$50,2,0)
)</f>
        <v>注意サイン</v>
      </c>
      <c r="F302" t="str">
        <f xml:space="preserve">
IF(A302="","",
VLOOKUP(MOD(ROW(A302)-2, 参照用!$J$12) + 1,参照用!$N$1:$P$50,3,0)
)</f>
        <v>やる気が無い</v>
      </c>
      <c r="G302">
        <f xml:space="preserve">
IF(A302="","",
IFERROR(
INDEX(中間シート!$B:$CB,
MATCH(A302&amp;B302,中間シート!$A$1:$A$149,0),
MATCH(F302,中間シート!$B$2:$CB$2,0)
),
"")
)</f>
        <v>0</v>
      </c>
      <c r="H302">
        <f t="shared" si="12"/>
        <v>0</v>
      </c>
      <c r="I302" t="str">
        <f t="shared" si="13"/>
        <v/>
      </c>
      <c r="J302">
        <f xml:space="preserve">
_xlfn.SWITCH(E302,
"良好サイン",H302*VLOOKUP(F302,参照用!$P$2:$Q$55,2,0),
"注意サイン",H302*VLOOKUP(F302,参照用!$P$2:$Q$55,2,0),
""
)</f>
        <v>0</v>
      </c>
      <c r="K302" s="20">
        <f t="shared" si="14"/>
        <v>60</v>
      </c>
    </row>
    <row r="303" spans="1:11" x14ac:dyDescent="0.2">
      <c r="A303" s="8">
        <f>IF(INDEX(中間シート!B$1:B$149,QUOTIENT(ROW(A303)-2, 参照用!$J$12) + 3,1)&gt;0,
INDEX(中間シート!B$1:B$149,QUOTIENT(ROW(A303)-2, 参照用!$J$12) + 3,1),
"")</f>
        <v>46025</v>
      </c>
      <c r="B303" s="8" t="str">
        <f>IF(INDEX(中間シート!D$1:D$149,QUOTIENT(ROW(B303)-2, 参照用!$J$12) + 3,1)&gt;0,
INDEX(中間シート!D$1:D$149,QUOTIENT(ROW(B303)-2, 参照用!$J$12) + 3,1),
"")</f>
        <v>夜</v>
      </c>
      <c r="C303" s="8" t="str">
        <f>INDEX(中間シート!$A$1:$AZ$149,MATCH(A303&amp;B303,中間シート!$A$1:$A$149,0),MATCH(C$1,中間シート!$A$2:$AZ$2,0))</f>
        <v/>
      </c>
      <c r="D303" s="8" t="str">
        <f>INDEX(中間シート!$A$1:$AZ$149,MATCH($A303&amp;$B303,中間シート!$A$1:$A$149,0),MATCH(D$1,中間シート!$A$2:$AZ$2,0))</f>
        <v/>
      </c>
      <c r="E303" t="str">
        <f>IF(
A303="","",
VLOOKUP(MOD(ROW(A303)-2, 参照用!$J$12) + 1,参照用!$N$1:$P$50,2,0)
)</f>
        <v>注意サイン</v>
      </c>
      <c r="F303" t="str">
        <f xml:space="preserve">
IF(A303="","",
VLOOKUP(MOD(ROW(A303)-2, 参照用!$J$12) + 1,参照用!$N$1:$P$50,3,0)
)</f>
        <v>物忘れ</v>
      </c>
      <c r="G303">
        <f xml:space="preserve">
IF(A303="","",
IFERROR(
INDEX(中間シート!$B:$CB,
MATCH(A303&amp;B303,中間シート!$A$1:$A$149,0),
MATCH(F303,中間シート!$B$2:$CB$2,0)
),
"")
)</f>
        <v>0</v>
      </c>
      <c r="H303">
        <f t="shared" si="12"/>
        <v>0</v>
      </c>
      <c r="I303" t="str">
        <f t="shared" si="13"/>
        <v/>
      </c>
      <c r="J303">
        <f xml:space="preserve">
_xlfn.SWITCH(E303,
"良好サイン",H303*VLOOKUP(F303,参照用!$P$2:$Q$55,2,0),
"注意サイン",H303*VLOOKUP(F303,参照用!$P$2:$Q$55,2,0),
""
)</f>
        <v>0</v>
      </c>
      <c r="K303" s="20">
        <f t="shared" si="14"/>
        <v>60</v>
      </c>
    </row>
    <row r="304" spans="1:11" x14ac:dyDescent="0.2">
      <c r="A304" s="8">
        <f>IF(INDEX(中間シート!B$1:B$149,QUOTIENT(ROW(A304)-2, 参照用!$J$12) + 3,1)&gt;0,
INDEX(中間シート!B$1:B$149,QUOTIENT(ROW(A304)-2, 参照用!$J$12) + 3,1),
"")</f>
        <v>46025</v>
      </c>
      <c r="B304" s="8" t="str">
        <f>IF(INDEX(中間シート!D$1:D$149,QUOTIENT(ROW(B304)-2, 参照用!$J$12) + 3,1)&gt;0,
INDEX(中間シート!D$1:D$149,QUOTIENT(ROW(B304)-2, 参照用!$J$12) + 3,1),
"")</f>
        <v>夜</v>
      </c>
      <c r="C304" s="8" t="str">
        <f>INDEX(中間シート!$A$1:$AZ$149,MATCH(A304&amp;B304,中間シート!$A$1:$A$149,0),MATCH(C$1,中間シート!$A$2:$AZ$2,0))</f>
        <v/>
      </c>
      <c r="D304" s="8" t="str">
        <f>INDEX(中間シート!$A$1:$AZ$149,MATCH($A304&amp;$B304,中間シート!$A$1:$A$149,0),MATCH(D$1,中間シート!$A$2:$AZ$2,0))</f>
        <v/>
      </c>
      <c r="E304" t="str">
        <f>IF(
A304="","",
VLOOKUP(MOD(ROW(A304)-2, 参照用!$J$12) + 1,参照用!$N$1:$P$50,2,0)
)</f>
        <v>悪化サイン</v>
      </c>
      <c r="F304" t="str">
        <f xml:space="preserve">
IF(A304="","",
VLOOKUP(MOD(ROW(A304)-2, 参照用!$J$12) + 1,参照用!$N$1:$P$50,3,0)
)</f>
        <v>イライラ</v>
      </c>
      <c r="G304">
        <f xml:space="preserve">
IF(A304="","",
IFERROR(
INDEX(中間シート!$B:$CB,
MATCH(A304&amp;B304,中間シート!$A$1:$A$149,0),
MATCH(F304,中間シート!$B$2:$CB$2,0)
),
"")
)</f>
        <v>0</v>
      </c>
      <c r="H304">
        <f t="shared" si="12"/>
        <v>0</v>
      </c>
      <c r="I304" t="str">
        <f t="shared" si="13"/>
        <v/>
      </c>
      <c r="J304" t="str">
        <f xml:space="preserve">
_xlfn.SWITCH(E304,
"良好サイン",H304*VLOOKUP(F304,参照用!$P$2:$Q$55,2,0),
"注意サイン",H304*VLOOKUP(F304,参照用!$P$2:$Q$55,2,0),
""
)</f>
        <v/>
      </c>
      <c r="K304" s="20">
        <f t="shared" si="14"/>
        <v>60</v>
      </c>
    </row>
    <row r="305" spans="1:11" x14ac:dyDescent="0.2">
      <c r="A305" s="8">
        <f>IF(INDEX(中間シート!B$1:B$149,QUOTIENT(ROW(A305)-2, 参照用!$J$12) + 3,1)&gt;0,
INDEX(中間シート!B$1:B$149,QUOTIENT(ROW(A305)-2, 参照用!$J$12) + 3,1),
"")</f>
        <v>46025</v>
      </c>
      <c r="B305" s="8" t="str">
        <f>IF(INDEX(中間シート!D$1:D$149,QUOTIENT(ROW(B305)-2, 参照用!$J$12) + 3,1)&gt;0,
INDEX(中間シート!D$1:D$149,QUOTIENT(ROW(B305)-2, 参照用!$J$12) + 3,1),
"")</f>
        <v>夜</v>
      </c>
      <c r="C305" s="8" t="str">
        <f>INDEX(中間シート!$A$1:$AZ$149,MATCH(A305&amp;B305,中間シート!$A$1:$A$149,0),MATCH(C$1,中間シート!$A$2:$AZ$2,0))</f>
        <v/>
      </c>
      <c r="D305" s="8" t="str">
        <f>INDEX(中間シート!$A$1:$AZ$149,MATCH($A305&amp;$B305,中間シート!$A$1:$A$149,0),MATCH(D$1,中間シート!$A$2:$AZ$2,0))</f>
        <v/>
      </c>
      <c r="E305" t="str">
        <f>IF(
A305="","",
VLOOKUP(MOD(ROW(A305)-2, 参照用!$J$12) + 1,参照用!$N$1:$P$50,2,0)
)</f>
        <v>悪化サイン</v>
      </c>
      <c r="F305" t="str">
        <f xml:space="preserve">
IF(A305="","",
VLOOKUP(MOD(ROW(A305)-2, 参照用!$J$12) + 1,参照用!$N$1:$P$50,3,0)
)</f>
        <v>恐怖心</v>
      </c>
      <c r="G305">
        <f xml:space="preserve">
IF(A305="","",
IFERROR(
INDEX(中間シート!$B:$CB,
MATCH(A305&amp;B305,中間シート!$A$1:$A$149,0),
MATCH(F305,中間シート!$B$2:$CB$2,0)
),
"")
)</f>
        <v>0</v>
      </c>
      <c r="H305">
        <f t="shared" si="12"/>
        <v>0</v>
      </c>
      <c r="I305" t="str">
        <f t="shared" si="13"/>
        <v/>
      </c>
      <c r="J305" t="str">
        <f xml:space="preserve">
_xlfn.SWITCH(E305,
"良好サイン",H305*VLOOKUP(F305,参照用!$P$2:$Q$55,2,0),
"注意サイン",H305*VLOOKUP(F305,参照用!$P$2:$Q$55,2,0),
""
)</f>
        <v/>
      </c>
      <c r="K305" s="20">
        <f t="shared" si="14"/>
        <v>60</v>
      </c>
    </row>
    <row r="306" spans="1:11" x14ac:dyDescent="0.2">
      <c r="A306" s="8">
        <f>IF(INDEX(中間シート!B$1:B$149,QUOTIENT(ROW(A306)-2, 参照用!$J$12) + 3,1)&gt;0,
INDEX(中間シート!B$1:B$149,QUOTIENT(ROW(A306)-2, 参照用!$J$12) + 3,1),
"")</f>
        <v>46025</v>
      </c>
      <c r="B306" s="8" t="str">
        <f>IF(INDEX(中間シート!D$1:D$149,QUOTIENT(ROW(B306)-2, 参照用!$J$12) + 3,1)&gt;0,
INDEX(中間シート!D$1:D$149,QUOTIENT(ROW(B306)-2, 参照用!$J$12) + 3,1),
"")</f>
        <v>夜</v>
      </c>
      <c r="C306" s="8" t="str">
        <f>INDEX(中間シート!$A$1:$AZ$149,MATCH(A306&amp;B306,中間シート!$A$1:$A$149,0),MATCH(C$1,中間シート!$A$2:$AZ$2,0))</f>
        <v/>
      </c>
      <c r="D306" s="8" t="str">
        <f>INDEX(中間シート!$A$1:$AZ$149,MATCH($A306&amp;$B306,中間シート!$A$1:$A$149,0),MATCH(D$1,中間シート!$A$2:$AZ$2,0))</f>
        <v/>
      </c>
      <c r="E306" t="str">
        <f>IF(
A306="","",
VLOOKUP(MOD(ROW(A306)-2, 参照用!$J$12) + 1,参照用!$N$1:$P$50,2,0)
)</f>
        <v>悪化サイン</v>
      </c>
      <c r="F306" t="str">
        <f xml:space="preserve">
IF(A306="","",
VLOOKUP(MOD(ROW(A306)-2, 参照用!$J$12) + 1,参照用!$N$1:$P$50,3,0)
)</f>
        <v>外出不可</v>
      </c>
      <c r="G306">
        <f xml:space="preserve">
IF(A306="","",
IFERROR(
INDEX(中間シート!$B:$CB,
MATCH(A306&amp;B306,中間シート!$A$1:$A$149,0),
MATCH(F306,中間シート!$B$2:$CB$2,0)
),
"")
)</f>
        <v>0</v>
      </c>
      <c r="H306">
        <f t="shared" si="12"/>
        <v>0</v>
      </c>
      <c r="I306" t="str">
        <f t="shared" si="13"/>
        <v/>
      </c>
      <c r="J306" t="str">
        <f xml:space="preserve">
_xlfn.SWITCH(E306,
"良好サイン",H306*VLOOKUP(F306,参照用!$P$2:$Q$55,2,0),
"注意サイン",H306*VLOOKUP(F306,参照用!$P$2:$Q$55,2,0),
""
)</f>
        <v/>
      </c>
      <c r="K306" s="20">
        <f t="shared" si="14"/>
        <v>60</v>
      </c>
    </row>
    <row r="307" spans="1:11" x14ac:dyDescent="0.2">
      <c r="A307" s="8">
        <f>IF(INDEX(中間シート!B$1:B$149,QUOTIENT(ROW(A307)-2, 参照用!$J$12) + 3,1)&gt;0,
INDEX(中間シート!B$1:B$149,QUOTIENT(ROW(A307)-2, 参照用!$J$12) + 3,1),
"")</f>
        <v>46025</v>
      </c>
      <c r="B307" s="8" t="str">
        <f>IF(INDEX(中間シート!D$1:D$149,QUOTIENT(ROW(B307)-2, 参照用!$J$12) + 3,1)&gt;0,
INDEX(中間シート!D$1:D$149,QUOTIENT(ROW(B307)-2, 参照用!$J$12) + 3,1),
"")</f>
        <v>夜</v>
      </c>
      <c r="C307" s="8" t="str">
        <f>INDEX(中間シート!$A$1:$AZ$149,MATCH(A307&amp;B307,中間シート!$A$1:$A$149,0),MATCH(C$1,中間シート!$A$2:$AZ$2,0))</f>
        <v/>
      </c>
      <c r="D307" s="8" t="str">
        <f>INDEX(中間シート!$A$1:$AZ$149,MATCH($A307&amp;$B307,中間シート!$A$1:$A$149,0),MATCH(D$1,中間シート!$A$2:$AZ$2,0))</f>
        <v/>
      </c>
      <c r="E307" t="str">
        <f>IF(
A307="","",
VLOOKUP(MOD(ROW(A307)-2, 参照用!$J$12) + 1,参照用!$N$1:$P$50,2,0)
)</f>
        <v>悪化サイン</v>
      </c>
      <c r="F307" t="str">
        <f xml:space="preserve">
IF(A307="","",
VLOOKUP(MOD(ROW(A307)-2, 参照用!$J$12) + 1,参照用!$N$1:$P$50,3,0)
)</f>
        <v>思考不能</v>
      </c>
      <c r="G307">
        <f xml:space="preserve">
IF(A307="","",
IFERROR(
INDEX(中間シート!$B:$CB,
MATCH(A307&amp;B307,中間シート!$A$1:$A$149,0),
MATCH(F307,中間シート!$B$2:$CB$2,0)
),
"")
)</f>
        <v>0</v>
      </c>
      <c r="H307">
        <f t="shared" si="12"/>
        <v>0</v>
      </c>
      <c r="I307" t="str">
        <f t="shared" si="13"/>
        <v/>
      </c>
      <c r="J307" t="str">
        <f xml:space="preserve">
_xlfn.SWITCH(E307,
"良好サイン",H307*VLOOKUP(F307,参照用!$P$2:$Q$55,2,0),
"注意サイン",H307*VLOOKUP(F307,参照用!$P$2:$Q$55,2,0),
""
)</f>
        <v/>
      </c>
      <c r="K307" s="20">
        <f t="shared" si="14"/>
        <v>60</v>
      </c>
    </row>
    <row r="308" spans="1:11" x14ac:dyDescent="0.2">
      <c r="A308" s="8">
        <f>IF(INDEX(中間シート!B$1:B$149,QUOTIENT(ROW(A308)-2, 参照用!$J$12) + 3,1)&gt;0,
INDEX(中間シート!B$1:B$149,QUOTIENT(ROW(A308)-2, 参照用!$J$12) + 3,1),
"")</f>
        <v>46025</v>
      </c>
      <c r="B308" s="8" t="str">
        <f>IF(INDEX(中間シート!D$1:D$149,QUOTIENT(ROW(B308)-2, 参照用!$J$12) + 3,1)&gt;0,
INDEX(中間シート!D$1:D$149,QUOTIENT(ROW(B308)-2, 参照用!$J$12) + 3,1),
"")</f>
        <v>夜</v>
      </c>
      <c r="C308" s="8" t="str">
        <f>INDEX(中間シート!$A$1:$AZ$149,MATCH(A308&amp;B308,中間シート!$A$1:$A$149,0),MATCH(C$1,中間シート!$A$2:$AZ$2,0))</f>
        <v/>
      </c>
      <c r="D308" s="8" t="str">
        <f>INDEX(中間シート!$A$1:$AZ$149,MATCH($A308&amp;$B308,中間シート!$A$1:$A$149,0),MATCH(D$1,中間シート!$A$2:$AZ$2,0))</f>
        <v/>
      </c>
      <c r="E308" t="str">
        <f>IF(
A308="","",
VLOOKUP(MOD(ROW(A308)-2, 参照用!$J$12) + 1,参照用!$N$1:$P$50,2,0)
)</f>
        <v>悪化サイン</v>
      </c>
      <c r="F308" t="str">
        <f xml:space="preserve">
IF(A308="","",
VLOOKUP(MOD(ROW(A308)-2, 参照用!$J$12) + 1,参照用!$N$1:$P$50,3,0)
)</f>
        <v>人間不信</v>
      </c>
      <c r="G308">
        <f xml:space="preserve">
IF(A308="","",
IFERROR(
INDEX(中間シート!$B:$CB,
MATCH(A308&amp;B308,中間シート!$A$1:$A$149,0),
MATCH(F308,中間シート!$B$2:$CB$2,0)
),
"")
)</f>
        <v>0</v>
      </c>
      <c r="H308">
        <f t="shared" si="12"/>
        <v>0</v>
      </c>
      <c r="I308" t="str">
        <f t="shared" si="13"/>
        <v/>
      </c>
      <c r="J308" t="str">
        <f xml:space="preserve">
_xlfn.SWITCH(E308,
"良好サイン",H308*VLOOKUP(F308,参照用!$P$2:$Q$55,2,0),
"注意サイン",H308*VLOOKUP(F308,参照用!$P$2:$Q$55,2,0),
""
)</f>
        <v/>
      </c>
      <c r="K308" s="20">
        <f t="shared" si="14"/>
        <v>60</v>
      </c>
    </row>
    <row r="309" spans="1:11" x14ac:dyDescent="0.2">
      <c r="A309" s="8">
        <f>IF(INDEX(中間シート!B$1:B$149,QUOTIENT(ROW(A309)-2, 参照用!$J$12) + 3,1)&gt;0,
INDEX(中間シート!B$1:B$149,QUOTIENT(ROW(A309)-2, 参照用!$J$12) + 3,1),
"")</f>
        <v>46025</v>
      </c>
      <c r="B309" s="8" t="str">
        <f>IF(INDEX(中間シート!D$1:D$149,QUOTIENT(ROW(B309)-2, 参照用!$J$12) + 3,1)&gt;0,
INDEX(中間シート!D$1:D$149,QUOTIENT(ROW(B309)-2, 参照用!$J$12) + 3,1),
"")</f>
        <v>夜</v>
      </c>
      <c r="C309" s="8" t="str">
        <f>INDEX(中間シート!$A$1:$AZ$149,MATCH(A309&amp;B309,中間シート!$A$1:$A$149,0),MATCH(C$1,中間シート!$A$2:$AZ$2,0))</f>
        <v/>
      </c>
      <c r="D309" s="8" t="str">
        <f>INDEX(中間シート!$A$1:$AZ$149,MATCH($A309&amp;$B309,中間シート!$A$1:$A$149,0),MATCH(D$1,中間シート!$A$2:$AZ$2,0))</f>
        <v/>
      </c>
      <c r="E309" t="str">
        <f>IF(
A309="","",
VLOOKUP(MOD(ROW(A309)-2, 参照用!$J$12) + 1,参照用!$N$1:$P$50,2,0)
)</f>
        <v>悪化サイン</v>
      </c>
      <c r="F309" t="str">
        <f xml:space="preserve">
IF(A309="","",
VLOOKUP(MOD(ROW(A309)-2, 参照用!$J$12) + 1,参照用!$N$1:$P$50,3,0)
)</f>
        <v>破壊衝動</v>
      </c>
      <c r="G309">
        <f xml:space="preserve">
IF(A309="","",
IFERROR(
INDEX(中間シート!$B:$CB,
MATCH(A309&amp;B309,中間シート!$A$1:$A$149,0),
MATCH(F309,中間シート!$B$2:$CB$2,0)
),
"")
)</f>
        <v>0</v>
      </c>
      <c r="H309">
        <f t="shared" si="12"/>
        <v>0</v>
      </c>
      <c r="I309" t="str">
        <f t="shared" si="13"/>
        <v/>
      </c>
      <c r="J309" t="str">
        <f xml:space="preserve">
_xlfn.SWITCH(E309,
"良好サイン",H309*VLOOKUP(F309,参照用!$P$2:$Q$55,2,0),
"注意サイン",H309*VLOOKUP(F309,参照用!$P$2:$Q$55,2,0),
""
)</f>
        <v/>
      </c>
      <c r="K309" s="20">
        <f t="shared" si="14"/>
        <v>60</v>
      </c>
    </row>
    <row r="310" spans="1:11" x14ac:dyDescent="0.2">
      <c r="A310" s="8">
        <f>IF(INDEX(中間シート!B$1:B$149,QUOTIENT(ROW(A310)-2, 参照用!$J$12) + 3,1)&gt;0,
INDEX(中間シート!B$1:B$149,QUOTIENT(ROW(A310)-2, 参照用!$J$12) + 3,1),
"")</f>
        <v>46025</v>
      </c>
      <c r="B310" s="8" t="str">
        <f>IF(INDEX(中間シート!D$1:D$149,QUOTIENT(ROW(B310)-2, 参照用!$J$12) + 3,1)&gt;0,
INDEX(中間シート!D$1:D$149,QUOTIENT(ROW(B310)-2, 参照用!$J$12) + 3,1),
"")</f>
        <v>夜</v>
      </c>
      <c r="C310" s="8" t="str">
        <f>INDEX(中間シート!$A$1:$AZ$149,MATCH(A310&amp;B310,中間シート!$A$1:$A$149,0),MATCH(C$1,中間シート!$A$2:$AZ$2,0))</f>
        <v/>
      </c>
      <c r="D310" s="8" t="str">
        <f>INDEX(中間シート!$A$1:$AZ$149,MATCH($A310&amp;$B310,中間シート!$A$1:$A$149,0),MATCH(D$1,中間シート!$A$2:$AZ$2,0))</f>
        <v/>
      </c>
      <c r="E310" t="str">
        <f>IF(
A310="","",
VLOOKUP(MOD(ROW(A310)-2, 参照用!$J$12) + 1,参照用!$N$1:$P$50,2,0)
)</f>
        <v>リカバリー</v>
      </c>
      <c r="F310" t="str">
        <f xml:space="preserve">
IF(A310="","",
VLOOKUP(MOD(ROW(A310)-2, 参照用!$J$12) + 1,参照用!$N$1:$P$50,3,0)
)</f>
        <v>ストレッチ</v>
      </c>
      <c r="G310">
        <f xml:space="preserve">
IF(A310="","",
IFERROR(
INDEX(中間シート!$B:$CB,
MATCH(A310&amp;B310,中間シート!$A$1:$A$149,0),
MATCH(F310,中間シート!$B$2:$CB$2,0)
),
"")
)</f>
        <v>0</v>
      </c>
      <c r="H310">
        <f t="shared" si="12"/>
        <v>0</v>
      </c>
      <c r="I310" t="str">
        <f t="shared" si="13"/>
        <v/>
      </c>
      <c r="J310" t="str">
        <f xml:space="preserve">
_xlfn.SWITCH(E310,
"良好サイン",H310*VLOOKUP(F310,参照用!$P$2:$Q$55,2,0),
"注意サイン",H310*VLOOKUP(F310,参照用!$P$2:$Q$55,2,0),
""
)</f>
        <v/>
      </c>
      <c r="K310" s="20">
        <f t="shared" si="14"/>
        <v>60</v>
      </c>
    </row>
    <row r="311" spans="1:11" x14ac:dyDescent="0.2">
      <c r="A311" s="8">
        <f>IF(INDEX(中間シート!B$1:B$149,QUOTIENT(ROW(A311)-2, 参照用!$J$12) + 3,1)&gt;0,
INDEX(中間シート!B$1:B$149,QUOTIENT(ROW(A311)-2, 参照用!$J$12) + 3,1),
"")</f>
        <v>46025</v>
      </c>
      <c r="B311" s="8" t="str">
        <f>IF(INDEX(中間シート!D$1:D$149,QUOTIENT(ROW(B311)-2, 参照用!$J$12) + 3,1)&gt;0,
INDEX(中間シート!D$1:D$149,QUOTIENT(ROW(B311)-2, 参照用!$J$12) + 3,1),
"")</f>
        <v>夜</v>
      </c>
      <c r="C311" s="8" t="str">
        <f>INDEX(中間シート!$A$1:$AZ$149,MATCH(A311&amp;B311,中間シート!$A$1:$A$149,0),MATCH(C$1,中間シート!$A$2:$AZ$2,0))</f>
        <v/>
      </c>
      <c r="D311" s="8" t="str">
        <f>INDEX(中間シート!$A$1:$AZ$149,MATCH($A311&amp;$B311,中間シート!$A$1:$A$149,0),MATCH(D$1,中間シート!$A$2:$AZ$2,0))</f>
        <v/>
      </c>
      <c r="E311" t="str">
        <f>IF(
A311="","",
VLOOKUP(MOD(ROW(A311)-2, 参照用!$J$12) + 1,参照用!$N$1:$P$50,2,0)
)</f>
        <v>リカバリー</v>
      </c>
      <c r="F311" t="str">
        <f xml:space="preserve">
IF(A311="","",
VLOOKUP(MOD(ROW(A311)-2, 参照用!$J$12) + 1,参照用!$N$1:$P$50,3,0)
)</f>
        <v>仮眠</v>
      </c>
      <c r="G311">
        <f xml:space="preserve">
IF(A311="","",
IFERROR(
INDEX(中間シート!$B:$CB,
MATCH(A311&amp;B311,中間シート!$A$1:$A$149,0),
MATCH(F311,中間シート!$B$2:$CB$2,0)
),
"")
)</f>
        <v>0</v>
      </c>
      <c r="H311">
        <f t="shared" si="12"/>
        <v>0</v>
      </c>
      <c r="I311" t="str">
        <f t="shared" si="13"/>
        <v/>
      </c>
      <c r="J311" t="str">
        <f xml:space="preserve">
_xlfn.SWITCH(E311,
"良好サイン",H311*VLOOKUP(F311,参照用!$P$2:$Q$55,2,0),
"注意サイン",H311*VLOOKUP(F311,参照用!$P$2:$Q$55,2,0),
""
)</f>
        <v/>
      </c>
      <c r="K311" s="20">
        <f t="shared" si="14"/>
        <v>60</v>
      </c>
    </row>
    <row r="312" spans="1:11" x14ac:dyDescent="0.2">
      <c r="A312" s="8">
        <f>IF(INDEX(中間シート!B$1:B$149,QUOTIENT(ROW(A312)-2, 参照用!$J$12) + 3,1)&gt;0,
INDEX(中間シート!B$1:B$149,QUOTIENT(ROW(A312)-2, 参照用!$J$12) + 3,1),
"")</f>
        <v>46025</v>
      </c>
      <c r="B312" s="8" t="str">
        <f>IF(INDEX(中間シート!D$1:D$149,QUOTIENT(ROW(B312)-2, 参照用!$J$12) + 3,1)&gt;0,
INDEX(中間シート!D$1:D$149,QUOTIENT(ROW(B312)-2, 参照用!$J$12) + 3,1),
"")</f>
        <v>夜</v>
      </c>
      <c r="C312" s="8" t="str">
        <f>INDEX(中間シート!$A$1:$AZ$149,MATCH(A312&amp;B312,中間シート!$A$1:$A$149,0),MATCH(C$1,中間シート!$A$2:$AZ$2,0))</f>
        <v/>
      </c>
      <c r="D312" s="8" t="str">
        <f>INDEX(中間シート!$A$1:$AZ$149,MATCH($A312&amp;$B312,中間シート!$A$1:$A$149,0),MATCH(D$1,中間シート!$A$2:$AZ$2,0))</f>
        <v/>
      </c>
      <c r="E312" t="str">
        <f>IF(
A312="","",
VLOOKUP(MOD(ROW(A312)-2, 参照用!$J$12) + 1,参照用!$N$1:$P$50,2,0)
)</f>
        <v>リカバリー</v>
      </c>
      <c r="F312" t="str">
        <f xml:space="preserve">
IF(A312="","",
VLOOKUP(MOD(ROW(A312)-2, 参照用!$J$12) + 1,参照用!$N$1:$P$50,3,0)
)</f>
        <v>音楽</v>
      </c>
      <c r="G312">
        <f xml:space="preserve">
IF(A312="","",
IFERROR(
INDEX(中間シート!$B:$CB,
MATCH(A312&amp;B312,中間シート!$A$1:$A$149,0),
MATCH(F312,中間シート!$B$2:$CB$2,0)
),
"")
)</f>
        <v>0</v>
      </c>
      <c r="H312">
        <f t="shared" si="12"/>
        <v>0</v>
      </c>
      <c r="I312" t="str">
        <f t="shared" si="13"/>
        <v/>
      </c>
      <c r="J312" t="str">
        <f xml:space="preserve">
_xlfn.SWITCH(E312,
"良好サイン",H312*VLOOKUP(F312,参照用!$P$2:$Q$55,2,0),
"注意サイン",H312*VLOOKUP(F312,参照用!$P$2:$Q$55,2,0),
""
)</f>
        <v/>
      </c>
      <c r="K312" s="20">
        <f t="shared" si="14"/>
        <v>60</v>
      </c>
    </row>
    <row r="313" spans="1:11" x14ac:dyDescent="0.2">
      <c r="A313" s="8">
        <f>IF(INDEX(中間シート!B$1:B$149,QUOTIENT(ROW(A313)-2, 参照用!$J$12) + 3,1)&gt;0,
INDEX(中間シート!B$1:B$149,QUOTIENT(ROW(A313)-2, 参照用!$J$12) + 3,1),
"")</f>
        <v>46025</v>
      </c>
      <c r="B313" s="8" t="str">
        <f>IF(INDEX(中間シート!D$1:D$149,QUOTIENT(ROW(B313)-2, 参照用!$J$12) + 3,1)&gt;0,
INDEX(中間シート!D$1:D$149,QUOTIENT(ROW(B313)-2, 参照用!$J$12) + 3,1),
"")</f>
        <v>夜</v>
      </c>
      <c r="C313" s="8" t="str">
        <f>INDEX(中間シート!$A$1:$AZ$149,MATCH(A313&amp;B313,中間シート!$A$1:$A$149,0),MATCH(C$1,中間シート!$A$2:$AZ$2,0))</f>
        <v/>
      </c>
      <c r="D313" s="8" t="str">
        <f>INDEX(中間シート!$A$1:$AZ$149,MATCH($A313&amp;$B313,中間シート!$A$1:$A$149,0),MATCH(D$1,中間シート!$A$2:$AZ$2,0))</f>
        <v/>
      </c>
      <c r="E313" t="str">
        <f>IF(
A313="","",
VLOOKUP(MOD(ROW(A313)-2, 参照用!$J$12) + 1,参照用!$N$1:$P$50,2,0)
)</f>
        <v>リカバリー</v>
      </c>
      <c r="F313" t="str">
        <f xml:space="preserve">
IF(A313="","",
VLOOKUP(MOD(ROW(A313)-2, 参照用!$J$12) + 1,参照用!$N$1:$P$50,3,0)
)</f>
        <v>頓服</v>
      </c>
      <c r="G313">
        <f xml:space="preserve">
IF(A313="","",
IFERROR(
INDEX(中間シート!$B:$CB,
MATCH(A313&amp;B313,中間シート!$A$1:$A$149,0),
MATCH(F313,中間シート!$B$2:$CB$2,0)
),
"")
)</f>
        <v>0</v>
      </c>
      <c r="H313">
        <f t="shared" si="12"/>
        <v>0</v>
      </c>
      <c r="I313" t="str">
        <f t="shared" si="13"/>
        <v/>
      </c>
      <c r="J313" t="str">
        <f xml:space="preserve">
_xlfn.SWITCH(E313,
"良好サイン",H313*VLOOKUP(F313,参照用!$P$2:$Q$55,2,0),
"注意サイン",H313*VLOOKUP(F313,参照用!$P$2:$Q$55,2,0),
""
)</f>
        <v/>
      </c>
      <c r="K313" s="20">
        <f t="shared" si="14"/>
        <v>60</v>
      </c>
    </row>
    <row r="314" spans="1:11" x14ac:dyDescent="0.2">
      <c r="A314" s="8">
        <f>IF(INDEX(中間シート!B$1:B$149,QUOTIENT(ROW(A314)-2, 参照用!$J$12) + 3,1)&gt;0,
INDEX(中間シート!B$1:B$149,QUOTIENT(ROW(A314)-2, 参照用!$J$12) + 3,1),
"")</f>
        <v>46025</v>
      </c>
      <c r="B314" s="8" t="str">
        <f>IF(INDEX(中間シート!D$1:D$149,QUOTIENT(ROW(B314)-2, 参照用!$J$12) + 3,1)&gt;0,
INDEX(中間シート!D$1:D$149,QUOTIENT(ROW(B314)-2, 参照用!$J$12) + 3,1),
"")</f>
        <v>夜</v>
      </c>
      <c r="C314" s="8" t="str">
        <f>INDEX(中間シート!$A$1:$AZ$149,MATCH(A314&amp;B314,中間シート!$A$1:$A$149,0),MATCH(C$1,中間シート!$A$2:$AZ$2,0))</f>
        <v/>
      </c>
      <c r="D314" s="8" t="str">
        <f>INDEX(中間シート!$A$1:$AZ$149,MATCH($A314&amp;$B314,中間シート!$A$1:$A$149,0),MATCH(D$1,中間シート!$A$2:$AZ$2,0))</f>
        <v/>
      </c>
      <c r="E314" t="str">
        <f>IF(
A314="","",
VLOOKUP(MOD(ROW(A314)-2, 参照用!$J$12) + 1,参照用!$N$1:$P$50,2,0)
)</f>
        <v>リカバリー</v>
      </c>
      <c r="F314" t="str">
        <f xml:space="preserve">
IF(A314="","",
VLOOKUP(MOD(ROW(A314)-2, 参照用!$J$12) + 1,参照用!$N$1:$P$50,3,0)
)</f>
        <v>散歩</v>
      </c>
      <c r="G314">
        <f xml:space="preserve">
IF(A314="","",
IFERROR(
INDEX(中間シート!$B:$CB,
MATCH(A314&amp;B314,中間シート!$A$1:$A$149,0),
MATCH(F314,中間シート!$B$2:$CB$2,0)
),
"")
)</f>
        <v>0</v>
      </c>
      <c r="H314">
        <f t="shared" si="12"/>
        <v>0</v>
      </c>
      <c r="I314" t="str">
        <f t="shared" si="13"/>
        <v/>
      </c>
      <c r="J314" t="str">
        <f xml:space="preserve">
_xlfn.SWITCH(E314,
"良好サイン",H314*VLOOKUP(F314,参照用!$P$2:$Q$55,2,0),
"注意サイン",H314*VLOOKUP(F314,参照用!$P$2:$Q$55,2,0),
""
)</f>
        <v/>
      </c>
      <c r="K314" s="20">
        <f t="shared" si="14"/>
        <v>60</v>
      </c>
    </row>
    <row r="315" spans="1:11" x14ac:dyDescent="0.2">
      <c r="A315" s="8">
        <f>IF(INDEX(中間シート!B$1:B$149,QUOTIENT(ROW(A315)-2, 参照用!$J$12) + 3,1)&gt;0,
INDEX(中間シート!B$1:B$149,QUOTIENT(ROW(A315)-2, 参照用!$J$12) + 3,1),
"")</f>
        <v>46025</v>
      </c>
      <c r="B315" s="8" t="str">
        <f>IF(INDEX(中間シート!D$1:D$149,QUOTIENT(ROW(B315)-2, 参照用!$J$12) + 3,1)&gt;0,
INDEX(中間シート!D$1:D$149,QUOTIENT(ROW(B315)-2, 参照用!$J$12) + 3,1),
"")</f>
        <v>夜</v>
      </c>
      <c r="C315" s="8" t="str">
        <f>INDEX(中間シート!$A$1:$AZ$149,MATCH(A315&amp;B315,中間シート!$A$1:$A$149,0),MATCH(C$1,中間シート!$A$2:$AZ$2,0))</f>
        <v/>
      </c>
      <c r="D315" s="8" t="str">
        <f>INDEX(中間シート!$A$1:$AZ$149,MATCH($A315&amp;$B315,中間シート!$A$1:$A$149,0),MATCH(D$1,中間シート!$A$2:$AZ$2,0))</f>
        <v/>
      </c>
      <c r="E315" t="str">
        <f>IF(
A315="","",
VLOOKUP(MOD(ROW(A315)-2, 参照用!$J$12) + 1,参照用!$N$1:$P$50,2,0)
)</f>
        <v>服薬</v>
      </c>
      <c r="F315" t="str">
        <f xml:space="preserve">
IF(A315="","",
VLOOKUP(MOD(ROW(A315)-2, 参照用!$J$12) + 1,参照用!$N$1:$P$50,3,0)
)</f>
        <v>いつもの薬</v>
      </c>
      <c r="G315">
        <f xml:space="preserve">
IF(A315="","",
IFERROR(
INDEX(中間シート!$B:$CB,
MATCH(A315&amp;B315,中間シート!$A$1:$A$149,0),
MATCH(F315,中間シート!$B$2:$CB$2,0)
),
"")
)</f>
        <v>0</v>
      </c>
      <c r="H315">
        <f t="shared" si="12"/>
        <v>0</v>
      </c>
      <c r="I315" t="str">
        <f t="shared" si="13"/>
        <v/>
      </c>
      <c r="J315" t="str">
        <f xml:space="preserve">
_xlfn.SWITCH(E315,
"良好サイン",H315*VLOOKUP(F315,参照用!$P$2:$Q$55,2,0),
"注意サイン",H315*VLOOKUP(F315,参照用!$P$2:$Q$55,2,0),
""
)</f>
        <v/>
      </c>
      <c r="K315" s="20">
        <f t="shared" si="14"/>
        <v>60</v>
      </c>
    </row>
    <row r="316" spans="1:11" x14ac:dyDescent="0.2">
      <c r="A316" s="8">
        <f>IF(INDEX(中間シート!B$1:B$149,QUOTIENT(ROW(A316)-2, 参照用!$J$12) + 3,1)&gt;0,
INDEX(中間シート!B$1:B$149,QUOTIENT(ROW(A316)-2, 参照用!$J$12) + 3,1),
"")</f>
        <v>46025</v>
      </c>
      <c r="B316" s="8" t="str">
        <f>IF(INDEX(中間シート!D$1:D$149,QUOTIENT(ROW(B316)-2, 参照用!$J$12) + 3,1)&gt;0,
INDEX(中間シート!D$1:D$149,QUOTIENT(ROW(B316)-2, 参照用!$J$12) + 3,1),
"")</f>
        <v>夜</v>
      </c>
      <c r="C316" s="8" t="str">
        <f>INDEX(中間シート!$A$1:$AZ$149,MATCH(A316&amp;B316,中間シート!$A$1:$A$149,0),MATCH(C$1,中間シート!$A$2:$AZ$2,0))</f>
        <v/>
      </c>
      <c r="D316" s="8" t="str">
        <f>INDEX(中間シート!$A$1:$AZ$149,MATCH($A316&amp;$B316,中間シート!$A$1:$A$149,0),MATCH(D$1,中間シート!$A$2:$AZ$2,0))</f>
        <v/>
      </c>
      <c r="E316" t="str">
        <f>IF(
A316="","",
VLOOKUP(MOD(ROW(A316)-2, 参照用!$J$12) + 1,参照用!$N$1:$P$50,2,0)
)</f>
        <v>備考</v>
      </c>
      <c r="F316" t="str">
        <f xml:space="preserve">
IF(A316="","",
VLOOKUP(MOD(ROW(A316)-2, 参照用!$J$12) + 1,参照用!$N$1:$P$50,3,0)
)</f>
        <v>コメント</v>
      </c>
      <c r="G316" t="str">
        <f xml:space="preserve">
IF(A316="","",
IFERROR(
INDEX(中間シート!$B:$CB,
MATCH(A316&amp;B316,中間シート!$A$1:$A$149,0),
MATCH(F316,中間シート!$B$2:$CB$2,0)
),
"")
)</f>
        <v/>
      </c>
      <c r="H316" t="str">
        <f t="shared" si="12"/>
        <v/>
      </c>
      <c r="I316" t="str">
        <f t="shared" si="13"/>
        <v/>
      </c>
      <c r="J316" t="str">
        <f xml:space="preserve">
_xlfn.SWITCH(E316,
"良好サイン",H316*VLOOKUP(F316,参照用!$P$2:$Q$55,2,0),
"注意サイン",H316*VLOOKUP(F316,参照用!$P$2:$Q$55,2,0),
""
)</f>
        <v/>
      </c>
      <c r="K316" s="20">
        <f t="shared" si="14"/>
        <v>60</v>
      </c>
    </row>
    <row r="317" spans="1:11" x14ac:dyDescent="0.2">
      <c r="A317" s="8">
        <f>IF(INDEX(中間シート!B$1:B$149,QUOTIENT(ROW(A317)-2, 参照用!$J$12) + 3,1)&gt;0,
INDEX(中間シート!B$1:B$149,QUOTIENT(ROW(A317)-2, 参照用!$J$12) + 3,1),
"")</f>
        <v>46026</v>
      </c>
      <c r="B317" s="8" t="str">
        <f>IF(INDEX(中間シート!D$1:D$149,QUOTIENT(ROW(B317)-2, 参照用!$J$12) + 3,1)&gt;0,
INDEX(中間シート!D$1:D$149,QUOTIENT(ROW(B317)-2, 参照用!$J$12) + 3,1),
"")</f>
        <v>朝</v>
      </c>
      <c r="C317" s="8" t="str">
        <f>INDEX(中間シート!$A$1:$AZ$149,MATCH(A317&amp;B317,中間シート!$A$1:$A$149,0),MATCH(C$1,中間シート!$A$2:$AZ$2,0))</f>
        <v/>
      </c>
      <c r="D317" s="8" t="str">
        <f>INDEX(中間シート!$A$1:$AZ$149,MATCH($A317&amp;$B317,中間シート!$A$1:$A$149,0),MATCH(D$1,中間シート!$A$2:$AZ$2,0))</f>
        <v/>
      </c>
      <c r="E317" t="str">
        <f>IF(
A317="","",
VLOOKUP(MOD(ROW(A317)-2, 参照用!$J$12) + 1,参照用!$N$1:$P$50,2,0)
)</f>
        <v>日付</v>
      </c>
      <c r="F317" t="str">
        <f xml:space="preserve">
IF(A317="","",
VLOOKUP(MOD(ROW(A317)-2, 参照用!$J$12) + 1,参照用!$N$1:$P$50,3,0)
)</f>
        <v>日付</v>
      </c>
      <c r="G317">
        <f xml:space="preserve">
IF(A317="","",
IFERROR(
INDEX(中間シート!$B:$CB,
MATCH(A317&amp;B317,中間シート!$A$1:$A$149,0),
MATCH(F317,中間シート!$B$2:$CB$2,0)
),
"")
)</f>
        <v>46026</v>
      </c>
      <c r="H317" t="str">
        <f t="shared" si="12"/>
        <v/>
      </c>
      <c r="I317">
        <f t="shared" si="13"/>
        <v>46026</v>
      </c>
      <c r="J317" t="str">
        <f xml:space="preserve">
_xlfn.SWITCH(E317,
"良好サイン",H317*VLOOKUP(F317,参照用!$P$2:$Q$55,2,0),
"注意サイン",H317*VLOOKUP(F317,参照用!$P$2:$Q$55,2,0),
""
)</f>
        <v/>
      </c>
      <c r="K317" s="20">
        <f t="shared" si="14"/>
        <v>60</v>
      </c>
    </row>
    <row r="318" spans="1:11" x14ac:dyDescent="0.2">
      <c r="A318" s="8">
        <f>IF(INDEX(中間シート!B$1:B$149,QUOTIENT(ROW(A318)-2, 参照用!$J$12) + 3,1)&gt;0,
INDEX(中間シート!B$1:B$149,QUOTIENT(ROW(A318)-2, 参照用!$J$12) + 3,1),
"")</f>
        <v>46026</v>
      </c>
      <c r="B318" s="8" t="str">
        <f>IF(INDEX(中間シート!D$1:D$149,QUOTIENT(ROW(B318)-2, 参照用!$J$12) + 3,1)&gt;0,
INDEX(中間シート!D$1:D$149,QUOTIENT(ROW(B318)-2, 参照用!$J$12) + 3,1),
"")</f>
        <v>朝</v>
      </c>
      <c r="C318" s="8" t="str">
        <f>INDEX(中間シート!$A$1:$AZ$149,MATCH(A318&amp;B318,中間シート!$A$1:$A$149,0),MATCH(C$1,中間シート!$A$2:$AZ$2,0))</f>
        <v/>
      </c>
      <c r="D318" s="8" t="str">
        <f>INDEX(中間シート!$A$1:$AZ$149,MATCH($A318&amp;$B318,中間シート!$A$1:$A$149,0),MATCH(D$1,中間シート!$A$2:$AZ$2,0))</f>
        <v/>
      </c>
      <c r="E318" t="str">
        <f>IF(
A318="","",
VLOOKUP(MOD(ROW(A318)-2, 参照用!$J$12) + 1,参照用!$N$1:$P$50,2,0)
)</f>
        <v>曜日</v>
      </c>
      <c r="F318" t="str">
        <f xml:space="preserve">
IF(A318="","",
VLOOKUP(MOD(ROW(A318)-2, 参照用!$J$12) + 1,参照用!$N$1:$P$50,3,0)
)</f>
        <v>曜日</v>
      </c>
      <c r="G318" t="str">
        <f xml:space="preserve">
IF(A318="","",
IFERROR(
INDEX(中間シート!$B:$CB,
MATCH(A318&amp;B318,中間シート!$A$1:$A$149,0),
MATCH(F318,中間シート!$B$2:$CB$2,0)
),
"")
)</f>
        <v>日</v>
      </c>
      <c r="H318" t="str">
        <f t="shared" si="12"/>
        <v/>
      </c>
      <c r="I318" t="str">
        <f t="shared" si="13"/>
        <v>日</v>
      </c>
      <c r="J318" t="str">
        <f xml:space="preserve">
_xlfn.SWITCH(E318,
"良好サイン",H318*VLOOKUP(F318,参照用!$P$2:$Q$55,2,0),
"注意サイン",H318*VLOOKUP(F318,参照用!$P$2:$Q$55,2,0),
""
)</f>
        <v/>
      </c>
      <c r="K318" s="20">
        <f t="shared" si="14"/>
        <v>60</v>
      </c>
    </row>
    <row r="319" spans="1:11" x14ac:dyDescent="0.2">
      <c r="A319" s="8">
        <f>IF(INDEX(中間シート!B$1:B$149,QUOTIENT(ROW(A319)-2, 参照用!$J$12) + 3,1)&gt;0,
INDEX(中間シート!B$1:B$149,QUOTIENT(ROW(A319)-2, 参照用!$J$12) + 3,1),
"")</f>
        <v>46026</v>
      </c>
      <c r="B319" s="8" t="str">
        <f>IF(INDEX(中間シート!D$1:D$149,QUOTIENT(ROW(B319)-2, 参照用!$J$12) + 3,1)&gt;0,
INDEX(中間シート!D$1:D$149,QUOTIENT(ROW(B319)-2, 参照用!$J$12) + 3,1),
"")</f>
        <v>朝</v>
      </c>
      <c r="C319" s="8" t="str">
        <f>INDEX(中間シート!$A$1:$AZ$149,MATCH(A319&amp;B319,中間シート!$A$1:$A$149,0),MATCH(C$1,中間シート!$A$2:$AZ$2,0))</f>
        <v/>
      </c>
      <c r="D319" s="8" t="str">
        <f>INDEX(中間シート!$A$1:$AZ$149,MATCH($A319&amp;$B319,中間シート!$A$1:$A$149,0),MATCH(D$1,中間シート!$A$2:$AZ$2,0))</f>
        <v/>
      </c>
      <c r="E319" t="str">
        <f>IF(
A319="","",
VLOOKUP(MOD(ROW(A319)-2, 参照用!$J$12) + 1,参照用!$N$1:$P$50,2,0)
)</f>
        <v>時間帯</v>
      </c>
      <c r="F319" t="str">
        <f xml:space="preserve">
IF(A319="","",
VLOOKUP(MOD(ROW(A319)-2, 参照用!$J$12) + 1,参照用!$N$1:$P$50,3,0)
)</f>
        <v>時間帯</v>
      </c>
      <c r="G319" t="str">
        <f xml:space="preserve">
IF(A319="","",
IFERROR(
INDEX(中間シート!$B:$CB,
MATCH(A319&amp;B319,中間シート!$A$1:$A$149,0),
MATCH(F319,中間シート!$B$2:$CB$2,0)
),
"")
)</f>
        <v>朝</v>
      </c>
      <c r="H319" t="str">
        <f t="shared" si="12"/>
        <v/>
      </c>
      <c r="I319" t="str">
        <f t="shared" si="13"/>
        <v>朝</v>
      </c>
      <c r="J319" t="str">
        <f xml:space="preserve">
_xlfn.SWITCH(E319,
"良好サイン",H319*VLOOKUP(F319,参照用!$P$2:$Q$55,2,0),
"注意サイン",H319*VLOOKUP(F319,参照用!$P$2:$Q$55,2,0),
""
)</f>
        <v/>
      </c>
      <c r="K319" s="20">
        <f t="shared" si="14"/>
        <v>60</v>
      </c>
    </row>
    <row r="320" spans="1:11" x14ac:dyDescent="0.2">
      <c r="A320" s="8">
        <f>IF(INDEX(中間シート!B$1:B$149,QUOTIENT(ROW(A320)-2, 参照用!$J$12) + 3,1)&gt;0,
INDEX(中間シート!B$1:B$149,QUOTIENT(ROW(A320)-2, 参照用!$J$12) + 3,1),
"")</f>
        <v>46026</v>
      </c>
      <c r="B320" s="8" t="str">
        <f>IF(INDEX(中間シート!D$1:D$149,QUOTIENT(ROW(B320)-2, 参照用!$J$12) + 3,1)&gt;0,
INDEX(中間シート!D$1:D$149,QUOTIENT(ROW(B320)-2, 参照用!$J$12) + 3,1),
"")</f>
        <v>朝</v>
      </c>
      <c r="C320" s="8" t="str">
        <f>INDEX(中間シート!$A$1:$AZ$149,MATCH(A320&amp;B320,中間シート!$A$1:$A$149,0),MATCH(C$1,中間シート!$A$2:$AZ$2,0))</f>
        <v/>
      </c>
      <c r="D320" s="8" t="str">
        <f>INDEX(中間シート!$A$1:$AZ$149,MATCH($A320&amp;$B320,中間シート!$A$1:$A$149,0),MATCH(D$1,中間シート!$A$2:$AZ$2,0))</f>
        <v/>
      </c>
      <c r="E320" t="str">
        <f>IF(
A320="","",
VLOOKUP(MOD(ROW(A320)-2, 参照用!$J$12) + 1,参照用!$N$1:$P$50,2,0)
)</f>
        <v>気候</v>
      </c>
      <c r="F320" t="str">
        <f xml:space="preserve">
IF(A320="","",
VLOOKUP(MOD(ROW(A320)-2, 参照用!$J$12) + 1,参照用!$N$1:$P$50,3,0)
)</f>
        <v>天気</v>
      </c>
      <c r="G320" t="str">
        <f xml:space="preserve">
IF(A320="","",
IFERROR(
INDEX(中間シート!$B:$CB,
MATCH(A320&amp;B320,中間シート!$A$1:$A$149,0),
MATCH(F320,中間シート!$B$2:$CB$2,0)
),
"")
)</f>
        <v/>
      </c>
      <c r="H320" t="str">
        <f t="shared" si="12"/>
        <v/>
      </c>
      <c r="I320" t="str">
        <f t="shared" si="13"/>
        <v/>
      </c>
      <c r="J320" t="str">
        <f xml:space="preserve">
_xlfn.SWITCH(E320,
"良好サイン",H320*VLOOKUP(F320,参照用!$P$2:$Q$55,2,0),
"注意サイン",H320*VLOOKUP(F320,参照用!$P$2:$Q$55,2,0),
""
)</f>
        <v/>
      </c>
      <c r="K320" s="20">
        <f t="shared" si="14"/>
        <v>60</v>
      </c>
    </row>
    <row r="321" spans="1:11" x14ac:dyDescent="0.2">
      <c r="A321" s="8">
        <f>IF(INDEX(中間シート!B$1:B$149,QUOTIENT(ROW(A321)-2, 参照用!$J$12) + 3,1)&gt;0,
INDEX(中間シート!B$1:B$149,QUOTIENT(ROW(A321)-2, 参照用!$J$12) + 3,1),
"")</f>
        <v>46026</v>
      </c>
      <c r="B321" s="8" t="str">
        <f>IF(INDEX(中間シート!D$1:D$149,QUOTIENT(ROW(B321)-2, 参照用!$J$12) + 3,1)&gt;0,
INDEX(中間シート!D$1:D$149,QUOTIENT(ROW(B321)-2, 参照用!$J$12) + 3,1),
"")</f>
        <v>朝</v>
      </c>
      <c r="C321" s="8" t="str">
        <f>INDEX(中間シート!$A$1:$AZ$149,MATCH(A321&amp;B321,中間シート!$A$1:$A$149,0),MATCH(C$1,中間シート!$A$2:$AZ$2,0))</f>
        <v/>
      </c>
      <c r="D321" s="8" t="str">
        <f>INDEX(中間シート!$A$1:$AZ$149,MATCH($A321&amp;$B321,中間シート!$A$1:$A$149,0),MATCH(D$1,中間シート!$A$2:$AZ$2,0))</f>
        <v/>
      </c>
      <c r="E321" t="str">
        <f>IF(
A321="","",
VLOOKUP(MOD(ROW(A321)-2, 参照用!$J$12) + 1,参照用!$N$1:$P$50,2,0)
)</f>
        <v>気候</v>
      </c>
      <c r="F321" t="str">
        <f xml:space="preserve">
IF(A321="","",
VLOOKUP(MOD(ROW(A321)-2, 参照用!$J$12) + 1,参照用!$N$1:$P$50,3,0)
)</f>
        <v>気温</v>
      </c>
      <c r="G321" t="str">
        <f xml:space="preserve">
IF(A321="","",
IFERROR(
INDEX(中間シート!$B:$CB,
MATCH(A321&amp;B321,中間シート!$A$1:$A$149,0),
MATCH(F321,中間シート!$B$2:$CB$2,0)
),
"")
)</f>
        <v/>
      </c>
      <c r="H321" t="str">
        <f t="shared" si="12"/>
        <v/>
      </c>
      <c r="I321" t="str">
        <f t="shared" si="13"/>
        <v/>
      </c>
      <c r="J321" t="str">
        <f xml:space="preserve">
_xlfn.SWITCH(E321,
"良好サイン",H321*VLOOKUP(F321,参照用!$P$2:$Q$55,2,0),
"注意サイン",H321*VLOOKUP(F321,参照用!$P$2:$Q$55,2,0),
""
)</f>
        <v/>
      </c>
      <c r="K321" s="20">
        <f t="shared" si="14"/>
        <v>60</v>
      </c>
    </row>
    <row r="322" spans="1:11" x14ac:dyDescent="0.2">
      <c r="A322" s="8">
        <f>IF(INDEX(中間シート!B$1:B$149,QUOTIENT(ROW(A322)-2, 参照用!$J$12) + 3,1)&gt;0,
INDEX(中間シート!B$1:B$149,QUOTIENT(ROW(A322)-2, 参照用!$J$12) + 3,1),
"")</f>
        <v>46026</v>
      </c>
      <c r="B322" s="8" t="str">
        <f>IF(INDEX(中間シート!D$1:D$149,QUOTIENT(ROW(B322)-2, 参照用!$J$12) + 3,1)&gt;0,
INDEX(中間シート!D$1:D$149,QUOTIENT(ROW(B322)-2, 参照用!$J$12) + 3,1),
"")</f>
        <v>朝</v>
      </c>
      <c r="C322" s="8" t="str">
        <f>INDEX(中間シート!$A$1:$AZ$149,MATCH(A322&amp;B322,中間シート!$A$1:$A$149,0),MATCH(C$1,中間シート!$A$2:$AZ$2,0))</f>
        <v/>
      </c>
      <c r="D322" s="8" t="str">
        <f>INDEX(中間シート!$A$1:$AZ$149,MATCH($A322&amp;$B322,中間シート!$A$1:$A$149,0),MATCH(D$1,中間シート!$A$2:$AZ$2,0))</f>
        <v/>
      </c>
      <c r="E322" t="str">
        <f>IF(
A322="","",
VLOOKUP(MOD(ROW(A322)-2, 参照用!$J$12) + 1,参照用!$N$1:$P$50,2,0)
)</f>
        <v>基礎指標</v>
      </c>
      <c r="F322" t="str">
        <f xml:space="preserve">
IF(A322="","",
VLOOKUP(MOD(ROW(A322)-2, 参照用!$J$12) + 1,参照用!$N$1:$P$50,3,0)
)</f>
        <v>睡眠</v>
      </c>
      <c r="G322">
        <f xml:space="preserve">
IF(A322="","",
IFERROR(
INDEX(中間シート!$B:$CB,
MATCH(A322&amp;B322,中間シート!$A$1:$A$149,0),
MATCH(F322,中間シート!$B$2:$CB$2,0)
),
"")
)</f>
        <v>0</v>
      </c>
      <c r="H322">
        <f t="shared" si="12"/>
        <v>0</v>
      </c>
      <c r="I322" t="str">
        <f t="shared" si="13"/>
        <v/>
      </c>
      <c r="J322" t="str">
        <f xml:space="preserve">
_xlfn.SWITCH(E322,
"良好サイン",H322*VLOOKUP(F322,参照用!$P$2:$Q$55,2,0),
"注意サイン",H322*VLOOKUP(F322,参照用!$P$2:$Q$55,2,0),
""
)</f>
        <v/>
      </c>
      <c r="K322" s="20">
        <f t="shared" si="14"/>
        <v>60</v>
      </c>
    </row>
    <row r="323" spans="1:11" x14ac:dyDescent="0.2">
      <c r="A323" s="8">
        <f>IF(INDEX(中間シート!B$1:B$149,QUOTIENT(ROW(A323)-2, 参照用!$J$12) + 3,1)&gt;0,
INDEX(中間シート!B$1:B$149,QUOTIENT(ROW(A323)-2, 参照用!$J$12) + 3,1),
"")</f>
        <v>46026</v>
      </c>
      <c r="B323" s="8" t="str">
        <f>IF(INDEX(中間シート!D$1:D$149,QUOTIENT(ROW(B323)-2, 参照用!$J$12) + 3,1)&gt;0,
INDEX(中間シート!D$1:D$149,QUOTIENT(ROW(B323)-2, 参照用!$J$12) + 3,1),
"")</f>
        <v>朝</v>
      </c>
      <c r="C323" s="8" t="str">
        <f>INDEX(中間シート!$A$1:$AZ$149,MATCH(A323&amp;B323,中間シート!$A$1:$A$149,0),MATCH(C$1,中間シート!$A$2:$AZ$2,0))</f>
        <v/>
      </c>
      <c r="D323" s="8" t="str">
        <f>INDEX(中間シート!$A$1:$AZ$149,MATCH($A323&amp;$B323,中間シート!$A$1:$A$149,0),MATCH(D$1,中間シート!$A$2:$AZ$2,0))</f>
        <v/>
      </c>
      <c r="E323" t="str">
        <f>IF(
A323="","",
VLOOKUP(MOD(ROW(A323)-2, 参照用!$J$12) + 1,参照用!$N$1:$P$50,2,0)
)</f>
        <v>基礎指標</v>
      </c>
      <c r="F323" t="str">
        <f xml:space="preserve">
IF(A323="","",
VLOOKUP(MOD(ROW(A323)-2, 参照用!$J$12) + 1,参照用!$N$1:$P$50,3,0)
)</f>
        <v>食事</v>
      </c>
      <c r="G323">
        <f xml:space="preserve">
IF(A323="","",
IFERROR(
INDEX(中間シート!$B:$CB,
MATCH(A323&amp;B323,中間シート!$A$1:$A$149,0),
MATCH(F323,中間シート!$B$2:$CB$2,0)
),
"")
)</f>
        <v>0</v>
      </c>
      <c r="H323">
        <f t="shared" ref="H323:H386" si="15">IFERROR(IF(VALUE(G323)&gt;100,"",VALUE(G323)),"")</f>
        <v>0</v>
      </c>
      <c r="I323" t="str">
        <f t="shared" ref="I323:I386" si="16">IF(H323="",G323,"")</f>
        <v/>
      </c>
      <c r="J323" t="str">
        <f xml:space="preserve">
_xlfn.SWITCH(E323,
"良好サイン",H323*VLOOKUP(F323,参照用!$P$2:$Q$55,2,0),
"注意サイン",H323*VLOOKUP(F323,参照用!$P$2:$Q$55,2,0),
""
)</f>
        <v/>
      </c>
      <c r="K323" s="20">
        <f t="shared" ref="K323:K386" si="17">IFERROR(IF(A323="","",(60+SUMIFS($J$1:$J$3999,$A$1:$A$3999,A323,$B$1:$B$3999,B323)))
/
(1+SUMIFS(H:H,A:A,A323,B:B,B323,E:E,"悪化サイン")),"")</f>
        <v>60</v>
      </c>
    </row>
    <row r="324" spans="1:11" x14ac:dyDescent="0.2">
      <c r="A324" s="8">
        <f>IF(INDEX(中間シート!B$1:B$149,QUOTIENT(ROW(A324)-2, 参照用!$J$12) + 3,1)&gt;0,
INDEX(中間シート!B$1:B$149,QUOTIENT(ROW(A324)-2, 参照用!$J$12) + 3,1),
"")</f>
        <v>46026</v>
      </c>
      <c r="B324" s="8" t="str">
        <f>IF(INDEX(中間シート!D$1:D$149,QUOTIENT(ROW(B324)-2, 参照用!$J$12) + 3,1)&gt;0,
INDEX(中間シート!D$1:D$149,QUOTIENT(ROW(B324)-2, 参照用!$J$12) + 3,1),
"")</f>
        <v>朝</v>
      </c>
      <c r="C324" s="8" t="str">
        <f>INDEX(中間シート!$A$1:$AZ$149,MATCH(A324&amp;B324,中間シート!$A$1:$A$149,0),MATCH(C$1,中間シート!$A$2:$AZ$2,0))</f>
        <v/>
      </c>
      <c r="D324" s="8" t="str">
        <f>INDEX(中間シート!$A$1:$AZ$149,MATCH($A324&amp;$B324,中間シート!$A$1:$A$149,0),MATCH(D$1,中間シート!$A$2:$AZ$2,0))</f>
        <v/>
      </c>
      <c r="E324" t="str">
        <f>IF(
A324="","",
VLOOKUP(MOD(ROW(A324)-2, 参照用!$J$12) + 1,参照用!$N$1:$P$50,2,0)
)</f>
        <v>基礎指標</v>
      </c>
      <c r="F324" t="str">
        <f xml:space="preserve">
IF(A324="","",
VLOOKUP(MOD(ROW(A324)-2, 参照用!$J$12) + 1,参照用!$N$1:$P$50,3,0)
)</f>
        <v>ストレス</v>
      </c>
      <c r="G324">
        <f xml:space="preserve">
IF(A324="","",
IFERROR(
INDEX(中間シート!$B:$CB,
MATCH(A324&amp;B324,中間シート!$A$1:$A$149,0),
MATCH(F324,中間シート!$B$2:$CB$2,0)
),
"")
)</f>
        <v>0</v>
      </c>
      <c r="H324">
        <f t="shared" si="15"/>
        <v>0</v>
      </c>
      <c r="I324" t="str">
        <f t="shared" si="16"/>
        <v/>
      </c>
      <c r="J324" t="str">
        <f xml:space="preserve">
_xlfn.SWITCH(E324,
"良好サイン",H324*VLOOKUP(F324,参照用!$P$2:$Q$55,2,0),
"注意サイン",H324*VLOOKUP(F324,参照用!$P$2:$Q$55,2,0),
""
)</f>
        <v/>
      </c>
      <c r="K324" s="20">
        <f t="shared" si="17"/>
        <v>60</v>
      </c>
    </row>
    <row r="325" spans="1:11" x14ac:dyDescent="0.2">
      <c r="A325" s="8">
        <f>IF(INDEX(中間シート!B$1:B$149,QUOTIENT(ROW(A325)-2, 参照用!$J$12) + 3,1)&gt;0,
INDEX(中間シート!B$1:B$149,QUOTIENT(ROW(A325)-2, 参照用!$J$12) + 3,1),
"")</f>
        <v>46026</v>
      </c>
      <c r="B325" s="8" t="str">
        <f>IF(INDEX(中間シート!D$1:D$149,QUOTIENT(ROW(B325)-2, 参照用!$J$12) + 3,1)&gt;0,
INDEX(中間シート!D$1:D$149,QUOTIENT(ROW(B325)-2, 参照用!$J$12) + 3,1),
"")</f>
        <v>朝</v>
      </c>
      <c r="C325" s="8" t="str">
        <f>INDEX(中間シート!$A$1:$AZ$149,MATCH(A325&amp;B325,中間シート!$A$1:$A$149,0),MATCH(C$1,中間シート!$A$2:$AZ$2,0))</f>
        <v/>
      </c>
      <c r="D325" s="8" t="str">
        <f>INDEX(中間シート!$A$1:$AZ$149,MATCH($A325&amp;$B325,中間シート!$A$1:$A$149,0),MATCH(D$1,中間シート!$A$2:$AZ$2,0))</f>
        <v/>
      </c>
      <c r="E325" t="str">
        <f>IF(
A325="","",
VLOOKUP(MOD(ROW(A325)-2, 参照用!$J$12) + 1,参照用!$N$1:$P$50,2,0)
)</f>
        <v>良好サイン</v>
      </c>
      <c r="F325" t="str">
        <f xml:space="preserve">
IF(A325="","",
VLOOKUP(MOD(ROW(A325)-2, 参照用!$J$12) + 1,参照用!$N$1:$P$50,3,0)
)</f>
        <v>プラス思考</v>
      </c>
      <c r="G325">
        <f xml:space="preserve">
IF(A325="","",
IFERROR(
INDEX(中間シート!$B:$CB,
MATCH(A325&amp;B325,中間シート!$A$1:$A$149,0),
MATCH(F325,中間シート!$B$2:$CB$2,0)
),
"")
)</f>
        <v>0</v>
      </c>
      <c r="H325">
        <f t="shared" si="15"/>
        <v>0</v>
      </c>
      <c r="I325" t="str">
        <f t="shared" si="16"/>
        <v/>
      </c>
      <c r="J325">
        <f xml:space="preserve">
_xlfn.SWITCH(E325,
"良好サイン",H325*VLOOKUP(F325,参照用!$P$2:$Q$55,2,0),
"注意サイン",H325*VLOOKUP(F325,参照用!$P$2:$Q$55,2,0),
""
)</f>
        <v>0</v>
      </c>
      <c r="K325" s="20">
        <f t="shared" si="17"/>
        <v>60</v>
      </c>
    </row>
    <row r="326" spans="1:11" x14ac:dyDescent="0.2">
      <c r="A326" s="8">
        <f>IF(INDEX(中間シート!B$1:B$149,QUOTIENT(ROW(A326)-2, 参照用!$J$12) + 3,1)&gt;0,
INDEX(中間シート!B$1:B$149,QUOTIENT(ROW(A326)-2, 参照用!$J$12) + 3,1),
"")</f>
        <v>46026</v>
      </c>
      <c r="B326" s="8" t="str">
        <f>IF(INDEX(中間シート!D$1:D$149,QUOTIENT(ROW(B326)-2, 参照用!$J$12) + 3,1)&gt;0,
INDEX(中間シート!D$1:D$149,QUOTIENT(ROW(B326)-2, 参照用!$J$12) + 3,1),
"")</f>
        <v>朝</v>
      </c>
      <c r="C326" s="8" t="str">
        <f>INDEX(中間シート!$A$1:$AZ$149,MATCH(A326&amp;B326,中間シート!$A$1:$A$149,0),MATCH(C$1,中間シート!$A$2:$AZ$2,0))</f>
        <v/>
      </c>
      <c r="D326" s="8" t="str">
        <f>INDEX(中間シート!$A$1:$AZ$149,MATCH($A326&amp;$B326,中間シート!$A$1:$A$149,0),MATCH(D$1,中間シート!$A$2:$AZ$2,0))</f>
        <v/>
      </c>
      <c r="E326" t="str">
        <f>IF(
A326="","",
VLOOKUP(MOD(ROW(A326)-2, 参照用!$J$12) + 1,参照用!$N$1:$P$50,2,0)
)</f>
        <v>良好サイン</v>
      </c>
      <c r="F326" t="str">
        <f xml:space="preserve">
IF(A326="","",
VLOOKUP(MOD(ROW(A326)-2, 参照用!$J$12) + 1,参照用!$N$1:$P$50,3,0)
)</f>
        <v>元気</v>
      </c>
      <c r="G326">
        <f xml:space="preserve">
IF(A326="","",
IFERROR(
INDEX(中間シート!$B:$CB,
MATCH(A326&amp;B326,中間シート!$A$1:$A$149,0),
MATCH(F326,中間シート!$B$2:$CB$2,0)
),
"")
)</f>
        <v>0</v>
      </c>
      <c r="H326">
        <f t="shared" si="15"/>
        <v>0</v>
      </c>
      <c r="I326" t="str">
        <f t="shared" si="16"/>
        <v/>
      </c>
      <c r="J326">
        <f xml:space="preserve">
_xlfn.SWITCH(E326,
"良好サイン",H326*VLOOKUP(F326,参照用!$P$2:$Q$55,2,0),
"注意サイン",H326*VLOOKUP(F326,参照用!$P$2:$Q$55,2,0),
""
)</f>
        <v>0</v>
      </c>
      <c r="K326" s="20">
        <f t="shared" si="17"/>
        <v>60</v>
      </c>
    </row>
    <row r="327" spans="1:11" x14ac:dyDescent="0.2">
      <c r="A327" s="8">
        <f>IF(INDEX(中間シート!B$1:B$149,QUOTIENT(ROW(A327)-2, 参照用!$J$12) + 3,1)&gt;0,
INDEX(中間シート!B$1:B$149,QUOTIENT(ROW(A327)-2, 参照用!$J$12) + 3,1),
"")</f>
        <v>46026</v>
      </c>
      <c r="B327" s="8" t="str">
        <f>IF(INDEX(中間シート!D$1:D$149,QUOTIENT(ROW(B327)-2, 参照用!$J$12) + 3,1)&gt;0,
INDEX(中間シート!D$1:D$149,QUOTIENT(ROW(B327)-2, 参照用!$J$12) + 3,1),
"")</f>
        <v>朝</v>
      </c>
      <c r="C327" s="8" t="str">
        <f>INDEX(中間シート!$A$1:$AZ$149,MATCH(A327&amp;B327,中間シート!$A$1:$A$149,0),MATCH(C$1,中間シート!$A$2:$AZ$2,0))</f>
        <v/>
      </c>
      <c r="D327" s="8" t="str">
        <f>INDEX(中間シート!$A$1:$AZ$149,MATCH($A327&amp;$B327,中間シート!$A$1:$A$149,0),MATCH(D$1,中間シート!$A$2:$AZ$2,0))</f>
        <v/>
      </c>
      <c r="E327" t="str">
        <f>IF(
A327="","",
VLOOKUP(MOD(ROW(A327)-2, 参照用!$J$12) + 1,参照用!$N$1:$P$50,2,0)
)</f>
        <v>良好サイン</v>
      </c>
      <c r="F327" t="str">
        <f xml:space="preserve">
IF(A327="","",
VLOOKUP(MOD(ROW(A327)-2, 参照用!$J$12) + 1,参照用!$N$1:$P$50,3,0)
)</f>
        <v>やる気あり</v>
      </c>
      <c r="G327">
        <f xml:space="preserve">
IF(A327="","",
IFERROR(
INDEX(中間シート!$B:$CB,
MATCH(A327&amp;B327,中間シート!$A$1:$A$149,0),
MATCH(F327,中間シート!$B$2:$CB$2,0)
),
"")
)</f>
        <v>0</v>
      </c>
      <c r="H327">
        <f t="shared" si="15"/>
        <v>0</v>
      </c>
      <c r="I327" t="str">
        <f t="shared" si="16"/>
        <v/>
      </c>
      <c r="J327">
        <f xml:space="preserve">
_xlfn.SWITCH(E327,
"良好サイン",H327*VLOOKUP(F327,参照用!$P$2:$Q$55,2,0),
"注意サイン",H327*VLOOKUP(F327,参照用!$P$2:$Q$55,2,0),
""
)</f>
        <v>0</v>
      </c>
      <c r="K327" s="20">
        <f t="shared" si="17"/>
        <v>60</v>
      </c>
    </row>
    <row r="328" spans="1:11" x14ac:dyDescent="0.2">
      <c r="A328" s="8">
        <f>IF(INDEX(中間シート!B$1:B$149,QUOTIENT(ROW(A328)-2, 参照用!$J$12) + 3,1)&gt;0,
INDEX(中間シート!B$1:B$149,QUOTIENT(ROW(A328)-2, 参照用!$J$12) + 3,1),
"")</f>
        <v>46026</v>
      </c>
      <c r="B328" s="8" t="str">
        <f>IF(INDEX(中間シート!D$1:D$149,QUOTIENT(ROW(B328)-2, 参照用!$J$12) + 3,1)&gt;0,
INDEX(中間シート!D$1:D$149,QUOTIENT(ROW(B328)-2, 参照用!$J$12) + 3,1),
"")</f>
        <v>朝</v>
      </c>
      <c r="C328" s="8" t="str">
        <f>INDEX(中間シート!$A$1:$AZ$149,MATCH(A328&amp;B328,中間シート!$A$1:$A$149,0),MATCH(C$1,中間シート!$A$2:$AZ$2,0))</f>
        <v/>
      </c>
      <c r="D328" s="8" t="str">
        <f>INDEX(中間シート!$A$1:$AZ$149,MATCH($A328&amp;$B328,中間シート!$A$1:$A$149,0),MATCH(D$1,中間シート!$A$2:$AZ$2,0))</f>
        <v/>
      </c>
      <c r="E328" t="str">
        <f>IF(
A328="","",
VLOOKUP(MOD(ROW(A328)-2, 参照用!$J$12) + 1,参照用!$N$1:$P$50,2,0)
)</f>
        <v>良好サイン</v>
      </c>
      <c r="F328" t="str">
        <f xml:space="preserve">
IF(A328="","",
VLOOKUP(MOD(ROW(A328)-2, 参照用!$J$12) + 1,参照用!$N$1:$P$50,3,0)
)</f>
        <v>心に余裕</v>
      </c>
      <c r="G328">
        <f xml:space="preserve">
IF(A328="","",
IFERROR(
INDEX(中間シート!$B:$CB,
MATCH(A328&amp;B328,中間シート!$A$1:$A$149,0),
MATCH(F328,中間シート!$B$2:$CB$2,0)
),
"")
)</f>
        <v>0</v>
      </c>
      <c r="H328">
        <f t="shared" si="15"/>
        <v>0</v>
      </c>
      <c r="I328" t="str">
        <f t="shared" si="16"/>
        <v/>
      </c>
      <c r="J328">
        <f xml:space="preserve">
_xlfn.SWITCH(E328,
"良好サイン",H328*VLOOKUP(F328,参照用!$P$2:$Q$55,2,0),
"注意サイン",H328*VLOOKUP(F328,参照用!$P$2:$Q$55,2,0),
""
)</f>
        <v>0</v>
      </c>
      <c r="K328" s="20">
        <f t="shared" si="17"/>
        <v>60</v>
      </c>
    </row>
    <row r="329" spans="1:11" x14ac:dyDescent="0.2">
      <c r="A329" s="8">
        <f>IF(INDEX(中間シート!B$1:B$149,QUOTIENT(ROW(A329)-2, 参照用!$J$12) + 3,1)&gt;0,
INDEX(中間シート!B$1:B$149,QUOTIENT(ROW(A329)-2, 参照用!$J$12) + 3,1),
"")</f>
        <v>46026</v>
      </c>
      <c r="B329" s="8" t="str">
        <f>IF(INDEX(中間シート!D$1:D$149,QUOTIENT(ROW(B329)-2, 参照用!$J$12) + 3,1)&gt;0,
INDEX(中間シート!D$1:D$149,QUOTIENT(ROW(B329)-2, 参照用!$J$12) + 3,1),
"")</f>
        <v>朝</v>
      </c>
      <c r="C329" s="8" t="str">
        <f>INDEX(中間シート!$A$1:$AZ$149,MATCH(A329&amp;B329,中間シート!$A$1:$A$149,0),MATCH(C$1,中間シート!$A$2:$AZ$2,0))</f>
        <v/>
      </c>
      <c r="D329" s="8" t="str">
        <f>INDEX(中間シート!$A$1:$AZ$149,MATCH($A329&amp;$B329,中間シート!$A$1:$A$149,0),MATCH(D$1,中間シート!$A$2:$AZ$2,0))</f>
        <v/>
      </c>
      <c r="E329" t="str">
        <f>IF(
A329="","",
VLOOKUP(MOD(ROW(A329)-2, 参照用!$J$12) + 1,参照用!$N$1:$P$50,2,0)
)</f>
        <v>良好サイン</v>
      </c>
      <c r="F329" t="str">
        <f xml:space="preserve">
IF(A329="","",
VLOOKUP(MOD(ROW(A329)-2, 参照用!$J$12) + 1,参照用!$N$1:$P$50,3,0)
)</f>
        <v>イキイキ</v>
      </c>
      <c r="G329">
        <f xml:space="preserve">
IF(A329="","",
IFERROR(
INDEX(中間シート!$B:$CB,
MATCH(A329&amp;B329,中間シート!$A$1:$A$149,0),
MATCH(F329,中間シート!$B$2:$CB$2,0)
),
"")
)</f>
        <v>0</v>
      </c>
      <c r="H329">
        <f t="shared" si="15"/>
        <v>0</v>
      </c>
      <c r="I329" t="str">
        <f t="shared" si="16"/>
        <v/>
      </c>
      <c r="J329">
        <f xml:space="preserve">
_xlfn.SWITCH(E329,
"良好サイン",H329*VLOOKUP(F329,参照用!$P$2:$Q$55,2,0),
"注意サイン",H329*VLOOKUP(F329,参照用!$P$2:$Q$55,2,0),
""
)</f>
        <v>0</v>
      </c>
      <c r="K329" s="20">
        <f t="shared" si="17"/>
        <v>60</v>
      </c>
    </row>
    <row r="330" spans="1:11" x14ac:dyDescent="0.2">
      <c r="A330" s="8">
        <f>IF(INDEX(中間シート!B$1:B$149,QUOTIENT(ROW(A330)-2, 参照用!$J$12) + 3,1)&gt;0,
INDEX(中間シート!B$1:B$149,QUOTIENT(ROW(A330)-2, 参照用!$J$12) + 3,1),
"")</f>
        <v>46026</v>
      </c>
      <c r="B330" s="8" t="str">
        <f>IF(INDEX(中間シート!D$1:D$149,QUOTIENT(ROW(B330)-2, 参照用!$J$12) + 3,1)&gt;0,
INDEX(中間シート!D$1:D$149,QUOTIENT(ROW(B330)-2, 参照用!$J$12) + 3,1),
"")</f>
        <v>朝</v>
      </c>
      <c r="C330" s="8" t="str">
        <f>INDEX(中間シート!$A$1:$AZ$149,MATCH(A330&amp;B330,中間シート!$A$1:$A$149,0),MATCH(C$1,中間シート!$A$2:$AZ$2,0))</f>
        <v/>
      </c>
      <c r="D330" s="8" t="str">
        <f>INDEX(中間シート!$A$1:$AZ$149,MATCH($A330&amp;$B330,中間シート!$A$1:$A$149,0),MATCH(D$1,中間シート!$A$2:$AZ$2,0))</f>
        <v/>
      </c>
      <c r="E330" t="str">
        <f>IF(
A330="","",
VLOOKUP(MOD(ROW(A330)-2, 参照用!$J$12) + 1,参照用!$N$1:$P$50,2,0)
)</f>
        <v>良好サイン</v>
      </c>
      <c r="F330" t="str">
        <f xml:space="preserve">
IF(A330="","",
VLOOKUP(MOD(ROW(A330)-2, 参照用!$J$12) + 1,参照用!$N$1:$P$50,3,0)
)</f>
        <v>活動的</v>
      </c>
      <c r="G330">
        <f xml:space="preserve">
IF(A330="","",
IFERROR(
INDEX(中間シート!$B:$CB,
MATCH(A330&amp;B330,中間シート!$A$1:$A$149,0),
MATCH(F330,中間シート!$B$2:$CB$2,0)
),
"")
)</f>
        <v>0</v>
      </c>
      <c r="H330">
        <f t="shared" si="15"/>
        <v>0</v>
      </c>
      <c r="I330" t="str">
        <f t="shared" si="16"/>
        <v/>
      </c>
      <c r="J330">
        <f xml:space="preserve">
_xlfn.SWITCH(E330,
"良好サイン",H330*VLOOKUP(F330,参照用!$P$2:$Q$55,2,0),
"注意サイン",H330*VLOOKUP(F330,参照用!$P$2:$Q$55,2,0),
""
)</f>
        <v>0</v>
      </c>
      <c r="K330" s="20">
        <f t="shared" si="17"/>
        <v>60</v>
      </c>
    </row>
    <row r="331" spans="1:11" x14ac:dyDescent="0.2">
      <c r="A331" s="8">
        <f>IF(INDEX(中間シート!B$1:B$149,QUOTIENT(ROW(A331)-2, 参照用!$J$12) + 3,1)&gt;0,
INDEX(中間シート!B$1:B$149,QUOTIENT(ROW(A331)-2, 参照用!$J$12) + 3,1),
"")</f>
        <v>46026</v>
      </c>
      <c r="B331" s="8" t="str">
        <f>IF(INDEX(中間シート!D$1:D$149,QUOTIENT(ROW(B331)-2, 参照用!$J$12) + 3,1)&gt;0,
INDEX(中間シート!D$1:D$149,QUOTIENT(ROW(B331)-2, 参照用!$J$12) + 3,1),
"")</f>
        <v>朝</v>
      </c>
      <c r="C331" s="8" t="str">
        <f>INDEX(中間シート!$A$1:$AZ$149,MATCH(A331&amp;B331,中間シート!$A$1:$A$149,0),MATCH(C$1,中間シート!$A$2:$AZ$2,0))</f>
        <v/>
      </c>
      <c r="D331" s="8" t="str">
        <f>INDEX(中間シート!$A$1:$AZ$149,MATCH($A331&amp;$B331,中間シート!$A$1:$A$149,0),MATCH(D$1,中間シート!$A$2:$AZ$2,0))</f>
        <v/>
      </c>
      <c r="E331" t="str">
        <f>IF(
A331="","",
VLOOKUP(MOD(ROW(A331)-2, 参照用!$J$12) + 1,参照用!$N$1:$P$50,2,0)
)</f>
        <v>注意サイン</v>
      </c>
      <c r="F331" t="str">
        <f xml:space="preserve">
IF(A331="","",
VLOOKUP(MOD(ROW(A331)-2, 参照用!$J$12) + 1,参照用!$N$1:$P$50,3,0)
)</f>
        <v>ため息が増加</v>
      </c>
      <c r="G331">
        <f xml:space="preserve">
IF(A331="","",
IFERROR(
INDEX(中間シート!$B:$CB,
MATCH(A331&amp;B331,中間シート!$A$1:$A$149,0),
MATCH(F331,中間シート!$B$2:$CB$2,0)
),
"")
)</f>
        <v>0</v>
      </c>
      <c r="H331">
        <f t="shared" si="15"/>
        <v>0</v>
      </c>
      <c r="I331" t="str">
        <f t="shared" si="16"/>
        <v/>
      </c>
      <c r="J331">
        <f xml:space="preserve">
_xlfn.SWITCH(E331,
"良好サイン",H331*VLOOKUP(F331,参照用!$P$2:$Q$55,2,0),
"注意サイン",H331*VLOOKUP(F331,参照用!$P$2:$Q$55,2,0),
""
)</f>
        <v>0</v>
      </c>
      <c r="K331" s="20">
        <f t="shared" si="17"/>
        <v>60</v>
      </c>
    </row>
    <row r="332" spans="1:11" x14ac:dyDescent="0.2">
      <c r="A332" s="8">
        <f>IF(INDEX(中間シート!B$1:B$149,QUOTIENT(ROW(A332)-2, 参照用!$J$12) + 3,1)&gt;0,
INDEX(中間シート!B$1:B$149,QUOTIENT(ROW(A332)-2, 参照用!$J$12) + 3,1),
"")</f>
        <v>46026</v>
      </c>
      <c r="B332" s="8" t="str">
        <f>IF(INDEX(中間シート!D$1:D$149,QUOTIENT(ROW(B332)-2, 参照用!$J$12) + 3,1)&gt;0,
INDEX(中間シート!D$1:D$149,QUOTIENT(ROW(B332)-2, 参照用!$J$12) + 3,1),
"")</f>
        <v>朝</v>
      </c>
      <c r="C332" s="8" t="str">
        <f>INDEX(中間シート!$A$1:$AZ$149,MATCH(A332&amp;B332,中間シート!$A$1:$A$149,0),MATCH(C$1,中間シート!$A$2:$AZ$2,0))</f>
        <v/>
      </c>
      <c r="D332" s="8" t="str">
        <f>INDEX(中間シート!$A$1:$AZ$149,MATCH($A332&amp;$B332,中間シート!$A$1:$A$149,0),MATCH(D$1,中間シート!$A$2:$AZ$2,0))</f>
        <v/>
      </c>
      <c r="E332" t="str">
        <f>IF(
A332="","",
VLOOKUP(MOD(ROW(A332)-2, 参照用!$J$12) + 1,参照用!$N$1:$P$50,2,0)
)</f>
        <v>注意サイン</v>
      </c>
      <c r="F332" t="str">
        <f xml:space="preserve">
IF(A332="","",
VLOOKUP(MOD(ROW(A332)-2, 参照用!$J$12) + 1,参照用!$N$1:$P$50,3,0)
)</f>
        <v>もやもや</v>
      </c>
      <c r="G332">
        <f xml:space="preserve">
IF(A332="","",
IFERROR(
INDEX(中間シート!$B:$CB,
MATCH(A332&amp;B332,中間シート!$A$1:$A$149,0),
MATCH(F332,中間シート!$B$2:$CB$2,0)
),
"")
)</f>
        <v>0</v>
      </c>
      <c r="H332">
        <f t="shared" si="15"/>
        <v>0</v>
      </c>
      <c r="I332" t="str">
        <f t="shared" si="16"/>
        <v/>
      </c>
      <c r="J332">
        <f xml:space="preserve">
_xlfn.SWITCH(E332,
"良好サイン",H332*VLOOKUP(F332,参照用!$P$2:$Q$55,2,0),
"注意サイン",H332*VLOOKUP(F332,参照用!$P$2:$Q$55,2,0),
""
)</f>
        <v>0</v>
      </c>
      <c r="K332" s="20">
        <f t="shared" si="17"/>
        <v>60</v>
      </c>
    </row>
    <row r="333" spans="1:11" x14ac:dyDescent="0.2">
      <c r="A333" s="8">
        <f>IF(INDEX(中間シート!B$1:B$149,QUOTIENT(ROW(A333)-2, 参照用!$J$12) + 3,1)&gt;0,
INDEX(中間シート!B$1:B$149,QUOTIENT(ROW(A333)-2, 参照用!$J$12) + 3,1),
"")</f>
        <v>46026</v>
      </c>
      <c r="B333" s="8" t="str">
        <f>IF(INDEX(中間シート!D$1:D$149,QUOTIENT(ROW(B333)-2, 参照用!$J$12) + 3,1)&gt;0,
INDEX(中間シート!D$1:D$149,QUOTIENT(ROW(B333)-2, 参照用!$J$12) + 3,1),
"")</f>
        <v>朝</v>
      </c>
      <c r="C333" s="8" t="str">
        <f>INDEX(中間シート!$A$1:$AZ$149,MATCH(A333&amp;B333,中間シート!$A$1:$A$149,0),MATCH(C$1,中間シート!$A$2:$AZ$2,0))</f>
        <v/>
      </c>
      <c r="D333" s="8" t="str">
        <f>INDEX(中間シート!$A$1:$AZ$149,MATCH($A333&amp;$B333,中間シート!$A$1:$A$149,0),MATCH(D$1,中間シート!$A$2:$AZ$2,0))</f>
        <v/>
      </c>
      <c r="E333" t="str">
        <f>IF(
A333="","",
VLOOKUP(MOD(ROW(A333)-2, 参照用!$J$12) + 1,参照用!$N$1:$P$50,2,0)
)</f>
        <v>注意サイン</v>
      </c>
      <c r="F333" t="str">
        <f xml:space="preserve">
IF(A333="","",
VLOOKUP(MOD(ROW(A333)-2, 参照用!$J$12) + 1,参照用!$N$1:$P$50,3,0)
)</f>
        <v>だるい</v>
      </c>
      <c r="G333">
        <f xml:space="preserve">
IF(A333="","",
IFERROR(
INDEX(中間シート!$B:$CB,
MATCH(A333&amp;B333,中間シート!$A$1:$A$149,0),
MATCH(F333,中間シート!$B$2:$CB$2,0)
),
"")
)</f>
        <v>0</v>
      </c>
      <c r="H333">
        <f t="shared" si="15"/>
        <v>0</v>
      </c>
      <c r="I333" t="str">
        <f t="shared" si="16"/>
        <v/>
      </c>
      <c r="J333">
        <f xml:space="preserve">
_xlfn.SWITCH(E333,
"良好サイン",H333*VLOOKUP(F333,参照用!$P$2:$Q$55,2,0),
"注意サイン",H333*VLOOKUP(F333,参照用!$P$2:$Q$55,2,0),
""
)</f>
        <v>0</v>
      </c>
      <c r="K333" s="20">
        <f t="shared" si="17"/>
        <v>60</v>
      </c>
    </row>
    <row r="334" spans="1:11" x14ac:dyDescent="0.2">
      <c r="A334" s="8">
        <f>IF(INDEX(中間シート!B$1:B$149,QUOTIENT(ROW(A334)-2, 参照用!$J$12) + 3,1)&gt;0,
INDEX(中間シート!B$1:B$149,QUOTIENT(ROW(A334)-2, 参照用!$J$12) + 3,1),
"")</f>
        <v>46026</v>
      </c>
      <c r="B334" s="8" t="str">
        <f>IF(INDEX(中間シート!D$1:D$149,QUOTIENT(ROW(B334)-2, 参照用!$J$12) + 3,1)&gt;0,
INDEX(中間シート!D$1:D$149,QUOTIENT(ROW(B334)-2, 参照用!$J$12) + 3,1),
"")</f>
        <v>朝</v>
      </c>
      <c r="C334" s="8" t="str">
        <f>INDEX(中間シート!$A$1:$AZ$149,MATCH(A334&amp;B334,中間シート!$A$1:$A$149,0),MATCH(C$1,中間シート!$A$2:$AZ$2,0))</f>
        <v/>
      </c>
      <c r="D334" s="8" t="str">
        <f>INDEX(中間シート!$A$1:$AZ$149,MATCH($A334&amp;$B334,中間シート!$A$1:$A$149,0),MATCH(D$1,中間シート!$A$2:$AZ$2,0))</f>
        <v/>
      </c>
      <c r="E334" t="str">
        <f>IF(
A334="","",
VLOOKUP(MOD(ROW(A334)-2, 参照用!$J$12) + 1,参照用!$N$1:$P$50,2,0)
)</f>
        <v>注意サイン</v>
      </c>
      <c r="F334" t="str">
        <f xml:space="preserve">
IF(A334="","",
VLOOKUP(MOD(ROW(A334)-2, 参照用!$J$12) + 1,参照用!$N$1:$P$50,3,0)
)</f>
        <v>ぼーっとする</v>
      </c>
      <c r="G334">
        <f xml:space="preserve">
IF(A334="","",
IFERROR(
INDEX(中間シート!$B:$CB,
MATCH(A334&amp;B334,中間シート!$A$1:$A$149,0),
MATCH(F334,中間シート!$B$2:$CB$2,0)
),
"")
)</f>
        <v>0</v>
      </c>
      <c r="H334">
        <f t="shared" si="15"/>
        <v>0</v>
      </c>
      <c r="I334" t="str">
        <f t="shared" si="16"/>
        <v/>
      </c>
      <c r="J334">
        <f xml:space="preserve">
_xlfn.SWITCH(E334,
"良好サイン",H334*VLOOKUP(F334,参照用!$P$2:$Q$55,2,0),
"注意サイン",H334*VLOOKUP(F334,参照用!$P$2:$Q$55,2,0),
""
)</f>
        <v>0</v>
      </c>
      <c r="K334" s="20">
        <f t="shared" si="17"/>
        <v>60</v>
      </c>
    </row>
    <row r="335" spans="1:11" x14ac:dyDescent="0.2">
      <c r="A335" s="8">
        <f>IF(INDEX(中間シート!B$1:B$149,QUOTIENT(ROW(A335)-2, 参照用!$J$12) + 3,1)&gt;0,
INDEX(中間シート!B$1:B$149,QUOTIENT(ROW(A335)-2, 参照用!$J$12) + 3,1),
"")</f>
        <v>46026</v>
      </c>
      <c r="B335" s="8" t="str">
        <f>IF(INDEX(中間シート!D$1:D$149,QUOTIENT(ROW(B335)-2, 参照用!$J$12) + 3,1)&gt;0,
INDEX(中間シート!D$1:D$149,QUOTIENT(ROW(B335)-2, 参照用!$J$12) + 3,1),
"")</f>
        <v>朝</v>
      </c>
      <c r="C335" s="8" t="str">
        <f>INDEX(中間シート!$A$1:$AZ$149,MATCH(A335&amp;B335,中間シート!$A$1:$A$149,0),MATCH(C$1,中間シート!$A$2:$AZ$2,0))</f>
        <v/>
      </c>
      <c r="D335" s="8" t="str">
        <f>INDEX(中間シート!$A$1:$AZ$149,MATCH($A335&amp;$B335,中間シート!$A$1:$A$149,0),MATCH(D$1,中間シート!$A$2:$AZ$2,0))</f>
        <v/>
      </c>
      <c r="E335" t="str">
        <f>IF(
A335="","",
VLOOKUP(MOD(ROW(A335)-2, 参照用!$J$12) + 1,参照用!$N$1:$P$50,2,0)
)</f>
        <v>注意サイン</v>
      </c>
      <c r="F335" t="str">
        <f xml:space="preserve">
IF(A335="","",
VLOOKUP(MOD(ROW(A335)-2, 参照用!$J$12) + 1,参照用!$N$1:$P$50,3,0)
)</f>
        <v>協調性が低下</v>
      </c>
      <c r="G335">
        <f xml:space="preserve">
IF(A335="","",
IFERROR(
INDEX(中間シート!$B:$CB,
MATCH(A335&amp;B335,中間シート!$A$1:$A$149,0),
MATCH(F335,中間シート!$B$2:$CB$2,0)
),
"")
)</f>
        <v>0</v>
      </c>
      <c r="H335">
        <f t="shared" si="15"/>
        <v>0</v>
      </c>
      <c r="I335" t="str">
        <f t="shared" si="16"/>
        <v/>
      </c>
      <c r="J335">
        <f xml:space="preserve">
_xlfn.SWITCH(E335,
"良好サイン",H335*VLOOKUP(F335,参照用!$P$2:$Q$55,2,0),
"注意サイン",H335*VLOOKUP(F335,参照用!$P$2:$Q$55,2,0),
""
)</f>
        <v>0</v>
      </c>
      <c r="K335" s="20">
        <f t="shared" si="17"/>
        <v>60</v>
      </c>
    </row>
    <row r="336" spans="1:11" x14ac:dyDescent="0.2">
      <c r="A336" s="8">
        <f>IF(INDEX(中間シート!B$1:B$149,QUOTIENT(ROW(A336)-2, 参照用!$J$12) + 3,1)&gt;0,
INDEX(中間シート!B$1:B$149,QUOTIENT(ROW(A336)-2, 参照用!$J$12) + 3,1),
"")</f>
        <v>46026</v>
      </c>
      <c r="B336" s="8" t="str">
        <f>IF(INDEX(中間シート!D$1:D$149,QUOTIENT(ROW(B336)-2, 参照用!$J$12) + 3,1)&gt;0,
INDEX(中間シート!D$1:D$149,QUOTIENT(ROW(B336)-2, 参照用!$J$12) + 3,1),
"")</f>
        <v>朝</v>
      </c>
      <c r="C336" s="8" t="str">
        <f>INDEX(中間シート!$A$1:$AZ$149,MATCH(A336&amp;B336,中間シート!$A$1:$A$149,0),MATCH(C$1,中間シート!$A$2:$AZ$2,0))</f>
        <v/>
      </c>
      <c r="D336" s="8" t="str">
        <f>INDEX(中間シート!$A$1:$AZ$149,MATCH($A336&amp;$B336,中間シート!$A$1:$A$149,0),MATCH(D$1,中間シート!$A$2:$AZ$2,0))</f>
        <v/>
      </c>
      <c r="E336" t="str">
        <f>IF(
A336="","",
VLOOKUP(MOD(ROW(A336)-2, 参照用!$J$12) + 1,参照用!$N$1:$P$50,2,0)
)</f>
        <v>注意サイン</v>
      </c>
      <c r="F336" t="str">
        <f xml:space="preserve">
IF(A336="","",
VLOOKUP(MOD(ROW(A336)-2, 参照用!$J$12) + 1,参照用!$N$1:$P$50,3,0)
)</f>
        <v>憂鬱</v>
      </c>
      <c r="G336">
        <f xml:space="preserve">
IF(A336="","",
IFERROR(
INDEX(中間シート!$B:$CB,
MATCH(A336&amp;B336,中間シート!$A$1:$A$149,0),
MATCH(F336,中間シート!$B$2:$CB$2,0)
),
"")
)</f>
        <v>0</v>
      </c>
      <c r="H336">
        <f t="shared" si="15"/>
        <v>0</v>
      </c>
      <c r="I336" t="str">
        <f t="shared" si="16"/>
        <v/>
      </c>
      <c r="J336">
        <f xml:space="preserve">
_xlfn.SWITCH(E336,
"良好サイン",H336*VLOOKUP(F336,参照用!$P$2:$Q$55,2,0),
"注意サイン",H336*VLOOKUP(F336,参照用!$P$2:$Q$55,2,0),
""
)</f>
        <v>0</v>
      </c>
      <c r="K336" s="20">
        <f t="shared" si="17"/>
        <v>60</v>
      </c>
    </row>
    <row r="337" spans="1:11" x14ac:dyDescent="0.2">
      <c r="A337" s="8">
        <f>IF(INDEX(中間シート!B$1:B$149,QUOTIENT(ROW(A337)-2, 参照用!$J$12) + 3,1)&gt;0,
INDEX(中間シート!B$1:B$149,QUOTIENT(ROW(A337)-2, 参照用!$J$12) + 3,1),
"")</f>
        <v>46026</v>
      </c>
      <c r="B337" s="8" t="str">
        <f>IF(INDEX(中間シート!D$1:D$149,QUOTIENT(ROW(B337)-2, 参照用!$J$12) + 3,1)&gt;0,
INDEX(中間シート!D$1:D$149,QUOTIENT(ROW(B337)-2, 参照用!$J$12) + 3,1),
"")</f>
        <v>朝</v>
      </c>
      <c r="C337" s="8" t="str">
        <f>INDEX(中間シート!$A$1:$AZ$149,MATCH(A337&amp;B337,中間シート!$A$1:$A$149,0),MATCH(C$1,中間シート!$A$2:$AZ$2,0))</f>
        <v/>
      </c>
      <c r="D337" s="8" t="str">
        <f>INDEX(中間シート!$A$1:$AZ$149,MATCH($A337&amp;$B337,中間シート!$A$1:$A$149,0),MATCH(D$1,中間シート!$A$2:$AZ$2,0))</f>
        <v/>
      </c>
      <c r="E337" t="str">
        <f>IF(
A337="","",
VLOOKUP(MOD(ROW(A337)-2, 参照用!$J$12) + 1,参照用!$N$1:$P$50,2,0)
)</f>
        <v>注意サイン</v>
      </c>
      <c r="F337" t="str">
        <f xml:space="preserve">
IF(A337="","",
VLOOKUP(MOD(ROW(A337)-2, 参照用!$J$12) + 1,参照用!$N$1:$P$50,3,0)
)</f>
        <v>やる気が無い</v>
      </c>
      <c r="G337">
        <f xml:space="preserve">
IF(A337="","",
IFERROR(
INDEX(中間シート!$B:$CB,
MATCH(A337&amp;B337,中間シート!$A$1:$A$149,0),
MATCH(F337,中間シート!$B$2:$CB$2,0)
),
"")
)</f>
        <v>0</v>
      </c>
      <c r="H337">
        <f t="shared" si="15"/>
        <v>0</v>
      </c>
      <c r="I337" t="str">
        <f t="shared" si="16"/>
        <v/>
      </c>
      <c r="J337">
        <f xml:space="preserve">
_xlfn.SWITCH(E337,
"良好サイン",H337*VLOOKUP(F337,参照用!$P$2:$Q$55,2,0),
"注意サイン",H337*VLOOKUP(F337,参照用!$P$2:$Q$55,2,0),
""
)</f>
        <v>0</v>
      </c>
      <c r="K337" s="20">
        <f t="shared" si="17"/>
        <v>60</v>
      </c>
    </row>
    <row r="338" spans="1:11" x14ac:dyDescent="0.2">
      <c r="A338" s="8">
        <f>IF(INDEX(中間シート!B$1:B$149,QUOTIENT(ROW(A338)-2, 参照用!$J$12) + 3,1)&gt;0,
INDEX(中間シート!B$1:B$149,QUOTIENT(ROW(A338)-2, 参照用!$J$12) + 3,1),
"")</f>
        <v>46026</v>
      </c>
      <c r="B338" s="8" t="str">
        <f>IF(INDEX(中間シート!D$1:D$149,QUOTIENT(ROW(B338)-2, 参照用!$J$12) + 3,1)&gt;0,
INDEX(中間シート!D$1:D$149,QUOTIENT(ROW(B338)-2, 参照用!$J$12) + 3,1),
"")</f>
        <v>朝</v>
      </c>
      <c r="C338" s="8" t="str">
        <f>INDEX(中間シート!$A$1:$AZ$149,MATCH(A338&amp;B338,中間シート!$A$1:$A$149,0),MATCH(C$1,中間シート!$A$2:$AZ$2,0))</f>
        <v/>
      </c>
      <c r="D338" s="8" t="str">
        <f>INDEX(中間シート!$A$1:$AZ$149,MATCH($A338&amp;$B338,中間シート!$A$1:$A$149,0),MATCH(D$1,中間シート!$A$2:$AZ$2,0))</f>
        <v/>
      </c>
      <c r="E338" t="str">
        <f>IF(
A338="","",
VLOOKUP(MOD(ROW(A338)-2, 参照用!$J$12) + 1,参照用!$N$1:$P$50,2,0)
)</f>
        <v>注意サイン</v>
      </c>
      <c r="F338" t="str">
        <f xml:space="preserve">
IF(A338="","",
VLOOKUP(MOD(ROW(A338)-2, 参照用!$J$12) + 1,参照用!$N$1:$P$50,3,0)
)</f>
        <v>物忘れ</v>
      </c>
      <c r="G338">
        <f xml:space="preserve">
IF(A338="","",
IFERROR(
INDEX(中間シート!$B:$CB,
MATCH(A338&amp;B338,中間シート!$A$1:$A$149,0),
MATCH(F338,中間シート!$B$2:$CB$2,0)
),
"")
)</f>
        <v>0</v>
      </c>
      <c r="H338">
        <f t="shared" si="15"/>
        <v>0</v>
      </c>
      <c r="I338" t="str">
        <f t="shared" si="16"/>
        <v/>
      </c>
      <c r="J338">
        <f xml:space="preserve">
_xlfn.SWITCH(E338,
"良好サイン",H338*VLOOKUP(F338,参照用!$P$2:$Q$55,2,0),
"注意サイン",H338*VLOOKUP(F338,参照用!$P$2:$Q$55,2,0),
""
)</f>
        <v>0</v>
      </c>
      <c r="K338" s="20">
        <f t="shared" si="17"/>
        <v>60</v>
      </c>
    </row>
    <row r="339" spans="1:11" x14ac:dyDescent="0.2">
      <c r="A339" s="8">
        <f>IF(INDEX(中間シート!B$1:B$149,QUOTIENT(ROW(A339)-2, 参照用!$J$12) + 3,1)&gt;0,
INDEX(中間シート!B$1:B$149,QUOTIENT(ROW(A339)-2, 参照用!$J$12) + 3,1),
"")</f>
        <v>46026</v>
      </c>
      <c r="B339" s="8" t="str">
        <f>IF(INDEX(中間シート!D$1:D$149,QUOTIENT(ROW(B339)-2, 参照用!$J$12) + 3,1)&gt;0,
INDEX(中間シート!D$1:D$149,QUOTIENT(ROW(B339)-2, 参照用!$J$12) + 3,1),
"")</f>
        <v>朝</v>
      </c>
      <c r="C339" s="8" t="str">
        <f>INDEX(中間シート!$A$1:$AZ$149,MATCH(A339&amp;B339,中間シート!$A$1:$A$149,0),MATCH(C$1,中間シート!$A$2:$AZ$2,0))</f>
        <v/>
      </c>
      <c r="D339" s="8" t="str">
        <f>INDEX(中間シート!$A$1:$AZ$149,MATCH($A339&amp;$B339,中間シート!$A$1:$A$149,0),MATCH(D$1,中間シート!$A$2:$AZ$2,0))</f>
        <v/>
      </c>
      <c r="E339" t="str">
        <f>IF(
A339="","",
VLOOKUP(MOD(ROW(A339)-2, 参照用!$J$12) + 1,参照用!$N$1:$P$50,2,0)
)</f>
        <v>悪化サイン</v>
      </c>
      <c r="F339" t="str">
        <f xml:space="preserve">
IF(A339="","",
VLOOKUP(MOD(ROW(A339)-2, 参照用!$J$12) + 1,参照用!$N$1:$P$50,3,0)
)</f>
        <v>イライラ</v>
      </c>
      <c r="G339">
        <f xml:space="preserve">
IF(A339="","",
IFERROR(
INDEX(中間シート!$B:$CB,
MATCH(A339&amp;B339,中間シート!$A$1:$A$149,0),
MATCH(F339,中間シート!$B$2:$CB$2,0)
),
"")
)</f>
        <v>0</v>
      </c>
      <c r="H339">
        <f t="shared" si="15"/>
        <v>0</v>
      </c>
      <c r="I339" t="str">
        <f t="shared" si="16"/>
        <v/>
      </c>
      <c r="J339" t="str">
        <f xml:space="preserve">
_xlfn.SWITCH(E339,
"良好サイン",H339*VLOOKUP(F339,参照用!$P$2:$Q$55,2,0),
"注意サイン",H339*VLOOKUP(F339,参照用!$P$2:$Q$55,2,0),
""
)</f>
        <v/>
      </c>
      <c r="K339" s="20">
        <f t="shared" si="17"/>
        <v>60</v>
      </c>
    </row>
    <row r="340" spans="1:11" x14ac:dyDescent="0.2">
      <c r="A340" s="8">
        <f>IF(INDEX(中間シート!B$1:B$149,QUOTIENT(ROW(A340)-2, 参照用!$J$12) + 3,1)&gt;0,
INDEX(中間シート!B$1:B$149,QUOTIENT(ROW(A340)-2, 参照用!$J$12) + 3,1),
"")</f>
        <v>46026</v>
      </c>
      <c r="B340" s="8" t="str">
        <f>IF(INDEX(中間シート!D$1:D$149,QUOTIENT(ROW(B340)-2, 参照用!$J$12) + 3,1)&gt;0,
INDEX(中間シート!D$1:D$149,QUOTIENT(ROW(B340)-2, 参照用!$J$12) + 3,1),
"")</f>
        <v>朝</v>
      </c>
      <c r="C340" s="8" t="str">
        <f>INDEX(中間シート!$A$1:$AZ$149,MATCH(A340&amp;B340,中間シート!$A$1:$A$149,0),MATCH(C$1,中間シート!$A$2:$AZ$2,0))</f>
        <v/>
      </c>
      <c r="D340" s="8" t="str">
        <f>INDEX(中間シート!$A$1:$AZ$149,MATCH($A340&amp;$B340,中間シート!$A$1:$A$149,0),MATCH(D$1,中間シート!$A$2:$AZ$2,0))</f>
        <v/>
      </c>
      <c r="E340" t="str">
        <f>IF(
A340="","",
VLOOKUP(MOD(ROW(A340)-2, 参照用!$J$12) + 1,参照用!$N$1:$P$50,2,0)
)</f>
        <v>悪化サイン</v>
      </c>
      <c r="F340" t="str">
        <f xml:space="preserve">
IF(A340="","",
VLOOKUP(MOD(ROW(A340)-2, 参照用!$J$12) + 1,参照用!$N$1:$P$50,3,0)
)</f>
        <v>恐怖心</v>
      </c>
      <c r="G340">
        <f xml:space="preserve">
IF(A340="","",
IFERROR(
INDEX(中間シート!$B:$CB,
MATCH(A340&amp;B340,中間シート!$A$1:$A$149,0),
MATCH(F340,中間シート!$B$2:$CB$2,0)
),
"")
)</f>
        <v>0</v>
      </c>
      <c r="H340">
        <f t="shared" si="15"/>
        <v>0</v>
      </c>
      <c r="I340" t="str">
        <f t="shared" si="16"/>
        <v/>
      </c>
      <c r="J340" t="str">
        <f xml:space="preserve">
_xlfn.SWITCH(E340,
"良好サイン",H340*VLOOKUP(F340,参照用!$P$2:$Q$55,2,0),
"注意サイン",H340*VLOOKUP(F340,参照用!$P$2:$Q$55,2,0),
""
)</f>
        <v/>
      </c>
      <c r="K340" s="20">
        <f t="shared" si="17"/>
        <v>60</v>
      </c>
    </row>
    <row r="341" spans="1:11" x14ac:dyDescent="0.2">
      <c r="A341" s="8">
        <f>IF(INDEX(中間シート!B$1:B$149,QUOTIENT(ROW(A341)-2, 参照用!$J$12) + 3,1)&gt;0,
INDEX(中間シート!B$1:B$149,QUOTIENT(ROW(A341)-2, 参照用!$J$12) + 3,1),
"")</f>
        <v>46026</v>
      </c>
      <c r="B341" s="8" t="str">
        <f>IF(INDEX(中間シート!D$1:D$149,QUOTIENT(ROW(B341)-2, 参照用!$J$12) + 3,1)&gt;0,
INDEX(中間シート!D$1:D$149,QUOTIENT(ROW(B341)-2, 参照用!$J$12) + 3,1),
"")</f>
        <v>朝</v>
      </c>
      <c r="C341" s="8" t="str">
        <f>INDEX(中間シート!$A$1:$AZ$149,MATCH(A341&amp;B341,中間シート!$A$1:$A$149,0),MATCH(C$1,中間シート!$A$2:$AZ$2,0))</f>
        <v/>
      </c>
      <c r="D341" s="8" t="str">
        <f>INDEX(中間シート!$A$1:$AZ$149,MATCH($A341&amp;$B341,中間シート!$A$1:$A$149,0),MATCH(D$1,中間シート!$A$2:$AZ$2,0))</f>
        <v/>
      </c>
      <c r="E341" t="str">
        <f>IF(
A341="","",
VLOOKUP(MOD(ROW(A341)-2, 参照用!$J$12) + 1,参照用!$N$1:$P$50,2,0)
)</f>
        <v>悪化サイン</v>
      </c>
      <c r="F341" t="str">
        <f xml:space="preserve">
IF(A341="","",
VLOOKUP(MOD(ROW(A341)-2, 参照用!$J$12) + 1,参照用!$N$1:$P$50,3,0)
)</f>
        <v>外出不可</v>
      </c>
      <c r="G341">
        <f xml:space="preserve">
IF(A341="","",
IFERROR(
INDEX(中間シート!$B:$CB,
MATCH(A341&amp;B341,中間シート!$A$1:$A$149,0),
MATCH(F341,中間シート!$B$2:$CB$2,0)
),
"")
)</f>
        <v>0</v>
      </c>
      <c r="H341">
        <f t="shared" si="15"/>
        <v>0</v>
      </c>
      <c r="I341" t="str">
        <f t="shared" si="16"/>
        <v/>
      </c>
      <c r="J341" t="str">
        <f xml:space="preserve">
_xlfn.SWITCH(E341,
"良好サイン",H341*VLOOKUP(F341,参照用!$P$2:$Q$55,2,0),
"注意サイン",H341*VLOOKUP(F341,参照用!$P$2:$Q$55,2,0),
""
)</f>
        <v/>
      </c>
      <c r="K341" s="20">
        <f t="shared" si="17"/>
        <v>60</v>
      </c>
    </row>
    <row r="342" spans="1:11" x14ac:dyDescent="0.2">
      <c r="A342" s="8">
        <f>IF(INDEX(中間シート!B$1:B$149,QUOTIENT(ROW(A342)-2, 参照用!$J$12) + 3,1)&gt;0,
INDEX(中間シート!B$1:B$149,QUOTIENT(ROW(A342)-2, 参照用!$J$12) + 3,1),
"")</f>
        <v>46026</v>
      </c>
      <c r="B342" s="8" t="str">
        <f>IF(INDEX(中間シート!D$1:D$149,QUOTIENT(ROW(B342)-2, 参照用!$J$12) + 3,1)&gt;0,
INDEX(中間シート!D$1:D$149,QUOTIENT(ROW(B342)-2, 参照用!$J$12) + 3,1),
"")</f>
        <v>朝</v>
      </c>
      <c r="C342" s="8" t="str">
        <f>INDEX(中間シート!$A$1:$AZ$149,MATCH(A342&amp;B342,中間シート!$A$1:$A$149,0),MATCH(C$1,中間シート!$A$2:$AZ$2,0))</f>
        <v/>
      </c>
      <c r="D342" s="8" t="str">
        <f>INDEX(中間シート!$A$1:$AZ$149,MATCH($A342&amp;$B342,中間シート!$A$1:$A$149,0),MATCH(D$1,中間シート!$A$2:$AZ$2,0))</f>
        <v/>
      </c>
      <c r="E342" t="str">
        <f>IF(
A342="","",
VLOOKUP(MOD(ROW(A342)-2, 参照用!$J$12) + 1,参照用!$N$1:$P$50,2,0)
)</f>
        <v>悪化サイン</v>
      </c>
      <c r="F342" t="str">
        <f xml:space="preserve">
IF(A342="","",
VLOOKUP(MOD(ROW(A342)-2, 参照用!$J$12) + 1,参照用!$N$1:$P$50,3,0)
)</f>
        <v>思考不能</v>
      </c>
      <c r="G342">
        <f xml:space="preserve">
IF(A342="","",
IFERROR(
INDEX(中間シート!$B:$CB,
MATCH(A342&amp;B342,中間シート!$A$1:$A$149,0),
MATCH(F342,中間シート!$B$2:$CB$2,0)
),
"")
)</f>
        <v>0</v>
      </c>
      <c r="H342">
        <f t="shared" si="15"/>
        <v>0</v>
      </c>
      <c r="I342" t="str">
        <f t="shared" si="16"/>
        <v/>
      </c>
      <c r="J342" t="str">
        <f xml:space="preserve">
_xlfn.SWITCH(E342,
"良好サイン",H342*VLOOKUP(F342,参照用!$P$2:$Q$55,2,0),
"注意サイン",H342*VLOOKUP(F342,参照用!$P$2:$Q$55,2,0),
""
)</f>
        <v/>
      </c>
      <c r="K342" s="20">
        <f t="shared" si="17"/>
        <v>60</v>
      </c>
    </row>
    <row r="343" spans="1:11" x14ac:dyDescent="0.2">
      <c r="A343" s="8">
        <f>IF(INDEX(中間シート!B$1:B$149,QUOTIENT(ROW(A343)-2, 参照用!$J$12) + 3,1)&gt;0,
INDEX(中間シート!B$1:B$149,QUOTIENT(ROW(A343)-2, 参照用!$J$12) + 3,1),
"")</f>
        <v>46026</v>
      </c>
      <c r="B343" s="8" t="str">
        <f>IF(INDEX(中間シート!D$1:D$149,QUOTIENT(ROW(B343)-2, 参照用!$J$12) + 3,1)&gt;0,
INDEX(中間シート!D$1:D$149,QUOTIENT(ROW(B343)-2, 参照用!$J$12) + 3,1),
"")</f>
        <v>朝</v>
      </c>
      <c r="C343" s="8" t="str">
        <f>INDEX(中間シート!$A$1:$AZ$149,MATCH(A343&amp;B343,中間シート!$A$1:$A$149,0),MATCH(C$1,中間シート!$A$2:$AZ$2,0))</f>
        <v/>
      </c>
      <c r="D343" s="8" t="str">
        <f>INDEX(中間シート!$A$1:$AZ$149,MATCH($A343&amp;$B343,中間シート!$A$1:$A$149,0),MATCH(D$1,中間シート!$A$2:$AZ$2,0))</f>
        <v/>
      </c>
      <c r="E343" t="str">
        <f>IF(
A343="","",
VLOOKUP(MOD(ROW(A343)-2, 参照用!$J$12) + 1,参照用!$N$1:$P$50,2,0)
)</f>
        <v>悪化サイン</v>
      </c>
      <c r="F343" t="str">
        <f xml:space="preserve">
IF(A343="","",
VLOOKUP(MOD(ROW(A343)-2, 参照用!$J$12) + 1,参照用!$N$1:$P$50,3,0)
)</f>
        <v>人間不信</v>
      </c>
      <c r="G343">
        <f xml:space="preserve">
IF(A343="","",
IFERROR(
INDEX(中間シート!$B:$CB,
MATCH(A343&amp;B343,中間シート!$A$1:$A$149,0),
MATCH(F343,中間シート!$B$2:$CB$2,0)
),
"")
)</f>
        <v>0</v>
      </c>
      <c r="H343">
        <f t="shared" si="15"/>
        <v>0</v>
      </c>
      <c r="I343" t="str">
        <f t="shared" si="16"/>
        <v/>
      </c>
      <c r="J343" t="str">
        <f xml:space="preserve">
_xlfn.SWITCH(E343,
"良好サイン",H343*VLOOKUP(F343,参照用!$P$2:$Q$55,2,0),
"注意サイン",H343*VLOOKUP(F343,参照用!$P$2:$Q$55,2,0),
""
)</f>
        <v/>
      </c>
      <c r="K343" s="20">
        <f t="shared" si="17"/>
        <v>60</v>
      </c>
    </row>
    <row r="344" spans="1:11" x14ac:dyDescent="0.2">
      <c r="A344" s="8">
        <f>IF(INDEX(中間シート!B$1:B$149,QUOTIENT(ROW(A344)-2, 参照用!$J$12) + 3,1)&gt;0,
INDEX(中間シート!B$1:B$149,QUOTIENT(ROW(A344)-2, 参照用!$J$12) + 3,1),
"")</f>
        <v>46026</v>
      </c>
      <c r="B344" s="8" t="str">
        <f>IF(INDEX(中間シート!D$1:D$149,QUOTIENT(ROW(B344)-2, 参照用!$J$12) + 3,1)&gt;0,
INDEX(中間シート!D$1:D$149,QUOTIENT(ROW(B344)-2, 参照用!$J$12) + 3,1),
"")</f>
        <v>朝</v>
      </c>
      <c r="C344" s="8" t="str">
        <f>INDEX(中間シート!$A$1:$AZ$149,MATCH(A344&amp;B344,中間シート!$A$1:$A$149,0),MATCH(C$1,中間シート!$A$2:$AZ$2,0))</f>
        <v/>
      </c>
      <c r="D344" s="8" t="str">
        <f>INDEX(中間シート!$A$1:$AZ$149,MATCH($A344&amp;$B344,中間シート!$A$1:$A$149,0),MATCH(D$1,中間シート!$A$2:$AZ$2,0))</f>
        <v/>
      </c>
      <c r="E344" t="str">
        <f>IF(
A344="","",
VLOOKUP(MOD(ROW(A344)-2, 参照用!$J$12) + 1,参照用!$N$1:$P$50,2,0)
)</f>
        <v>悪化サイン</v>
      </c>
      <c r="F344" t="str">
        <f xml:space="preserve">
IF(A344="","",
VLOOKUP(MOD(ROW(A344)-2, 参照用!$J$12) + 1,参照用!$N$1:$P$50,3,0)
)</f>
        <v>破壊衝動</v>
      </c>
      <c r="G344">
        <f xml:space="preserve">
IF(A344="","",
IFERROR(
INDEX(中間シート!$B:$CB,
MATCH(A344&amp;B344,中間シート!$A$1:$A$149,0),
MATCH(F344,中間シート!$B$2:$CB$2,0)
),
"")
)</f>
        <v>0</v>
      </c>
      <c r="H344">
        <f t="shared" si="15"/>
        <v>0</v>
      </c>
      <c r="I344" t="str">
        <f t="shared" si="16"/>
        <v/>
      </c>
      <c r="J344" t="str">
        <f xml:space="preserve">
_xlfn.SWITCH(E344,
"良好サイン",H344*VLOOKUP(F344,参照用!$P$2:$Q$55,2,0),
"注意サイン",H344*VLOOKUP(F344,参照用!$P$2:$Q$55,2,0),
""
)</f>
        <v/>
      </c>
      <c r="K344" s="20">
        <f t="shared" si="17"/>
        <v>60</v>
      </c>
    </row>
    <row r="345" spans="1:11" x14ac:dyDescent="0.2">
      <c r="A345" s="8">
        <f>IF(INDEX(中間シート!B$1:B$149,QUOTIENT(ROW(A345)-2, 参照用!$J$12) + 3,1)&gt;0,
INDEX(中間シート!B$1:B$149,QUOTIENT(ROW(A345)-2, 参照用!$J$12) + 3,1),
"")</f>
        <v>46026</v>
      </c>
      <c r="B345" s="8" t="str">
        <f>IF(INDEX(中間シート!D$1:D$149,QUOTIENT(ROW(B345)-2, 参照用!$J$12) + 3,1)&gt;0,
INDEX(中間シート!D$1:D$149,QUOTIENT(ROW(B345)-2, 参照用!$J$12) + 3,1),
"")</f>
        <v>朝</v>
      </c>
      <c r="C345" s="8" t="str">
        <f>INDEX(中間シート!$A$1:$AZ$149,MATCH(A345&amp;B345,中間シート!$A$1:$A$149,0),MATCH(C$1,中間シート!$A$2:$AZ$2,0))</f>
        <v/>
      </c>
      <c r="D345" s="8" t="str">
        <f>INDEX(中間シート!$A$1:$AZ$149,MATCH($A345&amp;$B345,中間シート!$A$1:$A$149,0),MATCH(D$1,中間シート!$A$2:$AZ$2,0))</f>
        <v/>
      </c>
      <c r="E345" t="str">
        <f>IF(
A345="","",
VLOOKUP(MOD(ROW(A345)-2, 参照用!$J$12) + 1,参照用!$N$1:$P$50,2,0)
)</f>
        <v>リカバリー</v>
      </c>
      <c r="F345" t="str">
        <f xml:space="preserve">
IF(A345="","",
VLOOKUP(MOD(ROW(A345)-2, 参照用!$J$12) + 1,参照用!$N$1:$P$50,3,0)
)</f>
        <v>ストレッチ</v>
      </c>
      <c r="G345">
        <f xml:space="preserve">
IF(A345="","",
IFERROR(
INDEX(中間シート!$B:$CB,
MATCH(A345&amp;B345,中間シート!$A$1:$A$149,0),
MATCH(F345,中間シート!$B$2:$CB$2,0)
),
"")
)</f>
        <v>0</v>
      </c>
      <c r="H345">
        <f t="shared" si="15"/>
        <v>0</v>
      </c>
      <c r="I345" t="str">
        <f t="shared" si="16"/>
        <v/>
      </c>
      <c r="J345" t="str">
        <f xml:space="preserve">
_xlfn.SWITCH(E345,
"良好サイン",H345*VLOOKUP(F345,参照用!$P$2:$Q$55,2,0),
"注意サイン",H345*VLOOKUP(F345,参照用!$P$2:$Q$55,2,0),
""
)</f>
        <v/>
      </c>
      <c r="K345" s="20">
        <f t="shared" si="17"/>
        <v>60</v>
      </c>
    </row>
    <row r="346" spans="1:11" x14ac:dyDescent="0.2">
      <c r="A346" s="8">
        <f>IF(INDEX(中間シート!B$1:B$149,QUOTIENT(ROW(A346)-2, 参照用!$J$12) + 3,1)&gt;0,
INDEX(中間シート!B$1:B$149,QUOTIENT(ROW(A346)-2, 参照用!$J$12) + 3,1),
"")</f>
        <v>46026</v>
      </c>
      <c r="B346" s="8" t="str">
        <f>IF(INDEX(中間シート!D$1:D$149,QUOTIENT(ROW(B346)-2, 参照用!$J$12) + 3,1)&gt;0,
INDEX(中間シート!D$1:D$149,QUOTIENT(ROW(B346)-2, 参照用!$J$12) + 3,1),
"")</f>
        <v>朝</v>
      </c>
      <c r="C346" s="8" t="str">
        <f>INDEX(中間シート!$A$1:$AZ$149,MATCH(A346&amp;B346,中間シート!$A$1:$A$149,0),MATCH(C$1,中間シート!$A$2:$AZ$2,0))</f>
        <v/>
      </c>
      <c r="D346" s="8" t="str">
        <f>INDEX(中間シート!$A$1:$AZ$149,MATCH($A346&amp;$B346,中間シート!$A$1:$A$149,0),MATCH(D$1,中間シート!$A$2:$AZ$2,0))</f>
        <v/>
      </c>
      <c r="E346" t="str">
        <f>IF(
A346="","",
VLOOKUP(MOD(ROW(A346)-2, 参照用!$J$12) + 1,参照用!$N$1:$P$50,2,0)
)</f>
        <v>リカバリー</v>
      </c>
      <c r="F346" t="str">
        <f xml:space="preserve">
IF(A346="","",
VLOOKUP(MOD(ROW(A346)-2, 参照用!$J$12) + 1,参照用!$N$1:$P$50,3,0)
)</f>
        <v>仮眠</v>
      </c>
      <c r="G346">
        <f xml:space="preserve">
IF(A346="","",
IFERROR(
INDEX(中間シート!$B:$CB,
MATCH(A346&amp;B346,中間シート!$A$1:$A$149,0),
MATCH(F346,中間シート!$B$2:$CB$2,0)
),
"")
)</f>
        <v>0</v>
      </c>
      <c r="H346">
        <f t="shared" si="15"/>
        <v>0</v>
      </c>
      <c r="I346" t="str">
        <f t="shared" si="16"/>
        <v/>
      </c>
      <c r="J346" t="str">
        <f xml:space="preserve">
_xlfn.SWITCH(E346,
"良好サイン",H346*VLOOKUP(F346,参照用!$P$2:$Q$55,2,0),
"注意サイン",H346*VLOOKUP(F346,参照用!$P$2:$Q$55,2,0),
""
)</f>
        <v/>
      </c>
      <c r="K346" s="20">
        <f t="shared" si="17"/>
        <v>60</v>
      </c>
    </row>
    <row r="347" spans="1:11" x14ac:dyDescent="0.2">
      <c r="A347" s="8">
        <f>IF(INDEX(中間シート!B$1:B$149,QUOTIENT(ROW(A347)-2, 参照用!$J$12) + 3,1)&gt;0,
INDEX(中間シート!B$1:B$149,QUOTIENT(ROW(A347)-2, 参照用!$J$12) + 3,1),
"")</f>
        <v>46026</v>
      </c>
      <c r="B347" s="8" t="str">
        <f>IF(INDEX(中間シート!D$1:D$149,QUOTIENT(ROW(B347)-2, 参照用!$J$12) + 3,1)&gt;0,
INDEX(中間シート!D$1:D$149,QUOTIENT(ROW(B347)-2, 参照用!$J$12) + 3,1),
"")</f>
        <v>朝</v>
      </c>
      <c r="C347" s="8" t="str">
        <f>INDEX(中間シート!$A$1:$AZ$149,MATCH(A347&amp;B347,中間シート!$A$1:$A$149,0),MATCH(C$1,中間シート!$A$2:$AZ$2,0))</f>
        <v/>
      </c>
      <c r="D347" s="8" t="str">
        <f>INDEX(中間シート!$A$1:$AZ$149,MATCH($A347&amp;$B347,中間シート!$A$1:$A$149,0),MATCH(D$1,中間シート!$A$2:$AZ$2,0))</f>
        <v/>
      </c>
      <c r="E347" t="str">
        <f>IF(
A347="","",
VLOOKUP(MOD(ROW(A347)-2, 参照用!$J$12) + 1,参照用!$N$1:$P$50,2,0)
)</f>
        <v>リカバリー</v>
      </c>
      <c r="F347" t="str">
        <f xml:space="preserve">
IF(A347="","",
VLOOKUP(MOD(ROW(A347)-2, 参照用!$J$12) + 1,参照用!$N$1:$P$50,3,0)
)</f>
        <v>音楽</v>
      </c>
      <c r="G347">
        <f xml:space="preserve">
IF(A347="","",
IFERROR(
INDEX(中間シート!$B:$CB,
MATCH(A347&amp;B347,中間シート!$A$1:$A$149,0),
MATCH(F347,中間シート!$B$2:$CB$2,0)
),
"")
)</f>
        <v>0</v>
      </c>
      <c r="H347">
        <f t="shared" si="15"/>
        <v>0</v>
      </c>
      <c r="I347" t="str">
        <f t="shared" si="16"/>
        <v/>
      </c>
      <c r="J347" t="str">
        <f xml:space="preserve">
_xlfn.SWITCH(E347,
"良好サイン",H347*VLOOKUP(F347,参照用!$P$2:$Q$55,2,0),
"注意サイン",H347*VLOOKUP(F347,参照用!$P$2:$Q$55,2,0),
""
)</f>
        <v/>
      </c>
      <c r="K347" s="20">
        <f t="shared" si="17"/>
        <v>60</v>
      </c>
    </row>
    <row r="348" spans="1:11" x14ac:dyDescent="0.2">
      <c r="A348" s="8">
        <f>IF(INDEX(中間シート!B$1:B$149,QUOTIENT(ROW(A348)-2, 参照用!$J$12) + 3,1)&gt;0,
INDEX(中間シート!B$1:B$149,QUOTIENT(ROW(A348)-2, 参照用!$J$12) + 3,1),
"")</f>
        <v>46026</v>
      </c>
      <c r="B348" s="8" t="str">
        <f>IF(INDEX(中間シート!D$1:D$149,QUOTIENT(ROW(B348)-2, 参照用!$J$12) + 3,1)&gt;0,
INDEX(中間シート!D$1:D$149,QUOTIENT(ROW(B348)-2, 参照用!$J$12) + 3,1),
"")</f>
        <v>朝</v>
      </c>
      <c r="C348" s="8" t="str">
        <f>INDEX(中間シート!$A$1:$AZ$149,MATCH(A348&amp;B348,中間シート!$A$1:$A$149,0),MATCH(C$1,中間シート!$A$2:$AZ$2,0))</f>
        <v/>
      </c>
      <c r="D348" s="8" t="str">
        <f>INDEX(中間シート!$A$1:$AZ$149,MATCH($A348&amp;$B348,中間シート!$A$1:$A$149,0),MATCH(D$1,中間シート!$A$2:$AZ$2,0))</f>
        <v/>
      </c>
      <c r="E348" t="str">
        <f>IF(
A348="","",
VLOOKUP(MOD(ROW(A348)-2, 参照用!$J$12) + 1,参照用!$N$1:$P$50,2,0)
)</f>
        <v>リカバリー</v>
      </c>
      <c r="F348" t="str">
        <f xml:space="preserve">
IF(A348="","",
VLOOKUP(MOD(ROW(A348)-2, 参照用!$J$12) + 1,参照用!$N$1:$P$50,3,0)
)</f>
        <v>頓服</v>
      </c>
      <c r="G348">
        <f xml:space="preserve">
IF(A348="","",
IFERROR(
INDEX(中間シート!$B:$CB,
MATCH(A348&amp;B348,中間シート!$A$1:$A$149,0),
MATCH(F348,中間シート!$B$2:$CB$2,0)
),
"")
)</f>
        <v>0</v>
      </c>
      <c r="H348">
        <f t="shared" si="15"/>
        <v>0</v>
      </c>
      <c r="I348" t="str">
        <f t="shared" si="16"/>
        <v/>
      </c>
      <c r="J348" t="str">
        <f xml:space="preserve">
_xlfn.SWITCH(E348,
"良好サイン",H348*VLOOKUP(F348,参照用!$P$2:$Q$55,2,0),
"注意サイン",H348*VLOOKUP(F348,参照用!$P$2:$Q$55,2,0),
""
)</f>
        <v/>
      </c>
      <c r="K348" s="20">
        <f t="shared" si="17"/>
        <v>60</v>
      </c>
    </row>
    <row r="349" spans="1:11" x14ac:dyDescent="0.2">
      <c r="A349" s="8">
        <f>IF(INDEX(中間シート!B$1:B$149,QUOTIENT(ROW(A349)-2, 参照用!$J$12) + 3,1)&gt;0,
INDEX(中間シート!B$1:B$149,QUOTIENT(ROW(A349)-2, 参照用!$J$12) + 3,1),
"")</f>
        <v>46026</v>
      </c>
      <c r="B349" s="8" t="str">
        <f>IF(INDEX(中間シート!D$1:D$149,QUOTIENT(ROW(B349)-2, 参照用!$J$12) + 3,1)&gt;0,
INDEX(中間シート!D$1:D$149,QUOTIENT(ROW(B349)-2, 参照用!$J$12) + 3,1),
"")</f>
        <v>朝</v>
      </c>
      <c r="C349" s="8" t="str">
        <f>INDEX(中間シート!$A$1:$AZ$149,MATCH(A349&amp;B349,中間シート!$A$1:$A$149,0),MATCH(C$1,中間シート!$A$2:$AZ$2,0))</f>
        <v/>
      </c>
      <c r="D349" s="8" t="str">
        <f>INDEX(中間シート!$A$1:$AZ$149,MATCH($A349&amp;$B349,中間シート!$A$1:$A$149,0),MATCH(D$1,中間シート!$A$2:$AZ$2,0))</f>
        <v/>
      </c>
      <c r="E349" t="str">
        <f>IF(
A349="","",
VLOOKUP(MOD(ROW(A349)-2, 参照用!$J$12) + 1,参照用!$N$1:$P$50,2,0)
)</f>
        <v>リカバリー</v>
      </c>
      <c r="F349" t="str">
        <f xml:space="preserve">
IF(A349="","",
VLOOKUP(MOD(ROW(A349)-2, 参照用!$J$12) + 1,参照用!$N$1:$P$50,3,0)
)</f>
        <v>散歩</v>
      </c>
      <c r="G349">
        <f xml:space="preserve">
IF(A349="","",
IFERROR(
INDEX(中間シート!$B:$CB,
MATCH(A349&amp;B349,中間シート!$A$1:$A$149,0),
MATCH(F349,中間シート!$B$2:$CB$2,0)
),
"")
)</f>
        <v>0</v>
      </c>
      <c r="H349">
        <f t="shared" si="15"/>
        <v>0</v>
      </c>
      <c r="I349" t="str">
        <f t="shared" si="16"/>
        <v/>
      </c>
      <c r="J349" t="str">
        <f xml:space="preserve">
_xlfn.SWITCH(E349,
"良好サイン",H349*VLOOKUP(F349,参照用!$P$2:$Q$55,2,0),
"注意サイン",H349*VLOOKUP(F349,参照用!$P$2:$Q$55,2,0),
""
)</f>
        <v/>
      </c>
      <c r="K349" s="20">
        <f t="shared" si="17"/>
        <v>60</v>
      </c>
    </row>
    <row r="350" spans="1:11" x14ac:dyDescent="0.2">
      <c r="A350" s="8">
        <f>IF(INDEX(中間シート!B$1:B$149,QUOTIENT(ROW(A350)-2, 参照用!$J$12) + 3,1)&gt;0,
INDEX(中間シート!B$1:B$149,QUOTIENT(ROW(A350)-2, 参照用!$J$12) + 3,1),
"")</f>
        <v>46026</v>
      </c>
      <c r="B350" s="8" t="str">
        <f>IF(INDEX(中間シート!D$1:D$149,QUOTIENT(ROW(B350)-2, 参照用!$J$12) + 3,1)&gt;0,
INDEX(中間シート!D$1:D$149,QUOTIENT(ROW(B350)-2, 参照用!$J$12) + 3,1),
"")</f>
        <v>朝</v>
      </c>
      <c r="C350" s="8" t="str">
        <f>INDEX(中間シート!$A$1:$AZ$149,MATCH(A350&amp;B350,中間シート!$A$1:$A$149,0),MATCH(C$1,中間シート!$A$2:$AZ$2,0))</f>
        <v/>
      </c>
      <c r="D350" s="8" t="str">
        <f>INDEX(中間シート!$A$1:$AZ$149,MATCH($A350&amp;$B350,中間シート!$A$1:$A$149,0),MATCH(D$1,中間シート!$A$2:$AZ$2,0))</f>
        <v/>
      </c>
      <c r="E350" t="str">
        <f>IF(
A350="","",
VLOOKUP(MOD(ROW(A350)-2, 参照用!$J$12) + 1,参照用!$N$1:$P$50,2,0)
)</f>
        <v>服薬</v>
      </c>
      <c r="F350" t="str">
        <f xml:space="preserve">
IF(A350="","",
VLOOKUP(MOD(ROW(A350)-2, 参照用!$J$12) + 1,参照用!$N$1:$P$50,3,0)
)</f>
        <v>いつもの薬</v>
      </c>
      <c r="G350">
        <f xml:space="preserve">
IF(A350="","",
IFERROR(
INDEX(中間シート!$B:$CB,
MATCH(A350&amp;B350,中間シート!$A$1:$A$149,0),
MATCH(F350,中間シート!$B$2:$CB$2,0)
),
"")
)</f>
        <v>0</v>
      </c>
      <c r="H350">
        <f t="shared" si="15"/>
        <v>0</v>
      </c>
      <c r="I350" t="str">
        <f t="shared" si="16"/>
        <v/>
      </c>
      <c r="J350" t="str">
        <f xml:space="preserve">
_xlfn.SWITCH(E350,
"良好サイン",H350*VLOOKUP(F350,参照用!$P$2:$Q$55,2,0),
"注意サイン",H350*VLOOKUP(F350,参照用!$P$2:$Q$55,2,0),
""
)</f>
        <v/>
      </c>
      <c r="K350" s="20">
        <f t="shared" si="17"/>
        <v>60</v>
      </c>
    </row>
    <row r="351" spans="1:11" x14ac:dyDescent="0.2">
      <c r="A351" s="8">
        <f>IF(INDEX(中間シート!B$1:B$149,QUOTIENT(ROW(A351)-2, 参照用!$J$12) + 3,1)&gt;0,
INDEX(中間シート!B$1:B$149,QUOTIENT(ROW(A351)-2, 参照用!$J$12) + 3,1),
"")</f>
        <v>46026</v>
      </c>
      <c r="B351" s="8" t="str">
        <f>IF(INDEX(中間シート!D$1:D$149,QUOTIENT(ROW(B351)-2, 参照用!$J$12) + 3,1)&gt;0,
INDEX(中間シート!D$1:D$149,QUOTIENT(ROW(B351)-2, 参照用!$J$12) + 3,1),
"")</f>
        <v>朝</v>
      </c>
      <c r="C351" s="8" t="str">
        <f>INDEX(中間シート!$A$1:$AZ$149,MATCH(A351&amp;B351,中間シート!$A$1:$A$149,0),MATCH(C$1,中間シート!$A$2:$AZ$2,0))</f>
        <v/>
      </c>
      <c r="D351" s="8" t="str">
        <f>INDEX(中間シート!$A$1:$AZ$149,MATCH($A351&amp;$B351,中間シート!$A$1:$A$149,0),MATCH(D$1,中間シート!$A$2:$AZ$2,0))</f>
        <v/>
      </c>
      <c r="E351" t="str">
        <f>IF(
A351="","",
VLOOKUP(MOD(ROW(A351)-2, 参照用!$J$12) + 1,参照用!$N$1:$P$50,2,0)
)</f>
        <v>備考</v>
      </c>
      <c r="F351" t="str">
        <f xml:space="preserve">
IF(A351="","",
VLOOKUP(MOD(ROW(A351)-2, 参照用!$J$12) + 1,参照用!$N$1:$P$50,3,0)
)</f>
        <v>コメント</v>
      </c>
      <c r="G351" t="str">
        <f xml:space="preserve">
IF(A351="","",
IFERROR(
INDEX(中間シート!$B:$CB,
MATCH(A351&amp;B351,中間シート!$A$1:$A$149,0),
MATCH(F351,中間シート!$B$2:$CB$2,0)
),
"")
)</f>
        <v/>
      </c>
      <c r="H351" t="str">
        <f t="shared" si="15"/>
        <v/>
      </c>
      <c r="I351" t="str">
        <f t="shared" si="16"/>
        <v/>
      </c>
      <c r="J351" t="str">
        <f xml:space="preserve">
_xlfn.SWITCH(E351,
"良好サイン",H351*VLOOKUP(F351,参照用!$P$2:$Q$55,2,0),
"注意サイン",H351*VLOOKUP(F351,参照用!$P$2:$Q$55,2,0),
""
)</f>
        <v/>
      </c>
      <c r="K351" s="20">
        <f t="shared" si="17"/>
        <v>60</v>
      </c>
    </row>
    <row r="352" spans="1:11" x14ac:dyDescent="0.2">
      <c r="A352" s="8">
        <f>IF(INDEX(中間シート!B$1:B$149,QUOTIENT(ROW(A352)-2, 参照用!$J$12) + 3,1)&gt;0,
INDEX(中間シート!B$1:B$149,QUOTIENT(ROW(A352)-2, 参照用!$J$12) + 3,1),
"")</f>
        <v>46026</v>
      </c>
      <c r="B352" s="8" t="str">
        <f>IF(INDEX(中間シート!D$1:D$149,QUOTIENT(ROW(B352)-2, 参照用!$J$12) + 3,1)&gt;0,
INDEX(中間シート!D$1:D$149,QUOTIENT(ROW(B352)-2, 参照用!$J$12) + 3,1),
"")</f>
        <v>昼</v>
      </c>
      <c r="C352" s="8" t="str">
        <f>INDEX(中間シート!$A$1:$AZ$149,MATCH(A352&amp;B352,中間シート!$A$1:$A$149,0),MATCH(C$1,中間シート!$A$2:$AZ$2,0))</f>
        <v/>
      </c>
      <c r="D352" s="8" t="str">
        <f>INDEX(中間シート!$A$1:$AZ$149,MATCH($A352&amp;$B352,中間シート!$A$1:$A$149,0),MATCH(D$1,中間シート!$A$2:$AZ$2,0))</f>
        <v/>
      </c>
      <c r="E352" t="str">
        <f>IF(
A352="","",
VLOOKUP(MOD(ROW(A352)-2, 参照用!$J$12) + 1,参照用!$N$1:$P$50,2,0)
)</f>
        <v>日付</v>
      </c>
      <c r="F352" t="str">
        <f xml:space="preserve">
IF(A352="","",
VLOOKUP(MOD(ROW(A352)-2, 参照用!$J$12) + 1,参照用!$N$1:$P$50,3,0)
)</f>
        <v>日付</v>
      </c>
      <c r="G352">
        <f xml:space="preserve">
IF(A352="","",
IFERROR(
INDEX(中間シート!$B:$CB,
MATCH(A352&amp;B352,中間シート!$A$1:$A$149,0),
MATCH(F352,中間シート!$B$2:$CB$2,0)
),
"")
)</f>
        <v>46026</v>
      </c>
      <c r="H352" t="str">
        <f t="shared" si="15"/>
        <v/>
      </c>
      <c r="I352">
        <f t="shared" si="16"/>
        <v>46026</v>
      </c>
      <c r="J352" t="str">
        <f xml:space="preserve">
_xlfn.SWITCH(E352,
"良好サイン",H352*VLOOKUP(F352,参照用!$P$2:$Q$55,2,0),
"注意サイン",H352*VLOOKUP(F352,参照用!$P$2:$Q$55,2,0),
""
)</f>
        <v/>
      </c>
      <c r="K352" s="20">
        <f t="shared" si="17"/>
        <v>60</v>
      </c>
    </row>
    <row r="353" spans="1:11" x14ac:dyDescent="0.2">
      <c r="A353" s="8">
        <f>IF(INDEX(中間シート!B$1:B$149,QUOTIENT(ROW(A353)-2, 参照用!$J$12) + 3,1)&gt;0,
INDEX(中間シート!B$1:B$149,QUOTIENT(ROW(A353)-2, 参照用!$J$12) + 3,1),
"")</f>
        <v>46026</v>
      </c>
      <c r="B353" s="8" t="str">
        <f>IF(INDEX(中間シート!D$1:D$149,QUOTIENT(ROW(B353)-2, 参照用!$J$12) + 3,1)&gt;0,
INDEX(中間シート!D$1:D$149,QUOTIENT(ROW(B353)-2, 参照用!$J$12) + 3,1),
"")</f>
        <v>昼</v>
      </c>
      <c r="C353" s="8" t="str">
        <f>INDEX(中間シート!$A$1:$AZ$149,MATCH(A353&amp;B353,中間シート!$A$1:$A$149,0),MATCH(C$1,中間シート!$A$2:$AZ$2,0))</f>
        <v/>
      </c>
      <c r="D353" s="8" t="str">
        <f>INDEX(中間シート!$A$1:$AZ$149,MATCH($A353&amp;$B353,中間シート!$A$1:$A$149,0),MATCH(D$1,中間シート!$A$2:$AZ$2,0))</f>
        <v/>
      </c>
      <c r="E353" t="str">
        <f>IF(
A353="","",
VLOOKUP(MOD(ROW(A353)-2, 参照用!$J$12) + 1,参照用!$N$1:$P$50,2,0)
)</f>
        <v>曜日</v>
      </c>
      <c r="F353" t="str">
        <f xml:space="preserve">
IF(A353="","",
VLOOKUP(MOD(ROW(A353)-2, 参照用!$J$12) + 1,参照用!$N$1:$P$50,3,0)
)</f>
        <v>曜日</v>
      </c>
      <c r="G353" t="str">
        <f xml:space="preserve">
IF(A353="","",
IFERROR(
INDEX(中間シート!$B:$CB,
MATCH(A353&amp;B353,中間シート!$A$1:$A$149,0),
MATCH(F353,中間シート!$B$2:$CB$2,0)
),
"")
)</f>
        <v>日</v>
      </c>
      <c r="H353" t="str">
        <f t="shared" si="15"/>
        <v/>
      </c>
      <c r="I353" t="str">
        <f t="shared" si="16"/>
        <v>日</v>
      </c>
      <c r="J353" t="str">
        <f xml:space="preserve">
_xlfn.SWITCH(E353,
"良好サイン",H353*VLOOKUP(F353,参照用!$P$2:$Q$55,2,0),
"注意サイン",H353*VLOOKUP(F353,参照用!$P$2:$Q$55,2,0),
""
)</f>
        <v/>
      </c>
      <c r="K353" s="20">
        <f t="shared" si="17"/>
        <v>60</v>
      </c>
    </row>
    <row r="354" spans="1:11" x14ac:dyDescent="0.2">
      <c r="A354" s="8">
        <f>IF(INDEX(中間シート!B$1:B$149,QUOTIENT(ROW(A354)-2, 参照用!$J$12) + 3,1)&gt;0,
INDEX(中間シート!B$1:B$149,QUOTIENT(ROW(A354)-2, 参照用!$J$12) + 3,1),
"")</f>
        <v>46026</v>
      </c>
      <c r="B354" s="8" t="str">
        <f>IF(INDEX(中間シート!D$1:D$149,QUOTIENT(ROW(B354)-2, 参照用!$J$12) + 3,1)&gt;0,
INDEX(中間シート!D$1:D$149,QUOTIENT(ROW(B354)-2, 参照用!$J$12) + 3,1),
"")</f>
        <v>昼</v>
      </c>
      <c r="C354" s="8" t="str">
        <f>INDEX(中間シート!$A$1:$AZ$149,MATCH(A354&amp;B354,中間シート!$A$1:$A$149,0),MATCH(C$1,中間シート!$A$2:$AZ$2,0))</f>
        <v/>
      </c>
      <c r="D354" s="8" t="str">
        <f>INDEX(中間シート!$A$1:$AZ$149,MATCH($A354&amp;$B354,中間シート!$A$1:$A$149,0),MATCH(D$1,中間シート!$A$2:$AZ$2,0))</f>
        <v/>
      </c>
      <c r="E354" t="str">
        <f>IF(
A354="","",
VLOOKUP(MOD(ROW(A354)-2, 参照用!$J$12) + 1,参照用!$N$1:$P$50,2,0)
)</f>
        <v>時間帯</v>
      </c>
      <c r="F354" t="str">
        <f xml:space="preserve">
IF(A354="","",
VLOOKUP(MOD(ROW(A354)-2, 参照用!$J$12) + 1,参照用!$N$1:$P$50,3,0)
)</f>
        <v>時間帯</v>
      </c>
      <c r="G354" t="str">
        <f xml:space="preserve">
IF(A354="","",
IFERROR(
INDEX(中間シート!$B:$CB,
MATCH(A354&amp;B354,中間シート!$A$1:$A$149,0),
MATCH(F354,中間シート!$B$2:$CB$2,0)
),
"")
)</f>
        <v>昼</v>
      </c>
      <c r="H354" t="str">
        <f t="shared" si="15"/>
        <v/>
      </c>
      <c r="I354" t="str">
        <f t="shared" si="16"/>
        <v>昼</v>
      </c>
      <c r="J354" t="str">
        <f xml:space="preserve">
_xlfn.SWITCH(E354,
"良好サイン",H354*VLOOKUP(F354,参照用!$P$2:$Q$55,2,0),
"注意サイン",H354*VLOOKUP(F354,参照用!$P$2:$Q$55,2,0),
""
)</f>
        <v/>
      </c>
      <c r="K354" s="20">
        <f t="shared" si="17"/>
        <v>60</v>
      </c>
    </row>
    <row r="355" spans="1:11" x14ac:dyDescent="0.2">
      <c r="A355" s="8">
        <f>IF(INDEX(中間シート!B$1:B$149,QUOTIENT(ROW(A355)-2, 参照用!$J$12) + 3,1)&gt;0,
INDEX(中間シート!B$1:B$149,QUOTIENT(ROW(A355)-2, 参照用!$J$12) + 3,1),
"")</f>
        <v>46026</v>
      </c>
      <c r="B355" s="8" t="str">
        <f>IF(INDEX(中間シート!D$1:D$149,QUOTIENT(ROW(B355)-2, 参照用!$J$12) + 3,1)&gt;0,
INDEX(中間シート!D$1:D$149,QUOTIENT(ROW(B355)-2, 参照用!$J$12) + 3,1),
"")</f>
        <v>昼</v>
      </c>
      <c r="C355" s="8" t="str">
        <f>INDEX(中間シート!$A$1:$AZ$149,MATCH(A355&amp;B355,中間シート!$A$1:$A$149,0),MATCH(C$1,中間シート!$A$2:$AZ$2,0))</f>
        <v/>
      </c>
      <c r="D355" s="8" t="str">
        <f>INDEX(中間シート!$A$1:$AZ$149,MATCH($A355&amp;$B355,中間シート!$A$1:$A$149,0),MATCH(D$1,中間シート!$A$2:$AZ$2,0))</f>
        <v/>
      </c>
      <c r="E355" t="str">
        <f>IF(
A355="","",
VLOOKUP(MOD(ROW(A355)-2, 参照用!$J$12) + 1,参照用!$N$1:$P$50,2,0)
)</f>
        <v>気候</v>
      </c>
      <c r="F355" t="str">
        <f xml:space="preserve">
IF(A355="","",
VLOOKUP(MOD(ROW(A355)-2, 参照用!$J$12) + 1,参照用!$N$1:$P$50,3,0)
)</f>
        <v>天気</v>
      </c>
      <c r="G355" t="str">
        <f xml:space="preserve">
IF(A355="","",
IFERROR(
INDEX(中間シート!$B:$CB,
MATCH(A355&amp;B355,中間シート!$A$1:$A$149,0),
MATCH(F355,中間シート!$B$2:$CB$2,0)
),
"")
)</f>
        <v/>
      </c>
      <c r="H355" t="str">
        <f t="shared" si="15"/>
        <v/>
      </c>
      <c r="I355" t="str">
        <f t="shared" si="16"/>
        <v/>
      </c>
      <c r="J355" t="str">
        <f xml:space="preserve">
_xlfn.SWITCH(E355,
"良好サイン",H355*VLOOKUP(F355,参照用!$P$2:$Q$55,2,0),
"注意サイン",H355*VLOOKUP(F355,参照用!$P$2:$Q$55,2,0),
""
)</f>
        <v/>
      </c>
      <c r="K355" s="20">
        <f t="shared" si="17"/>
        <v>60</v>
      </c>
    </row>
    <row r="356" spans="1:11" x14ac:dyDescent="0.2">
      <c r="A356" s="8">
        <f>IF(INDEX(中間シート!B$1:B$149,QUOTIENT(ROW(A356)-2, 参照用!$J$12) + 3,1)&gt;0,
INDEX(中間シート!B$1:B$149,QUOTIENT(ROW(A356)-2, 参照用!$J$12) + 3,1),
"")</f>
        <v>46026</v>
      </c>
      <c r="B356" s="8" t="str">
        <f>IF(INDEX(中間シート!D$1:D$149,QUOTIENT(ROW(B356)-2, 参照用!$J$12) + 3,1)&gt;0,
INDEX(中間シート!D$1:D$149,QUOTIENT(ROW(B356)-2, 参照用!$J$12) + 3,1),
"")</f>
        <v>昼</v>
      </c>
      <c r="C356" s="8" t="str">
        <f>INDEX(中間シート!$A$1:$AZ$149,MATCH(A356&amp;B356,中間シート!$A$1:$A$149,0),MATCH(C$1,中間シート!$A$2:$AZ$2,0))</f>
        <v/>
      </c>
      <c r="D356" s="8" t="str">
        <f>INDEX(中間シート!$A$1:$AZ$149,MATCH($A356&amp;$B356,中間シート!$A$1:$A$149,0),MATCH(D$1,中間シート!$A$2:$AZ$2,0))</f>
        <v/>
      </c>
      <c r="E356" t="str">
        <f>IF(
A356="","",
VLOOKUP(MOD(ROW(A356)-2, 参照用!$J$12) + 1,参照用!$N$1:$P$50,2,0)
)</f>
        <v>気候</v>
      </c>
      <c r="F356" t="str">
        <f xml:space="preserve">
IF(A356="","",
VLOOKUP(MOD(ROW(A356)-2, 参照用!$J$12) + 1,参照用!$N$1:$P$50,3,0)
)</f>
        <v>気温</v>
      </c>
      <c r="G356" t="str">
        <f xml:space="preserve">
IF(A356="","",
IFERROR(
INDEX(中間シート!$B:$CB,
MATCH(A356&amp;B356,中間シート!$A$1:$A$149,0),
MATCH(F356,中間シート!$B$2:$CB$2,0)
),
"")
)</f>
        <v/>
      </c>
      <c r="H356" t="str">
        <f t="shared" si="15"/>
        <v/>
      </c>
      <c r="I356" t="str">
        <f t="shared" si="16"/>
        <v/>
      </c>
      <c r="J356" t="str">
        <f xml:space="preserve">
_xlfn.SWITCH(E356,
"良好サイン",H356*VLOOKUP(F356,参照用!$P$2:$Q$55,2,0),
"注意サイン",H356*VLOOKUP(F356,参照用!$P$2:$Q$55,2,0),
""
)</f>
        <v/>
      </c>
      <c r="K356" s="20">
        <f t="shared" si="17"/>
        <v>60</v>
      </c>
    </row>
    <row r="357" spans="1:11" x14ac:dyDescent="0.2">
      <c r="A357" s="8">
        <f>IF(INDEX(中間シート!B$1:B$149,QUOTIENT(ROW(A357)-2, 参照用!$J$12) + 3,1)&gt;0,
INDEX(中間シート!B$1:B$149,QUOTIENT(ROW(A357)-2, 参照用!$J$12) + 3,1),
"")</f>
        <v>46026</v>
      </c>
      <c r="B357" s="8" t="str">
        <f>IF(INDEX(中間シート!D$1:D$149,QUOTIENT(ROW(B357)-2, 参照用!$J$12) + 3,1)&gt;0,
INDEX(中間シート!D$1:D$149,QUOTIENT(ROW(B357)-2, 参照用!$J$12) + 3,1),
"")</f>
        <v>昼</v>
      </c>
      <c r="C357" s="8" t="str">
        <f>INDEX(中間シート!$A$1:$AZ$149,MATCH(A357&amp;B357,中間シート!$A$1:$A$149,0),MATCH(C$1,中間シート!$A$2:$AZ$2,0))</f>
        <v/>
      </c>
      <c r="D357" s="8" t="str">
        <f>INDEX(中間シート!$A$1:$AZ$149,MATCH($A357&amp;$B357,中間シート!$A$1:$A$149,0),MATCH(D$1,中間シート!$A$2:$AZ$2,0))</f>
        <v/>
      </c>
      <c r="E357" t="str">
        <f>IF(
A357="","",
VLOOKUP(MOD(ROW(A357)-2, 参照用!$J$12) + 1,参照用!$N$1:$P$50,2,0)
)</f>
        <v>基礎指標</v>
      </c>
      <c r="F357" t="str">
        <f xml:space="preserve">
IF(A357="","",
VLOOKUP(MOD(ROW(A357)-2, 参照用!$J$12) + 1,参照用!$N$1:$P$50,3,0)
)</f>
        <v>睡眠</v>
      </c>
      <c r="G357">
        <f xml:space="preserve">
IF(A357="","",
IFERROR(
INDEX(中間シート!$B:$CB,
MATCH(A357&amp;B357,中間シート!$A$1:$A$149,0),
MATCH(F357,中間シート!$B$2:$CB$2,0)
),
"")
)</f>
        <v>0</v>
      </c>
      <c r="H357">
        <f t="shared" si="15"/>
        <v>0</v>
      </c>
      <c r="I357" t="str">
        <f t="shared" si="16"/>
        <v/>
      </c>
      <c r="J357" t="str">
        <f xml:space="preserve">
_xlfn.SWITCH(E357,
"良好サイン",H357*VLOOKUP(F357,参照用!$P$2:$Q$55,2,0),
"注意サイン",H357*VLOOKUP(F357,参照用!$P$2:$Q$55,2,0),
""
)</f>
        <v/>
      </c>
      <c r="K357" s="20">
        <f t="shared" si="17"/>
        <v>60</v>
      </c>
    </row>
    <row r="358" spans="1:11" x14ac:dyDescent="0.2">
      <c r="A358" s="8">
        <f>IF(INDEX(中間シート!B$1:B$149,QUOTIENT(ROW(A358)-2, 参照用!$J$12) + 3,1)&gt;0,
INDEX(中間シート!B$1:B$149,QUOTIENT(ROW(A358)-2, 参照用!$J$12) + 3,1),
"")</f>
        <v>46026</v>
      </c>
      <c r="B358" s="8" t="str">
        <f>IF(INDEX(中間シート!D$1:D$149,QUOTIENT(ROW(B358)-2, 参照用!$J$12) + 3,1)&gt;0,
INDEX(中間シート!D$1:D$149,QUOTIENT(ROW(B358)-2, 参照用!$J$12) + 3,1),
"")</f>
        <v>昼</v>
      </c>
      <c r="C358" s="8" t="str">
        <f>INDEX(中間シート!$A$1:$AZ$149,MATCH(A358&amp;B358,中間シート!$A$1:$A$149,0),MATCH(C$1,中間シート!$A$2:$AZ$2,0))</f>
        <v/>
      </c>
      <c r="D358" s="8" t="str">
        <f>INDEX(中間シート!$A$1:$AZ$149,MATCH($A358&amp;$B358,中間シート!$A$1:$A$149,0),MATCH(D$1,中間シート!$A$2:$AZ$2,0))</f>
        <v/>
      </c>
      <c r="E358" t="str">
        <f>IF(
A358="","",
VLOOKUP(MOD(ROW(A358)-2, 参照用!$J$12) + 1,参照用!$N$1:$P$50,2,0)
)</f>
        <v>基礎指標</v>
      </c>
      <c r="F358" t="str">
        <f xml:space="preserve">
IF(A358="","",
VLOOKUP(MOD(ROW(A358)-2, 参照用!$J$12) + 1,参照用!$N$1:$P$50,3,0)
)</f>
        <v>食事</v>
      </c>
      <c r="G358">
        <f xml:space="preserve">
IF(A358="","",
IFERROR(
INDEX(中間シート!$B:$CB,
MATCH(A358&amp;B358,中間シート!$A$1:$A$149,0),
MATCH(F358,中間シート!$B$2:$CB$2,0)
),
"")
)</f>
        <v>0</v>
      </c>
      <c r="H358">
        <f t="shared" si="15"/>
        <v>0</v>
      </c>
      <c r="I358" t="str">
        <f t="shared" si="16"/>
        <v/>
      </c>
      <c r="J358" t="str">
        <f xml:space="preserve">
_xlfn.SWITCH(E358,
"良好サイン",H358*VLOOKUP(F358,参照用!$P$2:$Q$55,2,0),
"注意サイン",H358*VLOOKUP(F358,参照用!$P$2:$Q$55,2,0),
""
)</f>
        <v/>
      </c>
      <c r="K358" s="20">
        <f t="shared" si="17"/>
        <v>60</v>
      </c>
    </row>
    <row r="359" spans="1:11" x14ac:dyDescent="0.2">
      <c r="A359" s="8">
        <f>IF(INDEX(中間シート!B$1:B$149,QUOTIENT(ROW(A359)-2, 参照用!$J$12) + 3,1)&gt;0,
INDEX(中間シート!B$1:B$149,QUOTIENT(ROW(A359)-2, 参照用!$J$12) + 3,1),
"")</f>
        <v>46026</v>
      </c>
      <c r="B359" s="8" t="str">
        <f>IF(INDEX(中間シート!D$1:D$149,QUOTIENT(ROW(B359)-2, 参照用!$J$12) + 3,1)&gt;0,
INDEX(中間シート!D$1:D$149,QUOTIENT(ROW(B359)-2, 参照用!$J$12) + 3,1),
"")</f>
        <v>昼</v>
      </c>
      <c r="C359" s="8" t="str">
        <f>INDEX(中間シート!$A$1:$AZ$149,MATCH(A359&amp;B359,中間シート!$A$1:$A$149,0),MATCH(C$1,中間シート!$A$2:$AZ$2,0))</f>
        <v/>
      </c>
      <c r="D359" s="8" t="str">
        <f>INDEX(中間シート!$A$1:$AZ$149,MATCH($A359&amp;$B359,中間シート!$A$1:$A$149,0),MATCH(D$1,中間シート!$A$2:$AZ$2,0))</f>
        <v/>
      </c>
      <c r="E359" t="str">
        <f>IF(
A359="","",
VLOOKUP(MOD(ROW(A359)-2, 参照用!$J$12) + 1,参照用!$N$1:$P$50,2,0)
)</f>
        <v>基礎指標</v>
      </c>
      <c r="F359" t="str">
        <f xml:space="preserve">
IF(A359="","",
VLOOKUP(MOD(ROW(A359)-2, 参照用!$J$12) + 1,参照用!$N$1:$P$50,3,0)
)</f>
        <v>ストレス</v>
      </c>
      <c r="G359">
        <f xml:space="preserve">
IF(A359="","",
IFERROR(
INDEX(中間シート!$B:$CB,
MATCH(A359&amp;B359,中間シート!$A$1:$A$149,0),
MATCH(F359,中間シート!$B$2:$CB$2,0)
),
"")
)</f>
        <v>0</v>
      </c>
      <c r="H359">
        <f t="shared" si="15"/>
        <v>0</v>
      </c>
      <c r="I359" t="str">
        <f t="shared" si="16"/>
        <v/>
      </c>
      <c r="J359" t="str">
        <f xml:space="preserve">
_xlfn.SWITCH(E359,
"良好サイン",H359*VLOOKUP(F359,参照用!$P$2:$Q$55,2,0),
"注意サイン",H359*VLOOKUP(F359,参照用!$P$2:$Q$55,2,0),
""
)</f>
        <v/>
      </c>
      <c r="K359" s="20">
        <f t="shared" si="17"/>
        <v>60</v>
      </c>
    </row>
    <row r="360" spans="1:11" x14ac:dyDescent="0.2">
      <c r="A360" s="8">
        <f>IF(INDEX(中間シート!B$1:B$149,QUOTIENT(ROW(A360)-2, 参照用!$J$12) + 3,1)&gt;0,
INDEX(中間シート!B$1:B$149,QUOTIENT(ROW(A360)-2, 参照用!$J$12) + 3,1),
"")</f>
        <v>46026</v>
      </c>
      <c r="B360" s="8" t="str">
        <f>IF(INDEX(中間シート!D$1:D$149,QUOTIENT(ROW(B360)-2, 参照用!$J$12) + 3,1)&gt;0,
INDEX(中間シート!D$1:D$149,QUOTIENT(ROW(B360)-2, 参照用!$J$12) + 3,1),
"")</f>
        <v>昼</v>
      </c>
      <c r="C360" s="8" t="str">
        <f>INDEX(中間シート!$A$1:$AZ$149,MATCH(A360&amp;B360,中間シート!$A$1:$A$149,0),MATCH(C$1,中間シート!$A$2:$AZ$2,0))</f>
        <v/>
      </c>
      <c r="D360" s="8" t="str">
        <f>INDEX(中間シート!$A$1:$AZ$149,MATCH($A360&amp;$B360,中間シート!$A$1:$A$149,0),MATCH(D$1,中間シート!$A$2:$AZ$2,0))</f>
        <v/>
      </c>
      <c r="E360" t="str">
        <f>IF(
A360="","",
VLOOKUP(MOD(ROW(A360)-2, 参照用!$J$12) + 1,参照用!$N$1:$P$50,2,0)
)</f>
        <v>良好サイン</v>
      </c>
      <c r="F360" t="str">
        <f xml:space="preserve">
IF(A360="","",
VLOOKUP(MOD(ROW(A360)-2, 参照用!$J$12) + 1,参照用!$N$1:$P$50,3,0)
)</f>
        <v>プラス思考</v>
      </c>
      <c r="G360">
        <f xml:space="preserve">
IF(A360="","",
IFERROR(
INDEX(中間シート!$B:$CB,
MATCH(A360&amp;B360,中間シート!$A$1:$A$149,0),
MATCH(F360,中間シート!$B$2:$CB$2,0)
),
"")
)</f>
        <v>0</v>
      </c>
      <c r="H360">
        <f t="shared" si="15"/>
        <v>0</v>
      </c>
      <c r="I360" t="str">
        <f t="shared" si="16"/>
        <v/>
      </c>
      <c r="J360">
        <f xml:space="preserve">
_xlfn.SWITCH(E360,
"良好サイン",H360*VLOOKUP(F360,参照用!$P$2:$Q$55,2,0),
"注意サイン",H360*VLOOKUP(F360,参照用!$P$2:$Q$55,2,0),
""
)</f>
        <v>0</v>
      </c>
      <c r="K360" s="20">
        <f t="shared" si="17"/>
        <v>60</v>
      </c>
    </row>
    <row r="361" spans="1:11" x14ac:dyDescent="0.2">
      <c r="A361" s="8">
        <f>IF(INDEX(中間シート!B$1:B$149,QUOTIENT(ROW(A361)-2, 参照用!$J$12) + 3,1)&gt;0,
INDEX(中間シート!B$1:B$149,QUOTIENT(ROW(A361)-2, 参照用!$J$12) + 3,1),
"")</f>
        <v>46026</v>
      </c>
      <c r="B361" s="8" t="str">
        <f>IF(INDEX(中間シート!D$1:D$149,QUOTIENT(ROW(B361)-2, 参照用!$J$12) + 3,1)&gt;0,
INDEX(中間シート!D$1:D$149,QUOTIENT(ROW(B361)-2, 参照用!$J$12) + 3,1),
"")</f>
        <v>昼</v>
      </c>
      <c r="C361" s="8" t="str">
        <f>INDEX(中間シート!$A$1:$AZ$149,MATCH(A361&amp;B361,中間シート!$A$1:$A$149,0),MATCH(C$1,中間シート!$A$2:$AZ$2,0))</f>
        <v/>
      </c>
      <c r="D361" s="8" t="str">
        <f>INDEX(中間シート!$A$1:$AZ$149,MATCH($A361&amp;$B361,中間シート!$A$1:$A$149,0),MATCH(D$1,中間シート!$A$2:$AZ$2,0))</f>
        <v/>
      </c>
      <c r="E361" t="str">
        <f>IF(
A361="","",
VLOOKUP(MOD(ROW(A361)-2, 参照用!$J$12) + 1,参照用!$N$1:$P$50,2,0)
)</f>
        <v>良好サイン</v>
      </c>
      <c r="F361" t="str">
        <f xml:space="preserve">
IF(A361="","",
VLOOKUP(MOD(ROW(A361)-2, 参照用!$J$12) + 1,参照用!$N$1:$P$50,3,0)
)</f>
        <v>元気</v>
      </c>
      <c r="G361">
        <f xml:space="preserve">
IF(A361="","",
IFERROR(
INDEX(中間シート!$B:$CB,
MATCH(A361&amp;B361,中間シート!$A$1:$A$149,0),
MATCH(F361,中間シート!$B$2:$CB$2,0)
),
"")
)</f>
        <v>0</v>
      </c>
      <c r="H361">
        <f t="shared" si="15"/>
        <v>0</v>
      </c>
      <c r="I361" t="str">
        <f t="shared" si="16"/>
        <v/>
      </c>
      <c r="J361">
        <f xml:space="preserve">
_xlfn.SWITCH(E361,
"良好サイン",H361*VLOOKUP(F361,参照用!$P$2:$Q$55,2,0),
"注意サイン",H361*VLOOKUP(F361,参照用!$P$2:$Q$55,2,0),
""
)</f>
        <v>0</v>
      </c>
      <c r="K361" s="20">
        <f t="shared" si="17"/>
        <v>60</v>
      </c>
    </row>
    <row r="362" spans="1:11" x14ac:dyDescent="0.2">
      <c r="A362" s="8">
        <f>IF(INDEX(中間シート!B$1:B$149,QUOTIENT(ROW(A362)-2, 参照用!$J$12) + 3,1)&gt;0,
INDEX(中間シート!B$1:B$149,QUOTIENT(ROW(A362)-2, 参照用!$J$12) + 3,1),
"")</f>
        <v>46026</v>
      </c>
      <c r="B362" s="8" t="str">
        <f>IF(INDEX(中間シート!D$1:D$149,QUOTIENT(ROW(B362)-2, 参照用!$J$12) + 3,1)&gt;0,
INDEX(中間シート!D$1:D$149,QUOTIENT(ROW(B362)-2, 参照用!$J$12) + 3,1),
"")</f>
        <v>昼</v>
      </c>
      <c r="C362" s="8" t="str">
        <f>INDEX(中間シート!$A$1:$AZ$149,MATCH(A362&amp;B362,中間シート!$A$1:$A$149,0),MATCH(C$1,中間シート!$A$2:$AZ$2,0))</f>
        <v/>
      </c>
      <c r="D362" s="8" t="str">
        <f>INDEX(中間シート!$A$1:$AZ$149,MATCH($A362&amp;$B362,中間シート!$A$1:$A$149,0),MATCH(D$1,中間シート!$A$2:$AZ$2,0))</f>
        <v/>
      </c>
      <c r="E362" t="str">
        <f>IF(
A362="","",
VLOOKUP(MOD(ROW(A362)-2, 参照用!$J$12) + 1,参照用!$N$1:$P$50,2,0)
)</f>
        <v>良好サイン</v>
      </c>
      <c r="F362" t="str">
        <f xml:space="preserve">
IF(A362="","",
VLOOKUP(MOD(ROW(A362)-2, 参照用!$J$12) + 1,参照用!$N$1:$P$50,3,0)
)</f>
        <v>やる気あり</v>
      </c>
      <c r="G362">
        <f xml:space="preserve">
IF(A362="","",
IFERROR(
INDEX(中間シート!$B:$CB,
MATCH(A362&amp;B362,中間シート!$A$1:$A$149,0),
MATCH(F362,中間シート!$B$2:$CB$2,0)
),
"")
)</f>
        <v>0</v>
      </c>
      <c r="H362">
        <f t="shared" si="15"/>
        <v>0</v>
      </c>
      <c r="I362" t="str">
        <f t="shared" si="16"/>
        <v/>
      </c>
      <c r="J362">
        <f xml:space="preserve">
_xlfn.SWITCH(E362,
"良好サイン",H362*VLOOKUP(F362,参照用!$P$2:$Q$55,2,0),
"注意サイン",H362*VLOOKUP(F362,参照用!$P$2:$Q$55,2,0),
""
)</f>
        <v>0</v>
      </c>
      <c r="K362" s="20">
        <f t="shared" si="17"/>
        <v>60</v>
      </c>
    </row>
    <row r="363" spans="1:11" x14ac:dyDescent="0.2">
      <c r="A363" s="8">
        <f>IF(INDEX(中間シート!B$1:B$149,QUOTIENT(ROW(A363)-2, 参照用!$J$12) + 3,1)&gt;0,
INDEX(中間シート!B$1:B$149,QUOTIENT(ROW(A363)-2, 参照用!$J$12) + 3,1),
"")</f>
        <v>46026</v>
      </c>
      <c r="B363" s="8" t="str">
        <f>IF(INDEX(中間シート!D$1:D$149,QUOTIENT(ROW(B363)-2, 参照用!$J$12) + 3,1)&gt;0,
INDEX(中間シート!D$1:D$149,QUOTIENT(ROW(B363)-2, 参照用!$J$12) + 3,1),
"")</f>
        <v>昼</v>
      </c>
      <c r="C363" s="8" t="str">
        <f>INDEX(中間シート!$A$1:$AZ$149,MATCH(A363&amp;B363,中間シート!$A$1:$A$149,0),MATCH(C$1,中間シート!$A$2:$AZ$2,0))</f>
        <v/>
      </c>
      <c r="D363" s="8" t="str">
        <f>INDEX(中間シート!$A$1:$AZ$149,MATCH($A363&amp;$B363,中間シート!$A$1:$A$149,0),MATCH(D$1,中間シート!$A$2:$AZ$2,0))</f>
        <v/>
      </c>
      <c r="E363" t="str">
        <f>IF(
A363="","",
VLOOKUP(MOD(ROW(A363)-2, 参照用!$J$12) + 1,参照用!$N$1:$P$50,2,0)
)</f>
        <v>良好サイン</v>
      </c>
      <c r="F363" t="str">
        <f xml:space="preserve">
IF(A363="","",
VLOOKUP(MOD(ROW(A363)-2, 参照用!$J$12) + 1,参照用!$N$1:$P$50,3,0)
)</f>
        <v>心に余裕</v>
      </c>
      <c r="G363">
        <f xml:space="preserve">
IF(A363="","",
IFERROR(
INDEX(中間シート!$B:$CB,
MATCH(A363&amp;B363,中間シート!$A$1:$A$149,0),
MATCH(F363,中間シート!$B$2:$CB$2,0)
),
"")
)</f>
        <v>0</v>
      </c>
      <c r="H363">
        <f t="shared" si="15"/>
        <v>0</v>
      </c>
      <c r="I363" t="str">
        <f t="shared" si="16"/>
        <v/>
      </c>
      <c r="J363">
        <f xml:space="preserve">
_xlfn.SWITCH(E363,
"良好サイン",H363*VLOOKUP(F363,参照用!$P$2:$Q$55,2,0),
"注意サイン",H363*VLOOKUP(F363,参照用!$P$2:$Q$55,2,0),
""
)</f>
        <v>0</v>
      </c>
      <c r="K363" s="20">
        <f t="shared" si="17"/>
        <v>60</v>
      </c>
    </row>
    <row r="364" spans="1:11" x14ac:dyDescent="0.2">
      <c r="A364" s="8">
        <f>IF(INDEX(中間シート!B$1:B$149,QUOTIENT(ROW(A364)-2, 参照用!$J$12) + 3,1)&gt;0,
INDEX(中間シート!B$1:B$149,QUOTIENT(ROW(A364)-2, 参照用!$J$12) + 3,1),
"")</f>
        <v>46026</v>
      </c>
      <c r="B364" s="8" t="str">
        <f>IF(INDEX(中間シート!D$1:D$149,QUOTIENT(ROW(B364)-2, 参照用!$J$12) + 3,1)&gt;0,
INDEX(中間シート!D$1:D$149,QUOTIENT(ROW(B364)-2, 参照用!$J$12) + 3,1),
"")</f>
        <v>昼</v>
      </c>
      <c r="C364" s="8" t="str">
        <f>INDEX(中間シート!$A$1:$AZ$149,MATCH(A364&amp;B364,中間シート!$A$1:$A$149,0),MATCH(C$1,中間シート!$A$2:$AZ$2,0))</f>
        <v/>
      </c>
      <c r="D364" s="8" t="str">
        <f>INDEX(中間シート!$A$1:$AZ$149,MATCH($A364&amp;$B364,中間シート!$A$1:$A$149,0),MATCH(D$1,中間シート!$A$2:$AZ$2,0))</f>
        <v/>
      </c>
      <c r="E364" t="str">
        <f>IF(
A364="","",
VLOOKUP(MOD(ROW(A364)-2, 参照用!$J$12) + 1,参照用!$N$1:$P$50,2,0)
)</f>
        <v>良好サイン</v>
      </c>
      <c r="F364" t="str">
        <f xml:space="preserve">
IF(A364="","",
VLOOKUP(MOD(ROW(A364)-2, 参照用!$J$12) + 1,参照用!$N$1:$P$50,3,0)
)</f>
        <v>イキイキ</v>
      </c>
      <c r="G364">
        <f xml:space="preserve">
IF(A364="","",
IFERROR(
INDEX(中間シート!$B:$CB,
MATCH(A364&amp;B364,中間シート!$A$1:$A$149,0),
MATCH(F364,中間シート!$B$2:$CB$2,0)
),
"")
)</f>
        <v>0</v>
      </c>
      <c r="H364">
        <f t="shared" si="15"/>
        <v>0</v>
      </c>
      <c r="I364" t="str">
        <f t="shared" si="16"/>
        <v/>
      </c>
      <c r="J364">
        <f xml:space="preserve">
_xlfn.SWITCH(E364,
"良好サイン",H364*VLOOKUP(F364,参照用!$P$2:$Q$55,2,0),
"注意サイン",H364*VLOOKUP(F364,参照用!$P$2:$Q$55,2,0),
""
)</f>
        <v>0</v>
      </c>
      <c r="K364" s="20">
        <f t="shared" si="17"/>
        <v>60</v>
      </c>
    </row>
    <row r="365" spans="1:11" x14ac:dyDescent="0.2">
      <c r="A365" s="8">
        <f>IF(INDEX(中間シート!B$1:B$149,QUOTIENT(ROW(A365)-2, 参照用!$J$12) + 3,1)&gt;0,
INDEX(中間シート!B$1:B$149,QUOTIENT(ROW(A365)-2, 参照用!$J$12) + 3,1),
"")</f>
        <v>46026</v>
      </c>
      <c r="B365" s="8" t="str">
        <f>IF(INDEX(中間シート!D$1:D$149,QUOTIENT(ROW(B365)-2, 参照用!$J$12) + 3,1)&gt;0,
INDEX(中間シート!D$1:D$149,QUOTIENT(ROW(B365)-2, 参照用!$J$12) + 3,1),
"")</f>
        <v>昼</v>
      </c>
      <c r="C365" s="8" t="str">
        <f>INDEX(中間シート!$A$1:$AZ$149,MATCH(A365&amp;B365,中間シート!$A$1:$A$149,0),MATCH(C$1,中間シート!$A$2:$AZ$2,0))</f>
        <v/>
      </c>
      <c r="D365" s="8" t="str">
        <f>INDEX(中間シート!$A$1:$AZ$149,MATCH($A365&amp;$B365,中間シート!$A$1:$A$149,0),MATCH(D$1,中間シート!$A$2:$AZ$2,0))</f>
        <v/>
      </c>
      <c r="E365" t="str">
        <f>IF(
A365="","",
VLOOKUP(MOD(ROW(A365)-2, 参照用!$J$12) + 1,参照用!$N$1:$P$50,2,0)
)</f>
        <v>良好サイン</v>
      </c>
      <c r="F365" t="str">
        <f xml:space="preserve">
IF(A365="","",
VLOOKUP(MOD(ROW(A365)-2, 参照用!$J$12) + 1,参照用!$N$1:$P$50,3,0)
)</f>
        <v>活動的</v>
      </c>
      <c r="G365">
        <f xml:space="preserve">
IF(A365="","",
IFERROR(
INDEX(中間シート!$B:$CB,
MATCH(A365&amp;B365,中間シート!$A$1:$A$149,0),
MATCH(F365,中間シート!$B$2:$CB$2,0)
),
"")
)</f>
        <v>0</v>
      </c>
      <c r="H365">
        <f t="shared" si="15"/>
        <v>0</v>
      </c>
      <c r="I365" t="str">
        <f t="shared" si="16"/>
        <v/>
      </c>
      <c r="J365">
        <f xml:space="preserve">
_xlfn.SWITCH(E365,
"良好サイン",H365*VLOOKUP(F365,参照用!$P$2:$Q$55,2,0),
"注意サイン",H365*VLOOKUP(F365,参照用!$P$2:$Q$55,2,0),
""
)</f>
        <v>0</v>
      </c>
      <c r="K365" s="20">
        <f t="shared" si="17"/>
        <v>60</v>
      </c>
    </row>
    <row r="366" spans="1:11" x14ac:dyDescent="0.2">
      <c r="A366" s="8">
        <f>IF(INDEX(中間シート!B$1:B$149,QUOTIENT(ROW(A366)-2, 参照用!$J$12) + 3,1)&gt;0,
INDEX(中間シート!B$1:B$149,QUOTIENT(ROW(A366)-2, 参照用!$J$12) + 3,1),
"")</f>
        <v>46026</v>
      </c>
      <c r="B366" s="8" t="str">
        <f>IF(INDEX(中間シート!D$1:D$149,QUOTIENT(ROW(B366)-2, 参照用!$J$12) + 3,1)&gt;0,
INDEX(中間シート!D$1:D$149,QUOTIENT(ROW(B366)-2, 参照用!$J$12) + 3,1),
"")</f>
        <v>昼</v>
      </c>
      <c r="C366" s="8" t="str">
        <f>INDEX(中間シート!$A$1:$AZ$149,MATCH(A366&amp;B366,中間シート!$A$1:$A$149,0),MATCH(C$1,中間シート!$A$2:$AZ$2,0))</f>
        <v/>
      </c>
      <c r="D366" s="8" t="str">
        <f>INDEX(中間シート!$A$1:$AZ$149,MATCH($A366&amp;$B366,中間シート!$A$1:$A$149,0),MATCH(D$1,中間シート!$A$2:$AZ$2,0))</f>
        <v/>
      </c>
      <c r="E366" t="str">
        <f>IF(
A366="","",
VLOOKUP(MOD(ROW(A366)-2, 参照用!$J$12) + 1,参照用!$N$1:$P$50,2,0)
)</f>
        <v>注意サイン</v>
      </c>
      <c r="F366" t="str">
        <f xml:space="preserve">
IF(A366="","",
VLOOKUP(MOD(ROW(A366)-2, 参照用!$J$12) + 1,参照用!$N$1:$P$50,3,0)
)</f>
        <v>ため息が増加</v>
      </c>
      <c r="G366">
        <f xml:space="preserve">
IF(A366="","",
IFERROR(
INDEX(中間シート!$B:$CB,
MATCH(A366&amp;B366,中間シート!$A$1:$A$149,0),
MATCH(F366,中間シート!$B$2:$CB$2,0)
),
"")
)</f>
        <v>0</v>
      </c>
      <c r="H366">
        <f t="shared" si="15"/>
        <v>0</v>
      </c>
      <c r="I366" t="str">
        <f t="shared" si="16"/>
        <v/>
      </c>
      <c r="J366">
        <f xml:space="preserve">
_xlfn.SWITCH(E366,
"良好サイン",H366*VLOOKUP(F366,参照用!$P$2:$Q$55,2,0),
"注意サイン",H366*VLOOKUP(F366,参照用!$P$2:$Q$55,2,0),
""
)</f>
        <v>0</v>
      </c>
      <c r="K366" s="20">
        <f t="shared" si="17"/>
        <v>60</v>
      </c>
    </row>
    <row r="367" spans="1:11" x14ac:dyDescent="0.2">
      <c r="A367" s="8">
        <f>IF(INDEX(中間シート!B$1:B$149,QUOTIENT(ROW(A367)-2, 参照用!$J$12) + 3,1)&gt;0,
INDEX(中間シート!B$1:B$149,QUOTIENT(ROW(A367)-2, 参照用!$J$12) + 3,1),
"")</f>
        <v>46026</v>
      </c>
      <c r="B367" s="8" t="str">
        <f>IF(INDEX(中間シート!D$1:D$149,QUOTIENT(ROW(B367)-2, 参照用!$J$12) + 3,1)&gt;0,
INDEX(中間シート!D$1:D$149,QUOTIENT(ROW(B367)-2, 参照用!$J$12) + 3,1),
"")</f>
        <v>昼</v>
      </c>
      <c r="C367" s="8" t="str">
        <f>INDEX(中間シート!$A$1:$AZ$149,MATCH(A367&amp;B367,中間シート!$A$1:$A$149,0),MATCH(C$1,中間シート!$A$2:$AZ$2,0))</f>
        <v/>
      </c>
      <c r="D367" s="8" t="str">
        <f>INDEX(中間シート!$A$1:$AZ$149,MATCH($A367&amp;$B367,中間シート!$A$1:$A$149,0),MATCH(D$1,中間シート!$A$2:$AZ$2,0))</f>
        <v/>
      </c>
      <c r="E367" t="str">
        <f>IF(
A367="","",
VLOOKUP(MOD(ROW(A367)-2, 参照用!$J$12) + 1,参照用!$N$1:$P$50,2,0)
)</f>
        <v>注意サイン</v>
      </c>
      <c r="F367" t="str">
        <f xml:space="preserve">
IF(A367="","",
VLOOKUP(MOD(ROW(A367)-2, 参照用!$J$12) + 1,参照用!$N$1:$P$50,3,0)
)</f>
        <v>もやもや</v>
      </c>
      <c r="G367">
        <f xml:space="preserve">
IF(A367="","",
IFERROR(
INDEX(中間シート!$B:$CB,
MATCH(A367&amp;B367,中間シート!$A$1:$A$149,0),
MATCH(F367,中間シート!$B$2:$CB$2,0)
),
"")
)</f>
        <v>0</v>
      </c>
      <c r="H367">
        <f t="shared" si="15"/>
        <v>0</v>
      </c>
      <c r="I367" t="str">
        <f t="shared" si="16"/>
        <v/>
      </c>
      <c r="J367">
        <f xml:space="preserve">
_xlfn.SWITCH(E367,
"良好サイン",H367*VLOOKUP(F367,参照用!$P$2:$Q$55,2,0),
"注意サイン",H367*VLOOKUP(F367,参照用!$P$2:$Q$55,2,0),
""
)</f>
        <v>0</v>
      </c>
      <c r="K367" s="20">
        <f t="shared" si="17"/>
        <v>60</v>
      </c>
    </row>
    <row r="368" spans="1:11" x14ac:dyDescent="0.2">
      <c r="A368" s="8">
        <f>IF(INDEX(中間シート!B$1:B$149,QUOTIENT(ROW(A368)-2, 参照用!$J$12) + 3,1)&gt;0,
INDEX(中間シート!B$1:B$149,QUOTIENT(ROW(A368)-2, 参照用!$J$12) + 3,1),
"")</f>
        <v>46026</v>
      </c>
      <c r="B368" s="8" t="str">
        <f>IF(INDEX(中間シート!D$1:D$149,QUOTIENT(ROW(B368)-2, 参照用!$J$12) + 3,1)&gt;0,
INDEX(中間シート!D$1:D$149,QUOTIENT(ROW(B368)-2, 参照用!$J$12) + 3,1),
"")</f>
        <v>昼</v>
      </c>
      <c r="C368" s="8" t="str">
        <f>INDEX(中間シート!$A$1:$AZ$149,MATCH(A368&amp;B368,中間シート!$A$1:$A$149,0),MATCH(C$1,中間シート!$A$2:$AZ$2,0))</f>
        <v/>
      </c>
      <c r="D368" s="8" t="str">
        <f>INDEX(中間シート!$A$1:$AZ$149,MATCH($A368&amp;$B368,中間シート!$A$1:$A$149,0),MATCH(D$1,中間シート!$A$2:$AZ$2,0))</f>
        <v/>
      </c>
      <c r="E368" t="str">
        <f>IF(
A368="","",
VLOOKUP(MOD(ROW(A368)-2, 参照用!$J$12) + 1,参照用!$N$1:$P$50,2,0)
)</f>
        <v>注意サイン</v>
      </c>
      <c r="F368" t="str">
        <f xml:space="preserve">
IF(A368="","",
VLOOKUP(MOD(ROW(A368)-2, 参照用!$J$12) + 1,参照用!$N$1:$P$50,3,0)
)</f>
        <v>だるい</v>
      </c>
      <c r="G368">
        <f xml:space="preserve">
IF(A368="","",
IFERROR(
INDEX(中間シート!$B:$CB,
MATCH(A368&amp;B368,中間シート!$A$1:$A$149,0),
MATCH(F368,中間シート!$B$2:$CB$2,0)
),
"")
)</f>
        <v>0</v>
      </c>
      <c r="H368">
        <f t="shared" si="15"/>
        <v>0</v>
      </c>
      <c r="I368" t="str">
        <f t="shared" si="16"/>
        <v/>
      </c>
      <c r="J368">
        <f xml:space="preserve">
_xlfn.SWITCH(E368,
"良好サイン",H368*VLOOKUP(F368,参照用!$P$2:$Q$55,2,0),
"注意サイン",H368*VLOOKUP(F368,参照用!$P$2:$Q$55,2,0),
""
)</f>
        <v>0</v>
      </c>
      <c r="K368" s="20">
        <f t="shared" si="17"/>
        <v>60</v>
      </c>
    </row>
    <row r="369" spans="1:11" x14ac:dyDescent="0.2">
      <c r="A369" s="8">
        <f>IF(INDEX(中間シート!B$1:B$149,QUOTIENT(ROW(A369)-2, 参照用!$J$12) + 3,1)&gt;0,
INDEX(中間シート!B$1:B$149,QUOTIENT(ROW(A369)-2, 参照用!$J$12) + 3,1),
"")</f>
        <v>46026</v>
      </c>
      <c r="B369" s="8" t="str">
        <f>IF(INDEX(中間シート!D$1:D$149,QUOTIENT(ROW(B369)-2, 参照用!$J$12) + 3,1)&gt;0,
INDEX(中間シート!D$1:D$149,QUOTIENT(ROW(B369)-2, 参照用!$J$12) + 3,1),
"")</f>
        <v>昼</v>
      </c>
      <c r="C369" s="8" t="str">
        <f>INDEX(中間シート!$A$1:$AZ$149,MATCH(A369&amp;B369,中間シート!$A$1:$A$149,0),MATCH(C$1,中間シート!$A$2:$AZ$2,0))</f>
        <v/>
      </c>
      <c r="D369" s="8" t="str">
        <f>INDEX(中間シート!$A$1:$AZ$149,MATCH($A369&amp;$B369,中間シート!$A$1:$A$149,0),MATCH(D$1,中間シート!$A$2:$AZ$2,0))</f>
        <v/>
      </c>
      <c r="E369" t="str">
        <f>IF(
A369="","",
VLOOKUP(MOD(ROW(A369)-2, 参照用!$J$12) + 1,参照用!$N$1:$P$50,2,0)
)</f>
        <v>注意サイン</v>
      </c>
      <c r="F369" t="str">
        <f xml:space="preserve">
IF(A369="","",
VLOOKUP(MOD(ROW(A369)-2, 参照用!$J$12) + 1,参照用!$N$1:$P$50,3,0)
)</f>
        <v>ぼーっとする</v>
      </c>
      <c r="G369">
        <f xml:space="preserve">
IF(A369="","",
IFERROR(
INDEX(中間シート!$B:$CB,
MATCH(A369&amp;B369,中間シート!$A$1:$A$149,0),
MATCH(F369,中間シート!$B$2:$CB$2,0)
),
"")
)</f>
        <v>0</v>
      </c>
      <c r="H369">
        <f t="shared" si="15"/>
        <v>0</v>
      </c>
      <c r="I369" t="str">
        <f t="shared" si="16"/>
        <v/>
      </c>
      <c r="J369">
        <f xml:space="preserve">
_xlfn.SWITCH(E369,
"良好サイン",H369*VLOOKUP(F369,参照用!$P$2:$Q$55,2,0),
"注意サイン",H369*VLOOKUP(F369,参照用!$P$2:$Q$55,2,0),
""
)</f>
        <v>0</v>
      </c>
      <c r="K369" s="20">
        <f t="shared" si="17"/>
        <v>60</v>
      </c>
    </row>
    <row r="370" spans="1:11" x14ac:dyDescent="0.2">
      <c r="A370" s="8">
        <f>IF(INDEX(中間シート!B$1:B$149,QUOTIENT(ROW(A370)-2, 参照用!$J$12) + 3,1)&gt;0,
INDEX(中間シート!B$1:B$149,QUOTIENT(ROW(A370)-2, 参照用!$J$12) + 3,1),
"")</f>
        <v>46026</v>
      </c>
      <c r="B370" s="8" t="str">
        <f>IF(INDEX(中間シート!D$1:D$149,QUOTIENT(ROW(B370)-2, 参照用!$J$12) + 3,1)&gt;0,
INDEX(中間シート!D$1:D$149,QUOTIENT(ROW(B370)-2, 参照用!$J$12) + 3,1),
"")</f>
        <v>昼</v>
      </c>
      <c r="C370" s="8" t="str">
        <f>INDEX(中間シート!$A$1:$AZ$149,MATCH(A370&amp;B370,中間シート!$A$1:$A$149,0),MATCH(C$1,中間シート!$A$2:$AZ$2,0))</f>
        <v/>
      </c>
      <c r="D370" s="8" t="str">
        <f>INDEX(中間シート!$A$1:$AZ$149,MATCH($A370&amp;$B370,中間シート!$A$1:$A$149,0),MATCH(D$1,中間シート!$A$2:$AZ$2,0))</f>
        <v/>
      </c>
      <c r="E370" t="str">
        <f>IF(
A370="","",
VLOOKUP(MOD(ROW(A370)-2, 参照用!$J$12) + 1,参照用!$N$1:$P$50,2,0)
)</f>
        <v>注意サイン</v>
      </c>
      <c r="F370" t="str">
        <f xml:space="preserve">
IF(A370="","",
VLOOKUP(MOD(ROW(A370)-2, 参照用!$J$12) + 1,参照用!$N$1:$P$50,3,0)
)</f>
        <v>協調性が低下</v>
      </c>
      <c r="G370">
        <f xml:space="preserve">
IF(A370="","",
IFERROR(
INDEX(中間シート!$B:$CB,
MATCH(A370&amp;B370,中間シート!$A$1:$A$149,0),
MATCH(F370,中間シート!$B$2:$CB$2,0)
),
"")
)</f>
        <v>0</v>
      </c>
      <c r="H370">
        <f t="shared" si="15"/>
        <v>0</v>
      </c>
      <c r="I370" t="str">
        <f t="shared" si="16"/>
        <v/>
      </c>
      <c r="J370">
        <f xml:space="preserve">
_xlfn.SWITCH(E370,
"良好サイン",H370*VLOOKUP(F370,参照用!$P$2:$Q$55,2,0),
"注意サイン",H370*VLOOKUP(F370,参照用!$P$2:$Q$55,2,0),
""
)</f>
        <v>0</v>
      </c>
      <c r="K370" s="20">
        <f t="shared" si="17"/>
        <v>60</v>
      </c>
    </row>
    <row r="371" spans="1:11" x14ac:dyDescent="0.2">
      <c r="A371" s="8">
        <f>IF(INDEX(中間シート!B$1:B$149,QUOTIENT(ROW(A371)-2, 参照用!$J$12) + 3,1)&gt;0,
INDEX(中間シート!B$1:B$149,QUOTIENT(ROW(A371)-2, 参照用!$J$12) + 3,1),
"")</f>
        <v>46026</v>
      </c>
      <c r="B371" s="8" t="str">
        <f>IF(INDEX(中間シート!D$1:D$149,QUOTIENT(ROW(B371)-2, 参照用!$J$12) + 3,1)&gt;0,
INDEX(中間シート!D$1:D$149,QUOTIENT(ROW(B371)-2, 参照用!$J$12) + 3,1),
"")</f>
        <v>昼</v>
      </c>
      <c r="C371" s="8" t="str">
        <f>INDEX(中間シート!$A$1:$AZ$149,MATCH(A371&amp;B371,中間シート!$A$1:$A$149,0),MATCH(C$1,中間シート!$A$2:$AZ$2,0))</f>
        <v/>
      </c>
      <c r="D371" s="8" t="str">
        <f>INDEX(中間シート!$A$1:$AZ$149,MATCH($A371&amp;$B371,中間シート!$A$1:$A$149,0),MATCH(D$1,中間シート!$A$2:$AZ$2,0))</f>
        <v/>
      </c>
      <c r="E371" t="str">
        <f>IF(
A371="","",
VLOOKUP(MOD(ROW(A371)-2, 参照用!$J$12) + 1,参照用!$N$1:$P$50,2,0)
)</f>
        <v>注意サイン</v>
      </c>
      <c r="F371" t="str">
        <f xml:space="preserve">
IF(A371="","",
VLOOKUP(MOD(ROW(A371)-2, 参照用!$J$12) + 1,参照用!$N$1:$P$50,3,0)
)</f>
        <v>憂鬱</v>
      </c>
      <c r="G371">
        <f xml:space="preserve">
IF(A371="","",
IFERROR(
INDEX(中間シート!$B:$CB,
MATCH(A371&amp;B371,中間シート!$A$1:$A$149,0),
MATCH(F371,中間シート!$B$2:$CB$2,0)
),
"")
)</f>
        <v>0</v>
      </c>
      <c r="H371">
        <f t="shared" si="15"/>
        <v>0</v>
      </c>
      <c r="I371" t="str">
        <f t="shared" si="16"/>
        <v/>
      </c>
      <c r="J371">
        <f xml:space="preserve">
_xlfn.SWITCH(E371,
"良好サイン",H371*VLOOKUP(F371,参照用!$P$2:$Q$55,2,0),
"注意サイン",H371*VLOOKUP(F371,参照用!$P$2:$Q$55,2,0),
""
)</f>
        <v>0</v>
      </c>
      <c r="K371" s="20">
        <f t="shared" si="17"/>
        <v>60</v>
      </c>
    </row>
    <row r="372" spans="1:11" x14ac:dyDescent="0.2">
      <c r="A372" s="8">
        <f>IF(INDEX(中間シート!B$1:B$149,QUOTIENT(ROW(A372)-2, 参照用!$J$12) + 3,1)&gt;0,
INDEX(中間シート!B$1:B$149,QUOTIENT(ROW(A372)-2, 参照用!$J$12) + 3,1),
"")</f>
        <v>46026</v>
      </c>
      <c r="B372" s="8" t="str">
        <f>IF(INDEX(中間シート!D$1:D$149,QUOTIENT(ROW(B372)-2, 参照用!$J$12) + 3,1)&gt;0,
INDEX(中間シート!D$1:D$149,QUOTIENT(ROW(B372)-2, 参照用!$J$12) + 3,1),
"")</f>
        <v>昼</v>
      </c>
      <c r="C372" s="8" t="str">
        <f>INDEX(中間シート!$A$1:$AZ$149,MATCH(A372&amp;B372,中間シート!$A$1:$A$149,0),MATCH(C$1,中間シート!$A$2:$AZ$2,0))</f>
        <v/>
      </c>
      <c r="D372" s="8" t="str">
        <f>INDEX(中間シート!$A$1:$AZ$149,MATCH($A372&amp;$B372,中間シート!$A$1:$A$149,0),MATCH(D$1,中間シート!$A$2:$AZ$2,0))</f>
        <v/>
      </c>
      <c r="E372" t="str">
        <f>IF(
A372="","",
VLOOKUP(MOD(ROW(A372)-2, 参照用!$J$12) + 1,参照用!$N$1:$P$50,2,0)
)</f>
        <v>注意サイン</v>
      </c>
      <c r="F372" t="str">
        <f xml:space="preserve">
IF(A372="","",
VLOOKUP(MOD(ROW(A372)-2, 参照用!$J$12) + 1,参照用!$N$1:$P$50,3,0)
)</f>
        <v>やる気が無い</v>
      </c>
      <c r="G372">
        <f xml:space="preserve">
IF(A372="","",
IFERROR(
INDEX(中間シート!$B:$CB,
MATCH(A372&amp;B372,中間シート!$A$1:$A$149,0),
MATCH(F372,中間シート!$B$2:$CB$2,0)
),
"")
)</f>
        <v>0</v>
      </c>
      <c r="H372">
        <f t="shared" si="15"/>
        <v>0</v>
      </c>
      <c r="I372" t="str">
        <f t="shared" si="16"/>
        <v/>
      </c>
      <c r="J372">
        <f xml:space="preserve">
_xlfn.SWITCH(E372,
"良好サイン",H372*VLOOKUP(F372,参照用!$P$2:$Q$55,2,0),
"注意サイン",H372*VLOOKUP(F372,参照用!$P$2:$Q$55,2,0),
""
)</f>
        <v>0</v>
      </c>
      <c r="K372" s="20">
        <f t="shared" si="17"/>
        <v>60</v>
      </c>
    </row>
    <row r="373" spans="1:11" x14ac:dyDescent="0.2">
      <c r="A373" s="8">
        <f>IF(INDEX(中間シート!B$1:B$149,QUOTIENT(ROW(A373)-2, 参照用!$J$12) + 3,1)&gt;0,
INDEX(中間シート!B$1:B$149,QUOTIENT(ROW(A373)-2, 参照用!$J$12) + 3,1),
"")</f>
        <v>46026</v>
      </c>
      <c r="B373" s="8" t="str">
        <f>IF(INDEX(中間シート!D$1:D$149,QUOTIENT(ROW(B373)-2, 参照用!$J$12) + 3,1)&gt;0,
INDEX(中間シート!D$1:D$149,QUOTIENT(ROW(B373)-2, 参照用!$J$12) + 3,1),
"")</f>
        <v>昼</v>
      </c>
      <c r="C373" s="8" t="str">
        <f>INDEX(中間シート!$A$1:$AZ$149,MATCH(A373&amp;B373,中間シート!$A$1:$A$149,0),MATCH(C$1,中間シート!$A$2:$AZ$2,0))</f>
        <v/>
      </c>
      <c r="D373" s="8" t="str">
        <f>INDEX(中間シート!$A$1:$AZ$149,MATCH($A373&amp;$B373,中間シート!$A$1:$A$149,0),MATCH(D$1,中間シート!$A$2:$AZ$2,0))</f>
        <v/>
      </c>
      <c r="E373" t="str">
        <f>IF(
A373="","",
VLOOKUP(MOD(ROW(A373)-2, 参照用!$J$12) + 1,参照用!$N$1:$P$50,2,0)
)</f>
        <v>注意サイン</v>
      </c>
      <c r="F373" t="str">
        <f xml:space="preserve">
IF(A373="","",
VLOOKUP(MOD(ROW(A373)-2, 参照用!$J$12) + 1,参照用!$N$1:$P$50,3,0)
)</f>
        <v>物忘れ</v>
      </c>
      <c r="G373">
        <f xml:space="preserve">
IF(A373="","",
IFERROR(
INDEX(中間シート!$B:$CB,
MATCH(A373&amp;B373,中間シート!$A$1:$A$149,0),
MATCH(F373,中間シート!$B$2:$CB$2,0)
),
"")
)</f>
        <v>0</v>
      </c>
      <c r="H373">
        <f t="shared" si="15"/>
        <v>0</v>
      </c>
      <c r="I373" t="str">
        <f t="shared" si="16"/>
        <v/>
      </c>
      <c r="J373">
        <f xml:space="preserve">
_xlfn.SWITCH(E373,
"良好サイン",H373*VLOOKUP(F373,参照用!$P$2:$Q$55,2,0),
"注意サイン",H373*VLOOKUP(F373,参照用!$P$2:$Q$55,2,0),
""
)</f>
        <v>0</v>
      </c>
      <c r="K373" s="20">
        <f t="shared" si="17"/>
        <v>60</v>
      </c>
    </row>
    <row r="374" spans="1:11" x14ac:dyDescent="0.2">
      <c r="A374" s="8">
        <f>IF(INDEX(中間シート!B$1:B$149,QUOTIENT(ROW(A374)-2, 参照用!$J$12) + 3,1)&gt;0,
INDEX(中間シート!B$1:B$149,QUOTIENT(ROW(A374)-2, 参照用!$J$12) + 3,1),
"")</f>
        <v>46026</v>
      </c>
      <c r="B374" s="8" t="str">
        <f>IF(INDEX(中間シート!D$1:D$149,QUOTIENT(ROW(B374)-2, 参照用!$J$12) + 3,1)&gt;0,
INDEX(中間シート!D$1:D$149,QUOTIENT(ROW(B374)-2, 参照用!$J$12) + 3,1),
"")</f>
        <v>昼</v>
      </c>
      <c r="C374" s="8" t="str">
        <f>INDEX(中間シート!$A$1:$AZ$149,MATCH(A374&amp;B374,中間シート!$A$1:$A$149,0),MATCH(C$1,中間シート!$A$2:$AZ$2,0))</f>
        <v/>
      </c>
      <c r="D374" s="8" t="str">
        <f>INDEX(中間シート!$A$1:$AZ$149,MATCH($A374&amp;$B374,中間シート!$A$1:$A$149,0),MATCH(D$1,中間シート!$A$2:$AZ$2,0))</f>
        <v/>
      </c>
      <c r="E374" t="str">
        <f>IF(
A374="","",
VLOOKUP(MOD(ROW(A374)-2, 参照用!$J$12) + 1,参照用!$N$1:$P$50,2,0)
)</f>
        <v>悪化サイン</v>
      </c>
      <c r="F374" t="str">
        <f xml:space="preserve">
IF(A374="","",
VLOOKUP(MOD(ROW(A374)-2, 参照用!$J$12) + 1,参照用!$N$1:$P$50,3,0)
)</f>
        <v>イライラ</v>
      </c>
      <c r="G374">
        <f xml:space="preserve">
IF(A374="","",
IFERROR(
INDEX(中間シート!$B:$CB,
MATCH(A374&amp;B374,中間シート!$A$1:$A$149,0),
MATCH(F374,中間シート!$B$2:$CB$2,0)
),
"")
)</f>
        <v>0</v>
      </c>
      <c r="H374">
        <f t="shared" si="15"/>
        <v>0</v>
      </c>
      <c r="I374" t="str">
        <f t="shared" si="16"/>
        <v/>
      </c>
      <c r="J374" t="str">
        <f xml:space="preserve">
_xlfn.SWITCH(E374,
"良好サイン",H374*VLOOKUP(F374,参照用!$P$2:$Q$55,2,0),
"注意サイン",H374*VLOOKUP(F374,参照用!$P$2:$Q$55,2,0),
""
)</f>
        <v/>
      </c>
      <c r="K374" s="20">
        <f t="shared" si="17"/>
        <v>60</v>
      </c>
    </row>
    <row r="375" spans="1:11" x14ac:dyDescent="0.2">
      <c r="A375" s="8">
        <f>IF(INDEX(中間シート!B$1:B$149,QUOTIENT(ROW(A375)-2, 参照用!$J$12) + 3,1)&gt;0,
INDEX(中間シート!B$1:B$149,QUOTIENT(ROW(A375)-2, 参照用!$J$12) + 3,1),
"")</f>
        <v>46026</v>
      </c>
      <c r="B375" s="8" t="str">
        <f>IF(INDEX(中間シート!D$1:D$149,QUOTIENT(ROW(B375)-2, 参照用!$J$12) + 3,1)&gt;0,
INDEX(中間シート!D$1:D$149,QUOTIENT(ROW(B375)-2, 参照用!$J$12) + 3,1),
"")</f>
        <v>昼</v>
      </c>
      <c r="C375" s="8" t="str">
        <f>INDEX(中間シート!$A$1:$AZ$149,MATCH(A375&amp;B375,中間シート!$A$1:$A$149,0),MATCH(C$1,中間シート!$A$2:$AZ$2,0))</f>
        <v/>
      </c>
      <c r="D375" s="8" t="str">
        <f>INDEX(中間シート!$A$1:$AZ$149,MATCH($A375&amp;$B375,中間シート!$A$1:$A$149,0),MATCH(D$1,中間シート!$A$2:$AZ$2,0))</f>
        <v/>
      </c>
      <c r="E375" t="str">
        <f>IF(
A375="","",
VLOOKUP(MOD(ROW(A375)-2, 参照用!$J$12) + 1,参照用!$N$1:$P$50,2,0)
)</f>
        <v>悪化サイン</v>
      </c>
      <c r="F375" t="str">
        <f xml:space="preserve">
IF(A375="","",
VLOOKUP(MOD(ROW(A375)-2, 参照用!$J$12) + 1,参照用!$N$1:$P$50,3,0)
)</f>
        <v>恐怖心</v>
      </c>
      <c r="G375">
        <f xml:space="preserve">
IF(A375="","",
IFERROR(
INDEX(中間シート!$B:$CB,
MATCH(A375&amp;B375,中間シート!$A$1:$A$149,0),
MATCH(F375,中間シート!$B$2:$CB$2,0)
),
"")
)</f>
        <v>0</v>
      </c>
      <c r="H375">
        <f t="shared" si="15"/>
        <v>0</v>
      </c>
      <c r="I375" t="str">
        <f t="shared" si="16"/>
        <v/>
      </c>
      <c r="J375" t="str">
        <f xml:space="preserve">
_xlfn.SWITCH(E375,
"良好サイン",H375*VLOOKUP(F375,参照用!$P$2:$Q$55,2,0),
"注意サイン",H375*VLOOKUP(F375,参照用!$P$2:$Q$55,2,0),
""
)</f>
        <v/>
      </c>
      <c r="K375" s="20">
        <f t="shared" si="17"/>
        <v>60</v>
      </c>
    </row>
    <row r="376" spans="1:11" x14ac:dyDescent="0.2">
      <c r="A376" s="8">
        <f>IF(INDEX(中間シート!B$1:B$149,QUOTIENT(ROW(A376)-2, 参照用!$J$12) + 3,1)&gt;0,
INDEX(中間シート!B$1:B$149,QUOTIENT(ROW(A376)-2, 参照用!$J$12) + 3,1),
"")</f>
        <v>46026</v>
      </c>
      <c r="B376" s="8" t="str">
        <f>IF(INDEX(中間シート!D$1:D$149,QUOTIENT(ROW(B376)-2, 参照用!$J$12) + 3,1)&gt;0,
INDEX(中間シート!D$1:D$149,QUOTIENT(ROW(B376)-2, 参照用!$J$12) + 3,1),
"")</f>
        <v>昼</v>
      </c>
      <c r="C376" s="8" t="str">
        <f>INDEX(中間シート!$A$1:$AZ$149,MATCH(A376&amp;B376,中間シート!$A$1:$A$149,0),MATCH(C$1,中間シート!$A$2:$AZ$2,0))</f>
        <v/>
      </c>
      <c r="D376" s="8" t="str">
        <f>INDEX(中間シート!$A$1:$AZ$149,MATCH($A376&amp;$B376,中間シート!$A$1:$A$149,0),MATCH(D$1,中間シート!$A$2:$AZ$2,0))</f>
        <v/>
      </c>
      <c r="E376" t="str">
        <f>IF(
A376="","",
VLOOKUP(MOD(ROW(A376)-2, 参照用!$J$12) + 1,参照用!$N$1:$P$50,2,0)
)</f>
        <v>悪化サイン</v>
      </c>
      <c r="F376" t="str">
        <f xml:space="preserve">
IF(A376="","",
VLOOKUP(MOD(ROW(A376)-2, 参照用!$J$12) + 1,参照用!$N$1:$P$50,3,0)
)</f>
        <v>外出不可</v>
      </c>
      <c r="G376">
        <f xml:space="preserve">
IF(A376="","",
IFERROR(
INDEX(中間シート!$B:$CB,
MATCH(A376&amp;B376,中間シート!$A$1:$A$149,0),
MATCH(F376,中間シート!$B$2:$CB$2,0)
),
"")
)</f>
        <v>0</v>
      </c>
      <c r="H376">
        <f t="shared" si="15"/>
        <v>0</v>
      </c>
      <c r="I376" t="str">
        <f t="shared" si="16"/>
        <v/>
      </c>
      <c r="J376" t="str">
        <f xml:space="preserve">
_xlfn.SWITCH(E376,
"良好サイン",H376*VLOOKUP(F376,参照用!$P$2:$Q$55,2,0),
"注意サイン",H376*VLOOKUP(F376,参照用!$P$2:$Q$55,2,0),
""
)</f>
        <v/>
      </c>
      <c r="K376" s="20">
        <f t="shared" si="17"/>
        <v>60</v>
      </c>
    </row>
    <row r="377" spans="1:11" x14ac:dyDescent="0.2">
      <c r="A377" s="8">
        <f>IF(INDEX(中間シート!B$1:B$149,QUOTIENT(ROW(A377)-2, 参照用!$J$12) + 3,1)&gt;0,
INDEX(中間シート!B$1:B$149,QUOTIENT(ROW(A377)-2, 参照用!$J$12) + 3,1),
"")</f>
        <v>46026</v>
      </c>
      <c r="B377" s="8" t="str">
        <f>IF(INDEX(中間シート!D$1:D$149,QUOTIENT(ROW(B377)-2, 参照用!$J$12) + 3,1)&gt;0,
INDEX(中間シート!D$1:D$149,QUOTIENT(ROW(B377)-2, 参照用!$J$12) + 3,1),
"")</f>
        <v>昼</v>
      </c>
      <c r="C377" s="8" t="str">
        <f>INDEX(中間シート!$A$1:$AZ$149,MATCH(A377&amp;B377,中間シート!$A$1:$A$149,0),MATCH(C$1,中間シート!$A$2:$AZ$2,0))</f>
        <v/>
      </c>
      <c r="D377" s="8" t="str">
        <f>INDEX(中間シート!$A$1:$AZ$149,MATCH($A377&amp;$B377,中間シート!$A$1:$A$149,0),MATCH(D$1,中間シート!$A$2:$AZ$2,0))</f>
        <v/>
      </c>
      <c r="E377" t="str">
        <f>IF(
A377="","",
VLOOKUP(MOD(ROW(A377)-2, 参照用!$J$12) + 1,参照用!$N$1:$P$50,2,0)
)</f>
        <v>悪化サイン</v>
      </c>
      <c r="F377" t="str">
        <f xml:space="preserve">
IF(A377="","",
VLOOKUP(MOD(ROW(A377)-2, 参照用!$J$12) + 1,参照用!$N$1:$P$50,3,0)
)</f>
        <v>思考不能</v>
      </c>
      <c r="G377">
        <f xml:space="preserve">
IF(A377="","",
IFERROR(
INDEX(中間シート!$B:$CB,
MATCH(A377&amp;B377,中間シート!$A$1:$A$149,0),
MATCH(F377,中間シート!$B$2:$CB$2,0)
),
"")
)</f>
        <v>0</v>
      </c>
      <c r="H377">
        <f t="shared" si="15"/>
        <v>0</v>
      </c>
      <c r="I377" t="str">
        <f t="shared" si="16"/>
        <v/>
      </c>
      <c r="J377" t="str">
        <f xml:space="preserve">
_xlfn.SWITCH(E377,
"良好サイン",H377*VLOOKUP(F377,参照用!$P$2:$Q$55,2,0),
"注意サイン",H377*VLOOKUP(F377,参照用!$P$2:$Q$55,2,0),
""
)</f>
        <v/>
      </c>
      <c r="K377" s="20">
        <f t="shared" si="17"/>
        <v>60</v>
      </c>
    </row>
    <row r="378" spans="1:11" x14ac:dyDescent="0.2">
      <c r="A378" s="8">
        <f>IF(INDEX(中間シート!B$1:B$149,QUOTIENT(ROW(A378)-2, 参照用!$J$12) + 3,1)&gt;0,
INDEX(中間シート!B$1:B$149,QUOTIENT(ROW(A378)-2, 参照用!$J$12) + 3,1),
"")</f>
        <v>46026</v>
      </c>
      <c r="B378" s="8" t="str">
        <f>IF(INDEX(中間シート!D$1:D$149,QUOTIENT(ROW(B378)-2, 参照用!$J$12) + 3,1)&gt;0,
INDEX(中間シート!D$1:D$149,QUOTIENT(ROW(B378)-2, 参照用!$J$12) + 3,1),
"")</f>
        <v>昼</v>
      </c>
      <c r="C378" s="8" t="str">
        <f>INDEX(中間シート!$A$1:$AZ$149,MATCH(A378&amp;B378,中間シート!$A$1:$A$149,0),MATCH(C$1,中間シート!$A$2:$AZ$2,0))</f>
        <v/>
      </c>
      <c r="D378" s="8" t="str">
        <f>INDEX(中間シート!$A$1:$AZ$149,MATCH($A378&amp;$B378,中間シート!$A$1:$A$149,0),MATCH(D$1,中間シート!$A$2:$AZ$2,0))</f>
        <v/>
      </c>
      <c r="E378" t="str">
        <f>IF(
A378="","",
VLOOKUP(MOD(ROW(A378)-2, 参照用!$J$12) + 1,参照用!$N$1:$P$50,2,0)
)</f>
        <v>悪化サイン</v>
      </c>
      <c r="F378" t="str">
        <f xml:space="preserve">
IF(A378="","",
VLOOKUP(MOD(ROW(A378)-2, 参照用!$J$12) + 1,参照用!$N$1:$P$50,3,0)
)</f>
        <v>人間不信</v>
      </c>
      <c r="G378">
        <f xml:space="preserve">
IF(A378="","",
IFERROR(
INDEX(中間シート!$B:$CB,
MATCH(A378&amp;B378,中間シート!$A$1:$A$149,0),
MATCH(F378,中間シート!$B$2:$CB$2,0)
),
"")
)</f>
        <v>0</v>
      </c>
      <c r="H378">
        <f t="shared" si="15"/>
        <v>0</v>
      </c>
      <c r="I378" t="str">
        <f t="shared" si="16"/>
        <v/>
      </c>
      <c r="J378" t="str">
        <f xml:space="preserve">
_xlfn.SWITCH(E378,
"良好サイン",H378*VLOOKUP(F378,参照用!$P$2:$Q$55,2,0),
"注意サイン",H378*VLOOKUP(F378,参照用!$P$2:$Q$55,2,0),
""
)</f>
        <v/>
      </c>
      <c r="K378" s="20">
        <f t="shared" si="17"/>
        <v>60</v>
      </c>
    </row>
    <row r="379" spans="1:11" x14ac:dyDescent="0.2">
      <c r="A379" s="8">
        <f>IF(INDEX(中間シート!B$1:B$149,QUOTIENT(ROW(A379)-2, 参照用!$J$12) + 3,1)&gt;0,
INDEX(中間シート!B$1:B$149,QUOTIENT(ROW(A379)-2, 参照用!$J$12) + 3,1),
"")</f>
        <v>46026</v>
      </c>
      <c r="B379" s="8" t="str">
        <f>IF(INDEX(中間シート!D$1:D$149,QUOTIENT(ROW(B379)-2, 参照用!$J$12) + 3,1)&gt;0,
INDEX(中間シート!D$1:D$149,QUOTIENT(ROW(B379)-2, 参照用!$J$12) + 3,1),
"")</f>
        <v>昼</v>
      </c>
      <c r="C379" s="8" t="str">
        <f>INDEX(中間シート!$A$1:$AZ$149,MATCH(A379&amp;B379,中間シート!$A$1:$A$149,0),MATCH(C$1,中間シート!$A$2:$AZ$2,0))</f>
        <v/>
      </c>
      <c r="D379" s="8" t="str">
        <f>INDEX(中間シート!$A$1:$AZ$149,MATCH($A379&amp;$B379,中間シート!$A$1:$A$149,0),MATCH(D$1,中間シート!$A$2:$AZ$2,0))</f>
        <v/>
      </c>
      <c r="E379" t="str">
        <f>IF(
A379="","",
VLOOKUP(MOD(ROW(A379)-2, 参照用!$J$12) + 1,参照用!$N$1:$P$50,2,0)
)</f>
        <v>悪化サイン</v>
      </c>
      <c r="F379" t="str">
        <f xml:space="preserve">
IF(A379="","",
VLOOKUP(MOD(ROW(A379)-2, 参照用!$J$12) + 1,参照用!$N$1:$P$50,3,0)
)</f>
        <v>破壊衝動</v>
      </c>
      <c r="G379">
        <f xml:space="preserve">
IF(A379="","",
IFERROR(
INDEX(中間シート!$B:$CB,
MATCH(A379&amp;B379,中間シート!$A$1:$A$149,0),
MATCH(F379,中間シート!$B$2:$CB$2,0)
),
"")
)</f>
        <v>0</v>
      </c>
      <c r="H379">
        <f t="shared" si="15"/>
        <v>0</v>
      </c>
      <c r="I379" t="str">
        <f t="shared" si="16"/>
        <v/>
      </c>
      <c r="J379" t="str">
        <f xml:space="preserve">
_xlfn.SWITCH(E379,
"良好サイン",H379*VLOOKUP(F379,参照用!$P$2:$Q$55,2,0),
"注意サイン",H379*VLOOKUP(F379,参照用!$P$2:$Q$55,2,0),
""
)</f>
        <v/>
      </c>
      <c r="K379" s="20">
        <f t="shared" si="17"/>
        <v>60</v>
      </c>
    </row>
    <row r="380" spans="1:11" x14ac:dyDescent="0.2">
      <c r="A380" s="8">
        <f>IF(INDEX(中間シート!B$1:B$149,QUOTIENT(ROW(A380)-2, 参照用!$J$12) + 3,1)&gt;0,
INDEX(中間シート!B$1:B$149,QUOTIENT(ROW(A380)-2, 参照用!$J$12) + 3,1),
"")</f>
        <v>46026</v>
      </c>
      <c r="B380" s="8" t="str">
        <f>IF(INDEX(中間シート!D$1:D$149,QUOTIENT(ROW(B380)-2, 参照用!$J$12) + 3,1)&gt;0,
INDEX(中間シート!D$1:D$149,QUOTIENT(ROW(B380)-2, 参照用!$J$12) + 3,1),
"")</f>
        <v>昼</v>
      </c>
      <c r="C380" s="8" t="str">
        <f>INDEX(中間シート!$A$1:$AZ$149,MATCH(A380&amp;B380,中間シート!$A$1:$A$149,0),MATCH(C$1,中間シート!$A$2:$AZ$2,0))</f>
        <v/>
      </c>
      <c r="D380" s="8" t="str">
        <f>INDEX(中間シート!$A$1:$AZ$149,MATCH($A380&amp;$B380,中間シート!$A$1:$A$149,0),MATCH(D$1,中間シート!$A$2:$AZ$2,0))</f>
        <v/>
      </c>
      <c r="E380" t="str">
        <f>IF(
A380="","",
VLOOKUP(MOD(ROW(A380)-2, 参照用!$J$12) + 1,参照用!$N$1:$P$50,2,0)
)</f>
        <v>リカバリー</v>
      </c>
      <c r="F380" t="str">
        <f xml:space="preserve">
IF(A380="","",
VLOOKUP(MOD(ROW(A380)-2, 参照用!$J$12) + 1,参照用!$N$1:$P$50,3,0)
)</f>
        <v>ストレッチ</v>
      </c>
      <c r="G380">
        <f xml:space="preserve">
IF(A380="","",
IFERROR(
INDEX(中間シート!$B:$CB,
MATCH(A380&amp;B380,中間シート!$A$1:$A$149,0),
MATCH(F380,中間シート!$B$2:$CB$2,0)
),
"")
)</f>
        <v>0</v>
      </c>
      <c r="H380">
        <f t="shared" si="15"/>
        <v>0</v>
      </c>
      <c r="I380" t="str">
        <f t="shared" si="16"/>
        <v/>
      </c>
      <c r="J380" t="str">
        <f xml:space="preserve">
_xlfn.SWITCH(E380,
"良好サイン",H380*VLOOKUP(F380,参照用!$P$2:$Q$55,2,0),
"注意サイン",H380*VLOOKUP(F380,参照用!$P$2:$Q$55,2,0),
""
)</f>
        <v/>
      </c>
      <c r="K380" s="20">
        <f t="shared" si="17"/>
        <v>60</v>
      </c>
    </row>
    <row r="381" spans="1:11" x14ac:dyDescent="0.2">
      <c r="A381" s="8">
        <f>IF(INDEX(中間シート!B$1:B$149,QUOTIENT(ROW(A381)-2, 参照用!$J$12) + 3,1)&gt;0,
INDEX(中間シート!B$1:B$149,QUOTIENT(ROW(A381)-2, 参照用!$J$12) + 3,1),
"")</f>
        <v>46026</v>
      </c>
      <c r="B381" s="8" t="str">
        <f>IF(INDEX(中間シート!D$1:D$149,QUOTIENT(ROW(B381)-2, 参照用!$J$12) + 3,1)&gt;0,
INDEX(中間シート!D$1:D$149,QUOTIENT(ROW(B381)-2, 参照用!$J$12) + 3,1),
"")</f>
        <v>昼</v>
      </c>
      <c r="C381" s="8" t="str">
        <f>INDEX(中間シート!$A$1:$AZ$149,MATCH(A381&amp;B381,中間シート!$A$1:$A$149,0),MATCH(C$1,中間シート!$A$2:$AZ$2,0))</f>
        <v/>
      </c>
      <c r="D381" s="8" t="str">
        <f>INDEX(中間シート!$A$1:$AZ$149,MATCH($A381&amp;$B381,中間シート!$A$1:$A$149,0),MATCH(D$1,中間シート!$A$2:$AZ$2,0))</f>
        <v/>
      </c>
      <c r="E381" t="str">
        <f>IF(
A381="","",
VLOOKUP(MOD(ROW(A381)-2, 参照用!$J$12) + 1,参照用!$N$1:$P$50,2,0)
)</f>
        <v>リカバリー</v>
      </c>
      <c r="F381" t="str">
        <f xml:space="preserve">
IF(A381="","",
VLOOKUP(MOD(ROW(A381)-2, 参照用!$J$12) + 1,参照用!$N$1:$P$50,3,0)
)</f>
        <v>仮眠</v>
      </c>
      <c r="G381">
        <f xml:space="preserve">
IF(A381="","",
IFERROR(
INDEX(中間シート!$B:$CB,
MATCH(A381&amp;B381,中間シート!$A$1:$A$149,0),
MATCH(F381,中間シート!$B$2:$CB$2,0)
),
"")
)</f>
        <v>0</v>
      </c>
      <c r="H381">
        <f t="shared" si="15"/>
        <v>0</v>
      </c>
      <c r="I381" t="str">
        <f t="shared" si="16"/>
        <v/>
      </c>
      <c r="J381" t="str">
        <f xml:space="preserve">
_xlfn.SWITCH(E381,
"良好サイン",H381*VLOOKUP(F381,参照用!$P$2:$Q$55,2,0),
"注意サイン",H381*VLOOKUP(F381,参照用!$P$2:$Q$55,2,0),
""
)</f>
        <v/>
      </c>
      <c r="K381" s="20">
        <f t="shared" si="17"/>
        <v>60</v>
      </c>
    </row>
    <row r="382" spans="1:11" x14ac:dyDescent="0.2">
      <c r="A382" s="8">
        <f>IF(INDEX(中間シート!B$1:B$149,QUOTIENT(ROW(A382)-2, 参照用!$J$12) + 3,1)&gt;0,
INDEX(中間シート!B$1:B$149,QUOTIENT(ROW(A382)-2, 参照用!$J$12) + 3,1),
"")</f>
        <v>46026</v>
      </c>
      <c r="B382" s="8" t="str">
        <f>IF(INDEX(中間シート!D$1:D$149,QUOTIENT(ROW(B382)-2, 参照用!$J$12) + 3,1)&gt;0,
INDEX(中間シート!D$1:D$149,QUOTIENT(ROW(B382)-2, 参照用!$J$12) + 3,1),
"")</f>
        <v>昼</v>
      </c>
      <c r="C382" s="8" t="str">
        <f>INDEX(中間シート!$A$1:$AZ$149,MATCH(A382&amp;B382,中間シート!$A$1:$A$149,0),MATCH(C$1,中間シート!$A$2:$AZ$2,0))</f>
        <v/>
      </c>
      <c r="D382" s="8" t="str">
        <f>INDEX(中間シート!$A$1:$AZ$149,MATCH($A382&amp;$B382,中間シート!$A$1:$A$149,0),MATCH(D$1,中間シート!$A$2:$AZ$2,0))</f>
        <v/>
      </c>
      <c r="E382" t="str">
        <f>IF(
A382="","",
VLOOKUP(MOD(ROW(A382)-2, 参照用!$J$12) + 1,参照用!$N$1:$P$50,2,0)
)</f>
        <v>リカバリー</v>
      </c>
      <c r="F382" t="str">
        <f xml:space="preserve">
IF(A382="","",
VLOOKUP(MOD(ROW(A382)-2, 参照用!$J$12) + 1,参照用!$N$1:$P$50,3,0)
)</f>
        <v>音楽</v>
      </c>
      <c r="G382">
        <f xml:space="preserve">
IF(A382="","",
IFERROR(
INDEX(中間シート!$B:$CB,
MATCH(A382&amp;B382,中間シート!$A$1:$A$149,0),
MATCH(F382,中間シート!$B$2:$CB$2,0)
),
"")
)</f>
        <v>0</v>
      </c>
      <c r="H382">
        <f t="shared" si="15"/>
        <v>0</v>
      </c>
      <c r="I382" t="str">
        <f t="shared" si="16"/>
        <v/>
      </c>
      <c r="J382" t="str">
        <f xml:space="preserve">
_xlfn.SWITCH(E382,
"良好サイン",H382*VLOOKUP(F382,参照用!$P$2:$Q$55,2,0),
"注意サイン",H382*VLOOKUP(F382,参照用!$P$2:$Q$55,2,0),
""
)</f>
        <v/>
      </c>
      <c r="K382" s="20">
        <f t="shared" si="17"/>
        <v>60</v>
      </c>
    </row>
    <row r="383" spans="1:11" x14ac:dyDescent="0.2">
      <c r="A383" s="8">
        <f>IF(INDEX(中間シート!B$1:B$149,QUOTIENT(ROW(A383)-2, 参照用!$J$12) + 3,1)&gt;0,
INDEX(中間シート!B$1:B$149,QUOTIENT(ROW(A383)-2, 参照用!$J$12) + 3,1),
"")</f>
        <v>46026</v>
      </c>
      <c r="B383" s="8" t="str">
        <f>IF(INDEX(中間シート!D$1:D$149,QUOTIENT(ROW(B383)-2, 参照用!$J$12) + 3,1)&gt;0,
INDEX(中間シート!D$1:D$149,QUOTIENT(ROW(B383)-2, 参照用!$J$12) + 3,1),
"")</f>
        <v>昼</v>
      </c>
      <c r="C383" s="8" t="str">
        <f>INDEX(中間シート!$A$1:$AZ$149,MATCH(A383&amp;B383,中間シート!$A$1:$A$149,0),MATCH(C$1,中間シート!$A$2:$AZ$2,0))</f>
        <v/>
      </c>
      <c r="D383" s="8" t="str">
        <f>INDEX(中間シート!$A$1:$AZ$149,MATCH($A383&amp;$B383,中間シート!$A$1:$A$149,0),MATCH(D$1,中間シート!$A$2:$AZ$2,0))</f>
        <v/>
      </c>
      <c r="E383" t="str">
        <f>IF(
A383="","",
VLOOKUP(MOD(ROW(A383)-2, 参照用!$J$12) + 1,参照用!$N$1:$P$50,2,0)
)</f>
        <v>リカバリー</v>
      </c>
      <c r="F383" t="str">
        <f xml:space="preserve">
IF(A383="","",
VLOOKUP(MOD(ROW(A383)-2, 参照用!$J$12) + 1,参照用!$N$1:$P$50,3,0)
)</f>
        <v>頓服</v>
      </c>
      <c r="G383">
        <f xml:space="preserve">
IF(A383="","",
IFERROR(
INDEX(中間シート!$B:$CB,
MATCH(A383&amp;B383,中間シート!$A$1:$A$149,0),
MATCH(F383,中間シート!$B$2:$CB$2,0)
),
"")
)</f>
        <v>0</v>
      </c>
      <c r="H383">
        <f t="shared" si="15"/>
        <v>0</v>
      </c>
      <c r="I383" t="str">
        <f t="shared" si="16"/>
        <v/>
      </c>
      <c r="J383" t="str">
        <f xml:space="preserve">
_xlfn.SWITCH(E383,
"良好サイン",H383*VLOOKUP(F383,参照用!$P$2:$Q$55,2,0),
"注意サイン",H383*VLOOKUP(F383,参照用!$P$2:$Q$55,2,0),
""
)</f>
        <v/>
      </c>
      <c r="K383" s="20">
        <f t="shared" si="17"/>
        <v>60</v>
      </c>
    </row>
    <row r="384" spans="1:11" x14ac:dyDescent="0.2">
      <c r="A384" s="8">
        <f>IF(INDEX(中間シート!B$1:B$149,QUOTIENT(ROW(A384)-2, 参照用!$J$12) + 3,1)&gt;0,
INDEX(中間シート!B$1:B$149,QUOTIENT(ROW(A384)-2, 参照用!$J$12) + 3,1),
"")</f>
        <v>46026</v>
      </c>
      <c r="B384" s="8" t="str">
        <f>IF(INDEX(中間シート!D$1:D$149,QUOTIENT(ROW(B384)-2, 参照用!$J$12) + 3,1)&gt;0,
INDEX(中間シート!D$1:D$149,QUOTIENT(ROW(B384)-2, 参照用!$J$12) + 3,1),
"")</f>
        <v>昼</v>
      </c>
      <c r="C384" s="8" t="str">
        <f>INDEX(中間シート!$A$1:$AZ$149,MATCH(A384&amp;B384,中間シート!$A$1:$A$149,0),MATCH(C$1,中間シート!$A$2:$AZ$2,0))</f>
        <v/>
      </c>
      <c r="D384" s="8" t="str">
        <f>INDEX(中間シート!$A$1:$AZ$149,MATCH($A384&amp;$B384,中間シート!$A$1:$A$149,0),MATCH(D$1,中間シート!$A$2:$AZ$2,0))</f>
        <v/>
      </c>
      <c r="E384" t="str">
        <f>IF(
A384="","",
VLOOKUP(MOD(ROW(A384)-2, 参照用!$J$12) + 1,参照用!$N$1:$P$50,2,0)
)</f>
        <v>リカバリー</v>
      </c>
      <c r="F384" t="str">
        <f xml:space="preserve">
IF(A384="","",
VLOOKUP(MOD(ROW(A384)-2, 参照用!$J$12) + 1,参照用!$N$1:$P$50,3,0)
)</f>
        <v>散歩</v>
      </c>
      <c r="G384">
        <f xml:space="preserve">
IF(A384="","",
IFERROR(
INDEX(中間シート!$B:$CB,
MATCH(A384&amp;B384,中間シート!$A$1:$A$149,0),
MATCH(F384,中間シート!$B$2:$CB$2,0)
),
"")
)</f>
        <v>0</v>
      </c>
      <c r="H384">
        <f t="shared" si="15"/>
        <v>0</v>
      </c>
      <c r="I384" t="str">
        <f t="shared" si="16"/>
        <v/>
      </c>
      <c r="J384" t="str">
        <f xml:space="preserve">
_xlfn.SWITCH(E384,
"良好サイン",H384*VLOOKUP(F384,参照用!$P$2:$Q$55,2,0),
"注意サイン",H384*VLOOKUP(F384,参照用!$P$2:$Q$55,2,0),
""
)</f>
        <v/>
      </c>
      <c r="K384" s="20">
        <f t="shared" si="17"/>
        <v>60</v>
      </c>
    </row>
    <row r="385" spans="1:11" x14ac:dyDescent="0.2">
      <c r="A385" s="8">
        <f>IF(INDEX(中間シート!B$1:B$149,QUOTIENT(ROW(A385)-2, 参照用!$J$12) + 3,1)&gt;0,
INDEX(中間シート!B$1:B$149,QUOTIENT(ROW(A385)-2, 参照用!$J$12) + 3,1),
"")</f>
        <v>46026</v>
      </c>
      <c r="B385" s="8" t="str">
        <f>IF(INDEX(中間シート!D$1:D$149,QUOTIENT(ROW(B385)-2, 参照用!$J$12) + 3,1)&gt;0,
INDEX(中間シート!D$1:D$149,QUOTIENT(ROW(B385)-2, 参照用!$J$12) + 3,1),
"")</f>
        <v>昼</v>
      </c>
      <c r="C385" s="8" t="str">
        <f>INDEX(中間シート!$A$1:$AZ$149,MATCH(A385&amp;B385,中間シート!$A$1:$A$149,0),MATCH(C$1,中間シート!$A$2:$AZ$2,0))</f>
        <v/>
      </c>
      <c r="D385" s="8" t="str">
        <f>INDEX(中間シート!$A$1:$AZ$149,MATCH($A385&amp;$B385,中間シート!$A$1:$A$149,0),MATCH(D$1,中間シート!$A$2:$AZ$2,0))</f>
        <v/>
      </c>
      <c r="E385" t="str">
        <f>IF(
A385="","",
VLOOKUP(MOD(ROW(A385)-2, 参照用!$J$12) + 1,参照用!$N$1:$P$50,2,0)
)</f>
        <v>服薬</v>
      </c>
      <c r="F385" t="str">
        <f xml:space="preserve">
IF(A385="","",
VLOOKUP(MOD(ROW(A385)-2, 参照用!$J$12) + 1,参照用!$N$1:$P$50,3,0)
)</f>
        <v>いつもの薬</v>
      </c>
      <c r="G385">
        <f xml:space="preserve">
IF(A385="","",
IFERROR(
INDEX(中間シート!$B:$CB,
MATCH(A385&amp;B385,中間シート!$A$1:$A$149,0),
MATCH(F385,中間シート!$B$2:$CB$2,0)
),
"")
)</f>
        <v>0</v>
      </c>
      <c r="H385">
        <f t="shared" si="15"/>
        <v>0</v>
      </c>
      <c r="I385" t="str">
        <f t="shared" si="16"/>
        <v/>
      </c>
      <c r="J385" t="str">
        <f xml:space="preserve">
_xlfn.SWITCH(E385,
"良好サイン",H385*VLOOKUP(F385,参照用!$P$2:$Q$55,2,0),
"注意サイン",H385*VLOOKUP(F385,参照用!$P$2:$Q$55,2,0),
""
)</f>
        <v/>
      </c>
      <c r="K385" s="20">
        <f t="shared" si="17"/>
        <v>60</v>
      </c>
    </row>
    <row r="386" spans="1:11" x14ac:dyDescent="0.2">
      <c r="A386" s="8">
        <f>IF(INDEX(中間シート!B$1:B$149,QUOTIENT(ROW(A386)-2, 参照用!$J$12) + 3,1)&gt;0,
INDEX(中間シート!B$1:B$149,QUOTIENT(ROW(A386)-2, 参照用!$J$12) + 3,1),
"")</f>
        <v>46026</v>
      </c>
      <c r="B386" s="8" t="str">
        <f>IF(INDEX(中間シート!D$1:D$149,QUOTIENT(ROW(B386)-2, 参照用!$J$12) + 3,1)&gt;0,
INDEX(中間シート!D$1:D$149,QUOTIENT(ROW(B386)-2, 参照用!$J$12) + 3,1),
"")</f>
        <v>昼</v>
      </c>
      <c r="C386" s="8" t="str">
        <f>INDEX(中間シート!$A$1:$AZ$149,MATCH(A386&amp;B386,中間シート!$A$1:$A$149,0),MATCH(C$1,中間シート!$A$2:$AZ$2,0))</f>
        <v/>
      </c>
      <c r="D386" s="8" t="str">
        <f>INDEX(中間シート!$A$1:$AZ$149,MATCH($A386&amp;$B386,中間シート!$A$1:$A$149,0),MATCH(D$1,中間シート!$A$2:$AZ$2,0))</f>
        <v/>
      </c>
      <c r="E386" t="str">
        <f>IF(
A386="","",
VLOOKUP(MOD(ROW(A386)-2, 参照用!$J$12) + 1,参照用!$N$1:$P$50,2,0)
)</f>
        <v>備考</v>
      </c>
      <c r="F386" t="str">
        <f xml:space="preserve">
IF(A386="","",
VLOOKUP(MOD(ROW(A386)-2, 参照用!$J$12) + 1,参照用!$N$1:$P$50,3,0)
)</f>
        <v>コメント</v>
      </c>
      <c r="G386" t="str">
        <f xml:space="preserve">
IF(A386="","",
IFERROR(
INDEX(中間シート!$B:$CB,
MATCH(A386&amp;B386,中間シート!$A$1:$A$149,0),
MATCH(F386,中間シート!$B$2:$CB$2,0)
),
"")
)</f>
        <v/>
      </c>
      <c r="H386" t="str">
        <f t="shared" si="15"/>
        <v/>
      </c>
      <c r="I386" t="str">
        <f t="shared" si="16"/>
        <v/>
      </c>
      <c r="J386" t="str">
        <f xml:space="preserve">
_xlfn.SWITCH(E386,
"良好サイン",H386*VLOOKUP(F386,参照用!$P$2:$Q$55,2,0),
"注意サイン",H386*VLOOKUP(F386,参照用!$P$2:$Q$55,2,0),
""
)</f>
        <v/>
      </c>
      <c r="K386" s="20">
        <f t="shared" si="17"/>
        <v>60</v>
      </c>
    </row>
    <row r="387" spans="1:11" x14ac:dyDescent="0.2">
      <c r="A387" s="8">
        <f>IF(INDEX(中間シート!B$1:B$149,QUOTIENT(ROW(A387)-2, 参照用!$J$12) + 3,1)&gt;0,
INDEX(中間シート!B$1:B$149,QUOTIENT(ROW(A387)-2, 参照用!$J$12) + 3,1),
"")</f>
        <v>46026</v>
      </c>
      <c r="B387" s="8" t="str">
        <f>IF(INDEX(中間シート!D$1:D$149,QUOTIENT(ROW(B387)-2, 参照用!$J$12) + 3,1)&gt;0,
INDEX(中間シート!D$1:D$149,QUOTIENT(ROW(B387)-2, 参照用!$J$12) + 3,1),
"")</f>
        <v>夜</v>
      </c>
      <c r="C387" s="8" t="str">
        <f>INDEX(中間シート!$A$1:$AZ$149,MATCH(A387&amp;B387,中間シート!$A$1:$A$149,0),MATCH(C$1,中間シート!$A$2:$AZ$2,0))</f>
        <v/>
      </c>
      <c r="D387" s="8" t="str">
        <f>INDEX(中間シート!$A$1:$AZ$149,MATCH($A387&amp;$B387,中間シート!$A$1:$A$149,0),MATCH(D$1,中間シート!$A$2:$AZ$2,0))</f>
        <v/>
      </c>
      <c r="E387" t="str">
        <f>IF(
A387="","",
VLOOKUP(MOD(ROW(A387)-2, 参照用!$J$12) + 1,参照用!$N$1:$P$50,2,0)
)</f>
        <v>日付</v>
      </c>
      <c r="F387" t="str">
        <f xml:space="preserve">
IF(A387="","",
VLOOKUP(MOD(ROW(A387)-2, 参照用!$J$12) + 1,参照用!$N$1:$P$50,3,0)
)</f>
        <v>日付</v>
      </c>
      <c r="G387">
        <f xml:space="preserve">
IF(A387="","",
IFERROR(
INDEX(中間シート!$B:$CB,
MATCH(A387&amp;B387,中間シート!$A$1:$A$149,0),
MATCH(F387,中間シート!$B$2:$CB$2,0)
),
"")
)</f>
        <v>46026</v>
      </c>
      <c r="H387" t="str">
        <f t="shared" ref="H387:H450" si="18">IFERROR(IF(VALUE(G387)&gt;100,"",VALUE(G387)),"")</f>
        <v/>
      </c>
      <c r="I387">
        <f t="shared" ref="I387:I450" si="19">IF(H387="",G387,"")</f>
        <v>46026</v>
      </c>
      <c r="J387" t="str">
        <f xml:space="preserve">
_xlfn.SWITCH(E387,
"良好サイン",H387*VLOOKUP(F387,参照用!$P$2:$Q$55,2,0),
"注意サイン",H387*VLOOKUP(F387,参照用!$P$2:$Q$55,2,0),
""
)</f>
        <v/>
      </c>
      <c r="K387" s="20">
        <f t="shared" ref="K387:K450" si="20">IFERROR(IF(A387="","",(60+SUMIFS($J$1:$J$3999,$A$1:$A$3999,A387,$B$1:$B$3999,B387)))
/
(1+SUMIFS(H:H,A:A,A387,B:B,B387,E:E,"悪化サイン")),"")</f>
        <v>60</v>
      </c>
    </row>
    <row r="388" spans="1:11" x14ac:dyDescent="0.2">
      <c r="A388" s="8">
        <f>IF(INDEX(中間シート!B$1:B$149,QUOTIENT(ROW(A388)-2, 参照用!$J$12) + 3,1)&gt;0,
INDEX(中間シート!B$1:B$149,QUOTIENT(ROW(A388)-2, 参照用!$J$12) + 3,1),
"")</f>
        <v>46026</v>
      </c>
      <c r="B388" s="8" t="str">
        <f>IF(INDEX(中間シート!D$1:D$149,QUOTIENT(ROW(B388)-2, 参照用!$J$12) + 3,1)&gt;0,
INDEX(中間シート!D$1:D$149,QUOTIENT(ROW(B388)-2, 参照用!$J$12) + 3,1),
"")</f>
        <v>夜</v>
      </c>
      <c r="C388" s="8" t="str">
        <f>INDEX(中間シート!$A$1:$AZ$149,MATCH(A388&amp;B388,中間シート!$A$1:$A$149,0),MATCH(C$1,中間シート!$A$2:$AZ$2,0))</f>
        <v/>
      </c>
      <c r="D388" s="8" t="str">
        <f>INDEX(中間シート!$A$1:$AZ$149,MATCH($A388&amp;$B388,中間シート!$A$1:$A$149,0),MATCH(D$1,中間シート!$A$2:$AZ$2,0))</f>
        <v/>
      </c>
      <c r="E388" t="str">
        <f>IF(
A388="","",
VLOOKUP(MOD(ROW(A388)-2, 参照用!$J$12) + 1,参照用!$N$1:$P$50,2,0)
)</f>
        <v>曜日</v>
      </c>
      <c r="F388" t="str">
        <f xml:space="preserve">
IF(A388="","",
VLOOKUP(MOD(ROW(A388)-2, 参照用!$J$12) + 1,参照用!$N$1:$P$50,3,0)
)</f>
        <v>曜日</v>
      </c>
      <c r="G388" t="str">
        <f xml:space="preserve">
IF(A388="","",
IFERROR(
INDEX(中間シート!$B:$CB,
MATCH(A388&amp;B388,中間シート!$A$1:$A$149,0),
MATCH(F388,中間シート!$B$2:$CB$2,0)
),
"")
)</f>
        <v>日</v>
      </c>
      <c r="H388" t="str">
        <f t="shared" si="18"/>
        <v/>
      </c>
      <c r="I388" t="str">
        <f t="shared" si="19"/>
        <v>日</v>
      </c>
      <c r="J388" t="str">
        <f xml:space="preserve">
_xlfn.SWITCH(E388,
"良好サイン",H388*VLOOKUP(F388,参照用!$P$2:$Q$55,2,0),
"注意サイン",H388*VLOOKUP(F388,参照用!$P$2:$Q$55,2,0),
""
)</f>
        <v/>
      </c>
      <c r="K388" s="20">
        <f t="shared" si="20"/>
        <v>60</v>
      </c>
    </row>
    <row r="389" spans="1:11" x14ac:dyDescent="0.2">
      <c r="A389" s="8">
        <f>IF(INDEX(中間シート!B$1:B$149,QUOTIENT(ROW(A389)-2, 参照用!$J$12) + 3,1)&gt;0,
INDEX(中間シート!B$1:B$149,QUOTIENT(ROW(A389)-2, 参照用!$J$12) + 3,1),
"")</f>
        <v>46026</v>
      </c>
      <c r="B389" s="8" t="str">
        <f>IF(INDEX(中間シート!D$1:D$149,QUOTIENT(ROW(B389)-2, 参照用!$J$12) + 3,1)&gt;0,
INDEX(中間シート!D$1:D$149,QUOTIENT(ROW(B389)-2, 参照用!$J$12) + 3,1),
"")</f>
        <v>夜</v>
      </c>
      <c r="C389" s="8" t="str">
        <f>INDEX(中間シート!$A$1:$AZ$149,MATCH(A389&amp;B389,中間シート!$A$1:$A$149,0),MATCH(C$1,中間シート!$A$2:$AZ$2,0))</f>
        <v/>
      </c>
      <c r="D389" s="8" t="str">
        <f>INDEX(中間シート!$A$1:$AZ$149,MATCH($A389&amp;$B389,中間シート!$A$1:$A$149,0),MATCH(D$1,中間シート!$A$2:$AZ$2,0))</f>
        <v/>
      </c>
      <c r="E389" t="str">
        <f>IF(
A389="","",
VLOOKUP(MOD(ROW(A389)-2, 参照用!$J$12) + 1,参照用!$N$1:$P$50,2,0)
)</f>
        <v>時間帯</v>
      </c>
      <c r="F389" t="str">
        <f xml:space="preserve">
IF(A389="","",
VLOOKUP(MOD(ROW(A389)-2, 参照用!$J$12) + 1,参照用!$N$1:$P$50,3,0)
)</f>
        <v>時間帯</v>
      </c>
      <c r="G389" t="str">
        <f xml:space="preserve">
IF(A389="","",
IFERROR(
INDEX(中間シート!$B:$CB,
MATCH(A389&amp;B389,中間シート!$A$1:$A$149,0),
MATCH(F389,中間シート!$B$2:$CB$2,0)
),
"")
)</f>
        <v>夜</v>
      </c>
      <c r="H389" t="str">
        <f t="shared" si="18"/>
        <v/>
      </c>
      <c r="I389" t="str">
        <f t="shared" si="19"/>
        <v>夜</v>
      </c>
      <c r="J389" t="str">
        <f xml:space="preserve">
_xlfn.SWITCH(E389,
"良好サイン",H389*VLOOKUP(F389,参照用!$P$2:$Q$55,2,0),
"注意サイン",H389*VLOOKUP(F389,参照用!$P$2:$Q$55,2,0),
""
)</f>
        <v/>
      </c>
      <c r="K389" s="20">
        <f t="shared" si="20"/>
        <v>60</v>
      </c>
    </row>
    <row r="390" spans="1:11" x14ac:dyDescent="0.2">
      <c r="A390" s="8">
        <f>IF(INDEX(中間シート!B$1:B$149,QUOTIENT(ROW(A390)-2, 参照用!$J$12) + 3,1)&gt;0,
INDEX(中間シート!B$1:B$149,QUOTIENT(ROW(A390)-2, 参照用!$J$12) + 3,1),
"")</f>
        <v>46026</v>
      </c>
      <c r="B390" s="8" t="str">
        <f>IF(INDEX(中間シート!D$1:D$149,QUOTIENT(ROW(B390)-2, 参照用!$J$12) + 3,1)&gt;0,
INDEX(中間シート!D$1:D$149,QUOTIENT(ROW(B390)-2, 参照用!$J$12) + 3,1),
"")</f>
        <v>夜</v>
      </c>
      <c r="C390" s="8" t="str">
        <f>INDEX(中間シート!$A$1:$AZ$149,MATCH(A390&amp;B390,中間シート!$A$1:$A$149,0),MATCH(C$1,中間シート!$A$2:$AZ$2,0))</f>
        <v/>
      </c>
      <c r="D390" s="8" t="str">
        <f>INDEX(中間シート!$A$1:$AZ$149,MATCH($A390&amp;$B390,中間シート!$A$1:$A$149,0),MATCH(D$1,中間シート!$A$2:$AZ$2,0))</f>
        <v/>
      </c>
      <c r="E390" t="str">
        <f>IF(
A390="","",
VLOOKUP(MOD(ROW(A390)-2, 参照用!$J$12) + 1,参照用!$N$1:$P$50,2,0)
)</f>
        <v>気候</v>
      </c>
      <c r="F390" t="str">
        <f xml:space="preserve">
IF(A390="","",
VLOOKUP(MOD(ROW(A390)-2, 参照用!$J$12) + 1,参照用!$N$1:$P$50,3,0)
)</f>
        <v>天気</v>
      </c>
      <c r="G390" t="str">
        <f xml:space="preserve">
IF(A390="","",
IFERROR(
INDEX(中間シート!$B:$CB,
MATCH(A390&amp;B390,中間シート!$A$1:$A$149,0),
MATCH(F390,中間シート!$B$2:$CB$2,0)
),
"")
)</f>
        <v/>
      </c>
      <c r="H390" t="str">
        <f t="shared" si="18"/>
        <v/>
      </c>
      <c r="I390" t="str">
        <f t="shared" si="19"/>
        <v/>
      </c>
      <c r="J390" t="str">
        <f xml:space="preserve">
_xlfn.SWITCH(E390,
"良好サイン",H390*VLOOKUP(F390,参照用!$P$2:$Q$55,2,0),
"注意サイン",H390*VLOOKUP(F390,参照用!$P$2:$Q$55,2,0),
""
)</f>
        <v/>
      </c>
      <c r="K390" s="20">
        <f t="shared" si="20"/>
        <v>60</v>
      </c>
    </row>
    <row r="391" spans="1:11" x14ac:dyDescent="0.2">
      <c r="A391" s="8">
        <f>IF(INDEX(中間シート!B$1:B$149,QUOTIENT(ROW(A391)-2, 参照用!$J$12) + 3,1)&gt;0,
INDEX(中間シート!B$1:B$149,QUOTIENT(ROW(A391)-2, 参照用!$J$12) + 3,1),
"")</f>
        <v>46026</v>
      </c>
      <c r="B391" s="8" t="str">
        <f>IF(INDEX(中間シート!D$1:D$149,QUOTIENT(ROW(B391)-2, 参照用!$J$12) + 3,1)&gt;0,
INDEX(中間シート!D$1:D$149,QUOTIENT(ROW(B391)-2, 参照用!$J$12) + 3,1),
"")</f>
        <v>夜</v>
      </c>
      <c r="C391" s="8" t="str">
        <f>INDEX(中間シート!$A$1:$AZ$149,MATCH(A391&amp;B391,中間シート!$A$1:$A$149,0),MATCH(C$1,中間シート!$A$2:$AZ$2,0))</f>
        <v/>
      </c>
      <c r="D391" s="8" t="str">
        <f>INDEX(中間シート!$A$1:$AZ$149,MATCH($A391&amp;$B391,中間シート!$A$1:$A$149,0),MATCH(D$1,中間シート!$A$2:$AZ$2,0))</f>
        <v/>
      </c>
      <c r="E391" t="str">
        <f>IF(
A391="","",
VLOOKUP(MOD(ROW(A391)-2, 参照用!$J$12) + 1,参照用!$N$1:$P$50,2,0)
)</f>
        <v>気候</v>
      </c>
      <c r="F391" t="str">
        <f xml:space="preserve">
IF(A391="","",
VLOOKUP(MOD(ROW(A391)-2, 参照用!$J$12) + 1,参照用!$N$1:$P$50,3,0)
)</f>
        <v>気温</v>
      </c>
      <c r="G391" t="str">
        <f xml:space="preserve">
IF(A391="","",
IFERROR(
INDEX(中間シート!$B:$CB,
MATCH(A391&amp;B391,中間シート!$A$1:$A$149,0),
MATCH(F391,中間シート!$B$2:$CB$2,0)
),
"")
)</f>
        <v/>
      </c>
      <c r="H391" t="str">
        <f t="shared" si="18"/>
        <v/>
      </c>
      <c r="I391" t="str">
        <f t="shared" si="19"/>
        <v/>
      </c>
      <c r="J391" t="str">
        <f xml:space="preserve">
_xlfn.SWITCH(E391,
"良好サイン",H391*VLOOKUP(F391,参照用!$P$2:$Q$55,2,0),
"注意サイン",H391*VLOOKUP(F391,参照用!$P$2:$Q$55,2,0),
""
)</f>
        <v/>
      </c>
      <c r="K391" s="20">
        <f t="shared" si="20"/>
        <v>60</v>
      </c>
    </row>
    <row r="392" spans="1:11" x14ac:dyDescent="0.2">
      <c r="A392" s="8">
        <f>IF(INDEX(中間シート!B$1:B$149,QUOTIENT(ROW(A392)-2, 参照用!$J$12) + 3,1)&gt;0,
INDEX(中間シート!B$1:B$149,QUOTIENT(ROW(A392)-2, 参照用!$J$12) + 3,1),
"")</f>
        <v>46026</v>
      </c>
      <c r="B392" s="8" t="str">
        <f>IF(INDEX(中間シート!D$1:D$149,QUOTIENT(ROW(B392)-2, 参照用!$J$12) + 3,1)&gt;0,
INDEX(中間シート!D$1:D$149,QUOTIENT(ROW(B392)-2, 参照用!$J$12) + 3,1),
"")</f>
        <v>夜</v>
      </c>
      <c r="C392" s="8" t="str">
        <f>INDEX(中間シート!$A$1:$AZ$149,MATCH(A392&amp;B392,中間シート!$A$1:$A$149,0),MATCH(C$1,中間シート!$A$2:$AZ$2,0))</f>
        <v/>
      </c>
      <c r="D392" s="8" t="str">
        <f>INDEX(中間シート!$A$1:$AZ$149,MATCH($A392&amp;$B392,中間シート!$A$1:$A$149,0),MATCH(D$1,中間シート!$A$2:$AZ$2,0))</f>
        <v/>
      </c>
      <c r="E392" t="str">
        <f>IF(
A392="","",
VLOOKUP(MOD(ROW(A392)-2, 参照用!$J$12) + 1,参照用!$N$1:$P$50,2,0)
)</f>
        <v>基礎指標</v>
      </c>
      <c r="F392" t="str">
        <f xml:space="preserve">
IF(A392="","",
VLOOKUP(MOD(ROW(A392)-2, 参照用!$J$12) + 1,参照用!$N$1:$P$50,3,0)
)</f>
        <v>睡眠</v>
      </c>
      <c r="G392">
        <f xml:space="preserve">
IF(A392="","",
IFERROR(
INDEX(中間シート!$B:$CB,
MATCH(A392&amp;B392,中間シート!$A$1:$A$149,0),
MATCH(F392,中間シート!$B$2:$CB$2,0)
),
"")
)</f>
        <v>0</v>
      </c>
      <c r="H392">
        <f t="shared" si="18"/>
        <v>0</v>
      </c>
      <c r="I392" t="str">
        <f t="shared" si="19"/>
        <v/>
      </c>
      <c r="J392" t="str">
        <f xml:space="preserve">
_xlfn.SWITCH(E392,
"良好サイン",H392*VLOOKUP(F392,参照用!$P$2:$Q$55,2,0),
"注意サイン",H392*VLOOKUP(F392,参照用!$P$2:$Q$55,2,0),
""
)</f>
        <v/>
      </c>
      <c r="K392" s="20">
        <f t="shared" si="20"/>
        <v>60</v>
      </c>
    </row>
    <row r="393" spans="1:11" x14ac:dyDescent="0.2">
      <c r="A393" s="8">
        <f>IF(INDEX(中間シート!B$1:B$149,QUOTIENT(ROW(A393)-2, 参照用!$J$12) + 3,1)&gt;0,
INDEX(中間シート!B$1:B$149,QUOTIENT(ROW(A393)-2, 参照用!$J$12) + 3,1),
"")</f>
        <v>46026</v>
      </c>
      <c r="B393" s="8" t="str">
        <f>IF(INDEX(中間シート!D$1:D$149,QUOTIENT(ROW(B393)-2, 参照用!$J$12) + 3,1)&gt;0,
INDEX(中間シート!D$1:D$149,QUOTIENT(ROW(B393)-2, 参照用!$J$12) + 3,1),
"")</f>
        <v>夜</v>
      </c>
      <c r="C393" s="8" t="str">
        <f>INDEX(中間シート!$A$1:$AZ$149,MATCH(A393&amp;B393,中間シート!$A$1:$A$149,0),MATCH(C$1,中間シート!$A$2:$AZ$2,0))</f>
        <v/>
      </c>
      <c r="D393" s="8" t="str">
        <f>INDEX(中間シート!$A$1:$AZ$149,MATCH($A393&amp;$B393,中間シート!$A$1:$A$149,0),MATCH(D$1,中間シート!$A$2:$AZ$2,0))</f>
        <v/>
      </c>
      <c r="E393" t="str">
        <f>IF(
A393="","",
VLOOKUP(MOD(ROW(A393)-2, 参照用!$J$12) + 1,参照用!$N$1:$P$50,2,0)
)</f>
        <v>基礎指標</v>
      </c>
      <c r="F393" t="str">
        <f xml:space="preserve">
IF(A393="","",
VLOOKUP(MOD(ROW(A393)-2, 参照用!$J$12) + 1,参照用!$N$1:$P$50,3,0)
)</f>
        <v>食事</v>
      </c>
      <c r="G393">
        <f xml:space="preserve">
IF(A393="","",
IFERROR(
INDEX(中間シート!$B:$CB,
MATCH(A393&amp;B393,中間シート!$A$1:$A$149,0),
MATCH(F393,中間シート!$B$2:$CB$2,0)
),
"")
)</f>
        <v>0</v>
      </c>
      <c r="H393">
        <f t="shared" si="18"/>
        <v>0</v>
      </c>
      <c r="I393" t="str">
        <f t="shared" si="19"/>
        <v/>
      </c>
      <c r="J393" t="str">
        <f xml:space="preserve">
_xlfn.SWITCH(E393,
"良好サイン",H393*VLOOKUP(F393,参照用!$P$2:$Q$55,2,0),
"注意サイン",H393*VLOOKUP(F393,参照用!$P$2:$Q$55,2,0),
""
)</f>
        <v/>
      </c>
      <c r="K393" s="20">
        <f t="shared" si="20"/>
        <v>60</v>
      </c>
    </row>
    <row r="394" spans="1:11" x14ac:dyDescent="0.2">
      <c r="A394" s="8">
        <f>IF(INDEX(中間シート!B$1:B$149,QUOTIENT(ROW(A394)-2, 参照用!$J$12) + 3,1)&gt;0,
INDEX(中間シート!B$1:B$149,QUOTIENT(ROW(A394)-2, 参照用!$J$12) + 3,1),
"")</f>
        <v>46026</v>
      </c>
      <c r="B394" s="8" t="str">
        <f>IF(INDEX(中間シート!D$1:D$149,QUOTIENT(ROW(B394)-2, 参照用!$J$12) + 3,1)&gt;0,
INDEX(中間シート!D$1:D$149,QUOTIENT(ROW(B394)-2, 参照用!$J$12) + 3,1),
"")</f>
        <v>夜</v>
      </c>
      <c r="C394" s="8" t="str">
        <f>INDEX(中間シート!$A$1:$AZ$149,MATCH(A394&amp;B394,中間シート!$A$1:$A$149,0),MATCH(C$1,中間シート!$A$2:$AZ$2,0))</f>
        <v/>
      </c>
      <c r="D394" s="8" t="str">
        <f>INDEX(中間シート!$A$1:$AZ$149,MATCH($A394&amp;$B394,中間シート!$A$1:$A$149,0),MATCH(D$1,中間シート!$A$2:$AZ$2,0))</f>
        <v/>
      </c>
      <c r="E394" t="str">
        <f>IF(
A394="","",
VLOOKUP(MOD(ROW(A394)-2, 参照用!$J$12) + 1,参照用!$N$1:$P$50,2,0)
)</f>
        <v>基礎指標</v>
      </c>
      <c r="F394" t="str">
        <f xml:space="preserve">
IF(A394="","",
VLOOKUP(MOD(ROW(A394)-2, 参照用!$J$12) + 1,参照用!$N$1:$P$50,3,0)
)</f>
        <v>ストレス</v>
      </c>
      <c r="G394">
        <f xml:space="preserve">
IF(A394="","",
IFERROR(
INDEX(中間シート!$B:$CB,
MATCH(A394&amp;B394,中間シート!$A$1:$A$149,0),
MATCH(F394,中間シート!$B$2:$CB$2,0)
),
"")
)</f>
        <v>0</v>
      </c>
      <c r="H394">
        <f t="shared" si="18"/>
        <v>0</v>
      </c>
      <c r="I394" t="str">
        <f t="shared" si="19"/>
        <v/>
      </c>
      <c r="J394" t="str">
        <f xml:space="preserve">
_xlfn.SWITCH(E394,
"良好サイン",H394*VLOOKUP(F394,参照用!$P$2:$Q$55,2,0),
"注意サイン",H394*VLOOKUP(F394,参照用!$P$2:$Q$55,2,0),
""
)</f>
        <v/>
      </c>
      <c r="K394" s="20">
        <f t="shared" si="20"/>
        <v>60</v>
      </c>
    </row>
    <row r="395" spans="1:11" x14ac:dyDescent="0.2">
      <c r="A395" s="8">
        <f>IF(INDEX(中間シート!B$1:B$149,QUOTIENT(ROW(A395)-2, 参照用!$J$12) + 3,1)&gt;0,
INDEX(中間シート!B$1:B$149,QUOTIENT(ROW(A395)-2, 参照用!$J$12) + 3,1),
"")</f>
        <v>46026</v>
      </c>
      <c r="B395" s="8" t="str">
        <f>IF(INDEX(中間シート!D$1:D$149,QUOTIENT(ROW(B395)-2, 参照用!$J$12) + 3,1)&gt;0,
INDEX(中間シート!D$1:D$149,QUOTIENT(ROW(B395)-2, 参照用!$J$12) + 3,1),
"")</f>
        <v>夜</v>
      </c>
      <c r="C395" s="8" t="str">
        <f>INDEX(中間シート!$A$1:$AZ$149,MATCH(A395&amp;B395,中間シート!$A$1:$A$149,0),MATCH(C$1,中間シート!$A$2:$AZ$2,0))</f>
        <v/>
      </c>
      <c r="D395" s="8" t="str">
        <f>INDEX(中間シート!$A$1:$AZ$149,MATCH($A395&amp;$B395,中間シート!$A$1:$A$149,0),MATCH(D$1,中間シート!$A$2:$AZ$2,0))</f>
        <v/>
      </c>
      <c r="E395" t="str">
        <f>IF(
A395="","",
VLOOKUP(MOD(ROW(A395)-2, 参照用!$J$12) + 1,参照用!$N$1:$P$50,2,0)
)</f>
        <v>良好サイン</v>
      </c>
      <c r="F395" t="str">
        <f xml:space="preserve">
IF(A395="","",
VLOOKUP(MOD(ROW(A395)-2, 参照用!$J$12) + 1,参照用!$N$1:$P$50,3,0)
)</f>
        <v>プラス思考</v>
      </c>
      <c r="G395">
        <f xml:space="preserve">
IF(A395="","",
IFERROR(
INDEX(中間シート!$B:$CB,
MATCH(A395&amp;B395,中間シート!$A$1:$A$149,0),
MATCH(F395,中間シート!$B$2:$CB$2,0)
),
"")
)</f>
        <v>0</v>
      </c>
      <c r="H395">
        <f t="shared" si="18"/>
        <v>0</v>
      </c>
      <c r="I395" t="str">
        <f t="shared" si="19"/>
        <v/>
      </c>
      <c r="J395">
        <f xml:space="preserve">
_xlfn.SWITCH(E395,
"良好サイン",H395*VLOOKUP(F395,参照用!$P$2:$Q$55,2,0),
"注意サイン",H395*VLOOKUP(F395,参照用!$P$2:$Q$55,2,0),
""
)</f>
        <v>0</v>
      </c>
      <c r="K395" s="20">
        <f t="shared" si="20"/>
        <v>60</v>
      </c>
    </row>
    <row r="396" spans="1:11" x14ac:dyDescent="0.2">
      <c r="A396" s="8">
        <f>IF(INDEX(中間シート!B$1:B$149,QUOTIENT(ROW(A396)-2, 参照用!$J$12) + 3,1)&gt;0,
INDEX(中間シート!B$1:B$149,QUOTIENT(ROW(A396)-2, 参照用!$J$12) + 3,1),
"")</f>
        <v>46026</v>
      </c>
      <c r="B396" s="8" t="str">
        <f>IF(INDEX(中間シート!D$1:D$149,QUOTIENT(ROW(B396)-2, 参照用!$J$12) + 3,1)&gt;0,
INDEX(中間シート!D$1:D$149,QUOTIENT(ROW(B396)-2, 参照用!$J$12) + 3,1),
"")</f>
        <v>夜</v>
      </c>
      <c r="C396" s="8" t="str">
        <f>INDEX(中間シート!$A$1:$AZ$149,MATCH(A396&amp;B396,中間シート!$A$1:$A$149,0),MATCH(C$1,中間シート!$A$2:$AZ$2,0))</f>
        <v/>
      </c>
      <c r="D396" s="8" t="str">
        <f>INDEX(中間シート!$A$1:$AZ$149,MATCH($A396&amp;$B396,中間シート!$A$1:$A$149,0),MATCH(D$1,中間シート!$A$2:$AZ$2,0))</f>
        <v/>
      </c>
      <c r="E396" t="str">
        <f>IF(
A396="","",
VLOOKUP(MOD(ROW(A396)-2, 参照用!$J$12) + 1,参照用!$N$1:$P$50,2,0)
)</f>
        <v>良好サイン</v>
      </c>
      <c r="F396" t="str">
        <f xml:space="preserve">
IF(A396="","",
VLOOKUP(MOD(ROW(A396)-2, 参照用!$J$12) + 1,参照用!$N$1:$P$50,3,0)
)</f>
        <v>元気</v>
      </c>
      <c r="G396">
        <f xml:space="preserve">
IF(A396="","",
IFERROR(
INDEX(中間シート!$B:$CB,
MATCH(A396&amp;B396,中間シート!$A$1:$A$149,0),
MATCH(F396,中間シート!$B$2:$CB$2,0)
),
"")
)</f>
        <v>0</v>
      </c>
      <c r="H396">
        <f t="shared" si="18"/>
        <v>0</v>
      </c>
      <c r="I396" t="str">
        <f t="shared" si="19"/>
        <v/>
      </c>
      <c r="J396">
        <f xml:space="preserve">
_xlfn.SWITCH(E396,
"良好サイン",H396*VLOOKUP(F396,参照用!$P$2:$Q$55,2,0),
"注意サイン",H396*VLOOKUP(F396,参照用!$P$2:$Q$55,2,0),
""
)</f>
        <v>0</v>
      </c>
      <c r="K396" s="20">
        <f t="shared" si="20"/>
        <v>60</v>
      </c>
    </row>
    <row r="397" spans="1:11" x14ac:dyDescent="0.2">
      <c r="A397" s="8">
        <f>IF(INDEX(中間シート!B$1:B$149,QUOTIENT(ROW(A397)-2, 参照用!$J$12) + 3,1)&gt;0,
INDEX(中間シート!B$1:B$149,QUOTIENT(ROW(A397)-2, 参照用!$J$12) + 3,1),
"")</f>
        <v>46026</v>
      </c>
      <c r="B397" s="8" t="str">
        <f>IF(INDEX(中間シート!D$1:D$149,QUOTIENT(ROW(B397)-2, 参照用!$J$12) + 3,1)&gt;0,
INDEX(中間シート!D$1:D$149,QUOTIENT(ROW(B397)-2, 参照用!$J$12) + 3,1),
"")</f>
        <v>夜</v>
      </c>
      <c r="C397" s="8" t="str">
        <f>INDEX(中間シート!$A$1:$AZ$149,MATCH(A397&amp;B397,中間シート!$A$1:$A$149,0),MATCH(C$1,中間シート!$A$2:$AZ$2,0))</f>
        <v/>
      </c>
      <c r="D397" s="8" t="str">
        <f>INDEX(中間シート!$A$1:$AZ$149,MATCH($A397&amp;$B397,中間シート!$A$1:$A$149,0),MATCH(D$1,中間シート!$A$2:$AZ$2,0))</f>
        <v/>
      </c>
      <c r="E397" t="str">
        <f>IF(
A397="","",
VLOOKUP(MOD(ROW(A397)-2, 参照用!$J$12) + 1,参照用!$N$1:$P$50,2,0)
)</f>
        <v>良好サイン</v>
      </c>
      <c r="F397" t="str">
        <f xml:space="preserve">
IF(A397="","",
VLOOKUP(MOD(ROW(A397)-2, 参照用!$J$12) + 1,参照用!$N$1:$P$50,3,0)
)</f>
        <v>やる気あり</v>
      </c>
      <c r="G397">
        <f xml:space="preserve">
IF(A397="","",
IFERROR(
INDEX(中間シート!$B:$CB,
MATCH(A397&amp;B397,中間シート!$A$1:$A$149,0),
MATCH(F397,中間シート!$B$2:$CB$2,0)
),
"")
)</f>
        <v>0</v>
      </c>
      <c r="H397">
        <f t="shared" si="18"/>
        <v>0</v>
      </c>
      <c r="I397" t="str">
        <f t="shared" si="19"/>
        <v/>
      </c>
      <c r="J397">
        <f xml:space="preserve">
_xlfn.SWITCH(E397,
"良好サイン",H397*VLOOKUP(F397,参照用!$P$2:$Q$55,2,0),
"注意サイン",H397*VLOOKUP(F397,参照用!$P$2:$Q$55,2,0),
""
)</f>
        <v>0</v>
      </c>
      <c r="K397" s="20">
        <f t="shared" si="20"/>
        <v>60</v>
      </c>
    </row>
    <row r="398" spans="1:11" x14ac:dyDescent="0.2">
      <c r="A398" s="8">
        <f>IF(INDEX(中間シート!B$1:B$149,QUOTIENT(ROW(A398)-2, 参照用!$J$12) + 3,1)&gt;0,
INDEX(中間シート!B$1:B$149,QUOTIENT(ROW(A398)-2, 参照用!$J$12) + 3,1),
"")</f>
        <v>46026</v>
      </c>
      <c r="B398" s="8" t="str">
        <f>IF(INDEX(中間シート!D$1:D$149,QUOTIENT(ROW(B398)-2, 参照用!$J$12) + 3,1)&gt;0,
INDEX(中間シート!D$1:D$149,QUOTIENT(ROW(B398)-2, 参照用!$J$12) + 3,1),
"")</f>
        <v>夜</v>
      </c>
      <c r="C398" s="8" t="str">
        <f>INDEX(中間シート!$A$1:$AZ$149,MATCH(A398&amp;B398,中間シート!$A$1:$A$149,0),MATCH(C$1,中間シート!$A$2:$AZ$2,0))</f>
        <v/>
      </c>
      <c r="D398" s="8" t="str">
        <f>INDEX(中間シート!$A$1:$AZ$149,MATCH($A398&amp;$B398,中間シート!$A$1:$A$149,0),MATCH(D$1,中間シート!$A$2:$AZ$2,0))</f>
        <v/>
      </c>
      <c r="E398" t="str">
        <f>IF(
A398="","",
VLOOKUP(MOD(ROW(A398)-2, 参照用!$J$12) + 1,参照用!$N$1:$P$50,2,0)
)</f>
        <v>良好サイン</v>
      </c>
      <c r="F398" t="str">
        <f xml:space="preserve">
IF(A398="","",
VLOOKUP(MOD(ROW(A398)-2, 参照用!$J$12) + 1,参照用!$N$1:$P$50,3,0)
)</f>
        <v>心に余裕</v>
      </c>
      <c r="G398">
        <f xml:space="preserve">
IF(A398="","",
IFERROR(
INDEX(中間シート!$B:$CB,
MATCH(A398&amp;B398,中間シート!$A$1:$A$149,0),
MATCH(F398,中間シート!$B$2:$CB$2,0)
),
"")
)</f>
        <v>0</v>
      </c>
      <c r="H398">
        <f t="shared" si="18"/>
        <v>0</v>
      </c>
      <c r="I398" t="str">
        <f t="shared" si="19"/>
        <v/>
      </c>
      <c r="J398">
        <f xml:space="preserve">
_xlfn.SWITCH(E398,
"良好サイン",H398*VLOOKUP(F398,参照用!$P$2:$Q$55,2,0),
"注意サイン",H398*VLOOKUP(F398,参照用!$P$2:$Q$55,2,0),
""
)</f>
        <v>0</v>
      </c>
      <c r="K398" s="20">
        <f t="shared" si="20"/>
        <v>60</v>
      </c>
    </row>
    <row r="399" spans="1:11" x14ac:dyDescent="0.2">
      <c r="A399" s="8">
        <f>IF(INDEX(中間シート!B$1:B$149,QUOTIENT(ROW(A399)-2, 参照用!$J$12) + 3,1)&gt;0,
INDEX(中間シート!B$1:B$149,QUOTIENT(ROW(A399)-2, 参照用!$J$12) + 3,1),
"")</f>
        <v>46026</v>
      </c>
      <c r="B399" s="8" t="str">
        <f>IF(INDEX(中間シート!D$1:D$149,QUOTIENT(ROW(B399)-2, 参照用!$J$12) + 3,1)&gt;0,
INDEX(中間シート!D$1:D$149,QUOTIENT(ROW(B399)-2, 参照用!$J$12) + 3,1),
"")</f>
        <v>夜</v>
      </c>
      <c r="C399" s="8" t="str">
        <f>INDEX(中間シート!$A$1:$AZ$149,MATCH(A399&amp;B399,中間シート!$A$1:$A$149,0),MATCH(C$1,中間シート!$A$2:$AZ$2,0))</f>
        <v/>
      </c>
      <c r="D399" s="8" t="str">
        <f>INDEX(中間シート!$A$1:$AZ$149,MATCH($A399&amp;$B399,中間シート!$A$1:$A$149,0),MATCH(D$1,中間シート!$A$2:$AZ$2,0))</f>
        <v/>
      </c>
      <c r="E399" t="str">
        <f>IF(
A399="","",
VLOOKUP(MOD(ROW(A399)-2, 参照用!$J$12) + 1,参照用!$N$1:$P$50,2,0)
)</f>
        <v>良好サイン</v>
      </c>
      <c r="F399" t="str">
        <f xml:space="preserve">
IF(A399="","",
VLOOKUP(MOD(ROW(A399)-2, 参照用!$J$12) + 1,参照用!$N$1:$P$50,3,0)
)</f>
        <v>イキイキ</v>
      </c>
      <c r="G399">
        <f xml:space="preserve">
IF(A399="","",
IFERROR(
INDEX(中間シート!$B:$CB,
MATCH(A399&amp;B399,中間シート!$A$1:$A$149,0),
MATCH(F399,中間シート!$B$2:$CB$2,0)
),
"")
)</f>
        <v>0</v>
      </c>
      <c r="H399">
        <f t="shared" si="18"/>
        <v>0</v>
      </c>
      <c r="I399" t="str">
        <f t="shared" si="19"/>
        <v/>
      </c>
      <c r="J399">
        <f xml:space="preserve">
_xlfn.SWITCH(E399,
"良好サイン",H399*VLOOKUP(F399,参照用!$P$2:$Q$55,2,0),
"注意サイン",H399*VLOOKUP(F399,参照用!$P$2:$Q$55,2,0),
""
)</f>
        <v>0</v>
      </c>
      <c r="K399" s="20">
        <f t="shared" si="20"/>
        <v>60</v>
      </c>
    </row>
    <row r="400" spans="1:11" x14ac:dyDescent="0.2">
      <c r="A400" s="8">
        <f>IF(INDEX(中間シート!B$1:B$149,QUOTIENT(ROW(A400)-2, 参照用!$J$12) + 3,1)&gt;0,
INDEX(中間シート!B$1:B$149,QUOTIENT(ROW(A400)-2, 参照用!$J$12) + 3,1),
"")</f>
        <v>46026</v>
      </c>
      <c r="B400" s="8" t="str">
        <f>IF(INDEX(中間シート!D$1:D$149,QUOTIENT(ROW(B400)-2, 参照用!$J$12) + 3,1)&gt;0,
INDEX(中間シート!D$1:D$149,QUOTIENT(ROW(B400)-2, 参照用!$J$12) + 3,1),
"")</f>
        <v>夜</v>
      </c>
      <c r="C400" s="8" t="str">
        <f>INDEX(中間シート!$A$1:$AZ$149,MATCH(A400&amp;B400,中間シート!$A$1:$A$149,0),MATCH(C$1,中間シート!$A$2:$AZ$2,0))</f>
        <v/>
      </c>
      <c r="D400" s="8" t="str">
        <f>INDEX(中間シート!$A$1:$AZ$149,MATCH($A400&amp;$B400,中間シート!$A$1:$A$149,0),MATCH(D$1,中間シート!$A$2:$AZ$2,0))</f>
        <v/>
      </c>
      <c r="E400" t="str">
        <f>IF(
A400="","",
VLOOKUP(MOD(ROW(A400)-2, 参照用!$J$12) + 1,参照用!$N$1:$P$50,2,0)
)</f>
        <v>良好サイン</v>
      </c>
      <c r="F400" t="str">
        <f xml:space="preserve">
IF(A400="","",
VLOOKUP(MOD(ROW(A400)-2, 参照用!$J$12) + 1,参照用!$N$1:$P$50,3,0)
)</f>
        <v>活動的</v>
      </c>
      <c r="G400">
        <f xml:space="preserve">
IF(A400="","",
IFERROR(
INDEX(中間シート!$B:$CB,
MATCH(A400&amp;B400,中間シート!$A$1:$A$149,0),
MATCH(F400,中間シート!$B$2:$CB$2,0)
),
"")
)</f>
        <v>0</v>
      </c>
      <c r="H400">
        <f t="shared" si="18"/>
        <v>0</v>
      </c>
      <c r="I400" t="str">
        <f t="shared" si="19"/>
        <v/>
      </c>
      <c r="J400">
        <f xml:space="preserve">
_xlfn.SWITCH(E400,
"良好サイン",H400*VLOOKUP(F400,参照用!$P$2:$Q$55,2,0),
"注意サイン",H400*VLOOKUP(F400,参照用!$P$2:$Q$55,2,0),
""
)</f>
        <v>0</v>
      </c>
      <c r="K400" s="20">
        <f t="shared" si="20"/>
        <v>60</v>
      </c>
    </row>
    <row r="401" spans="1:11" x14ac:dyDescent="0.2">
      <c r="A401" s="8">
        <f>IF(INDEX(中間シート!B$1:B$149,QUOTIENT(ROW(A401)-2, 参照用!$J$12) + 3,1)&gt;0,
INDEX(中間シート!B$1:B$149,QUOTIENT(ROW(A401)-2, 参照用!$J$12) + 3,1),
"")</f>
        <v>46026</v>
      </c>
      <c r="B401" s="8" t="str">
        <f>IF(INDEX(中間シート!D$1:D$149,QUOTIENT(ROW(B401)-2, 参照用!$J$12) + 3,1)&gt;0,
INDEX(中間シート!D$1:D$149,QUOTIENT(ROW(B401)-2, 参照用!$J$12) + 3,1),
"")</f>
        <v>夜</v>
      </c>
      <c r="C401" s="8" t="str">
        <f>INDEX(中間シート!$A$1:$AZ$149,MATCH(A401&amp;B401,中間シート!$A$1:$A$149,0),MATCH(C$1,中間シート!$A$2:$AZ$2,0))</f>
        <v/>
      </c>
      <c r="D401" s="8" t="str">
        <f>INDEX(中間シート!$A$1:$AZ$149,MATCH($A401&amp;$B401,中間シート!$A$1:$A$149,0),MATCH(D$1,中間シート!$A$2:$AZ$2,0))</f>
        <v/>
      </c>
      <c r="E401" t="str">
        <f>IF(
A401="","",
VLOOKUP(MOD(ROW(A401)-2, 参照用!$J$12) + 1,参照用!$N$1:$P$50,2,0)
)</f>
        <v>注意サイン</v>
      </c>
      <c r="F401" t="str">
        <f xml:space="preserve">
IF(A401="","",
VLOOKUP(MOD(ROW(A401)-2, 参照用!$J$12) + 1,参照用!$N$1:$P$50,3,0)
)</f>
        <v>ため息が増加</v>
      </c>
      <c r="G401">
        <f xml:space="preserve">
IF(A401="","",
IFERROR(
INDEX(中間シート!$B:$CB,
MATCH(A401&amp;B401,中間シート!$A$1:$A$149,0),
MATCH(F401,中間シート!$B$2:$CB$2,0)
),
"")
)</f>
        <v>0</v>
      </c>
      <c r="H401">
        <f t="shared" si="18"/>
        <v>0</v>
      </c>
      <c r="I401" t="str">
        <f t="shared" si="19"/>
        <v/>
      </c>
      <c r="J401">
        <f xml:space="preserve">
_xlfn.SWITCH(E401,
"良好サイン",H401*VLOOKUP(F401,参照用!$P$2:$Q$55,2,0),
"注意サイン",H401*VLOOKUP(F401,参照用!$P$2:$Q$55,2,0),
""
)</f>
        <v>0</v>
      </c>
      <c r="K401" s="20">
        <f t="shared" si="20"/>
        <v>60</v>
      </c>
    </row>
    <row r="402" spans="1:11" x14ac:dyDescent="0.2">
      <c r="A402" s="8">
        <f>IF(INDEX(中間シート!B$1:B$149,QUOTIENT(ROW(A402)-2, 参照用!$J$12) + 3,1)&gt;0,
INDEX(中間シート!B$1:B$149,QUOTIENT(ROW(A402)-2, 参照用!$J$12) + 3,1),
"")</f>
        <v>46026</v>
      </c>
      <c r="B402" s="8" t="str">
        <f>IF(INDEX(中間シート!D$1:D$149,QUOTIENT(ROW(B402)-2, 参照用!$J$12) + 3,1)&gt;0,
INDEX(中間シート!D$1:D$149,QUOTIENT(ROW(B402)-2, 参照用!$J$12) + 3,1),
"")</f>
        <v>夜</v>
      </c>
      <c r="C402" s="8" t="str">
        <f>INDEX(中間シート!$A$1:$AZ$149,MATCH(A402&amp;B402,中間シート!$A$1:$A$149,0),MATCH(C$1,中間シート!$A$2:$AZ$2,0))</f>
        <v/>
      </c>
      <c r="D402" s="8" t="str">
        <f>INDEX(中間シート!$A$1:$AZ$149,MATCH($A402&amp;$B402,中間シート!$A$1:$A$149,0),MATCH(D$1,中間シート!$A$2:$AZ$2,0))</f>
        <v/>
      </c>
      <c r="E402" t="str">
        <f>IF(
A402="","",
VLOOKUP(MOD(ROW(A402)-2, 参照用!$J$12) + 1,参照用!$N$1:$P$50,2,0)
)</f>
        <v>注意サイン</v>
      </c>
      <c r="F402" t="str">
        <f xml:space="preserve">
IF(A402="","",
VLOOKUP(MOD(ROW(A402)-2, 参照用!$J$12) + 1,参照用!$N$1:$P$50,3,0)
)</f>
        <v>もやもや</v>
      </c>
      <c r="G402">
        <f xml:space="preserve">
IF(A402="","",
IFERROR(
INDEX(中間シート!$B:$CB,
MATCH(A402&amp;B402,中間シート!$A$1:$A$149,0),
MATCH(F402,中間シート!$B$2:$CB$2,0)
),
"")
)</f>
        <v>0</v>
      </c>
      <c r="H402">
        <f t="shared" si="18"/>
        <v>0</v>
      </c>
      <c r="I402" t="str">
        <f t="shared" si="19"/>
        <v/>
      </c>
      <c r="J402">
        <f xml:space="preserve">
_xlfn.SWITCH(E402,
"良好サイン",H402*VLOOKUP(F402,参照用!$P$2:$Q$55,2,0),
"注意サイン",H402*VLOOKUP(F402,参照用!$P$2:$Q$55,2,0),
""
)</f>
        <v>0</v>
      </c>
      <c r="K402" s="20">
        <f t="shared" si="20"/>
        <v>60</v>
      </c>
    </row>
    <row r="403" spans="1:11" x14ac:dyDescent="0.2">
      <c r="A403" s="8">
        <f>IF(INDEX(中間シート!B$1:B$149,QUOTIENT(ROW(A403)-2, 参照用!$J$12) + 3,1)&gt;0,
INDEX(中間シート!B$1:B$149,QUOTIENT(ROW(A403)-2, 参照用!$J$12) + 3,1),
"")</f>
        <v>46026</v>
      </c>
      <c r="B403" s="8" t="str">
        <f>IF(INDEX(中間シート!D$1:D$149,QUOTIENT(ROW(B403)-2, 参照用!$J$12) + 3,1)&gt;0,
INDEX(中間シート!D$1:D$149,QUOTIENT(ROW(B403)-2, 参照用!$J$12) + 3,1),
"")</f>
        <v>夜</v>
      </c>
      <c r="C403" s="8" t="str">
        <f>INDEX(中間シート!$A$1:$AZ$149,MATCH(A403&amp;B403,中間シート!$A$1:$A$149,0),MATCH(C$1,中間シート!$A$2:$AZ$2,0))</f>
        <v/>
      </c>
      <c r="D403" s="8" t="str">
        <f>INDEX(中間シート!$A$1:$AZ$149,MATCH($A403&amp;$B403,中間シート!$A$1:$A$149,0),MATCH(D$1,中間シート!$A$2:$AZ$2,0))</f>
        <v/>
      </c>
      <c r="E403" t="str">
        <f>IF(
A403="","",
VLOOKUP(MOD(ROW(A403)-2, 参照用!$J$12) + 1,参照用!$N$1:$P$50,2,0)
)</f>
        <v>注意サイン</v>
      </c>
      <c r="F403" t="str">
        <f xml:space="preserve">
IF(A403="","",
VLOOKUP(MOD(ROW(A403)-2, 参照用!$J$12) + 1,参照用!$N$1:$P$50,3,0)
)</f>
        <v>だるい</v>
      </c>
      <c r="G403">
        <f xml:space="preserve">
IF(A403="","",
IFERROR(
INDEX(中間シート!$B:$CB,
MATCH(A403&amp;B403,中間シート!$A$1:$A$149,0),
MATCH(F403,中間シート!$B$2:$CB$2,0)
),
"")
)</f>
        <v>0</v>
      </c>
      <c r="H403">
        <f t="shared" si="18"/>
        <v>0</v>
      </c>
      <c r="I403" t="str">
        <f t="shared" si="19"/>
        <v/>
      </c>
      <c r="J403">
        <f xml:space="preserve">
_xlfn.SWITCH(E403,
"良好サイン",H403*VLOOKUP(F403,参照用!$P$2:$Q$55,2,0),
"注意サイン",H403*VLOOKUP(F403,参照用!$P$2:$Q$55,2,0),
""
)</f>
        <v>0</v>
      </c>
      <c r="K403" s="20">
        <f t="shared" si="20"/>
        <v>60</v>
      </c>
    </row>
    <row r="404" spans="1:11" x14ac:dyDescent="0.2">
      <c r="A404" s="8">
        <f>IF(INDEX(中間シート!B$1:B$149,QUOTIENT(ROW(A404)-2, 参照用!$J$12) + 3,1)&gt;0,
INDEX(中間シート!B$1:B$149,QUOTIENT(ROW(A404)-2, 参照用!$J$12) + 3,1),
"")</f>
        <v>46026</v>
      </c>
      <c r="B404" s="8" t="str">
        <f>IF(INDEX(中間シート!D$1:D$149,QUOTIENT(ROW(B404)-2, 参照用!$J$12) + 3,1)&gt;0,
INDEX(中間シート!D$1:D$149,QUOTIENT(ROW(B404)-2, 参照用!$J$12) + 3,1),
"")</f>
        <v>夜</v>
      </c>
      <c r="C404" s="8" t="str">
        <f>INDEX(中間シート!$A$1:$AZ$149,MATCH(A404&amp;B404,中間シート!$A$1:$A$149,0),MATCH(C$1,中間シート!$A$2:$AZ$2,0))</f>
        <v/>
      </c>
      <c r="D404" s="8" t="str">
        <f>INDEX(中間シート!$A$1:$AZ$149,MATCH($A404&amp;$B404,中間シート!$A$1:$A$149,0),MATCH(D$1,中間シート!$A$2:$AZ$2,0))</f>
        <v/>
      </c>
      <c r="E404" t="str">
        <f>IF(
A404="","",
VLOOKUP(MOD(ROW(A404)-2, 参照用!$J$12) + 1,参照用!$N$1:$P$50,2,0)
)</f>
        <v>注意サイン</v>
      </c>
      <c r="F404" t="str">
        <f xml:space="preserve">
IF(A404="","",
VLOOKUP(MOD(ROW(A404)-2, 参照用!$J$12) + 1,参照用!$N$1:$P$50,3,0)
)</f>
        <v>ぼーっとする</v>
      </c>
      <c r="G404">
        <f xml:space="preserve">
IF(A404="","",
IFERROR(
INDEX(中間シート!$B:$CB,
MATCH(A404&amp;B404,中間シート!$A$1:$A$149,0),
MATCH(F404,中間シート!$B$2:$CB$2,0)
),
"")
)</f>
        <v>0</v>
      </c>
      <c r="H404">
        <f t="shared" si="18"/>
        <v>0</v>
      </c>
      <c r="I404" t="str">
        <f t="shared" si="19"/>
        <v/>
      </c>
      <c r="J404">
        <f xml:space="preserve">
_xlfn.SWITCH(E404,
"良好サイン",H404*VLOOKUP(F404,参照用!$P$2:$Q$55,2,0),
"注意サイン",H404*VLOOKUP(F404,参照用!$P$2:$Q$55,2,0),
""
)</f>
        <v>0</v>
      </c>
      <c r="K404" s="20">
        <f t="shared" si="20"/>
        <v>60</v>
      </c>
    </row>
    <row r="405" spans="1:11" x14ac:dyDescent="0.2">
      <c r="A405" s="8">
        <f>IF(INDEX(中間シート!B$1:B$149,QUOTIENT(ROW(A405)-2, 参照用!$J$12) + 3,1)&gt;0,
INDEX(中間シート!B$1:B$149,QUOTIENT(ROW(A405)-2, 参照用!$J$12) + 3,1),
"")</f>
        <v>46026</v>
      </c>
      <c r="B405" s="8" t="str">
        <f>IF(INDEX(中間シート!D$1:D$149,QUOTIENT(ROW(B405)-2, 参照用!$J$12) + 3,1)&gt;0,
INDEX(中間シート!D$1:D$149,QUOTIENT(ROW(B405)-2, 参照用!$J$12) + 3,1),
"")</f>
        <v>夜</v>
      </c>
      <c r="C405" s="8" t="str">
        <f>INDEX(中間シート!$A$1:$AZ$149,MATCH(A405&amp;B405,中間シート!$A$1:$A$149,0),MATCH(C$1,中間シート!$A$2:$AZ$2,0))</f>
        <v/>
      </c>
      <c r="D405" s="8" t="str">
        <f>INDEX(中間シート!$A$1:$AZ$149,MATCH($A405&amp;$B405,中間シート!$A$1:$A$149,0),MATCH(D$1,中間シート!$A$2:$AZ$2,0))</f>
        <v/>
      </c>
      <c r="E405" t="str">
        <f>IF(
A405="","",
VLOOKUP(MOD(ROW(A405)-2, 参照用!$J$12) + 1,参照用!$N$1:$P$50,2,0)
)</f>
        <v>注意サイン</v>
      </c>
      <c r="F405" t="str">
        <f xml:space="preserve">
IF(A405="","",
VLOOKUP(MOD(ROW(A405)-2, 参照用!$J$12) + 1,参照用!$N$1:$P$50,3,0)
)</f>
        <v>協調性が低下</v>
      </c>
      <c r="G405">
        <f xml:space="preserve">
IF(A405="","",
IFERROR(
INDEX(中間シート!$B:$CB,
MATCH(A405&amp;B405,中間シート!$A$1:$A$149,0),
MATCH(F405,中間シート!$B$2:$CB$2,0)
),
"")
)</f>
        <v>0</v>
      </c>
      <c r="H405">
        <f t="shared" si="18"/>
        <v>0</v>
      </c>
      <c r="I405" t="str">
        <f t="shared" si="19"/>
        <v/>
      </c>
      <c r="J405">
        <f xml:space="preserve">
_xlfn.SWITCH(E405,
"良好サイン",H405*VLOOKUP(F405,参照用!$P$2:$Q$55,2,0),
"注意サイン",H405*VLOOKUP(F405,参照用!$P$2:$Q$55,2,0),
""
)</f>
        <v>0</v>
      </c>
      <c r="K405" s="20">
        <f t="shared" si="20"/>
        <v>60</v>
      </c>
    </row>
    <row r="406" spans="1:11" x14ac:dyDescent="0.2">
      <c r="A406" s="8">
        <f>IF(INDEX(中間シート!B$1:B$149,QUOTIENT(ROW(A406)-2, 参照用!$J$12) + 3,1)&gt;0,
INDEX(中間シート!B$1:B$149,QUOTIENT(ROW(A406)-2, 参照用!$J$12) + 3,1),
"")</f>
        <v>46026</v>
      </c>
      <c r="B406" s="8" t="str">
        <f>IF(INDEX(中間シート!D$1:D$149,QUOTIENT(ROW(B406)-2, 参照用!$J$12) + 3,1)&gt;0,
INDEX(中間シート!D$1:D$149,QUOTIENT(ROW(B406)-2, 参照用!$J$12) + 3,1),
"")</f>
        <v>夜</v>
      </c>
      <c r="C406" s="8" t="str">
        <f>INDEX(中間シート!$A$1:$AZ$149,MATCH(A406&amp;B406,中間シート!$A$1:$A$149,0),MATCH(C$1,中間シート!$A$2:$AZ$2,0))</f>
        <v/>
      </c>
      <c r="D406" s="8" t="str">
        <f>INDEX(中間シート!$A$1:$AZ$149,MATCH($A406&amp;$B406,中間シート!$A$1:$A$149,0),MATCH(D$1,中間シート!$A$2:$AZ$2,0))</f>
        <v/>
      </c>
      <c r="E406" t="str">
        <f>IF(
A406="","",
VLOOKUP(MOD(ROW(A406)-2, 参照用!$J$12) + 1,参照用!$N$1:$P$50,2,0)
)</f>
        <v>注意サイン</v>
      </c>
      <c r="F406" t="str">
        <f xml:space="preserve">
IF(A406="","",
VLOOKUP(MOD(ROW(A406)-2, 参照用!$J$12) + 1,参照用!$N$1:$P$50,3,0)
)</f>
        <v>憂鬱</v>
      </c>
      <c r="G406">
        <f xml:space="preserve">
IF(A406="","",
IFERROR(
INDEX(中間シート!$B:$CB,
MATCH(A406&amp;B406,中間シート!$A$1:$A$149,0),
MATCH(F406,中間シート!$B$2:$CB$2,0)
),
"")
)</f>
        <v>0</v>
      </c>
      <c r="H406">
        <f t="shared" si="18"/>
        <v>0</v>
      </c>
      <c r="I406" t="str">
        <f t="shared" si="19"/>
        <v/>
      </c>
      <c r="J406">
        <f xml:space="preserve">
_xlfn.SWITCH(E406,
"良好サイン",H406*VLOOKUP(F406,参照用!$P$2:$Q$55,2,0),
"注意サイン",H406*VLOOKUP(F406,参照用!$P$2:$Q$55,2,0),
""
)</f>
        <v>0</v>
      </c>
      <c r="K406" s="20">
        <f t="shared" si="20"/>
        <v>60</v>
      </c>
    </row>
    <row r="407" spans="1:11" x14ac:dyDescent="0.2">
      <c r="A407" s="8">
        <f>IF(INDEX(中間シート!B$1:B$149,QUOTIENT(ROW(A407)-2, 参照用!$J$12) + 3,1)&gt;0,
INDEX(中間シート!B$1:B$149,QUOTIENT(ROW(A407)-2, 参照用!$J$12) + 3,1),
"")</f>
        <v>46026</v>
      </c>
      <c r="B407" s="8" t="str">
        <f>IF(INDEX(中間シート!D$1:D$149,QUOTIENT(ROW(B407)-2, 参照用!$J$12) + 3,1)&gt;0,
INDEX(中間シート!D$1:D$149,QUOTIENT(ROW(B407)-2, 参照用!$J$12) + 3,1),
"")</f>
        <v>夜</v>
      </c>
      <c r="C407" s="8" t="str">
        <f>INDEX(中間シート!$A$1:$AZ$149,MATCH(A407&amp;B407,中間シート!$A$1:$A$149,0),MATCH(C$1,中間シート!$A$2:$AZ$2,0))</f>
        <v/>
      </c>
      <c r="D407" s="8" t="str">
        <f>INDEX(中間シート!$A$1:$AZ$149,MATCH($A407&amp;$B407,中間シート!$A$1:$A$149,0),MATCH(D$1,中間シート!$A$2:$AZ$2,0))</f>
        <v/>
      </c>
      <c r="E407" t="str">
        <f>IF(
A407="","",
VLOOKUP(MOD(ROW(A407)-2, 参照用!$J$12) + 1,参照用!$N$1:$P$50,2,0)
)</f>
        <v>注意サイン</v>
      </c>
      <c r="F407" t="str">
        <f xml:space="preserve">
IF(A407="","",
VLOOKUP(MOD(ROW(A407)-2, 参照用!$J$12) + 1,参照用!$N$1:$P$50,3,0)
)</f>
        <v>やる気が無い</v>
      </c>
      <c r="G407">
        <f xml:space="preserve">
IF(A407="","",
IFERROR(
INDEX(中間シート!$B:$CB,
MATCH(A407&amp;B407,中間シート!$A$1:$A$149,0),
MATCH(F407,中間シート!$B$2:$CB$2,0)
),
"")
)</f>
        <v>0</v>
      </c>
      <c r="H407">
        <f t="shared" si="18"/>
        <v>0</v>
      </c>
      <c r="I407" t="str">
        <f t="shared" si="19"/>
        <v/>
      </c>
      <c r="J407">
        <f xml:space="preserve">
_xlfn.SWITCH(E407,
"良好サイン",H407*VLOOKUP(F407,参照用!$P$2:$Q$55,2,0),
"注意サイン",H407*VLOOKUP(F407,参照用!$P$2:$Q$55,2,0),
""
)</f>
        <v>0</v>
      </c>
      <c r="K407" s="20">
        <f t="shared" si="20"/>
        <v>60</v>
      </c>
    </row>
    <row r="408" spans="1:11" x14ac:dyDescent="0.2">
      <c r="A408" s="8">
        <f>IF(INDEX(中間シート!B$1:B$149,QUOTIENT(ROW(A408)-2, 参照用!$J$12) + 3,1)&gt;0,
INDEX(中間シート!B$1:B$149,QUOTIENT(ROW(A408)-2, 参照用!$J$12) + 3,1),
"")</f>
        <v>46026</v>
      </c>
      <c r="B408" s="8" t="str">
        <f>IF(INDEX(中間シート!D$1:D$149,QUOTIENT(ROW(B408)-2, 参照用!$J$12) + 3,1)&gt;0,
INDEX(中間シート!D$1:D$149,QUOTIENT(ROW(B408)-2, 参照用!$J$12) + 3,1),
"")</f>
        <v>夜</v>
      </c>
      <c r="C408" s="8" t="str">
        <f>INDEX(中間シート!$A$1:$AZ$149,MATCH(A408&amp;B408,中間シート!$A$1:$A$149,0),MATCH(C$1,中間シート!$A$2:$AZ$2,0))</f>
        <v/>
      </c>
      <c r="D408" s="8" t="str">
        <f>INDEX(中間シート!$A$1:$AZ$149,MATCH($A408&amp;$B408,中間シート!$A$1:$A$149,0),MATCH(D$1,中間シート!$A$2:$AZ$2,0))</f>
        <v/>
      </c>
      <c r="E408" t="str">
        <f>IF(
A408="","",
VLOOKUP(MOD(ROW(A408)-2, 参照用!$J$12) + 1,参照用!$N$1:$P$50,2,0)
)</f>
        <v>注意サイン</v>
      </c>
      <c r="F408" t="str">
        <f xml:space="preserve">
IF(A408="","",
VLOOKUP(MOD(ROW(A408)-2, 参照用!$J$12) + 1,参照用!$N$1:$P$50,3,0)
)</f>
        <v>物忘れ</v>
      </c>
      <c r="G408">
        <f xml:space="preserve">
IF(A408="","",
IFERROR(
INDEX(中間シート!$B:$CB,
MATCH(A408&amp;B408,中間シート!$A$1:$A$149,0),
MATCH(F408,中間シート!$B$2:$CB$2,0)
),
"")
)</f>
        <v>0</v>
      </c>
      <c r="H408">
        <f t="shared" si="18"/>
        <v>0</v>
      </c>
      <c r="I408" t="str">
        <f t="shared" si="19"/>
        <v/>
      </c>
      <c r="J408">
        <f xml:space="preserve">
_xlfn.SWITCH(E408,
"良好サイン",H408*VLOOKUP(F408,参照用!$P$2:$Q$55,2,0),
"注意サイン",H408*VLOOKUP(F408,参照用!$P$2:$Q$55,2,0),
""
)</f>
        <v>0</v>
      </c>
      <c r="K408" s="20">
        <f t="shared" si="20"/>
        <v>60</v>
      </c>
    </row>
    <row r="409" spans="1:11" x14ac:dyDescent="0.2">
      <c r="A409" s="8">
        <f>IF(INDEX(中間シート!B$1:B$149,QUOTIENT(ROW(A409)-2, 参照用!$J$12) + 3,1)&gt;0,
INDEX(中間シート!B$1:B$149,QUOTIENT(ROW(A409)-2, 参照用!$J$12) + 3,1),
"")</f>
        <v>46026</v>
      </c>
      <c r="B409" s="8" t="str">
        <f>IF(INDEX(中間シート!D$1:D$149,QUOTIENT(ROW(B409)-2, 参照用!$J$12) + 3,1)&gt;0,
INDEX(中間シート!D$1:D$149,QUOTIENT(ROW(B409)-2, 参照用!$J$12) + 3,1),
"")</f>
        <v>夜</v>
      </c>
      <c r="C409" s="8" t="str">
        <f>INDEX(中間シート!$A$1:$AZ$149,MATCH(A409&amp;B409,中間シート!$A$1:$A$149,0),MATCH(C$1,中間シート!$A$2:$AZ$2,0))</f>
        <v/>
      </c>
      <c r="D409" s="8" t="str">
        <f>INDEX(中間シート!$A$1:$AZ$149,MATCH($A409&amp;$B409,中間シート!$A$1:$A$149,0),MATCH(D$1,中間シート!$A$2:$AZ$2,0))</f>
        <v/>
      </c>
      <c r="E409" t="str">
        <f>IF(
A409="","",
VLOOKUP(MOD(ROW(A409)-2, 参照用!$J$12) + 1,参照用!$N$1:$P$50,2,0)
)</f>
        <v>悪化サイン</v>
      </c>
      <c r="F409" t="str">
        <f xml:space="preserve">
IF(A409="","",
VLOOKUP(MOD(ROW(A409)-2, 参照用!$J$12) + 1,参照用!$N$1:$P$50,3,0)
)</f>
        <v>イライラ</v>
      </c>
      <c r="G409">
        <f xml:space="preserve">
IF(A409="","",
IFERROR(
INDEX(中間シート!$B:$CB,
MATCH(A409&amp;B409,中間シート!$A$1:$A$149,0),
MATCH(F409,中間シート!$B$2:$CB$2,0)
),
"")
)</f>
        <v>0</v>
      </c>
      <c r="H409">
        <f t="shared" si="18"/>
        <v>0</v>
      </c>
      <c r="I409" t="str">
        <f t="shared" si="19"/>
        <v/>
      </c>
      <c r="J409" t="str">
        <f xml:space="preserve">
_xlfn.SWITCH(E409,
"良好サイン",H409*VLOOKUP(F409,参照用!$P$2:$Q$55,2,0),
"注意サイン",H409*VLOOKUP(F409,参照用!$P$2:$Q$55,2,0),
""
)</f>
        <v/>
      </c>
      <c r="K409" s="20">
        <f t="shared" si="20"/>
        <v>60</v>
      </c>
    </row>
    <row r="410" spans="1:11" x14ac:dyDescent="0.2">
      <c r="A410" s="8">
        <f>IF(INDEX(中間シート!B$1:B$149,QUOTIENT(ROW(A410)-2, 参照用!$J$12) + 3,1)&gt;0,
INDEX(中間シート!B$1:B$149,QUOTIENT(ROW(A410)-2, 参照用!$J$12) + 3,1),
"")</f>
        <v>46026</v>
      </c>
      <c r="B410" s="8" t="str">
        <f>IF(INDEX(中間シート!D$1:D$149,QUOTIENT(ROW(B410)-2, 参照用!$J$12) + 3,1)&gt;0,
INDEX(中間シート!D$1:D$149,QUOTIENT(ROW(B410)-2, 参照用!$J$12) + 3,1),
"")</f>
        <v>夜</v>
      </c>
      <c r="C410" s="8" t="str">
        <f>INDEX(中間シート!$A$1:$AZ$149,MATCH(A410&amp;B410,中間シート!$A$1:$A$149,0),MATCH(C$1,中間シート!$A$2:$AZ$2,0))</f>
        <v/>
      </c>
      <c r="D410" s="8" t="str">
        <f>INDEX(中間シート!$A$1:$AZ$149,MATCH($A410&amp;$B410,中間シート!$A$1:$A$149,0),MATCH(D$1,中間シート!$A$2:$AZ$2,0))</f>
        <v/>
      </c>
      <c r="E410" t="str">
        <f>IF(
A410="","",
VLOOKUP(MOD(ROW(A410)-2, 参照用!$J$12) + 1,参照用!$N$1:$P$50,2,0)
)</f>
        <v>悪化サイン</v>
      </c>
      <c r="F410" t="str">
        <f xml:space="preserve">
IF(A410="","",
VLOOKUP(MOD(ROW(A410)-2, 参照用!$J$12) + 1,参照用!$N$1:$P$50,3,0)
)</f>
        <v>恐怖心</v>
      </c>
      <c r="G410">
        <f xml:space="preserve">
IF(A410="","",
IFERROR(
INDEX(中間シート!$B:$CB,
MATCH(A410&amp;B410,中間シート!$A$1:$A$149,0),
MATCH(F410,中間シート!$B$2:$CB$2,0)
),
"")
)</f>
        <v>0</v>
      </c>
      <c r="H410">
        <f t="shared" si="18"/>
        <v>0</v>
      </c>
      <c r="I410" t="str">
        <f t="shared" si="19"/>
        <v/>
      </c>
      <c r="J410" t="str">
        <f xml:space="preserve">
_xlfn.SWITCH(E410,
"良好サイン",H410*VLOOKUP(F410,参照用!$P$2:$Q$55,2,0),
"注意サイン",H410*VLOOKUP(F410,参照用!$P$2:$Q$55,2,0),
""
)</f>
        <v/>
      </c>
      <c r="K410" s="20">
        <f t="shared" si="20"/>
        <v>60</v>
      </c>
    </row>
    <row r="411" spans="1:11" x14ac:dyDescent="0.2">
      <c r="A411" s="8">
        <f>IF(INDEX(中間シート!B$1:B$149,QUOTIENT(ROW(A411)-2, 参照用!$J$12) + 3,1)&gt;0,
INDEX(中間シート!B$1:B$149,QUOTIENT(ROW(A411)-2, 参照用!$J$12) + 3,1),
"")</f>
        <v>46026</v>
      </c>
      <c r="B411" s="8" t="str">
        <f>IF(INDEX(中間シート!D$1:D$149,QUOTIENT(ROW(B411)-2, 参照用!$J$12) + 3,1)&gt;0,
INDEX(中間シート!D$1:D$149,QUOTIENT(ROW(B411)-2, 参照用!$J$12) + 3,1),
"")</f>
        <v>夜</v>
      </c>
      <c r="C411" s="8" t="str">
        <f>INDEX(中間シート!$A$1:$AZ$149,MATCH(A411&amp;B411,中間シート!$A$1:$A$149,0),MATCH(C$1,中間シート!$A$2:$AZ$2,0))</f>
        <v/>
      </c>
      <c r="D411" s="8" t="str">
        <f>INDEX(中間シート!$A$1:$AZ$149,MATCH($A411&amp;$B411,中間シート!$A$1:$A$149,0),MATCH(D$1,中間シート!$A$2:$AZ$2,0))</f>
        <v/>
      </c>
      <c r="E411" t="str">
        <f>IF(
A411="","",
VLOOKUP(MOD(ROW(A411)-2, 参照用!$J$12) + 1,参照用!$N$1:$P$50,2,0)
)</f>
        <v>悪化サイン</v>
      </c>
      <c r="F411" t="str">
        <f xml:space="preserve">
IF(A411="","",
VLOOKUP(MOD(ROW(A411)-2, 参照用!$J$12) + 1,参照用!$N$1:$P$50,3,0)
)</f>
        <v>外出不可</v>
      </c>
      <c r="G411">
        <f xml:space="preserve">
IF(A411="","",
IFERROR(
INDEX(中間シート!$B:$CB,
MATCH(A411&amp;B411,中間シート!$A$1:$A$149,0),
MATCH(F411,中間シート!$B$2:$CB$2,0)
),
"")
)</f>
        <v>0</v>
      </c>
      <c r="H411">
        <f t="shared" si="18"/>
        <v>0</v>
      </c>
      <c r="I411" t="str">
        <f t="shared" si="19"/>
        <v/>
      </c>
      <c r="J411" t="str">
        <f xml:space="preserve">
_xlfn.SWITCH(E411,
"良好サイン",H411*VLOOKUP(F411,参照用!$P$2:$Q$55,2,0),
"注意サイン",H411*VLOOKUP(F411,参照用!$P$2:$Q$55,2,0),
""
)</f>
        <v/>
      </c>
      <c r="K411" s="20">
        <f t="shared" si="20"/>
        <v>60</v>
      </c>
    </row>
    <row r="412" spans="1:11" x14ac:dyDescent="0.2">
      <c r="A412" s="8">
        <f>IF(INDEX(中間シート!B$1:B$149,QUOTIENT(ROW(A412)-2, 参照用!$J$12) + 3,1)&gt;0,
INDEX(中間シート!B$1:B$149,QUOTIENT(ROW(A412)-2, 参照用!$J$12) + 3,1),
"")</f>
        <v>46026</v>
      </c>
      <c r="B412" s="8" t="str">
        <f>IF(INDEX(中間シート!D$1:D$149,QUOTIENT(ROW(B412)-2, 参照用!$J$12) + 3,1)&gt;0,
INDEX(中間シート!D$1:D$149,QUOTIENT(ROW(B412)-2, 参照用!$J$12) + 3,1),
"")</f>
        <v>夜</v>
      </c>
      <c r="C412" s="8" t="str">
        <f>INDEX(中間シート!$A$1:$AZ$149,MATCH(A412&amp;B412,中間シート!$A$1:$A$149,0),MATCH(C$1,中間シート!$A$2:$AZ$2,0))</f>
        <v/>
      </c>
      <c r="D412" s="8" t="str">
        <f>INDEX(中間シート!$A$1:$AZ$149,MATCH($A412&amp;$B412,中間シート!$A$1:$A$149,0),MATCH(D$1,中間シート!$A$2:$AZ$2,0))</f>
        <v/>
      </c>
      <c r="E412" t="str">
        <f>IF(
A412="","",
VLOOKUP(MOD(ROW(A412)-2, 参照用!$J$12) + 1,参照用!$N$1:$P$50,2,0)
)</f>
        <v>悪化サイン</v>
      </c>
      <c r="F412" t="str">
        <f xml:space="preserve">
IF(A412="","",
VLOOKUP(MOD(ROW(A412)-2, 参照用!$J$12) + 1,参照用!$N$1:$P$50,3,0)
)</f>
        <v>思考不能</v>
      </c>
      <c r="G412">
        <f xml:space="preserve">
IF(A412="","",
IFERROR(
INDEX(中間シート!$B:$CB,
MATCH(A412&amp;B412,中間シート!$A$1:$A$149,0),
MATCH(F412,中間シート!$B$2:$CB$2,0)
),
"")
)</f>
        <v>0</v>
      </c>
      <c r="H412">
        <f t="shared" si="18"/>
        <v>0</v>
      </c>
      <c r="I412" t="str">
        <f t="shared" si="19"/>
        <v/>
      </c>
      <c r="J412" t="str">
        <f xml:space="preserve">
_xlfn.SWITCH(E412,
"良好サイン",H412*VLOOKUP(F412,参照用!$P$2:$Q$55,2,0),
"注意サイン",H412*VLOOKUP(F412,参照用!$P$2:$Q$55,2,0),
""
)</f>
        <v/>
      </c>
      <c r="K412" s="20">
        <f t="shared" si="20"/>
        <v>60</v>
      </c>
    </row>
    <row r="413" spans="1:11" x14ac:dyDescent="0.2">
      <c r="A413" s="8">
        <f>IF(INDEX(中間シート!B$1:B$149,QUOTIENT(ROW(A413)-2, 参照用!$J$12) + 3,1)&gt;0,
INDEX(中間シート!B$1:B$149,QUOTIENT(ROW(A413)-2, 参照用!$J$12) + 3,1),
"")</f>
        <v>46026</v>
      </c>
      <c r="B413" s="8" t="str">
        <f>IF(INDEX(中間シート!D$1:D$149,QUOTIENT(ROW(B413)-2, 参照用!$J$12) + 3,1)&gt;0,
INDEX(中間シート!D$1:D$149,QUOTIENT(ROW(B413)-2, 参照用!$J$12) + 3,1),
"")</f>
        <v>夜</v>
      </c>
      <c r="C413" s="8" t="str">
        <f>INDEX(中間シート!$A$1:$AZ$149,MATCH(A413&amp;B413,中間シート!$A$1:$A$149,0),MATCH(C$1,中間シート!$A$2:$AZ$2,0))</f>
        <v/>
      </c>
      <c r="D413" s="8" t="str">
        <f>INDEX(中間シート!$A$1:$AZ$149,MATCH($A413&amp;$B413,中間シート!$A$1:$A$149,0),MATCH(D$1,中間シート!$A$2:$AZ$2,0))</f>
        <v/>
      </c>
      <c r="E413" t="str">
        <f>IF(
A413="","",
VLOOKUP(MOD(ROW(A413)-2, 参照用!$J$12) + 1,参照用!$N$1:$P$50,2,0)
)</f>
        <v>悪化サイン</v>
      </c>
      <c r="F413" t="str">
        <f xml:space="preserve">
IF(A413="","",
VLOOKUP(MOD(ROW(A413)-2, 参照用!$J$12) + 1,参照用!$N$1:$P$50,3,0)
)</f>
        <v>人間不信</v>
      </c>
      <c r="G413">
        <f xml:space="preserve">
IF(A413="","",
IFERROR(
INDEX(中間シート!$B:$CB,
MATCH(A413&amp;B413,中間シート!$A$1:$A$149,0),
MATCH(F413,中間シート!$B$2:$CB$2,0)
),
"")
)</f>
        <v>0</v>
      </c>
      <c r="H413">
        <f t="shared" si="18"/>
        <v>0</v>
      </c>
      <c r="I413" t="str">
        <f t="shared" si="19"/>
        <v/>
      </c>
      <c r="J413" t="str">
        <f xml:space="preserve">
_xlfn.SWITCH(E413,
"良好サイン",H413*VLOOKUP(F413,参照用!$P$2:$Q$55,2,0),
"注意サイン",H413*VLOOKUP(F413,参照用!$P$2:$Q$55,2,0),
""
)</f>
        <v/>
      </c>
      <c r="K413" s="20">
        <f t="shared" si="20"/>
        <v>60</v>
      </c>
    </row>
    <row r="414" spans="1:11" x14ac:dyDescent="0.2">
      <c r="A414" s="8">
        <f>IF(INDEX(中間シート!B$1:B$149,QUOTIENT(ROW(A414)-2, 参照用!$J$12) + 3,1)&gt;0,
INDEX(中間シート!B$1:B$149,QUOTIENT(ROW(A414)-2, 参照用!$J$12) + 3,1),
"")</f>
        <v>46026</v>
      </c>
      <c r="B414" s="8" t="str">
        <f>IF(INDEX(中間シート!D$1:D$149,QUOTIENT(ROW(B414)-2, 参照用!$J$12) + 3,1)&gt;0,
INDEX(中間シート!D$1:D$149,QUOTIENT(ROW(B414)-2, 参照用!$J$12) + 3,1),
"")</f>
        <v>夜</v>
      </c>
      <c r="C414" s="8" t="str">
        <f>INDEX(中間シート!$A$1:$AZ$149,MATCH(A414&amp;B414,中間シート!$A$1:$A$149,0),MATCH(C$1,中間シート!$A$2:$AZ$2,0))</f>
        <v/>
      </c>
      <c r="D414" s="8" t="str">
        <f>INDEX(中間シート!$A$1:$AZ$149,MATCH($A414&amp;$B414,中間シート!$A$1:$A$149,0),MATCH(D$1,中間シート!$A$2:$AZ$2,0))</f>
        <v/>
      </c>
      <c r="E414" t="str">
        <f>IF(
A414="","",
VLOOKUP(MOD(ROW(A414)-2, 参照用!$J$12) + 1,参照用!$N$1:$P$50,2,0)
)</f>
        <v>悪化サイン</v>
      </c>
      <c r="F414" t="str">
        <f xml:space="preserve">
IF(A414="","",
VLOOKUP(MOD(ROW(A414)-2, 参照用!$J$12) + 1,参照用!$N$1:$P$50,3,0)
)</f>
        <v>破壊衝動</v>
      </c>
      <c r="G414">
        <f xml:space="preserve">
IF(A414="","",
IFERROR(
INDEX(中間シート!$B:$CB,
MATCH(A414&amp;B414,中間シート!$A$1:$A$149,0),
MATCH(F414,中間シート!$B$2:$CB$2,0)
),
"")
)</f>
        <v>0</v>
      </c>
      <c r="H414">
        <f t="shared" si="18"/>
        <v>0</v>
      </c>
      <c r="I414" t="str">
        <f t="shared" si="19"/>
        <v/>
      </c>
      <c r="J414" t="str">
        <f xml:space="preserve">
_xlfn.SWITCH(E414,
"良好サイン",H414*VLOOKUP(F414,参照用!$P$2:$Q$55,2,0),
"注意サイン",H414*VLOOKUP(F414,参照用!$P$2:$Q$55,2,0),
""
)</f>
        <v/>
      </c>
      <c r="K414" s="20">
        <f t="shared" si="20"/>
        <v>60</v>
      </c>
    </row>
    <row r="415" spans="1:11" x14ac:dyDescent="0.2">
      <c r="A415" s="8">
        <f>IF(INDEX(中間シート!B$1:B$149,QUOTIENT(ROW(A415)-2, 参照用!$J$12) + 3,1)&gt;0,
INDEX(中間シート!B$1:B$149,QUOTIENT(ROW(A415)-2, 参照用!$J$12) + 3,1),
"")</f>
        <v>46026</v>
      </c>
      <c r="B415" s="8" t="str">
        <f>IF(INDEX(中間シート!D$1:D$149,QUOTIENT(ROW(B415)-2, 参照用!$J$12) + 3,1)&gt;0,
INDEX(中間シート!D$1:D$149,QUOTIENT(ROW(B415)-2, 参照用!$J$12) + 3,1),
"")</f>
        <v>夜</v>
      </c>
      <c r="C415" s="8" t="str">
        <f>INDEX(中間シート!$A$1:$AZ$149,MATCH(A415&amp;B415,中間シート!$A$1:$A$149,0),MATCH(C$1,中間シート!$A$2:$AZ$2,0))</f>
        <v/>
      </c>
      <c r="D415" s="8" t="str">
        <f>INDEX(中間シート!$A$1:$AZ$149,MATCH($A415&amp;$B415,中間シート!$A$1:$A$149,0),MATCH(D$1,中間シート!$A$2:$AZ$2,0))</f>
        <v/>
      </c>
      <c r="E415" t="str">
        <f>IF(
A415="","",
VLOOKUP(MOD(ROW(A415)-2, 参照用!$J$12) + 1,参照用!$N$1:$P$50,2,0)
)</f>
        <v>リカバリー</v>
      </c>
      <c r="F415" t="str">
        <f xml:space="preserve">
IF(A415="","",
VLOOKUP(MOD(ROW(A415)-2, 参照用!$J$12) + 1,参照用!$N$1:$P$50,3,0)
)</f>
        <v>ストレッチ</v>
      </c>
      <c r="G415">
        <f xml:space="preserve">
IF(A415="","",
IFERROR(
INDEX(中間シート!$B:$CB,
MATCH(A415&amp;B415,中間シート!$A$1:$A$149,0),
MATCH(F415,中間シート!$B$2:$CB$2,0)
),
"")
)</f>
        <v>0</v>
      </c>
      <c r="H415">
        <f t="shared" si="18"/>
        <v>0</v>
      </c>
      <c r="I415" t="str">
        <f t="shared" si="19"/>
        <v/>
      </c>
      <c r="J415" t="str">
        <f xml:space="preserve">
_xlfn.SWITCH(E415,
"良好サイン",H415*VLOOKUP(F415,参照用!$P$2:$Q$55,2,0),
"注意サイン",H415*VLOOKUP(F415,参照用!$P$2:$Q$55,2,0),
""
)</f>
        <v/>
      </c>
      <c r="K415" s="20">
        <f t="shared" si="20"/>
        <v>60</v>
      </c>
    </row>
    <row r="416" spans="1:11" x14ac:dyDescent="0.2">
      <c r="A416" s="8">
        <f>IF(INDEX(中間シート!B$1:B$149,QUOTIENT(ROW(A416)-2, 参照用!$J$12) + 3,1)&gt;0,
INDEX(中間シート!B$1:B$149,QUOTIENT(ROW(A416)-2, 参照用!$J$12) + 3,1),
"")</f>
        <v>46026</v>
      </c>
      <c r="B416" s="8" t="str">
        <f>IF(INDEX(中間シート!D$1:D$149,QUOTIENT(ROW(B416)-2, 参照用!$J$12) + 3,1)&gt;0,
INDEX(中間シート!D$1:D$149,QUOTIENT(ROW(B416)-2, 参照用!$J$12) + 3,1),
"")</f>
        <v>夜</v>
      </c>
      <c r="C416" s="8" t="str">
        <f>INDEX(中間シート!$A$1:$AZ$149,MATCH(A416&amp;B416,中間シート!$A$1:$A$149,0),MATCH(C$1,中間シート!$A$2:$AZ$2,0))</f>
        <v/>
      </c>
      <c r="D416" s="8" t="str">
        <f>INDEX(中間シート!$A$1:$AZ$149,MATCH($A416&amp;$B416,中間シート!$A$1:$A$149,0),MATCH(D$1,中間シート!$A$2:$AZ$2,0))</f>
        <v/>
      </c>
      <c r="E416" t="str">
        <f>IF(
A416="","",
VLOOKUP(MOD(ROW(A416)-2, 参照用!$J$12) + 1,参照用!$N$1:$P$50,2,0)
)</f>
        <v>リカバリー</v>
      </c>
      <c r="F416" t="str">
        <f xml:space="preserve">
IF(A416="","",
VLOOKUP(MOD(ROW(A416)-2, 参照用!$J$12) + 1,参照用!$N$1:$P$50,3,0)
)</f>
        <v>仮眠</v>
      </c>
      <c r="G416">
        <f xml:space="preserve">
IF(A416="","",
IFERROR(
INDEX(中間シート!$B:$CB,
MATCH(A416&amp;B416,中間シート!$A$1:$A$149,0),
MATCH(F416,中間シート!$B$2:$CB$2,0)
),
"")
)</f>
        <v>0</v>
      </c>
      <c r="H416">
        <f t="shared" si="18"/>
        <v>0</v>
      </c>
      <c r="I416" t="str">
        <f t="shared" si="19"/>
        <v/>
      </c>
      <c r="J416" t="str">
        <f xml:space="preserve">
_xlfn.SWITCH(E416,
"良好サイン",H416*VLOOKUP(F416,参照用!$P$2:$Q$55,2,0),
"注意サイン",H416*VLOOKUP(F416,参照用!$P$2:$Q$55,2,0),
""
)</f>
        <v/>
      </c>
      <c r="K416" s="20">
        <f t="shared" si="20"/>
        <v>60</v>
      </c>
    </row>
    <row r="417" spans="1:11" x14ac:dyDescent="0.2">
      <c r="A417" s="8">
        <f>IF(INDEX(中間シート!B$1:B$149,QUOTIENT(ROW(A417)-2, 参照用!$J$12) + 3,1)&gt;0,
INDEX(中間シート!B$1:B$149,QUOTIENT(ROW(A417)-2, 参照用!$J$12) + 3,1),
"")</f>
        <v>46026</v>
      </c>
      <c r="B417" s="8" t="str">
        <f>IF(INDEX(中間シート!D$1:D$149,QUOTIENT(ROW(B417)-2, 参照用!$J$12) + 3,1)&gt;0,
INDEX(中間シート!D$1:D$149,QUOTIENT(ROW(B417)-2, 参照用!$J$12) + 3,1),
"")</f>
        <v>夜</v>
      </c>
      <c r="C417" s="8" t="str">
        <f>INDEX(中間シート!$A$1:$AZ$149,MATCH(A417&amp;B417,中間シート!$A$1:$A$149,0),MATCH(C$1,中間シート!$A$2:$AZ$2,0))</f>
        <v/>
      </c>
      <c r="D417" s="8" t="str">
        <f>INDEX(中間シート!$A$1:$AZ$149,MATCH($A417&amp;$B417,中間シート!$A$1:$A$149,0),MATCH(D$1,中間シート!$A$2:$AZ$2,0))</f>
        <v/>
      </c>
      <c r="E417" t="str">
        <f>IF(
A417="","",
VLOOKUP(MOD(ROW(A417)-2, 参照用!$J$12) + 1,参照用!$N$1:$P$50,2,0)
)</f>
        <v>リカバリー</v>
      </c>
      <c r="F417" t="str">
        <f xml:space="preserve">
IF(A417="","",
VLOOKUP(MOD(ROW(A417)-2, 参照用!$J$12) + 1,参照用!$N$1:$P$50,3,0)
)</f>
        <v>音楽</v>
      </c>
      <c r="G417">
        <f xml:space="preserve">
IF(A417="","",
IFERROR(
INDEX(中間シート!$B:$CB,
MATCH(A417&amp;B417,中間シート!$A$1:$A$149,0),
MATCH(F417,中間シート!$B$2:$CB$2,0)
),
"")
)</f>
        <v>0</v>
      </c>
      <c r="H417">
        <f t="shared" si="18"/>
        <v>0</v>
      </c>
      <c r="I417" t="str">
        <f t="shared" si="19"/>
        <v/>
      </c>
      <c r="J417" t="str">
        <f xml:space="preserve">
_xlfn.SWITCH(E417,
"良好サイン",H417*VLOOKUP(F417,参照用!$P$2:$Q$55,2,0),
"注意サイン",H417*VLOOKUP(F417,参照用!$P$2:$Q$55,2,0),
""
)</f>
        <v/>
      </c>
      <c r="K417" s="20">
        <f t="shared" si="20"/>
        <v>60</v>
      </c>
    </row>
    <row r="418" spans="1:11" x14ac:dyDescent="0.2">
      <c r="A418" s="8">
        <f>IF(INDEX(中間シート!B$1:B$149,QUOTIENT(ROW(A418)-2, 参照用!$J$12) + 3,1)&gt;0,
INDEX(中間シート!B$1:B$149,QUOTIENT(ROW(A418)-2, 参照用!$J$12) + 3,1),
"")</f>
        <v>46026</v>
      </c>
      <c r="B418" s="8" t="str">
        <f>IF(INDEX(中間シート!D$1:D$149,QUOTIENT(ROW(B418)-2, 参照用!$J$12) + 3,1)&gt;0,
INDEX(中間シート!D$1:D$149,QUOTIENT(ROW(B418)-2, 参照用!$J$12) + 3,1),
"")</f>
        <v>夜</v>
      </c>
      <c r="C418" s="8" t="str">
        <f>INDEX(中間シート!$A$1:$AZ$149,MATCH(A418&amp;B418,中間シート!$A$1:$A$149,0),MATCH(C$1,中間シート!$A$2:$AZ$2,0))</f>
        <v/>
      </c>
      <c r="D418" s="8" t="str">
        <f>INDEX(中間シート!$A$1:$AZ$149,MATCH($A418&amp;$B418,中間シート!$A$1:$A$149,0),MATCH(D$1,中間シート!$A$2:$AZ$2,0))</f>
        <v/>
      </c>
      <c r="E418" t="str">
        <f>IF(
A418="","",
VLOOKUP(MOD(ROW(A418)-2, 参照用!$J$12) + 1,参照用!$N$1:$P$50,2,0)
)</f>
        <v>リカバリー</v>
      </c>
      <c r="F418" t="str">
        <f xml:space="preserve">
IF(A418="","",
VLOOKUP(MOD(ROW(A418)-2, 参照用!$J$12) + 1,参照用!$N$1:$P$50,3,0)
)</f>
        <v>頓服</v>
      </c>
      <c r="G418">
        <f xml:space="preserve">
IF(A418="","",
IFERROR(
INDEX(中間シート!$B:$CB,
MATCH(A418&amp;B418,中間シート!$A$1:$A$149,0),
MATCH(F418,中間シート!$B$2:$CB$2,0)
),
"")
)</f>
        <v>0</v>
      </c>
      <c r="H418">
        <f t="shared" si="18"/>
        <v>0</v>
      </c>
      <c r="I418" t="str">
        <f t="shared" si="19"/>
        <v/>
      </c>
      <c r="J418" t="str">
        <f xml:space="preserve">
_xlfn.SWITCH(E418,
"良好サイン",H418*VLOOKUP(F418,参照用!$P$2:$Q$55,2,0),
"注意サイン",H418*VLOOKUP(F418,参照用!$P$2:$Q$55,2,0),
""
)</f>
        <v/>
      </c>
      <c r="K418" s="20">
        <f t="shared" si="20"/>
        <v>60</v>
      </c>
    </row>
    <row r="419" spans="1:11" x14ac:dyDescent="0.2">
      <c r="A419" s="8">
        <f>IF(INDEX(中間シート!B$1:B$149,QUOTIENT(ROW(A419)-2, 参照用!$J$12) + 3,1)&gt;0,
INDEX(中間シート!B$1:B$149,QUOTIENT(ROW(A419)-2, 参照用!$J$12) + 3,1),
"")</f>
        <v>46026</v>
      </c>
      <c r="B419" s="8" t="str">
        <f>IF(INDEX(中間シート!D$1:D$149,QUOTIENT(ROW(B419)-2, 参照用!$J$12) + 3,1)&gt;0,
INDEX(中間シート!D$1:D$149,QUOTIENT(ROW(B419)-2, 参照用!$J$12) + 3,1),
"")</f>
        <v>夜</v>
      </c>
      <c r="C419" s="8" t="str">
        <f>INDEX(中間シート!$A$1:$AZ$149,MATCH(A419&amp;B419,中間シート!$A$1:$A$149,0),MATCH(C$1,中間シート!$A$2:$AZ$2,0))</f>
        <v/>
      </c>
      <c r="D419" s="8" t="str">
        <f>INDEX(中間シート!$A$1:$AZ$149,MATCH($A419&amp;$B419,中間シート!$A$1:$A$149,0),MATCH(D$1,中間シート!$A$2:$AZ$2,0))</f>
        <v/>
      </c>
      <c r="E419" t="str">
        <f>IF(
A419="","",
VLOOKUP(MOD(ROW(A419)-2, 参照用!$J$12) + 1,参照用!$N$1:$P$50,2,0)
)</f>
        <v>リカバリー</v>
      </c>
      <c r="F419" t="str">
        <f xml:space="preserve">
IF(A419="","",
VLOOKUP(MOD(ROW(A419)-2, 参照用!$J$12) + 1,参照用!$N$1:$P$50,3,0)
)</f>
        <v>散歩</v>
      </c>
      <c r="G419">
        <f xml:space="preserve">
IF(A419="","",
IFERROR(
INDEX(中間シート!$B:$CB,
MATCH(A419&amp;B419,中間シート!$A$1:$A$149,0),
MATCH(F419,中間シート!$B$2:$CB$2,0)
),
"")
)</f>
        <v>0</v>
      </c>
      <c r="H419">
        <f t="shared" si="18"/>
        <v>0</v>
      </c>
      <c r="I419" t="str">
        <f t="shared" si="19"/>
        <v/>
      </c>
      <c r="J419" t="str">
        <f xml:space="preserve">
_xlfn.SWITCH(E419,
"良好サイン",H419*VLOOKUP(F419,参照用!$P$2:$Q$55,2,0),
"注意サイン",H419*VLOOKUP(F419,参照用!$P$2:$Q$55,2,0),
""
)</f>
        <v/>
      </c>
      <c r="K419" s="20">
        <f t="shared" si="20"/>
        <v>60</v>
      </c>
    </row>
    <row r="420" spans="1:11" x14ac:dyDescent="0.2">
      <c r="A420" s="8">
        <f>IF(INDEX(中間シート!B$1:B$149,QUOTIENT(ROW(A420)-2, 参照用!$J$12) + 3,1)&gt;0,
INDEX(中間シート!B$1:B$149,QUOTIENT(ROW(A420)-2, 参照用!$J$12) + 3,1),
"")</f>
        <v>46026</v>
      </c>
      <c r="B420" s="8" t="str">
        <f>IF(INDEX(中間シート!D$1:D$149,QUOTIENT(ROW(B420)-2, 参照用!$J$12) + 3,1)&gt;0,
INDEX(中間シート!D$1:D$149,QUOTIENT(ROW(B420)-2, 参照用!$J$12) + 3,1),
"")</f>
        <v>夜</v>
      </c>
      <c r="C420" s="8" t="str">
        <f>INDEX(中間シート!$A$1:$AZ$149,MATCH(A420&amp;B420,中間シート!$A$1:$A$149,0),MATCH(C$1,中間シート!$A$2:$AZ$2,0))</f>
        <v/>
      </c>
      <c r="D420" s="8" t="str">
        <f>INDEX(中間シート!$A$1:$AZ$149,MATCH($A420&amp;$B420,中間シート!$A$1:$A$149,0),MATCH(D$1,中間シート!$A$2:$AZ$2,0))</f>
        <v/>
      </c>
      <c r="E420" t="str">
        <f>IF(
A420="","",
VLOOKUP(MOD(ROW(A420)-2, 参照用!$J$12) + 1,参照用!$N$1:$P$50,2,0)
)</f>
        <v>服薬</v>
      </c>
      <c r="F420" t="str">
        <f xml:space="preserve">
IF(A420="","",
VLOOKUP(MOD(ROW(A420)-2, 参照用!$J$12) + 1,参照用!$N$1:$P$50,3,0)
)</f>
        <v>いつもの薬</v>
      </c>
      <c r="G420">
        <f xml:space="preserve">
IF(A420="","",
IFERROR(
INDEX(中間シート!$B:$CB,
MATCH(A420&amp;B420,中間シート!$A$1:$A$149,0),
MATCH(F420,中間シート!$B$2:$CB$2,0)
),
"")
)</f>
        <v>0</v>
      </c>
      <c r="H420">
        <f t="shared" si="18"/>
        <v>0</v>
      </c>
      <c r="I420" t="str">
        <f t="shared" si="19"/>
        <v/>
      </c>
      <c r="J420" t="str">
        <f xml:space="preserve">
_xlfn.SWITCH(E420,
"良好サイン",H420*VLOOKUP(F420,参照用!$P$2:$Q$55,2,0),
"注意サイン",H420*VLOOKUP(F420,参照用!$P$2:$Q$55,2,0),
""
)</f>
        <v/>
      </c>
      <c r="K420" s="20">
        <f t="shared" si="20"/>
        <v>60</v>
      </c>
    </row>
    <row r="421" spans="1:11" x14ac:dyDescent="0.2">
      <c r="A421" s="8">
        <f>IF(INDEX(中間シート!B$1:B$149,QUOTIENT(ROW(A421)-2, 参照用!$J$12) + 3,1)&gt;0,
INDEX(中間シート!B$1:B$149,QUOTIENT(ROW(A421)-2, 参照用!$J$12) + 3,1),
"")</f>
        <v>46026</v>
      </c>
      <c r="B421" s="8" t="str">
        <f>IF(INDEX(中間シート!D$1:D$149,QUOTIENT(ROW(B421)-2, 参照用!$J$12) + 3,1)&gt;0,
INDEX(中間シート!D$1:D$149,QUOTIENT(ROW(B421)-2, 参照用!$J$12) + 3,1),
"")</f>
        <v>夜</v>
      </c>
      <c r="C421" s="8" t="str">
        <f>INDEX(中間シート!$A$1:$AZ$149,MATCH(A421&amp;B421,中間シート!$A$1:$A$149,0),MATCH(C$1,中間シート!$A$2:$AZ$2,0))</f>
        <v/>
      </c>
      <c r="D421" s="8" t="str">
        <f>INDEX(中間シート!$A$1:$AZ$149,MATCH($A421&amp;$B421,中間シート!$A$1:$A$149,0),MATCH(D$1,中間シート!$A$2:$AZ$2,0))</f>
        <v/>
      </c>
      <c r="E421" t="str">
        <f>IF(
A421="","",
VLOOKUP(MOD(ROW(A421)-2, 参照用!$J$12) + 1,参照用!$N$1:$P$50,2,0)
)</f>
        <v>備考</v>
      </c>
      <c r="F421" t="str">
        <f xml:space="preserve">
IF(A421="","",
VLOOKUP(MOD(ROW(A421)-2, 参照用!$J$12) + 1,参照用!$N$1:$P$50,3,0)
)</f>
        <v>コメント</v>
      </c>
      <c r="G421" t="str">
        <f xml:space="preserve">
IF(A421="","",
IFERROR(
INDEX(中間シート!$B:$CB,
MATCH(A421&amp;B421,中間シート!$A$1:$A$149,0),
MATCH(F421,中間シート!$B$2:$CB$2,0)
),
"")
)</f>
        <v/>
      </c>
      <c r="H421" t="str">
        <f t="shared" si="18"/>
        <v/>
      </c>
      <c r="I421" t="str">
        <f t="shared" si="19"/>
        <v/>
      </c>
      <c r="J421" t="str">
        <f xml:space="preserve">
_xlfn.SWITCH(E421,
"良好サイン",H421*VLOOKUP(F421,参照用!$P$2:$Q$55,2,0),
"注意サイン",H421*VLOOKUP(F421,参照用!$P$2:$Q$55,2,0),
""
)</f>
        <v/>
      </c>
      <c r="K421" s="20">
        <f t="shared" si="20"/>
        <v>60</v>
      </c>
    </row>
    <row r="422" spans="1:11" x14ac:dyDescent="0.2">
      <c r="A422" s="8">
        <f>IF(INDEX(中間シート!B$1:B$149,QUOTIENT(ROW(A422)-2, 参照用!$J$12) + 3,1)&gt;0,
INDEX(中間シート!B$1:B$149,QUOTIENT(ROW(A422)-2, 参照用!$J$12) + 3,1),
"")</f>
        <v>46027</v>
      </c>
      <c r="B422" s="8" t="str">
        <f>IF(INDEX(中間シート!D$1:D$149,QUOTIENT(ROW(B422)-2, 参照用!$J$12) + 3,1)&gt;0,
INDEX(中間シート!D$1:D$149,QUOTIENT(ROW(B422)-2, 参照用!$J$12) + 3,1),
"")</f>
        <v>朝</v>
      </c>
      <c r="C422" s="8" t="str">
        <f>INDEX(中間シート!$A$1:$AZ$149,MATCH(A422&amp;B422,中間シート!$A$1:$A$149,0),MATCH(C$1,中間シート!$A$2:$AZ$2,0))</f>
        <v/>
      </c>
      <c r="D422" s="8" t="str">
        <f>INDEX(中間シート!$A$1:$AZ$149,MATCH($A422&amp;$B422,中間シート!$A$1:$A$149,0),MATCH(D$1,中間シート!$A$2:$AZ$2,0))</f>
        <v/>
      </c>
      <c r="E422" t="str">
        <f>IF(
A422="","",
VLOOKUP(MOD(ROW(A422)-2, 参照用!$J$12) + 1,参照用!$N$1:$P$50,2,0)
)</f>
        <v>日付</v>
      </c>
      <c r="F422" t="str">
        <f xml:space="preserve">
IF(A422="","",
VLOOKUP(MOD(ROW(A422)-2, 参照用!$J$12) + 1,参照用!$N$1:$P$50,3,0)
)</f>
        <v>日付</v>
      </c>
      <c r="G422">
        <f xml:space="preserve">
IF(A422="","",
IFERROR(
INDEX(中間シート!$B:$CB,
MATCH(A422&amp;B422,中間シート!$A$1:$A$149,0),
MATCH(F422,中間シート!$B$2:$CB$2,0)
),
"")
)</f>
        <v>46027</v>
      </c>
      <c r="H422" t="str">
        <f t="shared" si="18"/>
        <v/>
      </c>
      <c r="I422">
        <f t="shared" si="19"/>
        <v>46027</v>
      </c>
      <c r="J422" t="str">
        <f xml:space="preserve">
_xlfn.SWITCH(E422,
"良好サイン",H422*VLOOKUP(F422,参照用!$P$2:$Q$55,2,0),
"注意サイン",H422*VLOOKUP(F422,参照用!$P$2:$Q$55,2,0),
""
)</f>
        <v/>
      </c>
      <c r="K422" s="20">
        <f t="shared" si="20"/>
        <v>60</v>
      </c>
    </row>
    <row r="423" spans="1:11" x14ac:dyDescent="0.2">
      <c r="A423" s="8">
        <f>IF(INDEX(中間シート!B$1:B$149,QUOTIENT(ROW(A423)-2, 参照用!$J$12) + 3,1)&gt;0,
INDEX(中間シート!B$1:B$149,QUOTIENT(ROW(A423)-2, 参照用!$J$12) + 3,1),
"")</f>
        <v>46027</v>
      </c>
      <c r="B423" s="8" t="str">
        <f>IF(INDEX(中間シート!D$1:D$149,QUOTIENT(ROW(B423)-2, 参照用!$J$12) + 3,1)&gt;0,
INDEX(中間シート!D$1:D$149,QUOTIENT(ROW(B423)-2, 参照用!$J$12) + 3,1),
"")</f>
        <v>朝</v>
      </c>
      <c r="C423" s="8" t="str">
        <f>INDEX(中間シート!$A$1:$AZ$149,MATCH(A423&amp;B423,中間シート!$A$1:$A$149,0),MATCH(C$1,中間シート!$A$2:$AZ$2,0))</f>
        <v/>
      </c>
      <c r="D423" s="8" t="str">
        <f>INDEX(中間シート!$A$1:$AZ$149,MATCH($A423&amp;$B423,中間シート!$A$1:$A$149,0),MATCH(D$1,中間シート!$A$2:$AZ$2,0))</f>
        <v/>
      </c>
      <c r="E423" t="str">
        <f>IF(
A423="","",
VLOOKUP(MOD(ROW(A423)-2, 参照用!$J$12) + 1,参照用!$N$1:$P$50,2,0)
)</f>
        <v>曜日</v>
      </c>
      <c r="F423" t="str">
        <f xml:space="preserve">
IF(A423="","",
VLOOKUP(MOD(ROW(A423)-2, 参照用!$J$12) + 1,参照用!$N$1:$P$50,3,0)
)</f>
        <v>曜日</v>
      </c>
      <c r="G423" t="str">
        <f xml:space="preserve">
IF(A423="","",
IFERROR(
INDEX(中間シート!$B:$CB,
MATCH(A423&amp;B423,中間シート!$A$1:$A$149,0),
MATCH(F423,中間シート!$B$2:$CB$2,0)
),
"")
)</f>
        <v>月</v>
      </c>
      <c r="H423" t="str">
        <f t="shared" si="18"/>
        <v/>
      </c>
      <c r="I423" t="str">
        <f t="shared" si="19"/>
        <v>月</v>
      </c>
      <c r="J423" t="str">
        <f xml:space="preserve">
_xlfn.SWITCH(E423,
"良好サイン",H423*VLOOKUP(F423,参照用!$P$2:$Q$55,2,0),
"注意サイン",H423*VLOOKUP(F423,参照用!$P$2:$Q$55,2,0),
""
)</f>
        <v/>
      </c>
      <c r="K423" s="20">
        <f t="shared" si="20"/>
        <v>60</v>
      </c>
    </row>
    <row r="424" spans="1:11" x14ac:dyDescent="0.2">
      <c r="A424" s="8">
        <f>IF(INDEX(中間シート!B$1:B$149,QUOTIENT(ROW(A424)-2, 参照用!$J$12) + 3,1)&gt;0,
INDEX(中間シート!B$1:B$149,QUOTIENT(ROW(A424)-2, 参照用!$J$12) + 3,1),
"")</f>
        <v>46027</v>
      </c>
      <c r="B424" s="8" t="str">
        <f>IF(INDEX(中間シート!D$1:D$149,QUOTIENT(ROW(B424)-2, 参照用!$J$12) + 3,1)&gt;0,
INDEX(中間シート!D$1:D$149,QUOTIENT(ROW(B424)-2, 参照用!$J$12) + 3,1),
"")</f>
        <v>朝</v>
      </c>
      <c r="C424" s="8" t="str">
        <f>INDEX(中間シート!$A$1:$AZ$149,MATCH(A424&amp;B424,中間シート!$A$1:$A$149,0),MATCH(C$1,中間シート!$A$2:$AZ$2,0))</f>
        <v/>
      </c>
      <c r="D424" s="8" t="str">
        <f>INDEX(中間シート!$A$1:$AZ$149,MATCH($A424&amp;$B424,中間シート!$A$1:$A$149,0),MATCH(D$1,中間シート!$A$2:$AZ$2,0))</f>
        <v/>
      </c>
      <c r="E424" t="str">
        <f>IF(
A424="","",
VLOOKUP(MOD(ROW(A424)-2, 参照用!$J$12) + 1,参照用!$N$1:$P$50,2,0)
)</f>
        <v>時間帯</v>
      </c>
      <c r="F424" t="str">
        <f xml:space="preserve">
IF(A424="","",
VLOOKUP(MOD(ROW(A424)-2, 参照用!$J$12) + 1,参照用!$N$1:$P$50,3,0)
)</f>
        <v>時間帯</v>
      </c>
      <c r="G424" t="str">
        <f xml:space="preserve">
IF(A424="","",
IFERROR(
INDEX(中間シート!$B:$CB,
MATCH(A424&amp;B424,中間シート!$A$1:$A$149,0),
MATCH(F424,中間シート!$B$2:$CB$2,0)
),
"")
)</f>
        <v>朝</v>
      </c>
      <c r="H424" t="str">
        <f t="shared" si="18"/>
        <v/>
      </c>
      <c r="I424" t="str">
        <f t="shared" si="19"/>
        <v>朝</v>
      </c>
      <c r="J424" t="str">
        <f xml:space="preserve">
_xlfn.SWITCH(E424,
"良好サイン",H424*VLOOKUP(F424,参照用!$P$2:$Q$55,2,0),
"注意サイン",H424*VLOOKUP(F424,参照用!$P$2:$Q$55,2,0),
""
)</f>
        <v/>
      </c>
      <c r="K424" s="20">
        <f t="shared" si="20"/>
        <v>60</v>
      </c>
    </row>
    <row r="425" spans="1:11" x14ac:dyDescent="0.2">
      <c r="A425" s="8">
        <f>IF(INDEX(中間シート!B$1:B$149,QUOTIENT(ROW(A425)-2, 参照用!$J$12) + 3,1)&gt;0,
INDEX(中間シート!B$1:B$149,QUOTIENT(ROW(A425)-2, 参照用!$J$12) + 3,1),
"")</f>
        <v>46027</v>
      </c>
      <c r="B425" s="8" t="str">
        <f>IF(INDEX(中間シート!D$1:D$149,QUOTIENT(ROW(B425)-2, 参照用!$J$12) + 3,1)&gt;0,
INDEX(中間シート!D$1:D$149,QUOTIENT(ROW(B425)-2, 参照用!$J$12) + 3,1),
"")</f>
        <v>朝</v>
      </c>
      <c r="C425" s="8" t="str">
        <f>INDEX(中間シート!$A$1:$AZ$149,MATCH(A425&amp;B425,中間シート!$A$1:$A$149,0),MATCH(C$1,中間シート!$A$2:$AZ$2,0))</f>
        <v/>
      </c>
      <c r="D425" s="8" t="str">
        <f>INDEX(中間シート!$A$1:$AZ$149,MATCH($A425&amp;$B425,中間シート!$A$1:$A$149,0),MATCH(D$1,中間シート!$A$2:$AZ$2,0))</f>
        <v/>
      </c>
      <c r="E425" t="str">
        <f>IF(
A425="","",
VLOOKUP(MOD(ROW(A425)-2, 参照用!$J$12) + 1,参照用!$N$1:$P$50,2,0)
)</f>
        <v>気候</v>
      </c>
      <c r="F425" t="str">
        <f xml:space="preserve">
IF(A425="","",
VLOOKUP(MOD(ROW(A425)-2, 参照用!$J$12) + 1,参照用!$N$1:$P$50,3,0)
)</f>
        <v>天気</v>
      </c>
      <c r="G425" t="str">
        <f xml:space="preserve">
IF(A425="","",
IFERROR(
INDEX(中間シート!$B:$CB,
MATCH(A425&amp;B425,中間シート!$A$1:$A$149,0),
MATCH(F425,中間シート!$B$2:$CB$2,0)
),
"")
)</f>
        <v/>
      </c>
      <c r="H425" t="str">
        <f t="shared" si="18"/>
        <v/>
      </c>
      <c r="I425" t="str">
        <f t="shared" si="19"/>
        <v/>
      </c>
      <c r="J425" t="str">
        <f xml:space="preserve">
_xlfn.SWITCH(E425,
"良好サイン",H425*VLOOKUP(F425,参照用!$P$2:$Q$55,2,0),
"注意サイン",H425*VLOOKUP(F425,参照用!$P$2:$Q$55,2,0),
""
)</f>
        <v/>
      </c>
      <c r="K425" s="20">
        <f t="shared" si="20"/>
        <v>60</v>
      </c>
    </row>
    <row r="426" spans="1:11" x14ac:dyDescent="0.2">
      <c r="A426" s="8">
        <f>IF(INDEX(中間シート!B$1:B$149,QUOTIENT(ROW(A426)-2, 参照用!$J$12) + 3,1)&gt;0,
INDEX(中間シート!B$1:B$149,QUOTIENT(ROW(A426)-2, 参照用!$J$12) + 3,1),
"")</f>
        <v>46027</v>
      </c>
      <c r="B426" s="8" t="str">
        <f>IF(INDEX(中間シート!D$1:D$149,QUOTIENT(ROW(B426)-2, 参照用!$J$12) + 3,1)&gt;0,
INDEX(中間シート!D$1:D$149,QUOTIENT(ROW(B426)-2, 参照用!$J$12) + 3,1),
"")</f>
        <v>朝</v>
      </c>
      <c r="C426" s="8" t="str">
        <f>INDEX(中間シート!$A$1:$AZ$149,MATCH(A426&amp;B426,中間シート!$A$1:$A$149,0),MATCH(C$1,中間シート!$A$2:$AZ$2,0))</f>
        <v/>
      </c>
      <c r="D426" s="8" t="str">
        <f>INDEX(中間シート!$A$1:$AZ$149,MATCH($A426&amp;$B426,中間シート!$A$1:$A$149,0),MATCH(D$1,中間シート!$A$2:$AZ$2,0))</f>
        <v/>
      </c>
      <c r="E426" t="str">
        <f>IF(
A426="","",
VLOOKUP(MOD(ROW(A426)-2, 参照用!$J$12) + 1,参照用!$N$1:$P$50,2,0)
)</f>
        <v>気候</v>
      </c>
      <c r="F426" t="str">
        <f xml:space="preserve">
IF(A426="","",
VLOOKUP(MOD(ROW(A426)-2, 参照用!$J$12) + 1,参照用!$N$1:$P$50,3,0)
)</f>
        <v>気温</v>
      </c>
      <c r="G426" t="str">
        <f xml:space="preserve">
IF(A426="","",
IFERROR(
INDEX(中間シート!$B:$CB,
MATCH(A426&amp;B426,中間シート!$A$1:$A$149,0),
MATCH(F426,中間シート!$B$2:$CB$2,0)
),
"")
)</f>
        <v/>
      </c>
      <c r="H426" t="str">
        <f t="shared" si="18"/>
        <v/>
      </c>
      <c r="I426" t="str">
        <f t="shared" si="19"/>
        <v/>
      </c>
      <c r="J426" t="str">
        <f xml:space="preserve">
_xlfn.SWITCH(E426,
"良好サイン",H426*VLOOKUP(F426,参照用!$P$2:$Q$55,2,0),
"注意サイン",H426*VLOOKUP(F426,参照用!$P$2:$Q$55,2,0),
""
)</f>
        <v/>
      </c>
      <c r="K426" s="20">
        <f t="shared" si="20"/>
        <v>60</v>
      </c>
    </row>
    <row r="427" spans="1:11" x14ac:dyDescent="0.2">
      <c r="A427" s="8">
        <f>IF(INDEX(中間シート!B$1:B$149,QUOTIENT(ROW(A427)-2, 参照用!$J$12) + 3,1)&gt;0,
INDEX(中間シート!B$1:B$149,QUOTIENT(ROW(A427)-2, 参照用!$J$12) + 3,1),
"")</f>
        <v>46027</v>
      </c>
      <c r="B427" s="8" t="str">
        <f>IF(INDEX(中間シート!D$1:D$149,QUOTIENT(ROW(B427)-2, 参照用!$J$12) + 3,1)&gt;0,
INDEX(中間シート!D$1:D$149,QUOTIENT(ROW(B427)-2, 参照用!$J$12) + 3,1),
"")</f>
        <v>朝</v>
      </c>
      <c r="C427" s="8" t="str">
        <f>INDEX(中間シート!$A$1:$AZ$149,MATCH(A427&amp;B427,中間シート!$A$1:$A$149,0),MATCH(C$1,中間シート!$A$2:$AZ$2,0))</f>
        <v/>
      </c>
      <c r="D427" s="8" t="str">
        <f>INDEX(中間シート!$A$1:$AZ$149,MATCH($A427&amp;$B427,中間シート!$A$1:$A$149,0),MATCH(D$1,中間シート!$A$2:$AZ$2,0))</f>
        <v/>
      </c>
      <c r="E427" t="str">
        <f>IF(
A427="","",
VLOOKUP(MOD(ROW(A427)-2, 参照用!$J$12) + 1,参照用!$N$1:$P$50,2,0)
)</f>
        <v>基礎指標</v>
      </c>
      <c r="F427" t="str">
        <f xml:space="preserve">
IF(A427="","",
VLOOKUP(MOD(ROW(A427)-2, 参照用!$J$12) + 1,参照用!$N$1:$P$50,3,0)
)</f>
        <v>睡眠</v>
      </c>
      <c r="G427">
        <f xml:space="preserve">
IF(A427="","",
IFERROR(
INDEX(中間シート!$B:$CB,
MATCH(A427&amp;B427,中間シート!$A$1:$A$149,0),
MATCH(F427,中間シート!$B$2:$CB$2,0)
),
"")
)</f>
        <v>0</v>
      </c>
      <c r="H427">
        <f t="shared" si="18"/>
        <v>0</v>
      </c>
      <c r="I427" t="str">
        <f t="shared" si="19"/>
        <v/>
      </c>
      <c r="J427" t="str">
        <f xml:space="preserve">
_xlfn.SWITCH(E427,
"良好サイン",H427*VLOOKUP(F427,参照用!$P$2:$Q$55,2,0),
"注意サイン",H427*VLOOKUP(F427,参照用!$P$2:$Q$55,2,0),
""
)</f>
        <v/>
      </c>
      <c r="K427" s="20">
        <f t="shared" si="20"/>
        <v>60</v>
      </c>
    </row>
    <row r="428" spans="1:11" x14ac:dyDescent="0.2">
      <c r="A428" s="8">
        <f>IF(INDEX(中間シート!B$1:B$149,QUOTIENT(ROW(A428)-2, 参照用!$J$12) + 3,1)&gt;0,
INDEX(中間シート!B$1:B$149,QUOTIENT(ROW(A428)-2, 参照用!$J$12) + 3,1),
"")</f>
        <v>46027</v>
      </c>
      <c r="B428" s="8" t="str">
        <f>IF(INDEX(中間シート!D$1:D$149,QUOTIENT(ROW(B428)-2, 参照用!$J$12) + 3,1)&gt;0,
INDEX(中間シート!D$1:D$149,QUOTIENT(ROW(B428)-2, 参照用!$J$12) + 3,1),
"")</f>
        <v>朝</v>
      </c>
      <c r="C428" s="8" t="str">
        <f>INDEX(中間シート!$A$1:$AZ$149,MATCH(A428&amp;B428,中間シート!$A$1:$A$149,0),MATCH(C$1,中間シート!$A$2:$AZ$2,0))</f>
        <v/>
      </c>
      <c r="D428" s="8" t="str">
        <f>INDEX(中間シート!$A$1:$AZ$149,MATCH($A428&amp;$B428,中間シート!$A$1:$A$149,0),MATCH(D$1,中間シート!$A$2:$AZ$2,0))</f>
        <v/>
      </c>
      <c r="E428" t="str">
        <f>IF(
A428="","",
VLOOKUP(MOD(ROW(A428)-2, 参照用!$J$12) + 1,参照用!$N$1:$P$50,2,0)
)</f>
        <v>基礎指標</v>
      </c>
      <c r="F428" t="str">
        <f xml:space="preserve">
IF(A428="","",
VLOOKUP(MOD(ROW(A428)-2, 参照用!$J$12) + 1,参照用!$N$1:$P$50,3,0)
)</f>
        <v>食事</v>
      </c>
      <c r="G428">
        <f xml:space="preserve">
IF(A428="","",
IFERROR(
INDEX(中間シート!$B:$CB,
MATCH(A428&amp;B428,中間シート!$A$1:$A$149,0),
MATCH(F428,中間シート!$B$2:$CB$2,0)
),
"")
)</f>
        <v>0</v>
      </c>
      <c r="H428">
        <f t="shared" si="18"/>
        <v>0</v>
      </c>
      <c r="I428" t="str">
        <f t="shared" si="19"/>
        <v/>
      </c>
      <c r="J428" t="str">
        <f xml:space="preserve">
_xlfn.SWITCH(E428,
"良好サイン",H428*VLOOKUP(F428,参照用!$P$2:$Q$55,2,0),
"注意サイン",H428*VLOOKUP(F428,参照用!$P$2:$Q$55,2,0),
""
)</f>
        <v/>
      </c>
      <c r="K428" s="20">
        <f t="shared" si="20"/>
        <v>60</v>
      </c>
    </row>
    <row r="429" spans="1:11" x14ac:dyDescent="0.2">
      <c r="A429" s="8">
        <f>IF(INDEX(中間シート!B$1:B$149,QUOTIENT(ROW(A429)-2, 参照用!$J$12) + 3,1)&gt;0,
INDEX(中間シート!B$1:B$149,QUOTIENT(ROW(A429)-2, 参照用!$J$12) + 3,1),
"")</f>
        <v>46027</v>
      </c>
      <c r="B429" s="8" t="str">
        <f>IF(INDEX(中間シート!D$1:D$149,QUOTIENT(ROW(B429)-2, 参照用!$J$12) + 3,1)&gt;0,
INDEX(中間シート!D$1:D$149,QUOTIENT(ROW(B429)-2, 参照用!$J$12) + 3,1),
"")</f>
        <v>朝</v>
      </c>
      <c r="C429" s="8" t="str">
        <f>INDEX(中間シート!$A$1:$AZ$149,MATCH(A429&amp;B429,中間シート!$A$1:$A$149,0),MATCH(C$1,中間シート!$A$2:$AZ$2,0))</f>
        <v/>
      </c>
      <c r="D429" s="8" t="str">
        <f>INDEX(中間シート!$A$1:$AZ$149,MATCH($A429&amp;$B429,中間シート!$A$1:$A$149,0),MATCH(D$1,中間シート!$A$2:$AZ$2,0))</f>
        <v/>
      </c>
      <c r="E429" t="str">
        <f>IF(
A429="","",
VLOOKUP(MOD(ROW(A429)-2, 参照用!$J$12) + 1,参照用!$N$1:$P$50,2,0)
)</f>
        <v>基礎指標</v>
      </c>
      <c r="F429" t="str">
        <f xml:space="preserve">
IF(A429="","",
VLOOKUP(MOD(ROW(A429)-2, 参照用!$J$12) + 1,参照用!$N$1:$P$50,3,0)
)</f>
        <v>ストレス</v>
      </c>
      <c r="G429">
        <f xml:space="preserve">
IF(A429="","",
IFERROR(
INDEX(中間シート!$B:$CB,
MATCH(A429&amp;B429,中間シート!$A$1:$A$149,0),
MATCH(F429,中間シート!$B$2:$CB$2,0)
),
"")
)</f>
        <v>0</v>
      </c>
      <c r="H429">
        <f t="shared" si="18"/>
        <v>0</v>
      </c>
      <c r="I429" t="str">
        <f t="shared" si="19"/>
        <v/>
      </c>
      <c r="J429" t="str">
        <f xml:space="preserve">
_xlfn.SWITCH(E429,
"良好サイン",H429*VLOOKUP(F429,参照用!$P$2:$Q$55,2,0),
"注意サイン",H429*VLOOKUP(F429,参照用!$P$2:$Q$55,2,0),
""
)</f>
        <v/>
      </c>
      <c r="K429" s="20">
        <f t="shared" si="20"/>
        <v>60</v>
      </c>
    </row>
    <row r="430" spans="1:11" x14ac:dyDescent="0.2">
      <c r="A430" s="8">
        <f>IF(INDEX(中間シート!B$1:B$149,QUOTIENT(ROW(A430)-2, 参照用!$J$12) + 3,1)&gt;0,
INDEX(中間シート!B$1:B$149,QUOTIENT(ROW(A430)-2, 参照用!$J$12) + 3,1),
"")</f>
        <v>46027</v>
      </c>
      <c r="B430" s="8" t="str">
        <f>IF(INDEX(中間シート!D$1:D$149,QUOTIENT(ROW(B430)-2, 参照用!$J$12) + 3,1)&gt;0,
INDEX(中間シート!D$1:D$149,QUOTIENT(ROW(B430)-2, 参照用!$J$12) + 3,1),
"")</f>
        <v>朝</v>
      </c>
      <c r="C430" s="8" t="str">
        <f>INDEX(中間シート!$A$1:$AZ$149,MATCH(A430&amp;B430,中間シート!$A$1:$A$149,0),MATCH(C$1,中間シート!$A$2:$AZ$2,0))</f>
        <v/>
      </c>
      <c r="D430" s="8" t="str">
        <f>INDEX(中間シート!$A$1:$AZ$149,MATCH($A430&amp;$B430,中間シート!$A$1:$A$149,0),MATCH(D$1,中間シート!$A$2:$AZ$2,0))</f>
        <v/>
      </c>
      <c r="E430" t="str">
        <f>IF(
A430="","",
VLOOKUP(MOD(ROW(A430)-2, 参照用!$J$12) + 1,参照用!$N$1:$P$50,2,0)
)</f>
        <v>良好サイン</v>
      </c>
      <c r="F430" t="str">
        <f xml:space="preserve">
IF(A430="","",
VLOOKUP(MOD(ROW(A430)-2, 参照用!$J$12) + 1,参照用!$N$1:$P$50,3,0)
)</f>
        <v>プラス思考</v>
      </c>
      <c r="G430">
        <f xml:space="preserve">
IF(A430="","",
IFERROR(
INDEX(中間シート!$B:$CB,
MATCH(A430&amp;B430,中間シート!$A$1:$A$149,0),
MATCH(F430,中間シート!$B$2:$CB$2,0)
),
"")
)</f>
        <v>0</v>
      </c>
      <c r="H430">
        <f t="shared" si="18"/>
        <v>0</v>
      </c>
      <c r="I430" t="str">
        <f t="shared" si="19"/>
        <v/>
      </c>
      <c r="J430">
        <f xml:space="preserve">
_xlfn.SWITCH(E430,
"良好サイン",H430*VLOOKUP(F430,参照用!$P$2:$Q$55,2,0),
"注意サイン",H430*VLOOKUP(F430,参照用!$P$2:$Q$55,2,0),
""
)</f>
        <v>0</v>
      </c>
      <c r="K430" s="20">
        <f t="shared" si="20"/>
        <v>60</v>
      </c>
    </row>
    <row r="431" spans="1:11" x14ac:dyDescent="0.2">
      <c r="A431" s="8">
        <f>IF(INDEX(中間シート!B$1:B$149,QUOTIENT(ROW(A431)-2, 参照用!$J$12) + 3,1)&gt;0,
INDEX(中間シート!B$1:B$149,QUOTIENT(ROW(A431)-2, 参照用!$J$12) + 3,1),
"")</f>
        <v>46027</v>
      </c>
      <c r="B431" s="8" t="str">
        <f>IF(INDEX(中間シート!D$1:D$149,QUOTIENT(ROW(B431)-2, 参照用!$J$12) + 3,1)&gt;0,
INDEX(中間シート!D$1:D$149,QUOTIENT(ROW(B431)-2, 参照用!$J$12) + 3,1),
"")</f>
        <v>朝</v>
      </c>
      <c r="C431" s="8" t="str">
        <f>INDEX(中間シート!$A$1:$AZ$149,MATCH(A431&amp;B431,中間シート!$A$1:$A$149,0),MATCH(C$1,中間シート!$A$2:$AZ$2,0))</f>
        <v/>
      </c>
      <c r="D431" s="8" t="str">
        <f>INDEX(中間シート!$A$1:$AZ$149,MATCH($A431&amp;$B431,中間シート!$A$1:$A$149,0),MATCH(D$1,中間シート!$A$2:$AZ$2,0))</f>
        <v/>
      </c>
      <c r="E431" t="str">
        <f>IF(
A431="","",
VLOOKUP(MOD(ROW(A431)-2, 参照用!$J$12) + 1,参照用!$N$1:$P$50,2,0)
)</f>
        <v>良好サイン</v>
      </c>
      <c r="F431" t="str">
        <f xml:space="preserve">
IF(A431="","",
VLOOKUP(MOD(ROW(A431)-2, 参照用!$J$12) + 1,参照用!$N$1:$P$50,3,0)
)</f>
        <v>元気</v>
      </c>
      <c r="G431">
        <f xml:space="preserve">
IF(A431="","",
IFERROR(
INDEX(中間シート!$B:$CB,
MATCH(A431&amp;B431,中間シート!$A$1:$A$149,0),
MATCH(F431,中間シート!$B$2:$CB$2,0)
),
"")
)</f>
        <v>0</v>
      </c>
      <c r="H431">
        <f t="shared" si="18"/>
        <v>0</v>
      </c>
      <c r="I431" t="str">
        <f t="shared" si="19"/>
        <v/>
      </c>
      <c r="J431">
        <f xml:space="preserve">
_xlfn.SWITCH(E431,
"良好サイン",H431*VLOOKUP(F431,参照用!$P$2:$Q$55,2,0),
"注意サイン",H431*VLOOKUP(F431,参照用!$P$2:$Q$55,2,0),
""
)</f>
        <v>0</v>
      </c>
      <c r="K431" s="20">
        <f t="shared" si="20"/>
        <v>60</v>
      </c>
    </row>
    <row r="432" spans="1:11" x14ac:dyDescent="0.2">
      <c r="A432" s="8">
        <f>IF(INDEX(中間シート!B$1:B$149,QUOTIENT(ROW(A432)-2, 参照用!$J$12) + 3,1)&gt;0,
INDEX(中間シート!B$1:B$149,QUOTIENT(ROW(A432)-2, 参照用!$J$12) + 3,1),
"")</f>
        <v>46027</v>
      </c>
      <c r="B432" s="8" t="str">
        <f>IF(INDEX(中間シート!D$1:D$149,QUOTIENT(ROW(B432)-2, 参照用!$J$12) + 3,1)&gt;0,
INDEX(中間シート!D$1:D$149,QUOTIENT(ROW(B432)-2, 参照用!$J$12) + 3,1),
"")</f>
        <v>朝</v>
      </c>
      <c r="C432" s="8" t="str">
        <f>INDEX(中間シート!$A$1:$AZ$149,MATCH(A432&amp;B432,中間シート!$A$1:$A$149,0),MATCH(C$1,中間シート!$A$2:$AZ$2,0))</f>
        <v/>
      </c>
      <c r="D432" s="8" t="str">
        <f>INDEX(中間シート!$A$1:$AZ$149,MATCH($A432&amp;$B432,中間シート!$A$1:$A$149,0),MATCH(D$1,中間シート!$A$2:$AZ$2,0))</f>
        <v/>
      </c>
      <c r="E432" t="str">
        <f>IF(
A432="","",
VLOOKUP(MOD(ROW(A432)-2, 参照用!$J$12) + 1,参照用!$N$1:$P$50,2,0)
)</f>
        <v>良好サイン</v>
      </c>
      <c r="F432" t="str">
        <f xml:space="preserve">
IF(A432="","",
VLOOKUP(MOD(ROW(A432)-2, 参照用!$J$12) + 1,参照用!$N$1:$P$50,3,0)
)</f>
        <v>やる気あり</v>
      </c>
      <c r="G432">
        <f xml:space="preserve">
IF(A432="","",
IFERROR(
INDEX(中間シート!$B:$CB,
MATCH(A432&amp;B432,中間シート!$A$1:$A$149,0),
MATCH(F432,中間シート!$B$2:$CB$2,0)
),
"")
)</f>
        <v>0</v>
      </c>
      <c r="H432">
        <f t="shared" si="18"/>
        <v>0</v>
      </c>
      <c r="I432" t="str">
        <f t="shared" si="19"/>
        <v/>
      </c>
      <c r="J432">
        <f xml:space="preserve">
_xlfn.SWITCH(E432,
"良好サイン",H432*VLOOKUP(F432,参照用!$P$2:$Q$55,2,0),
"注意サイン",H432*VLOOKUP(F432,参照用!$P$2:$Q$55,2,0),
""
)</f>
        <v>0</v>
      </c>
      <c r="K432" s="20">
        <f t="shared" si="20"/>
        <v>60</v>
      </c>
    </row>
    <row r="433" spans="1:11" x14ac:dyDescent="0.2">
      <c r="A433" s="8">
        <f>IF(INDEX(中間シート!B$1:B$149,QUOTIENT(ROW(A433)-2, 参照用!$J$12) + 3,1)&gt;0,
INDEX(中間シート!B$1:B$149,QUOTIENT(ROW(A433)-2, 参照用!$J$12) + 3,1),
"")</f>
        <v>46027</v>
      </c>
      <c r="B433" s="8" t="str">
        <f>IF(INDEX(中間シート!D$1:D$149,QUOTIENT(ROW(B433)-2, 参照用!$J$12) + 3,1)&gt;0,
INDEX(中間シート!D$1:D$149,QUOTIENT(ROW(B433)-2, 参照用!$J$12) + 3,1),
"")</f>
        <v>朝</v>
      </c>
      <c r="C433" s="8" t="str">
        <f>INDEX(中間シート!$A$1:$AZ$149,MATCH(A433&amp;B433,中間シート!$A$1:$A$149,0),MATCH(C$1,中間シート!$A$2:$AZ$2,0))</f>
        <v/>
      </c>
      <c r="D433" s="8" t="str">
        <f>INDEX(中間シート!$A$1:$AZ$149,MATCH($A433&amp;$B433,中間シート!$A$1:$A$149,0),MATCH(D$1,中間シート!$A$2:$AZ$2,0))</f>
        <v/>
      </c>
      <c r="E433" t="str">
        <f>IF(
A433="","",
VLOOKUP(MOD(ROW(A433)-2, 参照用!$J$12) + 1,参照用!$N$1:$P$50,2,0)
)</f>
        <v>良好サイン</v>
      </c>
      <c r="F433" t="str">
        <f xml:space="preserve">
IF(A433="","",
VLOOKUP(MOD(ROW(A433)-2, 参照用!$J$12) + 1,参照用!$N$1:$P$50,3,0)
)</f>
        <v>心に余裕</v>
      </c>
      <c r="G433">
        <f xml:space="preserve">
IF(A433="","",
IFERROR(
INDEX(中間シート!$B:$CB,
MATCH(A433&amp;B433,中間シート!$A$1:$A$149,0),
MATCH(F433,中間シート!$B$2:$CB$2,0)
),
"")
)</f>
        <v>0</v>
      </c>
      <c r="H433">
        <f t="shared" si="18"/>
        <v>0</v>
      </c>
      <c r="I433" t="str">
        <f t="shared" si="19"/>
        <v/>
      </c>
      <c r="J433">
        <f xml:space="preserve">
_xlfn.SWITCH(E433,
"良好サイン",H433*VLOOKUP(F433,参照用!$P$2:$Q$55,2,0),
"注意サイン",H433*VLOOKUP(F433,参照用!$P$2:$Q$55,2,0),
""
)</f>
        <v>0</v>
      </c>
      <c r="K433" s="20">
        <f t="shared" si="20"/>
        <v>60</v>
      </c>
    </row>
    <row r="434" spans="1:11" x14ac:dyDescent="0.2">
      <c r="A434" s="8">
        <f>IF(INDEX(中間シート!B$1:B$149,QUOTIENT(ROW(A434)-2, 参照用!$J$12) + 3,1)&gt;0,
INDEX(中間シート!B$1:B$149,QUOTIENT(ROW(A434)-2, 参照用!$J$12) + 3,1),
"")</f>
        <v>46027</v>
      </c>
      <c r="B434" s="8" t="str">
        <f>IF(INDEX(中間シート!D$1:D$149,QUOTIENT(ROW(B434)-2, 参照用!$J$12) + 3,1)&gt;0,
INDEX(中間シート!D$1:D$149,QUOTIENT(ROW(B434)-2, 参照用!$J$12) + 3,1),
"")</f>
        <v>朝</v>
      </c>
      <c r="C434" s="8" t="str">
        <f>INDEX(中間シート!$A$1:$AZ$149,MATCH(A434&amp;B434,中間シート!$A$1:$A$149,0),MATCH(C$1,中間シート!$A$2:$AZ$2,0))</f>
        <v/>
      </c>
      <c r="D434" s="8" t="str">
        <f>INDEX(中間シート!$A$1:$AZ$149,MATCH($A434&amp;$B434,中間シート!$A$1:$A$149,0),MATCH(D$1,中間シート!$A$2:$AZ$2,0))</f>
        <v/>
      </c>
      <c r="E434" t="str">
        <f>IF(
A434="","",
VLOOKUP(MOD(ROW(A434)-2, 参照用!$J$12) + 1,参照用!$N$1:$P$50,2,0)
)</f>
        <v>良好サイン</v>
      </c>
      <c r="F434" t="str">
        <f xml:space="preserve">
IF(A434="","",
VLOOKUP(MOD(ROW(A434)-2, 参照用!$J$12) + 1,参照用!$N$1:$P$50,3,0)
)</f>
        <v>イキイキ</v>
      </c>
      <c r="G434">
        <f xml:space="preserve">
IF(A434="","",
IFERROR(
INDEX(中間シート!$B:$CB,
MATCH(A434&amp;B434,中間シート!$A$1:$A$149,0),
MATCH(F434,中間シート!$B$2:$CB$2,0)
),
"")
)</f>
        <v>0</v>
      </c>
      <c r="H434">
        <f t="shared" si="18"/>
        <v>0</v>
      </c>
      <c r="I434" t="str">
        <f t="shared" si="19"/>
        <v/>
      </c>
      <c r="J434">
        <f xml:space="preserve">
_xlfn.SWITCH(E434,
"良好サイン",H434*VLOOKUP(F434,参照用!$P$2:$Q$55,2,0),
"注意サイン",H434*VLOOKUP(F434,参照用!$P$2:$Q$55,2,0),
""
)</f>
        <v>0</v>
      </c>
      <c r="K434" s="20">
        <f t="shared" si="20"/>
        <v>60</v>
      </c>
    </row>
    <row r="435" spans="1:11" x14ac:dyDescent="0.2">
      <c r="A435" s="8">
        <f>IF(INDEX(中間シート!B$1:B$149,QUOTIENT(ROW(A435)-2, 参照用!$J$12) + 3,1)&gt;0,
INDEX(中間シート!B$1:B$149,QUOTIENT(ROW(A435)-2, 参照用!$J$12) + 3,1),
"")</f>
        <v>46027</v>
      </c>
      <c r="B435" s="8" t="str">
        <f>IF(INDEX(中間シート!D$1:D$149,QUOTIENT(ROW(B435)-2, 参照用!$J$12) + 3,1)&gt;0,
INDEX(中間シート!D$1:D$149,QUOTIENT(ROW(B435)-2, 参照用!$J$12) + 3,1),
"")</f>
        <v>朝</v>
      </c>
      <c r="C435" s="8" t="str">
        <f>INDEX(中間シート!$A$1:$AZ$149,MATCH(A435&amp;B435,中間シート!$A$1:$A$149,0),MATCH(C$1,中間シート!$A$2:$AZ$2,0))</f>
        <v/>
      </c>
      <c r="D435" s="8" t="str">
        <f>INDEX(中間シート!$A$1:$AZ$149,MATCH($A435&amp;$B435,中間シート!$A$1:$A$149,0),MATCH(D$1,中間シート!$A$2:$AZ$2,0))</f>
        <v/>
      </c>
      <c r="E435" t="str">
        <f>IF(
A435="","",
VLOOKUP(MOD(ROW(A435)-2, 参照用!$J$12) + 1,参照用!$N$1:$P$50,2,0)
)</f>
        <v>良好サイン</v>
      </c>
      <c r="F435" t="str">
        <f xml:space="preserve">
IF(A435="","",
VLOOKUP(MOD(ROW(A435)-2, 参照用!$J$12) + 1,参照用!$N$1:$P$50,3,0)
)</f>
        <v>活動的</v>
      </c>
      <c r="G435">
        <f xml:space="preserve">
IF(A435="","",
IFERROR(
INDEX(中間シート!$B:$CB,
MATCH(A435&amp;B435,中間シート!$A$1:$A$149,0),
MATCH(F435,中間シート!$B$2:$CB$2,0)
),
"")
)</f>
        <v>0</v>
      </c>
      <c r="H435">
        <f t="shared" si="18"/>
        <v>0</v>
      </c>
      <c r="I435" t="str">
        <f t="shared" si="19"/>
        <v/>
      </c>
      <c r="J435">
        <f xml:space="preserve">
_xlfn.SWITCH(E435,
"良好サイン",H435*VLOOKUP(F435,参照用!$P$2:$Q$55,2,0),
"注意サイン",H435*VLOOKUP(F435,参照用!$P$2:$Q$55,2,0),
""
)</f>
        <v>0</v>
      </c>
      <c r="K435" s="20">
        <f t="shared" si="20"/>
        <v>60</v>
      </c>
    </row>
    <row r="436" spans="1:11" x14ac:dyDescent="0.2">
      <c r="A436" s="8">
        <f>IF(INDEX(中間シート!B$1:B$149,QUOTIENT(ROW(A436)-2, 参照用!$J$12) + 3,1)&gt;0,
INDEX(中間シート!B$1:B$149,QUOTIENT(ROW(A436)-2, 参照用!$J$12) + 3,1),
"")</f>
        <v>46027</v>
      </c>
      <c r="B436" s="8" t="str">
        <f>IF(INDEX(中間シート!D$1:D$149,QUOTIENT(ROW(B436)-2, 参照用!$J$12) + 3,1)&gt;0,
INDEX(中間シート!D$1:D$149,QUOTIENT(ROW(B436)-2, 参照用!$J$12) + 3,1),
"")</f>
        <v>朝</v>
      </c>
      <c r="C436" s="8" t="str">
        <f>INDEX(中間シート!$A$1:$AZ$149,MATCH(A436&amp;B436,中間シート!$A$1:$A$149,0),MATCH(C$1,中間シート!$A$2:$AZ$2,0))</f>
        <v/>
      </c>
      <c r="D436" s="8" t="str">
        <f>INDEX(中間シート!$A$1:$AZ$149,MATCH($A436&amp;$B436,中間シート!$A$1:$A$149,0),MATCH(D$1,中間シート!$A$2:$AZ$2,0))</f>
        <v/>
      </c>
      <c r="E436" t="str">
        <f>IF(
A436="","",
VLOOKUP(MOD(ROW(A436)-2, 参照用!$J$12) + 1,参照用!$N$1:$P$50,2,0)
)</f>
        <v>注意サイン</v>
      </c>
      <c r="F436" t="str">
        <f xml:space="preserve">
IF(A436="","",
VLOOKUP(MOD(ROW(A436)-2, 参照用!$J$12) + 1,参照用!$N$1:$P$50,3,0)
)</f>
        <v>ため息が増加</v>
      </c>
      <c r="G436">
        <f xml:space="preserve">
IF(A436="","",
IFERROR(
INDEX(中間シート!$B:$CB,
MATCH(A436&amp;B436,中間シート!$A$1:$A$149,0),
MATCH(F436,中間シート!$B$2:$CB$2,0)
),
"")
)</f>
        <v>0</v>
      </c>
      <c r="H436">
        <f t="shared" si="18"/>
        <v>0</v>
      </c>
      <c r="I436" t="str">
        <f t="shared" si="19"/>
        <v/>
      </c>
      <c r="J436">
        <f xml:space="preserve">
_xlfn.SWITCH(E436,
"良好サイン",H436*VLOOKUP(F436,参照用!$P$2:$Q$55,2,0),
"注意サイン",H436*VLOOKUP(F436,参照用!$P$2:$Q$55,2,0),
""
)</f>
        <v>0</v>
      </c>
      <c r="K436" s="20">
        <f t="shared" si="20"/>
        <v>60</v>
      </c>
    </row>
    <row r="437" spans="1:11" x14ac:dyDescent="0.2">
      <c r="A437" s="8">
        <f>IF(INDEX(中間シート!B$1:B$149,QUOTIENT(ROW(A437)-2, 参照用!$J$12) + 3,1)&gt;0,
INDEX(中間シート!B$1:B$149,QUOTIENT(ROW(A437)-2, 参照用!$J$12) + 3,1),
"")</f>
        <v>46027</v>
      </c>
      <c r="B437" s="8" t="str">
        <f>IF(INDEX(中間シート!D$1:D$149,QUOTIENT(ROW(B437)-2, 参照用!$J$12) + 3,1)&gt;0,
INDEX(中間シート!D$1:D$149,QUOTIENT(ROW(B437)-2, 参照用!$J$12) + 3,1),
"")</f>
        <v>朝</v>
      </c>
      <c r="C437" s="8" t="str">
        <f>INDEX(中間シート!$A$1:$AZ$149,MATCH(A437&amp;B437,中間シート!$A$1:$A$149,0),MATCH(C$1,中間シート!$A$2:$AZ$2,0))</f>
        <v/>
      </c>
      <c r="D437" s="8" t="str">
        <f>INDEX(中間シート!$A$1:$AZ$149,MATCH($A437&amp;$B437,中間シート!$A$1:$A$149,0),MATCH(D$1,中間シート!$A$2:$AZ$2,0))</f>
        <v/>
      </c>
      <c r="E437" t="str">
        <f>IF(
A437="","",
VLOOKUP(MOD(ROW(A437)-2, 参照用!$J$12) + 1,参照用!$N$1:$P$50,2,0)
)</f>
        <v>注意サイン</v>
      </c>
      <c r="F437" t="str">
        <f xml:space="preserve">
IF(A437="","",
VLOOKUP(MOD(ROW(A437)-2, 参照用!$J$12) + 1,参照用!$N$1:$P$50,3,0)
)</f>
        <v>もやもや</v>
      </c>
      <c r="G437">
        <f xml:space="preserve">
IF(A437="","",
IFERROR(
INDEX(中間シート!$B:$CB,
MATCH(A437&amp;B437,中間シート!$A$1:$A$149,0),
MATCH(F437,中間シート!$B$2:$CB$2,0)
),
"")
)</f>
        <v>0</v>
      </c>
      <c r="H437">
        <f t="shared" si="18"/>
        <v>0</v>
      </c>
      <c r="I437" t="str">
        <f t="shared" si="19"/>
        <v/>
      </c>
      <c r="J437">
        <f xml:space="preserve">
_xlfn.SWITCH(E437,
"良好サイン",H437*VLOOKUP(F437,参照用!$P$2:$Q$55,2,0),
"注意サイン",H437*VLOOKUP(F437,参照用!$P$2:$Q$55,2,0),
""
)</f>
        <v>0</v>
      </c>
      <c r="K437" s="20">
        <f t="shared" si="20"/>
        <v>60</v>
      </c>
    </row>
    <row r="438" spans="1:11" x14ac:dyDescent="0.2">
      <c r="A438" s="8">
        <f>IF(INDEX(中間シート!B$1:B$149,QUOTIENT(ROW(A438)-2, 参照用!$J$12) + 3,1)&gt;0,
INDEX(中間シート!B$1:B$149,QUOTIENT(ROW(A438)-2, 参照用!$J$12) + 3,1),
"")</f>
        <v>46027</v>
      </c>
      <c r="B438" s="8" t="str">
        <f>IF(INDEX(中間シート!D$1:D$149,QUOTIENT(ROW(B438)-2, 参照用!$J$12) + 3,1)&gt;0,
INDEX(中間シート!D$1:D$149,QUOTIENT(ROW(B438)-2, 参照用!$J$12) + 3,1),
"")</f>
        <v>朝</v>
      </c>
      <c r="C438" s="8" t="str">
        <f>INDEX(中間シート!$A$1:$AZ$149,MATCH(A438&amp;B438,中間シート!$A$1:$A$149,0),MATCH(C$1,中間シート!$A$2:$AZ$2,0))</f>
        <v/>
      </c>
      <c r="D438" s="8" t="str">
        <f>INDEX(中間シート!$A$1:$AZ$149,MATCH($A438&amp;$B438,中間シート!$A$1:$A$149,0),MATCH(D$1,中間シート!$A$2:$AZ$2,0))</f>
        <v/>
      </c>
      <c r="E438" t="str">
        <f>IF(
A438="","",
VLOOKUP(MOD(ROW(A438)-2, 参照用!$J$12) + 1,参照用!$N$1:$P$50,2,0)
)</f>
        <v>注意サイン</v>
      </c>
      <c r="F438" t="str">
        <f xml:space="preserve">
IF(A438="","",
VLOOKUP(MOD(ROW(A438)-2, 参照用!$J$12) + 1,参照用!$N$1:$P$50,3,0)
)</f>
        <v>だるい</v>
      </c>
      <c r="G438">
        <f xml:space="preserve">
IF(A438="","",
IFERROR(
INDEX(中間シート!$B:$CB,
MATCH(A438&amp;B438,中間シート!$A$1:$A$149,0),
MATCH(F438,中間シート!$B$2:$CB$2,0)
),
"")
)</f>
        <v>0</v>
      </c>
      <c r="H438">
        <f t="shared" si="18"/>
        <v>0</v>
      </c>
      <c r="I438" t="str">
        <f t="shared" si="19"/>
        <v/>
      </c>
      <c r="J438">
        <f xml:space="preserve">
_xlfn.SWITCH(E438,
"良好サイン",H438*VLOOKUP(F438,参照用!$P$2:$Q$55,2,0),
"注意サイン",H438*VLOOKUP(F438,参照用!$P$2:$Q$55,2,0),
""
)</f>
        <v>0</v>
      </c>
      <c r="K438" s="20">
        <f t="shared" si="20"/>
        <v>60</v>
      </c>
    </row>
    <row r="439" spans="1:11" x14ac:dyDescent="0.2">
      <c r="A439" s="8">
        <f>IF(INDEX(中間シート!B$1:B$149,QUOTIENT(ROW(A439)-2, 参照用!$J$12) + 3,1)&gt;0,
INDEX(中間シート!B$1:B$149,QUOTIENT(ROW(A439)-2, 参照用!$J$12) + 3,1),
"")</f>
        <v>46027</v>
      </c>
      <c r="B439" s="8" t="str">
        <f>IF(INDEX(中間シート!D$1:D$149,QUOTIENT(ROW(B439)-2, 参照用!$J$12) + 3,1)&gt;0,
INDEX(中間シート!D$1:D$149,QUOTIENT(ROW(B439)-2, 参照用!$J$12) + 3,1),
"")</f>
        <v>朝</v>
      </c>
      <c r="C439" s="8" t="str">
        <f>INDEX(中間シート!$A$1:$AZ$149,MATCH(A439&amp;B439,中間シート!$A$1:$A$149,0),MATCH(C$1,中間シート!$A$2:$AZ$2,0))</f>
        <v/>
      </c>
      <c r="D439" s="8" t="str">
        <f>INDEX(中間シート!$A$1:$AZ$149,MATCH($A439&amp;$B439,中間シート!$A$1:$A$149,0),MATCH(D$1,中間シート!$A$2:$AZ$2,0))</f>
        <v/>
      </c>
      <c r="E439" t="str">
        <f>IF(
A439="","",
VLOOKUP(MOD(ROW(A439)-2, 参照用!$J$12) + 1,参照用!$N$1:$P$50,2,0)
)</f>
        <v>注意サイン</v>
      </c>
      <c r="F439" t="str">
        <f xml:space="preserve">
IF(A439="","",
VLOOKUP(MOD(ROW(A439)-2, 参照用!$J$12) + 1,参照用!$N$1:$P$50,3,0)
)</f>
        <v>ぼーっとする</v>
      </c>
      <c r="G439">
        <f xml:space="preserve">
IF(A439="","",
IFERROR(
INDEX(中間シート!$B:$CB,
MATCH(A439&amp;B439,中間シート!$A$1:$A$149,0),
MATCH(F439,中間シート!$B$2:$CB$2,0)
),
"")
)</f>
        <v>0</v>
      </c>
      <c r="H439">
        <f t="shared" si="18"/>
        <v>0</v>
      </c>
      <c r="I439" t="str">
        <f t="shared" si="19"/>
        <v/>
      </c>
      <c r="J439">
        <f xml:space="preserve">
_xlfn.SWITCH(E439,
"良好サイン",H439*VLOOKUP(F439,参照用!$P$2:$Q$55,2,0),
"注意サイン",H439*VLOOKUP(F439,参照用!$P$2:$Q$55,2,0),
""
)</f>
        <v>0</v>
      </c>
      <c r="K439" s="20">
        <f t="shared" si="20"/>
        <v>60</v>
      </c>
    </row>
    <row r="440" spans="1:11" x14ac:dyDescent="0.2">
      <c r="A440" s="8">
        <f>IF(INDEX(中間シート!B$1:B$149,QUOTIENT(ROW(A440)-2, 参照用!$J$12) + 3,1)&gt;0,
INDEX(中間シート!B$1:B$149,QUOTIENT(ROW(A440)-2, 参照用!$J$12) + 3,1),
"")</f>
        <v>46027</v>
      </c>
      <c r="B440" s="8" t="str">
        <f>IF(INDEX(中間シート!D$1:D$149,QUOTIENT(ROW(B440)-2, 参照用!$J$12) + 3,1)&gt;0,
INDEX(中間シート!D$1:D$149,QUOTIENT(ROW(B440)-2, 参照用!$J$12) + 3,1),
"")</f>
        <v>朝</v>
      </c>
      <c r="C440" s="8" t="str">
        <f>INDEX(中間シート!$A$1:$AZ$149,MATCH(A440&amp;B440,中間シート!$A$1:$A$149,0),MATCH(C$1,中間シート!$A$2:$AZ$2,0))</f>
        <v/>
      </c>
      <c r="D440" s="8" t="str">
        <f>INDEX(中間シート!$A$1:$AZ$149,MATCH($A440&amp;$B440,中間シート!$A$1:$A$149,0),MATCH(D$1,中間シート!$A$2:$AZ$2,0))</f>
        <v/>
      </c>
      <c r="E440" t="str">
        <f>IF(
A440="","",
VLOOKUP(MOD(ROW(A440)-2, 参照用!$J$12) + 1,参照用!$N$1:$P$50,2,0)
)</f>
        <v>注意サイン</v>
      </c>
      <c r="F440" t="str">
        <f xml:space="preserve">
IF(A440="","",
VLOOKUP(MOD(ROW(A440)-2, 参照用!$J$12) + 1,参照用!$N$1:$P$50,3,0)
)</f>
        <v>協調性が低下</v>
      </c>
      <c r="G440">
        <f xml:space="preserve">
IF(A440="","",
IFERROR(
INDEX(中間シート!$B:$CB,
MATCH(A440&amp;B440,中間シート!$A$1:$A$149,0),
MATCH(F440,中間シート!$B$2:$CB$2,0)
),
"")
)</f>
        <v>0</v>
      </c>
      <c r="H440">
        <f t="shared" si="18"/>
        <v>0</v>
      </c>
      <c r="I440" t="str">
        <f t="shared" si="19"/>
        <v/>
      </c>
      <c r="J440">
        <f xml:space="preserve">
_xlfn.SWITCH(E440,
"良好サイン",H440*VLOOKUP(F440,参照用!$P$2:$Q$55,2,0),
"注意サイン",H440*VLOOKUP(F440,参照用!$P$2:$Q$55,2,0),
""
)</f>
        <v>0</v>
      </c>
      <c r="K440" s="20">
        <f t="shared" si="20"/>
        <v>60</v>
      </c>
    </row>
    <row r="441" spans="1:11" x14ac:dyDescent="0.2">
      <c r="A441" s="8">
        <f>IF(INDEX(中間シート!B$1:B$149,QUOTIENT(ROW(A441)-2, 参照用!$J$12) + 3,1)&gt;0,
INDEX(中間シート!B$1:B$149,QUOTIENT(ROW(A441)-2, 参照用!$J$12) + 3,1),
"")</f>
        <v>46027</v>
      </c>
      <c r="B441" s="8" t="str">
        <f>IF(INDEX(中間シート!D$1:D$149,QUOTIENT(ROW(B441)-2, 参照用!$J$12) + 3,1)&gt;0,
INDEX(中間シート!D$1:D$149,QUOTIENT(ROW(B441)-2, 参照用!$J$12) + 3,1),
"")</f>
        <v>朝</v>
      </c>
      <c r="C441" s="8" t="str">
        <f>INDEX(中間シート!$A$1:$AZ$149,MATCH(A441&amp;B441,中間シート!$A$1:$A$149,0),MATCH(C$1,中間シート!$A$2:$AZ$2,0))</f>
        <v/>
      </c>
      <c r="D441" s="8" t="str">
        <f>INDEX(中間シート!$A$1:$AZ$149,MATCH($A441&amp;$B441,中間シート!$A$1:$A$149,0),MATCH(D$1,中間シート!$A$2:$AZ$2,0))</f>
        <v/>
      </c>
      <c r="E441" t="str">
        <f>IF(
A441="","",
VLOOKUP(MOD(ROW(A441)-2, 参照用!$J$12) + 1,参照用!$N$1:$P$50,2,0)
)</f>
        <v>注意サイン</v>
      </c>
      <c r="F441" t="str">
        <f xml:space="preserve">
IF(A441="","",
VLOOKUP(MOD(ROW(A441)-2, 参照用!$J$12) + 1,参照用!$N$1:$P$50,3,0)
)</f>
        <v>憂鬱</v>
      </c>
      <c r="G441">
        <f xml:space="preserve">
IF(A441="","",
IFERROR(
INDEX(中間シート!$B:$CB,
MATCH(A441&amp;B441,中間シート!$A$1:$A$149,0),
MATCH(F441,中間シート!$B$2:$CB$2,0)
),
"")
)</f>
        <v>0</v>
      </c>
      <c r="H441">
        <f t="shared" si="18"/>
        <v>0</v>
      </c>
      <c r="I441" t="str">
        <f t="shared" si="19"/>
        <v/>
      </c>
      <c r="J441">
        <f xml:space="preserve">
_xlfn.SWITCH(E441,
"良好サイン",H441*VLOOKUP(F441,参照用!$P$2:$Q$55,2,0),
"注意サイン",H441*VLOOKUP(F441,参照用!$P$2:$Q$55,2,0),
""
)</f>
        <v>0</v>
      </c>
      <c r="K441" s="20">
        <f t="shared" si="20"/>
        <v>60</v>
      </c>
    </row>
    <row r="442" spans="1:11" x14ac:dyDescent="0.2">
      <c r="A442" s="8">
        <f>IF(INDEX(中間シート!B$1:B$149,QUOTIENT(ROW(A442)-2, 参照用!$J$12) + 3,1)&gt;0,
INDEX(中間シート!B$1:B$149,QUOTIENT(ROW(A442)-2, 参照用!$J$12) + 3,1),
"")</f>
        <v>46027</v>
      </c>
      <c r="B442" s="8" t="str">
        <f>IF(INDEX(中間シート!D$1:D$149,QUOTIENT(ROW(B442)-2, 参照用!$J$12) + 3,1)&gt;0,
INDEX(中間シート!D$1:D$149,QUOTIENT(ROW(B442)-2, 参照用!$J$12) + 3,1),
"")</f>
        <v>朝</v>
      </c>
      <c r="C442" s="8" t="str">
        <f>INDEX(中間シート!$A$1:$AZ$149,MATCH(A442&amp;B442,中間シート!$A$1:$A$149,0),MATCH(C$1,中間シート!$A$2:$AZ$2,0))</f>
        <v/>
      </c>
      <c r="D442" s="8" t="str">
        <f>INDEX(中間シート!$A$1:$AZ$149,MATCH($A442&amp;$B442,中間シート!$A$1:$A$149,0),MATCH(D$1,中間シート!$A$2:$AZ$2,0))</f>
        <v/>
      </c>
      <c r="E442" t="str">
        <f>IF(
A442="","",
VLOOKUP(MOD(ROW(A442)-2, 参照用!$J$12) + 1,参照用!$N$1:$P$50,2,0)
)</f>
        <v>注意サイン</v>
      </c>
      <c r="F442" t="str">
        <f xml:space="preserve">
IF(A442="","",
VLOOKUP(MOD(ROW(A442)-2, 参照用!$J$12) + 1,参照用!$N$1:$P$50,3,0)
)</f>
        <v>やる気が無い</v>
      </c>
      <c r="G442">
        <f xml:space="preserve">
IF(A442="","",
IFERROR(
INDEX(中間シート!$B:$CB,
MATCH(A442&amp;B442,中間シート!$A$1:$A$149,0),
MATCH(F442,中間シート!$B$2:$CB$2,0)
),
"")
)</f>
        <v>0</v>
      </c>
      <c r="H442">
        <f t="shared" si="18"/>
        <v>0</v>
      </c>
      <c r="I442" t="str">
        <f t="shared" si="19"/>
        <v/>
      </c>
      <c r="J442">
        <f xml:space="preserve">
_xlfn.SWITCH(E442,
"良好サイン",H442*VLOOKUP(F442,参照用!$P$2:$Q$55,2,0),
"注意サイン",H442*VLOOKUP(F442,参照用!$P$2:$Q$55,2,0),
""
)</f>
        <v>0</v>
      </c>
      <c r="K442" s="20">
        <f t="shared" si="20"/>
        <v>60</v>
      </c>
    </row>
    <row r="443" spans="1:11" x14ac:dyDescent="0.2">
      <c r="A443" s="8">
        <f>IF(INDEX(中間シート!B$1:B$149,QUOTIENT(ROW(A443)-2, 参照用!$J$12) + 3,1)&gt;0,
INDEX(中間シート!B$1:B$149,QUOTIENT(ROW(A443)-2, 参照用!$J$12) + 3,1),
"")</f>
        <v>46027</v>
      </c>
      <c r="B443" s="8" t="str">
        <f>IF(INDEX(中間シート!D$1:D$149,QUOTIENT(ROW(B443)-2, 参照用!$J$12) + 3,1)&gt;0,
INDEX(中間シート!D$1:D$149,QUOTIENT(ROW(B443)-2, 参照用!$J$12) + 3,1),
"")</f>
        <v>朝</v>
      </c>
      <c r="C443" s="8" t="str">
        <f>INDEX(中間シート!$A$1:$AZ$149,MATCH(A443&amp;B443,中間シート!$A$1:$A$149,0),MATCH(C$1,中間シート!$A$2:$AZ$2,0))</f>
        <v/>
      </c>
      <c r="D443" s="8" t="str">
        <f>INDEX(中間シート!$A$1:$AZ$149,MATCH($A443&amp;$B443,中間シート!$A$1:$A$149,0),MATCH(D$1,中間シート!$A$2:$AZ$2,0))</f>
        <v/>
      </c>
      <c r="E443" t="str">
        <f>IF(
A443="","",
VLOOKUP(MOD(ROW(A443)-2, 参照用!$J$12) + 1,参照用!$N$1:$P$50,2,0)
)</f>
        <v>注意サイン</v>
      </c>
      <c r="F443" t="str">
        <f xml:space="preserve">
IF(A443="","",
VLOOKUP(MOD(ROW(A443)-2, 参照用!$J$12) + 1,参照用!$N$1:$P$50,3,0)
)</f>
        <v>物忘れ</v>
      </c>
      <c r="G443">
        <f xml:space="preserve">
IF(A443="","",
IFERROR(
INDEX(中間シート!$B:$CB,
MATCH(A443&amp;B443,中間シート!$A$1:$A$149,0),
MATCH(F443,中間シート!$B$2:$CB$2,0)
),
"")
)</f>
        <v>0</v>
      </c>
      <c r="H443">
        <f t="shared" si="18"/>
        <v>0</v>
      </c>
      <c r="I443" t="str">
        <f t="shared" si="19"/>
        <v/>
      </c>
      <c r="J443">
        <f xml:space="preserve">
_xlfn.SWITCH(E443,
"良好サイン",H443*VLOOKUP(F443,参照用!$P$2:$Q$55,2,0),
"注意サイン",H443*VLOOKUP(F443,参照用!$P$2:$Q$55,2,0),
""
)</f>
        <v>0</v>
      </c>
      <c r="K443" s="20">
        <f t="shared" si="20"/>
        <v>60</v>
      </c>
    </row>
    <row r="444" spans="1:11" x14ac:dyDescent="0.2">
      <c r="A444" s="8">
        <f>IF(INDEX(中間シート!B$1:B$149,QUOTIENT(ROW(A444)-2, 参照用!$J$12) + 3,1)&gt;0,
INDEX(中間シート!B$1:B$149,QUOTIENT(ROW(A444)-2, 参照用!$J$12) + 3,1),
"")</f>
        <v>46027</v>
      </c>
      <c r="B444" s="8" t="str">
        <f>IF(INDEX(中間シート!D$1:D$149,QUOTIENT(ROW(B444)-2, 参照用!$J$12) + 3,1)&gt;0,
INDEX(中間シート!D$1:D$149,QUOTIENT(ROW(B444)-2, 参照用!$J$12) + 3,1),
"")</f>
        <v>朝</v>
      </c>
      <c r="C444" s="8" t="str">
        <f>INDEX(中間シート!$A$1:$AZ$149,MATCH(A444&amp;B444,中間シート!$A$1:$A$149,0),MATCH(C$1,中間シート!$A$2:$AZ$2,0))</f>
        <v/>
      </c>
      <c r="D444" s="8" t="str">
        <f>INDEX(中間シート!$A$1:$AZ$149,MATCH($A444&amp;$B444,中間シート!$A$1:$A$149,0),MATCH(D$1,中間シート!$A$2:$AZ$2,0))</f>
        <v/>
      </c>
      <c r="E444" t="str">
        <f>IF(
A444="","",
VLOOKUP(MOD(ROW(A444)-2, 参照用!$J$12) + 1,参照用!$N$1:$P$50,2,0)
)</f>
        <v>悪化サイン</v>
      </c>
      <c r="F444" t="str">
        <f xml:space="preserve">
IF(A444="","",
VLOOKUP(MOD(ROW(A444)-2, 参照用!$J$12) + 1,参照用!$N$1:$P$50,3,0)
)</f>
        <v>イライラ</v>
      </c>
      <c r="G444">
        <f xml:space="preserve">
IF(A444="","",
IFERROR(
INDEX(中間シート!$B:$CB,
MATCH(A444&amp;B444,中間シート!$A$1:$A$149,0),
MATCH(F444,中間シート!$B$2:$CB$2,0)
),
"")
)</f>
        <v>0</v>
      </c>
      <c r="H444">
        <f t="shared" si="18"/>
        <v>0</v>
      </c>
      <c r="I444" t="str">
        <f t="shared" si="19"/>
        <v/>
      </c>
      <c r="J444" t="str">
        <f xml:space="preserve">
_xlfn.SWITCH(E444,
"良好サイン",H444*VLOOKUP(F444,参照用!$P$2:$Q$55,2,0),
"注意サイン",H444*VLOOKUP(F444,参照用!$P$2:$Q$55,2,0),
""
)</f>
        <v/>
      </c>
      <c r="K444" s="20">
        <f t="shared" si="20"/>
        <v>60</v>
      </c>
    </row>
    <row r="445" spans="1:11" x14ac:dyDescent="0.2">
      <c r="A445" s="8">
        <f>IF(INDEX(中間シート!B$1:B$149,QUOTIENT(ROW(A445)-2, 参照用!$J$12) + 3,1)&gt;0,
INDEX(中間シート!B$1:B$149,QUOTIENT(ROW(A445)-2, 参照用!$J$12) + 3,1),
"")</f>
        <v>46027</v>
      </c>
      <c r="B445" s="8" t="str">
        <f>IF(INDEX(中間シート!D$1:D$149,QUOTIENT(ROW(B445)-2, 参照用!$J$12) + 3,1)&gt;0,
INDEX(中間シート!D$1:D$149,QUOTIENT(ROW(B445)-2, 参照用!$J$12) + 3,1),
"")</f>
        <v>朝</v>
      </c>
      <c r="C445" s="8" t="str">
        <f>INDEX(中間シート!$A$1:$AZ$149,MATCH(A445&amp;B445,中間シート!$A$1:$A$149,0),MATCH(C$1,中間シート!$A$2:$AZ$2,0))</f>
        <v/>
      </c>
      <c r="D445" s="8" t="str">
        <f>INDEX(中間シート!$A$1:$AZ$149,MATCH($A445&amp;$B445,中間シート!$A$1:$A$149,0),MATCH(D$1,中間シート!$A$2:$AZ$2,0))</f>
        <v/>
      </c>
      <c r="E445" t="str">
        <f>IF(
A445="","",
VLOOKUP(MOD(ROW(A445)-2, 参照用!$J$12) + 1,参照用!$N$1:$P$50,2,0)
)</f>
        <v>悪化サイン</v>
      </c>
      <c r="F445" t="str">
        <f xml:space="preserve">
IF(A445="","",
VLOOKUP(MOD(ROW(A445)-2, 参照用!$J$12) + 1,参照用!$N$1:$P$50,3,0)
)</f>
        <v>恐怖心</v>
      </c>
      <c r="G445">
        <f xml:space="preserve">
IF(A445="","",
IFERROR(
INDEX(中間シート!$B:$CB,
MATCH(A445&amp;B445,中間シート!$A$1:$A$149,0),
MATCH(F445,中間シート!$B$2:$CB$2,0)
),
"")
)</f>
        <v>0</v>
      </c>
      <c r="H445">
        <f t="shared" si="18"/>
        <v>0</v>
      </c>
      <c r="I445" t="str">
        <f t="shared" si="19"/>
        <v/>
      </c>
      <c r="J445" t="str">
        <f xml:space="preserve">
_xlfn.SWITCH(E445,
"良好サイン",H445*VLOOKUP(F445,参照用!$P$2:$Q$55,2,0),
"注意サイン",H445*VLOOKUP(F445,参照用!$P$2:$Q$55,2,0),
""
)</f>
        <v/>
      </c>
      <c r="K445" s="20">
        <f t="shared" si="20"/>
        <v>60</v>
      </c>
    </row>
    <row r="446" spans="1:11" x14ac:dyDescent="0.2">
      <c r="A446" s="8">
        <f>IF(INDEX(中間シート!B$1:B$149,QUOTIENT(ROW(A446)-2, 参照用!$J$12) + 3,1)&gt;0,
INDEX(中間シート!B$1:B$149,QUOTIENT(ROW(A446)-2, 参照用!$J$12) + 3,1),
"")</f>
        <v>46027</v>
      </c>
      <c r="B446" s="8" t="str">
        <f>IF(INDEX(中間シート!D$1:D$149,QUOTIENT(ROW(B446)-2, 参照用!$J$12) + 3,1)&gt;0,
INDEX(中間シート!D$1:D$149,QUOTIENT(ROW(B446)-2, 参照用!$J$12) + 3,1),
"")</f>
        <v>朝</v>
      </c>
      <c r="C446" s="8" t="str">
        <f>INDEX(中間シート!$A$1:$AZ$149,MATCH(A446&amp;B446,中間シート!$A$1:$A$149,0),MATCH(C$1,中間シート!$A$2:$AZ$2,0))</f>
        <v/>
      </c>
      <c r="D446" s="8" t="str">
        <f>INDEX(中間シート!$A$1:$AZ$149,MATCH($A446&amp;$B446,中間シート!$A$1:$A$149,0),MATCH(D$1,中間シート!$A$2:$AZ$2,0))</f>
        <v/>
      </c>
      <c r="E446" t="str">
        <f>IF(
A446="","",
VLOOKUP(MOD(ROW(A446)-2, 参照用!$J$12) + 1,参照用!$N$1:$P$50,2,0)
)</f>
        <v>悪化サイン</v>
      </c>
      <c r="F446" t="str">
        <f xml:space="preserve">
IF(A446="","",
VLOOKUP(MOD(ROW(A446)-2, 参照用!$J$12) + 1,参照用!$N$1:$P$50,3,0)
)</f>
        <v>外出不可</v>
      </c>
      <c r="G446">
        <f xml:space="preserve">
IF(A446="","",
IFERROR(
INDEX(中間シート!$B:$CB,
MATCH(A446&amp;B446,中間シート!$A$1:$A$149,0),
MATCH(F446,中間シート!$B$2:$CB$2,0)
),
"")
)</f>
        <v>0</v>
      </c>
      <c r="H446">
        <f t="shared" si="18"/>
        <v>0</v>
      </c>
      <c r="I446" t="str">
        <f t="shared" si="19"/>
        <v/>
      </c>
      <c r="J446" t="str">
        <f xml:space="preserve">
_xlfn.SWITCH(E446,
"良好サイン",H446*VLOOKUP(F446,参照用!$P$2:$Q$55,2,0),
"注意サイン",H446*VLOOKUP(F446,参照用!$P$2:$Q$55,2,0),
""
)</f>
        <v/>
      </c>
      <c r="K446" s="20">
        <f t="shared" si="20"/>
        <v>60</v>
      </c>
    </row>
    <row r="447" spans="1:11" x14ac:dyDescent="0.2">
      <c r="A447" s="8">
        <f>IF(INDEX(中間シート!B$1:B$149,QUOTIENT(ROW(A447)-2, 参照用!$J$12) + 3,1)&gt;0,
INDEX(中間シート!B$1:B$149,QUOTIENT(ROW(A447)-2, 参照用!$J$12) + 3,1),
"")</f>
        <v>46027</v>
      </c>
      <c r="B447" s="8" t="str">
        <f>IF(INDEX(中間シート!D$1:D$149,QUOTIENT(ROW(B447)-2, 参照用!$J$12) + 3,1)&gt;0,
INDEX(中間シート!D$1:D$149,QUOTIENT(ROW(B447)-2, 参照用!$J$12) + 3,1),
"")</f>
        <v>朝</v>
      </c>
      <c r="C447" s="8" t="str">
        <f>INDEX(中間シート!$A$1:$AZ$149,MATCH(A447&amp;B447,中間シート!$A$1:$A$149,0),MATCH(C$1,中間シート!$A$2:$AZ$2,0))</f>
        <v/>
      </c>
      <c r="D447" s="8" t="str">
        <f>INDEX(中間シート!$A$1:$AZ$149,MATCH($A447&amp;$B447,中間シート!$A$1:$A$149,0),MATCH(D$1,中間シート!$A$2:$AZ$2,0))</f>
        <v/>
      </c>
      <c r="E447" t="str">
        <f>IF(
A447="","",
VLOOKUP(MOD(ROW(A447)-2, 参照用!$J$12) + 1,参照用!$N$1:$P$50,2,0)
)</f>
        <v>悪化サイン</v>
      </c>
      <c r="F447" t="str">
        <f xml:space="preserve">
IF(A447="","",
VLOOKUP(MOD(ROW(A447)-2, 参照用!$J$12) + 1,参照用!$N$1:$P$50,3,0)
)</f>
        <v>思考不能</v>
      </c>
      <c r="G447">
        <f xml:space="preserve">
IF(A447="","",
IFERROR(
INDEX(中間シート!$B:$CB,
MATCH(A447&amp;B447,中間シート!$A$1:$A$149,0),
MATCH(F447,中間シート!$B$2:$CB$2,0)
),
"")
)</f>
        <v>0</v>
      </c>
      <c r="H447">
        <f t="shared" si="18"/>
        <v>0</v>
      </c>
      <c r="I447" t="str">
        <f t="shared" si="19"/>
        <v/>
      </c>
      <c r="J447" t="str">
        <f xml:space="preserve">
_xlfn.SWITCH(E447,
"良好サイン",H447*VLOOKUP(F447,参照用!$P$2:$Q$55,2,0),
"注意サイン",H447*VLOOKUP(F447,参照用!$P$2:$Q$55,2,0),
""
)</f>
        <v/>
      </c>
      <c r="K447" s="20">
        <f t="shared" si="20"/>
        <v>60</v>
      </c>
    </row>
    <row r="448" spans="1:11" x14ac:dyDescent="0.2">
      <c r="A448" s="8">
        <f>IF(INDEX(中間シート!B$1:B$149,QUOTIENT(ROW(A448)-2, 参照用!$J$12) + 3,1)&gt;0,
INDEX(中間シート!B$1:B$149,QUOTIENT(ROW(A448)-2, 参照用!$J$12) + 3,1),
"")</f>
        <v>46027</v>
      </c>
      <c r="B448" s="8" t="str">
        <f>IF(INDEX(中間シート!D$1:D$149,QUOTIENT(ROW(B448)-2, 参照用!$J$12) + 3,1)&gt;0,
INDEX(中間シート!D$1:D$149,QUOTIENT(ROW(B448)-2, 参照用!$J$12) + 3,1),
"")</f>
        <v>朝</v>
      </c>
      <c r="C448" s="8" t="str">
        <f>INDEX(中間シート!$A$1:$AZ$149,MATCH(A448&amp;B448,中間シート!$A$1:$A$149,0),MATCH(C$1,中間シート!$A$2:$AZ$2,0))</f>
        <v/>
      </c>
      <c r="D448" s="8" t="str">
        <f>INDEX(中間シート!$A$1:$AZ$149,MATCH($A448&amp;$B448,中間シート!$A$1:$A$149,0),MATCH(D$1,中間シート!$A$2:$AZ$2,0))</f>
        <v/>
      </c>
      <c r="E448" t="str">
        <f>IF(
A448="","",
VLOOKUP(MOD(ROW(A448)-2, 参照用!$J$12) + 1,参照用!$N$1:$P$50,2,0)
)</f>
        <v>悪化サイン</v>
      </c>
      <c r="F448" t="str">
        <f xml:space="preserve">
IF(A448="","",
VLOOKUP(MOD(ROW(A448)-2, 参照用!$J$12) + 1,参照用!$N$1:$P$50,3,0)
)</f>
        <v>人間不信</v>
      </c>
      <c r="G448">
        <f xml:space="preserve">
IF(A448="","",
IFERROR(
INDEX(中間シート!$B:$CB,
MATCH(A448&amp;B448,中間シート!$A$1:$A$149,0),
MATCH(F448,中間シート!$B$2:$CB$2,0)
),
"")
)</f>
        <v>0</v>
      </c>
      <c r="H448">
        <f t="shared" si="18"/>
        <v>0</v>
      </c>
      <c r="I448" t="str">
        <f t="shared" si="19"/>
        <v/>
      </c>
      <c r="J448" t="str">
        <f xml:space="preserve">
_xlfn.SWITCH(E448,
"良好サイン",H448*VLOOKUP(F448,参照用!$P$2:$Q$55,2,0),
"注意サイン",H448*VLOOKUP(F448,参照用!$P$2:$Q$55,2,0),
""
)</f>
        <v/>
      </c>
      <c r="K448" s="20">
        <f t="shared" si="20"/>
        <v>60</v>
      </c>
    </row>
    <row r="449" spans="1:11" x14ac:dyDescent="0.2">
      <c r="A449" s="8">
        <f>IF(INDEX(中間シート!B$1:B$149,QUOTIENT(ROW(A449)-2, 参照用!$J$12) + 3,1)&gt;0,
INDEX(中間シート!B$1:B$149,QUOTIENT(ROW(A449)-2, 参照用!$J$12) + 3,1),
"")</f>
        <v>46027</v>
      </c>
      <c r="B449" s="8" t="str">
        <f>IF(INDEX(中間シート!D$1:D$149,QUOTIENT(ROW(B449)-2, 参照用!$J$12) + 3,1)&gt;0,
INDEX(中間シート!D$1:D$149,QUOTIENT(ROW(B449)-2, 参照用!$J$12) + 3,1),
"")</f>
        <v>朝</v>
      </c>
      <c r="C449" s="8" t="str">
        <f>INDEX(中間シート!$A$1:$AZ$149,MATCH(A449&amp;B449,中間シート!$A$1:$A$149,0),MATCH(C$1,中間シート!$A$2:$AZ$2,0))</f>
        <v/>
      </c>
      <c r="D449" s="8" t="str">
        <f>INDEX(中間シート!$A$1:$AZ$149,MATCH($A449&amp;$B449,中間シート!$A$1:$A$149,0),MATCH(D$1,中間シート!$A$2:$AZ$2,0))</f>
        <v/>
      </c>
      <c r="E449" t="str">
        <f>IF(
A449="","",
VLOOKUP(MOD(ROW(A449)-2, 参照用!$J$12) + 1,参照用!$N$1:$P$50,2,0)
)</f>
        <v>悪化サイン</v>
      </c>
      <c r="F449" t="str">
        <f xml:space="preserve">
IF(A449="","",
VLOOKUP(MOD(ROW(A449)-2, 参照用!$J$12) + 1,参照用!$N$1:$P$50,3,0)
)</f>
        <v>破壊衝動</v>
      </c>
      <c r="G449">
        <f xml:space="preserve">
IF(A449="","",
IFERROR(
INDEX(中間シート!$B:$CB,
MATCH(A449&amp;B449,中間シート!$A$1:$A$149,0),
MATCH(F449,中間シート!$B$2:$CB$2,0)
),
"")
)</f>
        <v>0</v>
      </c>
      <c r="H449">
        <f t="shared" si="18"/>
        <v>0</v>
      </c>
      <c r="I449" t="str">
        <f t="shared" si="19"/>
        <v/>
      </c>
      <c r="J449" t="str">
        <f xml:space="preserve">
_xlfn.SWITCH(E449,
"良好サイン",H449*VLOOKUP(F449,参照用!$P$2:$Q$55,2,0),
"注意サイン",H449*VLOOKUP(F449,参照用!$P$2:$Q$55,2,0),
""
)</f>
        <v/>
      </c>
      <c r="K449" s="20">
        <f t="shared" si="20"/>
        <v>60</v>
      </c>
    </row>
    <row r="450" spans="1:11" x14ac:dyDescent="0.2">
      <c r="A450" s="8">
        <f>IF(INDEX(中間シート!B$1:B$149,QUOTIENT(ROW(A450)-2, 参照用!$J$12) + 3,1)&gt;0,
INDEX(中間シート!B$1:B$149,QUOTIENT(ROW(A450)-2, 参照用!$J$12) + 3,1),
"")</f>
        <v>46027</v>
      </c>
      <c r="B450" s="8" t="str">
        <f>IF(INDEX(中間シート!D$1:D$149,QUOTIENT(ROW(B450)-2, 参照用!$J$12) + 3,1)&gt;0,
INDEX(中間シート!D$1:D$149,QUOTIENT(ROW(B450)-2, 参照用!$J$12) + 3,1),
"")</f>
        <v>朝</v>
      </c>
      <c r="C450" s="8" t="str">
        <f>INDEX(中間シート!$A$1:$AZ$149,MATCH(A450&amp;B450,中間シート!$A$1:$A$149,0),MATCH(C$1,中間シート!$A$2:$AZ$2,0))</f>
        <v/>
      </c>
      <c r="D450" s="8" t="str">
        <f>INDEX(中間シート!$A$1:$AZ$149,MATCH($A450&amp;$B450,中間シート!$A$1:$A$149,0),MATCH(D$1,中間シート!$A$2:$AZ$2,0))</f>
        <v/>
      </c>
      <c r="E450" t="str">
        <f>IF(
A450="","",
VLOOKUP(MOD(ROW(A450)-2, 参照用!$J$12) + 1,参照用!$N$1:$P$50,2,0)
)</f>
        <v>リカバリー</v>
      </c>
      <c r="F450" t="str">
        <f xml:space="preserve">
IF(A450="","",
VLOOKUP(MOD(ROW(A450)-2, 参照用!$J$12) + 1,参照用!$N$1:$P$50,3,0)
)</f>
        <v>ストレッチ</v>
      </c>
      <c r="G450">
        <f xml:space="preserve">
IF(A450="","",
IFERROR(
INDEX(中間シート!$B:$CB,
MATCH(A450&amp;B450,中間シート!$A$1:$A$149,0),
MATCH(F450,中間シート!$B$2:$CB$2,0)
),
"")
)</f>
        <v>0</v>
      </c>
      <c r="H450">
        <f t="shared" si="18"/>
        <v>0</v>
      </c>
      <c r="I450" t="str">
        <f t="shared" si="19"/>
        <v/>
      </c>
      <c r="J450" t="str">
        <f xml:space="preserve">
_xlfn.SWITCH(E450,
"良好サイン",H450*VLOOKUP(F450,参照用!$P$2:$Q$55,2,0),
"注意サイン",H450*VLOOKUP(F450,参照用!$P$2:$Q$55,2,0),
""
)</f>
        <v/>
      </c>
      <c r="K450" s="20">
        <f t="shared" si="20"/>
        <v>60</v>
      </c>
    </row>
    <row r="451" spans="1:11" x14ac:dyDescent="0.2">
      <c r="A451" s="8">
        <f>IF(INDEX(中間シート!B$1:B$149,QUOTIENT(ROW(A451)-2, 参照用!$J$12) + 3,1)&gt;0,
INDEX(中間シート!B$1:B$149,QUOTIENT(ROW(A451)-2, 参照用!$J$12) + 3,1),
"")</f>
        <v>46027</v>
      </c>
      <c r="B451" s="8" t="str">
        <f>IF(INDEX(中間シート!D$1:D$149,QUOTIENT(ROW(B451)-2, 参照用!$J$12) + 3,1)&gt;0,
INDEX(中間シート!D$1:D$149,QUOTIENT(ROW(B451)-2, 参照用!$J$12) + 3,1),
"")</f>
        <v>朝</v>
      </c>
      <c r="C451" s="8" t="str">
        <f>INDEX(中間シート!$A$1:$AZ$149,MATCH(A451&amp;B451,中間シート!$A$1:$A$149,0),MATCH(C$1,中間シート!$A$2:$AZ$2,0))</f>
        <v/>
      </c>
      <c r="D451" s="8" t="str">
        <f>INDEX(中間シート!$A$1:$AZ$149,MATCH($A451&amp;$B451,中間シート!$A$1:$A$149,0),MATCH(D$1,中間シート!$A$2:$AZ$2,0))</f>
        <v/>
      </c>
      <c r="E451" t="str">
        <f>IF(
A451="","",
VLOOKUP(MOD(ROW(A451)-2, 参照用!$J$12) + 1,参照用!$N$1:$P$50,2,0)
)</f>
        <v>リカバリー</v>
      </c>
      <c r="F451" t="str">
        <f xml:space="preserve">
IF(A451="","",
VLOOKUP(MOD(ROW(A451)-2, 参照用!$J$12) + 1,参照用!$N$1:$P$50,3,0)
)</f>
        <v>仮眠</v>
      </c>
      <c r="G451">
        <f xml:space="preserve">
IF(A451="","",
IFERROR(
INDEX(中間シート!$B:$CB,
MATCH(A451&amp;B451,中間シート!$A$1:$A$149,0),
MATCH(F451,中間シート!$B$2:$CB$2,0)
),
"")
)</f>
        <v>0</v>
      </c>
      <c r="H451">
        <f t="shared" ref="H451:H514" si="21">IFERROR(IF(VALUE(G451)&gt;100,"",VALUE(G451)),"")</f>
        <v>0</v>
      </c>
      <c r="I451" t="str">
        <f t="shared" ref="I451:I514" si="22">IF(H451="",G451,"")</f>
        <v/>
      </c>
      <c r="J451" t="str">
        <f xml:space="preserve">
_xlfn.SWITCH(E451,
"良好サイン",H451*VLOOKUP(F451,参照用!$P$2:$Q$55,2,0),
"注意サイン",H451*VLOOKUP(F451,参照用!$P$2:$Q$55,2,0),
""
)</f>
        <v/>
      </c>
      <c r="K451" s="20">
        <f t="shared" ref="K451:K514" si="23">IFERROR(IF(A451="","",(60+SUMIFS($J$1:$J$3999,$A$1:$A$3999,A451,$B$1:$B$3999,B451)))
/
(1+SUMIFS(H:H,A:A,A451,B:B,B451,E:E,"悪化サイン")),"")</f>
        <v>60</v>
      </c>
    </row>
    <row r="452" spans="1:11" x14ac:dyDescent="0.2">
      <c r="A452" s="8">
        <f>IF(INDEX(中間シート!B$1:B$149,QUOTIENT(ROW(A452)-2, 参照用!$J$12) + 3,1)&gt;0,
INDEX(中間シート!B$1:B$149,QUOTIENT(ROW(A452)-2, 参照用!$J$12) + 3,1),
"")</f>
        <v>46027</v>
      </c>
      <c r="B452" s="8" t="str">
        <f>IF(INDEX(中間シート!D$1:D$149,QUOTIENT(ROW(B452)-2, 参照用!$J$12) + 3,1)&gt;0,
INDEX(中間シート!D$1:D$149,QUOTIENT(ROW(B452)-2, 参照用!$J$12) + 3,1),
"")</f>
        <v>朝</v>
      </c>
      <c r="C452" s="8" t="str">
        <f>INDEX(中間シート!$A$1:$AZ$149,MATCH(A452&amp;B452,中間シート!$A$1:$A$149,0),MATCH(C$1,中間シート!$A$2:$AZ$2,0))</f>
        <v/>
      </c>
      <c r="D452" s="8" t="str">
        <f>INDEX(中間シート!$A$1:$AZ$149,MATCH($A452&amp;$B452,中間シート!$A$1:$A$149,0),MATCH(D$1,中間シート!$A$2:$AZ$2,0))</f>
        <v/>
      </c>
      <c r="E452" t="str">
        <f>IF(
A452="","",
VLOOKUP(MOD(ROW(A452)-2, 参照用!$J$12) + 1,参照用!$N$1:$P$50,2,0)
)</f>
        <v>リカバリー</v>
      </c>
      <c r="F452" t="str">
        <f xml:space="preserve">
IF(A452="","",
VLOOKUP(MOD(ROW(A452)-2, 参照用!$J$12) + 1,参照用!$N$1:$P$50,3,0)
)</f>
        <v>音楽</v>
      </c>
      <c r="G452">
        <f xml:space="preserve">
IF(A452="","",
IFERROR(
INDEX(中間シート!$B:$CB,
MATCH(A452&amp;B452,中間シート!$A$1:$A$149,0),
MATCH(F452,中間シート!$B$2:$CB$2,0)
),
"")
)</f>
        <v>0</v>
      </c>
      <c r="H452">
        <f t="shared" si="21"/>
        <v>0</v>
      </c>
      <c r="I452" t="str">
        <f t="shared" si="22"/>
        <v/>
      </c>
      <c r="J452" t="str">
        <f xml:space="preserve">
_xlfn.SWITCH(E452,
"良好サイン",H452*VLOOKUP(F452,参照用!$P$2:$Q$55,2,0),
"注意サイン",H452*VLOOKUP(F452,参照用!$P$2:$Q$55,2,0),
""
)</f>
        <v/>
      </c>
      <c r="K452" s="20">
        <f t="shared" si="23"/>
        <v>60</v>
      </c>
    </row>
    <row r="453" spans="1:11" x14ac:dyDescent="0.2">
      <c r="A453" s="8">
        <f>IF(INDEX(中間シート!B$1:B$149,QUOTIENT(ROW(A453)-2, 参照用!$J$12) + 3,1)&gt;0,
INDEX(中間シート!B$1:B$149,QUOTIENT(ROW(A453)-2, 参照用!$J$12) + 3,1),
"")</f>
        <v>46027</v>
      </c>
      <c r="B453" s="8" t="str">
        <f>IF(INDEX(中間シート!D$1:D$149,QUOTIENT(ROW(B453)-2, 参照用!$J$12) + 3,1)&gt;0,
INDEX(中間シート!D$1:D$149,QUOTIENT(ROW(B453)-2, 参照用!$J$12) + 3,1),
"")</f>
        <v>朝</v>
      </c>
      <c r="C453" s="8" t="str">
        <f>INDEX(中間シート!$A$1:$AZ$149,MATCH(A453&amp;B453,中間シート!$A$1:$A$149,0),MATCH(C$1,中間シート!$A$2:$AZ$2,0))</f>
        <v/>
      </c>
      <c r="D453" s="8" t="str">
        <f>INDEX(中間シート!$A$1:$AZ$149,MATCH($A453&amp;$B453,中間シート!$A$1:$A$149,0),MATCH(D$1,中間シート!$A$2:$AZ$2,0))</f>
        <v/>
      </c>
      <c r="E453" t="str">
        <f>IF(
A453="","",
VLOOKUP(MOD(ROW(A453)-2, 参照用!$J$12) + 1,参照用!$N$1:$P$50,2,0)
)</f>
        <v>リカバリー</v>
      </c>
      <c r="F453" t="str">
        <f xml:space="preserve">
IF(A453="","",
VLOOKUP(MOD(ROW(A453)-2, 参照用!$J$12) + 1,参照用!$N$1:$P$50,3,0)
)</f>
        <v>頓服</v>
      </c>
      <c r="G453">
        <f xml:space="preserve">
IF(A453="","",
IFERROR(
INDEX(中間シート!$B:$CB,
MATCH(A453&amp;B453,中間シート!$A$1:$A$149,0),
MATCH(F453,中間シート!$B$2:$CB$2,0)
),
"")
)</f>
        <v>0</v>
      </c>
      <c r="H453">
        <f t="shared" si="21"/>
        <v>0</v>
      </c>
      <c r="I453" t="str">
        <f t="shared" si="22"/>
        <v/>
      </c>
      <c r="J453" t="str">
        <f xml:space="preserve">
_xlfn.SWITCH(E453,
"良好サイン",H453*VLOOKUP(F453,参照用!$P$2:$Q$55,2,0),
"注意サイン",H453*VLOOKUP(F453,参照用!$P$2:$Q$55,2,0),
""
)</f>
        <v/>
      </c>
      <c r="K453" s="20">
        <f t="shared" si="23"/>
        <v>60</v>
      </c>
    </row>
    <row r="454" spans="1:11" x14ac:dyDescent="0.2">
      <c r="A454" s="8">
        <f>IF(INDEX(中間シート!B$1:B$149,QUOTIENT(ROW(A454)-2, 参照用!$J$12) + 3,1)&gt;0,
INDEX(中間シート!B$1:B$149,QUOTIENT(ROW(A454)-2, 参照用!$J$12) + 3,1),
"")</f>
        <v>46027</v>
      </c>
      <c r="B454" s="8" t="str">
        <f>IF(INDEX(中間シート!D$1:D$149,QUOTIENT(ROW(B454)-2, 参照用!$J$12) + 3,1)&gt;0,
INDEX(中間シート!D$1:D$149,QUOTIENT(ROW(B454)-2, 参照用!$J$12) + 3,1),
"")</f>
        <v>朝</v>
      </c>
      <c r="C454" s="8" t="str">
        <f>INDEX(中間シート!$A$1:$AZ$149,MATCH(A454&amp;B454,中間シート!$A$1:$A$149,0),MATCH(C$1,中間シート!$A$2:$AZ$2,0))</f>
        <v/>
      </c>
      <c r="D454" s="8" t="str">
        <f>INDEX(中間シート!$A$1:$AZ$149,MATCH($A454&amp;$B454,中間シート!$A$1:$A$149,0),MATCH(D$1,中間シート!$A$2:$AZ$2,0))</f>
        <v/>
      </c>
      <c r="E454" t="str">
        <f>IF(
A454="","",
VLOOKUP(MOD(ROW(A454)-2, 参照用!$J$12) + 1,参照用!$N$1:$P$50,2,0)
)</f>
        <v>リカバリー</v>
      </c>
      <c r="F454" t="str">
        <f xml:space="preserve">
IF(A454="","",
VLOOKUP(MOD(ROW(A454)-2, 参照用!$J$12) + 1,参照用!$N$1:$P$50,3,0)
)</f>
        <v>散歩</v>
      </c>
      <c r="G454">
        <f xml:space="preserve">
IF(A454="","",
IFERROR(
INDEX(中間シート!$B:$CB,
MATCH(A454&amp;B454,中間シート!$A$1:$A$149,0),
MATCH(F454,中間シート!$B$2:$CB$2,0)
),
"")
)</f>
        <v>0</v>
      </c>
      <c r="H454">
        <f t="shared" si="21"/>
        <v>0</v>
      </c>
      <c r="I454" t="str">
        <f t="shared" si="22"/>
        <v/>
      </c>
      <c r="J454" t="str">
        <f xml:space="preserve">
_xlfn.SWITCH(E454,
"良好サイン",H454*VLOOKUP(F454,参照用!$P$2:$Q$55,2,0),
"注意サイン",H454*VLOOKUP(F454,参照用!$P$2:$Q$55,2,0),
""
)</f>
        <v/>
      </c>
      <c r="K454" s="20">
        <f t="shared" si="23"/>
        <v>60</v>
      </c>
    </row>
    <row r="455" spans="1:11" x14ac:dyDescent="0.2">
      <c r="A455" s="8">
        <f>IF(INDEX(中間シート!B$1:B$149,QUOTIENT(ROW(A455)-2, 参照用!$J$12) + 3,1)&gt;0,
INDEX(中間シート!B$1:B$149,QUOTIENT(ROW(A455)-2, 参照用!$J$12) + 3,1),
"")</f>
        <v>46027</v>
      </c>
      <c r="B455" s="8" t="str">
        <f>IF(INDEX(中間シート!D$1:D$149,QUOTIENT(ROW(B455)-2, 参照用!$J$12) + 3,1)&gt;0,
INDEX(中間シート!D$1:D$149,QUOTIENT(ROW(B455)-2, 参照用!$J$12) + 3,1),
"")</f>
        <v>朝</v>
      </c>
      <c r="C455" s="8" t="str">
        <f>INDEX(中間シート!$A$1:$AZ$149,MATCH(A455&amp;B455,中間シート!$A$1:$A$149,0),MATCH(C$1,中間シート!$A$2:$AZ$2,0))</f>
        <v/>
      </c>
      <c r="D455" s="8" t="str">
        <f>INDEX(中間シート!$A$1:$AZ$149,MATCH($A455&amp;$B455,中間シート!$A$1:$A$149,0),MATCH(D$1,中間シート!$A$2:$AZ$2,0))</f>
        <v/>
      </c>
      <c r="E455" t="str">
        <f>IF(
A455="","",
VLOOKUP(MOD(ROW(A455)-2, 参照用!$J$12) + 1,参照用!$N$1:$P$50,2,0)
)</f>
        <v>服薬</v>
      </c>
      <c r="F455" t="str">
        <f xml:space="preserve">
IF(A455="","",
VLOOKUP(MOD(ROW(A455)-2, 参照用!$J$12) + 1,参照用!$N$1:$P$50,3,0)
)</f>
        <v>いつもの薬</v>
      </c>
      <c r="G455">
        <f xml:space="preserve">
IF(A455="","",
IFERROR(
INDEX(中間シート!$B:$CB,
MATCH(A455&amp;B455,中間シート!$A$1:$A$149,0),
MATCH(F455,中間シート!$B$2:$CB$2,0)
),
"")
)</f>
        <v>0</v>
      </c>
      <c r="H455">
        <f t="shared" si="21"/>
        <v>0</v>
      </c>
      <c r="I455" t="str">
        <f t="shared" si="22"/>
        <v/>
      </c>
      <c r="J455" t="str">
        <f xml:space="preserve">
_xlfn.SWITCH(E455,
"良好サイン",H455*VLOOKUP(F455,参照用!$P$2:$Q$55,2,0),
"注意サイン",H455*VLOOKUP(F455,参照用!$P$2:$Q$55,2,0),
""
)</f>
        <v/>
      </c>
      <c r="K455" s="20">
        <f t="shared" si="23"/>
        <v>60</v>
      </c>
    </row>
    <row r="456" spans="1:11" x14ac:dyDescent="0.2">
      <c r="A456" s="8">
        <f>IF(INDEX(中間シート!B$1:B$149,QUOTIENT(ROW(A456)-2, 参照用!$J$12) + 3,1)&gt;0,
INDEX(中間シート!B$1:B$149,QUOTIENT(ROW(A456)-2, 参照用!$J$12) + 3,1),
"")</f>
        <v>46027</v>
      </c>
      <c r="B456" s="8" t="str">
        <f>IF(INDEX(中間シート!D$1:D$149,QUOTIENT(ROW(B456)-2, 参照用!$J$12) + 3,1)&gt;0,
INDEX(中間シート!D$1:D$149,QUOTIENT(ROW(B456)-2, 参照用!$J$12) + 3,1),
"")</f>
        <v>朝</v>
      </c>
      <c r="C456" s="8" t="str">
        <f>INDEX(中間シート!$A$1:$AZ$149,MATCH(A456&amp;B456,中間シート!$A$1:$A$149,0),MATCH(C$1,中間シート!$A$2:$AZ$2,0))</f>
        <v/>
      </c>
      <c r="D456" s="8" t="str">
        <f>INDEX(中間シート!$A$1:$AZ$149,MATCH($A456&amp;$B456,中間シート!$A$1:$A$149,0),MATCH(D$1,中間シート!$A$2:$AZ$2,0))</f>
        <v/>
      </c>
      <c r="E456" t="str">
        <f>IF(
A456="","",
VLOOKUP(MOD(ROW(A456)-2, 参照用!$J$12) + 1,参照用!$N$1:$P$50,2,0)
)</f>
        <v>備考</v>
      </c>
      <c r="F456" t="str">
        <f xml:space="preserve">
IF(A456="","",
VLOOKUP(MOD(ROW(A456)-2, 参照用!$J$12) + 1,参照用!$N$1:$P$50,3,0)
)</f>
        <v>コメント</v>
      </c>
      <c r="G456" t="str">
        <f xml:space="preserve">
IF(A456="","",
IFERROR(
INDEX(中間シート!$B:$CB,
MATCH(A456&amp;B456,中間シート!$A$1:$A$149,0),
MATCH(F456,中間シート!$B$2:$CB$2,0)
),
"")
)</f>
        <v/>
      </c>
      <c r="H456" t="str">
        <f t="shared" si="21"/>
        <v/>
      </c>
      <c r="I456" t="str">
        <f t="shared" si="22"/>
        <v/>
      </c>
      <c r="J456" t="str">
        <f xml:space="preserve">
_xlfn.SWITCH(E456,
"良好サイン",H456*VLOOKUP(F456,参照用!$P$2:$Q$55,2,0),
"注意サイン",H456*VLOOKUP(F456,参照用!$P$2:$Q$55,2,0),
""
)</f>
        <v/>
      </c>
      <c r="K456" s="20">
        <f t="shared" si="23"/>
        <v>60</v>
      </c>
    </row>
    <row r="457" spans="1:11" x14ac:dyDescent="0.2">
      <c r="A457" s="8">
        <f>IF(INDEX(中間シート!B$1:B$149,QUOTIENT(ROW(A457)-2, 参照用!$J$12) + 3,1)&gt;0,
INDEX(中間シート!B$1:B$149,QUOTIENT(ROW(A457)-2, 参照用!$J$12) + 3,1),
"")</f>
        <v>46027</v>
      </c>
      <c r="B457" s="8" t="str">
        <f>IF(INDEX(中間シート!D$1:D$149,QUOTIENT(ROW(B457)-2, 参照用!$J$12) + 3,1)&gt;0,
INDEX(中間シート!D$1:D$149,QUOTIENT(ROW(B457)-2, 参照用!$J$12) + 3,1),
"")</f>
        <v>昼</v>
      </c>
      <c r="C457" s="8" t="str">
        <f>INDEX(中間シート!$A$1:$AZ$149,MATCH(A457&amp;B457,中間シート!$A$1:$A$149,0),MATCH(C$1,中間シート!$A$2:$AZ$2,0))</f>
        <v/>
      </c>
      <c r="D457" s="8" t="str">
        <f>INDEX(中間シート!$A$1:$AZ$149,MATCH($A457&amp;$B457,中間シート!$A$1:$A$149,0),MATCH(D$1,中間シート!$A$2:$AZ$2,0))</f>
        <v/>
      </c>
      <c r="E457" t="str">
        <f>IF(
A457="","",
VLOOKUP(MOD(ROW(A457)-2, 参照用!$J$12) + 1,参照用!$N$1:$P$50,2,0)
)</f>
        <v>日付</v>
      </c>
      <c r="F457" t="str">
        <f xml:space="preserve">
IF(A457="","",
VLOOKUP(MOD(ROW(A457)-2, 参照用!$J$12) + 1,参照用!$N$1:$P$50,3,0)
)</f>
        <v>日付</v>
      </c>
      <c r="G457">
        <f xml:space="preserve">
IF(A457="","",
IFERROR(
INDEX(中間シート!$B:$CB,
MATCH(A457&amp;B457,中間シート!$A$1:$A$149,0),
MATCH(F457,中間シート!$B$2:$CB$2,0)
),
"")
)</f>
        <v>46027</v>
      </c>
      <c r="H457" t="str">
        <f t="shared" si="21"/>
        <v/>
      </c>
      <c r="I457">
        <f t="shared" si="22"/>
        <v>46027</v>
      </c>
      <c r="J457" t="str">
        <f xml:space="preserve">
_xlfn.SWITCH(E457,
"良好サイン",H457*VLOOKUP(F457,参照用!$P$2:$Q$55,2,0),
"注意サイン",H457*VLOOKUP(F457,参照用!$P$2:$Q$55,2,0),
""
)</f>
        <v/>
      </c>
      <c r="K457" s="20">
        <f t="shared" si="23"/>
        <v>60</v>
      </c>
    </row>
    <row r="458" spans="1:11" x14ac:dyDescent="0.2">
      <c r="A458" s="8">
        <f>IF(INDEX(中間シート!B$1:B$149,QUOTIENT(ROW(A458)-2, 参照用!$J$12) + 3,1)&gt;0,
INDEX(中間シート!B$1:B$149,QUOTIENT(ROW(A458)-2, 参照用!$J$12) + 3,1),
"")</f>
        <v>46027</v>
      </c>
      <c r="B458" s="8" t="str">
        <f>IF(INDEX(中間シート!D$1:D$149,QUOTIENT(ROW(B458)-2, 参照用!$J$12) + 3,1)&gt;0,
INDEX(中間シート!D$1:D$149,QUOTIENT(ROW(B458)-2, 参照用!$J$12) + 3,1),
"")</f>
        <v>昼</v>
      </c>
      <c r="C458" s="8" t="str">
        <f>INDEX(中間シート!$A$1:$AZ$149,MATCH(A458&amp;B458,中間シート!$A$1:$A$149,0),MATCH(C$1,中間シート!$A$2:$AZ$2,0))</f>
        <v/>
      </c>
      <c r="D458" s="8" t="str">
        <f>INDEX(中間シート!$A$1:$AZ$149,MATCH($A458&amp;$B458,中間シート!$A$1:$A$149,0),MATCH(D$1,中間シート!$A$2:$AZ$2,0))</f>
        <v/>
      </c>
      <c r="E458" t="str">
        <f>IF(
A458="","",
VLOOKUP(MOD(ROW(A458)-2, 参照用!$J$12) + 1,参照用!$N$1:$P$50,2,0)
)</f>
        <v>曜日</v>
      </c>
      <c r="F458" t="str">
        <f xml:space="preserve">
IF(A458="","",
VLOOKUP(MOD(ROW(A458)-2, 参照用!$J$12) + 1,参照用!$N$1:$P$50,3,0)
)</f>
        <v>曜日</v>
      </c>
      <c r="G458" t="str">
        <f xml:space="preserve">
IF(A458="","",
IFERROR(
INDEX(中間シート!$B:$CB,
MATCH(A458&amp;B458,中間シート!$A$1:$A$149,0),
MATCH(F458,中間シート!$B$2:$CB$2,0)
),
"")
)</f>
        <v>月</v>
      </c>
      <c r="H458" t="str">
        <f t="shared" si="21"/>
        <v/>
      </c>
      <c r="I458" t="str">
        <f t="shared" si="22"/>
        <v>月</v>
      </c>
      <c r="J458" t="str">
        <f xml:space="preserve">
_xlfn.SWITCH(E458,
"良好サイン",H458*VLOOKUP(F458,参照用!$P$2:$Q$55,2,0),
"注意サイン",H458*VLOOKUP(F458,参照用!$P$2:$Q$55,2,0),
""
)</f>
        <v/>
      </c>
      <c r="K458" s="20">
        <f t="shared" si="23"/>
        <v>60</v>
      </c>
    </row>
    <row r="459" spans="1:11" x14ac:dyDescent="0.2">
      <c r="A459" s="8">
        <f>IF(INDEX(中間シート!B$1:B$149,QUOTIENT(ROW(A459)-2, 参照用!$J$12) + 3,1)&gt;0,
INDEX(中間シート!B$1:B$149,QUOTIENT(ROW(A459)-2, 参照用!$J$12) + 3,1),
"")</f>
        <v>46027</v>
      </c>
      <c r="B459" s="8" t="str">
        <f>IF(INDEX(中間シート!D$1:D$149,QUOTIENT(ROW(B459)-2, 参照用!$J$12) + 3,1)&gt;0,
INDEX(中間シート!D$1:D$149,QUOTIENT(ROW(B459)-2, 参照用!$J$12) + 3,1),
"")</f>
        <v>昼</v>
      </c>
      <c r="C459" s="8" t="str">
        <f>INDEX(中間シート!$A$1:$AZ$149,MATCH(A459&amp;B459,中間シート!$A$1:$A$149,0),MATCH(C$1,中間シート!$A$2:$AZ$2,0))</f>
        <v/>
      </c>
      <c r="D459" s="8" t="str">
        <f>INDEX(中間シート!$A$1:$AZ$149,MATCH($A459&amp;$B459,中間シート!$A$1:$A$149,0),MATCH(D$1,中間シート!$A$2:$AZ$2,0))</f>
        <v/>
      </c>
      <c r="E459" t="str">
        <f>IF(
A459="","",
VLOOKUP(MOD(ROW(A459)-2, 参照用!$J$12) + 1,参照用!$N$1:$P$50,2,0)
)</f>
        <v>時間帯</v>
      </c>
      <c r="F459" t="str">
        <f xml:space="preserve">
IF(A459="","",
VLOOKUP(MOD(ROW(A459)-2, 参照用!$J$12) + 1,参照用!$N$1:$P$50,3,0)
)</f>
        <v>時間帯</v>
      </c>
      <c r="G459" t="str">
        <f xml:space="preserve">
IF(A459="","",
IFERROR(
INDEX(中間シート!$B:$CB,
MATCH(A459&amp;B459,中間シート!$A$1:$A$149,0),
MATCH(F459,中間シート!$B$2:$CB$2,0)
),
"")
)</f>
        <v>昼</v>
      </c>
      <c r="H459" t="str">
        <f t="shared" si="21"/>
        <v/>
      </c>
      <c r="I459" t="str">
        <f t="shared" si="22"/>
        <v>昼</v>
      </c>
      <c r="J459" t="str">
        <f xml:space="preserve">
_xlfn.SWITCH(E459,
"良好サイン",H459*VLOOKUP(F459,参照用!$P$2:$Q$55,2,0),
"注意サイン",H459*VLOOKUP(F459,参照用!$P$2:$Q$55,2,0),
""
)</f>
        <v/>
      </c>
      <c r="K459" s="20">
        <f t="shared" si="23"/>
        <v>60</v>
      </c>
    </row>
    <row r="460" spans="1:11" x14ac:dyDescent="0.2">
      <c r="A460" s="8">
        <f>IF(INDEX(中間シート!B$1:B$149,QUOTIENT(ROW(A460)-2, 参照用!$J$12) + 3,1)&gt;0,
INDEX(中間シート!B$1:B$149,QUOTIENT(ROW(A460)-2, 参照用!$J$12) + 3,1),
"")</f>
        <v>46027</v>
      </c>
      <c r="B460" s="8" t="str">
        <f>IF(INDEX(中間シート!D$1:D$149,QUOTIENT(ROW(B460)-2, 参照用!$J$12) + 3,1)&gt;0,
INDEX(中間シート!D$1:D$149,QUOTIENT(ROW(B460)-2, 参照用!$J$12) + 3,1),
"")</f>
        <v>昼</v>
      </c>
      <c r="C460" s="8" t="str">
        <f>INDEX(中間シート!$A$1:$AZ$149,MATCH(A460&amp;B460,中間シート!$A$1:$A$149,0),MATCH(C$1,中間シート!$A$2:$AZ$2,0))</f>
        <v/>
      </c>
      <c r="D460" s="8" t="str">
        <f>INDEX(中間シート!$A$1:$AZ$149,MATCH($A460&amp;$B460,中間シート!$A$1:$A$149,0),MATCH(D$1,中間シート!$A$2:$AZ$2,0))</f>
        <v/>
      </c>
      <c r="E460" t="str">
        <f>IF(
A460="","",
VLOOKUP(MOD(ROW(A460)-2, 参照用!$J$12) + 1,参照用!$N$1:$P$50,2,0)
)</f>
        <v>気候</v>
      </c>
      <c r="F460" t="str">
        <f xml:space="preserve">
IF(A460="","",
VLOOKUP(MOD(ROW(A460)-2, 参照用!$J$12) + 1,参照用!$N$1:$P$50,3,0)
)</f>
        <v>天気</v>
      </c>
      <c r="G460" t="str">
        <f xml:space="preserve">
IF(A460="","",
IFERROR(
INDEX(中間シート!$B:$CB,
MATCH(A460&amp;B460,中間シート!$A$1:$A$149,0),
MATCH(F460,中間シート!$B$2:$CB$2,0)
),
"")
)</f>
        <v/>
      </c>
      <c r="H460" t="str">
        <f t="shared" si="21"/>
        <v/>
      </c>
      <c r="I460" t="str">
        <f t="shared" si="22"/>
        <v/>
      </c>
      <c r="J460" t="str">
        <f xml:space="preserve">
_xlfn.SWITCH(E460,
"良好サイン",H460*VLOOKUP(F460,参照用!$P$2:$Q$55,2,0),
"注意サイン",H460*VLOOKUP(F460,参照用!$P$2:$Q$55,2,0),
""
)</f>
        <v/>
      </c>
      <c r="K460" s="20">
        <f t="shared" si="23"/>
        <v>60</v>
      </c>
    </row>
    <row r="461" spans="1:11" x14ac:dyDescent="0.2">
      <c r="A461" s="8">
        <f>IF(INDEX(中間シート!B$1:B$149,QUOTIENT(ROW(A461)-2, 参照用!$J$12) + 3,1)&gt;0,
INDEX(中間シート!B$1:B$149,QUOTIENT(ROW(A461)-2, 参照用!$J$12) + 3,1),
"")</f>
        <v>46027</v>
      </c>
      <c r="B461" s="8" t="str">
        <f>IF(INDEX(中間シート!D$1:D$149,QUOTIENT(ROW(B461)-2, 参照用!$J$12) + 3,1)&gt;0,
INDEX(中間シート!D$1:D$149,QUOTIENT(ROW(B461)-2, 参照用!$J$12) + 3,1),
"")</f>
        <v>昼</v>
      </c>
      <c r="C461" s="8" t="str">
        <f>INDEX(中間シート!$A$1:$AZ$149,MATCH(A461&amp;B461,中間シート!$A$1:$A$149,0),MATCH(C$1,中間シート!$A$2:$AZ$2,0))</f>
        <v/>
      </c>
      <c r="D461" s="8" t="str">
        <f>INDEX(中間シート!$A$1:$AZ$149,MATCH($A461&amp;$B461,中間シート!$A$1:$A$149,0),MATCH(D$1,中間シート!$A$2:$AZ$2,0))</f>
        <v/>
      </c>
      <c r="E461" t="str">
        <f>IF(
A461="","",
VLOOKUP(MOD(ROW(A461)-2, 参照用!$J$12) + 1,参照用!$N$1:$P$50,2,0)
)</f>
        <v>気候</v>
      </c>
      <c r="F461" t="str">
        <f xml:space="preserve">
IF(A461="","",
VLOOKUP(MOD(ROW(A461)-2, 参照用!$J$12) + 1,参照用!$N$1:$P$50,3,0)
)</f>
        <v>気温</v>
      </c>
      <c r="G461" t="str">
        <f xml:space="preserve">
IF(A461="","",
IFERROR(
INDEX(中間シート!$B:$CB,
MATCH(A461&amp;B461,中間シート!$A$1:$A$149,0),
MATCH(F461,中間シート!$B$2:$CB$2,0)
),
"")
)</f>
        <v/>
      </c>
      <c r="H461" t="str">
        <f t="shared" si="21"/>
        <v/>
      </c>
      <c r="I461" t="str">
        <f t="shared" si="22"/>
        <v/>
      </c>
      <c r="J461" t="str">
        <f xml:space="preserve">
_xlfn.SWITCH(E461,
"良好サイン",H461*VLOOKUP(F461,参照用!$P$2:$Q$55,2,0),
"注意サイン",H461*VLOOKUP(F461,参照用!$P$2:$Q$55,2,0),
""
)</f>
        <v/>
      </c>
      <c r="K461" s="20">
        <f t="shared" si="23"/>
        <v>60</v>
      </c>
    </row>
    <row r="462" spans="1:11" x14ac:dyDescent="0.2">
      <c r="A462" s="8">
        <f>IF(INDEX(中間シート!B$1:B$149,QUOTIENT(ROW(A462)-2, 参照用!$J$12) + 3,1)&gt;0,
INDEX(中間シート!B$1:B$149,QUOTIENT(ROW(A462)-2, 参照用!$J$12) + 3,1),
"")</f>
        <v>46027</v>
      </c>
      <c r="B462" s="8" t="str">
        <f>IF(INDEX(中間シート!D$1:D$149,QUOTIENT(ROW(B462)-2, 参照用!$J$12) + 3,1)&gt;0,
INDEX(中間シート!D$1:D$149,QUOTIENT(ROW(B462)-2, 参照用!$J$12) + 3,1),
"")</f>
        <v>昼</v>
      </c>
      <c r="C462" s="8" t="str">
        <f>INDEX(中間シート!$A$1:$AZ$149,MATCH(A462&amp;B462,中間シート!$A$1:$A$149,0),MATCH(C$1,中間シート!$A$2:$AZ$2,0))</f>
        <v/>
      </c>
      <c r="D462" s="8" t="str">
        <f>INDEX(中間シート!$A$1:$AZ$149,MATCH($A462&amp;$B462,中間シート!$A$1:$A$149,0),MATCH(D$1,中間シート!$A$2:$AZ$2,0))</f>
        <v/>
      </c>
      <c r="E462" t="str">
        <f>IF(
A462="","",
VLOOKUP(MOD(ROW(A462)-2, 参照用!$J$12) + 1,参照用!$N$1:$P$50,2,0)
)</f>
        <v>基礎指標</v>
      </c>
      <c r="F462" t="str">
        <f xml:space="preserve">
IF(A462="","",
VLOOKUP(MOD(ROW(A462)-2, 参照用!$J$12) + 1,参照用!$N$1:$P$50,3,0)
)</f>
        <v>睡眠</v>
      </c>
      <c r="G462">
        <f xml:space="preserve">
IF(A462="","",
IFERROR(
INDEX(中間シート!$B:$CB,
MATCH(A462&amp;B462,中間シート!$A$1:$A$149,0),
MATCH(F462,中間シート!$B$2:$CB$2,0)
),
"")
)</f>
        <v>0</v>
      </c>
      <c r="H462">
        <f t="shared" si="21"/>
        <v>0</v>
      </c>
      <c r="I462" t="str">
        <f t="shared" si="22"/>
        <v/>
      </c>
      <c r="J462" t="str">
        <f xml:space="preserve">
_xlfn.SWITCH(E462,
"良好サイン",H462*VLOOKUP(F462,参照用!$P$2:$Q$55,2,0),
"注意サイン",H462*VLOOKUP(F462,参照用!$P$2:$Q$55,2,0),
""
)</f>
        <v/>
      </c>
      <c r="K462" s="20">
        <f t="shared" si="23"/>
        <v>60</v>
      </c>
    </row>
    <row r="463" spans="1:11" x14ac:dyDescent="0.2">
      <c r="A463" s="8">
        <f>IF(INDEX(中間シート!B$1:B$149,QUOTIENT(ROW(A463)-2, 参照用!$J$12) + 3,1)&gt;0,
INDEX(中間シート!B$1:B$149,QUOTIENT(ROW(A463)-2, 参照用!$J$12) + 3,1),
"")</f>
        <v>46027</v>
      </c>
      <c r="B463" s="8" t="str">
        <f>IF(INDEX(中間シート!D$1:D$149,QUOTIENT(ROW(B463)-2, 参照用!$J$12) + 3,1)&gt;0,
INDEX(中間シート!D$1:D$149,QUOTIENT(ROW(B463)-2, 参照用!$J$12) + 3,1),
"")</f>
        <v>昼</v>
      </c>
      <c r="C463" s="8" t="str">
        <f>INDEX(中間シート!$A$1:$AZ$149,MATCH(A463&amp;B463,中間シート!$A$1:$A$149,0),MATCH(C$1,中間シート!$A$2:$AZ$2,0))</f>
        <v/>
      </c>
      <c r="D463" s="8" t="str">
        <f>INDEX(中間シート!$A$1:$AZ$149,MATCH($A463&amp;$B463,中間シート!$A$1:$A$149,0),MATCH(D$1,中間シート!$A$2:$AZ$2,0))</f>
        <v/>
      </c>
      <c r="E463" t="str">
        <f>IF(
A463="","",
VLOOKUP(MOD(ROW(A463)-2, 参照用!$J$12) + 1,参照用!$N$1:$P$50,2,0)
)</f>
        <v>基礎指標</v>
      </c>
      <c r="F463" t="str">
        <f xml:space="preserve">
IF(A463="","",
VLOOKUP(MOD(ROW(A463)-2, 参照用!$J$12) + 1,参照用!$N$1:$P$50,3,0)
)</f>
        <v>食事</v>
      </c>
      <c r="G463">
        <f xml:space="preserve">
IF(A463="","",
IFERROR(
INDEX(中間シート!$B:$CB,
MATCH(A463&amp;B463,中間シート!$A$1:$A$149,0),
MATCH(F463,中間シート!$B$2:$CB$2,0)
),
"")
)</f>
        <v>0</v>
      </c>
      <c r="H463">
        <f t="shared" si="21"/>
        <v>0</v>
      </c>
      <c r="I463" t="str">
        <f t="shared" si="22"/>
        <v/>
      </c>
      <c r="J463" t="str">
        <f xml:space="preserve">
_xlfn.SWITCH(E463,
"良好サイン",H463*VLOOKUP(F463,参照用!$P$2:$Q$55,2,0),
"注意サイン",H463*VLOOKUP(F463,参照用!$P$2:$Q$55,2,0),
""
)</f>
        <v/>
      </c>
      <c r="K463" s="20">
        <f t="shared" si="23"/>
        <v>60</v>
      </c>
    </row>
    <row r="464" spans="1:11" x14ac:dyDescent="0.2">
      <c r="A464" s="8">
        <f>IF(INDEX(中間シート!B$1:B$149,QUOTIENT(ROW(A464)-2, 参照用!$J$12) + 3,1)&gt;0,
INDEX(中間シート!B$1:B$149,QUOTIENT(ROW(A464)-2, 参照用!$J$12) + 3,1),
"")</f>
        <v>46027</v>
      </c>
      <c r="B464" s="8" t="str">
        <f>IF(INDEX(中間シート!D$1:D$149,QUOTIENT(ROW(B464)-2, 参照用!$J$12) + 3,1)&gt;0,
INDEX(中間シート!D$1:D$149,QUOTIENT(ROW(B464)-2, 参照用!$J$12) + 3,1),
"")</f>
        <v>昼</v>
      </c>
      <c r="C464" s="8" t="str">
        <f>INDEX(中間シート!$A$1:$AZ$149,MATCH(A464&amp;B464,中間シート!$A$1:$A$149,0),MATCH(C$1,中間シート!$A$2:$AZ$2,0))</f>
        <v/>
      </c>
      <c r="D464" s="8" t="str">
        <f>INDEX(中間シート!$A$1:$AZ$149,MATCH($A464&amp;$B464,中間シート!$A$1:$A$149,0),MATCH(D$1,中間シート!$A$2:$AZ$2,0))</f>
        <v/>
      </c>
      <c r="E464" t="str">
        <f>IF(
A464="","",
VLOOKUP(MOD(ROW(A464)-2, 参照用!$J$12) + 1,参照用!$N$1:$P$50,2,0)
)</f>
        <v>基礎指標</v>
      </c>
      <c r="F464" t="str">
        <f xml:space="preserve">
IF(A464="","",
VLOOKUP(MOD(ROW(A464)-2, 参照用!$J$12) + 1,参照用!$N$1:$P$50,3,0)
)</f>
        <v>ストレス</v>
      </c>
      <c r="G464">
        <f xml:space="preserve">
IF(A464="","",
IFERROR(
INDEX(中間シート!$B:$CB,
MATCH(A464&amp;B464,中間シート!$A$1:$A$149,0),
MATCH(F464,中間シート!$B$2:$CB$2,0)
),
"")
)</f>
        <v>0</v>
      </c>
      <c r="H464">
        <f t="shared" si="21"/>
        <v>0</v>
      </c>
      <c r="I464" t="str">
        <f t="shared" si="22"/>
        <v/>
      </c>
      <c r="J464" t="str">
        <f xml:space="preserve">
_xlfn.SWITCH(E464,
"良好サイン",H464*VLOOKUP(F464,参照用!$P$2:$Q$55,2,0),
"注意サイン",H464*VLOOKUP(F464,参照用!$P$2:$Q$55,2,0),
""
)</f>
        <v/>
      </c>
      <c r="K464" s="20">
        <f t="shared" si="23"/>
        <v>60</v>
      </c>
    </row>
    <row r="465" spans="1:11" x14ac:dyDescent="0.2">
      <c r="A465" s="8">
        <f>IF(INDEX(中間シート!B$1:B$149,QUOTIENT(ROW(A465)-2, 参照用!$J$12) + 3,1)&gt;0,
INDEX(中間シート!B$1:B$149,QUOTIENT(ROW(A465)-2, 参照用!$J$12) + 3,1),
"")</f>
        <v>46027</v>
      </c>
      <c r="B465" s="8" t="str">
        <f>IF(INDEX(中間シート!D$1:D$149,QUOTIENT(ROW(B465)-2, 参照用!$J$12) + 3,1)&gt;0,
INDEX(中間シート!D$1:D$149,QUOTIENT(ROW(B465)-2, 参照用!$J$12) + 3,1),
"")</f>
        <v>昼</v>
      </c>
      <c r="C465" s="8" t="str">
        <f>INDEX(中間シート!$A$1:$AZ$149,MATCH(A465&amp;B465,中間シート!$A$1:$A$149,0),MATCH(C$1,中間シート!$A$2:$AZ$2,0))</f>
        <v/>
      </c>
      <c r="D465" s="8" t="str">
        <f>INDEX(中間シート!$A$1:$AZ$149,MATCH($A465&amp;$B465,中間シート!$A$1:$A$149,0),MATCH(D$1,中間シート!$A$2:$AZ$2,0))</f>
        <v/>
      </c>
      <c r="E465" t="str">
        <f>IF(
A465="","",
VLOOKUP(MOD(ROW(A465)-2, 参照用!$J$12) + 1,参照用!$N$1:$P$50,2,0)
)</f>
        <v>良好サイン</v>
      </c>
      <c r="F465" t="str">
        <f xml:space="preserve">
IF(A465="","",
VLOOKUP(MOD(ROW(A465)-2, 参照用!$J$12) + 1,参照用!$N$1:$P$50,3,0)
)</f>
        <v>プラス思考</v>
      </c>
      <c r="G465">
        <f xml:space="preserve">
IF(A465="","",
IFERROR(
INDEX(中間シート!$B:$CB,
MATCH(A465&amp;B465,中間シート!$A$1:$A$149,0),
MATCH(F465,中間シート!$B$2:$CB$2,0)
),
"")
)</f>
        <v>0</v>
      </c>
      <c r="H465">
        <f t="shared" si="21"/>
        <v>0</v>
      </c>
      <c r="I465" t="str">
        <f t="shared" si="22"/>
        <v/>
      </c>
      <c r="J465">
        <f xml:space="preserve">
_xlfn.SWITCH(E465,
"良好サイン",H465*VLOOKUP(F465,参照用!$P$2:$Q$55,2,0),
"注意サイン",H465*VLOOKUP(F465,参照用!$P$2:$Q$55,2,0),
""
)</f>
        <v>0</v>
      </c>
      <c r="K465" s="20">
        <f t="shared" si="23"/>
        <v>60</v>
      </c>
    </row>
    <row r="466" spans="1:11" x14ac:dyDescent="0.2">
      <c r="A466" s="8">
        <f>IF(INDEX(中間シート!B$1:B$149,QUOTIENT(ROW(A466)-2, 参照用!$J$12) + 3,1)&gt;0,
INDEX(中間シート!B$1:B$149,QUOTIENT(ROW(A466)-2, 参照用!$J$12) + 3,1),
"")</f>
        <v>46027</v>
      </c>
      <c r="B466" s="8" t="str">
        <f>IF(INDEX(中間シート!D$1:D$149,QUOTIENT(ROW(B466)-2, 参照用!$J$12) + 3,1)&gt;0,
INDEX(中間シート!D$1:D$149,QUOTIENT(ROW(B466)-2, 参照用!$J$12) + 3,1),
"")</f>
        <v>昼</v>
      </c>
      <c r="C466" s="8" t="str">
        <f>INDEX(中間シート!$A$1:$AZ$149,MATCH(A466&amp;B466,中間シート!$A$1:$A$149,0),MATCH(C$1,中間シート!$A$2:$AZ$2,0))</f>
        <v/>
      </c>
      <c r="D466" s="8" t="str">
        <f>INDEX(中間シート!$A$1:$AZ$149,MATCH($A466&amp;$B466,中間シート!$A$1:$A$149,0),MATCH(D$1,中間シート!$A$2:$AZ$2,0))</f>
        <v/>
      </c>
      <c r="E466" t="str">
        <f>IF(
A466="","",
VLOOKUP(MOD(ROW(A466)-2, 参照用!$J$12) + 1,参照用!$N$1:$P$50,2,0)
)</f>
        <v>良好サイン</v>
      </c>
      <c r="F466" t="str">
        <f xml:space="preserve">
IF(A466="","",
VLOOKUP(MOD(ROW(A466)-2, 参照用!$J$12) + 1,参照用!$N$1:$P$50,3,0)
)</f>
        <v>元気</v>
      </c>
      <c r="G466">
        <f xml:space="preserve">
IF(A466="","",
IFERROR(
INDEX(中間シート!$B:$CB,
MATCH(A466&amp;B466,中間シート!$A$1:$A$149,0),
MATCH(F466,中間シート!$B$2:$CB$2,0)
),
"")
)</f>
        <v>0</v>
      </c>
      <c r="H466">
        <f t="shared" si="21"/>
        <v>0</v>
      </c>
      <c r="I466" t="str">
        <f t="shared" si="22"/>
        <v/>
      </c>
      <c r="J466">
        <f xml:space="preserve">
_xlfn.SWITCH(E466,
"良好サイン",H466*VLOOKUP(F466,参照用!$P$2:$Q$55,2,0),
"注意サイン",H466*VLOOKUP(F466,参照用!$P$2:$Q$55,2,0),
""
)</f>
        <v>0</v>
      </c>
      <c r="K466" s="20">
        <f t="shared" si="23"/>
        <v>60</v>
      </c>
    </row>
    <row r="467" spans="1:11" x14ac:dyDescent="0.2">
      <c r="A467" s="8">
        <f>IF(INDEX(中間シート!B$1:B$149,QUOTIENT(ROW(A467)-2, 参照用!$J$12) + 3,1)&gt;0,
INDEX(中間シート!B$1:B$149,QUOTIENT(ROW(A467)-2, 参照用!$J$12) + 3,1),
"")</f>
        <v>46027</v>
      </c>
      <c r="B467" s="8" t="str">
        <f>IF(INDEX(中間シート!D$1:D$149,QUOTIENT(ROW(B467)-2, 参照用!$J$12) + 3,1)&gt;0,
INDEX(中間シート!D$1:D$149,QUOTIENT(ROW(B467)-2, 参照用!$J$12) + 3,1),
"")</f>
        <v>昼</v>
      </c>
      <c r="C467" s="8" t="str">
        <f>INDEX(中間シート!$A$1:$AZ$149,MATCH(A467&amp;B467,中間シート!$A$1:$A$149,0),MATCH(C$1,中間シート!$A$2:$AZ$2,0))</f>
        <v/>
      </c>
      <c r="D467" s="8" t="str">
        <f>INDEX(中間シート!$A$1:$AZ$149,MATCH($A467&amp;$B467,中間シート!$A$1:$A$149,0),MATCH(D$1,中間シート!$A$2:$AZ$2,0))</f>
        <v/>
      </c>
      <c r="E467" t="str">
        <f>IF(
A467="","",
VLOOKUP(MOD(ROW(A467)-2, 参照用!$J$12) + 1,参照用!$N$1:$P$50,2,0)
)</f>
        <v>良好サイン</v>
      </c>
      <c r="F467" t="str">
        <f xml:space="preserve">
IF(A467="","",
VLOOKUP(MOD(ROW(A467)-2, 参照用!$J$12) + 1,参照用!$N$1:$P$50,3,0)
)</f>
        <v>やる気あり</v>
      </c>
      <c r="G467">
        <f xml:space="preserve">
IF(A467="","",
IFERROR(
INDEX(中間シート!$B:$CB,
MATCH(A467&amp;B467,中間シート!$A$1:$A$149,0),
MATCH(F467,中間シート!$B$2:$CB$2,0)
),
"")
)</f>
        <v>0</v>
      </c>
      <c r="H467">
        <f t="shared" si="21"/>
        <v>0</v>
      </c>
      <c r="I467" t="str">
        <f t="shared" si="22"/>
        <v/>
      </c>
      <c r="J467">
        <f xml:space="preserve">
_xlfn.SWITCH(E467,
"良好サイン",H467*VLOOKUP(F467,参照用!$P$2:$Q$55,2,0),
"注意サイン",H467*VLOOKUP(F467,参照用!$P$2:$Q$55,2,0),
""
)</f>
        <v>0</v>
      </c>
      <c r="K467" s="20">
        <f t="shared" si="23"/>
        <v>60</v>
      </c>
    </row>
    <row r="468" spans="1:11" x14ac:dyDescent="0.2">
      <c r="A468" s="8">
        <f>IF(INDEX(中間シート!B$1:B$149,QUOTIENT(ROW(A468)-2, 参照用!$J$12) + 3,1)&gt;0,
INDEX(中間シート!B$1:B$149,QUOTIENT(ROW(A468)-2, 参照用!$J$12) + 3,1),
"")</f>
        <v>46027</v>
      </c>
      <c r="B468" s="8" t="str">
        <f>IF(INDEX(中間シート!D$1:D$149,QUOTIENT(ROW(B468)-2, 参照用!$J$12) + 3,1)&gt;0,
INDEX(中間シート!D$1:D$149,QUOTIENT(ROW(B468)-2, 参照用!$J$12) + 3,1),
"")</f>
        <v>昼</v>
      </c>
      <c r="C468" s="8" t="str">
        <f>INDEX(中間シート!$A$1:$AZ$149,MATCH(A468&amp;B468,中間シート!$A$1:$A$149,0),MATCH(C$1,中間シート!$A$2:$AZ$2,0))</f>
        <v/>
      </c>
      <c r="D468" s="8" t="str">
        <f>INDEX(中間シート!$A$1:$AZ$149,MATCH($A468&amp;$B468,中間シート!$A$1:$A$149,0),MATCH(D$1,中間シート!$A$2:$AZ$2,0))</f>
        <v/>
      </c>
      <c r="E468" t="str">
        <f>IF(
A468="","",
VLOOKUP(MOD(ROW(A468)-2, 参照用!$J$12) + 1,参照用!$N$1:$P$50,2,0)
)</f>
        <v>良好サイン</v>
      </c>
      <c r="F468" t="str">
        <f xml:space="preserve">
IF(A468="","",
VLOOKUP(MOD(ROW(A468)-2, 参照用!$J$12) + 1,参照用!$N$1:$P$50,3,0)
)</f>
        <v>心に余裕</v>
      </c>
      <c r="G468">
        <f xml:space="preserve">
IF(A468="","",
IFERROR(
INDEX(中間シート!$B:$CB,
MATCH(A468&amp;B468,中間シート!$A$1:$A$149,0),
MATCH(F468,中間シート!$B$2:$CB$2,0)
),
"")
)</f>
        <v>0</v>
      </c>
      <c r="H468">
        <f t="shared" si="21"/>
        <v>0</v>
      </c>
      <c r="I468" t="str">
        <f t="shared" si="22"/>
        <v/>
      </c>
      <c r="J468">
        <f xml:space="preserve">
_xlfn.SWITCH(E468,
"良好サイン",H468*VLOOKUP(F468,参照用!$P$2:$Q$55,2,0),
"注意サイン",H468*VLOOKUP(F468,参照用!$P$2:$Q$55,2,0),
""
)</f>
        <v>0</v>
      </c>
      <c r="K468" s="20">
        <f t="shared" si="23"/>
        <v>60</v>
      </c>
    </row>
    <row r="469" spans="1:11" x14ac:dyDescent="0.2">
      <c r="A469" s="8">
        <f>IF(INDEX(中間シート!B$1:B$149,QUOTIENT(ROW(A469)-2, 参照用!$J$12) + 3,1)&gt;0,
INDEX(中間シート!B$1:B$149,QUOTIENT(ROW(A469)-2, 参照用!$J$12) + 3,1),
"")</f>
        <v>46027</v>
      </c>
      <c r="B469" s="8" t="str">
        <f>IF(INDEX(中間シート!D$1:D$149,QUOTIENT(ROW(B469)-2, 参照用!$J$12) + 3,1)&gt;0,
INDEX(中間シート!D$1:D$149,QUOTIENT(ROW(B469)-2, 参照用!$J$12) + 3,1),
"")</f>
        <v>昼</v>
      </c>
      <c r="C469" s="8" t="str">
        <f>INDEX(中間シート!$A$1:$AZ$149,MATCH(A469&amp;B469,中間シート!$A$1:$A$149,0),MATCH(C$1,中間シート!$A$2:$AZ$2,0))</f>
        <v/>
      </c>
      <c r="D469" s="8" t="str">
        <f>INDEX(中間シート!$A$1:$AZ$149,MATCH($A469&amp;$B469,中間シート!$A$1:$A$149,0),MATCH(D$1,中間シート!$A$2:$AZ$2,0))</f>
        <v/>
      </c>
      <c r="E469" t="str">
        <f>IF(
A469="","",
VLOOKUP(MOD(ROW(A469)-2, 参照用!$J$12) + 1,参照用!$N$1:$P$50,2,0)
)</f>
        <v>良好サイン</v>
      </c>
      <c r="F469" t="str">
        <f xml:space="preserve">
IF(A469="","",
VLOOKUP(MOD(ROW(A469)-2, 参照用!$J$12) + 1,参照用!$N$1:$P$50,3,0)
)</f>
        <v>イキイキ</v>
      </c>
      <c r="G469">
        <f xml:space="preserve">
IF(A469="","",
IFERROR(
INDEX(中間シート!$B:$CB,
MATCH(A469&amp;B469,中間シート!$A$1:$A$149,0),
MATCH(F469,中間シート!$B$2:$CB$2,0)
),
"")
)</f>
        <v>0</v>
      </c>
      <c r="H469">
        <f t="shared" si="21"/>
        <v>0</v>
      </c>
      <c r="I469" t="str">
        <f t="shared" si="22"/>
        <v/>
      </c>
      <c r="J469">
        <f xml:space="preserve">
_xlfn.SWITCH(E469,
"良好サイン",H469*VLOOKUP(F469,参照用!$P$2:$Q$55,2,0),
"注意サイン",H469*VLOOKUP(F469,参照用!$P$2:$Q$55,2,0),
""
)</f>
        <v>0</v>
      </c>
      <c r="K469" s="20">
        <f t="shared" si="23"/>
        <v>60</v>
      </c>
    </row>
    <row r="470" spans="1:11" x14ac:dyDescent="0.2">
      <c r="A470" s="8">
        <f>IF(INDEX(中間シート!B$1:B$149,QUOTIENT(ROW(A470)-2, 参照用!$J$12) + 3,1)&gt;0,
INDEX(中間シート!B$1:B$149,QUOTIENT(ROW(A470)-2, 参照用!$J$12) + 3,1),
"")</f>
        <v>46027</v>
      </c>
      <c r="B470" s="8" t="str">
        <f>IF(INDEX(中間シート!D$1:D$149,QUOTIENT(ROW(B470)-2, 参照用!$J$12) + 3,1)&gt;0,
INDEX(中間シート!D$1:D$149,QUOTIENT(ROW(B470)-2, 参照用!$J$12) + 3,1),
"")</f>
        <v>昼</v>
      </c>
      <c r="C470" s="8" t="str">
        <f>INDEX(中間シート!$A$1:$AZ$149,MATCH(A470&amp;B470,中間シート!$A$1:$A$149,0),MATCH(C$1,中間シート!$A$2:$AZ$2,0))</f>
        <v/>
      </c>
      <c r="D470" s="8" t="str">
        <f>INDEX(中間シート!$A$1:$AZ$149,MATCH($A470&amp;$B470,中間シート!$A$1:$A$149,0),MATCH(D$1,中間シート!$A$2:$AZ$2,0))</f>
        <v/>
      </c>
      <c r="E470" t="str">
        <f>IF(
A470="","",
VLOOKUP(MOD(ROW(A470)-2, 参照用!$J$12) + 1,参照用!$N$1:$P$50,2,0)
)</f>
        <v>良好サイン</v>
      </c>
      <c r="F470" t="str">
        <f xml:space="preserve">
IF(A470="","",
VLOOKUP(MOD(ROW(A470)-2, 参照用!$J$12) + 1,参照用!$N$1:$P$50,3,0)
)</f>
        <v>活動的</v>
      </c>
      <c r="G470">
        <f xml:space="preserve">
IF(A470="","",
IFERROR(
INDEX(中間シート!$B:$CB,
MATCH(A470&amp;B470,中間シート!$A$1:$A$149,0),
MATCH(F470,中間シート!$B$2:$CB$2,0)
),
"")
)</f>
        <v>0</v>
      </c>
      <c r="H470">
        <f t="shared" si="21"/>
        <v>0</v>
      </c>
      <c r="I470" t="str">
        <f t="shared" si="22"/>
        <v/>
      </c>
      <c r="J470">
        <f xml:space="preserve">
_xlfn.SWITCH(E470,
"良好サイン",H470*VLOOKUP(F470,参照用!$P$2:$Q$55,2,0),
"注意サイン",H470*VLOOKUP(F470,参照用!$P$2:$Q$55,2,0),
""
)</f>
        <v>0</v>
      </c>
      <c r="K470" s="20">
        <f t="shared" si="23"/>
        <v>60</v>
      </c>
    </row>
    <row r="471" spans="1:11" x14ac:dyDescent="0.2">
      <c r="A471" s="8">
        <f>IF(INDEX(中間シート!B$1:B$149,QUOTIENT(ROW(A471)-2, 参照用!$J$12) + 3,1)&gt;0,
INDEX(中間シート!B$1:B$149,QUOTIENT(ROW(A471)-2, 参照用!$J$12) + 3,1),
"")</f>
        <v>46027</v>
      </c>
      <c r="B471" s="8" t="str">
        <f>IF(INDEX(中間シート!D$1:D$149,QUOTIENT(ROW(B471)-2, 参照用!$J$12) + 3,1)&gt;0,
INDEX(中間シート!D$1:D$149,QUOTIENT(ROW(B471)-2, 参照用!$J$12) + 3,1),
"")</f>
        <v>昼</v>
      </c>
      <c r="C471" s="8" t="str">
        <f>INDEX(中間シート!$A$1:$AZ$149,MATCH(A471&amp;B471,中間シート!$A$1:$A$149,0),MATCH(C$1,中間シート!$A$2:$AZ$2,0))</f>
        <v/>
      </c>
      <c r="D471" s="8" t="str">
        <f>INDEX(中間シート!$A$1:$AZ$149,MATCH($A471&amp;$B471,中間シート!$A$1:$A$149,0),MATCH(D$1,中間シート!$A$2:$AZ$2,0))</f>
        <v/>
      </c>
      <c r="E471" t="str">
        <f>IF(
A471="","",
VLOOKUP(MOD(ROW(A471)-2, 参照用!$J$12) + 1,参照用!$N$1:$P$50,2,0)
)</f>
        <v>注意サイン</v>
      </c>
      <c r="F471" t="str">
        <f xml:space="preserve">
IF(A471="","",
VLOOKUP(MOD(ROW(A471)-2, 参照用!$J$12) + 1,参照用!$N$1:$P$50,3,0)
)</f>
        <v>ため息が増加</v>
      </c>
      <c r="G471">
        <f xml:space="preserve">
IF(A471="","",
IFERROR(
INDEX(中間シート!$B:$CB,
MATCH(A471&amp;B471,中間シート!$A$1:$A$149,0),
MATCH(F471,中間シート!$B$2:$CB$2,0)
),
"")
)</f>
        <v>0</v>
      </c>
      <c r="H471">
        <f t="shared" si="21"/>
        <v>0</v>
      </c>
      <c r="I471" t="str">
        <f t="shared" si="22"/>
        <v/>
      </c>
      <c r="J471">
        <f xml:space="preserve">
_xlfn.SWITCH(E471,
"良好サイン",H471*VLOOKUP(F471,参照用!$P$2:$Q$55,2,0),
"注意サイン",H471*VLOOKUP(F471,参照用!$P$2:$Q$55,2,0),
""
)</f>
        <v>0</v>
      </c>
      <c r="K471" s="20">
        <f t="shared" si="23"/>
        <v>60</v>
      </c>
    </row>
    <row r="472" spans="1:11" x14ac:dyDescent="0.2">
      <c r="A472" s="8">
        <f>IF(INDEX(中間シート!B$1:B$149,QUOTIENT(ROW(A472)-2, 参照用!$J$12) + 3,1)&gt;0,
INDEX(中間シート!B$1:B$149,QUOTIENT(ROW(A472)-2, 参照用!$J$12) + 3,1),
"")</f>
        <v>46027</v>
      </c>
      <c r="B472" s="8" t="str">
        <f>IF(INDEX(中間シート!D$1:D$149,QUOTIENT(ROW(B472)-2, 参照用!$J$12) + 3,1)&gt;0,
INDEX(中間シート!D$1:D$149,QUOTIENT(ROW(B472)-2, 参照用!$J$12) + 3,1),
"")</f>
        <v>昼</v>
      </c>
      <c r="C472" s="8" t="str">
        <f>INDEX(中間シート!$A$1:$AZ$149,MATCH(A472&amp;B472,中間シート!$A$1:$A$149,0),MATCH(C$1,中間シート!$A$2:$AZ$2,0))</f>
        <v/>
      </c>
      <c r="D472" s="8" t="str">
        <f>INDEX(中間シート!$A$1:$AZ$149,MATCH($A472&amp;$B472,中間シート!$A$1:$A$149,0),MATCH(D$1,中間シート!$A$2:$AZ$2,0))</f>
        <v/>
      </c>
      <c r="E472" t="str">
        <f>IF(
A472="","",
VLOOKUP(MOD(ROW(A472)-2, 参照用!$J$12) + 1,参照用!$N$1:$P$50,2,0)
)</f>
        <v>注意サイン</v>
      </c>
      <c r="F472" t="str">
        <f xml:space="preserve">
IF(A472="","",
VLOOKUP(MOD(ROW(A472)-2, 参照用!$J$12) + 1,参照用!$N$1:$P$50,3,0)
)</f>
        <v>もやもや</v>
      </c>
      <c r="G472">
        <f xml:space="preserve">
IF(A472="","",
IFERROR(
INDEX(中間シート!$B:$CB,
MATCH(A472&amp;B472,中間シート!$A$1:$A$149,0),
MATCH(F472,中間シート!$B$2:$CB$2,0)
),
"")
)</f>
        <v>0</v>
      </c>
      <c r="H472">
        <f t="shared" si="21"/>
        <v>0</v>
      </c>
      <c r="I472" t="str">
        <f t="shared" si="22"/>
        <v/>
      </c>
      <c r="J472">
        <f xml:space="preserve">
_xlfn.SWITCH(E472,
"良好サイン",H472*VLOOKUP(F472,参照用!$P$2:$Q$55,2,0),
"注意サイン",H472*VLOOKUP(F472,参照用!$P$2:$Q$55,2,0),
""
)</f>
        <v>0</v>
      </c>
      <c r="K472" s="20">
        <f t="shared" si="23"/>
        <v>60</v>
      </c>
    </row>
    <row r="473" spans="1:11" x14ac:dyDescent="0.2">
      <c r="A473" s="8">
        <f>IF(INDEX(中間シート!B$1:B$149,QUOTIENT(ROW(A473)-2, 参照用!$J$12) + 3,1)&gt;0,
INDEX(中間シート!B$1:B$149,QUOTIENT(ROW(A473)-2, 参照用!$J$12) + 3,1),
"")</f>
        <v>46027</v>
      </c>
      <c r="B473" s="8" t="str">
        <f>IF(INDEX(中間シート!D$1:D$149,QUOTIENT(ROW(B473)-2, 参照用!$J$12) + 3,1)&gt;0,
INDEX(中間シート!D$1:D$149,QUOTIENT(ROW(B473)-2, 参照用!$J$12) + 3,1),
"")</f>
        <v>昼</v>
      </c>
      <c r="C473" s="8" t="str">
        <f>INDEX(中間シート!$A$1:$AZ$149,MATCH(A473&amp;B473,中間シート!$A$1:$A$149,0),MATCH(C$1,中間シート!$A$2:$AZ$2,0))</f>
        <v/>
      </c>
      <c r="D473" s="8" t="str">
        <f>INDEX(中間シート!$A$1:$AZ$149,MATCH($A473&amp;$B473,中間シート!$A$1:$A$149,0),MATCH(D$1,中間シート!$A$2:$AZ$2,0))</f>
        <v/>
      </c>
      <c r="E473" t="str">
        <f>IF(
A473="","",
VLOOKUP(MOD(ROW(A473)-2, 参照用!$J$12) + 1,参照用!$N$1:$P$50,2,0)
)</f>
        <v>注意サイン</v>
      </c>
      <c r="F473" t="str">
        <f xml:space="preserve">
IF(A473="","",
VLOOKUP(MOD(ROW(A473)-2, 参照用!$J$12) + 1,参照用!$N$1:$P$50,3,0)
)</f>
        <v>だるい</v>
      </c>
      <c r="G473">
        <f xml:space="preserve">
IF(A473="","",
IFERROR(
INDEX(中間シート!$B:$CB,
MATCH(A473&amp;B473,中間シート!$A$1:$A$149,0),
MATCH(F473,中間シート!$B$2:$CB$2,0)
),
"")
)</f>
        <v>0</v>
      </c>
      <c r="H473">
        <f t="shared" si="21"/>
        <v>0</v>
      </c>
      <c r="I473" t="str">
        <f t="shared" si="22"/>
        <v/>
      </c>
      <c r="J473">
        <f xml:space="preserve">
_xlfn.SWITCH(E473,
"良好サイン",H473*VLOOKUP(F473,参照用!$P$2:$Q$55,2,0),
"注意サイン",H473*VLOOKUP(F473,参照用!$P$2:$Q$55,2,0),
""
)</f>
        <v>0</v>
      </c>
      <c r="K473" s="20">
        <f t="shared" si="23"/>
        <v>60</v>
      </c>
    </row>
    <row r="474" spans="1:11" x14ac:dyDescent="0.2">
      <c r="A474" s="8">
        <f>IF(INDEX(中間シート!B$1:B$149,QUOTIENT(ROW(A474)-2, 参照用!$J$12) + 3,1)&gt;0,
INDEX(中間シート!B$1:B$149,QUOTIENT(ROW(A474)-2, 参照用!$J$12) + 3,1),
"")</f>
        <v>46027</v>
      </c>
      <c r="B474" s="8" t="str">
        <f>IF(INDEX(中間シート!D$1:D$149,QUOTIENT(ROW(B474)-2, 参照用!$J$12) + 3,1)&gt;0,
INDEX(中間シート!D$1:D$149,QUOTIENT(ROW(B474)-2, 参照用!$J$12) + 3,1),
"")</f>
        <v>昼</v>
      </c>
      <c r="C474" s="8" t="str">
        <f>INDEX(中間シート!$A$1:$AZ$149,MATCH(A474&amp;B474,中間シート!$A$1:$A$149,0),MATCH(C$1,中間シート!$A$2:$AZ$2,0))</f>
        <v/>
      </c>
      <c r="D474" s="8" t="str">
        <f>INDEX(中間シート!$A$1:$AZ$149,MATCH($A474&amp;$B474,中間シート!$A$1:$A$149,0),MATCH(D$1,中間シート!$A$2:$AZ$2,0))</f>
        <v/>
      </c>
      <c r="E474" t="str">
        <f>IF(
A474="","",
VLOOKUP(MOD(ROW(A474)-2, 参照用!$J$12) + 1,参照用!$N$1:$P$50,2,0)
)</f>
        <v>注意サイン</v>
      </c>
      <c r="F474" t="str">
        <f xml:space="preserve">
IF(A474="","",
VLOOKUP(MOD(ROW(A474)-2, 参照用!$J$12) + 1,参照用!$N$1:$P$50,3,0)
)</f>
        <v>ぼーっとする</v>
      </c>
      <c r="G474">
        <f xml:space="preserve">
IF(A474="","",
IFERROR(
INDEX(中間シート!$B:$CB,
MATCH(A474&amp;B474,中間シート!$A$1:$A$149,0),
MATCH(F474,中間シート!$B$2:$CB$2,0)
),
"")
)</f>
        <v>0</v>
      </c>
      <c r="H474">
        <f t="shared" si="21"/>
        <v>0</v>
      </c>
      <c r="I474" t="str">
        <f t="shared" si="22"/>
        <v/>
      </c>
      <c r="J474">
        <f xml:space="preserve">
_xlfn.SWITCH(E474,
"良好サイン",H474*VLOOKUP(F474,参照用!$P$2:$Q$55,2,0),
"注意サイン",H474*VLOOKUP(F474,参照用!$P$2:$Q$55,2,0),
""
)</f>
        <v>0</v>
      </c>
      <c r="K474" s="20">
        <f t="shared" si="23"/>
        <v>60</v>
      </c>
    </row>
    <row r="475" spans="1:11" x14ac:dyDescent="0.2">
      <c r="A475" s="8">
        <f>IF(INDEX(中間シート!B$1:B$149,QUOTIENT(ROW(A475)-2, 参照用!$J$12) + 3,1)&gt;0,
INDEX(中間シート!B$1:B$149,QUOTIENT(ROW(A475)-2, 参照用!$J$12) + 3,1),
"")</f>
        <v>46027</v>
      </c>
      <c r="B475" s="8" t="str">
        <f>IF(INDEX(中間シート!D$1:D$149,QUOTIENT(ROW(B475)-2, 参照用!$J$12) + 3,1)&gt;0,
INDEX(中間シート!D$1:D$149,QUOTIENT(ROW(B475)-2, 参照用!$J$12) + 3,1),
"")</f>
        <v>昼</v>
      </c>
      <c r="C475" s="8" t="str">
        <f>INDEX(中間シート!$A$1:$AZ$149,MATCH(A475&amp;B475,中間シート!$A$1:$A$149,0),MATCH(C$1,中間シート!$A$2:$AZ$2,0))</f>
        <v/>
      </c>
      <c r="D475" s="8" t="str">
        <f>INDEX(中間シート!$A$1:$AZ$149,MATCH($A475&amp;$B475,中間シート!$A$1:$A$149,0),MATCH(D$1,中間シート!$A$2:$AZ$2,0))</f>
        <v/>
      </c>
      <c r="E475" t="str">
        <f>IF(
A475="","",
VLOOKUP(MOD(ROW(A475)-2, 参照用!$J$12) + 1,参照用!$N$1:$P$50,2,0)
)</f>
        <v>注意サイン</v>
      </c>
      <c r="F475" t="str">
        <f xml:space="preserve">
IF(A475="","",
VLOOKUP(MOD(ROW(A475)-2, 参照用!$J$12) + 1,参照用!$N$1:$P$50,3,0)
)</f>
        <v>協調性が低下</v>
      </c>
      <c r="G475">
        <f xml:space="preserve">
IF(A475="","",
IFERROR(
INDEX(中間シート!$B:$CB,
MATCH(A475&amp;B475,中間シート!$A$1:$A$149,0),
MATCH(F475,中間シート!$B$2:$CB$2,0)
),
"")
)</f>
        <v>0</v>
      </c>
      <c r="H475">
        <f t="shared" si="21"/>
        <v>0</v>
      </c>
      <c r="I475" t="str">
        <f t="shared" si="22"/>
        <v/>
      </c>
      <c r="J475">
        <f xml:space="preserve">
_xlfn.SWITCH(E475,
"良好サイン",H475*VLOOKUP(F475,参照用!$P$2:$Q$55,2,0),
"注意サイン",H475*VLOOKUP(F475,参照用!$P$2:$Q$55,2,0),
""
)</f>
        <v>0</v>
      </c>
      <c r="K475" s="20">
        <f t="shared" si="23"/>
        <v>60</v>
      </c>
    </row>
    <row r="476" spans="1:11" x14ac:dyDescent="0.2">
      <c r="A476" s="8">
        <f>IF(INDEX(中間シート!B$1:B$149,QUOTIENT(ROW(A476)-2, 参照用!$J$12) + 3,1)&gt;0,
INDEX(中間シート!B$1:B$149,QUOTIENT(ROW(A476)-2, 参照用!$J$12) + 3,1),
"")</f>
        <v>46027</v>
      </c>
      <c r="B476" s="8" t="str">
        <f>IF(INDEX(中間シート!D$1:D$149,QUOTIENT(ROW(B476)-2, 参照用!$J$12) + 3,1)&gt;0,
INDEX(中間シート!D$1:D$149,QUOTIENT(ROW(B476)-2, 参照用!$J$12) + 3,1),
"")</f>
        <v>昼</v>
      </c>
      <c r="C476" s="8" t="str">
        <f>INDEX(中間シート!$A$1:$AZ$149,MATCH(A476&amp;B476,中間シート!$A$1:$A$149,0),MATCH(C$1,中間シート!$A$2:$AZ$2,0))</f>
        <v/>
      </c>
      <c r="D476" s="8" t="str">
        <f>INDEX(中間シート!$A$1:$AZ$149,MATCH($A476&amp;$B476,中間シート!$A$1:$A$149,0),MATCH(D$1,中間シート!$A$2:$AZ$2,0))</f>
        <v/>
      </c>
      <c r="E476" t="str">
        <f>IF(
A476="","",
VLOOKUP(MOD(ROW(A476)-2, 参照用!$J$12) + 1,参照用!$N$1:$P$50,2,0)
)</f>
        <v>注意サイン</v>
      </c>
      <c r="F476" t="str">
        <f xml:space="preserve">
IF(A476="","",
VLOOKUP(MOD(ROW(A476)-2, 参照用!$J$12) + 1,参照用!$N$1:$P$50,3,0)
)</f>
        <v>憂鬱</v>
      </c>
      <c r="G476">
        <f xml:space="preserve">
IF(A476="","",
IFERROR(
INDEX(中間シート!$B:$CB,
MATCH(A476&amp;B476,中間シート!$A$1:$A$149,0),
MATCH(F476,中間シート!$B$2:$CB$2,0)
),
"")
)</f>
        <v>0</v>
      </c>
      <c r="H476">
        <f t="shared" si="21"/>
        <v>0</v>
      </c>
      <c r="I476" t="str">
        <f t="shared" si="22"/>
        <v/>
      </c>
      <c r="J476">
        <f xml:space="preserve">
_xlfn.SWITCH(E476,
"良好サイン",H476*VLOOKUP(F476,参照用!$P$2:$Q$55,2,0),
"注意サイン",H476*VLOOKUP(F476,参照用!$P$2:$Q$55,2,0),
""
)</f>
        <v>0</v>
      </c>
      <c r="K476" s="20">
        <f t="shared" si="23"/>
        <v>60</v>
      </c>
    </row>
    <row r="477" spans="1:11" x14ac:dyDescent="0.2">
      <c r="A477" s="8">
        <f>IF(INDEX(中間シート!B$1:B$149,QUOTIENT(ROW(A477)-2, 参照用!$J$12) + 3,1)&gt;0,
INDEX(中間シート!B$1:B$149,QUOTIENT(ROW(A477)-2, 参照用!$J$12) + 3,1),
"")</f>
        <v>46027</v>
      </c>
      <c r="B477" s="8" t="str">
        <f>IF(INDEX(中間シート!D$1:D$149,QUOTIENT(ROW(B477)-2, 参照用!$J$12) + 3,1)&gt;0,
INDEX(中間シート!D$1:D$149,QUOTIENT(ROW(B477)-2, 参照用!$J$12) + 3,1),
"")</f>
        <v>昼</v>
      </c>
      <c r="C477" s="8" t="str">
        <f>INDEX(中間シート!$A$1:$AZ$149,MATCH(A477&amp;B477,中間シート!$A$1:$A$149,0),MATCH(C$1,中間シート!$A$2:$AZ$2,0))</f>
        <v/>
      </c>
      <c r="D477" s="8" t="str">
        <f>INDEX(中間シート!$A$1:$AZ$149,MATCH($A477&amp;$B477,中間シート!$A$1:$A$149,0),MATCH(D$1,中間シート!$A$2:$AZ$2,0))</f>
        <v/>
      </c>
      <c r="E477" t="str">
        <f>IF(
A477="","",
VLOOKUP(MOD(ROW(A477)-2, 参照用!$J$12) + 1,参照用!$N$1:$P$50,2,0)
)</f>
        <v>注意サイン</v>
      </c>
      <c r="F477" t="str">
        <f xml:space="preserve">
IF(A477="","",
VLOOKUP(MOD(ROW(A477)-2, 参照用!$J$12) + 1,参照用!$N$1:$P$50,3,0)
)</f>
        <v>やる気が無い</v>
      </c>
      <c r="G477">
        <f xml:space="preserve">
IF(A477="","",
IFERROR(
INDEX(中間シート!$B:$CB,
MATCH(A477&amp;B477,中間シート!$A$1:$A$149,0),
MATCH(F477,中間シート!$B$2:$CB$2,0)
),
"")
)</f>
        <v>0</v>
      </c>
      <c r="H477">
        <f t="shared" si="21"/>
        <v>0</v>
      </c>
      <c r="I477" t="str">
        <f t="shared" si="22"/>
        <v/>
      </c>
      <c r="J477">
        <f xml:space="preserve">
_xlfn.SWITCH(E477,
"良好サイン",H477*VLOOKUP(F477,参照用!$P$2:$Q$55,2,0),
"注意サイン",H477*VLOOKUP(F477,参照用!$P$2:$Q$55,2,0),
""
)</f>
        <v>0</v>
      </c>
      <c r="K477" s="20">
        <f t="shared" si="23"/>
        <v>60</v>
      </c>
    </row>
    <row r="478" spans="1:11" x14ac:dyDescent="0.2">
      <c r="A478" s="8">
        <f>IF(INDEX(中間シート!B$1:B$149,QUOTIENT(ROW(A478)-2, 参照用!$J$12) + 3,1)&gt;0,
INDEX(中間シート!B$1:B$149,QUOTIENT(ROW(A478)-2, 参照用!$J$12) + 3,1),
"")</f>
        <v>46027</v>
      </c>
      <c r="B478" s="8" t="str">
        <f>IF(INDEX(中間シート!D$1:D$149,QUOTIENT(ROW(B478)-2, 参照用!$J$12) + 3,1)&gt;0,
INDEX(中間シート!D$1:D$149,QUOTIENT(ROW(B478)-2, 参照用!$J$12) + 3,1),
"")</f>
        <v>昼</v>
      </c>
      <c r="C478" s="8" t="str">
        <f>INDEX(中間シート!$A$1:$AZ$149,MATCH(A478&amp;B478,中間シート!$A$1:$A$149,0),MATCH(C$1,中間シート!$A$2:$AZ$2,0))</f>
        <v/>
      </c>
      <c r="D478" s="8" t="str">
        <f>INDEX(中間シート!$A$1:$AZ$149,MATCH($A478&amp;$B478,中間シート!$A$1:$A$149,0),MATCH(D$1,中間シート!$A$2:$AZ$2,0))</f>
        <v/>
      </c>
      <c r="E478" t="str">
        <f>IF(
A478="","",
VLOOKUP(MOD(ROW(A478)-2, 参照用!$J$12) + 1,参照用!$N$1:$P$50,2,0)
)</f>
        <v>注意サイン</v>
      </c>
      <c r="F478" t="str">
        <f xml:space="preserve">
IF(A478="","",
VLOOKUP(MOD(ROW(A478)-2, 参照用!$J$12) + 1,参照用!$N$1:$P$50,3,0)
)</f>
        <v>物忘れ</v>
      </c>
      <c r="G478">
        <f xml:space="preserve">
IF(A478="","",
IFERROR(
INDEX(中間シート!$B:$CB,
MATCH(A478&amp;B478,中間シート!$A$1:$A$149,0),
MATCH(F478,中間シート!$B$2:$CB$2,0)
),
"")
)</f>
        <v>0</v>
      </c>
      <c r="H478">
        <f t="shared" si="21"/>
        <v>0</v>
      </c>
      <c r="I478" t="str">
        <f t="shared" si="22"/>
        <v/>
      </c>
      <c r="J478">
        <f xml:space="preserve">
_xlfn.SWITCH(E478,
"良好サイン",H478*VLOOKUP(F478,参照用!$P$2:$Q$55,2,0),
"注意サイン",H478*VLOOKUP(F478,参照用!$P$2:$Q$55,2,0),
""
)</f>
        <v>0</v>
      </c>
      <c r="K478" s="20">
        <f t="shared" si="23"/>
        <v>60</v>
      </c>
    </row>
    <row r="479" spans="1:11" x14ac:dyDescent="0.2">
      <c r="A479" s="8">
        <f>IF(INDEX(中間シート!B$1:B$149,QUOTIENT(ROW(A479)-2, 参照用!$J$12) + 3,1)&gt;0,
INDEX(中間シート!B$1:B$149,QUOTIENT(ROW(A479)-2, 参照用!$J$12) + 3,1),
"")</f>
        <v>46027</v>
      </c>
      <c r="B479" s="8" t="str">
        <f>IF(INDEX(中間シート!D$1:D$149,QUOTIENT(ROW(B479)-2, 参照用!$J$12) + 3,1)&gt;0,
INDEX(中間シート!D$1:D$149,QUOTIENT(ROW(B479)-2, 参照用!$J$12) + 3,1),
"")</f>
        <v>昼</v>
      </c>
      <c r="C479" s="8" t="str">
        <f>INDEX(中間シート!$A$1:$AZ$149,MATCH(A479&amp;B479,中間シート!$A$1:$A$149,0),MATCH(C$1,中間シート!$A$2:$AZ$2,0))</f>
        <v/>
      </c>
      <c r="D479" s="8" t="str">
        <f>INDEX(中間シート!$A$1:$AZ$149,MATCH($A479&amp;$B479,中間シート!$A$1:$A$149,0),MATCH(D$1,中間シート!$A$2:$AZ$2,0))</f>
        <v/>
      </c>
      <c r="E479" t="str">
        <f>IF(
A479="","",
VLOOKUP(MOD(ROW(A479)-2, 参照用!$J$12) + 1,参照用!$N$1:$P$50,2,0)
)</f>
        <v>悪化サイン</v>
      </c>
      <c r="F479" t="str">
        <f xml:space="preserve">
IF(A479="","",
VLOOKUP(MOD(ROW(A479)-2, 参照用!$J$12) + 1,参照用!$N$1:$P$50,3,0)
)</f>
        <v>イライラ</v>
      </c>
      <c r="G479">
        <f xml:space="preserve">
IF(A479="","",
IFERROR(
INDEX(中間シート!$B:$CB,
MATCH(A479&amp;B479,中間シート!$A$1:$A$149,0),
MATCH(F479,中間シート!$B$2:$CB$2,0)
),
"")
)</f>
        <v>0</v>
      </c>
      <c r="H479">
        <f t="shared" si="21"/>
        <v>0</v>
      </c>
      <c r="I479" t="str">
        <f t="shared" si="22"/>
        <v/>
      </c>
      <c r="J479" t="str">
        <f xml:space="preserve">
_xlfn.SWITCH(E479,
"良好サイン",H479*VLOOKUP(F479,参照用!$P$2:$Q$55,2,0),
"注意サイン",H479*VLOOKUP(F479,参照用!$P$2:$Q$55,2,0),
""
)</f>
        <v/>
      </c>
      <c r="K479" s="20">
        <f t="shared" si="23"/>
        <v>60</v>
      </c>
    </row>
    <row r="480" spans="1:11" x14ac:dyDescent="0.2">
      <c r="A480" s="8">
        <f>IF(INDEX(中間シート!B$1:B$149,QUOTIENT(ROW(A480)-2, 参照用!$J$12) + 3,1)&gt;0,
INDEX(中間シート!B$1:B$149,QUOTIENT(ROW(A480)-2, 参照用!$J$12) + 3,1),
"")</f>
        <v>46027</v>
      </c>
      <c r="B480" s="8" t="str">
        <f>IF(INDEX(中間シート!D$1:D$149,QUOTIENT(ROW(B480)-2, 参照用!$J$12) + 3,1)&gt;0,
INDEX(中間シート!D$1:D$149,QUOTIENT(ROW(B480)-2, 参照用!$J$12) + 3,1),
"")</f>
        <v>昼</v>
      </c>
      <c r="C480" s="8" t="str">
        <f>INDEX(中間シート!$A$1:$AZ$149,MATCH(A480&amp;B480,中間シート!$A$1:$A$149,0),MATCH(C$1,中間シート!$A$2:$AZ$2,0))</f>
        <v/>
      </c>
      <c r="D480" s="8" t="str">
        <f>INDEX(中間シート!$A$1:$AZ$149,MATCH($A480&amp;$B480,中間シート!$A$1:$A$149,0),MATCH(D$1,中間シート!$A$2:$AZ$2,0))</f>
        <v/>
      </c>
      <c r="E480" t="str">
        <f>IF(
A480="","",
VLOOKUP(MOD(ROW(A480)-2, 参照用!$J$12) + 1,参照用!$N$1:$P$50,2,0)
)</f>
        <v>悪化サイン</v>
      </c>
      <c r="F480" t="str">
        <f xml:space="preserve">
IF(A480="","",
VLOOKUP(MOD(ROW(A480)-2, 参照用!$J$12) + 1,参照用!$N$1:$P$50,3,0)
)</f>
        <v>恐怖心</v>
      </c>
      <c r="G480">
        <f xml:space="preserve">
IF(A480="","",
IFERROR(
INDEX(中間シート!$B:$CB,
MATCH(A480&amp;B480,中間シート!$A$1:$A$149,0),
MATCH(F480,中間シート!$B$2:$CB$2,0)
),
"")
)</f>
        <v>0</v>
      </c>
      <c r="H480">
        <f t="shared" si="21"/>
        <v>0</v>
      </c>
      <c r="I480" t="str">
        <f t="shared" si="22"/>
        <v/>
      </c>
      <c r="J480" t="str">
        <f xml:space="preserve">
_xlfn.SWITCH(E480,
"良好サイン",H480*VLOOKUP(F480,参照用!$P$2:$Q$55,2,0),
"注意サイン",H480*VLOOKUP(F480,参照用!$P$2:$Q$55,2,0),
""
)</f>
        <v/>
      </c>
      <c r="K480" s="20">
        <f t="shared" si="23"/>
        <v>60</v>
      </c>
    </row>
    <row r="481" spans="1:11" x14ac:dyDescent="0.2">
      <c r="A481" s="8">
        <f>IF(INDEX(中間シート!B$1:B$149,QUOTIENT(ROW(A481)-2, 参照用!$J$12) + 3,1)&gt;0,
INDEX(中間シート!B$1:B$149,QUOTIENT(ROW(A481)-2, 参照用!$J$12) + 3,1),
"")</f>
        <v>46027</v>
      </c>
      <c r="B481" s="8" t="str">
        <f>IF(INDEX(中間シート!D$1:D$149,QUOTIENT(ROW(B481)-2, 参照用!$J$12) + 3,1)&gt;0,
INDEX(中間シート!D$1:D$149,QUOTIENT(ROW(B481)-2, 参照用!$J$12) + 3,1),
"")</f>
        <v>昼</v>
      </c>
      <c r="C481" s="8" t="str">
        <f>INDEX(中間シート!$A$1:$AZ$149,MATCH(A481&amp;B481,中間シート!$A$1:$A$149,0),MATCH(C$1,中間シート!$A$2:$AZ$2,0))</f>
        <v/>
      </c>
      <c r="D481" s="8" t="str">
        <f>INDEX(中間シート!$A$1:$AZ$149,MATCH($A481&amp;$B481,中間シート!$A$1:$A$149,0),MATCH(D$1,中間シート!$A$2:$AZ$2,0))</f>
        <v/>
      </c>
      <c r="E481" t="str">
        <f>IF(
A481="","",
VLOOKUP(MOD(ROW(A481)-2, 参照用!$J$12) + 1,参照用!$N$1:$P$50,2,0)
)</f>
        <v>悪化サイン</v>
      </c>
      <c r="F481" t="str">
        <f xml:space="preserve">
IF(A481="","",
VLOOKUP(MOD(ROW(A481)-2, 参照用!$J$12) + 1,参照用!$N$1:$P$50,3,0)
)</f>
        <v>外出不可</v>
      </c>
      <c r="G481">
        <f xml:space="preserve">
IF(A481="","",
IFERROR(
INDEX(中間シート!$B:$CB,
MATCH(A481&amp;B481,中間シート!$A$1:$A$149,0),
MATCH(F481,中間シート!$B$2:$CB$2,0)
),
"")
)</f>
        <v>0</v>
      </c>
      <c r="H481">
        <f t="shared" si="21"/>
        <v>0</v>
      </c>
      <c r="I481" t="str">
        <f t="shared" si="22"/>
        <v/>
      </c>
      <c r="J481" t="str">
        <f xml:space="preserve">
_xlfn.SWITCH(E481,
"良好サイン",H481*VLOOKUP(F481,参照用!$P$2:$Q$55,2,0),
"注意サイン",H481*VLOOKUP(F481,参照用!$P$2:$Q$55,2,0),
""
)</f>
        <v/>
      </c>
      <c r="K481" s="20">
        <f t="shared" si="23"/>
        <v>60</v>
      </c>
    </row>
    <row r="482" spans="1:11" x14ac:dyDescent="0.2">
      <c r="A482" s="8">
        <f>IF(INDEX(中間シート!B$1:B$149,QUOTIENT(ROW(A482)-2, 参照用!$J$12) + 3,1)&gt;0,
INDEX(中間シート!B$1:B$149,QUOTIENT(ROW(A482)-2, 参照用!$J$12) + 3,1),
"")</f>
        <v>46027</v>
      </c>
      <c r="B482" s="8" t="str">
        <f>IF(INDEX(中間シート!D$1:D$149,QUOTIENT(ROW(B482)-2, 参照用!$J$12) + 3,1)&gt;0,
INDEX(中間シート!D$1:D$149,QUOTIENT(ROW(B482)-2, 参照用!$J$12) + 3,1),
"")</f>
        <v>昼</v>
      </c>
      <c r="C482" s="8" t="str">
        <f>INDEX(中間シート!$A$1:$AZ$149,MATCH(A482&amp;B482,中間シート!$A$1:$A$149,0),MATCH(C$1,中間シート!$A$2:$AZ$2,0))</f>
        <v/>
      </c>
      <c r="D482" s="8" t="str">
        <f>INDEX(中間シート!$A$1:$AZ$149,MATCH($A482&amp;$B482,中間シート!$A$1:$A$149,0),MATCH(D$1,中間シート!$A$2:$AZ$2,0))</f>
        <v/>
      </c>
      <c r="E482" t="str">
        <f>IF(
A482="","",
VLOOKUP(MOD(ROW(A482)-2, 参照用!$J$12) + 1,参照用!$N$1:$P$50,2,0)
)</f>
        <v>悪化サイン</v>
      </c>
      <c r="F482" t="str">
        <f xml:space="preserve">
IF(A482="","",
VLOOKUP(MOD(ROW(A482)-2, 参照用!$J$12) + 1,参照用!$N$1:$P$50,3,0)
)</f>
        <v>思考不能</v>
      </c>
      <c r="G482">
        <f xml:space="preserve">
IF(A482="","",
IFERROR(
INDEX(中間シート!$B:$CB,
MATCH(A482&amp;B482,中間シート!$A$1:$A$149,0),
MATCH(F482,中間シート!$B$2:$CB$2,0)
),
"")
)</f>
        <v>0</v>
      </c>
      <c r="H482">
        <f t="shared" si="21"/>
        <v>0</v>
      </c>
      <c r="I482" t="str">
        <f t="shared" si="22"/>
        <v/>
      </c>
      <c r="J482" t="str">
        <f xml:space="preserve">
_xlfn.SWITCH(E482,
"良好サイン",H482*VLOOKUP(F482,参照用!$P$2:$Q$55,2,0),
"注意サイン",H482*VLOOKUP(F482,参照用!$P$2:$Q$55,2,0),
""
)</f>
        <v/>
      </c>
      <c r="K482" s="20">
        <f t="shared" si="23"/>
        <v>60</v>
      </c>
    </row>
    <row r="483" spans="1:11" x14ac:dyDescent="0.2">
      <c r="A483" s="8">
        <f>IF(INDEX(中間シート!B$1:B$149,QUOTIENT(ROW(A483)-2, 参照用!$J$12) + 3,1)&gt;0,
INDEX(中間シート!B$1:B$149,QUOTIENT(ROW(A483)-2, 参照用!$J$12) + 3,1),
"")</f>
        <v>46027</v>
      </c>
      <c r="B483" s="8" t="str">
        <f>IF(INDEX(中間シート!D$1:D$149,QUOTIENT(ROW(B483)-2, 参照用!$J$12) + 3,1)&gt;0,
INDEX(中間シート!D$1:D$149,QUOTIENT(ROW(B483)-2, 参照用!$J$12) + 3,1),
"")</f>
        <v>昼</v>
      </c>
      <c r="C483" s="8" t="str">
        <f>INDEX(中間シート!$A$1:$AZ$149,MATCH(A483&amp;B483,中間シート!$A$1:$A$149,0),MATCH(C$1,中間シート!$A$2:$AZ$2,0))</f>
        <v/>
      </c>
      <c r="D483" s="8" t="str">
        <f>INDEX(中間シート!$A$1:$AZ$149,MATCH($A483&amp;$B483,中間シート!$A$1:$A$149,0),MATCH(D$1,中間シート!$A$2:$AZ$2,0))</f>
        <v/>
      </c>
      <c r="E483" t="str">
        <f>IF(
A483="","",
VLOOKUP(MOD(ROW(A483)-2, 参照用!$J$12) + 1,参照用!$N$1:$P$50,2,0)
)</f>
        <v>悪化サイン</v>
      </c>
      <c r="F483" t="str">
        <f xml:space="preserve">
IF(A483="","",
VLOOKUP(MOD(ROW(A483)-2, 参照用!$J$12) + 1,参照用!$N$1:$P$50,3,0)
)</f>
        <v>人間不信</v>
      </c>
      <c r="G483">
        <f xml:space="preserve">
IF(A483="","",
IFERROR(
INDEX(中間シート!$B:$CB,
MATCH(A483&amp;B483,中間シート!$A$1:$A$149,0),
MATCH(F483,中間シート!$B$2:$CB$2,0)
),
"")
)</f>
        <v>0</v>
      </c>
      <c r="H483">
        <f t="shared" si="21"/>
        <v>0</v>
      </c>
      <c r="I483" t="str">
        <f t="shared" si="22"/>
        <v/>
      </c>
      <c r="J483" t="str">
        <f xml:space="preserve">
_xlfn.SWITCH(E483,
"良好サイン",H483*VLOOKUP(F483,参照用!$P$2:$Q$55,2,0),
"注意サイン",H483*VLOOKUP(F483,参照用!$P$2:$Q$55,2,0),
""
)</f>
        <v/>
      </c>
      <c r="K483" s="20">
        <f t="shared" si="23"/>
        <v>60</v>
      </c>
    </row>
    <row r="484" spans="1:11" x14ac:dyDescent="0.2">
      <c r="A484" s="8">
        <f>IF(INDEX(中間シート!B$1:B$149,QUOTIENT(ROW(A484)-2, 参照用!$J$12) + 3,1)&gt;0,
INDEX(中間シート!B$1:B$149,QUOTIENT(ROW(A484)-2, 参照用!$J$12) + 3,1),
"")</f>
        <v>46027</v>
      </c>
      <c r="B484" s="8" t="str">
        <f>IF(INDEX(中間シート!D$1:D$149,QUOTIENT(ROW(B484)-2, 参照用!$J$12) + 3,1)&gt;0,
INDEX(中間シート!D$1:D$149,QUOTIENT(ROW(B484)-2, 参照用!$J$12) + 3,1),
"")</f>
        <v>昼</v>
      </c>
      <c r="C484" s="8" t="str">
        <f>INDEX(中間シート!$A$1:$AZ$149,MATCH(A484&amp;B484,中間シート!$A$1:$A$149,0),MATCH(C$1,中間シート!$A$2:$AZ$2,0))</f>
        <v/>
      </c>
      <c r="D484" s="8" t="str">
        <f>INDEX(中間シート!$A$1:$AZ$149,MATCH($A484&amp;$B484,中間シート!$A$1:$A$149,0),MATCH(D$1,中間シート!$A$2:$AZ$2,0))</f>
        <v/>
      </c>
      <c r="E484" t="str">
        <f>IF(
A484="","",
VLOOKUP(MOD(ROW(A484)-2, 参照用!$J$12) + 1,参照用!$N$1:$P$50,2,0)
)</f>
        <v>悪化サイン</v>
      </c>
      <c r="F484" t="str">
        <f xml:space="preserve">
IF(A484="","",
VLOOKUP(MOD(ROW(A484)-2, 参照用!$J$12) + 1,参照用!$N$1:$P$50,3,0)
)</f>
        <v>破壊衝動</v>
      </c>
      <c r="G484">
        <f xml:space="preserve">
IF(A484="","",
IFERROR(
INDEX(中間シート!$B:$CB,
MATCH(A484&amp;B484,中間シート!$A$1:$A$149,0),
MATCH(F484,中間シート!$B$2:$CB$2,0)
),
"")
)</f>
        <v>0</v>
      </c>
      <c r="H484">
        <f t="shared" si="21"/>
        <v>0</v>
      </c>
      <c r="I484" t="str">
        <f t="shared" si="22"/>
        <v/>
      </c>
      <c r="J484" t="str">
        <f xml:space="preserve">
_xlfn.SWITCH(E484,
"良好サイン",H484*VLOOKUP(F484,参照用!$P$2:$Q$55,2,0),
"注意サイン",H484*VLOOKUP(F484,参照用!$P$2:$Q$55,2,0),
""
)</f>
        <v/>
      </c>
      <c r="K484" s="20">
        <f t="shared" si="23"/>
        <v>60</v>
      </c>
    </row>
    <row r="485" spans="1:11" x14ac:dyDescent="0.2">
      <c r="A485" s="8">
        <f>IF(INDEX(中間シート!B$1:B$149,QUOTIENT(ROW(A485)-2, 参照用!$J$12) + 3,1)&gt;0,
INDEX(中間シート!B$1:B$149,QUOTIENT(ROW(A485)-2, 参照用!$J$12) + 3,1),
"")</f>
        <v>46027</v>
      </c>
      <c r="B485" s="8" t="str">
        <f>IF(INDEX(中間シート!D$1:D$149,QUOTIENT(ROW(B485)-2, 参照用!$J$12) + 3,1)&gt;0,
INDEX(中間シート!D$1:D$149,QUOTIENT(ROW(B485)-2, 参照用!$J$12) + 3,1),
"")</f>
        <v>昼</v>
      </c>
      <c r="C485" s="8" t="str">
        <f>INDEX(中間シート!$A$1:$AZ$149,MATCH(A485&amp;B485,中間シート!$A$1:$A$149,0),MATCH(C$1,中間シート!$A$2:$AZ$2,0))</f>
        <v/>
      </c>
      <c r="D485" s="8" t="str">
        <f>INDEX(中間シート!$A$1:$AZ$149,MATCH($A485&amp;$B485,中間シート!$A$1:$A$149,0),MATCH(D$1,中間シート!$A$2:$AZ$2,0))</f>
        <v/>
      </c>
      <c r="E485" t="str">
        <f>IF(
A485="","",
VLOOKUP(MOD(ROW(A485)-2, 参照用!$J$12) + 1,参照用!$N$1:$P$50,2,0)
)</f>
        <v>リカバリー</v>
      </c>
      <c r="F485" t="str">
        <f xml:space="preserve">
IF(A485="","",
VLOOKUP(MOD(ROW(A485)-2, 参照用!$J$12) + 1,参照用!$N$1:$P$50,3,0)
)</f>
        <v>ストレッチ</v>
      </c>
      <c r="G485">
        <f xml:space="preserve">
IF(A485="","",
IFERROR(
INDEX(中間シート!$B:$CB,
MATCH(A485&amp;B485,中間シート!$A$1:$A$149,0),
MATCH(F485,中間シート!$B$2:$CB$2,0)
),
"")
)</f>
        <v>0</v>
      </c>
      <c r="H485">
        <f t="shared" si="21"/>
        <v>0</v>
      </c>
      <c r="I485" t="str">
        <f t="shared" si="22"/>
        <v/>
      </c>
      <c r="J485" t="str">
        <f xml:space="preserve">
_xlfn.SWITCH(E485,
"良好サイン",H485*VLOOKUP(F485,参照用!$P$2:$Q$55,2,0),
"注意サイン",H485*VLOOKUP(F485,参照用!$P$2:$Q$55,2,0),
""
)</f>
        <v/>
      </c>
      <c r="K485" s="20">
        <f t="shared" si="23"/>
        <v>60</v>
      </c>
    </row>
    <row r="486" spans="1:11" x14ac:dyDescent="0.2">
      <c r="A486" s="8">
        <f>IF(INDEX(中間シート!B$1:B$149,QUOTIENT(ROW(A486)-2, 参照用!$J$12) + 3,1)&gt;0,
INDEX(中間シート!B$1:B$149,QUOTIENT(ROW(A486)-2, 参照用!$J$12) + 3,1),
"")</f>
        <v>46027</v>
      </c>
      <c r="B486" s="8" t="str">
        <f>IF(INDEX(中間シート!D$1:D$149,QUOTIENT(ROW(B486)-2, 参照用!$J$12) + 3,1)&gt;0,
INDEX(中間シート!D$1:D$149,QUOTIENT(ROW(B486)-2, 参照用!$J$12) + 3,1),
"")</f>
        <v>昼</v>
      </c>
      <c r="C486" s="8" t="str">
        <f>INDEX(中間シート!$A$1:$AZ$149,MATCH(A486&amp;B486,中間シート!$A$1:$A$149,0),MATCH(C$1,中間シート!$A$2:$AZ$2,0))</f>
        <v/>
      </c>
      <c r="D486" s="8" t="str">
        <f>INDEX(中間シート!$A$1:$AZ$149,MATCH($A486&amp;$B486,中間シート!$A$1:$A$149,0),MATCH(D$1,中間シート!$A$2:$AZ$2,0))</f>
        <v/>
      </c>
      <c r="E486" t="str">
        <f>IF(
A486="","",
VLOOKUP(MOD(ROW(A486)-2, 参照用!$J$12) + 1,参照用!$N$1:$P$50,2,0)
)</f>
        <v>リカバリー</v>
      </c>
      <c r="F486" t="str">
        <f xml:space="preserve">
IF(A486="","",
VLOOKUP(MOD(ROW(A486)-2, 参照用!$J$12) + 1,参照用!$N$1:$P$50,3,0)
)</f>
        <v>仮眠</v>
      </c>
      <c r="G486">
        <f xml:space="preserve">
IF(A486="","",
IFERROR(
INDEX(中間シート!$B:$CB,
MATCH(A486&amp;B486,中間シート!$A$1:$A$149,0),
MATCH(F486,中間シート!$B$2:$CB$2,0)
),
"")
)</f>
        <v>0</v>
      </c>
      <c r="H486">
        <f t="shared" si="21"/>
        <v>0</v>
      </c>
      <c r="I486" t="str">
        <f t="shared" si="22"/>
        <v/>
      </c>
      <c r="J486" t="str">
        <f xml:space="preserve">
_xlfn.SWITCH(E486,
"良好サイン",H486*VLOOKUP(F486,参照用!$P$2:$Q$55,2,0),
"注意サイン",H486*VLOOKUP(F486,参照用!$P$2:$Q$55,2,0),
""
)</f>
        <v/>
      </c>
      <c r="K486" s="20">
        <f t="shared" si="23"/>
        <v>60</v>
      </c>
    </row>
    <row r="487" spans="1:11" x14ac:dyDescent="0.2">
      <c r="A487" s="8">
        <f>IF(INDEX(中間シート!B$1:B$149,QUOTIENT(ROW(A487)-2, 参照用!$J$12) + 3,1)&gt;0,
INDEX(中間シート!B$1:B$149,QUOTIENT(ROW(A487)-2, 参照用!$J$12) + 3,1),
"")</f>
        <v>46027</v>
      </c>
      <c r="B487" s="8" t="str">
        <f>IF(INDEX(中間シート!D$1:D$149,QUOTIENT(ROW(B487)-2, 参照用!$J$12) + 3,1)&gt;0,
INDEX(中間シート!D$1:D$149,QUOTIENT(ROW(B487)-2, 参照用!$J$12) + 3,1),
"")</f>
        <v>昼</v>
      </c>
      <c r="C487" s="8" t="str">
        <f>INDEX(中間シート!$A$1:$AZ$149,MATCH(A487&amp;B487,中間シート!$A$1:$A$149,0),MATCH(C$1,中間シート!$A$2:$AZ$2,0))</f>
        <v/>
      </c>
      <c r="D487" s="8" t="str">
        <f>INDEX(中間シート!$A$1:$AZ$149,MATCH($A487&amp;$B487,中間シート!$A$1:$A$149,0),MATCH(D$1,中間シート!$A$2:$AZ$2,0))</f>
        <v/>
      </c>
      <c r="E487" t="str">
        <f>IF(
A487="","",
VLOOKUP(MOD(ROW(A487)-2, 参照用!$J$12) + 1,参照用!$N$1:$P$50,2,0)
)</f>
        <v>リカバリー</v>
      </c>
      <c r="F487" t="str">
        <f xml:space="preserve">
IF(A487="","",
VLOOKUP(MOD(ROW(A487)-2, 参照用!$J$12) + 1,参照用!$N$1:$P$50,3,0)
)</f>
        <v>音楽</v>
      </c>
      <c r="G487">
        <f xml:space="preserve">
IF(A487="","",
IFERROR(
INDEX(中間シート!$B:$CB,
MATCH(A487&amp;B487,中間シート!$A$1:$A$149,0),
MATCH(F487,中間シート!$B$2:$CB$2,0)
),
"")
)</f>
        <v>0</v>
      </c>
      <c r="H487">
        <f t="shared" si="21"/>
        <v>0</v>
      </c>
      <c r="I487" t="str">
        <f t="shared" si="22"/>
        <v/>
      </c>
      <c r="J487" t="str">
        <f xml:space="preserve">
_xlfn.SWITCH(E487,
"良好サイン",H487*VLOOKUP(F487,参照用!$P$2:$Q$55,2,0),
"注意サイン",H487*VLOOKUP(F487,参照用!$P$2:$Q$55,2,0),
""
)</f>
        <v/>
      </c>
      <c r="K487" s="20">
        <f t="shared" si="23"/>
        <v>60</v>
      </c>
    </row>
    <row r="488" spans="1:11" x14ac:dyDescent="0.2">
      <c r="A488" s="8">
        <f>IF(INDEX(中間シート!B$1:B$149,QUOTIENT(ROW(A488)-2, 参照用!$J$12) + 3,1)&gt;0,
INDEX(中間シート!B$1:B$149,QUOTIENT(ROW(A488)-2, 参照用!$J$12) + 3,1),
"")</f>
        <v>46027</v>
      </c>
      <c r="B488" s="8" t="str">
        <f>IF(INDEX(中間シート!D$1:D$149,QUOTIENT(ROW(B488)-2, 参照用!$J$12) + 3,1)&gt;0,
INDEX(中間シート!D$1:D$149,QUOTIENT(ROW(B488)-2, 参照用!$J$12) + 3,1),
"")</f>
        <v>昼</v>
      </c>
      <c r="C488" s="8" t="str">
        <f>INDEX(中間シート!$A$1:$AZ$149,MATCH(A488&amp;B488,中間シート!$A$1:$A$149,0),MATCH(C$1,中間シート!$A$2:$AZ$2,0))</f>
        <v/>
      </c>
      <c r="D488" s="8" t="str">
        <f>INDEX(中間シート!$A$1:$AZ$149,MATCH($A488&amp;$B488,中間シート!$A$1:$A$149,0),MATCH(D$1,中間シート!$A$2:$AZ$2,0))</f>
        <v/>
      </c>
      <c r="E488" t="str">
        <f>IF(
A488="","",
VLOOKUP(MOD(ROW(A488)-2, 参照用!$J$12) + 1,参照用!$N$1:$P$50,2,0)
)</f>
        <v>リカバリー</v>
      </c>
      <c r="F488" t="str">
        <f xml:space="preserve">
IF(A488="","",
VLOOKUP(MOD(ROW(A488)-2, 参照用!$J$12) + 1,参照用!$N$1:$P$50,3,0)
)</f>
        <v>頓服</v>
      </c>
      <c r="G488">
        <f xml:space="preserve">
IF(A488="","",
IFERROR(
INDEX(中間シート!$B:$CB,
MATCH(A488&amp;B488,中間シート!$A$1:$A$149,0),
MATCH(F488,中間シート!$B$2:$CB$2,0)
),
"")
)</f>
        <v>0</v>
      </c>
      <c r="H488">
        <f t="shared" si="21"/>
        <v>0</v>
      </c>
      <c r="I488" t="str">
        <f t="shared" si="22"/>
        <v/>
      </c>
      <c r="J488" t="str">
        <f xml:space="preserve">
_xlfn.SWITCH(E488,
"良好サイン",H488*VLOOKUP(F488,参照用!$P$2:$Q$55,2,0),
"注意サイン",H488*VLOOKUP(F488,参照用!$P$2:$Q$55,2,0),
""
)</f>
        <v/>
      </c>
      <c r="K488" s="20">
        <f t="shared" si="23"/>
        <v>60</v>
      </c>
    </row>
    <row r="489" spans="1:11" x14ac:dyDescent="0.2">
      <c r="A489" s="8">
        <f>IF(INDEX(中間シート!B$1:B$149,QUOTIENT(ROW(A489)-2, 参照用!$J$12) + 3,1)&gt;0,
INDEX(中間シート!B$1:B$149,QUOTIENT(ROW(A489)-2, 参照用!$J$12) + 3,1),
"")</f>
        <v>46027</v>
      </c>
      <c r="B489" s="8" t="str">
        <f>IF(INDEX(中間シート!D$1:D$149,QUOTIENT(ROW(B489)-2, 参照用!$J$12) + 3,1)&gt;0,
INDEX(中間シート!D$1:D$149,QUOTIENT(ROW(B489)-2, 参照用!$J$12) + 3,1),
"")</f>
        <v>昼</v>
      </c>
      <c r="C489" s="8" t="str">
        <f>INDEX(中間シート!$A$1:$AZ$149,MATCH(A489&amp;B489,中間シート!$A$1:$A$149,0),MATCH(C$1,中間シート!$A$2:$AZ$2,0))</f>
        <v/>
      </c>
      <c r="D489" s="8" t="str">
        <f>INDEX(中間シート!$A$1:$AZ$149,MATCH($A489&amp;$B489,中間シート!$A$1:$A$149,0),MATCH(D$1,中間シート!$A$2:$AZ$2,0))</f>
        <v/>
      </c>
      <c r="E489" t="str">
        <f>IF(
A489="","",
VLOOKUP(MOD(ROW(A489)-2, 参照用!$J$12) + 1,参照用!$N$1:$P$50,2,0)
)</f>
        <v>リカバリー</v>
      </c>
      <c r="F489" t="str">
        <f xml:space="preserve">
IF(A489="","",
VLOOKUP(MOD(ROW(A489)-2, 参照用!$J$12) + 1,参照用!$N$1:$P$50,3,0)
)</f>
        <v>散歩</v>
      </c>
      <c r="G489">
        <f xml:space="preserve">
IF(A489="","",
IFERROR(
INDEX(中間シート!$B:$CB,
MATCH(A489&amp;B489,中間シート!$A$1:$A$149,0),
MATCH(F489,中間シート!$B$2:$CB$2,0)
),
"")
)</f>
        <v>0</v>
      </c>
      <c r="H489">
        <f t="shared" si="21"/>
        <v>0</v>
      </c>
      <c r="I489" t="str">
        <f t="shared" si="22"/>
        <v/>
      </c>
      <c r="J489" t="str">
        <f xml:space="preserve">
_xlfn.SWITCH(E489,
"良好サイン",H489*VLOOKUP(F489,参照用!$P$2:$Q$55,2,0),
"注意サイン",H489*VLOOKUP(F489,参照用!$P$2:$Q$55,2,0),
""
)</f>
        <v/>
      </c>
      <c r="K489" s="20">
        <f t="shared" si="23"/>
        <v>60</v>
      </c>
    </row>
    <row r="490" spans="1:11" x14ac:dyDescent="0.2">
      <c r="A490" s="8">
        <f>IF(INDEX(中間シート!B$1:B$149,QUOTIENT(ROW(A490)-2, 参照用!$J$12) + 3,1)&gt;0,
INDEX(中間シート!B$1:B$149,QUOTIENT(ROW(A490)-2, 参照用!$J$12) + 3,1),
"")</f>
        <v>46027</v>
      </c>
      <c r="B490" s="8" t="str">
        <f>IF(INDEX(中間シート!D$1:D$149,QUOTIENT(ROW(B490)-2, 参照用!$J$12) + 3,1)&gt;0,
INDEX(中間シート!D$1:D$149,QUOTIENT(ROW(B490)-2, 参照用!$J$12) + 3,1),
"")</f>
        <v>昼</v>
      </c>
      <c r="C490" s="8" t="str">
        <f>INDEX(中間シート!$A$1:$AZ$149,MATCH(A490&amp;B490,中間シート!$A$1:$A$149,0),MATCH(C$1,中間シート!$A$2:$AZ$2,0))</f>
        <v/>
      </c>
      <c r="D490" s="8" t="str">
        <f>INDEX(中間シート!$A$1:$AZ$149,MATCH($A490&amp;$B490,中間シート!$A$1:$A$149,0),MATCH(D$1,中間シート!$A$2:$AZ$2,0))</f>
        <v/>
      </c>
      <c r="E490" t="str">
        <f>IF(
A490="","",
VLOOKUP(MOD(ROW(A490)-2, 参照用!$J$12) + 1,参照用!$N$1:$P$50,2,0)
)</f>
        <v>服薬</v>
      </c>
      <c r="F490" t="str">
        <f xml:space="preserve">
IF(A490="","",
VLOOKUP(MOD(ROW(A490)-2, 参照用!$J$12) + 1,参照用!$N$1:$P$50,3,0)
)</f>
        <v>いつもの薬</v>
      </c>
      <c r="G490">
        <f xml:space="preserve">
IF(A490="","",
IFERROR(
INDEX(中間シート!$B:$CB,
MATCH(A490&amp;B490,中間シート!$A$1:$A$149,0),
MATCH(F490,中間シート!$B$2:$CB$2,0)
),
"")
)</f>
        <v>0</v>
      </c>
      <c r="H490">
        <f t="shared" si="21"/>
        <v>0</v>
      </c>
      <c r="I490" t="str">
        <f t="shared" si="22"/>
        <v/>
      </c>
      <c r="J490" t="str">
        <f xml:space="preserve">
_xlfn.SWITCH(E490,
"良好サイン",H490*VLOOKUP(F490,参照用!$P$2:$Q$55,2,0),
"注意サイン",H490*VLOOKUP(F490,参照用!$P$2:$Q$55,2,0),
""
)</f>
        <v/>
      </c>
      <c r="K490" s="20">
        <f t="shared" si="23"/>
        <v>60</v>
      </c>
    </row>
    <row r="491" spans="1:11" x14ac:dyDescent="0.2">
      <c r="A491" s="8">
        <f>IF(INDEX(中間シート!B$1:B$149,QUOTIENT(ROW(A491)-2, 参照用!$J$12) + 3,1)&gt;0,
INDEX(中間シート!B$1:B$149,QUOTIENT(ROW(A491)-2, 参照用!$J$12) + 3,1),
"")</f>
        <v>46027</v>
      </c>
      <c r="B491" s="8" t="str">
        <f>IF(INDEX(中間シート!D$1:D$149,QUOTIENT(ROW(B491)-2, 参照用!$J$12) + 3,1)&gt;0,
INDEX(中間シート!D$1:D$149,QUOTIENT(ROW(B491)-2, 参照用!$J$12) + 3,1),
"")</f>
        <v>昼</v>
      </c>
      <c r="C491" s="8" t="str">
        <f>INDEX(中間シート!$A$1:$AZ$149,MATCH(A491&amp;B491,中間シート!$A$1:$A$149,0),MATCH(C$1,中間シート!$A$2:$AZ$2,0))</f>
        <v/>
      </c>
      <c r="D491" s="8" t="str">
        <f>INDEX(中間シート!$A$1:$AZ$149,MATCH($A491&amp;$B491,中間シート!$A$1:$A$149,0),MATCH(D$1,中間シート!$A$2:$AZ$2,0))</f>
        <v/>
      </c>
      <c r="E491" t="str">
        <f>IF(
A491="","",
VLOOKUP(MOD(ROW(A491)-2, 参照用!$J$12) + 1,参照用!$N$1:$P$50,2,0)
)</f>
        <v>備考</v>
      </c>
      <c r="F491" t="str">
        <f xml:space="preserve">
IF(A491="","",
VLOOKUP(MOD(ROW(A491)-2, 参照用!$J$12) + 1,参照用!$N$1:$P$50,3,0)
)</f>
        <v>コメント</v>
      </c>
      <c r="G491" t="str">
        <f xml:space="preserve">
IF(A491="","",
IFERROR(
INDEX(中間シート!$B:$CB,
MATCH(A491&amp;B491,中間シート!$A$1:$A$149,0),
MATCH(F491,中間シート!$B$2:$CB$2,0)
),
"")
)</f>
        <v/>
      </c>
      <c r="H491" t="str">
        <f t="shared" si="21"/>
        <v/>
      </c>
      <c r="I491" t="str">
        <f t="shared" si="22"/>
        <v/>
      </c>
      <c r="J491" t="str">
        <f xml:space="preserve">
_xlfn.SWITCH(E491,
"良好サイン",H491*VLOOKUP(F491,参照用!$P$2:$Q$55,2,0),
"注意サイン",H491*VLOOKUP(F491,参照用!$P$2:$Q$55,2,0),
""
)</f>
        <v/>
      </c>
      <c r="K491" s="20">
        <f t="shared" si="23"/>
        <v>60</v>
      </c>
    </row>
    <row r="492" spans="1:11" x14ac:dyDescent="0.2">
      <c r="A492" s="8">
        <f>IF(INDEX(中間シート!B$1:B$149,QUOTIENT(ROW(A492)-2, 参照用!$J$12) + 3,1)&gt;0,
INDEX(中間シート!B$1:B$149,QUOTIENT(ROW(A492)-2, 参照用!$J$12) + 3,1),
"")</f>
        <v>46027</v>
      </c>
      <c r="B492" s="8" t="str">
        <f>IF(INDEX(中間シート!D$1:D$149,QUOTIENT(ROW(B492)-2, 参照用!$J$12) + 3,1)&gt;0,
INDEX(中間シート!D$1:D$149,QUOTIENT(ROW(B492)-2, 参照用!$J$12) + 3,1),
"")</f>
        <v>夜</v>
      </c>
      <c r="C492" s="8" t="str">
        <f>INDEX(中間シート!$A$1:$AZ$149,MATCH(A492&amp;B492,中間シート!$A$1:$A$149,0),MATCH(C$1,中間シート!$A$2:$AZ$2,0))</f>
        <v/>
      </c>
      <c r="D492" s="8" t="str">
        <f>INDEX(中間シート!$A$1:$AZ$149,MATCH($A492&amp;$B492,中間シート!$A$1:$A$149,0),MATCH(D$1,中間シート!$A$2:$AZ$2,0))</f>
        <v/>
      </c>
      <c r="E492" t="str">
        <f>IF(
A492="","",
VLOOKUP(MOD(ROW(A492)-2, 参照用!$J$12) + 1,参照用!$N$1:$P$50,2,0)
)</f>
        <v>日付</v>
      </c>
      <c r="F492" t="str">
        <f xml:space="preserve">
IF(A492="","",
VLOOKUP(MOD(ROW(A492)-2, 参照用!$J$12) + 1,参照用!$N$1:$P$50,3,0)
)</f>
        <v>日付</v>
      </c>
      <c r="G492">
        <f xml:space="preserve">
IF(A492="","",
IFERROR(
INDEX(中間シート!$B:$CB,
MATCH(A492&amp;B492,中間シート!$A$1:$A$149,0),
MATCH(F492,中間シート!$B$2:$CB$2,0)
),
"")
)</f>
        <v>46027</v>
      </c>
      <c r="H492" t="str">
        <f t="shared" si="21"/>
        <v/>
      </c>
      <c r="I492">
        <f t="shared" si="22"/>
        <v>46027</v>
      </c>
      <c r="J492" t="str">
        <f xml:space="preserve">
_xlfn.SWITCH(E492,
"良好サイン",H492*VLOOKUP(F492,参照用!$P$2:$Q$55,2,0),
"注意サイン",H492*VLOOKUP(F492,参照用!$P$2:$Q$55,2,0),
""
)</f>
        <v/>
      </c>
      <c r="K492" s="20">
        <f t="shared" si="23"/>
        <v>60</v>
      </c>
    </row>
    <row r="493" spans="1:11" x14ac:dyDescent="0.2">
      <c r="A493" s="8">
        <f>IF(INDEX(中間シート!B$1:B$149,QUOTIENT(ROW(A493)-2, 参照用!$J$12) + 3,1)&gt;0,
INDEX(中間シート!B$1:B$149,QUOTIENT(ROW(A493)-2, 参照用!$J$12) + 3,1),
"")</f>
        <v>46027</v>
      </c>
      <c r="B493" s="8" t="str">
        <f>IF(INDEX(中間シート!D$1:D$149,QUOTIENT(ROW(B493)-2, 参照用!$J$12) + 3,1)&gt;0,
INDEX(中間シート!D$1:D$149,QUOTIENT(ROW(B493)-2, 参照用!$J$12) + 3,1),
"")</f>
        <v>夜</v>
      </c>
      <c r="C493" s="8" t="str">
        <f>INDEX(中間シート!$A$1:$AZ$149,MATCH(A493&amp;B493,中間シート!$A$1:$A$149,0),MATCH(C$1,中間シート!$A$2:$AZ$2,0))</f>
        <v/>
      </c>
      <c r="D493" s="8" t="str">
        <f>INDEX(中間シート!$A$1:$AZ$149,MATCH($A493&amp;$B493,中間シート!$A$1:$A$149,0),MATCH(D$1,中間シート!$A$2:$AZ$2,0))</f>
        <v/>
      </c>
      <c r="E493" t="str">
        <f>IF(
A493="","",
VLOOKUP(MOD(ROW(A493)-2, 参照用!$J$12) + 1,参照用!$N$1:$P$50,2,0)
)</f>
        <v>曜日</v>
      </c>
      <c r="F493" t="str">
        <f xml:space="preserve">
IF(A493="","",
VLOOKUP(MOD(ROW(A493)-2, 参照用!$J$12) + 1,参照用!$N$1:$P$50,3,0)
)</f>
        <v>曜日</v>
      </c>
      <c r="G493" t="str">
        <f xml:space="preserve">
IF(A493="","",
IFERROR(
INDEX(中間シート!$B:$CB,
MATCH(A493&amp;B493,中間シート!$A$1:$A$149,0),
MATCH(F493,中間シート!$B$2:$CB$2,0)
),
"")
)</f>
        <v>月</v>
      </c>
      <c r="H493" t="str">
        <f t="shared" si="21"/>
        <v/>
      </c>
      <c r="I493" t="str">
        <f t="shared" si="22"/>
        <v>月</v>
      </c>
      <c r="J493" t="str">
        <f xml:space="preserve">
_xlfn.SWITCH(E493,
"良好サイン",H493*VLOOKUP(F493,参照用!$P$2:$Q$55,2,0),
"注意サイン",H493*VLOOKUP(F493,参照用!$P$2:$Q$55,2,0),
""
)</f>
        <v/>
      </c>
      <c r="K493" s="20">
        <f t="shared" si="23"/>
        <v>60</v>
      </c>
    </row>
    <row r="494" spans="1:11" x14ac:dyDescent="0.2">
      <c r="A494" s="8">
        <f>IF(INDEX(中間シート!B$1:B$149,QUOTIENT(ROW(A494)-2, 参照用!$J$12) + 3,1)&gt;0,
INDEX(中間シート!B$1:B$149,QUOTIENT(ROW(A494)-2, 参照用!$J$12) + 3,1),
"")</f>
        <v>46027</v>
      </c>
      <c r="B494" s="8" t="str">
        <f>IF(INDEX(中間シート!D$1:D$149,QUOTIENT(ROW(B494)-2, 参照用!$J$12) + 3,1)&gt;0,
INDEX(中間シート!D$1:D$149,QUOTIENT(ROW(B494)-2, 参照用!$J$12) + 3,1),
"")</f>
        <v>夜</v>
      </c>
      <c r="C494" s="8" t="str">
        <f>INDEX(中間シート!$A$1:$AZ$149,MATCH(A494&amp;B494,中間シート!$A$1:$A$149,0),MATCH(C$1,中間シート!$A$2:$AZ$2,0))</f>
        <v/>
      </c>
      <c r="D494" s="8" t="str">
        <f>INDEX(中間シート!$A$1:$AZ$149,MATCH($A494&amp;$B494,中間シート!$A$1:$A$149,0),MATCH(D$1,中間シート!$A$2:$AZ$2,0))</f>
        <v/>
      </c>
      <c r="E494" t="str">
        <f>IF(
A494="","",
VLOOKUP(MOD(ROW(A494)-2, 参照用!$J$12) + 1,参照用!$N$1:$P$50,2,0)
)</f>
        <v>時間帯</v>
      </c>
      <c r="F494" t="str">
        <f xml:space="preserve">
IF(A494="","",
VLOOKUP(MOD(ROW(A494)-2, 参照用!$J$12) + 1,参照用!$N$1:$P$50,3,0)
)</f>
        <v>時間帯</v>
      </c>
      <c r="G494" t="str">
        <f xml:space="preserve">
IF(A494="","",
IFERROR(
INDEX(中間シート!$B:$CB,
MATCH(A494&amp;B494,中間シート!$A$1:$A$149,0),
MATCH(F494,中間シート!$B$2:$CB$2,0)
),
"")
)</f>
        <v>夜</v>
      </c>
      <c r="H494" t="str">
        <f t="shared" si="21"/>
        <v/>
      </c>
      <c r="I494" t="str">
        <f t="shared" si="22"/>
        <v>夜</v>
      </c>
      <c r="J494" t="str">
        <f xml:space="preserve">
_xlfn.SWITCH(E494,
"良好サイン",H494*VLOOKUP(F494,参照用!$P$2:$Q$55,2,0),
"注意サイン",H494*VLOOKUP(F494,参照用!$P$2:$Q$55,2,0),
""
)</f>
        <v/>
      </c>
      <c r="K494" s="20">
        <f t="shared" si="23"/>
        <v>60</v>
      </c>
    </row>
    <row r="495" spans="1:11" x14ac:dyDescent="0.2">
      <c r="A495" s="8">
        <f>IF(INDEX(中間シート!B$1:B$149,QUOTIENT(ROW(A495)-2, 参照用!$J$12) + 3,1)&gt;0,
INDEX(中間シート!B$1:B$149,QUOTIENT(ROW(A495)-2, 参照用!$J$12) + 3,1),
"")</f>
        <v>46027</v>
      </c>
      <c r="B495" s="8" t="str">
        <f>IF(INDEX(中間シート!D$1:D$149,QUOTIENT(ROW(B495)-2, 参照用!$J$12) + 3,1)&gt;0,
INDEX(中間シート!D$1:D$149,QUOTIENT(ROW(B495)-2, 参照用!$J$12) + 3,1),
"")</f>
        <v>夜</v>
      </c>
      <c r="C495" s="8" t="str">
        <f>INDEX(中間シート!$A$1:$AZ$149,MATCH(A495&amp;B495,中間シート!$A$1:$A$149,0),MATCH(C$1,中間シート!$A$2:$AZ$2,0))</f>
        <v/>
      </c>
      <c r="D495" s="8" t="str">
        <f>INDEX(中間シート!$A$1:$AZ$149,MATCH($A495&amp;$B495,中間シート!$A$1:$A$149,0),MATCH(D$1,中間シート!$A$2:$AZ$2,0))</f>
        <v/>
      </c>
      <c r="E495" t="str">
        <f>IF(
A495="","",
VLOOKUP(MOD(ROW(A495)-2, 参照用!$J$12) + 1,参照用!$N$1:$P$50,2,0)
)</f>
        <v>気候</v>
      </c>
      <c r="F495" t="str">
        <f xml:space="preserve">
IF(A495="","",
VLOOKUP(MOD(ROW(A495)-2, 参照用!$J$12) + 1,参照用!$N$1:$P$50,3,0)
)</f>
        <v>天気</v>
      </c>
      <c r="G495" t="str">
        <f xml:space="preserve">
IF(A495="","",
IFERROR(
INDEX(中間シート!$B:$CB,
MATCH(A495&amp;B495,中間シート!$A$1:$A$149,0),
MATCH(F495,中間シート!$B$2:$CB$2,0)
),
"")
)</f>
        <v/>
      </c>
      <c r="H495" t="str">
        <f t="shared" si="21"/>
        <v/>
      </c>
      <c r="I495" t="str">
        <f t="shared" si="22"/>
        <v/>
      </c>
      <c r="J495" t="str">
        <f xml:space="preserve">
_xlfn.SWITCH(E495,
"良好サイン",H495*VLOOKUP(F495,参照用!$P$2:$Q$55,2,0),
"注意サイン",H495*VLOOKUP(F495,参照用!$P$2:$Q$55,2,0),
""
)</f>
        <v/>
      </c>
      <c r="K495" s="20">
        <f t="shared" si="23"/>
        <v>60</v>
      </c>
    </row>
    <row r="496" spans="1:11" x14ac:dyDescent="0.2">
      <c r="A496" s="8">
        <f>IF(INDEX(中間シート!B$1:B$149,QUOTIENT(ROW(A496)-2, 参照用!$J$12) + 3,1)&gt;0,
INDEX(中間シート!B$1:B$149,QUOTIENT(ROW(A496)-2, 参照用!$J$12) + 3,1),
"")</f>
        <v>46027</v>
      </c>
      <c r="B496" s="8" t="str">
        <f>IF(INDEX(中間シート!D$1:D$149,QUOTIENT(ROW(B496)-2, 参照用!$J$12) + 3,1)&gt;0,
INDEX(中間シート!D$1:D$149,QUOTIENT(ROW(B496)-2, 参照用!$J$12) + 3,1),
"")</f>
        <v>夜</v>
      </c>
      <c r="C496" s="8" t="str">
        <f>INDEX(中間シート!$A$1:$AZ$149,MATCH(A496&amp;B496,中間シート!$A$1:$A$149,0),MATCH(C$1,中間シート!$A$2:$AZ$2,0))</f>
        <v/>
      </c>
      <c r="D496" s="8" t="str">
        <f>INDEX(中間シート!$A$1:$AZ$149,MATCH($A496&amp;$B496,中間シート!$A$1:$A$149,0),MATCH(D$1,中間シート!$A$2:$AZ$2,0))</f>
        <v/>
      </c>
      <c r="E496" t="str">
        <f>IF(
A496="","",
VLOOKUP(MOD(ROW(A496)-2, 参照用!$J$12) + 1,参照用!$N$1:$P$50,2,0)
)</f>
        <v>気候</v>
      </c>
      <c r="F496" t="str">
        <f xml:space="preserve">
IF(A496="","",
VLOOKUP(MOD(ROW(A496)-2, 参照用!$J$12) + 1,参照用!$N$1:$P$50,3,0)
)</f>
        <v>気温</v>
      </c>
      <c r="G496" t="str">
        <f xml:space="preserve">
IF(A496="","",
IFERROR(
INDEX(中間シート!$B:$CB,
MATCH(A496&amp;B496,中間シート!$A$1:$A$149,0),
MATCH(F496,中間シート!$B$2:$CB$2,0)
),
"")
)</f>
        <v/>
      </c>
      <c r="H496" t="str">
        <f t="shared" si="21"/>
        <v/>
      </c>
      <c r="I496" t="str">
        <f t="shared" si="22"/>
        <v/>
      </c>
      <c r="J496" t="str">
        <f xml:space="preserve">
_xlfn.SWITCH(E496,
"良好サイン",H496*VLOOKUP(F496,参照用!$P$2:$Q$55,2,0),
"注意サイン",H496*VLOOKUP(F496,参照用!$P$2:$Q$55,2,0),
""
)</f>
        <v/>
      </c>
      <c r="K496" s="20">
        <f t="shared" si="23"/>
        <v>60</v>
      </c>
    </row>
    <row r="497" spans="1:11" x14ac:dyDescent="0.2">
      <c r="A497" s="8">
        <f>IF(INDEX(中間シート!B$1:B$149,QUOTIENT(ROW(A497)-2, 参照用!$J$12) + 3,1)&gt;0,
INDEX(中間シート!B$1:B$149,QUOTIENT(ROW(A497)-2, 参照用!$J$12) + 3,1),
"")</f>
        <v>46027</v>
      </c>
      <c r="B497" s="8" t="str">
        <f>IF(INDEX(中間シート!D$1:D$149,QUOTIENT(ROW(B497)-2, 参照用!$J$12) + 3,1)&gt;0,
INDEX(中間シート!D$1:D$149,QUOTIENT(ROW(B497)-2, 参照用!$J$12) + 3,1),
"")</f>
        <v>夜</v>
      </c>
      <c r="C497" s="8" t="str">
        <f>INDEX(中間シート!$A$1:$AZ$149,MATCH(A497&amp;B497,中間シート!$A$1:$A$149,0),MATCH(C$1,中間シート!$A$2:$AZ$2,0))</f>
        <v/>
      </c>
      <c r="D497" s="8" t="str">
        <f>INDEX(中間シート!$A$1:$AZ$149,MATCH($A497&amp;$B497,中間シート!$A$1:$A$149,0),MATCH(D$1,中間シート!$A$2:$AZ$2,0))</f>
        <v/>
      </c>
      <c r="E497" t="str">
        <f>IF(
A497="","",
VLOOKUP(MOD(ROW(A497)-2, 参照用!$J$12) + 1,参照用!$N$1:$P$50,2,0)
)</f>
        <v>基礎指標</v>
      </c>
      <c r="F497" t="str">
        <f xml:space="preserve">
IF(A497="","",
VLOOKUP(MOD(ROW(A497)-2, 参照用!$J$12) + 1,参照用!$N$1:$P$50,3,0)
)</f>
        <v>睡眠</v>
      </c>
      <c r="G497">
        <f xml:space="preserve">
IF(A497="","",
IFERROR(
INDEX(中間シート!$B:$CB,
MATCH(A497&amp;B497,中間シート!$A$1:$A$149,0),
MATCH(F497,中間シート!$B$2:$CB$2,0)
),
"")
)</f>
        <v>0</v>
      </c>
      <c r="H497">
        <f t="shared" si="21"/>
        <v>0</v>
      </c>
      <c r="I497" t="str">
        <f t="shared" si="22"/>
        <v/>
      </c>
      <c r="J497" t="str">
        <f xml:space="preserve">
_xlfn.SWITCH(E497,
"良好サイン",H497*VLOOKUP(F497,参照用!$P$2:$Q$55,2,0),
"注意サイン",H497*VLOOKUP(F497,参照用!$P$2:$Q$55,2,0),
""
)</f>
        <v/>
      </c>
      <c r="K497" s="20">
        <f t="shared" si="23"/>
        <v>60</v>
      </c>
    </row>
    <row r="498" spans="1:11" x14ac:dyDescent="0.2">
      <c r="A498" s="8">
        <f>IF(INDEX(中間シート!B$1:B$149,QUOTIENT(ROW(A498)-2, 参照用!$J$12) + 3,1)&gt;0,
INDEX(中間シート!B$1:B$149,QUOTIENT(ROW(A498)-2, 参照用!$J$12) + 3,1),
"")</f>
        <v>46027</v>
      </c>
      <c r="B498" s="8" t="str">
        <f>IF(INDEX(中間シート!D$1:D$149,QUOTIENT(ROW(B498)-2, 参照用!$J$12) + 3,1)&gt;0,
INDEX(中間シート!D$1:D$149,QUOTIENT(ROW(B498)-2, 参照用!$J$12) + 3,1),
"")</f>
        <v>夜</v>
      </c>
      <c r="C498" s="8" t="str">
        <f>INDEX(中間シート!$A$1:$AZ$149,MATCH(A498&amp;B498,中間シート!$A$1:$A$149,0),MATCH(C$1,中間シート!$A$2:$AZ$2,0))</f>
        <v/>
      </c>
      <c r="D498" s="8" t="str">
        <f>INDEX(中間シート!$A$1:$AZ$149,MATCH($A498&amp;$B498,中間シート!$A$1:$A$149,0),MATCH(D$1,中間シート!$A$2:$AZ$2,0))</f>
        <v/>
      </c>
      <c r="E498" t="str">
        <f>IF(
A498="","",
VLOOKUP(MOD(ROW(A498)-2, 参照用!$J$12) + 1,参照用!$N$1:$P$50,2,0)
)</f>
        <v>基礎指標</v>
      </c>
      <c r="F498" t="str">
        <f xml:space="preserve">
IF(A498="","",
VLOOKUP(MOD(ROW(A498)-2, 参照用!$J$12) + 1,参照用!$N$1:$P$50,3,0)
)</f>
        <v>食事</v>
      </c>
      <c r="G498">
        <f xml:space="preserve">
IF(A498="","",
IFERROR(
INDEX(中間シート!$B:$CB,
MATCH(A498&amp;B498,中間シート!$A$1:$A$149,0),
MATCH(F498,中間シート!$B$2:$CB$2,0)
),
"")
)</f>
        <v>0</v>
      </c>
      <c r="H498">
        <f t="shared" si="21"/>
        <v>0</v>
      </c>
      <c r="I498" t="str">
        <f t="shared" si="22"/>
        <v/>
      </c>
      <c r="J498" t="str">
        <f xml:space="preserve">
_xlfn.SWITCH(E498,
"良好サイン",H498*VLOOKUP(F498,参照用!$P$2:$Q$55,2,0),
"注意サイン",H498*VLOOKUP(F498,参照用!$P$2:$Q$55,2,0),
""
)</f>
        <v/>
      </c>
      <c r="K498" s="20">
        <f t="shared" si="23"/>
        <v>60</v>
      </c>
    </row>
    <row r="499" spans="1:11" x14ac:dyDescent="0.2">
      <c r="A499" s="8">
        <f>IF(INDEX(中間シート!B$1:B$149,QUOTIENT(ROW(A499)-2, 参照用!$J$12) + 3,1)&gt;0,
INDEX(中間シート!B$1:B$149,QUOTIENT(ROW(A499)-2, 参照用!$J$12) + 3,1),
"")</f>
        <v>46027</v>
      </c>
      <c r="B499" s="8" t="str">
        <f>IF(INDEX(中間シート!D$1:D$149,QUOTIENT(ROW(B499)-2, 参照用!$J$12) + 3,1)&gt;0,
INDEX(中間シート!D$1:D$149,QUOTIENT(ROW(B499)-2, 参照用!$J$12) + 3,1),
"")</f>
        <v>夜</v>
      </c>
      <c r="C499" s="8" t="str">
        <f>INDEX(中間シート!$A$1:$AZ$149,MATCH(A499&amp;B499,中間シート!$A$1:$A$149,0),MATCH(C$1,中間シート!$A$2:$AZ$2,0))</f>
        <v/>
      </c>
      <c r="D499" s="8" t="str">
        <f>INDEX(中間シート!$A$1:$AZ$149,MATCH($A499&amp;$B499,中間シート!$A$1:$A$149,0),MATCH(D$1,中間シート!$A$2:$AZ$2,0))</f>
        <v/>
      </c>
      <c r="E499" t="str">
        <f>IF(
A499="","",
VLOOKUP(MOD(ROW(A499)-2, 参照用!$J$12) + 1,参照用!$N$1:$P$50,2,0)
)</f>
        <v>基礎指標</v>
      </c>
      <c r="F499" t="str">
        <f xml:space="preserve">
IF(A499="","",
VLOOKUP(MOD(ROW(A499)-2, 参照用!$J$12) + 1,参照用!$N$1:$P$50,3,0)
)</f>
        <v>ストレス</v>
      </c>
      <c r="G499">
        <f xml:space="preserve">
IF(A499="","",
IFERROR(
INDEX(中間シート!$B:$CB,
MATCH(A499&amp;B499,中間シート!$A$1:$A$149,0),
MATCH(F499,中間シート!$B$2:$CB$2,0)
),
"")
)</f>
        <v>0</v>
      </c>
      <c r="H499">
        <f t="shared" si="21"/>
        <v>0</v>
      </c>
      <c r="I499" t="str">
        <f t="shared" si="22"/>
        <v/>
      </c>
      <c r="J499" t="str">
        <f xml:space="preserve">
_xlfn.SWITCH(E499,
"良好サイン",H499*VLOOKUP(F499,参照用!$P$2:$Q$55,2,0),
"注意サイン",H499*VLOOKUP(F499,参照用!$P$2:$Q$55,2,0),
""
)</f>
        <v/>
      </c>
      <c r="K499" s="20">
        <f t="shared" si="23"/>
        <v>60</v>
      </c>
    </row>
    <row r="500" spans="1:11" x14ac:dyDescent="0.2">
      <c r="A500" s="8">
        <f>IF(INDEX(中間シート!B$1:B$149,QUOTIENT(ROW(A500)-2, 参照用!$J$12) + 3,1)&gt;0,
INDEX(中間シート!B$1:B$149,QUOTIENT(ROW(A500)-2, 参照用!$J$12) + 3,1),
"")</f>
        <v>46027</v>
      </c>
      <c r="B500" s="8" t="str">
        <f>IF(INDEX(中間シート!D$1:D$149,QUOTIENT(ROW(B500)-2, 参照用!$J$12) + 3,1)&gt;0,
INDEX(中間シート!D$1:D$149,QUOTIENT(ROW(B500)-2, 参照用!$J$12) + 3,1),
"")</f>
        <v>夜</v>
      </c>
      <c r="C500" s="8" t="str">
        <f>INDEX(中間シート!$A$1:$AZ$149,MATCH(A500&amp;B500,中間シート!$A$1:$A$149,0),MATCH(C$1,中間シート!$A$2:$AZ$2,0))</f>
        <v/>
      </c>
      <c r="D500" s="8" t="str">
        <f>INDEX(中間シート!$A$1:$AZ$149,MATCH($A500&amp;$B500,中間シート!$A$1:$A$149,0),MATCH(D$1,中間シート!$A$2:$AZ$2,0))</f>
        <v/>
      </c>
      <c r="E500" t="str">
        <f>IF(
A500="","",
VLOOKUP(MOD(ROW(A500)-2, 参照用!$J$12) + 1,参照用!$N$1:$P$50,2,0)
)</f>
        <v>良好サイン</v>
      </c>
      <c r="F500" t="str">
        <f xml:space="preserve">
IF(A500="","",
VLOOKUP(MOD(ROW(A500)-2, 参照用!$J$12) + 1,参照用!$N$1:$P$50,3,0)
)</f>
        <v>プラス思考</v>
      </c>
      <c r="G500">
        <f xml:space="preserve">
IF(A500="","",
IFERROR(
INDEX(中間シート!$B:$CB,
MATCH(A500&amp;B500,中間シート!$A$1:$A$149,0),
MATCH(F500,中間シート!$B$2:$CB$2,0)
),
"")
)</f>
        <v>0</v>
      </c>
      <c r="H500">
        <f t="shared" si="21"/>
        <v>0</v>
      </c>
      <c r="I500" t="str">
        <f t="shared" si="22"/>
        <v/>
      </c>
      <c r="J500">
        <f xml:space="preserve">
_xlfn.SWITCH(E500,
"良好サイン",H500*VLOOKUP(F500,参照用!$P$2:$Q$55,2,0),
"注意サイン",H500*VLOOKUP(F500,参照用!$P$2:$Q$55,2,0),
""
)</f>
        <v>0</v>
      </c>
      <c r="K500" s="20">
        <f t="shared" si="23"/>
        <v>60</v>
      </c>
    </row>
    <row r="501" spans="1:11" x14ac:dyDescent="0.2">
      <c r="A501" s="8">
        <f>IF(INDEX(中間シート!B$1:B$149,QUOTIENT(ROW(A501)-2, 参照用!$J$12) + 3,1)&gt;0,
INDEX(中間シート!B$1:B$149,QUOTIENT(ROW(A501)-2, 参照用!$J$12) + 3,1),
"")</f>
        <v>46027</v>
      </c>
      <c r="B501" s="8" t="str">
        <f>IF(INDEX(中間シート!D$1:D$149,QUOTIENT(ROW(B501)-2, 参照用!$J$12) + 3,1)&gt;0,
INDEX(中間シート!D$1:D$149,QUOTIENT(ROW(B501)-2, 参照用!$J$12) + 3,1),
"")</f>
        <v>夜</v>
      </c>
      <c r="C501" s="8" t="str">
        <f>INDEX(中間シート!$A$1:$AZ$149,MATCH(A501&amp;B501,中間シート!$A$1:$A$149,0),MATCH(C$1,中間シート!$A$2:$AZ$2,0))</f>
        <v/>
      </c>
      <c r="D501" s="8" t="str">
        <f>INDEX(中間シート!$A$1:$AZ$149,MATCH($A501&amp;$B501,中間シート!$A$1:$A$149,0),MATCH(D$1,中間シート!$A$2:$AZ$2,0))</f>
        <v/>
      </c>
      <c r="E501" t="str">
        <f>IF(
A501="","",
VLOOKUP(MOD(ROW(A501)-2, 参照用!$J$12) + 1,参照用!$N$1:$P$50,2,0)
)</f>
        <v>良好サイン</v>
      </c>
      <c r="F501" t="str">
        <f xml:space="preserve">
IF(A501="","",
VLOOKUP(MOD(ROW(A501)-2, 参照用!$J$12) + 1,参照用!$N$1:$P$50,3,0)
)</f>
        <v>元気</v>
      </c>
      <c r="G501">
        <f xml:space="preserve">
IF(A501="","",
IFERROR(
INDEX(中間シート!$B:$CB,
MATCH(A501&amp;B501,中間シート!$A$1:$A$149,0),
MATCH(F501,中間シート!$B$2:$CB$2,0)
),
"")
)</f>
        <v>0</v>
      </c>
      <c r="H501">
        <f t="shared" si="21"/>
        <v>0</v>
      </c>
      <c r="I501" t="str">
        <f t="shared" si="22"/>
        <v/>
      </c>
      <c r="J501">
        <f xml:space="preserve">
_xlfn.SWITCH(E501,
"良好サイン",H501*VLOOKUP(F501,参照用!$P$2:$Q$55,2,0),
"注意サイン",H501*VLOOKUP(F501,参照用!$P$2:$Q$55,2,0),
""
)</f>
        <v>0</v>
      </c>
      <c r="K501" s="20">
        <f t="shared" si="23"/>
        <v>60</v>
      </c>
    </row>
    <row r="502" spans="1:11" x14ac:dyDescent="0.2">
      <c r="A502" s="8">
        <f>IF(INDEX(中間シート!B$1:B$149,QUOTIENT(ROW(A502)-2, 参照用!$J$12) + 3,1)&gt;0,
INDEX(中間シート!B$1:B$149,QUOTIENT(ROW(A502)-2, 参照用!$J$12) + 3,1),
"")</f>
        <v>46027</v>
      </c>
      <c r="B502" s="8" t="str">
        <f>IF(INDEX(中間シート!D$1:D$149,QUOTIENT(ROW(B502)-2, 参照用!$J$12) + 3,1)&gt;0,
INDEX(中間シート!D$1:D$149,QUOTIENT(ROW(B502)-2, 参照用!$J$12) + 3,1),
"")</f>
        <v>夜</v>
      </c>
      <c r="C502" s="8" t="str">
        <f>INDEX(中間シート!$A$1:$AZ$149,MATCH(A502&amp;B502,中間シート!$A$1:$A$149,0),MATCH(C$1,中間シート!$A$2:$AZ$2,0))</f>
        <v/>
      </c>
      <c r="D502" s="8" t="str">
        <f>INDEX(中間シート!$A$1:$AZ$149,MATCH($A502&amp;$B502,中間シート!$A$1:$A$149,0),MATCH(D$1,中間シート!$A$2:$AZ$2,0))</f>
        <v/>
      </c>
      <c r="E502" t="str">
        <f>IF(
A502="","",
VLOOKUP(MOD(ROW(A502)-2, 参照用!$J$12) + 1,参照用!$N$1:$P$50,2,0)
)</f>
        <v>良好サイン</v>
      </c>
      <c r="F502" t="str">
        <f xml:space="preserve">
IF(A502="","",
VLOOKUP(MOD(ROW(A502)-2, 参照用!$J$12) + 1,参照用!$N$1:$P$50,3,0)
)</f>
        <v>やる気あり</v>
      </c>
      <c r="G502">
        <f xml:space="preserve">
IF(A502="","",
IFERROR(
INDEX(中間シート!$B:$CB,
MATCH(A502&amp;B502,中間シート!$A$1:$A$149,0),
MATCH(F502,中間シート!$B$2:$CB$2,0)
),
"")
)</f>
        <v>0</v>
      </c>
      <c r="H502">
        <f t="shared" si="21"/>
        <v>0</v>
      </c>
      <c r="I502" t="str">
        <f t="shared" si="22"/>
        <v/>
      </c>
      <c r="J502">
        <f xml:space="preserve">
_xlfn.SWITCH(E502,
"良好サイン",H502*VLOOKUP(F502,参照用!$P$2:$Q$55,2,0),
"注意サイン",H502*VLOOKUP(F502,参照用!$P$2:$Q$55,2,0),
""
)</f>
        <v>0</v>
      </c>
      <c r="K502" s="20">
        <f t="shared" si="23"/>
        <v>60</v>
      </c>
    </row>
    <row r="503" spans="1:11" x14ac:dyDescent="0.2">
      <c r="A503" s="8">
        <f>IF(INDEX(中間シート!B$1:B$149,QUOTIENT(ROW(A503)-2, 参照用!$J$12) + 3,1)&gt;0,
INDEX(中間シート!B$1:B$149,QUOTIENT(ROW(A503)-2, 参照用!$J$12) + 3,1),
"")</f>
        <v>46027</v>
      </c>
      <c r="B503" s="8" t="str">
        <f>IF(INDEX(中間シート!D$1:D$149,QUOTIENT(ROW(B503)-2, 参照用!$J$12) + 3,1)&gt;0,
INDEX(中間シート!D$1:D$149,QUOTIENT(ROW(B503)-2, 参照用!$J$12) + 3,1),
"")</f>
        <v>夜</v>
      </c>
      <c r="C503" s="8" t="str">
        <f>INDEX(中間シート!$A$1:$AZ$149,MATCH(A503&amp;B503,中間シート!$A$1:$A$149,0),MATCH(C$1,中間シート!$A$2:$AZ$2,0))</f>
        <v/>
      </c>
      <c r="D503" s="8" t="str">
        <f>INDEX(中間シート!$A$1:$AZ$149,MATCH($A503&amp;$B503,中間シート!$A$1:$A$149,0),MATCH(D$1,中間シート!$A$2:$AZ$2,0))</f>
        <v/>
      </c>
      <c r="E503" t="str">
        <f>IF(
A503="","",
VLOOKUP(MOD(ROW(A503)-2, 参照用!$J$12) + 1,参照用!$N$1:$P$50,2,0)
)</f>
        <v>良好サイン</v>
      </c>
      <c r="F503" t="str">
        <f xml:space="preserve">
IF(A503="","",
VLOOKUP(MOD(ROW(A503)-2, 参照用!$J$12) + 1,参照用!$N$1:$P$50,3,0)
)</f>
        <v>心に余裕</v>
      </c>
      <c r="G503">
        <f xml:space="preserve">
IF(A503="","",
IFERROR(
INDEX(中間シート!$B:$CB,
MATCH(A503&amp;B503,中間シート!$A$1:$A$149,0),
MATCH(F503,中間シート!$B$2:$CB$2,0)
),
"")
)</f>
        <v>0</v>
      </c>
      <c r="H503">
        <f t="shared" si="21"/>
        <v>0</v>
      </c>
      <c r="I503" t="str">
        <f t="shared" si="22"/>
        <v/>
      </c>
      <c r="J503">
        <f xml:space="preserve">
_xlfn.SWITCH(E503,
"良好サイン",H503*VLOOKUP(F503,参照用!$P$2:$Q$55,2,0),
"注意サイン",H503*VLOOKUP(F503,参照用!$P$2:$Q$55,2,0),
""
)</f>
        <v>0</v>
      </c>
      <c r="K503" s="20">
        <f t="shared" si="23"/>
        <v>60</v>
      </c>
    </row>
    <row r="504" spans="1:11" x14ac:dyDescent="0.2">
      <c r="A504" s="8">
        <f>IF(INDEX(中間シート!B$1:B$149,QUOTIENT(ROW(A504)-2, 参照用!$J$12) + 3,1)&gt;0,
INDEX(中間シート!B$1:B$149,QUOTIENT(ROW(A504)-2, 参照用!$J$12) + 3,1),
"")</f>
        <v>46027</v>
      </c>
      <c r="B504" s="8" t="str">
        <f>IF(INDEX(中間シート!D$1:D$149,QUOTIENT(ROW(B504)-2, 参照用!$J$12) + 3,1)&gt;0,
INDEX(中間シート!D$1:D$149,QUOTIENT(ROW(B504)-2, 参照用!$J$12) + 3,1),
"")</f>
        <v>夜</v>
      </c>
      <c r="C504" s="8" t="str">
        <f>INDEX(中間シート!$A$1:$AZ$149,MATCH(A504&amp;B504,中間シート!$A$1:$A$149,0),MATCH(C$1,中間シート!$A$2:$AZ$2,0))</f>
        <v/>
      </c>
      <c r="D504" s="8" t="str">
        <f>INDEX(中間シート!$A$1:$AZ$149,MATCH($A504&amp;$B504,中間シート!$A$1:$A$149,0),MATCH(D$1,中間シート!$A$2:$AZ$2,0))</f>
        <v/>
      </c>
      <c r="E504" t="str">
        <f>IF(
A504="","",
VLOOKUP(MOD(ROW(A504)-2, 参照用!$J$12) + 1,参照用!$N$1:$P$50,2,0)
)</f>
        <v>良好サイン</v>
      </c>
      <c r="F504" t="str">
        <f xml:space="preserve">
IF(A504="","",
VLOOKUP(MOD(ROW(A504)-2, 参照用!$J$12) + 1,参照用!$N$1:$P$50,3,0)
)</f>
        <v>イキイキ</v>
      </c>
      <c r="G504">
        <f xml:space="preserve">
IF(A504="","",
IFERROR(
INDEX(中間シート!$B:$CB,
MATCH(A504&amp;B504,中間シート!$A$1:$A$149,0),
MATCH(F504,中間シート!$B$2:$CB$2,0)
),
"")
)</f>
        <v>0</v>
      </c>
      <c r="H504">
        <f t="shared" si="21"/>
        <v>0</v>
      </c>
      <c r="I504" t="str">
        <f t="shared" si="22"/>
        <v/>
      </c>
      <c r="J504">
        <f xml:space="preserve">
_xlfn.SWITCH(E504,
"良好サイン",H504*VLOOKUP(F504,参照用!$P$2:$Q$55,2,0),
"注意サイン",H504*VLOOKUP(F504,参照用!$P$2:$Q$55,2,0),
""
)</f>
        <v>0</v>
      </c>
      <c r="K504" s="20">
        <f t="shared" si="23"/>
        <v>60</v>
      </c>
    </row>
    <row r="505" spans="1:11" x14ac:dyDescent="0.2">
      <c r="A505" s="8">
        <f>IF(INDEX(中間シート!B$1:B$149,QUOTIENT(ROW(A505)-2, 参照用!$J$12) + 3,1)&gt;0,
INDEX(中間シート!B$1:B$149,QUOTIENT(ROW(A505)-2, 参照用!$J$12) + 3,1),
"")</f>
        <v>46027</v>
      </c>
      <c r="B505" s="8" t="str">
        <f>IF(INDEX(中間シート!D$1:D$149,QUOTIENT(ROW(B505)-2, 参照用!$J$12) + 3,1)&gt;0,
INDEX(中間シート!D$1:D$149,QUOTIENT(ROW(B505)-2, 参照用!$J$12) + 3,1),
"")</f>
        <v>夜</v>
      </c>
      <c r="C505" s="8" t="str">
        <f>INDEX(中間シート!$A$1:$AZ$149,MATCH(A505&amp;B505,中間シート!$A$1:$A$149,0),MATCH(C$1,中間シート!$A$2:$AZ$2,0))</f>
        <v/>
      </c>
      <c r="D505" s="8" t="str">
        <f>INDEX(中間シート!$A$1:$AZ$149,MATCH($A505&amp;$B505,中間シート!$A$1:$A$149,0),MATCH(D$1,中間シート!$A$2:$AZ$2,0))</f>
        <v/>
      </c>
      <c r="E505" t="str">
        <f>IF(
A505="","",
VLOOKUP(MOD(ROW(A505)-2, 参照用!$J$12) + 1,参照用!$N$1:$P$50,2,0)
)</f>
        <v>良好サイン</v>
      </c>
      <c r="F505" t="str">
        <f xml:space="preserve">
IF(A505="","",
VLOOKUP(MOD(ROW(A505)-2, 参照用!$J$12) + 1,参照用!$N$1:$P$50,3,0)
)</f>
        <v>活動的</v>
      </c>
      <c r="G505">
        <f xml:space="preserve">
IF(A505="","",
IFERROR(
INDEX(中間シート!$B:$CB,
MATCH(A505&amp;B505,中間シート!$A$1:$A$149,0),
MATCH(F505,中間シート!$B$2:$CB$2,0)
),
"")
)</f>
        <v>0</v>
      </c>
      <c r="H505">
        <f t="shared" si="21"/>
        <v>0</v>
      </c>
      <c r="I505" t="str">
        <f t="shared" si="22"/>
        <v/>
      </c>
      <c r="J505">
        <f xml:space="preserve">
_xlfn.SWITCH(E505,
"良好サイン",H505*VLOOKUP(F505,参照用!$P$2:$Q$55,2,0),
"注意サイン",H505*VLOOKUP(F505,参照用!$P$2:$Q$55,2,0),
""
)</f>
        <v>0</v>
      </c>
      <c r="K505" s="20">
        <f t="shared" si="23"/>
        <v>60</v>
      </c>
    </row>
    <row r="506" spans="1:11" x14ac:dyDescent="0.2">
      <c r="A506" s="8">
        <f>IF(INDEX(中間シート!B$1:B$149,QUOTIENT(ROW(A506)-2, 参照用!$J$12) + 3,1)&gt;0,
INDEX(中間シート!B$1:B$149,QUOTIENT(ROW(A506)-2, 参照用!$J$12) + 3,1),
"")</f>
        <v>46027</v>
      </c>
      <c r="B506" s="8" t="str">
        <f>IF(INDEX(中間シート!D$1:D$149,QUOTIENT(ROW(B506)-2, 参照用!$J$12) + 3,1)&gt;0,
INDEX(中間シート!D$1:D$149,QUOTIENT(ROW(B506)-2, 参照用!$J$12) + 3,1),
"")</f>
        <v>夜</v>
      </c>
      <c r="C506" s="8" t="str">
        <f>INDEX(中間シート!$A$1:$AZ$149,MATCH(A506&amp;B506,中間シート!$A$1:$A$149,0),MATCH(C$1,中間シート!$A$2:$AZ$2,0))</f>
        <v/>
      </c>
      <c r="D506" s="8" t="str">
        <f>INDEX(中間シート!$A$1:$AZ$149,MATCH($A506&amp;$B506,中間シート!$A$1:$A$149,0),MATCH(D$1,中間シート!$A$2:$AZ$2,0))</f>
        <v/>
      </c>
      <c r="E506" t="str">
        <f>IF(
A506="","",
VLOOKUP(MOD(ROW(A506)-2, 参照用!$J$12) + 1,参照用!$N$1:$P$50,2,0)
)</f>
        <v>注意サイン</v>
      </c>
      <c r="F506" t="str">
        <f xml:space="preserve">
IF(A506="","",
VLOOKUP(MOD(ROW(A506)-2, 参照用!$J$12) + 1,参照用!$N$1:$P$50,3,0)
)</f>
        <v>ため息が増加</v>
      </c>
      <c r="G506">
        <f xml:space="preserve">
IF(A506="","",
IFERROR(
INDEX(中間シート!$B:$CB,
MATCH(A506&amp;B506,中間シート!$A$1:$A$149,0),
MATCH(F506,中間シート!$B$2:$CB$2,0)
),
"")
)</f>
        <v>0</v>
      </c>
      <c r="H506">
        <f t="shared" si="21"/>
        <v>0</v>
      </c>
      <c r="I506" t="str">
        <f t="shared" si="22"/>
        <v/>
      </c>
      <c r="J506">
        <f xml:space="preserve">
_xlfn.SWITCH(E506,
"良好サイン",H506*VLOOKUP(F506,参照用!$P$2:$Q$55,2,0),
"注意サイン",H506*VLOOKUP(F506,参照用!$P$2:$Q$55,2,0),
""
)</f>
        <v>0</v>
      </c>
      <c r="K506" s="20">
        <f t="shared" si="23"/>
        <v>60</v>
      </c>
    </row>
    <row r="507" spans="1:11" x14ac:dyDescent="0.2">
      <c r="A507" s="8">
        <f>IF(INDEX(中間シート!B$1:B$149,QUOTIENT(ROW(A507)-2, 参照用!$J$12) + 3,1)&gt;0,
INDEX(中間シート!B$1:B$149,QUOTIENT(ROW(A507)-2, 参照用!$J$12) + 3,1),
"")</f>
        <v>46027</v>
      </c>
      <c r="B507" s="8" t="str">
        <f>IF(INDEX(中間シート!D$1:D$149,QUOTIENT(ROW(B507)-2, 参照用!$J$12) + 3,1)&gt;0,
INDEX(中間シート!D$1:D$149,QUOTIENT(ROW(B507)-2, 参照用!$J$12) + 3,1),
"")</f>
        <v>夜</v>
      </c>
      <c r="C507" s="8" t="str">
        <f>INDEX(中間シート!$A$1:$AZ$149,MATCH(A507&amp;B507,中間シート!$A$1:$A$149,0),MATCH(C$1,中間シート!$A$2:$AZ$2,0))</f>
        <v/>
      </c>
      <c r="D507" s="8" t="str">
        <f>INDEX(中間シート!$A$1:$AZ$149,MATCH($A507&amp;$B507,中間シート!$A$1:$A$149,0),MATCH(D$1,中間シート!$A$2:$AZ$2,0))</f>
        <v/>
      </c>
      <c r="E507" t="str">
        <f>IF(
A507="","",
VLOOKUP(MOD(ROW(A507)-2, 参照用!$J$12) + 1,参照用!$N$1:$P$50,2,0)
)</f>
        <v>注意サイン</v>
      </c>
      <c r="F507" t="str">
        <f xml:space="preserve">
IF(A507="","",
VLOOKUP(MOD(ROW(A507)-2, 参照用!$J$12) + 1,参照用!$N$1:$P$50,3,0)
)</f>
        <v>もやもや</v>
      </c>
      <c r="G507">
        <f xml:space="preserve">
IF(A507="","",
IFERROR(
INDEX(中間シート!$B:$CB,
MATCH(A507&amp;B507,中間シート!$A$1:$A$149,0),
MATCH(F507,中間シート!$B$2:$CB$2,0)
),
"")
)</f>
        <v>0</v>
      </c>
      <c r="H507">
        <f t="shared" si="21"/>
        <v>0</v>
      </c>
      <c r="I507" t="str">
        <f t="shared" si="22"/>
        <v/>
      </c>
      <c r="J507">
        <f xml:space="preserve">
_xlfn.SWITCH(E507,
"良好サイン",H507*VLOOKUP(F507,参照用!$P$2:$Q$55,2,0),
"注意サイン",H507*VLOOKUP(F507,参照用!$P$2:$Q$55,2,0),
""
)</f>
        <v>0</v>
      </c>
      <c r="K507" s="20">
        <f t="shared" si="23"/>
        <v>60</v>
      </c>
    </row>
    <row r="508" spans="1:11" x14ac:dyDescent="0.2">
      <c r="A508" s="8">
        <f>IF(INDEX(中間シート!B$1:B$149,QUOTIENT(ROW(A508)-2, 参照用!$J$12) + 3,1)&gt;0,
INDEX(中間シート!B$1:B$149,QUOTIENT(ROW(A508)-2, 参照用!$J$12) + 3,1),
"")</f>
        <v>46027</v>
      </c>
      <c r="B508" s="8" t="str">
        <f>IF(INDEX(中間シート!D$1:D$149,QUOTIENT(ROW(B508)-2, 参照用!$J$12) + 3,1)&gt;0,
INDEX(中間シート!D$1:D$149,QUOTIENT(ROW(B508)-2, 参照用!$J$12) + 3,1),
"")</f>
        <v>夜</v>
      </c>
      <c r="C508" s="8" t="str">
        <f>INDEX(中間シート!$A$1:$AZ$149,MATCH(A508&amp;B508,中間シート!$A$1:$A$149,0),MATCH(C$1,中間シート!$A$2:$AZ$2,0))</f>
        <v/>
      </c>
      <c r="D508" s="8" t="str">
        <f>INDEX(中間シート!$A$1:$AZ$149,MATCH($A508&amp;$B508,中間シート!$A$1:$A$149,0),MATCH(D$1,中間シート!$A$2:$AZ$2,0))</f>
        <v/>
      </c>
      <c r="E508" t="str">
        <f>IF(
A508="","",
VLOOKUP(MOD(ROW(A508)-2, 参照用!$J$12) + 1,参照用!$N$1:$P$50,2,0)
)</f>
        <v>注意サイン</v>
      </c>
      <c r="F508" t="str">
        <f xml:space="preserve">
IF(A508="","",
VLOOKUP(MOD(ROW(A508)-2, 参照用!$J$12) + 1,参照用!$N$1:$P$50,3,0)
)</f>
        <v>だるい</v>
      </c>
      <c r="G508">
        <f xml:space="preserve">
IF(A508="","",
IFERROR(
INDEX(中間シート!$B:$CB,
MATCH(A508&amp;B508,中間シート!$A$1:$A$149,0),
MATCH(F508,中間シート!$B$2:$CB$2,0)
),
"")
)</f>
        <v>0</v>
      </c>
      <c r="H508">
        <f t="shared" si="21"/>
        <v>0</v>
      </c>
      <c r="I508" t="str">
        <f t="shared" si="22"/>
        <v/>
      </c>
      <c r="J508">
        <f xml:space="preserve">
_xlfn.SWITCH(E508,
"良好サイン",H508*VLOOKUP(F508,参照用!$P$2:$Q$55,2,0),
"注意サイン",H508*VLOOKUP(F508,参照用!$P$2:$Q$55,2,0),
""
)</f>
        <v>0</v>
      </c>
      <c r="K508" s="20">
        <f t="shared" si="23"/>
        <v>60</v>
      </c>
    </row>
    <row r="509" spans="1:11" x14ac:dyDescent="0.2">
      <c r="A509" s="8">
        <f>IF(INDEX(中間シート!B$1:B$149,QUOTIENT(ROW(A509)-2, 参照用!$J$12) + 3,1)&gt;0,
INDEX(中間シート!B$1:B$149,QUOTIENT(ROW(A509)-2, 参照用!$J$12) + 3,1),
"")</f>
        <v>46027</v>
      </c>
      <c r="B509" s="8" t="str">
        <f>IF(INDEX(中間シート!D$1:D$149,QUOTIENT(ROW(B509)-2, 参照用!$J$12) + 3,1)&gt;0,
INDEX(中間シート!D$1:D$149,QUOTIENT(ROW(B509)-2, 参照用!$J$12) + 3,1),
"")</f>
        <v>夜</v>
      </c>
      <c r="C509" s="8" t="str">
        <f>INDEX(中間シート!$A$1:$AZ$149,MATCH(A509&amp;B509,中間シート!$A$1:$A$149,0),MATCH(C$1,中間シート!$A$2:$AZ$2,0))</f>
        <v/>
      </c>
      <c r="D509" s="8" t="str">
        <f>INDEX(中間シート!$A$1:$AZ$149,MATCH($A509&amp;$B509,中間シート!$A$1:$A$149,0),MATCH(D$1,中間シート!$A$2:$AZ$2,0))</f>
        <v/>
      </c>
      <c r="E509" t="str">
        <f>IF(
A509="","",
VLOOKUP(MOD(ROW(A509)-2, 参照用!$J$12) + 1,参照用!$N$1:$P$50,2,0)
)</f>
        <v>注意サイン</v>
      </c>
      <c r="F509" t="str">
        <f xml:space="preserve">
IF(A509="","",
VLOOKUP(MOD(ROW(A509)-2, 参照用!$J$12) + 1,参照用!$N$1:$P$50,3,0)
)</f>
        <v>ぼーっとする</v>
      </c>
      <c r="G509">
        <f xml:space="preserve">
IF(A509="","",
IFERROR(
INDEX(中間シート!$B:$CB,
MATCH(A509&amp;B509,中間シート!$A$1:$A$149,0),
MATCH(F509,中間シート!$B$2:$CB$2,0)
),
"")
)</f>
        <v>0</v>
      </c>
      <c r="H509">
        <f t="shared" si="21"/>
        <v>0</v>
      </c>
      <c r="I509" t="str">
        <f t="shared" si="22"/>
        <v/>
      </c>
      <c r="J509">
        <f xml:space="preserve">
_xlfn.SWITCH(E509,
"良好サイン",H509*VLOOKUP(F509,参照用!$P$2:$Q$55,2,0),
"注意サイン",H509*VLOOKUP(F509,参照用!$P$2:$Q$55,2,0),
""
)</f>
        <v>0</v>
      </c>
      <c r="K509" s="20">
        <f t="shared" si="23"/>
        <v>60</v>
      </c>
    </row>
    <row r="510" spans="1:11" x14ac:dyDescent="0.2">
      <c r="A510" s="8">
        <f>IF(INDEX(中間シート!B$1:B$149,QUOTIENT(ROW(A510)-2, 参照用!$J$12) + 3,1)&gt;0,
INDEX(中間シート!B$1:B$149,QUOTIENT(ROW(A510)-2, 参照用!$J$12) + 3,1),
"")</f>
        <v>46027</v>
      </c>
      <c r="B510" s="8" t="str">
        <f>IF(INDEX(中間シート!D$1:D$149,QUOTIENT(ROW(B510)-2, 参照用!$J$12) + 3,1)&gt;0,
INDEX(中間シート!D$1:D$149,QUOTIENT(ROW(B510)-2, 参照用!$J$12) + 3,1),
"")</f>
        <v>夜</v>
      </c>
      <c r="C510" s="8" t="str">
        <f>INDEX(中間シート!$A$1:$AZ$149,MATCH(A510&amp;B510,中間シート!$A$1:$A$149,0),MATCH(C$1,中間シート!$A$2:$AZ$2,0))</f>
        <v/>
      </c>
      <c r="D510" s="8" t="str">
        <f>INDEX(中間シート!$A$1:$AZ$149,MATCH($A510&amp;$B510,中間シート!$A$1:$A$149,0),MATCH(D$1,中間シート!$A$2:$AZ$2,0))</f>
        <v/>
      </c>
      <c r="E510" t="str">
        <f>IF(
A510="","",
VLOOKUP(MOD(ROW(A510)-2, 参照用!$J$12) + 1,参照用!$N$1:$P$50,2,0)
)</f>
        <v>注意サイン</v>
      </c>
      <c r="F510" t="str">
        <f xml:space="preserve">
IF(A510="","",
VLOOKUP(MOD(ROW(A510)-2, 参照用!$J$12) + 1,参照用!$N$1:$P$50,3,0)
)</f>
        <v>協調性が低下</v>
      </c>
      <c r="G510">
        <f xml:space="preserve">
IF(A510="","",
IFERROR(
INDEX(中間シート!$B:$CB,
MATCH(A510&amp;B510,中間シート!$A$1:$A$149,0),
MATCH(F510,中間シート!$B$2:$CB$2,0)
),
"")
)</f>
        <v>0</v>
      </c>
      <c r="H510">
        <f t="shared" si="21"/>
        <v>0</v>
      </c>
      <c r="I510" t="str">
        <f t="shared" si="22"/>
        <v/>
      </c>
      <c r="J510">
        <f xml:space="preserve">
_xlfn.SWITCH(E510,
"良好サイン",H510*VLOOKUP(F510,参照用!$P$2:$Q$55,2,0),
"注意サイン",H510*VLOOKUP(F510,参照用!$P$2:$Q$55,2,0),
""
)</f>
        <v>0</v>
      </c>
      <c r="K510" s="20">
        <f t="shared" si="23"/>
        <v>60</v>
      </c>
    </row>
    <row r="511" spans="1:11" x14ac:dyDescent="0.2">
      <c r="A511" s="8">
        <f>IF(INDEX(中間シート!B$1:B$149,QUOTIENT(ROW(A511)-2, 参照用!$J$12) + 3,1)&gt;0,
INDEX(中間シート!B$1:B$149,QUOTIENT(ROW(A511)-2, 参照用!$J$12) + 3,1),
"")</f>
        <v>46027</v>
      </c>
      <c r="B511" s="8" t="str">
        <f>IF(INDEX(中間シート!D$1:D$149,QUOTIENT(ROW(B511)-2, 参照用!$J$12) + 3,1)&gt;0,
INDEX(中間シート!D$1:D$149,QUOTIENT(ROW(B511)-2, 参照用!$J$12) + 3,1),
"")</f>
        <v>夜</v>
      </c>
      <c r="C511" s="8" t="str">
        <f>INDEX(中間シート!$A$1:$AZ$149,MATCH(A511&amp;B511,中間シート!$A$1:$A$149,0),MATCH(C$1,中間シート!$A$2:$AZ$2,0))</f>
        <v/>
      </c>
      <c r="D511" s="8" t="str">
        <f>INDEX(中間シート!$A$1:$AZ$149,MATCH($A511&amp;$B511,中間シート!$A$1:$A$149,0),MATCH(D$1,中間シート!$A$2:$AZ$2,0))</f>
        <v/>
      </c>
      <c r="E511" t="str">
        <f>IF(
A511="","",
VLOOKUP(MOD(ROW(A511)-2, 参照用!$J$12) + 1,参照用!$N$1:$P$50,2,0)
)</f>
        <v>注意サイン</v>
      </c>
      <c r="F511" t="str">
        <f xml:space="preserve">
IF(A511="","",
VLOOKUP(MOD(ROW(A511)-2, 参照用!$J$12) + 1,参照用!$N$1:$P$50,3,0)
)</f>
        <v>憂鬱</v>
      </c>
      <c r="G511">
        <f xml:space="preserve">
IF(A511="","",
IFERROR(
INDEX(中間シート!$B:$CB,
MATCH(A511&amp;B511,中間シート!$A$1:$A$149,0),
MATCH(F511,中間シート!$B$2:$CB$2,0)
),
"")
)</f>
        <v>0</v>
      </c>
      <c r="H511">
        <f t="shared" si="21"/>
        <v>0</v>
      </c>
      <c r="I511" t="str">
        <f t="shared" si="22"/>
        <v/>
      </c>
      <c r="J511">
        <f xml:space="preserve">
_xlfn.SWITCH(E511,
"良好サイン",H511*VLOOKUP(F511,参照用!$P$2:$Q$55,2,0),
"注意サイン",H511*VLOOKUP(F511,参照用!$P$2:$Q$55,2,0),
""
)</f>
        <v>0</v>
      </c>
      <c r="K511" s="20">
        <f t="shared" si="23"/>
        <v>60</v>
      </c>
    </row>
    <row r="512" spans="1:11" x14ac:dyDescent="0.2">
      <c r="A512" s="8">
        <f>IF(INDEX(中間シート!B$1:B$149,QUOTIENT(ROW(A512)-2, 参照用!$J$12) + 3,1)&gt;0,
INDEX(中間シート!B$1:B$149,QUOTIENT(ROW(A512)-2, 参照用!$J$12) + 3,1),
"")</f>
        <v>46027</v>
      </c>
      <c r="B512" s="8" t="str">
        <f>IF(INDEX(中間シート!D$1:D$149,QUOTIENT(ROW(B512)-2, 参照用!$J$12) + 3,1)&gt;0,
INDEX(中間シート!D$1:D$149,QUOTIENT(ROW(B512)-2, 参照用!$J$12) + 3,1),
"")</f>
        <v>夜</v>
      </c>
      <c r="C512" s="8" t="str">
        <f>INDEX(中間シート!$A$1:$AZ$149,MATCH(A512&amp;B512,中間シート!$A$1:$A$149,0),MATCH(C$1,中間シート!$A$2:$AZ$2,0))</f>
        <v/>
      </c>
      <c r="D512" s="8" t="str">
        <f>INDEX(中間シート!$A$1:$AZ$149,MATCH($A512&amp;$B512,中間シート!$A$1:$A$149,0),MATCH(D$1,中間シート!$A$2:$AZ$2,0))</f>
        <v/>
      </c>
      <c r="E512" t="str">
        <f>IF(
A512="","",
VLOOKUP(MOD(ROW(A512)-2, 参照用!$J$12) + 1,参照用!$N$1:$P$50,2,0)
)</f>
        <v>注意サイン</v>
      </c>
      <c r="F512" t="str">
        <f xml:space="preserve">
IF(A512="","",
VLOOKUP(MOD(ROW(A512)-2, 参照用!$J$12) + 1,参照用!$N$1:$P$50,3,0)
)</f>
        <v>やる気が無い</v>
      </c>
      <c r="G512">
        <f xml:space="preserve">
IF(A512="","",
IFERROR(
INDEX(中間シート!$B:$CB,
MATCH(A512&amp;B512,中間シート!$A$1:$A$149,0),
MATCH(F512,中間シート!$B$2:$CB$2,0)
),
"")
)</f>
        <v>0</v>
      </c>
      <c r="H512">
        <f t="shared" si="21"/>
        <v>0</v>
      </c>
      <c r="I512" t="str">
        <f t="shared" si="22"/>
        <v/>
      </c>
      <c r="J512">
        <f xml:space="preserve">
_xlfn.SWITCH(E512,
"良好サイン",H512*VLOOKUP(F512,参照用!$P$2:$Q$55,2,0),
"注意サイン",H512*VLOOKUP(F512,参照用!$P$2:$Q$55,2,0),
""
)</f>
        <v>0</v>
      </c>
      <c r="K512" s="20">
        <f t="shared" si="23"/>
        <v>60</v>
      </c>
    </row>
    <row r="513" spans="1:11" x14ac:dyDescent="0.2">
      <c r="A513" s="8">
        <f>IF(INDEX(中間シート!B$1:B$149,QUOTIENT(ROW(A513)-2, 参照用!$J$12) + 3,1)&gt;0,
INDEX(中間シート!B$1:B$149,QUOTIENT(ROW(A513)-2, 参照用!$J$12) + 3,1),
"")</f>
        <v>46027</v>
      </c>
      <c r="B513" s="8" t="str">
        <f>IF(INDEX(中間シート!D$1:D$149,QUOTIENT(ROW(B513)-2, 参照用!$J$12) + 3,1)&gt;0,
INDEX(中間シート!D$1:D$149,QUOTIENT(ROW(B513)-2, 参照用!$J$12) + 3,1),
"")</f>
        <v>夜</v>
      </c>
      <c r="C513" s="8" t="str">
        <f>INDEX(中間シート!$A$1:$AZ$149,MATCH(A513&amp;B513,中間シート!$A$1:$A$149,0),MATCH(C$1,中間シート!$A$2:$AZ$2,0))</f>
        <v/>
      </c>
      <c r="D513" s="8" t="str">
        <f>INDEX(中間シート!$A$1:$AZ$149,MATCH($A513&amp;$B513,中間シート!$A$1:$A$149,0),MATCH(D$1,中間シート!$A$2:$AZ$2,0))</f>
        <v/>
      </c>
      <c r="E513" t="str">
        <f>IF(
A513="","",
VLOOKUP(MOD(ROW(A513)-2, 参照用!$J$12) + 1,参照用!$N$1:$P$50,2,0)
)</f>
        <v>注意サイン</v>
      </c>
      <c r="F513" t="str">
        <f xml:space="preserve">
IF(A513="","",
VLOOKUP(MOD(ROW(A513)-2, 参照用!$J$12) + 1,参照用!$N$1:$P$50,3,0)
)</f>
        <v>物忘れ</v>
      </c>
      <c r="G513">
        <f xml:space="preserve">
IF(A513="","",
IFERROR(
INDEX(中間シート!$B:$CB,
MATCH(A513&amp;B513,中間シート!$A$1:$A$149,0),
MATCH(F513,中間シート!$B$2:$CB$2,0)
),
"")
)</f>
        <v>0</v>
      </c>
      <c r="H513">
        <f t="shared" si="21"/>
        <v>0</v>
      </c>
      <c r="I513" t="str">
        <f t="shared" si="22"/>
        <v/>
      </c>
      <c r="J513">
        <f xml:space="preserve">
_xlfn.SWITCH(E513,
"良好サイン",H513*VLOOKUP(F513,参照用!$P$2:$Q$55,2,0),
"注意サイン",H513*VLOOKUP(F513,参照用!$P$2:$Q$55,2,0),
""
)</f>
        <v>0</v>
      </c>
      <c r="K513" s="20">
        <f t="shared" si="23"/>
        <v>60</v>
      </c>
    </row>
    <row r="514" spans="1:11" x14ac:dyDescent="0.2">
      <c r="A514" s="8">
        <f>IF(INDEX(中間シート!B$1:B$149,QUOTIENT(ROW(A514)-2, 参照用!$J$12) + 3,1)&gt;0,
INDEX(中間シート!B$1:B$149,QUOTIENT(ROW(A514)-2, 参照用!$J$12) + 3,1),
"")</f>
        <v>46027</v>
      </c>
      <c r="B514" s="8" t="str">
        <f>IF(INDEX(中間シート!D$1:D$149,QUOTIENT(ROW(B514)-2, 参照用!$J$12) + 3,1)&gt;0,
INDEX(中間シート!D$1:D$149,QUOTIENT(ROW(B514)-2, 参照用!$J$12) + 3,1),
"")</f>
        <v>夜</v>
      </c>
      <c r="C514" s="8" t="str">
        <f>INDEX(中間シート!$A$1:$AZ$149,MATCH(A514&amp;B514,中間シート!$A$1:$A$149,0),MATCH(C$1,中間シート!$A$2:$AZ$2,0))</f>
        <v/>
      </c>
      <c r="D514" s="8" t="str">
        <f>INDEX(中間シート!$A$1:$AZ$149,MATCH($A514&amp;$B514,中間シート!$A$1:$A$149,0),MATCH(D$1,中間シート!$A$2:$AZ$2,0))</f>
        <v/>
      </c>
      <c r="E514" t="str">
        <f>IF(
A514="","",
VLOOKUP(MOD(ROW(A514)-2, 参照用!$J$12) + 1,参照用!$N$1:$P$50,2,0)
)</f>
        <v>悪化サイン</v>
      </c>
      <c r="F514" t="str">
        <f xml:space="preserve">
IF(A514="","",
VLOOKUP(MOD(ROW(A514)-2, 参照用!$J$12) + 1,参照用!$N$1:$P$50,3,0)
)</f>
        <v>イライラ</v>
      </c>
      <c r="G514">
        <f xml:space="preserve">
IF(A514="","",
IFERROR(
INDEX(中間シート!$B:$CB,
MATCH(A514&amp;B514,中間シート!$A$1:$A$149,0),
MATCH(F514,中間シート!$B$2:$CB$2,0)
),
"")
)</f>
        <v>0</v>
      </c>
      <c r="H514">
        <f t="shared" si="21"/>
        <v>0</v>
      </c>
      <c r="I514" t="str">
        <f t="shared" si="22"/>
        <v/>
      </c>
      <c r="J514" t="str">
        <f xml:space="preserve">
_xlfn.SWITCH(E514,
"良好サイン",H514*VLOOKUP(F514,参照用!$P$2:$Q$55,2,0),
"注意サイン",H514*VLOOKUP(F514,参照用!$P$2:$Q$55,2,0),
""
)</f>
        <v/>
      </c>
      <c r="K514" s="20">
        <f t="shared" si="23"/>
        <v>60</v>
      </c>
    </row>
    <row r="515" spans="1:11" x14ac:dyDescent="0.2">
      <c r="A515" s="8">
        <f>IF(INDEX(中間シート!B$1:B$149,QUOTIENT(ROW(A515)-2, 参照用!$J$12) + 3,1)&gt;0,
INDEX(中間シート!B$1:B$149,QUOTIENT(ROW(A515)-2, 参照用!$J$12) + 3,1),
"")</f>
        <v>46027</v>
      </c>
      <c r="B515" s="8" t="str">
        <f>IF(INDEX(中間シート!D$1:D$149,QUOTIENT(ROW(B515)-2, 参照用!$J$12) + 3,1)&gt;0,
INDEX(中間シート!D$1:D$149,QUOTIENT(ROW(B515)-2, 参照用!$J$12) + 3,1),
"")</f>
        <v>夜</v>
      </c>
      <c r="C515" s="8" t="str">
        <f>INDEX(中間シート!$A$1:$AZ$149,MATCH(A515&amp;B515,中間シート!$A$1:$A$149,0),MATCH(C$1,中間シート!$A$2:$AZ$2,0))</f>
        <v/>
      </c>
      <c r="D515" s="8" t="str">
        <f>INDEX(中間シート!$A$1:$AZ$149,MATCH($A515&amp;$B515,中間シート!$A$1:$A$149,0),MATCH(D$1,中間シート!$A$2:$AZ$2,0))</f>
        <v/>
      </c>
      <c r="E515" t="str">
        <f>IF(
A515="","",
VLOOKUP(MOD(ROW(A515)-2, 参照用!$J$12) + 1,参照用!$N$1:$P$50,2,0)
)</f>
        <v>悪化サイン</v>
      </c>
      <c r="F515" t="str">
        <f xml:space="preserve">
IF(A515="","",
VLOOKUP(MOD(ROW(A515)-2, 参照用!$J$12) + 1,参照用!$N$1:$P$50,3,0)
)</f>
        <v>恐怖心</v>
      </c>
      <c r="G515">
        <f xml:space="preserve">
IF(A515="","",
IFERROR(
INDEX(中間シート!$B:$CB,
MATCH(A515&amp;B515,中間シート!$A$1:$A$149,0),
MATCH(F515,中間シート!$B$2:$CB$2,0)
),
"")
)</f>
        <v>0</v>
      </c>
      <c r="H515">
        <f t="shared" ref="H515:H578" si="24">IFERROR(IF(VALUE(G515)&gt;100,"",VALUE(G515)),"")</f>
        <v>0</v>
      </c>
      <c r="I515" t="str">
        <f t="shared" ref="I515:I578" si="25">IF(H515="",G515,"")</f>
        <v/>
      </c>
      <c r="J515" t="str">
        <f xml:space="preserve">
_xlfn.SWITCH(E515,
"良好サイン",H515*VLOOKUP(F515,参照用!$P$2:$Q$55,2,0),
"注意サイン",H515*VLOOKUP(F515,参照用!$P$2:$Q$55,2,0),
""
)</f>
        <v/>
      </c>
      <c r="K515" s="20">
        <f t="shared" ref="K515:K578" si="26">IFERROR(IF(A515="","",(60+SUMIFS($J$1:$J$3999,$A$1:$A$3999,A515,$B$1:$B$3999,B515)))
/
(1+SUMIFS(H:H,A:A,A515,B:B,B515,E:E,"悪化サイン")),"")</f>
        <v>60</v>
      </c>
    </row>
    <row r="516" spans="1:11" x14ac:dyDescent="0.2">
      <c r="A516" s="8">
        <f>IF(INDEX(中間シート!B$1:B$149,QUOTIENT(ROW(A516)-2, 参照用!$J$12) + 3,1)&gt;0,
INDEX(中間シート!B$1:B$149,QUOTIENT(ROW(A516)-2, 参照用!$J$12) + 3,1),
"")</f>
        <v>46027</v>
      </c>
      <c r="B516" s="8" t="str">
        <f>IF(INDEX(中間シート!D$1:D$149,QUOTIENT(ROW(B516)-2, 参照用!$J$12) + 3,1)&gt;0,
INDEX(中間シート!D$1:D$149,QUOTIENT(ROW(B516)-2, 参照用!$J$12) + 3,1),
"")</f>
        <v>夜</v>
      </c>
      <c r="C516" s="8" t="str">
        <f>INDEX(中間シート!$A$1:$AZ$149,MATCH(A516&amp;B516,中間シート!$A$1:$A$149,0),MATCH(C$1,中間シート!$A$2:$AZ$2,0))</f>
        <v/>
      </c>
      <c r="D516" s="8" t="str">
        <f>INDEX(中間シート!$A$1:$AZ$149,MATCH($A516&amp;$B516,中間シート!$A$1:$A$149,0),MATCH(D$1,中間シート!$A$2:$AZ$2,0))</f>
        <v/>
      </c>
      <c r="E516" t="str">
        <f>IF(
A516="","",
VLOOKUP(MOD(ROW(A516)-2, 参照用!$J$12) + 1,参照用!$N$1:$P$50,2,0)
)</f>
        <v>悪化サイン</v>
      </c>
      <c r="F516" t="str">
        <f xml:space="preserve">
IF(A516="","",
VLOOKUP(MOD(ROW(A516)-2, 参照用!$J$12) + 1,参照用!$N$1:$P$50,3,0)
)</f>
        <v>外出不可</v>
      </c>
      <c r="G516">
        <f xml:space="preserve">
IF(A516="","",
IFERROR(
INDEX(中間シート!$B:$CB,
MATCH(A516&amp;B516,中間シート!$A$1:$A$149,0),
MATCH(F516,中間シート!$B$2:$CB$2,0)
),
"")
)</f>
        <v>0</v>
      </c>
      <c r="H516">
        <f t="shared" si="24"/>
        <v>0</v>
      </c>
      <c r="I516" t="str">
        <f t="shared" si="25"/>
        <v/>
      </c>
      <c r="J516" t="str">
        <f xml:space="preserve">
_xlfn.SWITCH(E516,
"良好サイン",H516*VLOOKUP(F516,参照用!$P$2:$Q$55,2,0),
"注意サイン",H516*VLOOKUP(F516,参照用!$P$2:$Q$55,2,0),
""
)</f>
        <v/>
      </c>
      <c r="K516" s="20">
        <f t="shared" si="26"/>
        <v>60</v>
      </c>
    </row>
    <row r="517" spans="1:11" x14ac:dyDescent="0.2">
      <c r="A517" s="8">
        <f>IF(INDEX(中間シート!B$1:B$149,QUOTIENT(ROW(A517)-2, 参照用!$J$12) + 3,1)&gt;0,
INDEX(中間シート!B$1:B$149,QUOTIENT(ROW(A517)-2, 参照用!$J$12) + 3,1),
"")</f>
        <v>46027</v>
      </c>
      <c r="B517" s="8" t="str">
        <f>IF(INDEX(中間シート!D$1:D$149,QUOTIENT(ROW(B517)-2, 参照用!$J$12) + 3,1)&gt;0,
INDEX(中間シート!D$1:D$149,QUOTIENT(ROW(B517)-2, 参照用!$J$12) + 3,1),
"")</f>
        <v>夜</v>
      </c>
      <c r="C517" s="8" t="str">
        <f>INDEX(中間シート!$A$1:$AZ$149,MATCH(A517&amp;B517,中間シート!$A$1:$A$149,0),MATCH(C$1,中間シート!$A$2:$AZ$2,0))</f>
        <v/>
      </c>
      <c r="D517" s="8" t="str">
        <f>INDEX(中間シート!$A$1:$AZ$149,MATCH($A517&amp;$B517,中間シート!$A$1:$A$149,0),MATCH(D$1,中間シート!$A$2:$AZ$2,0))</f>
        <v/>
      </c>
      <c r="E517" t="str">
        <f>IF(
A517="","",
VLOOKUP(MOD(ROW(A517)-2, 参照用!$J$12) + 1,参照用!$N$1:$P$50,2,0)
)</f>
        <v>悪化サイン</v>
      </c>
      <c r="F517" t="str">
        <f xml:space="preserve">
IF(A517="","",
VLOOKUP(MOD(ROW(A517)-2, 参照用!$J$12) + 1,参照用!$N$1:$P$50,3,0)
)</f>
        <v>思考不能</v>
      </c>
      <c r="G517">
        <f xml:space="preserve">
IF(A517="","",
IFERROR(
INDEX(中間シート!$B:$CB,
MATCH(A517&amp;B517,中間シート!$A$1:$A$149,0),
MATCH(F517,中間シート!$B$2:$CB$2,0)
),
"")
)</f>
        <v>0</v>
      </c>
      <c r="H517">
        <f t="shared" si="24"/>
        <v>0</v>
      </c>
      <c r="I517" t="str">
        <f t="shared" si="25"/>
        <v/>
      </c>
      <c r="J517" t="str">
        <f xml:space="preserve">
_xlfn.SWITCH(E517,
"良好サイン",H517*VLOOKUP(F517,参照用!$P$2:$Q$55,2,0),
"注意サイン",H517*VLOOKUP(F517,参照用!$P$2:$Q$55,2,0),
""
)</f>
        <v/>
      </c>
      <c r="K517" s="20">
        <f t="shared" si="26"/>
        <v>60</v>
      </c>
    </row>
    <row r="518" spans="1:11" x14ac:dyDescent="0.2">
      <c r="A518" s="8">
        <f>IF(INDEX(中間シート!B$1:B$149,QUOTIENT(ROW(A518)-2, 参照用!$J$12) + 3,1)&gt;0,
INDEX(中間シート!B$1:B$149,QUOTIENT(ROW(A518)-2, 参照用!$J$12) + 3,1),
"")</f>
        <v>46027</v>
      </c>
      <c r="B518" s="8" t="str">
        <f>IF(INDEX(中間シート!D$1:D$149,QUOTIENT(ROW(B518)-2, 参照用!$J$12) + 3,1)&gt;0,
INDEX(中間シート!D$1:D$149,QUOTIENT(ROW(B518)-2, 参照用!$J$12) + 3,1),
"")</f>
        <v>夜</v>
      </c>
      <c r="C518" s="8" t="str">
        <f>INDEX(中間シート!$A$1:$AZ$149,MATCH(A518&amp;B518,中間シート!$A$1:$A$149,0),MATCH(C$1,中間シート!$A$2:$AZ$2,0))</f>
        <v/>
      </c>
      <c r="D518" s="8" t="str">
        <f>INDEX(中間シート!$A$1:$AZ$149,MATCH($A518&amp;$B518,中間シート!$A$1:$A$149,0),MATCH(D$1,中間シート!$A$2:$AZ$2,0))</f>
        <v/>
      </c>
      <c r="E518" t="str">
        <f>IF(
A518="","",
VLOOKUP(MOD(ROW(A518)-2, 参照用!$J$12) + 1,参照用!$N$1:$P$50,2,0)
)</f>
        <v>悪化サイン</v>
      </c>
      <c r="F518" t="str">
        <f xml:space="preserve">
IF(A518="","",
VLOOKUP(MOD(ROW(A518)-2, 参照用!$J$12) + 1,参照用!$N$1:$P$50,3,0)
)</f>
        <v>人間不信</v>
      </c>
      <c r="G518">
        <f xml:space="preserve">
IF(A518="","",
IFERROR(
INDEX(中間シート!$B:$CB,
MATCH(A518&amp;B518,中間シート!$A$1:$A$149,0),
MATCH(F518,中間シート!$B$2:$CB$2,0)
),
"")
)</f>
        <v>0</v>
      </c>
      <c r="H518">
        <f t="shared" si="24"/>
        <v>0</v>
      </c>
      <c r="I518" t="str">
        <f t="shared" si="25"/>
        <v/>
      </c>
      <c r="J518" t="str">
        <f xml:space="preserve">
_xlfn.SWITCH(E518,
"良好サイン",H518*VLOOKUP(F518,参照用!$P$2:$Q$55,2,0),
"注意サイン",H518*VLOOKUP(F518,参照用!$P$2:$Q$55,2,0),
""
)</f>
        <v/>
      </c>
      <c r="K518" s="20">
        <f t="shared" si="26"/>
        <v>60</v>
      </c>
    </row>
    <row r="519" spans="1:11" x14ac:dyDescent="0.2">
      <c r="A519" s="8">
        <f>IF(INDEX(中間シート!B$1:B$149,QUOTIENT(ROW(A519)-2, 参照用!$J$12) + 3,1)&gt;0,
INDEX(中間シート!B$1:B$149,QUOTIENT(ROW(A519)-2, 参照用!$J$12) + 3,1),
"")</f>
        <v>46027</v>
      </c>
      <c r="B519" s="8" t="str">
        <f>IF(INDEX(中間シート!D$1:D$149,QUOTIENT(ROW(B519)-2, 参照用!$J$12) + 3,1)&gt;0,
INDEX(中間シート!D$1:D$149,QUOTIENT(ROW(B519)-2, 参照用!$J$12) + 3,1),
"")</f>
        <v>夜</v>
      </c>
      <c r="C519" s="8" t="str">
        <f>INDEX(中間シート!$A$1:$AZ$149,MATCH(A519&amp;B519,中間シート!$A$1:$A$149,0),MATCH(C$1,中間シート!$A$2:$AZ$2,0))</f>
        <v/>
      </c>
      <c r="D519" s="8" t="str">
        <f>INDEX(中間シート!$A$1:$AZ$149,MATCH($A519&amp;$B519,中間シート!$A$1:$A$149,0),MATCH(D$1,中間シート!$A$2:$AZ$2,0))</f>
        <v/>
      </c>
      <c r="E519" t="str">
        <f>IF(
A519="","",
VLOOKUP(MOD(ROW(A519)-2, 参照用!$J$12) + 1,参照用!$N$1:$P$50,2,0)
)</f>
        <v>悪化サイン</v>
      </c>
      <c r="F519" t="str">
        <f xml:space="preserve">
IF(A519="","",
VLOOKUP(MOD(ROW(A519)-2, 参照用!$J$12) + 1,参照用!$N$1:$P$50,3,0)
)</f>
        <v>破壊衝動</v>
      </c>
      <c r="G519">
        <f xml:space="preserve">
IF(A519="","",
IFERROR(
INDEX(中間シート!$B:$CB,
MATCH(A519&amp;B519,中間シート!$A$1:$A$149,0),
MATCH(F519,中間シート!$B$2:$CB$2,0)
),
"")
)</f>
        <v>0</v>
      </c>
      <c r="H519">
        <f t="shared" si="24"/>
        <v>0</v>
      </c>
      <c r="I519" t="str">
        <f t="shared" si="25"/>
        <v/>
      </c>
      <c r="J519" t="str">
        <f xml:space="preserve">
_xlfn.SWITCH(E519,
"良好サイン",H519*VLOOKUP(F519,参照用!$P$2:$Q$55,2,0),
"注意サイン",H519*VLOOKUP(F519,参照用!$P$2:$Q$55,2,0),
""
)</f>
        <v/>
      </c>
      <c r="K519" s="20">
        <f t="shared" si="26"/>
        <v>60</v>
      </c>
    </row>
    <row r="520" spans="1:11" x14ac:dyDescent="0.2">
      <c r="A520" s="8">
        <f>IF(INDEX(中間シート!B$1:B$149,QUOTIENT(ROW(A520)-2, 参照用!$J$12) + 3,1)&gt;0,
INDEX(中間シート!B$1:B$149,QUOTIENT(ROW(A520)-2, 参照用!$J$12) + 3,1),
"")</f>
        <v>46027</v>
      </c>
      <c r="B520" s="8" t="str">
        <f>IF(INDEX(中間シート!D$1:D$149,QUOTIENT(ROW(B520)-2, 参照用!$J$12) + 3,1)&gt;0,
INDEX(中間シート!D$1:D$149,QUOTIENT(ROW(B520)-2, 参照用!$J$12) + 3,1),
"")</f>
        <v>夜</v>
      </c>
      <c r="C520" s="8" t="str">
        <f>INDEX(中間シート!$A$1:$AZ$149,MATCH(A520&amp;B520,中間シート!$A$1:$A$149,0),MATCH(C$1,中間シート!$A$2:$AZ$2,0))</f>
        <v/>
      </c>
      <c r="D520" s="8" t="str">
        <f>INDEX(中間シート!$A$1:$AZ$149,MATCH($A520&amp;$B520,中間シート!$A$1:$A$149,0),MATCH(D$1,中間シート!$A$2:$AZ$2,0))</f>
        <v/>
      </c>
      <c r="E520" t="str">
        <f>IF(
A520="","",
VLOOKUP(MOD(ROW(A520)-2, 参照用!$J$12) + 1,参照用!$N$1:$P$50,2,0)
)</f>
        <v>リカバリー</v>
      </c>
      <c r="F520" t="str">
        <f xml:space="preserve">
IF(A520="","",
VLOOKUP(MOD(ROW(A520)-2, 参照用!$J$12) + 1,参照用!$N$1:$P$50,3,0)
)</f>
        <v>ストレッチ</v>
      </c>
      <c r="G520">
        <f xml:space="preserve">
IF(A520="","",
IFERROR(
INDEX(中間シート!$B:$CB,
MATCH(A520&amp;B520,中間シート!$A$1:$A$149,0),
MATCH(F520,中間シート!$B$2:$CB$2,0)
),
"")
)</f>
        <v>0</v>
      </c>
      <c r="H520">
        <f t="shared" si="24"/>
        <v>0</v>
      </c>
      <c r="I520" t="str">
        <f t="shared" si="25"/>
        <v/>
      </c>
      <c r="J520" t="str">
        <f xml:space="preserve">
_xlfn.SWITCH(E520,
"良好サイン",H520*VLOOKUP(F520,参照用!$P$2:$Q$55,2,0),
"注意サイン",H520*VLOOKUP(F520,参照用!$P$2:$Q$55,2,0),
""
)</f>
        <v/>
      </c>
      <c r="K520" s="20">
        <f t="shared" si="26"/>
        <v>60</v>
      </c>
    </row>
    <row r="521" spans="1:11" x14ac:dyDescent="0.2">
      <c r="A521" s="8">
        <f>IF(INDEX(中間シート!B$1:B$149,QUOTIENT(ROW(A521)-2, 参照用!$J$12) + 3,1)&gt;0,
INDEX(中間シート!B$1:B$149,QUOTIENT(ROW(A521)-2, 参照用!$J$12) + 3,1),
"")</f>
        <v>46027</v>
      </c>
      <c r="B521" s="8" t="str">
        <f>IF(INDEX(中間シート!D$1:D$149,QUOTIENT(ROW(B521)-2, 参照用!$J$12) + 3,1)&gt;0,
INDEX(中間シート!D$1:D$149,QUOTIENT(ROW(B521)-2, 参照用!$J$12) + 3,1),
"")</f>
        <v>夜</v>
      </c>
      <c r="C521" s="8" t="str">
        <f>INDEX(中間シート!$A$1:$AZ$149,MATCH(A521&amp;B521,中間シート!$A$1:$A$149,0),MATCH(C$1,中間シート!$A$2:$AZ$2,0))</f>
        <v/>
      </c>
      <c r="D521" s="8" t="str">
        <f>INDEX(中間シート!$A$1:$AZ$149,MATCH($A521&amp;$B521,中間シート!$A$1:$A$149,0),MATCH(D$1,中間シート!$A$2:$AZ$2,0))</f>
        <v/>
      </c>
      <c r="E521" t="str">
        <f>IF(
A521="","",
VLOOKUP(MOD(ROW(A521)-2, 参照用!$J$12) + 1,参照用!$N$1:$P$50,2,0)
)</f>
        <v>リカバリー</v>
      </c>
      <c r="F521" t="str">
        <f xml:space="preserve">
IF(A521="","",
VLOOKUP(MOD(ROW(A521)-2, 参照用!$J$12) + 1,参照用!$N$1:$P$50,3,0)
)</f>
        <v>仮眠</v>
      </c>
      <c r="G521">
        <f xml:space="preserve">
IF(A521="","",
IFERROR(
INDEX(中間シート!$B:$CB,
MATCH(A521&amp;B521,中間シート!$A$1:$A$149,0),
MATCH(F521,中間シート!$B$2:$CB$2,0)
),
"")
)</f>
        <v>0</v>
      </c>
      <c r="H521">
        <f t="shared" si="24"/>
        <v>0</v>
      </c>
      <c r="I521" t="str">
        <f t="shared" si="25"/>
        <v/>
      </c>
      <c r="J521" t="str">
        <f xml:space="preserve">
_xlfn.SWITCH(E521,
"良好サイン",H521*VLOOKUP(F521,参照用!$P$2:$Q$55,2,0),
"注意サイン",H521*VLOOKUP(F521,参照用!$P$2:$Q$55,2,0),
""
)</f>
        <v/>
      </c>
      <c r="K521" s="20">
        <f t="shared" si="26"/>
        <v>60</v>
      </c>
    </row>
    <row r="522" spans="1:11" x14ac:dyDescent="0.2">
      <c r="A522" s="8">
        <f>IF(INDEX(中間シート!B$1:B$149,QUOTIENT(ROW(A522)-2, 参照用!$J$12) + 3,1)&gt;0,
INDEX(中間シート!B$1:B$149,QUOTIENT(ROW(A522)-2, 参照用!$J$12) + 3,1),
"")</f>
        <v>46027</v>
      </c>
      <c r="B522" s="8" t="str">
        <f>IF(INDEX(中間シート!D$1:D$149,QUOTIENT(ROW(B522)-2, 参照用!$J$12) + 3,1)&gt;0,
INDEX(中間シート!D$1:D$149,QUOTIENT(ROW(B522)-2, 参照用!$J$12) + 3,1),
"")</f>
        <v>夜</v>
      </c>
      <c r="C522" s="8" t="str">
        <f>INDEX(中間シート!$A$1:$AZ$149,MATCH(A522&amp;B522,中間シート!$A$1:$A$149,0),MATCH(C$1,中間シート!$A$2:$AZ$2,0))</f>
        <v/>
      </c>
      <c r="D522" s="8" t="str">
        <f>INDEX(中間シート!$A$1:$AZ$149,MATCH($A522&amp;$B522,中間シート!$A$1:$A$149,0),MATCH(D$1,中間シート!$A$2:$AZ$2,0))</f>
        <v/>
      </c>
      <c r="E522" t="str">
        <f>IF(
A522="","",
VLOOKUP(MOD(ROW(A522)-2, 参照用!$J$12) + 1,参照用!$N$1:$P$50,2,0)
)</f>
        <v>リカバリー</v>
      </c>
      <c r="F522" t="str">
        <f xml:space="preserve">
IF(A522="","",
VLOOKUP(MOD(ROW(A522)-2, 参照用!$J$12) + 1,参照用!$N$1:$P$50,3,0)
)</f>
        <v>音楽</v>
      </c>
      <c r="G522">
        <f xml:space="preserve">
IF(A522="","",
IFERROR(
INDEX(中間シート!$B:$CB,
MATCH(A522&amp;B522,中間シート!$A$1:$A$149,0),
MATCH(F522,中間シート!$B$2:$CB$2,0)
),
"")
)</f>
        <v>0</v>
      </c>
      <c r="H522">
        <f t="shared" si="24"/>
        <v>0</v>
      </c>
      <c r="I522" t="str">
        <f t="shared" si="25"/>
        <v/>
      </c>
      <c r="J522" t="str">
        <f xml:space="preserve">
_xlfn.SWITCH(E522,
"良好サイン",H522*VLOOKUP(F522,参照用!$P$2:$Q$55,2,0),
"注意サイン",H522*VLOOKUP(F522,参照用!$P$2:$Q$55,2,0),
""
)</f>
        <v/>
      </c>
      <c r="K522" s="20">
        <f t="shared" si="26"/>
        <v>60</v>
      </c>
    </row>
    <row r="523" spans="1:11" x14ac:dyDescent="0.2">
      <c r="A523" s="8">
        <f>IF(INDEX(中間シート!B$1:B$149,QUOTIENT(ROW(A523)-2, 参照用!$J$12) + 3,1)&gt;0,
INDEX(中間シート!B$1:B$149,QUOTIENT(ROW(A523)-2, 参照用!$J$12) + 3,1),
"")</f>
        <v>46027</v>
      </c>
      <c r="B523" s="8" t="str">
        <f>IF(INDEX(中間シート!D$1:D$149,QUOTIENT(ROW(B523)-2, 参照用!$J$12) + 3,1)&gt;0,
INDEX(中間シート!D$1:D$149,QUOTIENT(ROW(B523)-2, 参照用!$J$12) + 3,1),
"")</f>
        <v>夜</v>
      </c>
      <c r="C523" s="8" t="str">
        <f>INDEX(中間シート!$A$1:$AZ$149,MATCH(A523&amp;B523,中間シート!$A$1:$A$149,0),MATCH(C$1,中間シート!$A$2:$AZ$2,0))</f>
        <v/>
      </c>
      <c r="D523" s="8" t="str">
        <f>INDEX(中間シート!$A$1:$AZ$149,MATCH($A523&amp;$B523,中間シート!$A$1:$A$149,0),MATCH(D$1,中間シート!$A$2:$AZ$2,0))</f>
        <v/>
      </c>
      <c r="E523" t="str">
        <f>IF(
A523="","",
VLOOKUP(MOD(ROW(A523)-2, 参照用!$J$12) + 1,参照用!$N$1:$P$50,2,0)
)</f>
        <v>リカバリー</v>
      </c>
      <c r="F523" t="str">
        <f xml:space="preserve">
IF(A523="","",
VLOOKUP(MOD(ROW(A523)-2, 参照用!$J$12) + 1,参照用!$N$1:$P$50,3,0)
)</f>
        <v>頓服</v>
      </c>
      <c r="G523">
        <f xml:space="preserve">
IF(A523="","",
IFERROR(
INDEX(中間シート!$B:$CB,
MATCH(A523&amp;B523,中間シート!$A$1:$A$149,0),
MATCH(F523,中間シート!$B$2:$CB$2,0)
),
"")
)</f>
        <v>0</v>
      </c>
      <c r="H523">
        <f t="shared" si="24"/>
        <v>0</v>
      </c>
      <c r="I523" t="str">
        <f t="shared" si="25"/>
        <v/>
      </c>
      <c r="J523" t="str">
        <f xml:space="preserve">
_xlfn.SWITCH(E523,
"良好サイン",H523*VLOOKUP(F523,参照用!$P$2:$Q$55,2,0),
"注意サイン",H523*VLOOKUP(F523,参照用!$P$2:$Q$55,2,0),
""
)</f>
        <v/>
      </c>
      <c r="K523" s="20">
        <f t="shared" si="26"/>
        <v>60</v>
      </c>
    </row>
    <row r="524" spans="1:11" x14ac:dyDescent="0.2">
      <c r="A524" s="8">
        <f>IF(INDEX(中間シート!B$1:B$149,QUOTIENT(ROW(A524)-2, 参照用!$J$12) + 3,1)&gt;0,
INDEX(中間シート!B$1:B$149,QUOTIENT(ROW(A524)-2, 参照用!$J$12) + 3,1),
"")</f>
        <v>46027</v>
      </c>
      <c r="B524" s="8" t="str">
        <f>IF(INDEX(中間シート!D$1:D$149,QUOTIENT(ROW(B524)-2, 参照用!$J$12) + 3,1)&gt;0,
INDEX(中間シート!D$1:D$149,QUOTIENT(ROW(B524)-2, 参照用!$J$12) + 3,1),
"")</f>
        <v>夜</v>
      </c>
      <c r="C524" s="8" t="str">
        <f>INDEX(中間シート!$A$1:$AZ$149,MATCH(A524&amp;B524,中間シート!$A$1:$A$149,0),MATCH(C$1,中間シート!$A$2:$AZ$2,0))</f>
        <v/>
      </c>
      <c r="D524" s="8" t="str">
        <f>INDEX(中間シート!$A$1:$AZ$149,MATCH($A524&amp;$B524,中間シート!$A$1:$A$149,0),MATCH(D$1,中間シート!$A$2:$AZ$2,0))</f>
        <v/>
      </c>
      <c r="E524" t="str">
        <f>IF(
A524="","",
VLOOKUP(MOD(ROW(A524)-2, 参照用!$J$12) + 1,参照用!$N$1:$P$50,2,0)
)</f>
        <v>リカバリー</v>
      </c>
      <c r="F524" t="str">
        <f xml:space="preserve">
IF(A524="","",
VLOOKUP(MOD(ROW(A524)-2, 参照用!$J$12) + 1,参照用!$N$1:$P$50,3,0)
)</f>
        <v>散歩</v>
      </c>
      <c r="G524">
        <f xml:space="preserve">
IF(A524="","",
IFERROR(
INDEX(中間シート!$B:$CB,
MATCH(A524&amp;B524,中間シート!$A$1:$A$149,0),
MATCH(F524,中間シート!$B$2:$CB$2,0)
),
"")
)</f>
        <v>0</v>
      </c>
      <c r="H524">
        <f t="shared" si="24"/>
        <v>0</v>
      </c>
      <c r="I524" t="str">
        <f t="shared" si="25"/>
        <v/>
      </c>
      <c r="J524" t="str">
        <f xml:space="preserve">
_xlfn.SWITCH(E524,
"良好サイン",H524*VLOOKUP(F524,参照用!$P$2:$Q$55,2,0),
"注意サイン",H524*VLOOKUP(F524,参照用!$P$2:$Q$55,2,0),
""
)</f>
        <v/>
      </c>
      <c r="K524" s="20">
        <f t="shared" si="26"/>
        <v>60</v>
      </c>
    </row>
    <row r="525" spans="1:11" x14ac:dyDescent="0.2">
      <c r="A525" s="8">
        <f>IF(INDEX(中間シート!B$1:B$149,QUOTIENT(ROW(A525)-2, 参照用!$J$12) + 3,1)&gt;0,
INDEX(中間シート!B$1:B$149,QUOTIENT(ROW(A525)-2, 参照用!$J$12) + 3,1),
"")</f>
        <v>46027</v>
      </c>
      <c r="B525" s="8" t="str">
        <f>IF(INDEX(中間シート!D$1:D$149,QUOTIENT(ROW(B525)-2, 参照用!$J$12) + 3,1)&gt;0,
INDEX(中間シート!D$1:D$149,QUOTIENT(ROW(B525)-2, 参照用!$J$12) + 3,1),
"")</f>
        <v>夜</v>
      </c>
      <c r="C525" s="8" t="str">
        <f>INDEX(中間シート!$A$1:$AZ$149,MATCH(A525&amp;B525,中間シート!$A$1:$A$149,0),MATCH(C$1,中間シート!$A$2:$AZ$2,0))</f>
        <v/>
      </c>
      <c r="D525" s="8" t="str">
        <f>INDEX(中間シート!$A$1:$AZ$149,MATCH($A525&amp;$B525,中間シート!$A$1:$A$149,0),MATCH(D$1,中間シート!$A$2:$AZ$2,0))</f>
        <v/>
      </c>
      <c r="E525" t="str">
        <f>IF(
A525="","",
VLOOKUP(MOD(ROW(A525)-2, 参照用!$J$12) + 1,参照用!$N$1:$P$50,2,0)
)</f>
        <v>服薬</v>
      </c>
      <c r="F525" t="str">
        <f xml:space="preserve">
IF(A525="","",
VLOOKUP(MOD(ROW(A525)-2, 参照用!$J$12) + 1,参照用!$N$1:$P$50,3,0)
)</f>
        <v>いつもの薬</v>
      </c>
      <c r="G525">
        <f xml:space="preserve">
IF(A525="","",
IFERROR(
INDEX(中間シート!$B:$CB,
MATCH(A525&amp;B525,中間シート!$A$1:$A$149,0),
MATCH(F525,中間シート!$B$2:$CB$2,0)
),
"")
)</f>
        <v>0</v>
      </c>
      <c r="H525">
        <f t="shared" si="24"/>
        <v>0</v>
      </c>
      <c r="I525" t="str">
        <f t="shared" si="25"/>
        <v/>
      </c>
      <c r="J525" t="str">
        <f xml:space="preserve">
_xlfn.SWITCH(E525,
"良好サイン",H525*VLOOKUP(F525,参照用!$P$2:$Q$55,2,0),
"注意サイン",H525*VLOOKUP(F525,参照用!$P$2:$Q$55,2,0),
""
)</f>
        <v/>
      </c>
      <c r="K525" s="20">
        <f t="shared" si="26"/>
        <v>60</v>
      </c>
    </row>
    <row r="526" spans="1:11" x14ac:dyDescent="0.2">
      <c r="A526" s="8">
        <f>IF(INDEX(中間シート!B$1:B$149,QUOTIENT(ROW(A526)-2, 参照用!$J$12) + 3,1)&gt;0,
INDEX(中間シート!B$1:B$149,QUOTIENT(ROW(A526)-2, 参照用!$J$12) + 3,1),
"")</f>
        <v>46027</v>
      </c>
      <c r="B526" s="8" t="str">
        <f>IF(INDEX(中間シート!D$1:D$149,QUOTIENT(ROW(B526)-2, 参照用!$J$12) + 3,1)&gt;0,
INDEX(中間シート!D$1:D$149,QUOTIENT(ROW(B526)-2, 参照用!$J$12) + 3,1),
"")</f>
        <v>夜</v>
      </c>
      <c r="C526" s="8" t="str">
        <f>INDEX(中間シート!$A$1:$AZ$149,MATCH(A526&amp;B526,中間シート!$A$1:$A$149,0),MATCH(C$1,中間シート!$A$2:$AZ$2,0))</f>
        <v/>
      </c>
      <c r="D526" s="8" t="str">
        <f>INDEX(中間シート!$A$1:$AZ$149,MATCH($A526&amp;$B526,中間シート!$A$1:$A$149,0),MATCH(D$1,中間シート!$A$2:$AZ$2,0))</f>
        <v/>
      </c>
      <c r="E526" t="str">
        <f>IF(
A526="","",
VLOOKUP(MOD(ROW(A526)-2, 参照用!$J$12) + 1,参照用!$N$1:$P$50,2,0)
)</f>
        <v>備考</v>
      </c>
      <c r="F526" t="str">
        <f xml:space="preserve">
IF(A526="","",
VLOOKUP(MOD(ROW(A526)-2, 参照用!$J$12) + 1,参照用!$N$1:$P$50,3,0)
)</f>
        <v>コメント</v>
      </c>
      <c r="G526" t="str">
        <f xml:space="preserve">
IF(A526="","",
IFERROR(
INDEX(中間シート!$B:$CB,
MATCH(A526&amp;B526,中間シート!$A$1:$A$149,0),
MATCH(F526,中間シート!$B$2:$CB$2,0)
),
"")
)</f>
        <v/>
      </c>
      <c r="H526" t="str">
        <f t="shared" si="24"/>
        <v/>
      </c>
      <c r="I526" t="str">
        <f t="shared" si="25"/>
        <v/>
      </c>
      <c r="J526" t="str">
        <f xml:space="preserve">
_xlfn.SWITCH(E526,
"良好サイン",H526*VLOOKUP(F526,参照用!$P$2:$Q$55,2,0),
"注意サイン",H526*VLOOKUP(F526,参照用!$P$2:$Q$55,2,0),
""
)</f>
        <v/>
      </c>
      <c r="K526" s="20">
        <f t="shared" si="26"/>
        <v>60</v>
      </c>
    </row>
    <row r="527" spans="1:11" x14ac:dyDescent="0.2">
      <c r="A527" s="8">
        <f>IF(INDEX(中間シート!B$1:B$149,QUOTIENT(ROW(A527)-2, 参照用!$J$12) + 3,1)&gt;0,
INDEX(中間シート!B$1:B$149,QUOTIENT(ROW(A527)-2, 参照用!$J$12) + 3,1),
"")</f>
        <v>46028</v>
      </c>
      <c r="B527" s="8" t="str">
        <f>IF(INDEX(中間シート!D$1:D$149,QUOTIENT(ROW(B527)-2, 参照用!$J$12) + 3,1)&gt;0,
INDEX(中間シート!D$1:D$149,QUOTIENT(ROW(B527)-2, 参照用!$J$12) + 3,1),
"")</f>
        <v>朝</v>
      </c>
      <c r="C527" s="8" t="str">
        <f>INDEX(中間シート!$A$1:$AZ$149,MATCH(A527&amp;B527,中間シート!$A$1:$A$149,0),MATCH(C$1,中間シート!$A$2:$AZ$2,0))</f>
        <v/>
      </c>
      <c r="D527" s="8" t="str">
        <f>INDEX(中間シート!$A$1:$AZ$149,MATCH($A527&amp;$B527,中間シート!$A$1:$A$149,0),MATCH(D$1,中間シート!$A$2:$AZ$2,0))</f>
        <v/>
      </c>
      <c r="E527" t="str">
        <f>IF(
A527="","",
VLOOKUP(MOD(ROW(A527)-2, 参照用!$J$12) + 1,参照用!$N$1:$P$50,2,0)
)</f>
        <v>日付</v>
      </c>
      <c r="F527" t="str">
        <f xml:space="preserve">
IF(A527="","",
VLOOKUP(MOD(ROW(A527)-2, 参照用!$J$12) + 1,参照用!$N$1:$P$50,3,0)
)</f>
        <v>日付</v>
      </c>
      <c r="G527">
        <f xml:space="preserve">
IF(A527="","",
IFERROR(
INDEX(中間シート!$B:$CB,
MATCH(A527&amp;B527,中間シート!$A$1:$A$149,0),
MATCH(F527,中間シート!$B$2:$CB$2,0)
),
"")
)</f>
        <v>46028</v>
      </c>
      <c r="H527" t="str">
        <f t="shared" si="24"/>
        <v/>
      </c>
      <c r="I527">
        <f t="shared" si="25"/>
        <v>46028</v>
      </c>
      <c r="J527" t="str">
        <f xml:space="preserve">
_xlfn.SWITCH(E527,
"良好サイン",H527*VLOOKUP(F527,参照用!$P$2:$Q$55,2,0),
"注意サイン",H527*VLOOKUP(F527,参照用!$P$2:$Q$55,2,0),
""
)</f>
        <v/>
      </c>
      <c r="K527" s="20">
        <f t="shared" si="26"/>
        <v>60</v>
      </c>
    </row>
    <row r="528" spans="1:11" x14ac:dyDescent="0.2">
      <c r="A528" s="8">
        <f>IF(INDEX(中間シート!B$1:B$149,QUOTIENT(ROW(A528)-2, 参照用!$J$12) + 3,1)&gt;0,
INDEX(中間シート!B$1:B$149,QUOTIENT(ROW(A528)-2, 参照用!$J$12) + 3,1),
"")</f>
        <v>46028</v>
      </c>
      <c r="B528" s="8" t="str">
        <f>IF(INDEX(中間シート!D$1:D$149,QUOTIENT(ROW(B528)-2, 参照用!$J$12) + 3,1)&gt;0,
INDEX(中間シート!D$1:D$149,QUOTIENT(ROW(B528)-2, 参照用!$J$12) + 3,1),
"")</f>
        <v>朝</v>
      </c>
      <c r="C528" s="8" t="str">
        <f>INDEX(中間シート!$A$1:$AZ$149,MATCH(A528&amp;B528,中間シート!$A$1:$A$149,0),MATCH(C$1,中間シート!$A$2:$AZ$2,0))</f>
        <v/>
      </c>
      <c r="D528" s="8" t="str">
        <f>INDEX(中間シート!$A$1:$AZ$149,MATCH($A528&amp;$B528,中間シート!$A$1:$A$149,0),MATCH(D$1,中間シート!$A$2:$AZ$2,0))</f>
        <v/>
      </c>
      <c r="E528" t="str">
        <f>IF(
A528="","",
VLOOKUP(MOD(ROW(A528)-2, 参照用!$J$12) + 1,参照用!$N$1:$P$50,2,0)
)</f>
        <v>曜日</v>
      </c>
      <c r="F528" t="str">
        <f xml:space="preserve">
IF(A528="","",
VLOOKUP(MOD(ROW(A528)-2, 参照用!$J$12) + 1,参照用!$N$1:$P$50,3,0)
)</f>
        <v>曜日</v>
      </c>
      <c r="G528" t="str">
        <f xml:space="preserve">
IF(A528="","",
IFERROR(
INDEX(中間シート!$B:$CB,
MATCH(A528&amp;B528,中間シート!$A$1:$A$149,0),
MATCH(F528,中間シート!$B$2:$CB$2,0)
),
"")
)</f>
        <v>火</v>
      </c>
      <c r="H528" t="str">
        <f t="shared" si="24"/>
        <v/>
      </c>
      <c r="I528" t="str">
        <f t="shared" si="25"/>
        <v>火</v>
      </c>
      <c r="J528" t="str">
        <f xml:space="preserve">
_xlfn.SWITCH(E528,
"良好サイン",H528*VLOOKUP(F528,参照用!$P$2:$Q$55,2,0),
"注意サイン",H528*VLOOKUP(F528,参照用!$P$2:$Q$55,2,0),
""
)</f>
        <v/>
      </c>
      <c r="K528" s="20">
        <f t="shared" si="26"/>
        <v>60</v>
      </c>
    </row>
    <row r="529" spans="1:11" x14ac:dyDescent="0.2">
      <c r="A529" s="8">
        <f>IF(INDEX(中間シート!B$1:B$149,QUOTIENT(ROW(A529)-2, 参照用!$J$12) + 3,1)&gt;0,
INDEX(中間シート!B$1:B$149,QUOTIENT(ROW(A529)-2, 参照用!$J$12) + 3,1),
"")</f>
        <v>46028</v>
      </c>
      <c r="B529" s="8" t="str">
        <f>IF(INDEX(中間シート!D$1:D$149,QUOTIENT(ROW(B529)-2, 参照用!$J$12) + 3,1)&gt;0,
INDEX(中間シート!D$1:D$149,QUOTIENT(ROW(B529)-2, 参照用!$J$12) + 3,1),
"")</f>
        <v>朝</v>
      </c>
      <c r="C529" s="8" t="str">
        <f>INDEX(中間シート!$A$1:$AZ$149,MATCH(A529&amp;B529,中間シート!$A$1:$A$149,0),MATCH(C$1,中間シート!$A$2:$AZ$2,0))</f>
        <v/>
      </c>
      <c r="D529" s="8" t="str">
        <f>INDEX(中間シート!$A$1:$AZ$149,MATCH($A529&amp;$B529,中間シート!$A$1:$A$149,0),MATCH(D$1,中間シート!$A$2:$AZ$2,0))</f>
        <v/>
      </c>
      <c r="E529" t="str">
        <f>IF(
A529="","",
VLOOKUP(MOD(ROW(A529)-2, 参照用!$J$12) + 1,参照用!$N$1:$P$50,2,0)
)</f>
        <v>時間帯</v>
      </c>
      <c r="F529" t="str">
        <f xml:space="preserve">
IF(A529="","",
VLOOKUP(MOD(ROW(A529)-2, 参照用!$J$12) + 1,参照用!$N$1:$P$50,3,0)
)</f>
        <v>時間帯</v>
      </c>
      <c r="G529" t="str">
        <f xml:space="preserve">
IF(A529="","",
IFERROR(
INDEX(中間シート!$B:$CB,
MATCH(A529&amp;B529,中間シート!$A$1:$A$149,0),
MATCH(F529,中間シート!$B$2:$CB$2,0)
),
"")
)</f>
        <v>朝</v>
      </c>
      <c r="H529" t="str">
        <f t="shared" si="24"/>
        <v/>
      </c>
      <c r="I529" t="str">
        <f t="shared" si="25"/>
        <v>朝</v>
      </c>
      <c r="J529" t="str">
        <f xml:space="preserve">
_xlfn.SWITCH(E529,
"良好サイン",H529*VLOOKUP(F529,参照用!$P$2:$Q$55,2,0),
"注意サイン",H529*VLOOKUP(F529,参照用!$P$2:$Q$55,2,0),
""
)</f>
        <v/>
      </c>
      <c r="K529" s="20">
        <f t="shared" si="26"/>
        <v>60</v>
      </c>
    </row>
    <row r="530" spans="1:11" x14ac:dyDescent="0.2">
      <c r="A530" s="8">
        <f>IF(INDEX(中間シート!B$1:B$149,QUOTIENT(ROW(A530)-2, 参照用!$J$12) + 3,1)&gt;0,
INDEX(中間シート!B$1:B$149,QUOTIENT(ROW(A530)-2, 参照用!$J$12) + 3,1),
"")</f>
        <v>46028</v>
      </c>
      <c r="B530" s="8" t="str">
        <f>IF(INDEX(中間シート!D$1:D$149,QUOTIENT(ROW(B530)-2, 参照用!$J$12) + 3,1)&gt;0,
INDEX(中間シート!D$1:D$149,QUOTIENT(ROW(B530)-2, 参照用!$J$12) + 3,1),
"")</f>
        <v>朝</v>
      </c>
      <c r="C530" s="8" t="str">
        <f>INDEX(中間シート!$A$1:$AZ$149,MATCH(A530&amp;B530,中間シート!$A$1:$A$149,0),MATCH(C$1,中間シート!$A$2:$AZ$2,0))</f>
        <v/>
      </c>
      <c r="D530" s="8" t="str">
        <f>INDEX(中間シート!$A$1:$AZ$149,MATCH($A530&amp;$B530,中間シート!$A$1:$A$149,0),MATCH(D$1,中間シート!$A$2:$AZ$2,0))</f>
        <v/>
      </c>
      <c r="E530" t="str">
        <f>IF(
A530="","",
VLOOKUP(MOD(ROW(A530)-2, 参照用!$J$12) + 1,参照用!$N$1:$P$50,2,0)
)</f>
        <v>気候</v>
      </c>
      <c r="F530" t="str">
        <f xml:space="preserve">
IF(A530="","",
VLOOKUP(MOD(ROW(A530)-2, 参照用!$J$12) + 1,参照用!$N$1:$P$50,3,0)
)</f>
        <v>天気</v>
      </c>
      <c r="G530" t="str">
        <f xml:space="preserve">
IF(A530="","",
IFERROR(
INDEX(中間シート!$B:$CB,
MATCH(A530&amp;B530,中間シート!$A$1:$A$149,0),
MATCH(F530,中間シート!$B$2:$CB$2,0)
),
"")
)</f>
        <v/>
      </c>
      <c r="H530" t="str">
        <f t="shared" si="24"/>
        <v/>
      </c>
      <c r="I530" t="str">
        <f t="shared" si="25"/>
        <v/>
      </c>
      <c r="J530" t="str">
        <f xml:space="preserve">
_xlfn.SWITCH(E530,
"良好サイン",H530*VLOOKUP(F530,参照用!$P$2:$Q$55,2,0),
"注意サイン",H530*VLOOKUP(F530,参照用!$P$2:$Q$55,2,0),
""
)</f>
        <v/>
      </c>
      <c r="K530" s="20">
        <f t="shared" si="26"/>
        <v>60</v>
      </c>
    </row>
    <row r="531" spans="1:11" x14ac:dyDescent="0.2">
      <c r="A531" s="8">
        <f>IF(INDEX(中間シート!B$1:B$149,QUOTIENT(ROW(A531)-2, 参照用!$J$12) + 3,1)&gt;0,
INDEX(中間シート!B$1:B$149,QUOTIENT(ROW(A531)-2, 参照用!$J$12) + 3,1),
"")</f>
        <v>46028</v>
      </c>
      <c r="B531" s="8" t="str">
        <f>IF(INDEX(中間シート!D$1:D$149,QUOTIENT(ROW(B531)-2, 参照用!$J$12) + 3,1)&gt;0,
INDEX(中間シート!D$1:D$149,QUOTIENT(ROW(B531)-2, 参照用!$J$12) + 3,1),
"")</f>
        <v>朝</v>
      </c>
      <c r="C531" s="8" t="str">
        <f>INDEX(中間シート!$A$1:$AZ$149,MATCH(A531&amp;B531,中間シート!$A$1:$A$149,0),MATCH(C$1,中間シート!$A$2:$AZ$2,0))</f>
        <v/>
      </c>
      <c r="D531" s="8" t="str">
        <f>INDEX(中間シート!$A$1:$AZ$149,MATCH($A531&amp;$B531,中間シート!$A$1:$A$149,0),MATCH(D$1,中間シート!$A$2:$AZ$2,0))</f>
        <v/>
      </c>
      <c r="E531" t="str">
        <f>IF(
A531="","",
VLOOKUP(MOD(ROW(A531)-2, 参照用!$J$12) + 1,参照用!$N$1:$P$50,2,0)
)</f>
        <v>気候</v>
      </c>
      <c r="F531" t="str">
        <f xml:space="preserve">
IF(A531="","",
VLOOKUP(MOD(ROW(A531)-2, 参照用!$J$12) + 1,参照用!$N$1:$P$50,3,0)
)</f>
        <v>気温</v>
      </c>
      <c r="G531" t="str">
        <f xml:space="preserve">
IF(A531="","",
IFERROR(
INDEX(中間シート!$B:$CB,
MATCH(A531&amp;B531,中間シート!$A$1:$A$149,0),
MATCH(F531,中間シート!$B$2:$CB$2,0)
),
"")
)</f>
        <v/>
      </c>
      <c r="H531" t="str">
        <f t="shared" si="24"/>
        <v/>
      </c>
      <c r="I531" t="str">
        <f t="shared" si="25"/>
        <v/>
      </c>
      <c r="J531" t="str">
        <f xml:space="preserve">
_xlfn.SWITCH(E531,
"良好サイン",H531*VLOOKUP(F531,参照用!$P$2:$Q$55,2,0),
"注意サイン",H531*VLOOKUP(F531,参照用!$P$2:$Q$55,2,0),
""
)</f>
        <v/>
      </c>
      <c r="K531" s="20">
        <f t="shared" si="26"/>
        <v>60</v>
      </c>
    </row>
    <row r="532" spans="1:11" x14ac:dyDescent="0.2">
      <c r="A532" s="8">
        <f>IF(INDEX(中間シート!B$1:B$149,QUOTIENT(ROW(A532)-2, 参照用!$J$12) + 3,1)&gt;0,
INDEX(中間シート!B$1:B$149,QUOTIENT(ROW(A532)-2, 参照用!$J$12) + 3,1),
"")</f>
        <v>46028</v>
      </c>
      <c r="B532" s="8" t="str">
        <f>IF(INDEX(中間シート!D$1:D$149,QUOTIENT(ROW(B532)-2, 参照用!$J$12) + 3,1)&gt;0,
INDEX(中間シート!D$1:D$149,QUOTIENT(ROW(B532)-2, 参照用!$J$12) + 3,1),
"")</f>
        <v>朝</v>
      </c>
      <c r="C532" s="8" t="str">
        <f>INDEX(中間シート!$A$1:$AZ$149,MATCH(A532&amp;B532,中間シート!$A$1:$A$149,0),MATCH(C$1,中間シート!$A$2:$AZ$2,0))</f>
        <v/>
      </c>
      <c r="D532" s="8" t="str">
        <f>INDEX(中間シート!$A$1:$AZ$149,MATCH($A532&amp;$B532,中間シート!$A$1:$A$149,0),MATCH(D$1,中間シート!$A$2:$AZ$2,0))</f>
        <v/>
      </c>
      <c r="E532" t="str">
        <f>IF(
A532="","",
VLOOKUP(MOD(ROW(A532)-2, 参照用!$J$12) + 1,参照用!$N$1:$P$50,2,0)
)</f>
        <v>基礎指標</v>
      </c>
      <c r="F532" t="str">
        <f xml:space="preserve">
IF(A532="","",
VLOOKUP(MOD(ROW(A532)-2, 参照用!$J$12) + 1,参照用!$N$1:$P$50,3,0)
)</f>
        <v>睡眠</v>
      </c>
      <c r="G532">
        <f xml:space="preserve">
IF(A532="","",
IFERROR(
INDEX(中間シート!$B:$CB,
MATCH(A532&amp;B532,中間シート!$A$1:$A$149,0),
MATCH(F532,中間シート!$B$2:$CB$2,0)
),
"")
)</f>
        <v>0</v>
      </c>
      <c r="H532">
        <f t="shared" si="24"/>
        <v>0</v>
      </c>
      <c r="I532" t="str">
        <f t="shared" si="25"/>
        <v/>
      </c>
      <c r="J532" t="str">
        <f xml:space="preserve">
_xlfn.SWITCH(E532,
"良好サイン",H532*VLOOKUP(F532,参照用!$P$2:$Q$55,2,0),
"注意サイン",H532*VLOOKUP(F532,参照用!$P$2:$Q$55,2,0),
""
)</f>
        <v/>
      </c>
      <c r="K532" s="20">
        <f t="shared" si="26"/>
        <v>60</v>
      </c>
    </row>
    <row r="533" spans="1:11" x14ac:dyDescent="0.2">
      <c r="A533" s="8">
        <f>IF(INDEX(中間シート!B$1:B$149,QUOTIENT(ROW(A533)-2, 参照用!$J$12) + 3,1)&gt;0,
INDEX(中間シート!B$1:B$149,QUOTIENT(ROW(A533)-2, 参照用!$J$12) + 3,1),
"")</f>
        <v>46028</v>
      </c>
      <c r="B533" s="8" t="str">
        <f>IF(INDEX(中間シート!D$1:D$149,QUOTIENT(ROW(B533)-2, 参照用!$J$12) + 3,1)&gt;0,
INDEX(中間シート!D$1:D$149,QUOTIENT(ROW(B533)-2, 参照用!$J$12) + 3,1),
"")</f>
        <v>朝</v>
      </c>
      <c r="C533" s="8" t="str">
        <f>INDEX(中間シート!$A$1:$AZ$149,MATCH(A533&amp;B533,中間シート!$A$1:$A$149,0),MATCH(C$1,中間シート!$A$2:$AZ$2,0))</f>
        <v/>
      </c>
      <c r="D533" s="8" t="str">
        <f>INDEX(中間シート!$A$1:$AZ$149,MATCH($A533&amp;$B533,中間シート!$A$1:$A$149,0),MATCH(D$1,中間シート!$A$2:$AZ$2,0))</f>
        <v/>
      </c>
      <c r="E533" t="str">
        <f>IF(
A533="","",
VLOOKUP(MOD(ROW(A533)-2, 参照用!$J$12) + 1,参照用!$N$1:$P$50,2,0)
)</f>
        <v>基礎指標</v>
      </c>
      <c r="F533" t="str">
        <f xml:space="preserve">
IF(A533="","",
VLOOKUP(MOD(ROW(A533)-2, 参照用!$J$12) + 1,参照用!$N$1:$P$50,3,0)
)</f>
        <v>食事</v>
      </c>
      <c r="G533">
        <f xml:space="preserve">
IF(A533="","",
IFERROR(
INDEX(中間シート!$B:$CB,
MATCH(A533&amp;B533,中間シート!$A$1:$A$149,0),
MATCH(F533,中間シート!$B$2:$CB$2,0)
),
"")
)</f>
        <v>0</v>
      </c>
      <c r="H533">
        <f t="shared" si="24"/>
        <v>0</v>
      </c>
      <c r="I533" t="str">
        <f t="shared" si="25"/>
        <v/>
      </c>
      <c r="J533" t="str">
        <f xml:space="preserve">
_xlfn.SWITCH(E533,
"良好サイン",H533*VLOOKUP(F533,参照用!$P$2:$Q$55,2,0),
"注意サイン",H533*VLOOKUP(F533,参照用!$P$2:$Q$55,2,0),
""
)</f>
        <v/>
      </c>
      <c r="K533" s="20">
        <f t="shared" si="26"/>
        <v>60</v>
      </c>
    </row>
    <row r="534" spans="1:11" x14ac:dyDescent="0.2">
      <c r="A534" s="8">
        <f>IF(INDEX(中間シート!B$1:B$149,QUOTIENT(ROW(A534)-2, 参照用!$J$12) + 3,1)&gt;0,
INDEX(中間シート!B$1:B$149,QUOTIENT(ROW(A534)-2, 参照用!$J$12) + 3,1),
"")</f>
        <v>46028</v>
      </c>
      <c r="B534" s="8" t="str">
        <f>IF(INDEX(中間シート!D$1:D$149,QUOTIENT(ROW(B534)-2, 参照用!$J$12) + 3,1)&gt;0,
INDEX(中間シート!D$1:D$149,QUOTIENT(ROW(B534)-2, 参照用!$J$12) + 3,1),
"")</f>
        <v>朝</v>
      </c>
      <c r="C534" s="8" t="str">
        <f>INDEX(中間シート!$A$1:$AZ$149,MATCH(A534&amp;B534,中間シート!$A$1:$A$149,0),MATCH(C$1,中間シート!$A$2:$AZ$2,0))</f>
        <v/>
      </c>
      <c r="D534" s="8" t="str">
        <f>INDEX(中間シート!$A$1:$AZ$149,MATCH($A534&amp;$B534,中間シート!$A$1:$A$149,0),MATCH(D$1,中間シート!$A$2:$AZ$2,0))</f>
        <v/>
      </c>
      <c r="E534" t="str">
        <f>IF(
A534="","",
VLOOKUP(MOD(ROW(A534)-2, 参照用!$J$12) + 1,参照用!$N$1:$P$50,2,0)
)</f>
        <v>基礎指標</v>
      </c>
      <c r="F534" t="str">
        <f xml:space="preserve">
IF(A534="","",
VLOOKUP(MOD(ROW(A534)-2, 参照用!$J$12) + 1,参照用!$N$1:$P$50,3,0)
)</f>
        <v>ストレス</v>
      </c>
      <c r="G534">
        <f xml:space="preserve">
IF(A534="","",
IFERROR(
INDEX(中間シート!$B:$CB,
MATCH(A534&amp;B534,中間シート!$A$1:$A$149,0),
MATCH(F534,中間シート!$B$2:$CB$2,0)
),
"")
)</f>
        <v>0</v>
      </c>
      <c r="H534">
        <f t="shared" si="24"/>
        <v>0</v>
      </c>
      <c r="I534" t="str">
        <f t="shared" si="25"/>
        <v/>
      </c>
      <c r="J534" t="str">
        <f xml:space="preserve">
_xlfn.SWITCH(E534,
"良好サイン",H534*VLOOKUP(F534,参照用!$P$2:$Q$55,2,0),
"注意サイン",H534*VLOOKUP(F534,参照用!$P$2:$Q$55,2,0),
""
)</f>
        <v/>
      </c>
      <c r="K534" s="20">
        <f t="shared" si="26"/>
        <v>60</v>
      </c>
    </row>
    <row r="535" spans="1:11" x14ac:dyDescent="0.2">
      <c r="A535" s="8">
        <f>IF(INDEX(中間シート!B$1:B$149,QUOTIENT(ROW(A535)-2, 参照用!$J$12) + 3,1)&gt;0,
INDEX(中間シート!B$1:B$149,QUOTIENT(ROW(A535)-2, 参照用!$J$12) + 3,1),
"")</f>
        <v>46028</v>
      </c>
      <c r="B535" s="8" t="str">
        <f>IF(INDEX(中間シート!D$1:D$149,QUOTIENT(ROW(B535)-2, 参照用!$J$12) + 3,1)&gt;0,
INDEX(中間シート!D$1:D$149,QUOTIENT(ROW(B535)-2, 参照用!$J$12) + 3,1),
"")</f>
        <v>朝</v>
      </c>
      <c r="C535" s="8" t="str">
        <f>INDEX(中間シート!$A$1:$AZ$149,MATCH(A535&amp;B535,中間シート!$A$1:$A$149,0),MATCH(C$1,中間シート!$A$2:$AZ$2,0))</f>
        <v/>
      </c>
      <c r="D535" s="8" t="str">
        <f>INDEX(中間シート!$A$1:$AZ$149,MATCH($A535&amp;$B535,中間シート!$A$1:$A$149,0),MATCH(D$1,中間シート!$A$2:$AZ$2,0))</f>
        <v/>
      </c>
      <c r="E535" t="str">
        <f>IF(
A535="","",
VLOOKUP(MOD(ROW(A535)-2, 参照用!$J$12) + 1,参照用!$N$1:$P$50,2,0)
)</f>
        <v>良好サイン</v>
      </c>
      <c r="F535" t="str">
        <f xml:space="preserve">
IF(A535="","",
VLOOKUP(MOD(ROW(A535)-2, 参照用!$J$12) + 1,参照用!$N$1:$P$50,3,0)
)</f>
        <v>プラス思考</v>
      </c>
      <c r="G535">
        <f xml:space="preserve">
IF(A535="","",
IFERROR(
INDEX(中間シート!$B:$CB,
MATCH(A535&amp;B535,中間シート!$A$1:$A$149,0),
MATCH(F535,中間シート!$B$2:$CB$2,0)
),
"")
)</f>
        <v>0</v>
      </c>
      <c r="H535">
        <f t="shared" si="24"/>
        <v>0</v>
      </c>
      <c r="I535" t="str">
        <f t="shared" si="25"/>
        <v/>
      </c>
      <c r="J535">
        <f xml:space="preserve">
_xlfn.SWITCH(E535,
"良好サイン",H535*VLOOKUP(F535,参照用!$P$2:$Q$55,2,0),
"注意サイン",H535*VLOOKUP(F535,参照用!$P$2:$Q$55,2,0),
""
)</f>
        <v>0</v>
      </c>
      <c r="K535" s="20">
        <f t="shared" si="26"/>
        <v>60</v>
      </c>
    </row>
    <row r="536" spans="1:11" x14ac:dyDescent="0.2">
      <c r="A536" s="8">
        <f>IF(INDEX(中間シート!B$1:B$149,QUOTIENT(ROW(A536)-2, 参照用!$J$12) + 3,1)&gt;0,
INDEX(中間シート!B$1:B$149,QUOTIENT(ROW(A536)-2, 参照用!$J$12) + 3,1),
"")</f>
        <v>46028</v>
      </c>
      <c r="B536" s="8" t="str">
        <f>IF(INDEX(中間シート!D$1:D$149,QUOTIENT(ROW(B536)-2, 参照用!$J$12) + 3,1)&gt;0,
INDEX(中間シート!D$1:D$149,QUOTIENT(ROW(B536)-2, 参照用!$J$12) + 3,1),
"")</f>
        <v>朝</v>
      </c>
      <c r="C536" s="8" t="str">
        <f>INDEX(中間シート!$A$1:$AZ$149,MATCH(A536&amp;B536,中間シート!$A$1:$A$149,0),MATCH(C$1,中間シート!$A$2:$AZ$2,0))</f>
        <v/>
      </c>
      <c r="D536" s="8" t="str">
        <f>INDEX(中間シート!$A$1:$AZ$149,MATCH($A536&amp;$B536,中間シート!$A$1:$A$149,0),MATCH(D$1,中間シート!$A$2:$AZ$2,0))</f>
        <v/>
      </c>
      <c r="E536" t="str">
        <f>IF(
A536="","",
VLOOKUP(MOD(ROW(A536)-2, 参照用!$J$12) + 1,参照用!$N$1:$P$50,2,0)
)</f>
        <v>良好サイン</v>
      </c>
      <c r="F536" t="str">
        <f xml:space="preserve">
IF(A536="","",
VLOOKUP(MOD(ROW(A536)-2, 参照用!$J$12) + 1,参照用!$N$1:$P$50,3,0)
)</f>
        <v>元気</v>
      </c>
      <c r="G536">
        <f xml:space="preserve">
IF(A536="","",
IFERROR(
INDEX(中間シート!$B:$CB,
MATCH(A536&amp;B536,中間シート!$A$1:$A$149,0),
MATCH(F536,中間シート!$B$2:$CB$2,0)
),
"")
)</f>
        <v>0</v>
      </c>
      <c r="H536">
        <f t="shared" si="24"/>
        <v>0</v>
      </c>
      <c r="I536" t="str">
        <f t="shared" si="25"/>
        <v/>
      </c>
      <c r="J536">
        <f xml:space="preserve">
_xlfn.SWITCH(E536,
"良好サイン",H536*VLOOKUP(F536,参照用!$P$2:$Q$55,2,0),
"注意サイン",H536*VLOOKUP(F536,参照用!$P$2:$Q$55,2,0),
""
)</f>
        <v>0</v>
      </c>
      <c r="K536" s="20">
        <f t="shared" si="26"/>
        <v>60</v>
      </c>
    </row>
    <row r="537" spans="1:11" x14ac:dyDescent="0.2">
      <c r="A537" s="8">
        <f>IF(INDEX(中間シート!B$1:B$149,QUOTIENT(ROW(A537)-2, 参照用!$J$12) + 3,1)&gt;0,
INDEX(中間シート!B$1:B$149,QUOTIENT(ROW(A537)-2, 参照用!$J$12) + 3,1),
"")</f>
        <v>46028</v>
      </c>
      <c r="B537" s="8" t="str">
        <f>IF(INDEX(中間シート!D$1:D$149,QUOTIENT(ROW(B537)-2, 参照用!$J$12) + 3,1)&gt;0,
INDEX(中間シート!D$1:D$149,QUOTIENT(ROW(B537)-2, 参照用!$J$12) + 3,1),
"")</f>
        <v>朝</v>
      </c>
      <c r="C537" s="8" t="str">
        <f>INDEX(中間シート!$A$1:$AZ$149,MATCH(A537&amp;B537,中間シート!$A$1:$A$149,0),MATCH(C$1,中間シート!$A$2:$AZ$2,0))</f>
        <v/>
      </c>
      <c r="D537" s="8" t="str">
        <f>INDEX(中間シート!$A$1:$AZ$149,MATCH($A537&amp;$B537,中間シート!$A$1:$A$149,0),MATCH(D$1,中間シート!$A$2:$AZ$2,0))</f>
        <v/>
      </c>
      <c r="E537" t="str">
        <f>IF(
A537="","",
VLOOKUP(MOD(ROW(A537)-2, 参照用!$J$12) + 1,参照用!$N$1:$P$50,2,0)
)</f>
        <v>良好サイン</v>
      </c>
      <c r="F537" t="str">
        <f xml:space="preserve">
IF(A537="","",
VLOOKUP(MOD(ROW(A537)-2, 参照用!$J$12) + 1,参照用!$N$1:$P$50,3,0)
)</f>
        <v>やる気あり</v>
      </c>
      <c r="G537">
        <f xml:space="preserve">
IF(A537="","",
IFERROR(
INDEX(中間シート!$B:$CB,
MATCH(A537&amp;B537,中間シート!$A$1:$A$149,0),
MATCH(F537,中間シート!$B$2:$CB$2,0)
),
"")
)</f>
        <v>0</v>
      </c>
      <c r="H537">
        <f t="shared" si="24"/>
        <v>0</v>
      </c>
      <c r="I537" t="str">
        <f t="shared" si="25"/>
        <v/>
      </c>
      <c r="J537">
        <f xml:space="preserve">
_xlfn.SWITCH(E537,
"良好サイン",H537*VLOOKUP(F537,参照用!$P$2:$Q$55,2,0),
"注意サイン",H537*VLOOKUP(F537,参照用!$P$2:$Q$55,2,0),
""
)</f>
        <v>0</v>
      </c>
      <c r="K537" s="20">
        <f t="shared" si="26"/>
        <v>60</v>
      </c>
    </row>
    <row r="538" spans="1:11" x14ac:dyDescent="0.2">
      <c r="A538" s="8">
        <f>IF(INDEX(中間シート!B$1:B$149,QUOTIENT(ROW(A538)-2, 参照用!$J$12) + 3,1)&gt;0,
INDEX(中間シート!B$1:B$149,QUOTIENT(ROW(A538)-2, 参照用!$J$12) + 3,1),
"")</f>
        <v>46028</v>
      </c>
      <c r="B538" s="8" t="str">
        <f>IF(INDEX(中間シート!D$1:D$149,QUOTIENT(ROW(B538)-2, 参照用!$J$12) + 3,1)&gt;0,
INDEX(中間シート!D$1:D$149,QUOTIENT(ROW(B538)-2, 参照用!$J$12) + 3,1),
"")</f>
        <v>朝</v>
      </c>
      <c r="C538" s="8" t="str">
        <f>INDEX(中間シート!$A$1:$AZ$149,MATCH(A538&amp;B538,中間シート!$A$1:$A$149,0),MATCH(C$1,中間シート!$A$2:$AZ$2,0))</f>
        <v/>
      </c>
      <c r="D538" s="8" t="str">
        <f>INDEX(中間シート!$A$1:$AZ$149,MATCH($A538&amp;$B538,中間シート!$A$1:$A$149,0),MATCH(D$1,中間シート!$A$2:$AZ$2,0))</f>
        <v/>
      </c>
      <c r="E538" t="str">
        <f>IF(
A538="","",
VLOOKUP(MOD(ROW(A538)-2, 参照用!$J$12) + 1,参照用!$N$1:$P$50,2,0)
)</f>
        <v>良好サイン</v>
      </c>
      <c r="F538" t="str">
        <f xml:space="preserve">
IF(A538="","",
VLOOKUP(MOD(ROW(A538)-2, 参照用!$J$12) + 1,参照用!$N$1:$P$50,3,0)
)</f>
        <v>心に余裕</v>
      </c>
      <c r="G538">
        <f xml:space="preserve">
IF(A538="","",
IFERROR(
INDEX(中間シート!$B:$CB,
MATCH(A538&amp;B538,中間シート!$A$1:$A$149,0),
MATCH(F538,中間シート!$B$2:$CB$2,0)
),
"")
)</f>
        <v>0</v>
      </c>
      <c r="H538">
        <f t="shared" si="24"/>
        <v>0</v>
      </c>
      <c r="I538" t="str">
        <f t="shared" si="25"/>
        <v/>
      </c>
      <c r="J538">
        <f xml:space="preserve">
_xlfn.SWITCH(E538,
"良好サイン",H538*VLOOKUP(F538,参照用!$P$2:$Q$55,2,0),
"注意サイン",H538*VLOOKUP(F538,参照用!$P$2:$Q$55,2,0),
""
)</f>
        <v>0</v>
      </c>
      <c r="K538" s="20">
        <f t="shared" si="26"/>
        <v>60</v>
      </c>
    </row>
    <row r="539" spans="1:11" x14ac:dyDescent="0.2">
      <c r="A539" s="8">
        <f>IF(INDEX(中間シート!B$1:B$149,QUOTIENT(ROW(A539)-2, 参照用!$J$12) + 3,1)&gt;0,
INDEX(中間シート!B$1:B$149,QUOTIENT(ROW(A539)-2, 参照用!$J$12) + 3,1),
"")</f>
        <v>46028</v>
      </c>
      <c r="B539" s="8" t="str">
        <f>IF(INDEX(中間シート!D$1:D$149,QUOTIENT(ROW(B539)-2, 参照用!$J$12) + 3,1)&gt;0,
INDEX(中間シート!D$1:D$149,QUOTIENT(ROW(B539)-2, 参照用!$J$12) + 3,1),
"")</f>
        <v>朝</v>
      </c>
      <c r="C539" s="8" t="str">
        <f>INDEX(中間シート!$A$1:$AZ$149,MATCH(A539&amp;B539,中間シート!$A$1:$A$149,0),MATCH(C$1,中間シート!$A$2:$AZ$2,0))</f>
        <v/>
      </c>
      <c r="D539" s="8" t="str">
        <f>INDEX(中間シート!$A$1:$AZ$149,MATCH($A539&amp;$B539,中間シート!$A$1:$A$149,0),MATCH(D$1,中間シート!$A$2:$AZ$2,0))</f>
        <v/>
      </c>
      <c r="E539" t="str">
        <f>IF(
A539="","",
VLOOKUP(MOD(ROW(A539)-2, 参照用!$J$12) + 1,参照用!$N$1:$P$50,2,0)
)</f>
        <v>良好サイン</v>
      </c>
      <c r="F539" t="str">
        <f xml:space="preserve">
IF(A539="","",
VLOOKUP(MOD(ROW(A539)-2, 参照用!$J$12) + 1,参照用!$N$1:$P$50,3,0)
)</f>
        <v>イキイキ</v>
      </c>
      <c r="G539">
        <f xml:space="preserve">
IF(A539="","",
IFERROR(
INDEX(中間シート!$B:$CB,
MATCH(A539&amp;B539,中間シート!$A$1:$A$149,0),
MATCH(F539,中間シート!$B$2:$CB$2,0)
),
"")
)</f>
        <v>0</v>
      </c>
      <c r="H539">
        <f t="shared" si="24"/>
        <v>0</v>
      </c>
      <c r="I539" t="str">
        <f t="shared" si="25"/>
        <v/>
      </c>
      <c r="J539">
        <f xml:space="preserve">
_xlfn.SWITCH(E539,
"良好サイン",H539*VLOOKUP(F539,参照用!$P$2:$Q$55,2,0),
"注意サイン",H539*VLOOKUP(F539,参照用!$P$2:$Q$55,2,0),
""
)</f>
        <v>0</v>
      </c>
      <c r="K539" s="20">
        <f t="shared" si="26"/>
        <v>60</v>
      </c>
    </row>
    <row r="540" spans="1:11" x14ac:dyDescent="0.2">
      <c r="A540" s="8">
        <f>IF(INDEX(中間シート!B$1:B$149,QUOTIENT(ROW(A540)-2, 参照用!$J$12) + 3,1)&gt;0,
INDEX(中間シート!B$1:B$149,QUOTIENT(ROW(A540)-2, 参照用!$J$12) + 3,1),
"")</f>
        <v>46028</v>
      </c>
      <c r="B540" s="8" t="str">
        <f>IF(INDEX(中間シート!D$1:D$149,QUOTIENT(ROW(B540)-2, 参照用!$J$12) + 3,1)&gt;0,
INDEX(中間シート!D$1:D$149,QUOTIENT(ROW(B540)-2, 参照用!$J$12) + 3,1),
"")</f>
        <v>朝</v>
      </c>
      <c r="C540" s="8" t="str">
        <f>INDEX(中間シート!$A$1:$AZ$149,MATCH(A540&amp;B540,中間シート!$A$1:$A$149,0),MATCH(C$1,中間シート!$A$2:$AZ$2,0))</f>
        <v/>
      </c>
      <c r="D540" s="8" t="str">
        <f>INDEX(中間シート!$A$1:$AZ$149,MATCH($A540&amp;$B540,中間シート!$A$1:$A$149,0),MATCH(D$1,中間シート!$A$2:$AZ$2,0))</f>
        <v/>
      </c>
      <c r="E540" t="str">
        <f>IF(
A540="","",
VLOOKUP(MOD(ROW(A540)-2, 参照用!$J$12) + 1,参照用!$N$1:$P$50,2,0)
)</f>
        <v>良好サイン</v>
      </c>
      <c r="F540" t="str">
        <f xml:space="preserve">
IF(A540="","",
VLOOKUP(MOD(ROW(A540)-2, 参照用!$J$12) + 1,参照用!$N$1:$P$50,3,0)
)</f>
        <v>活動的</v>
      </c>
      <c r="G540">
        <f xml:space="preserve">
IF(A540="","",
IFERROR(
INDEX(中間シート!$B:$CB,
MATCH(A540&amp;B540,中間シート!$A$1:$A$149,0),
MATCH(F540,中間シート!$B$2:$CB$2,0)
),
"")
)</f>
        <v>0</v>
      </c>
      <c r="H540">
        <f t="shared" si="24"/>
        <v>0</v>
      </c>
      <c r="I540" t="str">
        <f t="shared" si="25"/>
        <v/>
      </c>
      <c r="J540">
        <f xml:space="preserve">
_xlfn.SWITCH(E540,
"良好サイン",H540*VLOOKUP(F540,参照用!$P$2:$Q$55,2,0),
"注意サイン",H540*VLOOKUP(F540,参照用!$P$2:$Q$55,2,0),
""
)</f>
        <v>0</v>
      </c>
      <c r="K540" s="20">
        <f t="shared" si="26"/>
        <v>60</v>
      </c>
    </row>
    <row r="541" spans="1:11" x14ac:dyDescent="0.2">
      <c r="A541" s="8">
        <f>IF(INDEX(中間シート!B$1:B$149,QUOTIENT(ROW(A541)-2, 参照用!$J$12) + 3,1)&gt;0,
INDEX(中間シート!B$1:B$149,QUOTIENT(ROW(A541)-2, 参照用!$J$12) + 3,1),
"")</f>
        <v>46028</v>
      </c>
      <c r="B541" s="8" t="str">
        <f>IF(INDEX(中間シート!D$1:D$149,QUOTIENT(ROW(B541)-2, 参照用!$J$12) + 3,1)&gt;0,
INDEX(中間シート!D$1:D$149,QUOTIENT(ROW(B541)-2, 参照用!$J$12) + 3,1),
"")</f>
        <v>朝</v>
      </c>
      <c r="C541" s="8" t="str">
        <f>INDEX(中間シート!$A$1:$AZ$149,MATCH(A541&amp;B541,中間シート!$A$1:$A$149,0),MATCH(C$1,中間シート!$A$2:$AZ$2,0))</f>
        <v/>
      </c>
      <c r="D541" s="8" t="str">
        <f>INDEX(中間シート!$A$1:$AZ$149,MATCH($A541&amp;$B541,中間シート!$A$1:$A$149,0),MATCH(D$1,中間シート!$A$2:$AZ$2,0))</f>
        <v/>
      </c>
      <c r="E541" t="str">
        <f>IF(
A541="","",
VLOOKUP(MOD(ROW(A541)-2, 参照用!$J$12) + 1,参照用!$N$1:$P$50,2,0)
)</f>
        <v>注意サイン</v>
      </c>
      <c r="F541" t="str">
        <f xml:space="preserve">
IF(A541="","",
VLOOKUP(MOD(ROW(A541)-2, 参照用!$J$12) + 1,参照用!$N$1:$P$50,3,0)
)</f>
        <v>ため息が増加</v>
      </c>
      <c r="G541">
        <f xml:space="preserve">
IF(A541="","",
IFERROR(
INDEX(中間シート!$B:$CB,
MATCH(A541&amp;B541,中間シート!$A$1:$A$149,0),
MATCH(F541,中間シート!$B$2:$CB$2,0)
),
"")
)</f>
        <v>0</v>
      </c>
      <c r="H541">
        <f t="shared" si="24"/>
        <v>0</v>
      </c>
      <c r="I541" t="str">
        <f t="shared" si="25"/>
        <v/>
      </c>
      <c r="J541">
        <f xml:space="preserve">
_xlfn.SWITCH(E541,
"良好サイン",H541*VLOOKUP(F541,参照用!$P$2:$Q$55,2,0),
"注意サイン",H541*VLOOKUP(F541,参照用!$P$2:$Q$55,2,0),
""
)</f>
        <v>0</v>
      </c>
      <c r="K541" s="20">
        <f t="shared" si="26"/>
        <v>60</v>
      </c>
    </row>
    <row r="542" spans="1:11" x14ac:dyDescent="0.2">
      <c r="A542" s="8">
        <f>IF(INDEX(中間シート!B$1:B$149,QUOTIENT(ROW(A542)-2, 参照用!$J$12) + 3,1)&gt;0,
INDEX(中間シート!B$1:B$149,QUOTIENT(ROW(A542)-2, 参照用!$J$12) + 3,1),
"")</f>
        <v>46028</v>
      </c>
      <c r="B542" s="8" t="str">
        <f>IF(INDEX(中間シート!D$1:D$149,QUOTIENT(ROW(B542)-2, 参照用!$J$12) + 3,1)&gt;0,
INDEX(中間シート!D$1:D$149,QUOTIENT(ROW(B542)-2, 参照用!$J$12) + 3,1),
"")</f>
        <v>朝</v>
      </c>
      <c r="C542" s="8" t="str">
        <f>INDEX(中間シート!$A$1:$AZ$149,MATCH(A542&amp;B542,中間シート!$A$1:$A$149,0),MATCH(C$1,中間シート!$A$2:$AZ$2,0))</f>
        <v/>
      </c>
      <c r="D542" s="8" t="str">
        <f>INDEX(中間シート!$A$1:$AZ$149,MATCH($A542&amp;$B542,中間シート!$A$1:$A$149,0),MATCH(D$1,中間シート!$A$2:$AZ$2,0))</f>
        <v/>
      </c>
      <c r="E542" t="str">
        <f>IF(
A542="","",
VLOOKUP(MOD(ROW(A542)-2, 参照用!$J$12) + 1,参照用!$N$1:$P$50,2,0)
)</f>
        <v>注意サイン</v>
      </c>
      <c r="F542" t="str">
        <f xml:space="preserve">
IF(A542="","",
VLOOKUP(MOD(ROW(A542)-2, 参照用!$J$12) + 1,参照用!$N$1:$P$50,3,0)
)</f>
        <v>もやもや</v>
      </c>
      <c r="G542">
        <f xml:space="preserve">
IF(A542="","",
IFERROR(
INDEX(中間シート!$B:$CB,
MATCH(A542&amp;B542,中間シート!$A$1:$A$149,0),
MATCH(F542,中間シート!$B$2:$CB$2,0)
),
"")
)</f>
        <v>0</v>
      </c>
      <c r="H542">
        <f t="shared" si="24"/>
        <v>0</v>
      </c>
      <c r="I542" t="str">
        <f t="shared" si="25"/>
        <v/>
      </c>
      <c r="J542">
        <f xml:space="preserve">
_xlfn.SWITCH(E542,
"良好サイン",H542*VLOOKUP(F542,参照用!$P$2:$Q$55,2,0),
"注意サイン",H542*VLOOKUP(F542,参照用!$P$2:$Q$55,2,0),
""
)</f>
        <v>0</v>
      </c>
      <c r="K542" s="20">
        <f t="shared" si="26"/>
        <v>60</v>
      </c>
    </row>
    <row r="543" spans="1:11" x14ac:dyDescent="0.2">
      <c r="A543" s="8">
        <f>IF(INDEX(中間シート!B$1:B$149,QUOTIENT(ROW(A543)-2, 参照用!$J$12) + 3,1)&gt;0,
INDEX(中間シート!B$1:B$149,QUOTIENT(ROW(A543)-2, 参照用!$J$12) + 3,1),
"")</f>
        <v>46028</v>
      </c>
      <c r="B543" s="8" t="str">
        <f>IF(INDEX(中間シート!D$1:D$149,QUOTIENT(ROW(B543)-2, 参照用!$J$12) + 3,1)&gt;0,
INDEX(中間シート!D$1:D$149,QUOTIENT(ROW(B543)-2, 参照用!$J$12) + 3,1),
"")</f>
        <v>朝</v>
      </c>
      <c r="C543" s="8" t="str">
        <f>INDEX(中間シート!$A$1:$AZ$149,MATCH(A543&amp;B543,中間シート!$A$1:$A$149,0),MATCH(C$1,中間シート!$A$2:$AZ$2,0))</f>
        <v/>
      </c>
      <c r="D543" s="8" t="str">
        <f>INDEX(中間シート!$A$1:$AZ$149,MATCH($A543&amp;$B543,中間シート!$A$1:$A$149,0),MATCH(D$1,中間シート!$A$2:$AZ$2,0))</f>
        <v/>
      </c>
      <c r="E543" t="str">
        <f>IF(
A543="","",
VLOOKUP(MOD(ROW(A543)-2, 参照用!$J$12) + 1,参照用!$N$1:$P$50,2,0)
)</f>
        <v>注意サイン</v>
      </c>
      <c r="F543" t="str">
        <f xml:space="preserve">
IF(A543="","",
VLOOKUP(MOD(ROW(A543)-2, 参照用!$J$12) + 1,参照用!$N$1:$P$50,3,0)
)</f>
        <v>だるい</v>
      </c>
      <c r="G543">
        <f xml:space="preserve">
IF(A543="","",
IFERROR(
INDEX(中間シート!$B:$CB,
MATCH(A543&amp;B543,中間シート!$A$1:$A$149,0),
MATCH(F543,中間シート!$B$2:$CB$2,0)
),
"")
)</f>
        <v>0</v>
      </c>
      <c r="H543">
        <f t="shared" si="24"/>
        <v>0</v>
      </c>
      <c r="I543" t="str">
        <f t="shared" si="25"/>
        <v/>
      </c>
      <c r="J543">
        <f xml:space="preserve">
_xlfn.SWITCH(E543,
"良好サイン",H543*VLOOKUP(F543,参照用!$P$2:$Q$55,2,0),
"注意サイン",H543*VLOOKUP(F543,参照用!$P$2:$Q$55,2,0),
""
)</f>
        <v>0</v>
      </c>
      <c r="K543" s="20">
        <f t="shared" si="26"/>
        <v>60</v>
      </c>
    </row>
    <row r="544" spans="1:11" x14ac:dyDescent="0.2">
      <c r="A544" s="8">
        <f>IF(INDEX(中間シート!B$1:B$149,QUOTIENT(ROW(A544)-2, 参照用!$J$12) + 3,1)&gt;0,
INDEX(中間シート!B$1:B$149,QUOTIENT(ROW(A544)-2, 参照用!$J$12) + 3,1),
"")</f>
        <v>46028</v>
      </c>
      <c r="B544" s="8" t="str">
        <f>IF(INDEX(中間シート!D$1:D$149,QUOTIENT(ROW(B544)-2, 参照用!$J$12) + 3,1)&gt;0,
INDEX(中間シート!D$1:D$149,QUOTIENT(ROW(B544)-2, 参照用!$J$12) + 3,1),
"")</f>
        <v>朝</v>
      </c>
      <c r="C544" s="8" t="str">
        <f>INDEX(中間シート!$A$1:$AZ$149,MATCH(A544&amp;B544,中間シート!$A$1:$A$149,0),MATCH(C$1,中間シート!$A$2:$AZ$2,0))</f>
        <v/>
      </c>
      <c r="D544" s="8" t="str">
        <f>INDEX(中間シート!$A$1:$AZ$149,MATCH($A544&amp;$B544,中間シート!$A$1:$A$149,0),MATCH(D$1,中間シート!$A$2:$AZ$2,0))</f>
        <v/>
      </c>
      <c r="E544" t="str">
        <f>IF(
A544="","",
VLOOKUP(MOD(ROW(A544)-2, 参照用!$J$12) + 1,参照用!$N$1:$P$50,2,0)
)</f>
        <v>注意サイン</v>
      </c>
      <c r="F544" t="str">
        <f xml:space="preserve">
IF(A544="","",
VLOOKUP(MOD(ROW(A544)-2, 参照用!$J$12) + 1,参照用!$N$1:$P$50,3,0)
)</f>
        <v>ぼーっとする</v>
      </c>
      <c r="G544">
        <f xml:space="preserve">
IF(A544="","",
IFERROR(
INDEX(中間シート!$B:$CB,
MATCH(A544&amp;B544,中間シート!$A$1:$A$149,0),
MATCH(F544,中間シート!$B$2:$CB$2,0)
),
"")
)</f>
        <v>0</v>
      </c>
      <c r="H544">
        <f t="shared" si="24"/>
        <v>0</v>
      </c>
      <c r="I544" t="str">
        <f t="shared" si="25"/>
        <v/>
      </c>
      <c r="J544">
        <f xml:space="preserve">
_xlfn.SWITCH(E544,
"良好サイン",H544*VLOOKUP(F544,参照用!$P$2:$Q$55,2,0),
"注意サイン",H544*VLOOKUP(F544,参照用!$P$2:$Q$55,2,0),
""
)</f>
        <v>0</v>
      </c>
      <c r="K544" s="20">
        <f t="shared" si="26"/>
        <v>60</v>
      </c>
    </row>
    <row r="545" spans="1:11" x14ac:dyDescent="0.2">
      <c r="A545" s="8">
        <f>IF(INDEX(中間シート!B$1:B$149,QUOTIENT(ROW(A545)-2, 参照用!$J$12) + 3,1)&gt;0,
INDEX(中間シート!B$1:B$149,QUOTIENT(ROW(A545)-2, 参照用!$J$12) + 3,1),
"")</f>
        <v>46028</v>
      </c>
      <c r="B545" s="8" t="str">
        <f>IF(INDEX(中間シート!D$1:D$149,QUOTIENT(ROW(B545)-2, 参照用!$J$12) + 3,1)&gt;0,
INDEX(中間シート!D$1:D$149,QUOTIENT(ROW(B545)-2, 参照用!$J$12) + 3,1),
"")</f>
        <v>朝</v>
      </c>
      <c r="C545" s="8" t="str">
        <f>INDEX(中間シート!$A$1:$AZ$149,MATCH(A545&amp;B545,中間シート!$A$1:$A$149,0),MATCH(C$1,中間シート!$A$2:$AZ$2,0))</f>
        <v/>
      </c>
      <c r="D545" s="8" t="str">
        <f>INDEX(中間シート!$A$1:$AZ$149,MATCH($A545&amp;$B545,中間シート!$A$1:$A$149,0),MATCH(D$1,中間シート!$A$2:$AZ$2,0))</f>
        <v/>
      </c>
      <c r="E545" t="str">
        <f>IF(
A545="","",
VLOOKUP(MOD(ROW(A545)-2, 参照用!$J$12) + 1,参照用!$N$1:$P$50,2,0)
)</f>
        <v>注意サイン</v>
      </c>
      <c r="F545" t="str">
        <f xml:space="preserve">
IF(A545="","",
VLOOKUP(MOD(ROW(A545)-2, 参照用!$J$12) + 1,参照用!$N$1:$P$50,3,0)
)</f>
        <v>協調性が低下</v>
      </c>
      <c r="G545">
        <f xml:space="preserve">
IF(A545="","",
IFERROR(
INDEX(中間シート!$B:$CB,
MATCH(A545&amp;B545,中間シート!$A$1:$A$149,0),
MATCH(F545,中間シート!$B$2:$CB$2,0)
),
"")
)</f>
        <v>0</v>
      </c>
      <c r="H545">
        <f t="shared" si="24"/>
        <v>0</v>
      </c>
      <c r="I545" t="str">
        <f t="shared" si="25"/>
        <v/>
      </c>
      <c r="J545">
        <f xml:space="preserve">
_xlfn.SWITCH(E545,
"良好サイン",H545*VLOOKUP(F545,参照用!$P$2:$Q$55,2,0),
"注意サイン",H545*VLOOKUP(F545,参照用!$P$2:$Q$55,2,0),
""
)</f>
        <v>0</v>
      </c>
      <c r="K545" s="20">
        <f t="shared" si="26"/>
        <v>60</v>
      </c>
    </row>
    <row r="546" spans="1:11" x14ac:dyDescent="0.2">
      <c r="A546" s="8">
        <f>IF(INDEX(中間シート!B$1:B$149,QUOTIENT(ROW(A546)-2, 参照用!$J$12) + 3,1)&gt;0,
INDEX(中間シート!B$1:B$149,QUOTIENT(ROW(A546)-2, 参照用!$J$12) + 3,1),
"")</f>
        <v>46028</v>
      </c>
      <c r="B546" s="8" t="str">
        <f>IF(INDEX(中間シート!D$1:D$149,QUOTIENT(ROW(B546)-2, 参照用!$J$12) + 3,1)&gt;0,
INDEX(中間シート!D$1:D$149,QUOTIENT(ROW(B546)-2, 参照用!$J$12) + 3,1),
"")</f>
        <v>朝</v>
      </c>
      <c r="C546" s="8" t="str">
        <f>INDEX(中間シート!$A$1:$AZ$149,MATCH(A546&amp;B546,中間シート!$A$1:$A$149,0),MATCH(C$1,中間シート!$A$2:$AZ$2,0))</f>
        <v/>
      </c>
      <c r="D546" s="8" t="str">
        <f>INDEX(中間シート!$A$1:$AZ$149,MATCH($A546&amp;$B546,中間シート!$A$1:$A$149,0),MATCH(D$1,中間シート!$A$2:$AZ$2,0))</f>
        <v/>
      </c>
      <c r="E546" t="str">
        <f>IF(
A546="","",
VLOOKUP(MOD(ROW(A546)-2, 参照用!$J$12) + 1,参照用!$N$1:$P$50,2,0)
)</f>
        <v>注意サイン</v>
      </c>
      <c r="F546" t="str">
        <f xml:space="preserve">
IF(A546="","",
VLOOKUP(MOD(ROW(A546)-2, 参照用!$J$12) + 1,参照用!$N$1:$P$50,3,0)
)</f>
        <v>憂鬱</v>
      </c>
      <c r="G546">
        <f xml:space="preserve">
IF(A546="","",
IFERROR(
INDEX(中間シート!$B:$CB,
MATCH(A546&amp;B546,中間シート!$A$1:$A$149,0),
MATCH(F546,中間シート!$B$2:$CB$2,0)
),
"")
)</f>
        <v>0</v>
      </c>
      <c r="H546">
        <f t="shared" si="24"/>
        <v>0</v>
      </c>
      <c r="I546" t="str">
        <f t="shared" si="25"/>
        <v/>
      </c>
      <c r="J546">
        <f xml:space="preserve">
_xlfn.SWITCH(E546,
"良好サイン",H546*VLOOKUP(F546,参照用!$P$2:$Q$55,2,0),
"注意サイン",H546*VLOOKUP(F546,参照用!$P$2:$Q$55,2,0),
""
)</f>
        <v>0</v>
      </c>
      <c r="K546" s="20">
        <f t="shared" si="26"/>
        <v>60</v>
      </c>
    </row>
    <row r="547" spans="1:11" x14ac:dyDescent="0.2">
      <c r="A547" s="8">
        <f>IF(INDEX(中間シート!B$1:B$149,QUOTIENT(ROW(A547)-2, 参照用!$J$12) + 3,1)&gt;0,
INDEX(中間シート!B$1:B$149,QUOTIENT(ROW(A547)-2, 参照用!$J$12) + 3,1),
"")</f>
        <v>46028</v>
      </c>
      <c r="B547" s="8" t="str">
        <f>IF(INDEX(中間シート!D$1:D$149,QUOTIENT(ROW(B547)-2, 参照用!$J$12) + 3,1)&gt;0,
INDEX(中間シート!D$1:D$149,QUOTIENT(ROW(B547)-2, 参照用!$J$12) + 3,1),
"")</f>
        <v>朝</v>
      </c>
      <c r="C547" s="8" t="str">
        <f>INDEX(中間シート!$A$1:$AZ$149,MATCH(A547&amp;B547,中間シート!$A$1:$A$149,0),MATCH(C$1,中間シート!$A$2:$AZ$2,0))</f>
        <v/>
      </c>
      <c r="D547" s="8" t="str">
        <f>INDEX(中間シート!$A$1:$AZ$149,MATCH($A547&amp;$B547,中間シート!$A$1:$A$149,0),MATCH(D$1,中間シート!$A$2:$AZ$2,0))</f>
        <v/>
      </c>
      <c r="E547" t="str">
        <f>IF(
A547="","",
VLOOKUP(MOD(ROW(A547)-2, 参照用!$J$12) + 1,参照用!$N$1:$P$50,2,0)
)</f>
        <v>注意サイン</v>
      </c>
      <c r="F547" t="str">
        <f xml:space="preserve">
IF(A547="","",
VLOOKUP(MOD(ROW(A547)-2, 参照用!$J$12) + 1,参照用!$N$1:$P$50,3,0)
)</f>
        <v>やる気が無い</v>
      </c>
      <c r="G547">
        <f xml:space="preserve">
IF(A547="","",
IFERROR(
INDEX(中間シート!$B:$CB,
MATCH(A547&amp;B547,中間シート!$A$1:$A$149,0),
MATCH(F547,中間シート!$B$2:$CB$2,0)
),
"")
)</f>
        <v>0</v>
      </c>
      <c r="H547">
        <f t="shared" si="24"/>
        <v>0</v>
      </c>
      <c r="I547" t="str">
        <f t="shared" si="25"/>
        <v/>
      </c>
      <c r="J547">
        <f xml:space="preserve">
_xlfn.SWITCH(E547,
"良好サイン",H547*VLOOKUP(F547,参照用!$P$2:$Q$55,2,0),
"注意サイン",H547*VLOOKUP(F547,参照用!$P$2:$Q$55,2,0),
""
)</f>
        <v>0</v>
      </c>
      <c r="K547" s="20">
        <f t="shared" si="26"/>
        <v>60</v>
      </c>
    </row>
    <row r="548" spans="1:11" x14ac:dyDescent="0.2">
      <c r="A548" s="8">
        <f>IF(INDEX(中間シート!B$1:B$149,QUOTIENT(ROW(A548)-2, 参照用!$J$12) + 3,1)&gt;0,
INDEX(中間シート!B$1:B$149,QUOTIENT(ROW(A548)-2, 参照用!$J$12) + 3,1),
"")</f>
        <v>46028</v>
      </c>
      <c r="B548" s="8" t="str">
        <f>IF(INDEX(中間シート!D$1:D$149,QUOTIENT(ROW(B548)-2, 参照用!$J$12) + 3,1)&gt;0,
INDEX(中間シート!D$1:D$149,QUOTIENT(ROW(B548)-2, 参照用!$J$12) + 3,1),
"")</f>
        <v>朝</v>
      </c>
      <c r="C548" s="8" t="str">
        <f>INDEX(中間シート!$A$1:$AZ$149,MATCH(A548&amp;B548,中間シート!$A$1:$A$149,0),MATCH(C$1,中間シート!$A$2:$AZ$2,0))</f>
        <v/>
      </c>
      <c r="D548" s="8" t="str">
        <f>INDEX(中間シート!$A$1:$AZ$149,MATCH($A548&amp;$B548,中間シート!$A$1:$A$149,0),MATCH(D$1,中間シート!$A$2:$AZ$2,0))</f>
        <v/>
      </c>
      <c r="E548" t="str">
        <f>IF(
A548="","",
VLOOKUP(MOD(ROW(A548)-2, 参照用!$J$12) + 1,参照用!$N$1:$P$50,2,0)
)</f>
        <v>注意サイン</v>
      </c>
      <c r="F548" t="str">
        <f xml:space="preserve">
IF(A548="","",
VLOOKUP(MOD(ROW(A548)-2, 参照用!$J$12) + 1,参照用!$N$1:$P$50,3,0)
)</f>
        <v>物忘れ</v>
      </c>
      <c r="G548">
        <f xml:space="preserve">
IF(A548="","",
IFERROR(
INDEX(中間シート!$B:$CB,
MATCH(A548&amp;B548,中間シート!$A$1:$A$149,0),
MATCH(F548,中間シート!$B$2:$CB$2,0)
),
"")
)</f>
        <v>0</v>
      </c>
      <c r="H548">
        <f t="shared" si="24"/>
        <v>0</v>
      </c>
      <c r="I548" t="str">
        <f t="shared" si="25"/>
        <v/>
      </c>
      <c r="J548">
        <f xml:space="preserve">
_xlfn.SWITCH(E548,
"良好サイン",H548*VLOOKUP(F548,参照用!$P$2:$Q$55,2,0),
"注意サイン",H548*VLOOKUP(F548,参照用!$P$2:$Q$55,2,0),
""
)</f>
        <v>0</v>
      </c>
      <c r="K548" s="20">
        <f t="shared" si="26"/>
        <v>60</v>
      </c>
    </row>
    <row r="549" spans="1:11" x14ac:dyDescent="0.2">
      <c r="A549" s="8">
        <f>IF(INDEX(中間シート!B$1:B$149,QUOTIENT(ROW(A549)-2, 参照用!$J$12) + 3,1)&gt;0,
INDEX(中間シート!B$1:B$149,QUOTIENT(ROW(A549)-2, 参照用!$J$12) + 3,1),
"")</f>
        <v>46028</v>
      </c>
      <c r="B549" s="8" t="str">
        <f>IF(INDEX(中間シート!D$1:D$149,QUOTIENT(ROW(B549)-2, 参照用!$J$12) + 3,1)&gt;0,
INDEX(中間シート!D$1:D$149,QUOTIENT(ROW(B549)-2, 参照用!$J$12) + 3,1),
"")</f>
        <v>朝</v>
      </c>
      <c r="C549" s="8" t="str">
        <f>INDEX(中間シート!$A$1:$AZ$149,MATCH(A549&amp;B549,中間シート!$A$1:$A$149,0),MATCH(C$1,中間シート!$A$2:$AZ$2,0))</f>
        <v/>
      </c>
      <c r="D549" s="8" t="str">
        <f>INDEX(中間シート!$A$1:$AZ$149,MATCH($A549&amp;$B549,中間シート!$A$1:$A$149,0),MATCH(D$1,中間シート!$A$2:$AZ$2,0))</f>
        <v/>
      </c>
      <c r="E549" t="str">
        <f>IF(
A549="","",
VLOOKUP(MOD(ROW(A549)-2, 参照用!$J$12) + 1,参照用!$N$1:$P$50,2,0)
)</f>
        <v>悪化サイン</v>
      </c>
      <c r="F549" t="str">
        <f xml:space="preserve">
IF(A549="","",
VLOOKUP(MOD(ROW(A549)-2, 参照用!$J$12) + 1,参照用!$N$1:$P$50,3,0)
)</f>
        <v>イライラ</v>
      </c>
      <c r="G549">
        <f xml:space="preserve">
IF(A549="","",
IFERROR(
INDEX(中間シート!$B:$CB,
MATCH(A549&amp;B549,中間シート!$A$1:$A$149,0),
MATCH(F549,中間シート!$B$2:$CB$2,0)
),
"")
)</f>
        <v>0</v>
      </c>
      <c r="H549">
        <f t="shared" si="24"/>
        <v>0</v>
      </c>
      <c r="I549" t="str">
        <f t="shared" si="25"/>
        <v/>
      </c>
      <c r="J549" t="str">
        <f xml:space="preserve">
_xlfn.SWITCH(E549,
"良好サイン",H549*VLOOKUP(F549,参照用!$P$2:$Q$55,2,0),
"注意サイン",H549*VLOOKUP(F549,参照用!$P$2:$Q$55,2,0),
""
)</f>
        <v/>
      </c>
      <c r="K549" s="20">
        <f t="shared" si="26"/>
        <v>60</v>
      </c>
    </row>
    <row r="550" spans="1:11" x14ac:dyDescent="0.2">
      <c r="A550" s="8">
        <f>IF(INDEX(中間シート!B$1:B$149,QUOTIENT(ROW(A550)-2, 参照用!$J$12) + 3,1)&gt;0,
INDEX(中間シート!B$1:B$149,QUOTIENT(ROW(A550)-2, 参照用!$J$12) + 3,1),
"")</f>
        <v>46028</v>
      </c>
      <c r="B550" s="8" t="str">
        <f>IF(INDEX(中間シート!D$1:D$149,QUOTIENT(ROW(B550)-2, 参照用!$J$12) + 3,1)&gt;0,
INDEX(中間シート!D$1:D$149,QUOTIENT(ROW(B550)-2, 参照用!$J$12) + 3,1),
"")</f>
        <v>朝</v>
      </c>
      <c r="C550" s="8" t="str">
        <f>INDEX(中間シート!$A$1:$AZ$149,MATCH(A550&amp;B550,中間シート!$A$1:$A$149,0),MATCH(C$1,中間シート!$A$2:$AZ$2,0))</f>
        <v/>
      </c>
      <c r="D550" s="8" t="str">
        <f>INDEX(中間シート!$A$1:$AZ$149,MATCH($A550&amp;$B550,中間シート!$A$1:$A$149,0),MATCH(D$1,中間シート!$A$2:$AZ$2,0))</f>
        <v/>
      </c>
      <c r="E550" t="str">
        <f>IF(
A550="","",
VLOOKUP(MOD(ROW(A550)-2, 参照用!$J$12) + 1,参照用!$N$1:$P$50,2,0)
)</f>
        <v>悪化サイン</v>
      </c>
      <c r="F550" t="str">
        <f xml:space="preserve">
IF(A550="","",
VLOOKUP(MOD(ROW(A550)-2, 参照用!$J$12) + 1,参照用!$N$1:$P$50,3,0)
)</f>
        <v>恐怖心</v>
      </c>
      <c r="G550">
        <f xml:space="preserve">
IF(A550="","",
IFERROR(
INDEX(中間シート!$B:$CB,
MATCH(A550&amp;B550,中間シート!$A$1:$A$149,0),
MATCH(F550,中間シート!$B$2:$CB$2,0)
),
"")
)</f>
        <v>0</v>
      </c>
      <c r="H550">
        <f t="shared" si="24"/>
        <v>0</v>
      </c>
      <c r="I550" t="str">
        <f t="shared" si="25"/>
        <v/>
      </c>
      <c r="J550" t="str">
        <f xml:space="preserve">
_xlfn.SWITCH(E550,
"良好サイン",H550*VLOOKUP(F550,参照用!$P$2:$Q$55,2,0),
"注意サイン",H550*VLOOKUP(F550,参照用!$P$2:$Q$55,2,0),
""
)</f>
        <v/>
      </c>
      <c r="K550" s="20">
        <f t="shared" si="26"/>
        <v>60</v>
      </c>
    </row>
    <row r="551" spans="1:11" x14ac:dyDescent="0.2">
      <c r="A551" s="8">
        <f>IF(INDEX(中間シート!B$1:B$149,QUOTIENT(ROW(A551)-2, 参照用!$J$12) + 3,1)&gt;0,
INDEX(中間シート!B$1:B$149,QUOTIENT(ROW(A551)-2, 参照用!$J$12) + 3,1),
"")</f>
        <v>46028</v>
      </c>
      <c r="B551" s="8" t="str">
        <f>IF(INDEX(中間シート!D$1:D$149,QUOTIENT(ROW(B551)-2, 参照用!$J$12) + 3,1)&gt;0,
INDEX(中間シート!D$1:D$149,QUOTIENT(ROW(B551)-2, 参照用!$J$12) + 3,1),
"")</f>
        <v>朝</v>
      </c>
      <c r="C551" s="8" t="str">
        <f>INDEX(中間シート!$A$1:$AZ$149,MATCH(A551&amp;B551,中間シート!$A$1:$A$149,0),MATCH(C$1,中間シート!$A$2:$AZ$2,0))</f>
        <v/>
      </c>
      <c r="D551" s="8" t="str">
        <f>INDEX(中間シート!$A$1:$AZ$149,MATCH($A551&amp;$B551,中間シート!$A$1:$A$149,0),MATCH(D$1,中間シート!$A$2:$AZ$2,0))</f>
        <v/>
      </c>
      <c r="E551" t="str">
        <f>IF(
A551="","",
VLOOKUP(MOD(ROW(A551)-2, 参照用!$J$12) + 1,参照用!$N$1:$P$50,2,0)
)</f>
        <v>悪化サイン</v>
      </c>
      <c r="F551" t="str">
        <f xml:space="preserve">
IF(A551="","",
VLOOKUP(MOD(ROW(A551)-2, 参照用!$J$12) + 1,参照用!$N$1:$P$50,3,0)
)</f>
        <v>外出不可</v>
      </c>
      <c r="G551">
        <f xml:space="preserve">
IF(A551="","",
IFERROR(
INDEX(中間シート!$B:$CB,
MATCH(A551&amp;B551,中間シート!$A$1:$A$149,0),
MATCH(F551,中間シート!$B$2:$CB$2,0)
),
"")
)</f>
        <v>0</v>
      </c>
      <c r="H551">
        <f t="shared" si="24"/>
        <v>0</v>
      </c>
      <c r="I551" t="str">
        <f t="shared" si="25"/>
        <v/>
      </c>
      <c r="J551" t="str">
        <f xml:space="preserve">
_xlfn.SWITCH(E551,
"良好サイン",H551*VLOOKUP(F551,参照用!$P$2:$Q$55,2,0),
"注意サイン",H551*VLOOKUP(F551,参照用!$P$2:$Q$55,2,0),
""
)</f>
        <v/>
      </c>
      <c r="K551" s="20">
        <f t="shared" si="26"/>
        <v>60</v>
      </c>
    </row>
    <row r="552" spans="1:11" x14ac:dyDescent="0.2">
      <c r="A552" s="8">
        <f>IF(INDEX(中間シート!B$1:B$149,QUOTIENT(ROW(A552)-2, 参照用!$J$12) + 3,1)&gt;0,
INDEX(中間シート!B$1:B$149,QUOTIENT(ROW(A552)-2, 参照用!$J$12) + 3,1),
"")</f>
        <v>46028</v>
      </c>
      <c r="B552" s="8" t="str">
        <f>IF(INDEX(中間シート!D$1:D$149,QUOTIENT(ROW(B552)-2, 参照用!$J$12) + 3,1)&gt;0,
INDEX(中間シート!D$1:D$149,QUOTIENT(ROW(B552)-2, 参照用!$J$12) + 3,1),
"")</f>
        <v>朝</v>
      </c>
      <c r="C552" s="8" t="str">
        <f>INDEX(中間シート!$A$1:$AZ$149,MATCH(A552&amp;B552,中間シート!$A$1:$A$149,0),MATCH(C$1,中間シート!$A$2:$AZ$2,0))</f>
        <v/>
      </c>
      <c r="D552" s="8" t="str">
        <f>INDEX(中間シート!$A$1:$AZ$149,MATCH($A552&amp;$B552,中間シート!$A$1:$A$149,0),MATCH(D$1,中間シート!$A$2:$AZ$2,0))</f>
        <v/>
      </c>
      <c r="E552" t="str">
        <f>IF(
A552="","",
VLOOKUP(MOD(ROW(A552)-2, 参照用!$J$12) + 1,参照用!$N$1:$P$50,2,0)
)</f>
        <v>悪化サイン</v>
      </c>
      <c r="F552" t="str">
        <f xml:space="preserve">
IF(A552="","",
VLOOKUP(MOD(ROW(A552)-2, 参照用!$J$12) + 1,参照用!$N$1:$P$50,3,0)
)</f>
        <v>思考不能</v>
      </c>
      <c r="G552">
        <f xml:space="preserve">
IF(A552="","",
IFERROR(
INDEX(中間シート!$B:$CB,
MATCH(A552&amp;B552,中間シート!$A$1:$A$149,0),
MATCH(F552,中間シート!$B$2:$CB$2,0)
),
"")
)</f>
        <v>0</v>
      </c>
      <c r="H552">
        <f t="shared" si="24"/>
        <v>0</v>
      </c>
      <c r="I552" t="str">
        <f t="shared" si="25"/>
        <v/>
      </c>
      <c r="J552" t="str">
        <f xml:space="preserve">
_xlfn.SWITCH(E552,
"良好サイン",H552*VLOOKUP(F552,参照用!$P$2:$Q$55,2,0),
"注意サイン",H552*VLOOKUP(F552,参照用!$P$2:$Q$55,2,0),
""
)</f>
        <v/>
      </c>
      <c r="K552" s="20">
        <f t="shared" si="26"/>
        <v>60</v>
      </c>
    </row>
    <row r="553" spans="1:11" x14ac:dyDescent="0.2">
      <c r="A553" s="8">
        <f>IF(INDEX(中間シート!B$1:B$149,QUOTIENT(ROW(A553)-2, 参照用!$J$12) + 3,1)&gt;0,
INDEX(中間シート!B$1:B$149,QUOTIENT(ROW(A553)-2, 参照用!$J$12) + 3,1),
"")</f>
        <v>46028</v>
      </c>
      <c r="B553" s="8" t="str">
        <f>IF(INDEX(中間シート!D$1:D$149,QUOTIENT(ROW(B553)-2, 参照用!$J$12) + 3,1)&gt;0,
INDEX(中間シート!D$1:D$149,QUOTIENT(ROW(B553)-2, 参照用!$J$12) + 3,1),
"")</f>
        <v>朝</v>
      </c>
      <c r="C553" s="8" t="str">
        <f>INDEX(中間シート!$A$1:$AZ$149,MATCH(A553&amp;B553,中間シート!$A$1:$A$149,0),MATCH(C$1,中間シート!$A$2:$AZ$2,0))</f>
        <v/>
      </c>
      <c r="D553" s="8" t="str">
        <f>INDEX(中間シート!$A$1:$AZ$149,MATCH($A553&amp;$B553,中間シート!$A$1:$A$149,0),MATCH(D$1,中間シート!$A$2:$AZ$2,0))</f>
        <v/>
      </c>
      <c r="E553" t="str">
        <f>IF(
A553="","",
VLOOKUP(MOD(ROW(A553)-2, 参照用!$J$12) + 1,参照用!$N$1:$P$50,2,0)
)</f>
        <v>悪化サイン</v>
      </c>
      <c r="F553" t="str">
        <f xml:space="preserve">
IF(A553="","",
VLOOKUP(MOD(ROW(A553)-2, 参照用!$J$12) + 1,参照用!$N$1:$P$50,3,0)
)</f>
        <v>人間不信</v>
      </c>
      <c r="G553">
        <f xml:space="preserve">
IF(A553="","",
IFERROR(
INDEX(中間シート!$B:$CB,
MATCH(A553&amp;B553,中間シート!$A$1:$A$149,0),
MATCH(F553,中間シート!$B$2:$CB$2,0)
),
"")
)</f>
        <v>0</v>
      </c>
      <c r="H553">
        <f t="shared" si="24"/>
        <v>0</v>
      </c>
      <c r="I553" t="str">
        <f t="shared" si="25"/>
        <v/>
      </c>
      <c r="J553" t="str">
        <f xml:space="preserve">
_xlfn.SWITCH(E553,
"良好サイン",H553*VLOOKUP(F553,参照用!$P$2:$Q$55,2,0),
"注意サイン",H553*VLOOKUP(F553,参照用!$P$2:$Q$55,2,0),
""
)</f>
        <v/>
      </c>
      <c r="K553" s="20">
        <f t="shared" si="26"/>
        <v>60</v>
      </c>
    </row>
    <row r="554" spans="1:11" x14ac:dyDescent="0.2">
      <c r="A554" s="8">
        <f>IF(INDEX(中間シート!B$1:B$149,QUOTIENT(ROW(A554)-2, 参照用!$J$12) + 3,1)&gt;0,
INDEX(中間シート!B$1:B$149,QUOTIENT(ROW(A554)-2, 参照用!$J$12) + 3,1),
"")</f>
        <v>46028</v>
      </c>
      <c r="B554" s="8" t="str">
        <f>IF(INDEX(中間シート!D$1:D$149,QUOTIENT(ROW(B554)-2, 参照用!$J$12) + 3,1)&gt;0,
INDEX(中間シート!D$1:D$149,QUOTIENT(ROW(B554)-2, 参照用!$J$12) + 3,1),
"")</f>
        <v>朝</v>
      </c>
      <c r="C554" s="8" t="str">
        <f>INDEX(中間シート!$A$1:$AZ$149,MATCH(A554&amp;B554,中間シート!$A$1:$A$149,0),MATCH(C$1,中間シート!$A$2:$AZ$2,0))</f>
        <v/>
      </c>
      <c r="D554" s="8" t="str">
        <f>INDEX(中間シート!$A$1:$AZ$149,MATCH($A554&amp;$B554,中間シート!$A$1:$A$149,0),MATCH(D$1,中間シート!$A$2:$AZ$2,0))</f>
        <v/>
      </c>
      <c r="E554" t="str">
        <f>IF(
A554="","",
VLOOKUP(MOD(ROW(A554)-2, 参照用!$J$12) + 1,参照用!$N$1:$P$50,2,0)
)</f>
        <v>悪化サイン</v>
      </c>
      <c r="F554" t="str">
        <f xml:space="preserve">
IF(A554="","",
VLOOKUP(MOD(ROW(A554)-2, 参照用!$J$12) + 1,参照用!$N$1:$P$50,3,0)
)</f>
        <v>破壊衝動</v>
      </c>
      <c r="G554">
        <f xml:space="preserve">
IF(A554="","",
IFERROR(
INDEX(中間シート!$B:$CB,
MATCH(A554&amp;B554,中間シート!$A$1:$A$149,0),
MATCH(F554,中間シート!$B$2:$CB$2,0)
),
"")
)</f>
        <v>0</v>
      </c>
      <c r="H554">
        <f t="shared" si="24"/>
        <v>0</v>
      </c>
      <c r="I554" t="str">
        <f t="shared" si="25"/>
        <v/>
      </c>
      <c r="J554" t="str">
        <f xml:space="preserve">
_xlfn.SWITCH(E554,
"良好サイン",H554*VLOOKUP(F554,参照用!$P$2:$Q$55,2,0),
"注意サイン",H554*VLOOKUP(F554,参照用!$P$2:$Q$55,2,0),
""
)</f>
        <v/>
      </c>
      <c r="K554" s="20">
        <f t="shared" si="26"/>
        <v>60</v>
      </c>
    </row>
    <row r="555" spans="1:11" x14ac:dyDescent="0.2">
      <c r="A555" s="8">
        <f>IF(INDEX(中間シート!B$1:B$149,QUOTIENT(ROW(A555)-2, 参照用!$J$12) + 3,1)&gt;0,
INDEX(中間シート!B$1:B$149,QUOTIENT(ROW(A555)-2, 参照用!$J$12) + 3,1),
"")</f>
        <v>46028</v>
      </c>
      <c r="B555" s="8" t="str">
        <f>IF(INDEX(中間シート!D$1:D$149,QUOTIENT(ROW(B555)-2, 参照用!$J$12) + 3,1)&gt;0,
INDEX(中間シート!D$1:D$149,QUOTIENT(ROW(B555)-2, 参照用!$J$12) + 3,1),
"")</f>
        <v>朝</v>
      </c>
      <c r="C555" s="8" t="str">
        <f>INDEX(中間シート!$A$1:$AZ$149,MATCH(A555&amp;B555,中間シート!$A$1:$A$149,0),MATCH(C$1,中間シート!$A$2:$AZ$2,0))</f>
        <v/>
      </c>
      <c r="D555" s="8" t="str">
        <f>INDEX(中間シート!$A$1:$AZ$149,MATCH($A555&amp;$B555,中間シート!$A$1:$A$149,0),MATCH(D$1,中間シート!$A$2:$AZ$2,0))</f>
        <v/>
      </c>
      <c r="E555" t="str">
        <f>IF(
A555="","",
VLOOKUP(MOD(ROW(A555)-2, 参照用!$J$12) + 1,参照用!$N$1:$P$50,2,0)
)</f>
        <v>リカバリー</v>
      </c>
      <c r="F555" t="str">
        <f xml:space="preserve">
IF(A555="","",
VLOOKUP(MOD(ROW(A555)-2, 参照用!$J$12) + 1,参照用!$N$1:$P$50,3,0)
)</f>
        <v>ストレッチ</v>
      </c>
      <c r="G555">
        <f xml:space="preserve">
IF(A555="","",
IFERROR(
INDEX(中間シート!$B:$CB,
MATCH(A555&amp;B555,中間シート!$A$1:$A$149,0),
MATCH(F555,中間シート!$B$2:$CB$2,0)
),
"")
)</f>
        <v>0</v>
      </c>
      <c r="H555">
        <f t="shared" si="24"/>
        <v>0</v>
      </c>
      <c r="I555" t="str">
        <f t="shared" si="25"/>
        <v/>
      </c>
      <c r="J555" t="str">
        <f xml:space="preserve">
_xlfn.SWITCH(E555,
"良好サイン",H555*VLOOKUP(F555,参照用!$P$2:$Q$55,2,0),
"注意サイン",H555*VLOOKUP(F555,参照用!$P$2:$Q$55,2,0),
""
)</f>
        <v/>
      </c>
      <c r="K555" s="20">
        <f t="shared" si="26"/>
        <v>60</v>
      </c>
    </row>
    <row r="556" spans="1:11" x14ac:dyDescent="0.2">
      <c r="A556" s="8">
        <f>IF(INDEX(中間シート!B$1:B$149,QUOTIENT(ROW(A556)-2, 参照用!$J$12) + 3,1)&gt;0,
INDEX(中間シート!B$1:B$149,QUOTIENT(ROW(A556)-2, 参照用!$J$12) + 3,1),
"")</f>
        <v>46028</v>
      </c>
      <c r="B556" s="8" t="str">
        <f>IF(INDEX(中間シート!D$1:D$149,QUOTIENT(ROW(B556)-2, 参照用!$J$12) + 3,1)&gt;0,
INDEX(中間シート!D$1:D$149,QUOTIENT(ROW(B556)-2, 参照用!$J$12) + 3,1),
"")</f>
        <v>朝</v>
      </c>
      <c r="C556" s="8" t="str">
        <f>INDEX(中間シート!$A$1:$AZ$149,MATCH(A556&amp;B556,中間シート!$A$1:$A$149,0),MATCH(C$1,中間シート!$A$2:$AZ$2,0))</f>
        <v/>
      </c>
      <c r="D556" s="8" t="str">
        <f>INDEX(中間シート!$A$1:$AZ$149,MATCH($A556&amp;$B556,中間シート!$A$1:$A$149,0),MATCH(D$1,中間シート!$A$2:$AZ$2,0))</f>
        <v/>
      </c>
      <c r="E556" t="str">
        <f>IF(
A556="","",
VLOOKUP(MOD(ROW(A556)-2, 参照用!$J$12) + 1,参照用!$N$1:$P$50,2,0)
)</f>
        <v>リカバリー</v>
      </c>
      <c r="F556" t="str">
        <f xml:space="preserve">
IF(A556="","",
VLOOKUP(MOD(ROW(A556)-2, 参照用!$J$12) + 1,参照用!$N$1:$P$50,3,0)
)</f>
        <v>仮眠</v>
      </c>
      <c r="G556">
        <f xml:space="preserve">
IF(A556="","",
IFERROR(
INDEX(中間シート!$B:$CB,
MATCH(A556&amp;B556,中間シート!$A$1:$A$149,0),
MATCH(F556,中間シート!$B$2:$CB$2,0)
),
"")
)</f>
        <v>0</v>
      </c>
      <c r="H556">
        <f t="shared" si="24"/>
        <v>0</v>
      </c>
      <c r="I556" t="str">
        <f t="shared" si="25"/>
        <v/>
      </c>
      <c r="J556" t="str">
        <f xml:space="preserve">
_xlfn.SWITCH(E556,
"良好サイン",H556*VLOOKUP(F556,参照用!$P$2:$Q$55,2,0),
"注意サイン",H556*VLOOKUP(F556,参照用!$P$2:$Q$55,2,0),
""
)</f>
        <v/>
      </c>
      <c r="K556" s="20">
        <f t="shared" si="26"/>
        <v>60</v>
      </c>
    </row>
    <row r="557" spans="1:11" x14ac:dyDescent="0.2">
      <c r="A557" s="8">
        <f>IF(INDEX(中間シート!B$1:B$149,QUOTIENT(ROW(A557)-2, 参照用!$J$12) + 3,1)&gt;0,
INDEX(中間シート!B$1:B$149,QUOTIENT(ROW(A557)-2, 参照用!$J$12) + 3,1),
"")</f>
        <v>46028</v>
      </c>
      <c r="B557" s="8" t="str">
        <f>IF(INDEX(中間シート!D$1:D$149,QUOTIENT(ROW(B557)-2, 参照用!$J$12) + 3,1)&gt;0,
INDEX(中間シート!D$1:D$149,QUOTIENT(ROW(B557)-2, 参照用!$J$12) + 3,1),
"")</f>
        <v>朝</v>
      </c>
      <c r="C557" s="8" t="str">
        <f>INDEX(中間シート!$A$1:$AZ$149,MATCH(A557&amp;B557,中間シート!$A$1:$A$149,0),MATCH(C$1,中間シート!$A$2:$AZ$2,0))</f>
        <v/>
      </c>
      <c r="D557" s="8" t="str">
        <f>INDEX(中間シート!$A$1:$AZ$149,MATCH($A557&amp;$B557,中間シート!$A$1:$A$149,0),MATCH(D$1,中間シート!$A$2:$AZ$2,0))</f>
        <v/>
      </c>
      <c r="E557" t="str">
        <f>IF(
A557="","",
VLOOKUP(MOD(ROW(A557)-2, 参照用!$J$12) + 1,参照用!$N$1:$P$50,2,0)
)</f>
        <v>リカバリー</v>
      </c>
      <c r="F557" t="str">
        <f xml:space="preserve">
IF(A557="","",
VLOOKUP(MOD(ROW(A557)-2, 参照用!$J$12) + 1,参照用!$N$1:$P$50,3,0)
)</f>
        <v>音楽</v>
      </c>
      <c r="G557">
        <f xml:space="preserve">
IF(A557="","",
IFERROR(
INDEX(中間シート!$B:$CB,
MATCH(A557&amp;B557,中間シート!$A$1:$A$149,0),
MATCH(F557,中間シート!$B$2:$CB$2,0)
),
"")
)</f>
        <v>0</v>
      </c>
      <c r="H557">
        <f t="shared" si="24"/>
        <v>0</v>
      </c>
      <c r="I557" t="str">
        <f t="shared" si="25"/>
        <v/>
      </c>
      <c r="J557" t="str">
        <f xml:space="preserve">
_xlfn.SWITCH(E557,
"良好サイン",H557*VLOOKUP(F557,参照用!$P$2:$Q$55,2,0),
"注意サイン",H557*VLOOKUP(F557,参照用!$P$2:$Q$55,2,0),
""
)</f>
        <v/>
      </c>
      <c r="K557" s="20">
        <f t="shared" si="26"/>
        <v>60</v>
      </c>
    </row>
    <row r="558" spans="1:11" x14ac:dyDescent="0.2">
      <c r="A558" s="8">
        <f>IF(INDEX(中間シート!B$1:B$149,QUOTIENT(ROW(A558)-2, 参照用!$J$12) + 3,1)&gt;0,
INDEX(中間シート!B$1:B$149,QUOTIENT(ROW(A558)-2, 参照用!$J$12) + 3,1),
"")</f>
        <v>46028</v>
      </c>
      <c r="B558" s="8" t="str">
        <f>IF(INDEX(中間シート!D$1:D$149,QUOTIENT(ROW(B558)-2, 参照用!$J$12) + 3,1)&gt;0,
INDEX(中間シート!D$1:D$149,QUOTIENT(ROW(B558)-2, 参照用!$J$12) + 3,1),
"")</f>
        <v>朝</v>
      </c>
      <c r="C558" s="8" t="str">
        <f>INDEX(中間シート!$A$1:$AZ$149,MATCH(A558&amp;B558,中間シート!$A$1:$A$149,0),MATCH(C$1,中間シート!$A$2:$AZ$2,0))</f>
        <v/>
      </c>
      <c r="D558" s="8" t="str">
        <f>INDEX(中間シート!$A$1:$AZ$149,MATCH($A558&amp;$B558,中間シート!$A$1:$A$149,0),MATCH(D$1,中間シート!$A$2:$AZ$2,0))</f>
        <v/>
      </c>
      <c r="E558" t="str">
        <f>IF(
A558="","",
VLOOKUP(MOD(ROW(A558)-2, 参照用!$J$12) + 1,参照用!$N$1:$P$50,2,0)
)</f>
        <v>リカバリー</v>
      </c>
      <c r="F558" t="str">
        <f xml:space="preserve">
IF(A558="","",
VLOOKUP(MOD(ROW(A558)-2, 参照用!$J$12) + 1,参照用!$N$1:$P$50,3,0)
)</f>
        <v>頓服</v>
      </c>
      <c r="G558">
        <f xml:space="preserve">
IF(A558="","",
IFERROR(
INDEX(中間シート!$B:$CB,
MATCH(A558&amp;B558,中間シート!$A$1:$A$149,0),
MATCH(F558,中間シート!$B$2:$CB$2,0)
),
"")
)</f>
        <v>0</v>
      </c>
      <c r="H558">
        <f t="shared" si="24"/>
        <v>0</v>
      </c>
      <c r="I558" t="str">
        <f t="shared" si="25"/>
        <v/>
      </c>
      <c r="J558" t="str">
        <f xml:space="preserve">
_xlfn.SWITCH(E558,
"良好サイン",H558*VLOOKUP(F558,参照用!$P$2:$Q$55,2,0),
"注意サイン",H558*VLOOKUP(F558,参照用!$P$2:$Q$55,2,0),
""
)</f>
        <v/>
      </c>
      <c r="K558" s="20">
        <f t="shared" si="26"/>
        <v>60</v>
      </c>
    </row>
    <row r="559" spans="1:11" x14ac:dyDescent="0.2">
      <c r="A559" s="8">
        <f>IF(INDEX(中間シート!B$1:B$149,QUOTIENT(ROW(A559)-2, 参照用!$J$12) + 3,1)&gt;0,
INDEX(中間シート!B$1:B$149,QUOTIENT(ROW(A559)-2, 参照用!$J$12) + 3,1),
"")</f>
        <v>46028</v>
      </c>
      <c r="B559" s="8" t="str">
        <f>IF(INDEX(中間シート!D$1:D$149,QUOTIENT(ROW(B559)-2, 参照用!$J$12) + 3,1)&gt;0,
INDEX(中間シート!D$1:D$149,QUOTIENT(ROW(B559)-2, 参照用!$J$12) + 3,1),
"")</f>
        <v>朝</v>
      </c>
      <c r="C559" s="8" t="str">
        <f>INDEX(中間シート!$A$1:$AZ$149,MATCH(A559&amp;B559,中間シート!$A$1:$A$149,0),MATCH(C$1,中間シート!$A$2:$AZ$2,0))</f>
        <v/>
      </c>
      <c r="D559" s="8" t="str">
        <f>INDEX(中間シート!$A$1:$AZ$149,MATCH($A559&amp;$B559,中間シート!$A$1:$A$149,0),MATCH(D$1,中間シート!$A$2:$AZ$2,0))</f>
        <v/>
      </c>
      <c r="E559" t="str">
        <f>IF(
A559="","",
VLOOKUP(MOD(ROW(A559)-2, 参照用!$J$12) + 1,参照用!$N$1:$P$50,2,0)
)</f>
        <v>リカバリー</v>
      </c>
      <c r="F559" t="str">
        <f xml:space="preserve">
IF(A559="","",
VLOOKUP(MOD(ROW(A559)-2, 参照用!$J$12) + 1,参照用!$N$1:$P$50,3,0)
)</f>
        <v>散歩</v>
      </c>
      <c r="G559">
        <f xml:space="preserve">
IF(A559="","",
IFERROR(
INDEX(中間シート!$B:$CB,
MATCH(A559&amp;B559,中間シート!$A$1:$A$149,0),
MATCH(F559,中間シート!$B$2:$CB$2,0)
),
"")
)</f>
        <v>0</v>
      </c>
      <c r="H559">
        <f t="shared" si="24"/>
        <v>0</v>
      </c>
      <c r="I559" t="str">
        <f t="shared" si="25"/>
        <v/>
      </c>
      <c r="J559" t="str">
        <f xml:space="preserve">
_xlfn.SWITCH(E559,
"良好サイン",H559*VLOOKUP(F559,参照用!$P$2:$Q$55,2,0),
"注意サイン",H559*VLOOKUP(F559,参照用!$P$2:$Q$55,2,0),
""
)</f>
        <v/>
      </c>
      <c r="K559" s="20">
        <f t="shared" si="26"/>
        <v>60</v>
      </c>
    </row>
    <row r="560" spans="1:11" x14ac:dyDescent="0.2">
      <c r="A560" s="8">
        <f>IF(INDEX(中間シート!B$1:B$149,QUOTIENT(ROW(A560)-2, 参照用!$J$12) + 3,1)&gt;0,
INDEX(中間シート!B$1:B$149,QUOTIENT(ROW(A560)-2, 参照用!$J$12) + 3,1),
"")</f>
        <v>46028</v>
      </c>
      <c r="B560" s="8" t="str">
        <f>IF(INDEX(中間シート!D$1:D$149,QUOTIENT(ROW(B560)-2, 参照用!$J$12) + 3,1)&gt;0,
INDEX(中間シート!D$1:D$149,QUOTIENT(ROW(B560)-2, 参照用!$J$12) + 3,1),
"")</f>
        <v>朝</v>
      </c>
      <c r="C560" s="8" t="str">
        <f>INDEX(中間シート!$A$1:$AZ$149,MATCH(A560&amp;B560,中間シート!$A$1:$A$149,0),MATCH(C$1,中間シート!$A$2:$AZ$2,0))</f>
        <v/>
      </c>
      <c r="D560" s="8" t="str">
        <f>INDEX(中間シート!$A$1:$AZ$149,MATCH($A560&amp;$B560,中間シート!$A$1:$A$149,0),MATCH(D$1,中間シート!$A$2:$AZ$2,0))</f>
        <v/>
      </c>
      <c r="E560" t="str">
        <f>IF(
A560="","",
VLOOKUP(MOD(ROW(A560)-2, 参照用!$J$12) + 1,参照用!$N$1:$P$50,2,0)
)</f>
        <v>服薬</v>
      </c>
      <c r="F560" t="str">
        <f xml:space="preserve">
IF(A560="","",
VLOOKUP(MOD(ROW(A560)-2, 参照用!$J$12) + 1,参照用!$N$1:$P$50,3,0)
)</f>
        <v>いつもの薬</v>
      </c>
      <c r="G560">
        <f xml:space="preserve">
IF(A560="","",
IFERROR(
INDEX(中間シート!$B:$CB,
MATCH(A560&amp;B560,中間シート!$A$1:$A$149,0),
MATCH(F560,中間シート!$B$2:$CB$2,0)
),
"")
)</f>
        <v>0</v>
      </c>
      <c r="H560">
        <f t="shared" si="24"/>
        <v>0</v>
      </c>
      <c r="I560" t="str">
        <f t="shared" si="25"/>
        <v/>
      </c>
      <c r="J560" t="str">
        <f xml:space="preserve">
_xlfn.SWITCH(E560,
"良好サイン",H560*VLOOKUP(F560,参照用!$P$2:$Q$55,2,0),
"注意サイン",H560*VLOOKUP(F560,参照用!$P$2:$Q$55,2,0),
""
)</f>
        <v/>
      </c>
      <c r="K560" s="20">
        <f t="shared" si="26"/>
        <v>60</v>
      </c>
    </row>
    <row r="561" spans="1:11" x14ac:dyDescent="0.2">
      <c r="A561" s="8">
        <f>IF(INDEX(中間シート!B$1:B$149,QUOTIENT(ROW(A561)-2, 参照用!$J$12) + 3,1)&gt;0,
INDEX(中間シート!B$1:B$149,QUOTIENT(ROW(A561)-2, 参照用!$J$12) + 3,1),
"")</f>
        <v>46028</v>
      </c>
      <c r="B561" s="8" t="str">
        <f>IF(INDEX(中間シート!D$1:D$149,QUOTIENT(ROW(B561)-2, 参照用!$J$12) + 3,1)&gt;0,
INDEX(中間シート!D$1:D$149,QUOTIENT(ROW(B561)-2, 参照用!$J$12) + 3,1),
"")</f>
        <v>朝</v>
      </c>
      <c r="C561" s="8" t="str">
        <f>INDEX(中間シート!$A$1:$AZ$149,MATCH(A561&amp;B561,中間シート!$A$1:$A$149,0),MATCH(C$1,中間シート!$A$2:$AZ$2,0))</f>
        <v/>
      </c>
      <c r="D561" s="8" t="str">
        <f>INDEX(中間シート!$A$1:$AZ$149,MATCH($A561&amp;$B561,中間シート!$A$1:$A$149,0),MATCH(D$1,中間シート!$A$2:$AZ$2,0))</f>
        <v/>
      </c>
      <c r="E561" t="str">
        <f>IF(
A561="","",
VLOOKUP(MOD(ROW(A561)-2, 参照用!$J$12) + 1,参照用!$N$1:$P$50,2,0)
)</f>
        <v>備考</v>
      </c>
      <c r="F561" t="str">
        <f xml:space="preserve">
IF(A561="","",
VLOOKUP(MOD(ROW(A561)-2, 参照用!$J$12) + 1,参照用!$N$1:$P$50,3,0)
)</f>
        <v>コメント</v>
      </c>
      <c r="G561" t="str">
        <f xml:space="preserve">
IF(A561="","",
IFERROR(
INDEX(中間シート!$B:$CB,
MATCH(A561&amp;B561,中間シート!$A$1:$A$149,0),
MATCH(F561,中間シート!$B$2:$CB$2,0)
),
"")
)</f>
        <v/>
      </c>
      <c r="H561" t="str">
        <f t="shared" si="24"/>
        <v/>
      </c>
      <c r="I561" t="str">
        <f t="shared" si="25"/>
        <v/>
      </c>
      <c r="J561" t="str">
        <f xml:space="preserve">
_xlfn.SWITCH(E561,
"良好サイン",H561*VLOOKUP(F561,参照用!$P$2:$Q$55,2,0),
"注意サイン",H561*VLOOKUP(F561,参照用!$P$2:$Q$55,2,0),
""
)</f>
        <v/>
      </c>
      <c r="K561" s="20">
        <f t="shared" si="26"/>
        <v>60</v>
      </c>
    </row>
    <row r="562" spans="1:11" x14ac:dyDescent="0.2">
      <c r="A562" s="8">
        <f>IF(INDEX(中間シート!B$1:B$149,QUOTIENT(ROW(A562)-2, 参照用!$J$12) + 3,1)&gt;0,
INDEX(中間シート!B$1:B$149,QUOTIENT(ROW(A562)-2, 参照用!$J$12) + 3,1),
"")</f>
        <v>46028</v>
      </c>
      <c r="B562" s="8" t="str">
        <f>IF(INDEX(中間シート!D$1:D$149,QUOTIENT(ROW(B562)-2, 参照用!$J$12) + 3,1)&gt;0,
INDEX(中間シート!D$1:D$149,QUOTIENT(ROW(B562)-2, 参照用!$J$12) + 3,1),
"")</f>
        <v>昼</v>
      </c>
      <c r="C562" s="8" t="str">
        <f>INDEX(中間シート!$A$1:$AZ$149,MATCH(A562&amp;B562,中間シート!$A$1:$A$149,0),MATCH(C$1,中間シート!$A$2:$AZ$2,0))</f>
        <v/>
      </c>
      <c r="D562" s="8" t="str">
        <f>INDEX(中間シート!$A$1:$AZ$149,MATCH($A562&amp;$B562,中間シート!$A$1:$A$149,0),MATCH(D$1,中間シート!$A$2:$AZ$2,0))</f>
        <v/>
      </c>
      <c r="E562" t="str">
        <f>IF(
A562="","",
VLOOKUP(MOD(ROW(A562)-2, 参照用!$J$12) + 1,参照用!$N$1:$P$50,2,0)
)</f>
        <v>日付</v>
      </c>
      <c r="F562" t="str">
        <f xml:space="preserve">
IF(A562="","",
VLOOKUP(MOD(ROW(A562)-2, 参照用!$J$12) + 1,参照用!$N$1:$P$50,3,0)
)</f>
        <v>日付</v>
      </c>
      <c r="G562">
        <f xml:space="preserve">
IF(A562="","",
IFERROR(
INDEX(中間シート!$B:$CB,
MATCH(A562&amp;B562,中間シート!$A$1:$A$149,0),
MATCH(F562,中間シート!$B$2:$CB$2,0)
),
"")
)</f>
        <v>46028</v>
      </c>
      <c r="H562" t="str">
        <f t="shared" si="24"/>
        <v/>
      </c>
      <c r="I562">
        <f t="shared" si="25"/>
        <v>46028</v>
      </c>
      <c r="J562" t="str">
        <f xml:space="preserve">
_xlfn.SWITCH(E562,
"良好サイン",H562*VLOOKUP(F562,参照用!$P$2:$Q$55,2,0),
"注意サイン",H562*VLOOKUP(F562,参照用!$P$2:$Q$55,2,0),
""
)</f>
        <v/>
      </c>
      <c r="K562" s="20">
        <f t="shared" si="26"/>
        <v>60</v>
      </c>
    </row>
    <row r="563" spans="1:11" x14ac:dyDescent="0.2">
      <c r="A563" s="8">
        <f>IF(INDEX(中間シート!B$1:B$149,QUOTIENT(ROW(A563)-2, 参照用!$J$12) + 3,1)&gt;0,
INDEX(中間シート!B$1:B$149,QUOTIENT(ROW(A563)-2, 参照用!$J$12) + 3,1),
"")</f>
        <v>46028</v>
      </c>
      <c r="B563" s="8" t="str">
        <f>IF(INDEX(中間シート!D$1:D$149,QUOTIENT(ROW(B563)-2, 参照用!$J$12) + 3,1)&gt;0,
INDEX(中間シート!D$1:D$149,QUOTIENT(ROW(B563)-2, 参照用!$J$12) + 3,1),
"")</f>
        <v>昼</v>
      </c>
      <c r="C563" s="8" t="str">
        <f>INDEX(中間シート!$A$1:$AZ$149,MATCH(A563&amp;B563,中間シート!$A$1:$A$149,0),MATCH(C$1,中間シート!$A$2:$AZ$2,0))</f>
        <v/>
      </c>
      <c r="D563" s="8" t="str">
        <f>INDEX(中間シート!$A$1:$AZ$149,MATCH($A563&amp;$B563,中間シート!$A$1:$A$149,0),MATCH(D$1,中間シート!$A$2:$AZ$2,0))</f>
        <v/>
      </c>
      <c r="E563" t="str">
        <f>IF(
A563="","",
VLOOKUP(MOD(ROW(A563)-2, 参照用!$J$12) + 1,参照用!$N$1:$P$50,2,0)
)</f>
        <v>曜日</v>
      </c>
      <c r="F563" t="str">
        <f xml:space="preserve">
IF(A563="","",
VLOOKUP(MOD(ROW(A563)-2, 参照用!$J$12) + 1,参照用!$N$1:$P$50,3,0)
)</f>
        <v>曜日</v>
      </c>
      <c r="G563" t="str">
        <f xml:space="preserve">
IF(A563="","",
IFERROR(
INDEX(中間シート!$B:$CB,
MATCH(A563&amp;B563,中間シート!$A$1:$A$149,0),
MATCH(F563,中間シート!$B$2:$CB$2,0)
),
"")
)</f>
        <v>火</v>
      </c>
      <c r="H563" t="str">
        <f t="shared" si="24"/>
        <v/>
      </c>
      <c r="I563" t="str">
        <f t="shared" si="25"/>
        <v>火</v>
      </c>
      <c r="J563" t="str">
        <f xml:space="preserve">
_xlfn.SWITCH(E563,
"良好サイン",H563*VLOOKUP(F563,参照用!$P$2:$Q$55,2,0),
"注意サイン",H563*VLOOKUP(F563,参照用!$P$2:$Q$55,2,0),
""
)</f>
        <v/>
      </c>
      <c r="K563" s="20">
        <f t="shared" si="26"/>
        <v>60</v>
      </c>
    </row>
    <row r="564" spans="1:11" x14ac:dyDescent="0.2">
      <c r="A564" s="8">
        <f>IF(INDEX(中間シート!B$1:B$149,QUOTIENT(ROW(A564)-2, 参照用!$J$12) + 3,1)&gt;0,
INDEX(中間シート!B$1:B$149,QUOTIENT(ROW(A564)-2, 参照用!$J$12) + 3,1),
"")</f>
        <v>46028</v>
      </c>
      <c r="B564" s="8" t="str">
        <f>IF(INDEX(中間シート!D$1:D$149,QUOTIENT(ROW(B564)-2, 参照用!$J$12) + 3,1)&gt;0,
INDEX(中間シート!D$1:D$149,QUOTIENT(ROW(B564)-2, 参照用!$J$12) + 3,1),
"")</f>
        <v>昼</v>
      </c>
      <c r="C564" s="8" t="str">
        <f>INDEX(中間シート!$A$1:$AZ$149,MATCH(A564&amp;B564,中間シート!$A$1:$A$149,0),MATCH(C$1,中間シート!$A$2:$AZ$2,0))</f>
        <v/>
      </c>
      <c r="D564" s="8" t="str">
        <f>INDEX(中間シート!$A$1:$AZ$149,MATCH($A564&amp;$B564,中間シート!$A$1:$A$149,0),MATCH(D$1,中間シート!$A$2:$AZ$2,0))</f>
        <v/>
      </c>
      <c r="E564" t="str">
        <f>IF(
A564="","",
VLOOKUP(MOD(ROW(A564)-2, 参照用!$J$12) + 1,参照用!$N$1:$P$50,2,0)
)</f>
        <v>時間帯</v>
      </c>
      <c r="F564" t="str">
        <f xml:space="preserve">
IF(A564="","",
VLOOKUP(MOD(ROW(A564)-2, 参照用!$J$12) + 1,参照用!$N$1:$P$50,3,0)
)</f>
        <v>時間帯</v>
      </c>
      <c r="G564" t="str">
        <f xml:space="preserve">
IF(A564="","",
IFERROR(
INDEX(中間シート!$B:$CB,
MATCH(A564&amp;B564,中間シート!$A$1:$A$149,0),
MATCH(F564,中間シート!$B$2:$CB$2,0)
),
"")
)</f>
        <v>昼</v>
      </c>
      <c r="H564" t="str">
        <f t="shared" si="24"/>
        <v/>
      </c>
      <c r="I564" t="str">
        <f t="shared" si="25"/>
        <v>昼</v>
      </c>
      <c r="J564" t="str">
        <f xml:space="preserve">
_xlfn.SWITCH(E564,
"良好サイン",H564*VLOOKUP(F564,参照用!$P$2:$Q$55,2,0),
"注意サイン",H564*VLOOKUP(F564,参照用!$P$2:$Q$55,2,0),
""
)</f>
        <v/>
      </c>
      <c r="K564" s="20">
        <f t="shared" si="26"/>
        <v>60</v>
      </c>
    </row>
    <row r="565" spans="1:11" x14ac:dyDescent="0.2">
      <c r="A565" s="8">
        <f>IF(INDEX(中間シート!B$1:B$149,QUOTIENT(ROW(A565)-2, 参照用!$J$12) + 3,1)&gt;0,
INDEX(中間シート!B$1:B$149,QUOTIENT(ROW(A565)-2, 参照用!$J$12) + 3,1),
"")</f>
        <v>46028</v>
      </c>
      <c r="B565" s="8" t="str">
        <f>IF(INDEX(中間シート!D$1:D$149,QUOTIENT(ROW(B565)-2, 参照用!$J$12) + 3,1)&gt;0,
INDEX(中間シート!D$1:D$149,QUOTIENT(ROW(B565)-2, 参照用!$J$12) + 3,1),
"")</f>
        <v>昼</v>
      </c>
      <c r="C565" s="8" t="str">
        <f>INDEX(中間シート!$A$1:$AZ$149,MATCH(A565&amp;B565,中間シート!$A$1:$A$149,0),MATCH(C$1,中間シート!$A$2:$AZ$2,0))</f>
        <v/>
      </c>
      <c r="D565" s="8" t="str">
        <f>INDEX(中間シート!$A$1:$AZ$149,MATCH($A565&amp;$B565,中間シート!$A$1:$A$149,0),MATCH(D$1,中間シート!$A$2:$AZ$2,0))</f>
        <v/>
      </c>
      <c r="E565" t="str">
        <f>IF(
A565="","",
VLOOKUP(MOD(ROW(A565)-2, 参照用!$J$12) + 1,参照用!$N$1:$P$50,2,0)
)</f>
        <v>気候</v>
      </c>
      <c r="F565" t="str">
        <f xml:space="preserve">
IF(A565="","",
VLOOKUP(MOD(ROW(A565)-2, 参照用!$J$12) + 1,参照用!$N$1:$P$50,3,0)
)</f>
        <v>天気</v>
      </c>
      <c r="G565" t="str">
        <f xml:space="preserve">
IF(A565="","",
IFERROR(
INDEX(中間シート!$B:$CB,
MATCH(A565&amp;B565,中間シート!$A$1:$A$149,0),
MATCH(F565,中間シート!$B$2:$CB$2,0)
),
"")
)</f>
        <v/>
      </c>
      <c r="H565" t="str">
        <f t="shared" si="24"/>
        <v/>
      </c>
      <c r="I565" t="str">
        <f t="shared" si="25"/>
        <v/>
      </c>
      <c r="J565" t="str">
        <f xml:space="preserve">
_xlfn.SWITCH(E565,
"良好サイン",H565*VLOOKUP(F565,参照用!$P$2:$Q$55,2,0),
"注意サイン",H565*VLOOKUP(F565,参照用!$P$2:$Q$55,2,0),
""
)</f>
        <v/>
      </c>
      <c r="K565" s="20">
        <f t="shared" si="26"/>
        <v>60</v>
      </c>
    </row>
    <row r="566" spans="1:11" x14ac:dyDescent="0.2">
      <c r="A566" s="8">
        <f>IF(INDEX(中間シート!B$1:B$149,QUOTIENT(ROW(A566)-2, 参照用!$J$12) + 3,1)&gt;0,
INDEX(中間シート!B$1:B$149,QUOTIENT(ROW(A566)-2, 参照用!$J$12) + 3,1),
"")</f>
        <v>46028</v>
      </c>
      <c r="B566" s="8" t="str">
        <f>IF(INDEX(中間シート!D$1:D$149,QUOTIENT(ROW(B566)-2, 参照用!$J$12) + 3,1)&gt;0,
INDEX(中間シート!D$1:D$149,QUOTIENT(ROW(B566)-2, 参照用!$J$12) + 3,1),
"")</f>
        <v>昼</v>
      </c>
      <c r="C566" s="8" t="str">
        <f>INDEX(中間シート!$A$1:$AZ$149,MATCH(A566&amp;B566,中間シート!$A$1:$A$149,0),MATCH(C$1,中間シート!$A$2:$AZ$2,0))</f>
        <v/>
      </c>
      <c r="D566" s="8" t="str">
        <f>INDEX(中間シート!$A$1:$AZ$149,MATCH($A566&amp;$B566,中間シート!$A$1:$A$149,0),MATCH(D$1,中間シート!$A$2:$AZ$2,0))</f>
        <v/>
      </c>
      <c r="E566" t="str">
        <f>IF(
A566="","",
VLOOKUP(MOD(ROW(A566)-2, 参照用!$J$12) + 1,参照用!$N$1:$P$50,2,0)
)</f>
        <v>気候</v>
      </c>
      <c r="F566" t="str">
        <f xml:space="preserve">
IF(A566="","",
VLOOKUP(MOD(ROW(A566)-2, 参照用!$J$12) + 1,参照用!$N$1:$P$50,3,0)
)</f>
        <v>気温</v>
      </c>
      <c r="G566" t="str">
        <f xml:space="preserve">
IF(A566="","",
IFERROR(
INDEX(中間シート!$B:$CB,
MATCH(A566&amp;B566,中間シート!$A$1:$A$149,0),
MATCH(F566,中間シート!$B$2:$CB$2,0)
),
"")
)</f>
        <v/>
      </c>
      <c r="H566" t="str">
        <f t="shared" si="24"/>
        <v/>
      </c>
      <c r="I566" t="str">
        <f t="shared" si="25"/>
        <v/>
      </c>
      <c r="J566" t="str">
        <f xml:space="preserve">
_xlfn.SWITCH(E566,
"良好サイン",H566*VLOOKUP(F566,参照用!$P$2:$Q$55,2,0),
"注意サイン",H566*VLOOKUP(F566,参照用!$P$2:$Q$55,2,0),
""
)</f>
        <v/>
      </c>
      <c r="K566" s="20">
        <f t="shared" si="26"/>
        <v>60</v>
      </c>
    </row>
    <row r="567" spans="1:11" x14ac:dyDescent="0.2">
      <c r="A567" s="8">
        <f>IF(INDEX(中間シート!B$1:B$149,QUOTIENT(ROW(A567)-2, 参照用!$J$12) + 3,1)&gt;0,
INDEX(中間シート!B$1:B$149,QUOTIENT(ROW(A567)-2, 参照用!$J$12) + 3,1),
"")</f>
        <v>46028</v>
      </c>
      <c r="B567" s="8" t="str">
        <f>IF(INDEX(中間シート!D$1:D$149,QUOTIENT(ROW(B567)-2, 参照用!$J$12) + 3,1)&gt;0,
INDEX(中間シート!D$1:D$149,QUOTIENT(ROW(B567)-2, 参照用!$J$12) + 3,1),
"")</f>
        <v>昼</v>
      </c>
      <c r="C567" s="8" t="str">
        <f>INDEX(中間シート!$A$1:$AZ$149,MATCH(A567&amp;B567,中間シート!$A$1:$A$149,0),MATCH(C$1,中間シート!$A$2:$AZ$2,0))</f>
        <v/>
      </c>
      <c r="D567" s="8" t="str">
        <f>INDEX(中間シート!$A$1:$AZ$149,MATCH($A567&amp;$B567,中間シート!$A$1:$A$149,0),MATCH(D$1,中間シート!$A$2:$AZ$2,0))</f>
        <v/>
      </c>
      <c r="E567" t="str">
        <f>IF(
A567="","",
VLOOKUP(MOD(ROW(A567)-2, 参照用!$J$12) + 1,参照用!$N$1:$P$50,2,0)
)</f>
        <v>基礎指標</v>
      </c>
      <c r="F567" t="str">
        <f xml:space="preserve">
IF(A567="","",
VLOOKUP(MOD(ROW(A567)-2, 参照用!$J$12) + 1,参照用!$N$1:$P$50,3,0)
)</f>
        <v>睡眠</v>
      </c>
      <c r="G567">
        <f xml:space="preserve">
IF(A567="","",
IFERROR(
INDEX(中間シート!$B:$CB,
MATCH(A567&amp;B567,中間シート!$A$1:$A$149,0),
MATCH(F567,中間シート!$B$2:$CB$2,0)
),
"")
)</f>
        <v>0</v>
      </c>
      <c r="H567">
        <f t="shared" si="24"/>
        <v>0</v>
      </c>
      <c r="I567" t="str">
        <f t="shared" si="25"/>
        <v/>
      </c>
      <c r="J567" t="str">
        <f xml:space="preserve">
_xlfn.SWITCH(E567,
"良好サイン",H567*VLOOKUP(F567,参照用!$P$2:$Q$55,2,0),
"注意サイン",H567*VLOOKUP(F567,参照用!$P$2:$Q$55,2,0),
""
)</f>
        <v/>
      </c>
      <c r="K567" s="20">
        <f t="shared" si="26"/>
        <v>60</v>
      </c>
    </row>
    <row r="568" spans="1:11" x14ac:dyDescent="0.2">
      <c r="A568" s="8">
        <f>IF(INDEX(中間シート!B$1:B$149,QUOTIENT(ROW(A568)-2, 参照用!$J$12) + 3,1)&gt;0,
INDEX(中間シート!B$1:B$149,QUOTIENT(ROW(A568)-2, 参照用!$J$12) + 3,1),
"")</f>
        <v>46028</v>
      </c>
      <c r="B568" s="8" t="str">
        <f>IF(INDEX(中間シート!D$1:D$149,QUOTIENT(ROW(B568)-2, 参照用!$J$12) + 3,1)&gt;0,
INDEX(中間シート!D$1:D$149,QUOTIENT(ROW(B568)-2, 参照用!$J$12) + 3,1),
"")</f>
        <v>昼</v>
      </c>
      <c r="C568" s="8" t="str">
        <f>INDEX(中間シート!$A$1:$AZ$149,MATCH(A568&amp;B568,中間シート!$A$1:$A$149,0),MATCH(C$1,中間シート!$A$2:$AZ$2,0))</f>
        <v/>
      </c>
      <c r="D568" s="8" t="str">
        <f>INDEX(中間シート!$A$1:$AZ$149,MATCH($A568&amp;$B568,中間シート!$A$1:$A$149,0),MATCH(D$1,中間シート!$A$2:$AZ$2,0))</f>
        <v/>
      </c>
      <c r="E568" t="str">
        <f>IF(
A568="","",
VLOOKUP(MOD(ROW(A568)-2, 参照用!$J$12) + 1,参照用!$N$1:$P$50,2,0)
)</f>
        <v>基礎指標</v>
      </c>
      <c r="F568" t="str">
        <f xml:space="preserve">
IF(A568="","",
VLOOKUP(MOD(ROW(A568)-2, 参照用!$J$12) + 1,参照用!$N$1:$P$50,3,0)
)</f>
        <v>食事</v>
      </c>
      <c r="G568">
        <f xml:space="preserve">
IF(A568="","",
IFERROR(
INDEX(中間シート!$B:$CB,
MATCH(A568&amp;B568,中間シート!$A$1:$A$149,0),
MATCH(F568,中間シート!$B$2:$CB$2,0)
),
"")
)</f>
        <v>0</v>
      </c>
      <c r="H568">
        <f t="shared" si="24"/>
        <v>0</v>
      </c>
      <c r="I568" t="str">
        <f t="shared" si="25"/>
        <v/>
      </c>
      <c r="J568" t="str">
        <f xml:space="preserve">
_xlfn.SWITCH(E568,
"良好サイン",H568*VLOOKUP(F568,参照用!$P$2:$Q$55,2,0),
"注意サイン",H568*VLOOKUP(F568,参照用!$P$2:$Q$55,2,0),
""
)</f>
        <v/>
      </c>
      <c r="K568" s="20">
        <f t="shared" si="26"/>
        <v>60</v>
      </c>
    </row>
    <row r="569" spans="1:11" x14ac:dyDescent="0.2">
      <c r="A569" s="8">
        <f>IF(INDEX(中間シート!B$1:B$149,QUOTIENT(ROW(A569)-2, 参照用!$J$12) + 3,1)&gt;0,
INDEX(中間シート!B$1:B$149,QUOTIENT(ROW(A569)-2, 参照用!$J$12) + 3,1),
"")</f>
        <v>46028</v>
      </c>
      <c r="B569" s="8" t="str">
        <f>IF(INDEX(中間シート!D$1:D$149,QUOTIENT(ROW(B569)-2, 参照用!$J$12) + 3,1)&gt;0,
INDEX(中間シート!D$1:D$149,QUOTIENT(ROW(B569)-2, 参照用!$J$12) + 3,1),
"")</f>
        <v>昼</v>
      </c>
      <c r="C569" s="8" t="str">
        <f>INDEX(中間シート!$A$1:$AZ$149,MATCH(A569&amp;B569,中間シート!$A$1:$A$149,0),MATCH(C$1,中間シート!$A$2:$AZ$2,0))</f>
        <v/>
      </c>
      <c r="D569" s="8" t="str">
        <f>INDEX(中間シート!$A$1:$AZ$149,MATCH($A569&amp;$B569,中間シート!$A$1:$A$149,0),MATCH(D$1,中間シート!$A$2:$AZ$2,0))</f>
        <v/>
      </c>
      <c r="E569" t="str">
        <f>IF(
A569="","",
VLOOKUP(MOD(ROW(A569)-2, 参照用!$J$12) + 1,参照用!$N$1:$P$50,2,0)
)</f>
        <v>基礎指標</v>
      </c>
      <c r="F569" t="str">
        <f xml:space="preserve">
IF(A569="","",
VLOOKUP(MOD(ROW(A569)-2, 参照用!$J$12) + 1,参照用!$N$1:$P$50,3,0)
)</f>
        <v>ストレス</v>
      </c>
      <c r="G569">
        <f xml:space="preserve">
IF(A569="","",
IFERROR(
INDEX(中間シート!$B:$CB,
MATCH(A569&amp;B569,中間シート!$A$1:$A$149,0),
MATCH(F569,中間シート!$B$2:$CB$2,0)
),
"")
)</f>
        <v>0</v>
      </c>
      <c r="H569">
        <f t="shared" si="24"/>
        <v>0</v>
      </c>
      <c r="I569" t="str">
        <f t="shared" si="25"/>
        <v/>
      </c>
      <c r="J569" t="str">
        <f xml:space="preserve">
_xlfn.SWITCH(E569,
"良好サイン",H569*VLOOKUP(F569,参照用!$P$2:$Q$55,2,0),
"注意サイン",H569*VLOOKUP(F569,参照用!$P$2:$Q$55,2,0),
""
)</f>
        <v/>
      </c>
      <c r="K569" s="20">
        <f t="shared" si="26"/>
        <v>60</v>
      </c>
    </row>
    <row r="570" spans="1:11" x14ac:dyDescent="0.2">
      <c r="A570" s="8">
        <f>IF(INDEX(中間シート!B$1:B$149,QUOTIENT(ROW(A570)-2, 参照用!$J$12) + 3,1)&gt;0,
INDEX(中間シート!B$1:B$149,QUOTIENT(ROW(A570)-2, 参照用!$J$12) + 3,1),
"")</f>
        <v>46028</v>
      </c>
      <c r="B570" s="8" t="str">
        <f>IF(INDEX(中間シート!D$1:D$149,QUOTIENT(ROW(B570)-2, 参照用!$J$12) + 3,1)&gt;0,
INDEX(中間シート!D$1:D$149,QUOTIENT(ROW(B570)-2, 参照用!$J$12) + 3,1),
"")</f>
        <v>昼</v>
      </c>
      <c r="C570" s="8" t="str">
        <f>INDEX(中間シート!$A$1:$AZ$149,MATCH(A570&amp;B570,中間シート!$A$1:$A$149,0),MATCH(C$1,中間シート!$A$2:$AZ$2,0))</f>
        <v/>
      </c>
      <c r="D570" s="8" t="str">
        <f>INDEX(中間シート!$A$1:$AZ$149,MATCH($A570&amp;$B570,中間シート!$A$1:$A$149,0),MATCH(D$1,中間シート!$A$2:$AZ$2,0))</f>
        <v/>
      </c>
      <c r="E570" t="str">
        <f>IF(
A570="","",
VLOOKUP(MOD(ROW(A570)-2, 参照用!$J$12) + 1,参照用!$N$1:$P$50,2,0)
)</f>
        <v>良好サイン</v>
      </c>
      <c r="F570" t="str">
        <f xml:space="preserve">
IF(A570="","",
VLOOKUP(MOD(ROW(A570)-2, 参照用!$J$12) + 1,参照用!$N$1:$P$50,3,0)
)</f>
        <v>プラス思考</v>
      </c>
      <c r="G570">
        <f xml:space="preserve">
IF(A570="","",
IFERROR(
INDEX(中間シート!$B:$CB,
MATCH(A570&amp;B570,中間シート!$A$1:$A$149,0),
MATCH(F570,中間シート!$B$2:$CB$2,0)
),
"")
)</f>
        <v>0</v>
      </c>
      <c r="H570">
        <f t="shared" si="24"/>
        <v>0</v>
      </c>
      <c r="I570" t="str">
        <f t="shared" si="25"/>
        <v/>
      </c>
      <c r="J570">
        <f xml:space="preserve">
_xlfn.SWITCH(E570,
"良好サイン",H570*VLOOKUP(F570,参照用!$P$2:$Q$55,2,0),
"注意サイン",H570*VLOOKUP(F570,参照用!$P$2:$Q$55,2,0),
""
)</f>
        <v>0</v>
      </c>
      <c r="K570" s="20">
        <f t="shared" si="26"/>
        <v>60</v>
      </c>
    </row>
    <row r="571" spans="1:11" x14ac:dyDescent="0.2">
      <c r="A571" s="8">
        <f>IF(INDEX(中間シート!B$1:B$149,QUOTIENT(ROW(A571)-2, 参照用!$J$12) + 3,1)&gt;0,
INDEX(中間シート!B$1:B$149,QUOTIENT(ROW(A571)-2, 参照用!$J$12) + 3,1),
"")</f>
        <v>46028</v>
      </c>
      <c r="B571" s="8" t="str">
        <f>IF(INDEX(中間シート!D$1:D$149,QUOTIENT(ROW(B571)-2, 参照用!$J$12) + 3,1)&gt;0,
INDEX(中間シート!D$1:D$149,QUOTIENT(ROW(B571)-2, 参照用!$J$12) + 3,1),
"")</f>
        <v>昼</v>
      </c>
      <c r="C571" s="8" t="str">
        <f>INDEX(中間シート!$A$1:$AZ$149,MATCH(A571&amp;B571,中間シート!$A$1:$A$149,0),MATCH(C$1,中間シート!$A$2:$AZ$2,0))</f>
        <v/>
      </c>
      <c r="D571" s="8" t="str">
        <f>INDEX(中間シート!$A$1:$AZ$149,MATCH($A571&amp;$B571,中間シート!$A$1:$A$149,0),MATCH(D$1,中間シート!$A$2:$AZ$2,0))</f>
        <v/>
      </c>
      <c r="E571" t="str">
        <f>IF(
A571="","",
VLOOKUP(MOD(ROW(A571)-2, 参照用!$J$12) + 1,参照用!$N$1:$P$50,2,0)
)</f>
        <v>良好サイン</v>
      </c>
      <c r="F571" t="str">
        <f xml:space="preserve">
IF(A571="","",
VLOOKUP(MOD(ROW(A571)-2, 参照用!$J$12) + 1,参照用!$N$1:$P$50,3,0)
)</f>
        <v>元気</v>
      </c>
      <c r="G571">
        <f xml:space="preserve">
IF(A571="","",
IFERROR(
INDEX(中間シート!$B:$CB,
MATCH(A571&amp;B571,中間シート!$A$1:$A$149,0),
MATCH(F571,中間シート!$B$2:$CB$2,0)
),
"")
)</f>
        <v>0</v>
      </c>
      <c r="H571">
        <f t="shared" si="24"/>
        <v>0</v>
      </c>
      <c r="I571" t="str">
        <f t="shared" si="25"/>
        <v/>
      </c>
      <c r="J571">
        <f xml:space="preserve">
_xlfn.SWITCH(E571,
"良好サイン",H571*VLOOKUP(F571,参照用!$P$2:$Q$55,2,0),
"注意サイン",H571*VLOOKUP(F571,参照用!$P$2:$Q$55,2,0),
""
)</f>
        <v>0</v>
      </c>
      <c r="K571" s="20">
        <f t="shared" si="26"/>
        <v>60</v>
      </c>
    </row>
    <row r="572" spans="1:11" x14ac:dyDescent="0.2">
      <c r="A572" s="8">
        <f>IF(INDEX(中間シート!B$1:B$149,QUOTIENT(ROW(A572)-2, 参照用!$J$12) + 3,1)&gt;0,
INDEX(中間シート!B$1:B$149,QUOTIENT(ROW(A572)-2, 参照用!$J$12) + 3,1),
"")</f>
        <v>46028</v>
      </c>
      <c r="B572" s="8" t="str">
        <f>IF(INDEX(中間シート!D$1:D$149,QUOTIENT(ROW(B572)-2, 参照用!$J$12) + 3,1)&gt;0,
INDEX(中間シート!D$1:D$149,QUOTIENT(ROW(B572)-2, 参照用!$J$12) + 3,1),
"")</f>
        <v>昼</v>
      </c>
      <c r="C572" s="8" t="str">
        <f>INDEX(中間シート!$A$1:$AZ$149,MATCH(A572&amp;B572,中間シート!$A$1:$A$149,0),MATCH(C$1,中間シート!$A$2:$AZ$2,0))</f>
        <v/>
      </c>
      <c r="D572" s="8" t="str">
        <f>INDEX(中間シート!$A$1:$AZ$149,MATCH($A572&amp;$B572,中間シート!$A$1:$A$149,0),MATCH(D$1,中間シート!$A$2:$AZ$2,0))</f>
        <v/>
      </c>
      <c r="E572" t="str">
        <f>IF(
A572="","",
VLOOKUP(MOD(ROW(A572)-2, 参照用!$J$12) + 1,参照用!$N$1:$P$50,2,0)
)</f>
        <v>良好サイン</v>
      </c>
      <c r="F572" t="str">
        <f xml:space="preserve">
IF(A572="","",
VLOOKUP(MOD(ROW(A572)-2, 参照用!$J$12) + 1,参照用!$N$1:$P$50,3,0)
)</f>
        <v>やる気あり</v>
      </c>
      <c r="G572">
        <f xml:space="preserve">
IF(A572="","",
IFERROR(
INDEX(中間シート!$B:$CB,
MATCH(A572&amp;B572,中間シート!$A$1:$A$149,0),
MATCH(F572,中間シート!$B$2:$CB$2,0)
),
"")
)</f>
        <v>0</v>
      </c>
      <c r="H572">
        <f t="shared" si="24"/>
        <v>0</v>
      </c>
      <c r="I572" t="str">
        <f t="shared" si="25"/>
        <v/>
      </c>
      <c r="J572">
        <f xml:space="preserve">
_xlfn.SWITCH(E572,
"良好サイン",H572*VLOOKUP(F572,参照用!$P$2:$Q$55,2,0),
"注意サイン",H572*VLOOKUP(F572,参照用!$P$2:$Q$55,2,0),
""
)</f>
        <v>0</v>
      </c>
      <c r="K572" s="20">
        <f t="shared" si="26"/>
        <v>60</v>
      </c>
    </row>
    <row r="573" spans="1:11" x14ac:dyDescent="0.2">
      <c r="A573" s="8">
        <f>IF(INDEX(中間シート!B$1:B$149,QUOTIENT(ROW(A573)-2, 参照用!$J$12) + 3,1)&gt;0,
INDEX(中間シート!B$1:B$149,QUOTIENT(ROW(A573)-2, 参照用!$J$12) + 3,1),
"")</f>
        <v>46028</v>
      </c>
      <c r="B573" s="8" t="str">
        <f>IF(INDEX(中間シート!D$1:D$149,QUOTIENT(ROW(B573)-2, 参照用!$J$12) + 3,1)&gt;0,
INDEX(中間シート!D$1:D$149,QUOTIENT(ROW(B573)-2, 参照用!$J$12) + 3,1),
"")</f>
        <v>昼</v>
      </c>
      <c r="C573" s="8" t="str">
        <f>INDEX(中間シート!$A$1:$AZ$149,MATCH(A573&amp;B573,中間シート!$A$1:$A$149,0),MATCH(C$1,中間シート!$A$2:$AZ$2,0))</f>
        <v/>
      </c>
      <c r="D573" s="8" t="str">
        <f>INDEX(中間シート!$A$1:$AZ$149,MATCH($A573&amp;$B573,中間シート!$A$1:$A$149,0),MATCH(D$1,中間シート!$A$2:$AZ$2,0))</f>
        <v/>
      </c>
      <c r="E573" t="str">
        <f>IF(
A573="","",
VLOOKUP(MOD(ROW(A573)-2, 参照用!$J$12) + 1,参照用!$N$1:$P$50,2,0)
)</f>
        <v>良好サイン</v>
      </c>
      <c r="F573" t="str">
        <f xml:space="preserve">
IF(A573="","",
VLOOKUP(MOD(ROW(A573)-2, 参照用!$J$12) + 1,参照用!$N$1:$P$50,3,0)
)</f>
        <v>心に余裕</v>
      </c>
      <c r="G573">
        <f xml:space="preserve">
IF(A573="","",
IFERROR(
INDEX(中間シート!$B:$CB,
MATCH(A573&amp;B573,中間シート!$A$1:$A$149,0),
MATCH(F573,中間シート!$B$2:$CB$2,0)
),
"")
)</f>
        <v>0</v>
      </c>
      <c r="H573">
        <f t="shared" si="24"/>
        <v>0</v>
      </c>
      <c r="I573" t="str">
        <f t="shared" si="25"/>
        <v/>
      </c>
      <c r="J573">
        <f xml:space="preserve">
_xlfn.SWITCH(E573,
"良好サイン",H573*VLOOKUP(F573,参照用!$P$2:$Q$55,2,0),
"注意サイン",H573*VLOOKUP(F573,参照用!$P$2:$Q$55,2,0),
""
)</f>
        <v>0</v>
      </c>
      <c r="K573" s="20">
        <f t="shared" si="26"/>
        <v>60</v>
      </c>
    </row>
    <row r="574" spans="1:11" x14ac:dyDescent="0.2">
      <c r="A574" s="8">
        <f>IF(INDEX(中間シート!B$1:B$149,QUOTIENT(ROW(A574)-2, 参照用!$J$12) + 3,1)&gt;0,
INDEX(中間シート!B$1:B$149,QUOTIENT(ROW(A574)-2, 参照用!$J$12) + 3,1),
"")</f>
        <v>46028</v>
      </c>
      <c r="B574" s="8" t="str">
        <f>IF(INDEX(中間シート!D$1:D$149,QUOTIENT(ROW(B574)-2, 参照用!$J$12) + 3,1)&gt;0,
INDEX(中間シート!D$1:D$149,QUOTIENT(ROW(B574)-2, 参照用!$J$12) + 3,1),
"")</f>
        <v>昼</v>
      </c>
      <c r="C574" s="8" t="str">
        <f>INDEX(中間シート!$A$1:$AZ$149,MATCH(A574&amp;B574,中間シート!$A$1:$A$149,0),MATCH(C$1,中間シート!$A$2:$AZ$2,0))</f>
        <v/>
      </c>
      <c r="D574" s="8" t="str">
        <f>INDEX(中間シート!$A$1:$AZ$149,MATCH($A574&amp;$B574,中間シート!$A$1:$A$149,0),MATCH(D$1,中間シート!$A$2:$AZ$2,0))</f>
        <v/>
      </c>
      <c r="E574" t="str">
        <f>IF(
A574="","",
VLOOKUP(MOD(ROW(A574)-2, 参照用!$J$12) + 1,参照用!$N$1:$P$50,2,0)
)</f>
        <v>良好サイン</v>
      </c>
      <c r="F574" t="str">
        <f xml:space="preserve">
IF(A574="","",
VLOOKUP(MOD(ROW(A574)-2, 参照用!$J$12) + 1,参照用!$N$1:$P$50,3,0)
)</f>
        <v>イキイキ</v>
      </c>
      <c r="G574">
        <f xml:space="preserve">
IF(A574="","",
IFERROR(
INDEX(中間シート!$B:$CB,
MATCH(A574&amp;B574,中間シート!$A$1:$A$149,0),
MATCH(F574,中間シート!$B$2:$CB$2,0)
),
"")
)</f>
        <v>0</v>
      </c>
      <c r="H574">
        <f t="shared" si="24"/>
        <v>0</v>
      </c>
      <c r="I574" t="str">
        <f t="shared" si="25"/>
        <v/>
      </c>
      <c r="J574">
        <f xml:space="preserve">
_xlfn.SWITCH(E574,
"良好サイン",H574*VLOOKUP(F574,参照用!$P$2:$Q$55,2,0),
"注意サイン",H574*VLOOKUP(F574,参照用!$P$2:$Q$55,2,0),
""
)</f>
        <v>0</v>
      </c>
      <c r="K574" s="20">
        <f t="shared" si="26"/>
        <v>60</v>
      </c>
    </row>
    <row r="575" spans="1:11" x14ac:dyDescent="0.2">
      <c r="A575" s="8">
        <f>IF(INDEX(中間シート!B$1:B$149,QUOTIENT(ROW(A575)-2, 参照用!$J$12) + 3,1)&gt;0,
INDEX(中間シート!B$1:B$149,QUOTIENT(ROW(A575)-2, 参照用!$J$12) + 3,1),
"")</f>
        <v>46028</v>
      </c>
      <c r="B575" s="8" t="str">
        <f>IF(INDEX(中間シート!D$1:D$149,QUOTIENT(ROW(B575)-2, 参照用!$J$12) + 3,1)&gt;0,
INDEX(中間シート!D$1:D$149,QUOTIENT(ROW(B575)-2, 参照用!$J$12) + 3,1),
"")</f>
        <v>昼</v>
      </c>
      <c r="C575" s="8" t="str">
        <f>INDEX(中間シート!$A$1:$AZ$149,MATCH(A575&amp;B575,中間シート!$A$1:$A$149,0),MATCH(C$1,中間シート!$A$2:$AZ$2,0))</f>
        <v/>
      </c>
      <c r="D575" s="8" t="str">
        <f>INDEX(中間シート!$A$1:$AZ$149,MATCH($A575&amp;$B575,中間シート!$A$1:$A$149,0),MATCH(D$1,中間シート!$A$2:$AZ$2,0))</f>
        <v/>
      </c>
      <c r="E575" t="str">
        <f>IF(
A575="","",
VLOOKUP(MOD(ROW(A575)-2, 参照用!$J$12) + 1,参照用!$N$1:$P$50,2,0)
)</f>
        <v>良好サイン</v>
      </c>
      <c r="F575" t="str">
        <f xml:space="preserve">
IF(A575="","",
VLOOKUP(MOD(ROW(A575)-2, 参照用!$J$12) + 1,参照用!$N$1:$P$50,3,0)
)</f>
        <v>活動的</v>
      </c>
      <c r="G575">
        <f xml:space="preserve">
IF(A575="","",
IFERROR(
INDEX(中間シート!$B:$CB,
MATCH(A575&amp;B575,中間シート!$A$1:$A$149,0),
MATCH(F575,中間シート!$B$2:$CB$2,0)
),
"")
)</f>
        <v>0</v>
      </c>
      <c r="H575">
        <f t="shared" si="24"/>
        <v>0</v>
      </c>
      <c r="I575" t="str">
        <f t="shared" si="25"/>
        <v/>
      </c>
      <c r="J575">
        <f xml:space="preserve">
_xlfn.SWITCH(E575,
"良好サイン",H575*VLOOKUP(F575,参照用!$P$2:$Q$55,2,0),
"注意サイン",H575*VLOOKUP(F575,参照用!$P$2:$Q$55,2,0),
""
)</f>
        <v>0</v>
      </c>
      <c r="K575" s="20">
        <f t="shared" si="26"/>
        <v>60</v>
      </c>
    </row>
    <row r="576" spans="1:11" x14ac:dyDescent="0.2">
      <c r="A576" s="8">
        <f>IF(INDEX(中間シート!B$1:B$149,QUOTIENT(ROW(A576)-2, 参照用!$J$12) + 3,1)&gt;0,
INDEX(中間シート!B$1:B$149,QUOTIENT(ROW(A576)-2, 参照用!$J$12) + 3,1),
"")</f>
        <v>46028</v>
      </c>
      <c r="B576" s="8" t="str">
        <f>IF(INDEX(中間シート!D$1:D$149,QUOTIENT(ROW(B576)-2, 参照用!$J$12) + 3,1)&gt;0,
INDEX(中間シート!D$1:D$149,QUOTIENT(ROW(B576)-2, 参照用!$J$12) + 3,1),
"")</f>
        <v>昼</v>
      </c>
      <c r="C576" s="8" t="str">
        <f>INDEX(中間シート!$A$1:$AZ$149,MATCH(A576&amp;B576,中間シート!$A$1:$A$149,0),MATCH(C$1,中間シート!$A$2:$AZ$2,0))</f>
        <v/>
      </c>
      <c r="D576" s="8" t="str">
        <f>INDEX(中間シート!$A$1:$AZ$149,MATCH($A576&amp;$B576,中間シート!$A$1:$A$149,0),MATCH(D$1,中間シート!$A$2:$AZ$2,0))</f>
        <v/>
      </c>
      <c r="E576" t="str">
        <f>IF(
A576="","",
VLOOKUP(MOD(ROW(A576)-2, 参照用!$J$12) + 1,参照用!$N$1:$P$50,2,0)
)</f>
        <v>注意サイン</v>
      </c>
      <c r="F576" t="str">
        <f xml:space="preserve">
IF(A576="","",
VLOOKUP(MOD(ROW(A576)-2, 参照用!$J$12) + 1,参照用!$N$1:$P$50,3,0)
)</f>
        <v>ため息が増加</v>
      </c>
      <c r="G576">
        <f xml:space="preserve">
IF(A576="","",
IFERROR(
INDEX(中間シート!$B:$CB,
MATCH(A576&amp;B576,中間シート!$A$1:$A$149,0),
MATCH(F576,中間シート!$B$2:$CB$2,0)
),
"")
)</f>
        <v>0</v>
      </c>
      <c r="H576">
        <f t="shared" si="24"/>
        <v>0</v>
      </c>
      <c r="I576" t="str">
        <f t="shared" si="25"/>
        <v/>
      </c>
      <c r="J576">
        <f xml:space="preserve">
_xlfn.SWITCH(E576,
"良好サイン",H576*VLOOKUP(F576,参照用!$P$2:$Q$55,2,0),
"注意サイン",H576*VLOOKUP(F576,参照用!$P$2:$Q$55,2,0),
""
)</f>
        <v>0</v>
      </c>
      <c r="K576" s="20">
        <f t="shared" si="26"/>
        <v>60</v>
      </c>
    </row>
    <row r="577" spans="1:11" x14ac:dyDescent="0.2">
      <c r="A577" s="8">
        <f>IF(INDEX(中間シート!B$1:B$149,QUOTIENT(ROW(A577)-2, 参照用!$J$12) + 3,1)&gt;0,
INDEX(中間シート!B$1:B$149,QUOTIENT(ROW(A577)-2, 参照用!$J$12) + 3,1),
"")</f>
        <v>46028</v>
      </c>
      <c r="B577" s="8" t="str">
        <f>IF(INDEX(中間シート!D$1:D$149,QUOTIENT(ROW(B577)-2, 参照用!$J$12) + 3,1)&gt;0,
INDEX(中間シート!D$1:D$149,QUOTIENT(ROW(B577)-2, 参照用!$J$12) + 3,1),
"")</f>
        <v>昼</v>
      </c>
      <c r="C577" s="8" t="str">
        <f>INDEX(中間シート!$A$1:$AZ$149,MATCH(A577&amp;B577,中間シート!$A$1:$A$149,0),MATCH(C$1,中間シート!$A$2:$AZ$2,0))</f>
        <v/>
      </c>
      <c r="D577" s="8" t="str">
        <f>INDEX(中間シート!$A$1:$AZ$149,MATCH($A577&amp;$B577,中間シート!$A$1:$A$149,0),MATCH(D$1,中間シート!$A$2:$AZ$2,0))</f>
        <v/>
      </c>
      <c r="E577" t="str">
        <f>IF(
A577="","",
VLOOKUP(MOD(ROW(A577)-2, 参照用!$J$12) + 1,参照用!$N$1:$P$50,2,0)
)</f>
        <v>注意サイン</v>
      </c>
      <c r="F577" t="str">
        <f xml:space="preserve">
IF(A577="","",
VLOOKUP(MOD(ROW(A577)-2, 参照用!$J$12) + 1,参照用!$N$1:$P$50,3,0)
)</f>
        <v>もやもや</v>
      </c>
      <c r="G577">
        <f xml:space="preserve">
IF(A577="","",
IFERROR(
INDEX(中間シート!$B:$CB,
MATCH(A577&amp;B577,中間シート!$A$1:$A$149,0),
MATCH(F577,中間シート!$B$2:$CB$2,0)
),
"")
)</f>
        <v>0</v>
      </c>
      <c r="H577">
        <f t="shared" si="24"/>
        <v>0</v>
      </c>
      <c r="I577" t="str">
        <f t="shared" si="25"/>
        <v/>
      </c>
      <c r="J577">
        <f xml:space="preserve">
_xlfn.SWITCH(E577,
"良好サイン",H577*VLOOKUP(F577,参照用!$P$2:$Q$55,2,0),
"注意サイン",H577*VLOOKUP(F577,参照用!$P$2:$Q$55,2,0),
""
)</f>
        <v>0</v>
      </c>
      <c r="K577" s="20">
        <f t="shared" si="26"/>
        <v>60</v>
      </c>
    </row>
    <row r="578" spans="1:11" x14ac:dyDescent="0.2">
      <c r="A578" s="8">
        <f>IF(INDEX(中間シート!B$1:B$149,QUOTIENT(ROW(A578)-2, 参照用!$J$12) + 3,1)&gt;0,
INDEX(中間シート!B$1:B$149,QUOTIENT(ROW(A578)-2, 参照用!$J$12) + 3,1),
"")</f>
        <v>46028</v>
      </c>
      <c r="B578" s="8" t="str">
        <f>IF(INDEX(中間シート!D$1:D$149,QUOTIENT(ROW(B578)-2, 参照用!$J$12) + 3,1)&gt;0,
INDEX(中間シート!D$1:D$149,QUOTIENT(ROW(B578)-2, 参照用!$J$12) + 3,1),
"")</f>
        <v>昼</v>
      </c>
      <c r="C578" s="8" t="str">
        <f>INDEX(中間シート!$A$1:$AZ$149,MATCH(A578&amp;B578,中間シート!$A$1:$A$149,0),MATCH(C$1,中間シート!$A$2:$AZ$2,0))</f>
        <v/>
      </c>
      <c r="D578" s="8" t="str">
        <f>INDEX(中間シート!$A$1:$AZ$149,MATCH($A578&amp;$B578,中間シート!$A$1:$A$149,0),MATCH(D$1,中間シート!$A$2:$AZ$2,0))</f>
        <v/>
      </c>
      <c r="E578" t="str">
        <f>IF(
A578="","",
VLOOKUP(MOD(ROW(A578)-2, 参照用!$J$12) + 1,参照用!$N$1:$P$50,2,0)
)</f>
        <v>注意サイン</v>
      </c>
      <c r="F578" t="str">
        <f xml:space="preserve">
IF(A578="","",
VLOOKUP(MOD(ROW(A578)-2, 参照用!$J$12) + 1,参照用!$N$1:$P$50,3,0)
)</f>
        <v>だるい</v>
      </c>
      <c r="G578">
        <f xml:space="preserve">
IF(A578="","",
IFERROR(
INDEX(中間シート!$B:$CB,
MATCH(A578&amp;B578,中間シート!$A$1:$A$149,0),
MATCH(F578,中間シート!$B$2:$CB$2,0)
),
"")
)</f>
        <v>0</v>
      </c>
      <c r="H578">
        <f t="shared" si="24"/>
        <v>0</v>
      </c>
      <c r="I578" t="str">
        <f t="shared" si="25"/>
        <v/>
      </c>
      <c r="J578">
        <f xml:space="preserve">
_xlfn.SWITCH(E578,
"良好サイン",H578*VLOOKUP(F578,参照用!$P$2:$Q$55,2,0),
"注意サイン",H578*VLOOKUP(F578,参照用!$P$2:$Q$55,2,0),
""
)</f>
        <v>0</v>
      </c>
      <c r="K578" s="20">
        <f t="shared" si="26"/>
        <v>60</v>
      </c>
    </row>
    <row r="579" spans="1:11" x14ac:dyDescent="0.2">
      <c r="A579" s="8">
        <f>IF(INDEX(中間シート!B$1:B$149,QUOTIENT(ROW(A579)-2, 参照用!$J$12) + 3,1)&gt;0,
INDEX(中間シート!B$1:B$149,QUOTIENT(ROW(A579)-2, 参照用!$J$12) + 3,1),
"")</f>
        <v>46028</v>
      </c>
      <c r="B579" s="8" t="str">
        <f>IF(INDEX(中間シート!D$1:D$149,QUOTIENT(ROW(B579)-2, 参照用!$J$12) + 3,1)&gt;0,
INDEX(中間シート!D$1:D$149,QUOTIENT(ROW(B579)-2, 参照用!$J$12) + 3,1),
"")</f>
        <v>昼</v>
      </c>
      <c r="C579" s="8" t="str">
        <f>INDEX(中間シート!$A$1:$AZ$149,MATCH(A579&amp;B579,中間シート!$A$1:$A$149,0),MATCH(C$1,中間シート!$A$2:$AZ$2,0))</f>
        <v/>
      </c>
      <c r="D579" s="8" t="str">
        <f>INDEX(中間シート!$A$1:$AZ$149,MATCH($A579&amp;$B579,中間シート!$A$1:$A$149,0),MATCH(D$1,中間シート!$A$2:$AZ$2,0))</f>
        <v/>
      </c>
      <c r="E579" t="str">
        <f>IF(
A579="","",
VLOOKUP(MOD(ROW(A579)-2, 参照用!$J$12) + 1,参照用!$N$1:$P$50,2,0)
)</f>
        <v>注意サイン</v>
      </c>
      <c r="F579" t="str">
        <f xml:space="preserve">
IF(A579="","",
VLOOKUP(MOD(ROW(A579)-2, 参照用!$J$12) + 1,参照用!$N$1:$P$50,3,0)
)</f>
        <v>ぼーっとする</v>
      </c>
      <c r="G579">
        <f xml:space="preserve">
IF(A579="","",
IFERROR(
INDEX(中間シート!$B:$CB,
MATCH(A579&amp;B579,中間シート!$A$1:$A$149,0),
MATCH(F579,中間シート!$B$2:$CB$2,0)
),
"")
)</f>
        <v>0</v>
      </c>
      <c r="H579">
        <f t="shared" ref="H579:H642" si="27">IFERROR(IF(VALUE(G579)&gt;100,"",VALUE(G579)),"")</f>
        <v>0</v>
      </c>
      <c r="I579" t="str">
        <f t="shared" ref="I579:I642" si="28">IF(H579="",G579,"")</f>
        <v/>
      </c>
      <c r="J579">
        <f xml:space="preserve">
_xlfn.SWITCH(E579,
"良好サイン",H579*VLOOKUP(F579,参照用!$P$2:$Q$55,2,0),
"注意サイン",H579*VLOOKUP(F579,参照用!$P$2:$Q$55,2,0),
""
)</f>
        <v>0</v>
      </c>
      <c r="K579" s="20">
        <f t="shared" ref="K579:K642" si="29">IFERROR(IF(A579="","",(60+SUMIFS($J$1:$J$3999,$A$1:$A$3999,A579,$B$1:$B$3999,B579)))
/
(1+SUMIFS(H:H,A:A,A579,B:B,B579,E:E,"悪化サイン")),"")</f>
        <v>60</v>
      </c>
    </row>
    <row r="580" spans="1:11" x14ac:dyDescent="0.2">
      <c r="A580" s="8">
        <f>IF(INDEX(中間シート!B$1:B$149,QUOTIENT(ROW(A580)-2, 参照用!$J$12) + 3,1)&gt;0,
INDEX(中間シート!B$1:B$149,QUOTIENT(ROW(A580)-2, 参照用!$J$12) + 3,1),
"")</f>
        <v>46028</v>
      </c>
      <c r="B580" s="8" t="str">
        <f>IF(INDEX(中間シート!D$1:D$149,QUOTIENT(ROW(B580)-2, 参照用!$J$12) + 3,1)&gt;0,
INDEX(中間シート!D$1:D$149,QUOTIENT(ROW(B580)-2, 参照用!$J$12) + 3,1),
"")</f>
        <v>昼</v>
      </c>
      <c r="C580" s="8" t="str">
        <f>INDEX(中間シート!$A$1:$AZ$149,MATCH(A580&amp;B580,中間シート!$A$1:$A$149,0),MATCH(C$1,中間シート!$A$2:$AZ$2,0))</f>
        <v/>
      </c>
      <c r="D580" s="8" t="str">
        <f>INDEX(中間シート!$A$1:$AZ$149,MATCH($A580&amp;$B580,中間シート!$A$1:$A$149,0),MATCH(D$1,中間シート!$A$2:$AZ$2,0))</f>
        <v/>
      </c>
      <c r="E580" t="str">
        <f>IF(
A580="","",
VLOOKUP(MOD(ROW(A580)-2, 参照用!$J$12) + 1,参照用!$N$1:$P$50,2,0)
)</f>
        <v>注意サイン</v>
      </c>
      <c r="F580" t="str">
        <f xml:space="preserve">
IF(A580="","",
VLOOKUP(MOD(ROW(A580)-2, 参照用!$J$12) + 1,参照用!$N$1:$P$50,3,0)
)</f>
        <v>協調性が低下</v>
      </c>
      <c r="G580">
        <f xml:space="preserve">
IF(A580="","",
IFERROR(
INDEX(中間シート!$B:$CB,
MATCH(A580&amp;B580,中間シート!$A$1:$A$149,0),
MATCH(F580,中間シート!$B$2:$CB$2,0)
),
"")
)</f>
        <v>0</v>
      </c>
      <c r="H580">
        <f t="shared" si="27"/>
        <v>0</v>
      </c>
      <c r="I580" t="str">
        <f t="shared" si="28"/>
        <v/>
      </c>
      <c r="J580">
        <f xml:space="preserve">
_xlfn.SWITCH(E580,
"良好サイン",H580*VLOOKUP(F580,参照用!$P$2:$Q$55,2,0),
"注意サイン",H580*VLOOKUP(F580,参照用!$P$2:$Q$55,2,0),
""
)</f>
        <v>0</v>
      </c>
      <c r="K580" s="20">
        <f t="shared" si="29"/>
        <v>60</v>
      </c>
    </row>
    <row r="581" spans="1:11" x14ac:dyDescent="0.2">
      <c r="A581" s="8">
        <f>IF(INDEX(中間シート!B$1:B$149,QUOTIENT(ROW(A581)-2, 参照用!$J$12) + 3,1)&gt;0,
INDEX(中間シート!B$1:B$149,QUOTIENT(ROW(A581)-2, 参照用!$J$12) + 3,1),
"")</f>
        <v>46028</v>
      </c>
      <c r="B581" s="8" t="str">
        <f>IF(INDEX(中間シート!D$1:D$149,QUOTIENT(ROW(B581)-2, 参照用!$J$12) + 3,1)&gt;0,
INDEX(中間シート!D$1:D$149,QUOTIENT(ROW(B581)-2, 参照用!$J$12) + 3,1),
"")</f>
        <v>昼</v>
      </c>
      <c r="C581" s="8" t="str">
        <f>INDEX(中間シート!$A$1:$AZ$149,MATCH(A581&amp;B581,中間シート!$A$1:$A$149,0),MATCH(C$1,中間シート!$A$2:$AZ$2,0))</f>
        <v/>
      </c>
      <c r="D581" s="8" t="str">
        <f>INDEX(中間シート!$A$1:$AZ$149,MATCH($A581&amp;$B581,中間シート!$A$1:$A$149,0),MATCH(D$1,中間シート!$A$2:$AZ$2,0))</f>
        <v/>
      </c>
      <c r="E581" t="str">
        <f>IF(
A581="","",
VLOOKUP(MOD(ROW(A581)-2, 参照用!$J$12) + 1,参照用!$N$1:$P$50,2,0)
)</f>
        <v>注意サイン</v>
      </c>
      <c r="F581" t="str">
        <f xml:space="preserve">
IF(A581="","",
VLOOKUP(MOD(ROW(A581)-2, 参照用!$J$12) + 1,参照用!$N$1:$P$50,3,0)
)</f>
        <v>憂鬱</v>
      </c>
      <c r="G581">
        <f xml:space="preserve">
IF(A581="","",
IFERROR(
INDEX(中間シート!$B:$CB,
MATCH(A581&amp;B581,中間シート!$A$1:$A$149,0),
MATCH(F581,中間シート!$B$2:$CB$2,0)
),
"")
)</f>
        <v>0</v>
      </c>
      <c r="H581">
        <f t="shared" si="27"/>
        <v>0</v>
      </c>
      <c r="I581" t="str">
        <f t="shared" si="28"/>
        <v/>
      </c>
      <c r="J581">
        <f xml:space="preserve">
_xlfn.SWITCH(E581,
"良好サイン",H581*VLOOKUP(F581,参照用!$P$2:$Q$55,2,0),
"注意サイン",H581*VLOOKUP(F581,参照用!$P$2:$Q$55,2,0),
""
)</f>
        <v>0</v>
      </c>
      <c r="K581" s="20">
        <f t="shared" si="29"/>
        <v>60</v>
      </c>
    </row>
    <row r="582" spans="1:11" x14ac:dyDescent="0.2">
      <c r="A582" s="8">
        <f>IF(INDEX(中間シート!B$1:B$149,QUOTIENT(ROW(A582)-2, 参照用!$J$12) + 3,1)&gt;0,
INDEX(中間シート!B$1:B$149,QUOTIENT(ROW(A582)-2, 参照用!$J$12) + 3,1),
"")</f>
        <v>46028</v>
      </c>
      <c r="B582" s="8" t="str">
        <f>IF(INDEX(中間シート!D$1:D$149,QUOTIENT(ROW(B582)-2, 参照用!$J$12) + 3,1)&gt;0,
INDEX(中間シート!D$1:D$149,QUOTIENT(ROW(B582)-2, 参照用!$J$12) + 3,1),
"")</f>
        <v>昼</v>
      </c>
      <c r="C582" s="8" t="str">
        <f>INDEX(中間シート!$A$1:$AZ$149,MATCH(A582&amp;B582,中間シート!$A$1:$A$149,0),MATCH(C$1,中間シート!$A$2:$AZ$2,0))</f>
        <v/>
      </c>
      <c r="D582" s="8" t="str">
        <f>INDEX(中間シート!$A$1:$AZ$149,MATCH($A582&amp;$B582,中間シート!$A$1:$A$149,0),MATCH(D$1,中間シート!$A$2:$AZ$2,0))</f>
        <v/>
      </c>
      <c r="E582" t="str">
        <f>IF(
A582="","",
VLOOKUP(MOD(ROW(A582)-2, 参照用!$J$12) + 1,参照用!$N$1:$P$50,2,0)
)</f>
        <v>注意サイン</v>
      </c>
      <c r="F582" t="str">
        <f xml:space="preserve">
IF(A582="","",
VLOOKUP(MOD(ROW(A582)-2, 参照用!$J$12) + 1,参照用!$N$1:$P$50,3,0)
)</f>
        <v>やる気が無い</v>
      </c>
      <c r="G582">
        <f xml:space="preserve">
IF(A582="","",
IFERROR(
INDEX(中間シート!$B:$CB,
MATCH(A582&amp;B582,中間シート!$A$1:$A$149,0),
MATCH(F582,中間シート!$B$2:$CB$2,0)
),
"")
)</f>
        <v>0</v>
      </c>
      <c r="H582">
        <f t="shared" si="27"/>
        <v>0</v>
      </c>
      <c r="I582" t="str">
        <f t="shared" si="28"/>
        <v/>
      </c>
      <c r="J582">
        <f xml:space="preserve">
_xlfn.SWITCH(E582,
"良好サイン",H582*VLOOKUP(F582,参照用!$P$2:$Q$55,2,0),
"注意サイン",H582*VLOOKUP(F582,参照用!$P$2:$Q$55,2,0),
""
)</f>
        <v>0</v>
      </c>
      <c r="K582" s="20">
        <f t="shared" si="29"/>
        <v>60</v>
      </c>
    </row>
    <row r="583" spans="1:11" x14ac:dyDescent="0.2">
      <c r="A583" s="8">
        <f>IF(INDEX(中間シート!B$1:B$149,QUOTIENT(ROW(A583)-2, 参照用!$J$12) + 3,1)&gt;0,
INDEX(中間シート!B$1:B$149,QUOTIENT(ROW(A583)-2, 参照用!$J$12) + 3,1),
"")</f>
        <v>46028</v>
      </c>
      <c r="B583" s="8" t="str">
        <f>IF(INDEX(中間シート!D$1:D$149,QUOTIENT(ROW(B583)-2, 参照用!$J$12) + 3,1)&gt;0,
INDEX(中間シート!D$1:D$149,QUOTIENT(ROW(B583)-2, 参照用!$J$12) + 3,1),
"")</f>
        <v>昼</v>
      </c>
      <c r="C583" s="8" t="str">
        <f>INDEX(中間シート!$A$1:$AZ$149,MATCH(A583&amp;B583,中間シート!$A$1:$A$149,0),MATCH(C$1,中間シート!$A$2:$AZ$2,0))</f>
        <v/>
      </c>
      <c r="D583" s="8" t="str">
        <f>INDEX(中間シート!$A$1:$AZ$149,MATCH($A583&amp;$B583,中間シート!$A$1:$A$149,0),MATCH(D$1,中間シート!$A$2:$AZ$2,0))</f>
        <v/>
      </c>
      <c r="E583" t="str">
        <f>IF(
A583="","",
VLOOKUP(MOD(ROW(A583)-2, 参照用!$J$12) + 1,参照用!$N$1:$P$50,2,0)
)</f>
        <v>注意サイン</v>
      </c>
      <c r="F583" t="str">
        <f xml:space="preserve">
IF(A583="","",
VLOOKUP(MOD(ROW(A583)-2, 参照用!$J$12) + 1,参照用!$N$1:$P$50,3,0)
)</f>
        <v>物忘れ</v>
      </c>
      <c r="G583">
        <f xml:space="preserve">
IF(A583="","",
IFERROR(
INDEX(中間シート!$B:$CB,
MATCH(A583&amp;B583,中間シート!$A$1:$A$149,0),
MATCH(F583,中間シート!$B$2:$CB$2,0)
),
"")
)</f>
        <v>0</v>
      </c>
      <c r="H583">
        <f t="shared" si="27"/>
        <v>0</v>
      </c>
      <c r="I583" t="str">
        <f t="shared" si="28"/>
        <v/>
      </c>
      <c r="J583">
        <f xml:space="preserve">
_xlfn.SWITCH(E583,
"良好サイン",H583*VLOOKUP(F583,参照用!$P$2:$Q$55,2,0),
"注意サイン",H583*VLOOKUP(F583,参照用!$P$2:$Q$55,2,0),
""
)</f>
        <v>0</v>
      </c>
      <c r="K583" s="20">
        <f t="shared" si="29"/>
        <v>60</v>
      </c>
    </row>
    <row r="584" spans="1:11" x14ac:dyDescent="0.2">
      <c r="A584" s="8">
        <f>IF(INDEX(中間シート!B$1:B$149,QUOTIENT(ROW(A584)-2, 参照用!$J$12) + 3,1)&gt;0,
INDEX(中間シート!B$1:B$149,QUOTIENT(ROW(A584)-2, 参照用!$J$12) + 3,1),
"")</f>
        <v>46028</v>
      </c>
      <c r="B584" s="8" t="str">
        <f>IF(INDEX(中間シート!D$1:D$149,QUOTIENT(ROW(B584)-2, 参照用!$J$12) + 3,1)&gt;0,
INDEX(中間シート!D$1:D$149,QUOTIENT(ROW(B584)-2, 参照用!$J$12) + 3,1),
"")</f>
        <v>昼</v>
      </c>
      <c r="C584" s="8" t="str">
        <f>INDEX(中間シート!$A$1:$AZ$149,MATCH(A584&amp;B584,中間シート!$A$1:$A$149,0),MATCH(C$1,中間シート!$A$2:$AZ$2,0))</f>
        <v/>
      </c>
      <c r="D584" s="8" t="str">
        <f>INDEX(中間シート!$A$1:$AZ$149,MATCH($A584&amp;$B584,中間シート!$A$1:$A$149,0),MATCH(D$1,中間シート!$A$2:$AZ$2,0))</f>
        <v/>
      </c>
      <c r="E584" t="str">
        <f>IF(
A584="","",
VLOOKUP(MOD(ROW(A584)-2, 参照用!$J$12) + 1,参照用!$N$1:$P$50,2,0)
)</f>
        <v>悪化サイン</v>
      </c>
      <c r="F584" t="str">
        <f xml:space="preserve">
IF(A584="","",
VLOOKUP(MOD(ROW(A584)-2, 参照用!$J$12) + 1,参照用!$N$1:$P$50,3,0)
)</f>
        <v>イライラ</v>
      </c>
      <c r="G584">
        <f xml:space="preserve">
IF(A584="","",
IFERROR(
INDEX(中間シート!$B:$CB,
MATCH(A584&amp;B584,中間シート!$A$1:$A$149,0),
MATCH(F584,中間シート!$B$2:$CB$2,0)
),
"")
)</f>
        <v>0</v>
      </c>
      <c r="H584">
        <f t="shared" si="27"/>
        <v>0</v>
      </c>
      <c r="I584" t="str">
        <f t="shared" si="28"/>
        <v/>
      </c>
      <c r="J584" t="str">
        <f xml:space="preserve">
_xlfn.SWITCH(E584,
"良好サイン",H584*VLOOKUP(F584,参照用!$P$2:$Q$55,2,0),
"注意サイン",H584*VLOOKUP(F584,参照用!$P$2:$Q$55,2,0),
""
)</f>
        <v/>
      </c>
      <c r="K584" s="20">
        <f t="shared" si="29"/>
        <v>60</v>
      </c>
    </row>
    <row r="585" spans="1:11" x14ac:dyDescent="0.2">
      <c r="A585" s="8">
        <f>IF(INDEX(中間シート!B$1:B$149,QUOTIENT(ROW(A585)-2, 参照用!$J$12) + 3,1)&gt;0,
INDEX(中間シート!B$1:B$149,QUOTIENT(ROW(A585)-2, 参照用!$J$12) + 3,1),
"")</f>
        <v>46028</v>
      </c>
      <c r="B585" s="8" t="str">
        <f>IF(INDEX(中間シート!D$1:D$149,QUOTIENT(ROW(B585)-2, 参照用!$J$12) + 3,1)&gt;0,
INDEX(中間シート!D$1:D$149,QUOTIENT(ROW(B585)-2, 参照用!$J$12) + 3,1),
"")</f>
        <v>昼</v>
      </c>
      <c r="C585" s="8" t="str">
        <f>INDEX(中間シート!$A$1:$AZ$149,MATCH(A585&amp;B585,中間シート!$A$1:$A$149,0),MATCH(C$1,中間シート!$A$2:$AZ$2,0))</f>
        <v/>
      </c>
      <c r="D585" s="8" t="str">
        <f>INDEX(中間シート!$A$1:$AZ$149,MATCH($A585&amp;$B585,中間シート!$A$1:$A$149,0),MATCH(D$1,中間シート!$A$2:$AZ$2,0))</f>
        <v/>
      </c>
      <c r="E585" t="str">
        <f>IF(
A585="","",
VLOOKUP(MOD(ROW(A585)-2, 参照用!$J$12) + 1,参照用!$N$1:$P$50,2,0)
)</f>
        <v>悪化サイン</v>
      </c>
      <c r="F585" t="str">
        <f xml:space="preserve">
IF(A585="","",
VLOOKUP(MOD(ROW(A585)-2, 参照用!$J$12) + 1,参照用!$N$1:$P$50,3,0)
)</f>
        <v>恐怖心</v>
      </c>
      <c r="G585">
        <f xml:space="preserve">
IF(A585="","",
IFERROR(
INDEX(中間シート!$B:$CB,
MATCH(A585&amp;B585,中間シート!$A$1:$A$149,0),
MATCH(F585,中間シート!$B$2:$CB$2,0)
),
"")
)</f>
        <v>0</v>
      </c>
      <c r="H585">
        <f t="shared" si="27"/>
        <v>0</v>
      </c>
      <c r="I585" t="str">
        <f t="shared" si="28"/>
        <v/>
      </c>
      <c r="J585" t="str">
        <f xml:space="preserve">
_xlfn.SWITCH(E585,
"良好サイン",H585*VLOOKUP(F585,参照用!$P$2:$Q$55,2,0),
"注意サイン",H585*VLOOKUP(F585,参照用!$P$2:$Q$55,2,0),
""
)</f>
        <v/>
      </c>
      <c r="K585" s="20">
        <f t="shared" si="29"/>
        <v>60</v>
      </c>
    </row>
    <row r="586" spans="1:11" x14ac:dyDescent="0.2">
      <c r="A586" s="8">
        <f>IF(INDEX(中間シート!B$1:B$149,QUOTIENT(ROW(A586)-2, 参照用!$J$12) + 3,1)&gt;0,
INDEX(中間シート!B$1:B$149,QUOTIENT(ROW(A586)-2, 参照用!$J$12) + 3,1),
"")</f>
        <v>46028</v>
      </c>
      <c r="B586" s="8" t="str">
        <f>IF(INDEX(中間シート!D$1:D$149,QUOTIENT(ROW(B586)-2, 参照用!$J$12) + 3,1)&gt;0,
INDEX(中間シート!D$1:D$149,QUOTIENT(ROW(B586)-2, 参照用!$J$12) + 3,1),
"")</f>
        <v>昼</v>
      </c>
      <c r="C586" s="8" t="str">
        <f>INDEX(中間シート!$A$1:$AZ$149,MATCH(A586&amp;B586,中間シート!$A$1:$A$149,0),MATCH(C$1,中間シート!$A$2:$AZ$2,0))</f>
        <v/>
      </c>
      <c r="D586" s="8" t="str">
        <f>INDEX(中間シート!$A$1:$AZ$149,MATCH($A586&amp;$B586,中間シート!$A$1:$A$149,0),MATCH(D$1,中間シート!$A$2:$AZ$2,0))</f>
        <v/>
      </c>
      <c r="E586" t="str">
        <f>IF(
A586="","",
VLOOKUP(MOD(ROW(A586)-2, 参照用!$J$12) + 1,参照用!$N$1:$P$50,2,0)
)</f>
        <v>悪化サイン</v>
      </c>
      <c r="F586" t="str">
        <f xml:space="preserve">
IF(A586="","",
VLOOKUP(MOD(ROW(A586)-2, 参照用!$J$12) + 1,参照用!$N$1:$P$50,3,0)
)</f>
        <v>外出不可</v>
      </c>
      <c r="G586">
        <f xml:space="preserve">
IF(A586="","",
IFERROR(
INDEX(中間シート!$B:$CB,
MATCH(A586&amp;B586,中間シート!$A$1:$A$149,0),
MATCH(F586,中間シート!$B$2:$CB$2,0)
),
"")
)</f>
        <v>0</v>
      </c>
      <c r="H586">
        <f t="shared" si="27"/>
        <v>0</v>
      </c>
      <c r="I586" t="str">
        <f t="shared" si="28"/>
        <v/>
      </c>
      <c r="J586" t="str">
        <f xml:space="preserve">
_xlfn.SWITCH(E586,
"良好サイン",H586*VLOOKUP(F586,参照用!$P$2:$Q$55,2,0),
"注意サイン",H586*VLOOKUP(F586,参照用!$P$2:$Q$55,2,0),
""
)</f>
        <v/>
      </c>
      <c r="K586" s="20">
        <f t="shared" si="29"/>
        <v>60</v>
      </c>
    </row>
    <row r="587" spans="1:11" x14ac:dyDescent="0.2">
      <c r="A587" s="8">
        <f>IF(INDEX(中間シート!B$1:B$149,QUOTIENT(ROW(A587)-2, 参照用!$J$12) + 3,1)&gt;0,
INDEX(中間シート!B$1:B$149,QUOTIENT(ROW(A587)-2, 参照用!$J$12) + 3,1),
"")</f>
        <v>46028</v>
      </c>
      <c r="B587" s="8" t="str">
        <f>IF(INDEX(中間シート!D$1:D$149,QUOTIENT(ROW(B587)-2, 参照用!$J$12) + 3,1)&gt;0,
INDEX(中間シート!D$1:D$149,QUOTIENT(ROW(B587)-2, 参照用!$J$12) + 3,1),
"")</f>
        <v>昼</v>
      </c>
      <c r="C587" s="8" t="str">
        <f>INDEX(中間シート!$A$1:$AZ$149,MATCH(A587&amp;B587,中間シート!$A$1:$A$149,0),MATCH(C$1,中間シート!$A$2:$AZ$2,0))</f>
        <v/>
      </c>
      <c r="D587" s="8" t="str">
        <f>INDEX(中間シート!$A$1:$AZ$149,MATCH($A587&amp;$B587,中間シート!$A$1:$A$149,0),MATCH(D$1,中間シート!$A$2:$AZ$2,0))</f>
        <v/>
      </c>
      <c r="E587" t="str">
        <f>IF(
A587="","",
VLOOKUP(MOD(ROW(A587)-2, 参照用!$J$12) + 1,参照用!$N$1:$P$50,2,0)
)</f>
        <v>悪化サイン</v>
      </c>
      <c r="F587" t="str">
        <f xml:space="preserve">
IF(A587="","",
VLOOKUP(MOD(ROW(A587)-2, 参照用!$J$12) + 1,参照用!$N$1:$P$50,3,0)
)</f>
        <v>思考不能</v>
      </c>
      <c r="G587">
        <f xml:space="preserve">
IF(A587="","",
IFERROR(
INDEX(中間シート!$B:$CB,
MATCH(A587&amp;B587,中間シート!$A$1:$A$149,0),
MATCH(F587,中間シート!$B$2:$CB$2,0)
),
"")
)</f>
        <v>0</v>
      </c>
      <c r="H587">
        <f t="shared" si="27"/>
        <v>0</v>
      </c>
      <c r="I587" t="str">
        <f t="shared" si="28"/>
        <v/>
      </c>
      <c r="J587" t="str">
        <f xml:space="preserve">
_xlfn.SWITCH(E587,
"良好サイン",H587*VLOOKUP(F587,参照用!$P$2:$Q$55,2,0),
"注意サイン",H587*VLOOKUP(F587,参照用!$P$2:$Q$55,2,0),
""
)</f>
        <v/>
      </c>
      <c r="K587" s="20">
        <f t="shared" si="29"/>
        <v>60</v>
      </c>
    </row>
    <row r="588" spans="1:11" x14ac:dyDescent="0.2">
      <c r="A588" s="8">
        <f>IF(INDEX(中間シート!B$1:B$149,QUOTIENT(ROW(A588)-2, 参照用!$J$12) + 3,1)&gt;0,
INDEX(中間シート!B$1:B$149,QUOTIENT(ROW(A588)-2, 参照用!$J$12) + 3,1),
"")</f>
        <v>46028</v>
      </c>
      <c r="B588" s="8" t="str">
        <f>IF(INDEX(中間シート!D$1:D$149,QUOTIENT(ROW(B588)-2, 参照用!$J$12) + 3,1)&gt;0,
INDEX(中間シート!D$1:D$149,QUOTIENT(ROW(B588)-2, 参照用!$J$12) + 3,1),
"")</f>
        <v>昼</v>
      </c>
      <c r="C588" s="8" t="str">
        <f>INDEX(中間シート!$A$1:$AZ$149,MATCH(A588&amp;B588,中間シート!$A$1:$A$149,0),MATCH(C$1,中間シート!$A$2:$AZ$2,0))</f>
        <v/>
      </c>
      <c r="D588" s="8" t="str">
        <f>INDEX(中間シート!$A$1:$AZ$149,MATCH($A588&amp;$B588,中間シート!$A$1:$A$149,0),MATCH(D$1,中間シート!$A$2:$AZ$2,0))</f>
        <v/>
      </c>
      <c r="E588" t="str">
        <f>IF(
A588="","",
VLOOKUP(MOD(ROW(A588)-2, 参照用!$J$12) + 1,参照用!$N$1:$P$50,2,0)
)</f>
        <v>悪化サイン</v>
      </c>
      <c r="F588" t="str">
        <f xml:space="preserve">
IF(A588="","",
VLOOKUP(MOD(ROW(A588)-2, 参照用!$J$12) + 1,参照用!$N$1:$P$50,3,0)
)</f>
        <v>人間不信</v>
      </c>
      <c r="G588">
        <f xml:space="preserve">
IF(A588="","",
IFERROR(
INDEX(中間シート!$B:$CB,
MATCH(A588&amp;B588,中間シート!$A$1:$A$149,0),
MATCH(F588,中間シート!$B$2:$CB$2,0)
),
"")
)</f>
        <v>0</v>
      </c>
      <c r="H588">
        <f t="shared" si="27"/>
        <v>0</v>
      </c>
      <c r="I588" t="str">
        <f t="shared" si="28"/>
        <v/>
      </c>
      <c r="J588" t="str">
        <f xml:space="preserve">
_xlfn.SWITCH(E588,
"良好サイン",H588*VLOOKUP(F588,参照用!$P$2:$Q$55,2,0),
"注意サイン",H588*VLOOKUP(F588,参照用!$P$2:$Q$55,2,0),
""
)</f>
        <v/>
      </c>
      <c r="K588" s="20">
        <f t="shared" si="29"/>
        <v>60</v>
      </c>
    </row>
    <row r="589" spans="1:11" x14ac:dyDescent="0.2">
      <c r="A589" s="8">
        <f>IF(INDEX(中間シート!B$1:B$149,QUOTIENT(ROW(A589)-2, 参照用!$J$12) + 3,1)&gt;0,
INDEX(中間シート!B$1:B$149,QUOTIENT(ROW(A589)-2, 参照用!$J$12) + 3,1),
"")</f>
        <v>46028</v>
      </c>
      <c r="B589" s="8" t="str">
        <f>IF(INDEX(中間シート!D$1:D$149,QUOTIENT(ROW(B589)-2, 参照用!$J$12) + 3,1)&gt;0,
INDEX(中間シート!D$1:D$149,QUOTIENT(ROW(B589)-2, 参照用!$J$12) + 3,1),
"")</f>
        <v>昼</v>
      </c>
      <c r="C589" s="8" t="str">
        <f>INDEX(中間シート!$A$1:$AZ$149,MATCH(A589&amp;B589,中間シート!$A$1:$A$149,0),MATCH(C$1,中間シート!$A$2:$AZ$2,0))</f>
        <v/>
      </c>
      <c r="D589" s="8" t="str">
        <f>INDEX(中間シート!$A$1:$AZ$149,MATCH($A589&amp;$B589,中間シート!$A$1:$A$149,0),MATCH(D$1,中間シート!$A$2:$AZ$2,0))</f>
        <v/>
      </c>
      <c r="E589" t="str">
        <f>IF(
A589="","",
VLOOKUP(MOD(ROW(A589)-2, 参照用!$J$12) + 1,参照用!$N$1:$P$50,2,0)
)</f>
        <v>悪化サイン</v>
      </c>
      <c r="F589" t="str">
        <f xml:space="preserve">
IF(A589="","",
VLOOKUP(MOD(ROW(A589)-2, 参照用!$J$12) + 1,参照用!$N$1:$P$50,3,0)
)</f>
        <v>破壊衝動</v>
      </c>
      <c r="G589">
        <f xml:space="preserve">
IF(A589="","",
IFERROR(
INDEX(中間シート!$B:$CB,
MATCH(A589&amp;B589,中間シート!$A$1:$A$149,0),
MATCH(F589,中間シート!$B$2:$CB$2,0)
),
"")
)</f>
        <v>0</v>
      </c>
      <c r="H589">
        <f t="shared" si="27"/>
        <v>0</v>
      </c>
      <c r="I589" t="str">
        <f t="shared" si="28"/>
        <v/>
      </c>
      <c r="J589" t="str">
        <f xml:space="preserve">
_xlfn.SWITCH(E589,
"良好サイン",H589*VLOOKUP(F589,参照用!$P$2:$Q$55,2,0),
"注意サイン",H589*VLOOKUP(F589,参照用!$P$2:$Q$55,2,0),
""
)</f>
        <v/>
      </c>
      <c r="K589" s="20">
        <f t="shared" si="29"/>
        <v>60</v>
      </c>
    </row>
    <row r="590" spans="1:11" x14ac:dyDescent="0.2">
      <c r="A590" s="8">
        <f>IF(INDEX(中間シート!B$1:B$149,QUOTIENT(ROW(A590)-2, 参照用!$J$12) + 3,1)&gt;0,
INDEX(中間シート!B$1:B$149,QUOTIENT(ROW(A590)-2, 参照用!$J$12) + 3,1),
"")</f>
        <v>46028</v>
      </c>
      <c r="B590" s="8" t="str">
        <f>IF(INDEX(中間シート!D$1:D$149,QUOTIENT(ROW(B590)-2, 参照用!$J$12) + 3,1)&gt;0,
INDEX(中間シート!D$1:D$149,QUOTIENT(ROW(B590)-2, 参照用!$J$12) + 3,1),
"")</f>
        <v>昼</v>
      </c>
      <c r="C590" s="8" t="str">
        <f>INDEX(中間シート!$A$1:$AZ$149,MATCH(A590&amp;B590,中間シート!$A$1:$A$149,0),MATCH(C$1,中間シート!$A$2:$AZ$2,0))</f>
        <v/>
      </c>
      <c r="D590" s="8" t="str">
        <f>INDEX(中間シート!$A$1:$AZ$149,MATCH($A590&amp;$B590,中間シート!$A$1:$A$149,0),MATCH(D$1,中間シート!$A$2:$AZ$2,0))</f>
        <v/>
      </c>
      <c r="E590" t="str">
        <f>IF(
A590="","",
VLOOKUP(MOD(ROW(A590)-2, 参照用!$J$12) + 1,参照用!$N$1:$P$50,2,0)
)</f>
        <v>リカバリー</v>
      </c>
      <c r="F590" t="str">
        <f xml:space="preserve">
IF(A590="","",
VLOOKUP(MOD(ROW(A590)-2, 参照用!$J$12) + 1,参照用!$N$1:$P$50,3,0)
)</f>
        <v>ストレッチ</v>
      </c>
      <c r="G590">
        <f xml:space="preserve">
IF(A590="","",
IFERROR(
INDEX(中間シート!$B:$CB,
MATCH(A590&amp;B590,中間シート!$A$1:$A$149,0),
MATCH(F590,中間シート!$B$2:$CB$2,0)
),
"")
)</f>
        <v>0</v>
      </c>
      <c r="H590">
        <f t="shared" si="27"/>
        <v>0</v>
      </c>
      <c r="I590" t="str">
        <f t="shared" si="28"/>
        <v/>
      </c>
      <c r="J590" t="str">
        <f xml:space="preserve">
_xlfn.SWITCH(E590,
"良好サイン",H590*VLOOKUP(F590,参照用!$P$2:$Q$55,2,0),
"注意サイン",H590*VLOOKUP(F590,参照用!$P$2:$Q$55,2,0),
""
)</f>
        <v/>
      </c>
      <c r="K590" s="20">
        <f t="shared" si="29"/>
        <v>60</v>
      </c>
    </row>
    <row r="591" spans="1:11" x14ac:dyDescent="0.2">
      <c r="A591" s="8">
        <f>IF(INDEX(中間シート!B$1:B$149,QUOTIENT(ROW(A591)-2, 参照用!$J$12) + 3,1)&gt;0,
INDEX(中間シート!B$1:B$149,QUOTIENT(ROW(A591)-2, 参照用!$J$12) + 3,1),
"")</f>
        <v>46028</v>
      </c>
      <c r="B591" s="8" t="str">
        <f>IF(INDEX(中間シート!D$1:D$149,QUOTIENT(ROW(B591)-2, 参照用!$J$12) + 3,1)&gt;0,
INDEX(中間シート!D$1:D$149,QUOTIENT(ROW(B591)-2, 参照用!$J$12) + 3,1),
"")</f>
        <v>昼</v>
      </c>
      <c r="C591" s="8" t="str">
        <f>INDEX(中間シート!$A$1:$AZ$149,MATCH(A591&amp;B591,中間シート!$A$1:$A$149,0),MATCH(C$1,中間シート!$A$2:$AZ$2,0))</f>
        <v/>
      </c>
      <c r="D591" s="8" t="str">
        <f>INDEX(中間シート!$A$1:$AZ$149,MATCH($A591&amp;$B591,中間シート!$A$1:$A$149,0),MATCH(D$1,中間シート!$A$2:$AZ$2,0))</f>
        <v/>
      </c>
      <c r="E591" t="str">
        <f>IF(
A591="","",
VLOOKUP(MOD(ROW(A591)-2, 参照用!$J$12) + 1,参照用!$N$1:$P$50,2,0)
)</f>
        <v>リカバリー</v>
      </c>
      <c r="F591" t="str">
        <f xml:space="preserve">
IF(A591="","",
VLOOKUP(MOD(ROW(A591)-2, 参照用!$J$12) + 1,参照用!$N$1:$P$50,3,0)
)</f>
        <v>仮眠</v>
      </c>
      <c r="G591">
        <f xml:space="preserve">
IF(A591="","",
IFERROR(
INDEX(中間シート!$B:$CB,
MATCH(A591&amp;B591,中間シート!$A$1:$A$149,0),
MATCH(F591,中間シート!$B$2:$CB$2,0)
),
"")
)</f>
        <v>0</v>
      </c>
      <c r="H591">
        <f t="shared" si="27"/>
        <v>0</v>
      </c>
      <c r="I591" t="str">
        <f t="shared" si="28"/>
        <v/>
      </c>
      <c r="J591" t="str">
        <f xml:space="preserve">
_xlfn.SWITCH(E591,
"良好サイン",H591*VLOOKUP(F591,参照用!$P$2:$Q$55,2,0),
"注意サイン",H591*VLOOKUP(F591,参照用!$P$2:$Q$55,2,0),
""
)</f>
        <v/>
      </c>
      <c r="K591" s="20">
        <f t="shared" si="29"/>
        <v>60</v>
      </c>
    </row>
    <row r="592" spans="1:11" x14ac:dyDescent="0.2">
      <c r="A592" s="8">
        <f>IF(INDEX(中間シート!B$1:B$149,QUOTIENT(ROW(A592)-2, 参照用!$J$12) + 3,1)&gt;0,
INDEX(中間シート!B$1:B$149,QUOTIENT(ROW(A592)-2, 参照用!$J$12) + 3,1),
"")</f>
        <v>46028</v>
      </c>
      <c r="B592" s="8" t="str">
        <f>IF(INDEX(中間シート!D$1:D$149,QUOTIENT(ROW(B592)-2, 参照用!$J$12) + 3,1)&gt;0,
INDEX(中間シート!D$1:D$149,QUOTIENT(ROW(B592)-2, 参照用!$J$12) + 3,1),
"")</f>
        <v>昼</v>
      </c>
      <c r="C592" s="8" t="str">
        <f>INDEX(中間シート!$A$1:$AZ$149,MATCH(A592&amp;B592,中間シート!$A$1:$A$149,0),MATCH(C$1,中間シート!$A$2:$AZ$2,0))</f>
        <v/>
      </c>
      <c r="D592" s="8" t="str">
        <f>INDEX(中間シート!$A$1:$AZ$149,MATCH($A592&amp;$B592,中間シート!$A$1:$A$149,0),MATCH(D$1,中間シート!$A$2:$AZ$2,0))</f>
        <v/>
      </c>
      <c r="E592" t="str">
        <f>IF(
A592="","",
VLOOKUP(MOD(ROW(A592)-2, 参照用!$J$12) + 1,参照用!$N$1:$P$50,2,0)
)</f>
        <v>リカバリー</v>
      </c>
      <c r="F592" t="str">
        <f xml:space="preserve">
IF(A592="","",
VLOOKUP(MOD(ROW(A592)-2, 参照用!$J$12) + 1,参照用!$N$1:$P$50,3,0)
)</f>
        <v>音楽</v>
      </c>
      <c r="G592">
        <f xml:space="preserve">
IF(A592="","",
IFERROR(
INDEX(中間シート!$B:$CB,
MATCH(A592&amp;B592,中間シート!$A$1:$A$149,0),
MATCH(F592,中間シート!$B$2:$CB$2,0)
),
"")
)</f>
        <v>0</v>
      </c>
      <c r="H592">
        <f t="shared" si="27"/>
        <v>0</v>
      </c>
      <c r="I592" t="str">
        <f t="shared" si="28"/>
        <v/>
      </c>
      <c r="J592" t="str">
        <f xml:space="preserve">
_xlfn.SWITCH(E592,
"良好サイン",H592*VLOOKUP(F592,参照用!$P$2:$Q$55,2,0),
"注意サイン",H592*VLOOKUP(F592,参照用!$P$2:$Q$55,2,0),
""
)</f>
        <v/>
      </c>
      <c r="K592" s="20">
        <f t="shared" si="29"/>
        <v>60</v>
      </c>
    </row>
    <row r="593" spans="1:11" x14ac:dyDescent="0.2">
      <c r="A593" s="8">
        <f>IF(INDEX(中間シート!B$1:B$149,QUOTIENT(ROW(A593)-2, 参照用!$J$12) + 3,1)&gt;0,
INDEX(中間シート!B$1:B$149,QUOTIENT(ROW(A593)-2, 参照用!$J$12) + 3,1),
"")</f>
        <v>46028</v>
      </c>
      <c r="B593" s="8" t="str">
        <f>IF(INDEX(中間シート!D$1:D$149,QUOTIENT(ROW(B593)-2, 参照用!$J$12) + 3,1)&gt;0,
INDEX(中間シート!D$1:D$149,QUOTIENT(ROW(B593)-2, 参照用!$J$12) + 3,1),
"")</f>
        <v>昼</v>
      </c>
      <c r="C593" s="8" t="str">
        <f>INDEX(中間シート!$A$1:$AZ$149,MATCH(A593&amp;B593,中間シート!$A$1:$A$149,0),MATCH(C$1,中間シート!$A$2:$AZ$2,0))</f>
        <v/>
      </c>
      <c r="D593" s="8" t="str">
        <f>INDEX(中間シート!$A$1:$AZ$149,MATCH($A593&amp;$B593,中間シート!$A$1:$A$149,0),MATCH(D$1,中間シート!$A$2:$AZ$2,0))</f>
        <v/>
      </c>
      <c r="E593" t="str">
        <f>IF(
A593="","",
VLOOKUP(MOD(ROW(A593)-2, 参照用!$J$12) + 1,参照用!$N$1:$P$50,2,0)
)</f>
        <v>リカバリー</v>
      </c>
      <c r="F593" t="str">
        <f xml:space="preserve">
IF(A593="","",
VLOOKUP(MOD(ROW(A593)-2, 参照用!$J$12) + 1,参照用!$N$1:$P$50,3,0)
)</f>
        <v>頓服</v>
      </c>
      <c r="G593">
        <f xml:space="preserve">
IF(A593="","",
IFERROR(
INDEX(中間シート!$B:$CB,
MATCH(A593&amp;B593,中間シート!$A$1:$A$149,0),
MATCH(F593,中間シート!$B$2:$CB$2,0)
),
"")
)</f>
        <v>0</v>
      </c>
      <c r="H593">
        <f t="shared" si="27"/>
        <v>0</v>
      </c>
      <c r="I593" t="str">
        <f t="shared" si="28"/>
        <v/>
      </c>
      <c r="J593" t="str">
        <f xml:space="preserve">
_xlfn.SWITCH(E593,
"良好サイン",H593*VLOOKUP(F593,参照用!$P$2:$Q$55,2,0),
"注意サイン",H593*VLOOKUP(F593,参照用!$P$2:$Q$55,2,0),
""
)</f>
        <v/>
      </c>
      <c r="K593" s="20">
        <f t="shared" si="29"/>
        <v>60</v>
      </c>
    </row>
    <row r="594" spans="1:11" x14ac:dyDescent="0.2">
      <c r="A594" s="8">
        <f>IF(INDEX(中間シート!B$1:B$149,QUOTIENT(ROW(A594)-2, 参照用!$J$12) + 3,1)&gt;0,
INDEX(中間シート!B$1:B$149,QUOTIENT(ROW(A594)-2, 参照用!$J$12) + 3,1),
"")</f>
        <v>46028</v>
      </c>
      <c r="B594" s="8" t="str">
        <f>IF(INDEX(中間シート!D$1:D$149,QUOTIENT(ROW(B594)-2, 参照用!$J$12) + 3,1)&gt;0,
INDEX(中間シート!D$1:D$149,QUOTIENT(ROW(B594)-2, 参照用!$J$12) + 3,1),
"")</f>
        <v>昼</v>
      </c>
      <c r="C594" s="8" t="str">
        <f>INDEX(中間シート!$A$1:$AZ$149,MATCH(A594&amp;B594,中間シート!$A$1:$A$149,0),MATCH(C$1,中間シート!$A$2:$AZ$2,0))</f>
        <v/>
      </c>
      <c r="D594" s="8" t="str">
        <f>INDEX(中間シート!$A$1:$AZ$149,MATCH($A594&amp;$B594,中間シート!$A$1:$A$149,0),MATCH(D$1,中間シート!$A$2:$AZ$2,0))</f>
        <v/>
      </c>
      <c r="E594" t="str">
        <f>IF(
A594="","",
VLOOKUP(MOD(ROW(A594)-2, 参照用!$J$12) + 1,参照用!$N$1:$P$50,2,0)
)</f>
        <v>リカバリー</v>
      </c>
      <c r="F594" t="str">
        <f xml:space="preserve">
IF(A594="","",
VLOOKUP(MOD(ROW(A594)-2, 参照用!$J$12) + 1,参照用!$N$1:$P$50,3,0)
)</f>
        <v>散歩</v>
      </c>
      <c r="G594">
        <f xml:space="preserve">
IF(A594="","",
IFERROR(
INDEX(中間シート!$B:$CB,
MATCH(A594&amp;B594,中間シート!$A$1:$A$149,0),
MATCH(F594,中間シート!$B$2:$CB$2,0)
),
"")
)</f>
        <v>0</v>
      </c>
      <c r="H594">
        <f t="shared" si="27"/>
        <v>0</v>
      </c>
      <c r="I594" t="str">
        <f t="shared" si="28"/>
        <v/>
      </c>
      <c r="J594" t="str">
        <f xml:space="preserve">
_xlfn.SWITCH(E594,
"良好サイン",H594*VLOOKUP(F594,参照用!$P$2:$Q$55,2,0),
"注意サイン",H594*VLOOKUP(F594,参照用!$P$2:$Q$55,2,0),
""
)</f>
        <v/>
      </c>
      <c r="K594" s="20">
        <f t="shared" si="29"/>
        <v>60</v>
      </c>
    </row>
    <row r="595" spans="1:11" x14ac:dyDescent="0.2">
      <c r="A595" s="8">
        <f>IF(INDEX(中間シート!B$1:B$149,QUOTIENT(ROW(A595)-2, 参照用!$J$12) + 3,1)&gt;0,
INDEX(中間シート!B$1:B$149,QUOTIENT(ROW(A595)-2, 参照用!$J$12) + 3,1),
"")</f>
        <v>46028</v>
      </c>
      <c r="B595" s="8" t="str">
        <f>IF(INDEX(中間シート!D$1:D$149,QUOTIENT(ROW(B595)-2, 参照用!$J$12) + 3,1)&gt;0,
INDEX(中間シート!D$1:D$149,QUOTIENT(ROW(B595)-2, 参照用!$J$12) + 3,1),
"")</f>
        <v>昼</v>
      </c>
      <c r="C595" s="8" t="str">
        <f>INDEX(中間シート!$A$1:$AZ$149,MATCH(A595&amp;B595,中間シート!$A$1:$A$149,0),MATCH(C$1,中間シート!$A$2:$AZ$2,0))</f>
        <v/>
      </c>
      <c r="D595" s="8" t="str">
        <f>INDEX(中間シート!$A$1:$AZ$149,MATCH($A595&amp;$B595,中間シート!$A$1:$A$149,0),MATCH(D$1,中間シート!$A$2:$AZ$2,0))</f>
        <v/>
      </c>
      <c r="E595" t="str">
        <f>IF(
A595="","",
VLOOKUP(MOD(ROW(A595)-2, 参照用!$J$12) + 1,参照用!$N$1:$P$50,2,0)
)</f>
        <v>服薬</v>
      </c>
      <c r="F595" t="str">
        <f xml:space="preserve">
IF(A595="","",
VLOOKUP(MOD(ROW(A595)-2, 参照用!$J$12) + 1,参照用!$N$1:$P$50,3,0)
)</f>
        <v>いつもの薬</v>
      </c>
      <c r="G595">
        <f xml:space="preserve">
IF(A595="","",
IFERROR(
INDEX(中間シート!$B:$CB,
MATCH(A595&amp;B595,中間シート!$A$1:$A$149,0),
MATCH(F595,中間シート!$B$2:$CB$2,0)
),
"")
)</f>
        <v>0</v>
      </c>
      <c r="H595">
        <f t="shared" si="27"/>
        <v>0</v>
      </c>
      <c r="I595" t="str">
        <f t="shared" si="28"/>
        <v/>
      </c>
      <c r="J595" t="str">
        <f xml:space="preserve">
_xlfn.SWITCH(E595,
"良好サイン",H595*VLOOKUP(F595,参照用!$P$2:$Q$55,2,0),
"注意サイン",H595*VLOOKUP(F595,参照用!$P$2:$Q$55,2,0),
""
)</f>
        <v/>
      </c>
      <c r="K595" s="20">
        <f t="shared" si="29"/>
        <v>60</v>
      </c>
    </row>
    <row r="596" spans="1:11" x14ac:dyDescent="0.2">
      <c r="A596" s="8">
        <f>IF(INDEX(中間シート!B$1:B$149,QUOTIENT(ROW(A596)-2, 参照用!$J$12) + 3,1)&gt;0,
INDEX(中間シート!B$1:B$149,QUOTIENT(ROW(A596)-2, 参照用!$J$12) + 3,1),
"")</f>
        <v>46028</v>
      </c>
      <c r="B596" s="8" t="str">
        <f>IF(INDEX(中間シート!D$1:D$149,QUOTIENT(ROW(B596)-2, 参照用!$J$12) + 3,1)&gt;0,
INDEX(中間シート!D$1:D$149,QUOTIENT(ROW(B596)-2, 参照用!$J$12) + 3,1),
"")</f>
        <v>昼</v>
      </c>
      <c r="C596" s="8" t="str">
        <f>INDEX(中間シート!$A$1:$AZ$149,MATCH(A596&amp;B596,中間シート!$A$1:$A$149,0),MATCH(C$1,中間シート!$A$2:$AZ$2,0))</f>
        <v/>
      </c>
      <c r="D596" s="8" t="str">
        <f>INDEX(中間シート!$A$1:$AZ$149,MATCH($A596&amp;$B596,中間シート!$A$1:$A$149,0),MATCH(D$1,中間シート!$A$2:$AZ$2,0))</f>
        <v/>
      </c>
      <c r="E596" t="str">
        <f>IF(
A596="","",
VLOOKUP(MOD(ROW(A596)-2, 参照用!$J$12) + 1,参照用!$N$1:$P$50,2,0)
)</f>
        <v>備考</v>
      </c>
      <c r="F596" t="str">
        <f xml:space="preserve">
IF(A596="","",
VLOOKUP(MOD(ROW(A596)-2, 参照用!$J$12) + 1,参照用!$N$1:$P$50,3,0)
)</f>
        <v>コメント</v>
      </c>
      <c r="G596" t="str">
        <f xml:space="preserve">
IF(A596="","",
IFERROR(
INDEX(中間シート!$B:$CB,
MATCH(A596&amp;B596,中間シート!$A$1:$A$149,0),
MATCH(F596,中間シート!$B$2:$CB$2,0)
),
"")
)</f>
        <v/>
      </c>
      <c r="H596" t="str">
        <f t="shared" si="27"/>
        <v/>
      </c>
      <c r="I596" t="str">
        <f t="shared" si="28"/>
        <v/>
      </c>
      <c r="J596" t="str">
        <f xml:space="preserve">
_xlfn.SWITCH(E596,
"良好サイン",H596*VLOOKUP(F596,参照用!$P$2:$Q$55,2,0),
"注意サイン",H596*VLOOKUP(F596,参照用!$P$2:$Q$55,2,0),
""
)</f>
        <v/>
      </c>
      <c r="K596" s="20">
        <f t="shared" si="29"/>
        <v>60</v>
      </c>
    </row>
    <row r="597" spans="1:11" x14ac:dyDescent="0.2">
      <c r="A597" s="8">
        <f>IF(INDEX(中間シート!B$1:B$149,QUOTIENT(ROW(A597)-2, 参照用!$J$12) + 3,1)&gt;0,
INDEX(中間シート!B$1:B$149,QUOTIENT(ROW(A597)-2, 参照用!$J$12) + 3,1),
"")</f>
        <v>46028</v>
      </c>
      <c r="B597" s="8" t="str">
        <f>IF(INDEX(中間シート!D$1:D$149,QUOTIENT(ROW(B597)-2, 参照用!$J$12) + 3,1)&gt;0,
INDEX(中間シート!D$1:D$149,QUOTIENT(ROW(B597)-2, 参照用!$J$12) + 3,1),
"")</f>
        <v>夜</v>
      </c>
      <c r="C597" s="8" t="str">
        <f>INDEX(中間シート!$A$1:$AZ$149,MATCH(A597&amp;B597,中間シート!$A$1:$A$149,0),MATCH(C$1,中間シート!$A$2:$AZ$2,0))</f>
        <v/>
      </c>
      <c r="D597" s="8" t="str">
        <f>INDEX(中間シート!$A$1:$AZ$149,MATCH($A597&amp;$B597,中間シート!$A$1:$A$149,0),MATCH(D$1,中間シート!$A$2:$AZ$2,0))</f>
        <v/>
      </c>
      <c r="E597" t="str">
        <f>IF(
A597="","",
VLOOKUP(MOD(ROW(A597)-2, 参照用!$J$12) + 1,参照用!$N$1:$P$50,2,0)
)</f>
        <v>日付</v>
      </c>
      <c r="F597" t="str">
        <f xml:space="preserve">
IF(A597="","",
VLOOKUP(MOD(ROW(A597)-2, 参照用!$J$12) + 1,参照用!$N$1:$P$50,3,0)
)</f>
        <v>日付</v>
      </c>
      <c r="G597">
        <f xml:space="preserve">
IF(A597="","",
IFERROR(
INDEX(中間シート!$B:$CB,
MATCH(A597&amp;B597,中間シート!$A$1:$A$149,0),
MATCH(F597,中間シート!$B$2:$CB$2,0)
),
"")
)</f>
        <v>46028</v>
      </c>
      <c r="H597" t="str">
        <f t="shared" si="27"/>
        <v/>
      </c>
      <c r="I597">
        <f t="shared" si="28"/>
        <v>46028</v>
      </c>
      <c r="J597" t="str">
        <f xml:space="preserve">
_xlfn.SWITCH(E597,
"良好サイン",H597*VLOOKUP(F597,参照用!$P$2:$Q$55,2,0),
"注意サイン",H597*VLOOKUP(F597,参照用!$P$2:$Q$55,2,0),
""
)</f>
        <v/>
      </c>
      <c r="K597" s="20">
        <f t="shared" si="29"/>
        <v>60</v>
      </c>
    </row>
    <row r="598" spans="1:11" x14ac:dyDescent="0.2">
      <c r="A598" s="8">
        <f>IF(INDEX(中間シート!B$1:B$149,QUOTIENT(ROW(A598)-2, 参照用!$J$12) + 3,1)&gt;0,
INDEX(中間シート!B$1:B$149,QUOTIENT(ROW(A598)-2, 参照用!$J$12) + 3,1),
"")</f>
        <v>46028</v>
      </c>
      <c r="B598" s="8" t="str">
        <f>IF(INDEX(中間シート!D$1:D$149,QUOTIENT(ROW(B598)-2, 参照用!$J$12) + 3,1)&gt;0,
INDEX(中間シート!D$1:D$149,QUOTIENT(ROW(B598)-2, 参照用!$J$12) + 3,1),
"")</f>
        <v>夜</v>
      </c>
      <c r="C598" s="8" t="str">
        <f>INDEX(中間シート!$A$1:$AZ$149,MATCH(A598&amp;B598,中間シート!$A$1:$A$149,0),MATCH(C$1,中間シート!$A$2:$AZ$2,0))</f>
        <v/>
      </c>
      <c r="D598" s="8" t="str">
        <f>INDEX(中間シート!$A$1:$AZ$149,MATCH($A598&amp;$B598,中間シート!$A$1:$A$149,0),MATCH(D$1,中間シート!$A$2:$AZ$2,0))</f>
        <v/>
      </c>
      <c r="E598" t="str">
        <f>IF(
A598="","",
VLOOKUP(MOD(ROW(A598)-2, 参照用!$J$12) + 1,参照用!$N$1:$P$50,2,0)
)</f>
        <v>曜日</v>
      </c>
      <c r="F598" t="str">
        <f xml:space="preserve">
IF(A598="","",
VLOOKUP(MOD(ROW(A598)-2, 参照用!$J$12) + 1,参照用!$N$1:$P$50,3,0)
)</f>
        <v>曜日</v>
      </c>
      <c r="G598" t="str">
        <f xml:space="preserve">
IF(A598="","",
IFERROR(
INDEX(中間シート!$B:$CB,
MATCH(A598&amp;B598,中間シート!$A$1:$A$149,0),
MATCH(F598,中間シート!$B$2:$CB$2,0)
),
"")
)</f>
        <v>火</v>
      </c>
      <c r="H598" t="str">
        <f t="shared" si="27"/>
        <v/>
      </c>
      <c r="I598" t="str">
        <f t="shared" si="28"/>
        <v>火</v>
      </c>
      <c r="J598" t="str">
        <f xml:space="preserve">
_xlfn.SWITCH(E598,
"良好サイン",H598*VLOOKUP(F598,参照用!$P$2:$Q$55,2,0),
"注意サイン",H598*VLOOKUP(F598,参照用!$P$2:$Q$55,2,0),
""
)</f>
        <v/>
      </c>
      <c r="K598" s="20">
        <f t="shared" si="29"/>
        <v>60</v>
      </c>
    </row>
    <row r="599" spans="1:11" x14ac:dyDescent="0.2">
      <c r="A599" s="8">
        <f>IF(INDEX(中間シート!B$1:B$149,QUOTIENT(ROW(A599)-2, 参照用!$J$12) + 3,1)&gt;0,
INDEX(中間シート!B$1:B$149,QUOTIENT(ROW(A599)-2, 参照用!$J$12) + 3,1),
"")</f>
        <v>46028</v>
      </c>
      <c r="B599" s="8" t="str">
        <f>IF(INDEX(中間シート!D$1:D$149,QUOTIENT(ROW(B599)-2, 参照用!$J$12) + 3,1)&gt;0,
INDEX(中間シート!D$1:D$149,QUOTIENT(ROW(B599)-2, 参照用!$J$12) + 3,1),
"")</f>
        <v>夜</v>
      </c>
      <c r="C599" s="8" t="str">
        <f>INDEX(中間シート!$A$1:$AZ$149,MATCH(A599&amp;B599,中間シート!$A$1:$A$149,0),MATCH(C$1,中間シート!$A$2:$AZ$2,0))</f>
        <v/>
      </c>
      <c r="D599" s="8" t="str">
        <f>INDEX(中間シート!$A$1:$AZ$149,MATCH($A599&amp;$B599,中間シート!$A$1:$A$149,0),MATCH(D$1,中間シート!$A$2:$AZ$2,0))</f>
        <v/>
      </c>
      <c r="E599" t="str">
        <f>IF(
A599="","",
VLOOKUP(MOD(ROW(A599)-2, 参照用!$J$12) + 1,参照用!$N$1:$P$50,2,0)
)</f>
        <v>時間帯</v>
      </c>
      <c r="F599" t="str">
        <f xml:space="preserve">
IF(A599="","",
VLOOKUP(MOD(ROW(A599)-2, 参照用!$J$12) + 1,参照用!$N$1:$P$50,3,0)
)</f>
        <v>時間帯</v>
      </c>
      <c r="G599" t="str">
        <f xml:space="preserve">
IF(A599="","",
IFERROR(
INDEX(中間シート!$B:$CB,
MATCH(A599&amp;B599,中間シート!$A$1:$A$149,0),
MATCH(F599,中間シート!$B$2:$CB$2,0)
),
"")
)</f>
        <v>夜</v>
      </c>
      <c r="H599" t="str">
        <f t="shared" si="27"/>
        <v/>
      </c>
      <c r="I599" t="str">
        <f t="shared" si="28"/>
        <v>夜</v>
      </c>
      <c r="J599" t="str">
        <f xml:space="preserve">
_xlfn.SWITCH(E599,
"良好サイン",H599*VLOOKUP(F599,参照用!$P$2:$Q$55,2,0),
"注意サイン",H599*VLOOKUP(F599,参照用!$P$2:$Q$55,2,0),
""
)</f>
        <v/>
      </c>
      <c r="K599" s="20">
        <f t="shared" si="29"/>
        <v>60</v>
      </c>
    </row>
    <row r="600" spans="1:11" x14ac:dyDescent="0.2">
      <c r="A600" s="8">
        <f>IF(INDEX(中間シート!B$1:B$149,QUOTIENT(ROW(A600)-2, 参照用!$J$12) + 3,1)&gt;0,
INDEX(中間シート!B$1:B$149,QUOTIENT(ROW(A600)-2, 参照用!$J$12) + 3,1),
"")</f>
        <v>46028</v>
      </c>
      <c r="B600" s="8" t="str">
        <f>IF(INDEX(中間シート!D$1:D$149,QUOTIENT(ROW(B600)-2, 参照用!$J$12) + 3,1)&gt;0,
INDEX(中間シート!D$1:D$149,QUOTIENT(ROW(B600)-2, 参照用!$J$12) + 3,1),
"")</f>
        <v>夜</v>
      </c>
      <c r="C600" s="8" t="str">
        <f>INDEX(中間シート!$A$1:$AZ$149,MATCH(A600&amp;B600,中間シート!$A$1:$A$149,0),MATCH(C$1,中間シート!$A$2:$AZ$2,0))</f>
        <v/>
      </c>
      <c r="D600" s="8" t="str">
        <f>INDEX(中間シート!$A$1:$AZ$149,MATCH($A600&amp;$B600,中間シート!$A$1:$A$149,0),MATCH(D$1,中間シート!$A$2:$AZ$2,0))</f>
        <v/>
      </c>
      <c r="E600" t="str">
        <f>IF(
A600="","",
VLOOKUP(MOD(ROW(A600)-2, 参照用!$J$12) + 1,参照用!$N$1:$P$50,2,0)
)</f>
        <v>気候</v>
      </c>
      <c r="F600" t="str">
        <f xml:space="preserve">
IF(A600="","",
VLOOKUP(MOD(ROW(A600)-2, 参照用!$J$12) + 1,参照用!$N$1:$P$50,3,0)
)</f>
        <v>天気</v>
      </c>
      <c r="G600" t="str">
        <f xml:space="preserve">
IF(A600="","",
IFERROR(
INDEX(中間シート!$B:$CB,
MATCH(A600&amp;B600,中間シート!$A$1:$A$149,0),
MATCH(F600,中間シート!$B$2:$CB$2,0)
),
"")
)</f>
        <v/>
      </c>
      <c r="H600" t="str">
        <f t="shared" si="27"/>
        <v/>
      </c>
      <c r="I600" t="str">
        <f t="shared" si="28"/>
        <v/>
      </c>
      <c r="J600" t="str">
        <f xml:space="preserve">
_xlfn.SWITCH(E600,
"良好サイン",H600*VLOOKUP(F600,参照用!$P$2:$Q$55,2,0),
"注意サイン",H600*VLOOKUP(F600,参照用!$P$2:$Q$55,2,0),
""
)</f>
        <v/>
      </c>
      <c r="K600" s="20">
        <f t="shared" si="29"/>
        <v>60</v>
      </c>
    </row>
    <row r="601" spans="1:11" x14ac:dyDescent="0.2">
      <c r="A601" s="8">
        <f>IF(INDEX(中間シート!B$1:B$149,QUOTIENT(ROW(A601)-2, 参照用!$J$12) + 3,1)&gt;0,
INDEX(中間シート!B$1:B$149,QUOTIENT(ROW(A601)-2, 参照用!$J$12) + 3,1),
"")</f>
        <v>46028</v>
      </c>
      <c r="B601" s="8" t="str">
        <f>IF(INDEX(中間シート!D$1:D$149,QUOTIENT(ROW(B601)-2, 参照用!$J$12) + 3,1)&gt;0,
INDEX(中間シート!D$1:D$149,QUOTIENT(ROW(B601)-2, 参照用!$J$12) + 3,1),
"")</f>
        <v>夜</v>
      </c>
      <c r="C601" s="8" t="str">
        <f>INDEX(中間シート!$A$1:$AZ$149,MATCH(A601&amp;B601,中間シート!$A$1:$A$149,0),MATCH(C$1,中間シート!$A$2:$AZ$2,0))</f>
        <v/>
      </c>
      <c r="D601" s="8" t="str">
        <f>INDEX(中間シート!$A$1:$AZ$149,MATCH($A601&amp;$B601,中間シート!$A$1:$A$149,0),MATCH(D$1,中間シート!$A$2:$AZ$2,0))</f>
        <v/>
      </c>
      <c r="E601" t="str">
        <f>IF(
A601="","",
VLOOKUP(MOD(ROW(A601)-2, 参照用!$J$12) + 1,参照用!$N$1:$P$50,2,0)
)</f>
        <v>気候</v>
      </c>
      <c r="F601" t="str">
        <f xml:space="preserve">
IF(A601="","",
VLOOKUP(MOD(ROW(A601)-2, 参照用!$J$12) + 1,参照用!$N$1:$P$50,3,0)
)</f>
        <v>気温</v>
      </c>
      <c r="G601" t="str">
        <f xml:space="preserve">
IF(A601="","",
IFERROR(
INDEX(中間シート!$B:$CB,
MATCH(A601&amp;B601,中間シート!$A$1:$A$149,0),
MATCH(F601,中間シート!$B$2:$CB$2,0)
),
"")
)</f>
        <v/>
      </c>
      <c r="H601" t="str">
        <f t="shared" si="27"/>
        <v/>
      </c>
      <c r="I601" t="str">
        <f t="shared" si="28"/>
        <v/>
      </c>
      <c r="J601" t="str">
        <f xml:space="preserve">
_xlfn.SWITCH(E601,
"良好サイン",H601*VLOOKUP(F601,参照用!$P$2:$Q$55,2,0),
"注意サイン",H601*VLOOKUP(F601,参照用!$P$2:$Q$55,2,0),
""
)</f>
        <v/>
      </c>
      <c r="K601" s="20">
        <f t="shared" si="29"/>
        <v>60</v>
      </c>
    </row>
    <row r="602" spans="1:11" x14ac:dyDescent="0.2">
      <c r="A602" s="8">
        <f>IF(INDEX(中間シート!B$1:B$149,QUOTIENT(ROW(A602)-2, 参照用!$J$12) + 3,1)&gt;0,
INDEX(中間シート!B$1:B$149,QUOTIENT(ROW(A602)-2, 参照用!$J$12) + 3,1),
"")</f>
        <v>46028</v>
      </c>
      <c r="B602" s="8" t="str">
        <f>IF(INDEX(中間シート!D$1:D$149,QUOTIENT(ROW(B602)-2, 参照用!$J$12) + 3,1)&gt;0,
INDEX(中間シート!D$1:D$149,QUOTIENT(ROW(B602)-2, 参照用!$J$12) + 3,1),
"")</f>
        <v>夜</v>
      </c>
      <c r="C602" s="8" t="str">
        <f>INDEX(中間シート!$A$1:$AZ$149,MATCH(A602&amp;B602,中間シート!$A$1:$A$149,0),MATCH(C$1,中間シート!$A$2:$AZ$2,0))</f>
        <v/>
      </c>
      <c r="D602" s="8" t="str">
        <f>INDEX(中間シート!$A$1:$AZ$149,MATCH($A602&amp;$B602,中間シート!$A$1:$A$149,0),MATCH(D$1,中間シート!$A$2:$AZ$2,0))</f>
        <v/>
      </c>
      <c r="E602" t="str">
        <f>IF(
A602="","",
VLOOKUP(MOD(ROW(A602)-2, 参照用!$J$12) + 1,参照用!$N$1:$P$50,2,0)
)</f>
        <v>基礎指標</v>
      </c>
      <c r="F602" t="str">
        <f xml:space="preserve">
IF(A602="","",
VLOOKUP(MOD(ROW(A602)-2, 参照用!$J$12) + 1,参照用!$N$1:$P$50,3,0)
)</f>
        <v>睡眠</v>
      </c>
      <c r="G602">
        <f xml:space="preserve">
IF(A602="","",
IFERROR(
INDEX(中間シート!$B:$CB,
MATCH(A602&amp;B602,中間シート!$A$1:$A$149,0),
MATCH(F602,中間シート!$B$2:$CB$2,0)
),
"")
)</f>
        <v>0</v>
      </c>
      <c r="H602">
        <f t="shared" si="27"/>
        <v>0</v>
      </c>
      <c r="I602" t="str">
        <f t="shared" si="28"/>
        <v/>
      </c>
      <c r="J602" t="str">
        <f xml:space="preserve">
_xlfn.SWITCH(E602,
"良好サイン",H602*VLOOKUP(F602,参照用!$P$2:$Q$55,2,0),
"注意サイン",H602*VLOOKUP(F602,参照用!$P$2:$Q$55,2,0),
""
)</f>
        <v/>
      </c>
      <c r="K602" s="20">
        <f t="shared" si="29"/>
        <v>60</v>
      </c>
    </row>
    <row r="603" spans="1:11" x14ac:dyDescent="0.2">
      <c r="A603" s="8">
        <f>IF(INDEX(中間シート!B$1:B$149,QUOTIENT(ROW(A603)-2, 参照用!$J$12) + 3,1)&gt;0,
INDEX(中間シート!B$1:B$149,QUOTIENT(ROW(A603)-2, 参照用!$J$12) + 3,1),
"")</f>
        <v>46028</v>
      </c>
      <c r="B603" s="8" t="str">
        <f>IF(INDEX(中間シート!D$1:D$149,QUOTIENT(ROW(B603)-2, 参照用!$J$12) + 3,1)&gt;0,
INDEX(中間シート!D$1:D$149,QUOTIENT(ROW(B603)-2, 参照用!$J$12) + 3,1),
"")</f>
        <v>夜</v>
      </c>
      <c r="C603" s="8" t="str">
        <f>INDEX(中間シート!$A$1:$AZ$149,MATCH(A603&amp;B603,中間シート!$A$1:$A$149,0),MATCH(C$1,中間シート!$A$2:$AZ$2,0))</f>
        <v/>
      </c>
      <c r="D603" s="8" t="str">
        <f>INDEX(中間シート!$A$1:$AZ$149,MATCH($A603&amp;$B603,中間シート!$A$1:$A$149,0),MATCH(D$1,中間シート!$A$2:$AZ$2,0))</f>
        <v/>
      </c>
      <c r="E603" t="str">
        <f>IF(
A603="","",
VLOOKUP(MOD(ROW(A603)-2, 参照用!$J$12) + 1,参照用!$N$1:$P$50,2,0)
)</f>
        <v>基礎指標</v>
      </c>
      <c r="F603" t="str">
        <f xml:space="preserve">
IF(A603="","",
VLOOKUP(MOD(ROW(A603)-2, 参照用!$J$12) + 1,参照用!$N$1:$P$50,3,0)
)</f>
        <v>食事</v>
      </c>
      <c r="G603">
        <f xml:space="preserve">
IF(A603="","",
IFERROR(
INDEX(中間シート!$B:$CB,
MATCH(A603&amp;B603,中間シート!$A$1:$A$149,0),
MATCH(F603,中間シート!$B$2:$CB$2,0)
),
"")
)</f>
        <v>0</v>
      </c>
      <c r="H603">
        <f t="shared" si="27"/>
        <v>0</v>
      </c>
      <c r="I603" t="str">
        <f t="shared" si="28"/>
        <v/>
      </c>
      <c r="J603" t="str">
        <f xml:space="preserve">
_xlfn.SWITCH(E603,
"良好サイン",H603*VLOOKUP(F603,参照用!$P$2:$Q$55,2,0),
"注意サイン",H603*VLOOKUP(F603,参照用!$P$2:$Q$55,2,0),
""
)</f>
        <v/>
      </c>
      <c r="K603" s="20">
        <f t="shared" si="29"/>
        <v>60</v>
      </c>
    </row>
    <row r="604" spans="1:11" x14ac:dyDescent="0.2">
      <c r="A604" s="8">
        <f>IF(INDEX(中間シート!B$1:B$149,QUOTIENT(ROW(A604)-2, 参照用!$J$12) + 3,1)&gt;0,
INDEX(中間シート!B$1:B$149,QUOTIENT(ROW(A604)-2, 参照用!$J$12) + 3,1),
"")</f>
        <v>46028</v>
      </c>
      <c r="B604" s="8" t="str">
        <f>IF(INDEX(中間シート!D$1:D$149,QUOTIENT(ROW(B604)-2, 参照用!$J$12) + 3,1)&gt;0,
INDEX(中間シート!D$1:D$149,QUOTIENT(ROW(B604)-2, 参照用!$J$12) + 3,1),
"")</f>
        <v>夜</v>
      </c>
      <c r="C604" s="8" t="str">
        <f>INDEX(中間シート!$A$1:$AZ$149,MATCH(A604&amp;B604,中間シート!$A$1:$A$149,0),MATCH(C$1,中間シート!$A$2:$AZ$2,0))</f>
        <v/>
      </c>
      <c r="D604" s="8" t="str">
        <f>INDEX(中間シート!$A$1:$AZ$149,MATCH($A604&amp;$B604,中間シート!$A$1:$A$149,0),MATCH(D$1,中間シート!$A$2:$AZ$2,0))</f>
        <v/>
      </c>
      <c r="E604" t="str">
        <f>IF(
A604="","",
VLOOKUP(MOD(ROW(A604)-2, 参照用!$J$12) + 1,参照用!$N$1:$P$50,2,0)
)</f>
        <v>基礎指標</v>
      </c>
      <c r="F604" t="str">
        <f xml:space="preserve">
IF(A604="","",
VLOOKUP(MOD(ROW(A604)-2, 参照用!$J$12) + 1,参照用!$N$1:$P$50,3,0)
)</f>
        <v>ストレス</v>
      </c>
      <c r="G604">
        <f xml:space="preserve">
IF(A604="","",
IFERROR(
INDEX(中間シート!$B:$CB,
MATCH(A604&amp;B604,中間シート!$A$1:$A$149,0),
MATCH(F604,中間シート!$B$2:$CB$2,0)
),
"")
)</f>
        <v>0</v>
      </c>
      <c r="H604">
        <f t="shared" si="27"/>
        <v>0</v>
      </c>
      <c r="I604" t="str">
        <f t="shared" si="28"/>
        <v/>
      </c>
      <c r="J604" t="str">
        <f xml:space="preserve">
_xlfn.SWITCH(E604,
"良好サイン",H604*VLOOKUP(F604,参照用!$P$2:$Q$55,2,0),
"注意サイン",H604*VLOOKUP(F604,参照用!$P$2:$Q$55,2,0),
""
)</f>
        <v/>
      </c>
      <c r="K604" s="20">
        <f t="shared" si="29"/>
        <v>60</v>
      </c>
    </row>
    <row r="605" spans="1:11" x14ac:dyDescent="0.2">
      <c r="A605" s="8">
        <f>IF(INDEX(中間シート!B$1:B$149,QUOTIENT(ROW(A605)-2, 参照用!$J$12) + 3,1)&gt;0,
INDEX(中間シート!B$1:B$149,QUOTIENT(ROW(A605)-2, 参照用!$J$12) + 3,1),
"")</f>
        <v>46028</v>
      </c>
      <c r="B605" s="8" t="str">
        <f>IF(INDEX(中間シート!D$1:D$149,QUOTIENT(ROW(B605)-2, 参照用!$J$12) + 3,1)&gt;0,
INDEX(中間シート!D$1:D$149,QUOTIENT(ROW(B605)-2, 参照用!$J$12) + 3,1),
"")</f>
        <v>夜</v>
      </c>
      <c r="C605" s="8" t="str">
        <f>INDEX(中間シート!$A$1:$AZ$149,MATCH(A605&amp;B605,中間シート!$A$1:$A$149,0),MATCH(C$1,中間シート!$A$2:$AZ$2,0))</f>
        <v/>
      </c>
      <c r="D605" s="8" t="str">
        <f>INDEX(中間シート!$A$1:$AZ$149,MATCH($A605&amp;$B605,中間シート!$A$1:$A$149,0),MATCH(D$1,中間シート!$A$2:$AZ$2,0))</f>
        <v/>
      </c>
      <c r="E605" t="str">
        <f>IF(
A605="","",
VLOOKUP(MOD(ROW(A605)-2, 参照用!$J$12) + 1,参照用!$N$1:$P$50,2,0)
)</f>
        <v>良好サイン</v>
      </c>
      <c r="F605" t="str">
        <f xml:space="preserve">
IF(A605="","",
VLOOKUP(MOD(ROW(A605)-2, 参照用!$J$12) + 1,参照用!$N$1:$P$50,3,0)
)</f>
        <v>プラス思考</v>
      </c>
      <c r="G605">
        <f xml:space="preserve">
IF(A605="","",
IFERROR(
INDEX(中間シート!$B:$CB,
MATCH(A605&amp;B605,中間シート!$A$1:$A$149,0),
MATCH(F605,中間シート!$B$2:$CB$2,0)
),
"")
)</f>
        <v>0</v>
      </c>
      <c r="H605">
        <f t="shared" si="27"/>
        <v>0</v>
      </c>
      <c r="I605" t="str">
        <f t="shared" si="28"/>
        <v/>
      </c>
      <c r="J605">
        <f xml:space="preserve">
_xlfn.SWITCH(E605,
"良好サイン",H605*VLOOKUP(F605,参照用!$P$2:$Q$55,2,0),
"注意サイン",H605*VLOOKUP(F605,参照用!$P$2:$Q$55,2,0),
""
)</f>
        <v>0</v>
      </c>
      <c r="K605" s="20">
        <f t="shared" si="29"/>
        <v>60</v>
      </c>
    </row>
    <row r="606" spans="1:11" x14ac:dyDescent="0.2">
      <c r="A606" s="8">
        <f>IF(INDEX(中間シート!B$1:B$149,QUOTIENT(ROW(A606)-2, 参照用!$J$12) + 3,1)&gt;0,
INDEX(中間シート!B$1:B$149,QUOTIENT(ROW(A606)-2, 参照用!$J$12) + 3,1),
"")</f>
        <v>46028</v>
      </c>
      <c r="B606" s="8" t="str">
        <f>IF(INDEX(中間シート!D$1:D$149,QUOTIENT(ROW(B606)-2, 参照用!$J$12) + 3,1)&gt;0,
INDEX(中間シート!D$1:D$149,QUOTIENT(ROW(B606)-2, 参照用!$J$12) + 3,1),
"")</f>
        <v>夜</v>
      </c>
      <c r="C606" s="8" t="str">
        <f>INDEX(中間シート!$A$1:$AZ$149,MATCH(A606&amp;B606,中間シート!$A$1:$A$149,0),MATCH(C$1,中間シート!$A$2:$AZ$2,0))</f>
        <v/>
      </c>
      <c r="D606" s="8" t="str">
        <f>INDEX(中間シート!$A$1:$AZ$149,MATCH($A606&amp;$B606,中間シート!$A$1:$A$149,0),MATCH(D$1,中間シート!$A$2:$AZ$2,0))</f>
        <v/>
      </c>
      <c r="E606" t="str">
        <f>IF(
A606="","",
VLOOKUP(MOD(ROW(A606)-2, 参照用!$J$12) + 1,参照用!$N$1:$P$50,2,0)
)</f>
        <v>良好サイン</v>
      </c>
      <c r="F606" t="str">
        <f xml:space="preserve">
IF(A606="","",
VLOOKUP(MOD(ROW(A606)-2, 参照用!$J$12) + 1,参照用!$N$1:$P$50,3,0)
)</f>
        <v>元気</v>
      </c>
      <c r="G606">
        <f xml:space="preserve">
IF(A606="","",
IFERROR(
INDEX(中間シート!$B:$CB,
MATCH(A606&amp;B606,中間シート!$A$1:$A$149,0),
MATCH(F606,中間シート!$B$2:$CB$2,0)
),
"")
)</f>
        <v>0</v>
      </c>
      <c r="H606">
        <f t="shared" si="27"/>
        <v>0</v>
      </c>
      <c r="I606" t="str">
        <f t="shared" si="28"/>
        <v/>
      </c>
      <c r="J606">
        <f xml:space="preserve">
_xlfn.SWITCH(E606,
"良好サイン",H606*VLOOKUP(F606,参照用!$P$2:$Q$55,2,0),
"注意サイン",H606*VLOOKUP(F606,参照用!$P$2:$Q$55,2,0),
""
)</f>
        <v>0</v>
      </c>
      <c r="K606" s="20">
        <f t="shared" si="29"/>
        <v>60</v>
      </c>
    </row>
    <row r="607" spans="1:11" x14ac:dyDescent="0.2">
      <c r="A607" s="8">
        <f>IF(INDEX(中間シート!B$1:B$149,QUOTIENT(ROW(A607)-2, 参照用!$J$12) + 3,1)&gt;0,
INDEX(中間シート!B$1:B$149,QUOTIENT(ROW(A607)-2, 参照用!$J$12) + 3,1),
"")</f>
        <v>46028</v>
      </c>
      <c r="B607" s="8" t="str">
        <f>IF(INDEX(中間シート!D$1:D$149,QUOTIENT(ROW(B607)-2, 参照用!$J$12) + 3,1)&gt;0,
INDEX(中間シート!D$1:D$149,QUOTIENT(ROW(B607)-2, 参照用!$J$12) + 3,1),
"")</f>
        <v>夜</v>
      </c>
      <c r="C607" s="8" t="str">
        <f>INDEX(中間シート!$A$1:$AZ$149,MATCH(A607&amp;B607,中間シート!$A$1:$A$149,0),MATCH(C$1,中間シート!$A$2:$AZ$2,0))</f>
        <v/>
      </c>
      <c r="D607" s="8" t="str">
        <f>INDEX(中間シート!$A$1:$AZ$149,MATCH($A607&amp;$B607,中間シート!$A$1:$A$149,0),MATCH(D$1,中間シート!$A$2:$AZ$2,0))</f>
        <v/>
      </c>
      <c r="E607" t="str">
        <f>IF(
A607="","",
VLOOKUP(MOD(ROW(A607)-2, 参照用!$J$12) + 1,参照用!$N$1:$P$50,2,0)
)</f>
        <v>良好サイン</v>
      </c>
      <c r="F607" t="str">
        <f xml:space="preserve">
IF(A607="","",
VLOOKUP(MOD(ROW(A607)-2, 参照用!$J$12) + 1,参照用!$N$1:$P$50,3,0)
)</f>
        <v>やる気あり</v>
      </c>
      <c r="G607">
        <f xml:space="preserve">
IF(A607="","",
IFERROR(
INDEX(中間シート!$B:$CB,
MATCH(A607&amp;B607,中間シート!$A$1:$A$149,0),
MATCH(F607,中間シート!$B$2:$CB$2,0)
),
"")
)</f>
        <v>0</v>
      </c>
      <c r="H607">
        <f t="shared" si="27"/>
        <v>0</v>
      </c>
      <c r="I607" t="str">
        <f t="shared" si="28"/>
        <v/>
      </c>
      <c r="J607">
        <f xml:space="preserve">
_xlfn.SWITCH(E607,
"良好サイン",H607*VLOOKUP(F607,参照用!$P$2:$Q$55,2,0),
"注意サイン",H607*VLOOKUP(F607,参照用!$P$2:$Q$55,2,0),
""
)</f>
        <v>0</v>
      </c>
      <c r="K607" s="20">
        <f t="shared" si="29"/>
        <v>60</v>
      </c>
    </row>
    <row r="608" spans="1:11" x14ac:dyDescent="0.2">
      <c r="A608" s="8">
        <f>IF(INDEX(中間シート!B$1:B$149,QUOTIENT(ROW(A608)-2, 参照用!$J$12) + 3,1)&gt;0,
INDEX(中間シート!B$1:B$149,QUOTIENT(ROW(A608)-2, 参照用!$J$12) + 3,1),
"")</f>
        <v>46028</v>
      </c>
      <c r="B608" s="8" t="str">
        <f>IF(INDEX(中間シート!D$1:D$149,QUOTIENT(ROW(B608)-2, 参照用!$J$12) + 3,1)&gt;0,
INDEX(中間シート!D$1:D$149,QUOTIENT(ROW(B608)-2, 参照用!$J$12) + 3,1),
"")</f>
        <v>夜</v>
      </c>
      <c r="C608" s="8" t="str">
        <f>INDEX(中間シート!$A$1:$AZ$149,MATCH(A608&amp;B608,中間シート!$A$1:$A$149,0),MATCH(C$1,中間シート!$A$2:$AZ$2,0))</f>
        <v/>
      </c>
      <c r="D608" s="8" t="str">
        <f>INDEX(中間シート!$A$1:$AZ$149,MATCH($A608&amp;$B608,中間シート!$A$1:$A$149,0),MATCH(D$1,中間シート!$A$2:$AZ$2,0))</f>
        <v/>
      </c>
      <c r="E608" t="str">
        <f>IF(
A608="","",
VLOOKUP(MOD(ROW(A608)-2, 参照用!$J$12) + 1,参照用!$N$1:$P$50,2,0)
)</f>
        <v>良好サイン</v>
      </c>
      <c r="F608" t="str">
        <f xml:space="preserve">
IF(A608="","",
VLOOKUP(MOD(ROW(A608)-2, 参照用!$J$12) + 1,参照用!$N$1:$P$50,3,0)
)</f>
        <v>心に余裕</v>
      </c>
      <c r="G608">
        <f xml:space="preserve">
IF(A608="","",
IFERROR(
INDEX(中間シート!$B:$CB,
MATCH(A608&amp;B608,中間シート!$A$1:$A$149,0),
MATCH(F608,中間シート!$B$2:$CB$2,0)
),
"")
)</f>
        <v>0</v>
      </c>
      <c r="H608">
        <f t="shared" si="27"/>
        <v>0</v>
      </c>
      <c r="I608" t="str">
        <f t="shared" si="28"/>
        <v/>
      </c>
      <c r="J608">
        <f xml:space="preserve">
_xlfn.SWITCH(E608,
"良好サイン",H608*VLOOKUP(F608,参照用!$P$2:$Q$55,2,0),
"注意サイン",H608*VLOOKUP(F608,参照用!$P$2:$Q$55,2,0),
""
)</f>
        <v>0</v>
      </c>
      <c r="K608" s="20">
        <f t="shared" si="29"/>
        <v>60</v>
      </c>
    </row>
    <row r="609" spans="1:11" x14ac:dyDescent="0.2">
      <c r="A609" s="8">
        <f>IF(INDEX(中間シート!B$1:B$149,QUOTIENT(ROW(A609)-2, 参照用!$J$12) + 3,1)&gt;0,
INDEX(中間シート!B$1:B$149,QUOTIENT(ROW(A609)-2, 参照用!$J$12) + 3,1),
"")</f>
        <v>46028</v>
      </c>
      <c r="B609" s="8" t="str">
        <f>IF(INDEX(中間シート!D$1:D$149,QUOTIENT(ROW(B609)-2, 参照用!$J$12) + 3,1)&gt;0,
INDEX(中間シート!D$1:D$149,QUOTIENT(ROW(B609)-2, 参照用!$J$12) + 3,1),
"")</f>
        <v>夜</v>
      </c>
      <c r="C609" s="8" t="str">
        <f>INDEX(中間シート!$A$1:$AZ$149,MATCH(A609&amp;B609,中間シート!$A$1:$A$149,0),MATCH(C$1,中間シート!$A$2:$AZ$2,0))</f>
        <v/>
      </c>
      <c r="D609" s="8" t="str">
        <f>INDEX(中間シート!$A$1:$AZ$149,MATCH($A609&amp;$B609,中間シート!$A$1:$A$149,0),MATCH(D$1,中間シート!$A$2:$AZ$2,0))</f>
        <v/>
      </c>
      <c r="E609" t="str">
        <f>IF(
A609="","",
VLOOKUP(MOD(ROW(A609)-2, 参照用!$J$12) + 1,参照用!$N$1:$P$50,2,0)
)</f>
        <v>良好サイン</v>
      </c>
      <c r="F609" t="str">
        <f xml:space="preserve">
IF(A609="","",
VLOOKUP(MOD(ROW(A609)-2, 参照用!$J$12) + 1,参照用!$N$1:$P$50,3,0)
)</f>
        <v>イキイキ</v>
      </c>
      <c r="G609">
        <f xml:space="preserve">
IF(A609="","",
IFERROR(
INDEX(中間シート!$B:$CB,
MATCH(A609&amp;B609,中間シート!$A$1:$A$149,0),
MATCH(F609,中間シート!$B$2:$CB$2,0)
),
"")
)</f>
        <v>0</v>
      </c>
      <c r="H609">
        <f t="shared" si="27"/>
        <v>0</v>
      </c>
      <c r="I609" t="str">
        <f t="shared" si="28"/>
        <v/>
      </c>
      <c r="J609">
        <f xml:space="preserve">
_xlfn.SWITCH(E609,
"良好サイン",H609*VLOOKUP(F609,参照用!$P$2:$Q$55,2,0),
"注意サイン",H609*VLOOKUP(F609,参照用!$P$2:$Q$55,2,0),
""
)</f>
        <v>0</v>
      </c>
      <c r="K609" s="20">
        <f t="shared" si="29"/>
        <v>60</v>
      </c>
    </row>
    <row r="610" spans="1:11" x14ac:dyDescent="0.2">
      <c r="A610" s="8">
        <f>IF(INDEX(中間シート!B$1:B$149,QUOTIENT(ROW(A610)-2, 参照用!$J$12) + 3,1)&gt;0,
INDEX(中間シート!B$1:B$149,QUOTIENT(ROW(A610)-2, 参照用!$J$12) + 3,1),
"")</f>
        <v>46028</v>
      </c>
      <c r="B610" s="8" t="str">
        <f>IF(INDEX(中間シート!D$1:D$149,QUOTIENT(ROW(B610)-2, 参照用!$J$12) + 3,1)&gt;0,
INDEX(中間シート!D$1:D$149,QUOTIENT(ROW(B610)-2, 参照用!$J$12) + 3,1),
"")</f>
        <v>夜</v>
      </c>
      <c r="C610" s="8" t="str">
        <f>INDEX(中間シート!$A$1:$AZ$149,MATCH(A610&amp;B610,中間シート!$A$1:$A$149,0),MATCH(C$1,中間シート!$A$2:$AZ$2,0))</f>
        <v/>
      </c>
      <c r="D610" s="8" t="str">
        <f>INDEX(中間シート!$A$1:$AZ$149,MATCH($A610&amp;$B610,中間シート!$A$1:$A$149,0),MATCH(D$1,中間シート!$A$2:$AZ$2,0))</f>
        <v/>
      </c>
      <c r="E610" t="str">
        <f>IF(
A610="","",
VLOOKUP(MOD(ROW(A610)-2, 参照用!$J$12) + 1,参照用!$N$1:$P$50,2,0)
)</f>
        <v>良好サイン</v>
      </c>
      <c r="F610" t="str">
        <f xml:space="preserve">
IF(A610="","",
VLOOKUP(MOD(ROW(A610)-2, 参照用!$J$12) + 1,参照用!$N$1:$P$50,3,0)
)</f>
        <v>活動的</v>
      </c>
      <c r="G610">
        <f xml:space="preserve">
IF(A610="","",
IFERROR(
INDEX(中間シート!$B:$CB,
MATCH(A610&amp;B610,中間シート!$A$1:$A$149,0),
MATCH(F610,中間シート!$B$2:$CB$2,0)
),
"")
)</f>
        <v>0</v>
      </c>
      <c r="H610">
        <f t="shared" si="27"/>
        <v>0</v>
      </c>
      <c r="I610" t="str">
        <f t="shared" si="28"/>
        <v/>
      </c>
      <c r="J610">
        <f xml:space="preserve">
_xlfn.SWITCH(E610,
"良好サイン",H610*VLOOKUP(F610,参照用!$P$2:$Q$55,2,0),
"注意サイン",H610*VLOOKUP(F610,参照用!$P$2:$Q$55,2,0),
""
)</f>
        <v>0</v>
      </c>
      <c r="K610" s="20">
        <f t="shared" si="29"/>
        <v>60</v>
      </c>
    </row>
    <row r="611" spans="1:11" x14ac:dyDescent="0.2">
      <c r="A611" s="8">
        <f>IF(INDEX(中間シート!B$1:B$149,QUOTIENT(ROW(A611)-2, 参照用!$J$12) + 3,1)&gt;0,
INDEX(中間シート!B$1:B$149,QUOTIENT(ROW(A611)-2, 参照用!$J$12) + 3,1),
"")</f>
        <v>46028</v>
      </c>
      <c r="B611" s="8" t="str">
        <f>IF(INDEX(中間シート!D$1:D$149,QUOTIENT(ROW(B611)-2, 参照用!$J$12) + 3,1)&gt;0,
INDEX(中間シート!D$1:D$149,QUOTIENT(ROW(B611)-2, 参照用!$J$12) + 3,1),
"")</f>
        <v>夜</v>
      </c>
      <c r="C611" s="8" t="str">
        <f>INDEX(中間シート!$A$1:$AZ$149,MATCH(A611&amp;B611,中間シート!$A$1:$A$149,0),MATCH(C$1,中間シート!$A$2:$AZ$2,0))</f>
        <v/>
      </c>
      <c r="D611" s="8" t="str">
        <f>INDEX(中間シート!$A$1:$AZ$149,MATCH($A611&amp;$B611,中間シート!$A$1:$A$149,0),MATCH(D$1,中間シート!$A$2:$AZ$2,0))</f>
        <v/>
      </c>
      <c r="E611" t="str">
        <f>IF(
A611="","",
VLOOKUP(MOD(ROW(A611)-2, 参照用!$J$12) + 1,参照用!$N$1:$P$50,2,0)
)</f>
        <v>注意サイン</v>
      </c>
      <c r="F611" t="str">
        <f xml:space="preserve">
IF(A611="","",
VLOOKUP(MOD(ROW(A611)-2, 参照用!$J$12) + 1,参照用!$N$1:$P$50,3,0)
)</f>
        <v>ため息が増加</v>
      </c>
      <c r="G611">
        <f xml:space="preserve">
IF(A611="","",
IFERROR(
INDEX(中間シート!$B:$CB,
MATCH(A611&amp;B611,中間シート!$A$1:$A$149,0),
MATCH(F611,中間シート!$B$2:$CB$2,0)
),
"")
)</f>
        <v>0</v>
      </c>
      <c r="H611">
        <f t="shared" si="27"/>
        <v>0</v>
      </c>
      <c r="I611" t="str">
        <f t="shared" si="28"/>
        <v/>
      </c>
      <c r="J611">
        <f xml:space="preserve">
_xlfn.SWITCH(E611,
"良好サイン",H611*VLOOKUP(F611,参照用!$P$2:$Q$55,2,0),
"注意サイン",H611*VLOOKUP(F611,参照用!$P$2:$Q$55,2,0),
""
)</f>
        <v>0</v>
      </c>
      <c r="K611" s="20">
        <f t="shared" si="29"/>
        <v>60</v>
      </c>
    </row>
    <row r="612" spans="1:11" x14ac:dyDescent="0.2">
      <c r="A612" s="8">
        <f>IF(INDEX(中間シート!B$1:B$149,QUOTIENT(ROW(A612)-2, 参照用!$J$12) + 3,1)&gt;0,
INDEX(中間シート!B$1:B$149,QUOTIENT(ROW(A612)-2, 参照用!$J$12) + 3,1),
"")</f>
        <v>46028</v>
      </c>
      <c r="B612" s="8" t="str">
        <f>IF(INDEX(中間シート!D$1:D$149,QUOTIENT(ROW(B612)-2, 参照用!$J$12) + 3,1)&gt;0,
INDEX(中間シート!D$1:D$149,QUOTIENT(ROW(B612)-2, 参照用!$J$12) + 3,1),
"")</f>
        <v>夜</v>
      </c>
      <c r="C612" s="8" t="str">
        <f>INDEX(中間シート!$A$1:$AZ$149,MATCH(A612&amp;B612,中間シート!$A$1:$A$149,0),MATCH(C$1,中間シート!$A$2:$AZ$2,0))</f>
        <v/>
      </c>
      <c r="D612" s="8" t="str">
        <f>INDEX(中間シート!$A$1:$AZ$149,MATCH($A612&amp;$B612,中間シート!$A$1:$A$149,0),MATCH(D$1,中間シート!$A$2:$AZ$2,0))</f>
        <v/>
      </c>
      <c r="E612" t="str">
        <f>IF(
A612="","",
VLOOKUP(MOD(ROW(A612)-2, 参照用!$J$12) + 1,参照用!$N$1:$P$50,2,0)
)</f>
        <v>注意サイン</v>
      </c>
      <c r="F612" t="str">
        <f xml:space="preserve">
IF(A612="","",
VLOOKUP(MOD(ROW(A612)-2, 参照用!$J$12) + 1,参照用!$N$1:$P$50,3,0)
)</f>
        <v>もやもや</v>
      </c>
      <c r="G612">
        <f xml:space="preserve">
IF(A612="","",
IFERROR(
INDEX(中間シート!$B:$CB,
MATCH(A612&amp;B612,中間シート!$A$1:$A$149,0),
MATCH(F612,中間シート!$B$2:$CB$2,0)
),
"")
)</f>
        <v>0</v>
      </c>
      <c r="H612">
        <f t="shared" si="27"/>
        <v>0</v>
      </c>
      <c r="I612" t="str">
        <f t="shared" si="28"/>
        <v/>
      </c>
      <c r="J612">
        <f xml:space="preserve">
_xlfn.SWITCH(E612,
"良好サイン",H612*VLOOKUP(F612,参照用!$P$2:$Q$55,2,0),
"注意サイン",H612*VLOOKUP(F612,参照用!$P$2:$Q$55,2,0),
""
)</f>
        <v>0</v>
      </c>
      <c r="K612" s="20">
        <f t="shared" si="29"/>
        <v>60</v>
      </c>
    </row>
    <row r="613" spans="1:11" x14ac:dyDescent="0.2">
      <c r="A613" s="8">
        <f>IF(INDEX(中間シート!B$1:B$149,QUOTIENT(ROW(A613)-2, 参照用!$J$12) + 3,1)&gt;0,
INDEX(中間シート!B$1:B$149,QUOTIENT(ROW(A613)-2, 参照用!$J$12) + 3,1),
"")</f>
        <v>46028</v>
      </c>
      <c r="B613" s="8" t="str">
        <f>IF(INDEX(中間シート!D$1:D$149,QUOTIENT(ROW(B613)-2, 参照用!$J$12) + 3,1)&gt;0,
INDEX(中間シート!D$1:D$149,QUOTIENT(ROW(B613)-2, 参照用!$J$12) + 3,1),
"")</f>
        <v>夜</v>
      </c>
      <c r="C613" s="8" t="str">
        <f>INDEX(中間シート!$A$1:$AZ$149,MATCH(A613&amp;B613,中間シート!$A$1:$A$149,0),MATCH(C$1,中間シート!$A$2:$AZ$2,0))</f>
        <v/>
      </c>
      <c r="D613" s="8" t="str">
        <f>INDEX(中間シート!$A$1:$AZ$149,MATCH($A613&amp;$B613,中間シート!$A$1:$A$149,0),MATCH(D$1,中間シート!$A$2:$AZ$2,0))</f>
        <v/>
      </c>
      <c r="E613" t="str">
        <f>IF(
A613="","",
VLOOKUP(MOD(ROW(A613)-2, 参照用!$J$12) + 1,参照用!$N$1:$P$50,2,0)
)</f>
        <v>注意サイン</v>
      </c>
      <c r="F613" t="str">
        <f xml:space="preserve">
IF(A613="","",
VLOOKUP(MOD(ROW(A613)-2, 参照用!$J$12) + 1,参照用!$N$1:$P$50,3,0)
)</f>
        <v>だるい</v>
      </c>
      <c r="G613">
        <f xml:space="preserve">
IF(A613="","",
IFERROR(
INDEX(中間シート!$B:$CB,
MATCH(A613&amp;B613,中間シート!$A$1:$A$149,0),
MATCH(F613,中間シート!$B$2:$CB$2,0)
),
"")
)</f>
        <v>0</v>
      </c>
      <c r="H613">
        <f t="shared" si="27"/>
        <v>0</v>
      </c>
      <c r="I613" t="str">
        <f t="shared" si="28"/>
        <v/>
      </c>
      <c r="J613">
        <f xml:space="preserve">
_xlfn.SWITCH(E613,
"良好サイン",H613*VLOOKUP(F613,参照用!$P$2:$Q$55,2,0),
"注意サイン",H613*VLOOKUP(F613,参照用!$P$2:$Q$55,2,0),
""
)</f>
        <v>0</v>
      </c>
      <c r="K613" s="20">
        <f t="shared" si="29"/>
        <v>60</v>
      </c>
    </row>
    <row r="614" spans="1:11" x14ac:dyDescent="0.2">
      <c r="A614" s="8">
        <f>IF(INDEX(中間シート!B$1:B$149,QUOTIENT(ROW(A614)-2, 参照用!$J$12) + 3,1)&gt;0,
INDEX(中間シート!B$1:B$149,QUOTIENT(ROW(A614)-2, 参照用!$J$12) + 3,1),
"")</f>
        <v>46028</v>
      </c>
      <c r="B614" s="8" t="str">
        <f>IF(INDEX(中間シート!D$1:D$149,QUOTIENT(ROW(B614)-2, 参照用!$J$12) + 3,1)&gt;0,
INDEX(中間シート!D$1:D$149,QUOTIENT(ROW(B614)-2, 参照用!$J$12) + 3,1),
"")</f>
        <v>夜</v>
      </c>
      <c r="C614" s="8" t="str">
        <f>INDEX(中間シート!$A$1:$AZ$149,MATCH(A614&amp;B614,中間シート!$A$1:$A$149,0),MATCH(C$1,中間シート!$A$2:$AZ$2,0))</f>
        <v/>
      </c>
      <c r="D614" s="8" t="str">
        <f>INDEX(中間シート!$A$1:$AZ$149,MATCH($A614&amp;$B614,中間シート!$A$1:$A$149,0),MATCH(D$1,中間シート!$A$2:$AZ$2,0))</f>
        <v/>
      </c>
      <c r="E614" t="str">
        <f>IF(
A614="","",
VLOOKUP(MOD(ROW(A614)-2, 参照用!$J$12) + 1,参照用!$N$1:$P$50,2,0)
)</f>
        <v>注意サイン</v>
      </c>
      <c r="F614" t="str">
        <f xml:space="preserve">
IF(A614="","",
VLOOKUP(MOD(ROW(A614)-2, 参照用!$J$12) + 1,参照用!$N$1:$P$50,3,0)
)</f>
        <v>ぼーっとする</v>
      </c>
      <c r="G614">
        <f xml:space="preserve">
IF(A614="","",
IFERROR(
INDEX(中間シート!$B:$CB,
MATCH(A614&amp;B614,中間シート!$A$1:$A$149,0),
MATCH(F614,中間シート!$B$2:$CB$2,0)
),
"")
)</f>
        <v>0</v>
      </c>
      <c r="H614">
        <f t="shared" si="27"/>
        <v>0</v>
      </c>
      <c r="I614" t="str">
        <f t="shared" si="28"/>
        <v/>
      </c>
      <c r="J614">
        <f xml:space="preserve">
_xlfn.SWITCH(E614,
"良好サイン",H614*VLOOKUP(F614,参照用!$P$2:$Q$55,2,0),
"注意サイン",H614*VLOOKUP(F614,参照用!$P$2:$Q$55,2,0),
""
)</f>
        <v>0</v>
      </c>
      <c r="K614" s="20">
        <f t="shared" si="29"/>
        <v>60</v>
      </c>
    </row>
    <row r="615" spans="1:11" x14ac:dyDescent="0.2">
      <c r="A615" s="8">
        <f>IF(INDEX(中間シート!B$1:B$149,QUOTIENT(ROW(A615)-2, 参照用!$J$12) + 3,1)&gt;0,
INDEX(中間シート!B$1:B$149,QUOTIENT(ROW(A615)-2, 参照用!$J$12) + 3,1),
"")</f>
        <v>46028</v>
      </c>
      <c r="B615" s="8" t="str">
        <f>IF(INDEX(中間シート!D$1:D$149,QUOTIENT(ROW(B615)-2, 参照用!$J$12) + 3,1)&gt;0,
INDEX(中間シート!D$1:D$149,QUOTIENT(ROW(B615)-2, 参照用!$J$12) + 3,1),
"")</f>
        <v>夜</v>
      </c>
      <c r="C615" s="8" t="str">
        <f>INDEX(中間シート!$A$1:$AZ$149,MATCH(A615&amp;B615,中間シート!$A$1:$A$149,0),MATCH(C$1,中間シート!$A$2:$AZ$2,0))</f>
        <v/>
      </c>
      <c r="D615" s="8" t="str">
        <f>INDEX(中間シート!$A$1:$AZ$149,MATCH($A615&amp;$B615,中間シート!$A$1:$A$149,0),MATCH(D$1,中間シート!$A$2:$AZ$2,0))</f>
        <v/>
      </c>
      <c r="E615" t="str">
        <f>IF(
A615="","",
VLOOKUP(MOD(ROW(A615)-2, 参照用!$J$12) + 1,参照用!$N$1:$P$50,2,0)
)</f>
        <v>注意サイン</v>
      </c>
      <c r="F615" t="str">
        <f xml:space="preserve">
IF(A615="","",
VLOOKUP(MOD(ROW(A615)-2, 参照用!$J$12) + 1,参照用!$N$1:$P$50,3,0)
)</f>
        <v>協調性が低下</v>
      </c>
      <c r="G615">
        <f xml:space="preserve">
IF(A615="","",
IFERROR(
INDEX(中間シート!$B:$CB,
MATCH(A615&amp;B615,中間シート!$A$1:$A$149,0),
MATCH(F615,中間シート!$B$2:$CB$2,0)
),
"")
)</f>
        <v>0</v>
      </c>
      <c r="H615">
        <f t="shared" si="27"/>
        <v>0</v>
      </c>
      <c r="I615" t="str">
        <f t="shared" si="28"/>
        <v/>
      </c>
      <c r="J615">
        <f xml:space="preserve">
_xlfn.SWITCH(E615,
"良好サイン",H615*VLOOKUP(F615,参照用!$P$2:$Q$55,2,0),
"注意サイン",H615*VLOOKUP(F615,参照用!$P$2:$Q$55,2,0),
""
)</f>
        <v>0</v>
      </c>
      <c r="K615" s="20">
        <f t="shared" si="29"/>
        <v>60</v>
      </c>
    </row>
    <row r="616" spans="1:11" x14ac:dyDescent="0.2">
      <c r="A616" s="8">
        <f>IF(INDEX(中間シート!B$1:B$149,QUOTIENT(ROW(A616)-2, 参照用!$J$12) + 3,1)&gt;0,
INDEX(中間シート!B$1:B$149,QUOTIENT(ROW(A616)-2, 参照用!$J$12) + 3,1),
"")</f>
        <v>46028</v>
      </c>
      <c r="B616" s="8" t="str">
        <f>IF(INDEX(中間シート!D$1:D$149,QUOTIENT(ROW(B616)-2, 参照用!$J$12) + 3,1)&gt;0,
INDEX(中間シート!D$1:D$149,QUOTIENT(ROW(B616)-2, 参照用!$J$12) + 3,1),
"")</f>
        <v>夜</v>
      </c>
      <c r="C616" s="8" t="str">
        <f>INDEX(中間シート!$A$1:$AZ$149,MATCH(A616&amp;B616,中間シート!$A$1:$A$149,0),MATCH(C$1,中間シート!$A$2:$AZ$2,0))</f>
        <v/>
      </c>
      <c r="D616" s="8" t="str">
        <f>INDEX(中間シート!$A$1:$AZ$149,MATCH($A616&amp;$B616,中間シート!$A$1:$A$149,0),MATCH(D$1,中間シート!$A$2:$AZ$2,0))</f>
        <v/>
      </c>
      <c r="E616" t="str">
        <f>IF(
A616="","",
VLOOKUP(MOD(ROW(A616)-2, 参照用!$J$12) + 1,参照用!$N$1:$P$50,2,0)
)</f>
        <v>注意サイン</v>
      </c>
      <c r="F616" t="str">
        <f xml:space="preserve">
IF(A616="","",
VLOOKUP(MOD(ROW(A616)-2, 参照用!$J$12) + 1,参照用!$N$1:$P$50,3,0)
)</f>
        <v>憂鬱</v>
      </c>
      <c r="G616">
        <f xml:space="preserve">
IF(A616="","",
IFERROR(
INDEX(中間シート!$B:$CB,
MATCH(A616&amp;B616,中間シート!$A$1:$A$149,0),
MATCH(F616,中間シート!$B$2:$CB$2,0)
),
"")
)</f>
        <v>0</v>
      </c>
      <c r="H616">
        <f t="shared" si="27"/>
        <v>0</v>
      </c>
      <c r="I616" t="str">
        <f t="shared" si="28"/>
        <v/>
      </c>
      <c r="J616">
        <f xml:space="preserve">
_xlfn.SWITCH(E616,
"良好サイン",H616*VLOOKUP(F616,参照用!$P$2:$Q$55,2,0),
"注意サイン",H616*VLOOKUP(F616,参照用!$P$2:$Q$55,2,0),
""
)</f>
        <v>0</v>
      </c>
      <c r="K616" s="20">
        <f t="shared" si="29"/>
        <v>60</v>
      </c>
    </row>
    <row r="617" spans="1:11" x14ac:dyDescent="0.2">
      <c r="A617" s="8">
        <f>IF(INDEX(中間シート!B$1:B$149,QUOTIENT(ROW(A617)-2, 参照用!$J$12) + 3,1)&gt;0,
INDEX(中間シート!B$1:B$149,QUOTIENT(ROW(A617)-2, 参照用!$J$12) + 3,1),
"")</f>
        <v>46028</v>
      </c>
      <c r="B617" s="8" t="str">
        <f>IF(INDEX(中間シート!D$1:D$149,QUOTIENT(ROW(B617)-2, 参照用!$J$12) + 3,1)&gt;0,
INDEX(中間シート!D$1:D$149,QUOTIENT(ROW(B617)-2, 参照用!$J$12) + 3,1),
"")</f>
        <v>夜</v>
      </c>
      <c r="C617" s="8" t="str">
        <f>INDEX(中間シート!$A$1:$AZ$149,MATCH(A617&amp;B617,中間シート!$A$1:$A$149,0),MATCH(C$1,中間シート!$A$2:$AZ$2,0))</f>
        <v/>
      </c>
      <c r="D617" s="8" t="str">
        <f>INDEX(中間シート!$A$1:$AZ$149,MATCH($A617&amp;$B617,中間シート!$A$1:$A$149,0),MATCH(D$1,中間シート!$A$2:$AZ$2,0))</f>
        <v/>
      </c>
      <c r="E617" t="str">
        <f>IF(
A617="","",
VLOOKUP(MOD(ROW(A617)-2, 参照用!$J$12) + 1,参照用!$N$1:$P$50,2,0)
)</f>
        <v>注意サイン</v>
      </c>
      <c r="F617" t="str">
        <f xml:space="preserve">
IF(A617="","",
VLOOKUP(MOD(ROW(A617)-2, 参照用!$J$12) + 1,参照用!$N$1:$P$50,3,0)
)</f>
        <v>やる気が無い</v>
      </c>
      <c r="G617">
        <f xml:space="preserve">
IF(A617="","",
IFERROR(
INDEX(中間シート!$B:$CB,
MATCH(A617&amp;B617,中間シート!$A$1:$A$149,0),
MATCH(F617,中間シート!$B$2:$CB$2,0)
),
"")
)</f>
        <v>0</v>
      </c>
      <c r="H617">
        <f t="shared" si="27"/>
        <v>0</v>
      </c>
      <c r="I617" t="str">
        <f t="shared" si="28"/>
        <v/>
      </c>
      <c r="J617">
        <f xml:space="preserve">
_xlfn.SWITCH(E617,
"良好サイン",H617*VLOOKUP(F617,参照用!$P$2:$Q$55,2,0),
"注意サイン",H617*VLOOKUP(F617,参照用!$P$2:$Q$55,2,0),
""
)</f>
        <v>0</v>
      </c>
      <c r="K617" s="20">
        <f t="shared" si="29"/>
        <v>60</v>
      </c>
    </row>
    <row r="618" spans="1:11" x14ac:dyDescent="0.2">
      <c r="A618" s="8">
        <f>IF(INDEX(中間シート!B$1:B$149,QUOTIENT(ROW(A618)-2, 参照用!$J$12) + 3,1)&gt;0,
INDEX(中間シート!B$1:B$149,QUOTIENT(ROW(A618)-2, 参照用!$J$12) + 3,1),
"")</f>
        <v>46028</v>
      </c>
      <c r="B618" s="8" t="str">
        <f>IF(INDEX(中間シート!D$1:D$149,QUOTIENT(ROW(B618)-2, 参照用!$J$12) + 3,1)&gt;0,
INDEX(中間シート!D$1:D$149,QUOTIENT(ROW(B618)-2, 参照用!$J$12) + 3,1),
"")</f>
        <v>夜</v>
      </c>
      <c r="C618" s="8" t="str">
        <f>INDEX(中間シート!$A$1:$AZ$149,MATCH(A618&amp;B618,中間シート!$A$1:$A$149,0),MATCH(C$1,中間シート!$A$2:$AZ$2,0))</f>
        <v/>
      </c>
      <c r="D618" s="8" t="str">
        <f>INDEX(中間シート!$A$1:$AZ$149,MATCH($A618&amp;$B618,中間シート!$A$1:$A$149,0),MATCH(D$1,中間シート!$A$2:$AZ$2,0))</f>
        <v/>
      </c>
      <c r="E618" t="str">
        <f>IF(
A618="","",
VLOOKUP(MOD(ROW(A618)-2, 参照用!$J$12) + 1,参照用!$N$1:$P$50,2,0)
)</f>
        <v>注意サイン</v>
      </c>
      <c r="F618" t="str">
        <f xml:space="preserve">
IF(A618="","",
VLOOKUP(MOD(ROW(A618)-2, 参照用!$J$12) + 1,参照用!$N$1:$P$50,3,0)
)</f>
        <v>物忘れ</v>
      </c>
      <c r="G618">
        <f xml:space="preserve">
IF(A618="","",
IFERROR(
INDEX(中間シート!$B:$CB,
MATCH(A618&amp;B618,中間シート!$A$1:$A$149,0),
MATCH(F618,中間シート!$B$2:$CB$2,0)
),
"")
)</f>
        <v>0</v>
      </c>
      <c r="H618">
        <f t="shared" si="27"/>
        <v>0</v>
      </c>
      <c r="I618" t="str">
        <f t="shared" si="28"/>
        <v/>
      </c>
      <c r="J618">
        <f xml:space="preserve">
_xlfn.SWITCH(E618,
"良好サイン",H618*VLOOKUP(F618,参照用!$P$2:$Q$55,2,0),
"注意サイン",H618*VLOOKUP(F618,参照用!$P$2:$Q$55,2,0),
""
)</f>
        <v>0</v>
      </c>
      <c r="K618" s="20">
        <f t="shared" si="29"/>
        <v>60</v>
      </c>
    </row>
    <row r="619" spans="1:11" x14ac:dyDescent="0.2">
      <c r="A619" s="8">
        <f>IF(INDEX(中間シート!B$1:B$149,QUOTIENT(ROW(A619)-2, 参照用!$J$12) + 3,1)&gt;0,
INDEX(中間シート!B$1:B$149,QUOTIENT(ROW(A619)-2, 参照用!$J$12) + 3,1),
"")</f>
        <v>46028</v>
      </c>
      <c r="B619" s="8" t="str">
        <f>IF(INDEX(中間シート!D$1:D$149,QUOTIENT(ROW(B619)-2, 参照用!$J$12) + 3,1)&gt;0,
INDEX(中間シート!D$1:D$149,QUOTIENT(ROW(B619)-2, 参照用!$J$12) + 3,1),
"")</f>
        <v>夜</v>
      </c>
      <c r="C619" s="8" t="str">
        <f>INDEX(中間シート!$A$1:$AZ$149,MATCH(A619&amp;B619,中間シート!$A$1:$A$149,0),MATCH(C$1,中間シート!$A$2:$AZ$2,0))</f>
        <v/>
      </c>
      <c r="D619" s="8" t="str">
        <f>INDEX(中間シート!$A$1:$AZ$149,MATCH($A619&amp;$B619,中間シート!$A$1:$A$149,0),MATCH(D$1,中間シート!$A$2:$AZ$2,0))</f>
        <v/>
      </c>
      <c r="E619" t="str">
        <f>IF(
A619="","",
VLOOKUP(MOD(ROW(A619)-2, 参照用!$J$12) + 1,参照用!$N$1:$P$50,2,0)
)</f>
        <v>悪化サイン</v>
      </c>
      <c r="F619" t="str">
        <f xml:space="preserve">
IF(A619="","",
VLOOKUP(MOD(ROW(A619)-2, 参照用!$J$12) + 1,参照用!$N$1:$P$50,3,0)
)</f>
        <v>イライラ</v>
      </c>
      <c r="G619">
        <f xml:space="preserve">
IF(A619="","",
IFERROR(
INDEX(中間シート!$B:$CB,
MATCH(A619&amp;B619,中間シート!$A$1:$A$149,0),
MATCH(F619,中間シート!$B$2:$CB$2,0)
),
"")
)</f>
        <v>0</v>
      </c>
      <c r="H619">
        <f t="shared" si="27"/>
        <v>0</v>
      </c>
      <c r="I619" t="str">
        <f t="shared" si="28"/>
        <v/>
      </c>
      <c r="J619" t="str">
        <f xml:space="preserve">
_xlfn.SWITCH(E619,
"良好サイン",H619*VLOOKUP(F619,参照用!$P$2:$Q$55,2,0),
"注意サイン",H619*VLOOKUP(F619,参照用!$P$2:$Q$55,2,0),
""
)</f>
        <v/>
      </c>
      <c r="K619" s="20">
        <f t="shared" si="29"/>
        <v>60</v>
      </c>
    </row>
    <row r="620" spans="1:11" x14ac:dyDescent="0.2">
      <c r="A620" s="8">
        <f>IF(INDEX(中間シート!B$1:B$149,QUOTIENT(ROW(A620)-2, 参照用!$J$12) + 3,1)&gt;0,
INDEX(中間シート!B$1:B$149,QUOTIENT(ROW(A620)-2, 参照用!$J$12) + 3,1),
"")</f>
        <v>46028</v>
      </c>
      <c r="B620" s="8" t="str">
        <f>IF(INDEX(中間シート!D$1:D$149,QUOTIENT(ROW(B620)-2, 参照用!$J$12) + 3,1)&gt;0,
INDEX(中間シート!D$1:D$149,QUOTIENT(ROW(B620)-2, 参照用!$J$12) + 3,1),
"")</f>
        <v>夜</v>
      </c>
      <c r="C620" s="8" t="str">
        <f>INDEX(中間シート!$A$1:$AZ$149,MATCH(A620&amp;B620,中間シート!$A$1:$A$149,0),MATCH(C$1,中間シート!$A$2:$AZ$2,0))</f>
        <v/>
      </c>
      <c r="D620" s="8" t="str">
        <f>INDEX(中間シート!$A$1:$AZ$149,MATCH($A620&amp;$B620,中間シート!$A$1:$A$149,0),MATCH(D$1,中間シート!$A$2:$AZ$2,0))</f>
        <v/>
      </c>
      <c r="E620" t="str">
        <f>IF(
A620="","",
VLOOKUP(MOD(ROW(A620)-2, 参照用!$J$12) + 1,参照用!$N$1:$P$50,2,0)
)</f>
        <v>悪化サイン</v>
      </c>
      <c r="F620" t="str">
        <f xml:space="preserve">
IF(A620="","",
VLOOKUP(MOD(ROW(A620)-2, 参照用!$J$12) + 1,参照用!$N$1:$P$50,3,0)
)</f>
        <v>恐怖心</v>
      </c>
      <c r="G620">
        <f xml:space="preserve">
IF(A620="","",
IFERROR(
INDEX(中間シート!$B:$CB,
MATCH(A620&amp;B620,中間シート!$A$1:$A$149,0),
MATCH(F620,中間シート!$B$2:$CB$2,0)
),
"")
)</f>
        <v>0</v>
      </c>
      <c r="H620">
        <f t="shared" si="27"/>
        <v>0</v>
      </c>
      <c r="I620" t="str">
        <f t="shared" si="28"/>
        <v/>
      </c>
      <c r="J620" t="str">
        <f xml:space="preserve">
_xlfn.SWITCH(E620,
"良好サイン",H620*VLOOKUP(F620,参照用!$P$2:$Q$55,2,0),
"注意サイン",H620*VLOOKUP(F620,参照用!$P$2:$Q$55,2,0),
""
)</f>
        <v/>
      </c>
      <c r="K620" s="20">
        <f t="shared" si="29"/>
        <v>60</v>
      </c>
    </row>
    <row r="621" spans="1:11" x14ac:dyDescent="0.2">
      <c r="A621" s="8">
        <f>IF(INDEX(中間シート!B$1:B$149,QUOTIENT(ROW(A621)-2, 参照用!$J$12) + 3,1)&gt;0,
INDEX(中間シート!B$1:B$149,QUOTIENT(ROW(A621)-2, 参照用!$J$12) + 3,1),
"")</f>
        <v>46028</v>
      </c>
      <c r="B621" s="8" t="str">
        <f>IF(INDEX(中間シート!D$1:D$149,QUOTIENT(ROW(B621)-2, 参照用!$J$12) + 3,1)&gt;0,
INDEX(中間シート!D$1:D$149,QUOTIENT(ROW(B621)-2, 参照用!$J$12) + 3,1),
"")</f>
        <v>夜</v>
      </c>
      <c r="C621" s="8" t="str">
        <f>INDEX(中間シート!$A$1:$AZ$149,MATCH(A621&amp;B621,中間シート!$A$1:$A$149,0),MATCH(C$1,中間シート!$A$2:$AZ$2,0))</f>
        <v/>
      </c>
      <c r="D621" s="8" t="str">
        <f>INDEX(中間シート!$A$1:$AZ$149,MATCH($A621&amp;$B621,中間シート!$A$1:$A$149,0),MATCH(D$1,中間シート!$A$2:$AZ$2,0))</f>
        <v/>
      </c>
      <c r="E621" t="str">
        <f>IF(
A621="","",
VLOOKUP(MOD(ROW(A621)-2, 参照用!$J$12) + 1,参照用!$N$1:$P$50,2,0)
)</f>
        <v>悪化サイン</v>
      </c>
      <c r="F621" t="str">
        <f xml:space="preserve">
IF(A621="","",
VLOOKUP(MOD(ROW(A621)-2, 参照用!$J$12) + 1,参照用!$N$1:$P$50,3,0)
)</f>
        <v>外出不可</v>
      </c>
      <c r="G621">
        <f xml:space="preserve">
IF(A621="","",
IFERROR(
INDEX(中間シート!$B:$CB,
MATCH(A621&amp;B621,中間シート!$A$1:$A$149,0),
MATCH(F621,中間シート!$B$2:$CB$2,0)
),
"")
)</f>
        <v>0</v>
      </c>
      <c r="H621">
        <f t="shared" si="27"/>
        <v>0</v>
      </c>
      <c r="I621" t="str">
        <f t="shared" si="28"/>
        <v/>
      </c>
      <c r="J621" t="str">
        <f xml:space="preserve">
_xlfn.SWITCH(E621,
"良好サイン",H621*VLOOKUP(F621,参照用!$P$2:$Q$55,2,0),
"注意サイン",H621*VLOOKUP(F621,参照用!$P$2:$Q$55,2,0),
""
)</f>
        <v/>
      </c>
      <c r="K621" s="20">
        <f t="shared" si="29"/>
        <v>60</v>
      </c>
    </row>
    <row r="622" spans="1:11" x14ac:dyDescent="0.2">
      <c r="A622" s="8">
        <f>IF(INDEX(中間シート!B$1:B$149,QUOTIENT(ROW(A622)-2, 参照用!$J$12) + 3,1)&gt;0,
INDEX(中間シート!B$1:B$149,QUOTIENT(ROW(A622)-2, 参照用!$J$12) + 3,1),
"")</f>
        <v>46028</v>
      </c>
      <c r="B622" s="8" t="str">
        <f>IF(INDEX(中間シート!D$1:D$149,QUOTIENT(ROW(B622)-2, 参照用!$J$12) + 3,1)&gt;0,
INDEX(中間シート!D$1:D$149,QUOTIENT(ROW(B622)-2, 参照用!$J$12) + 3,1),
"")</f>
        <v>夜</v>
      </c>
      <c r="C622" s="8" t="str">
        <f>INDEX(中間シート!$A$1:$AZ$149,MATCH(A622&amp;B622,中間シート!$A$1:$A$149,0),MATCH(C$1,中間シート!$A$2:$AZ$2,0))</f>
        <v/>
      </c>
      <c r="D622" s="8" t="str">
        <f>INDEX(中間シート!$A$1:$AZ$149,MATCH($A622&amp;$B622,中間シート!$A$1:$A$149,0),MATCH(D$1,中間シート!$A$2:$AZ$2,0))</f>
        <v/>
      </c>
      <c r="E622" t="str">
        <f>IF(
A622="","",
VLOOKUP(MOD(ROW(A622)-2, 参照用!$J$12) + 1,参照用!$N$1:$P$50,2,0)
)</f>
        <v>悪化サイン</v>
      </c>
      <c r="F622" t="str">
        <f xml:space="preserve">
IF(A622="","",
VLOOKUP(MOD(ROW(A622)-2, 参照用!$J$12) + 1,参照用!$N$1:$P$50,3,0)
)</f>
        <v>思考不能</v>
      </c>
      <c r="G622">
        <f xml:space="preserve">
IF(A622="","",
IFERROR(
INDEX(中間シート!$B:$CB,
MATCH(A622&amp;B622,中間シート!$A$1:$A$149,0),
MATCH(F622,中間シート!$B$2:$CB$2,0)
),
"")
)</f>
        <v>0</v>
      </c>
      <c r="H622">
        <f t="shared" si="27"/>
        <v>0</v>
      </c>
      <c r="I622" t="str">
        <f t="shared" si="28"/>
        <v/>
      </c>
      <c r="J622" t="str">
        <f xml:space="preserve">
_xlfn.SWITCH(E622,
"良好サイン",H622*VLOOKUP(F622,参照用!$P$2:$Q$55,2,0),
"注意サイン",H622*VLOOKUP(F622,参照用!$P$2:$Q$55,2,0),
""
)</f>
        <v/>
      </c>
      <c r="K622" s="20">
        <f t="shared" si="29"/>
        <v>60</v>
      </c>
    </row>
    <row r="623" spans="1:11" x14ac:dyDescent="0.2">
      <c r="A623" s="8">
        <f>IF(INDEX(中間シート!B$1:B$149,QUOTIENT(ROW(A623)-2, 参照用!$J$12) + 3,1)&gt;0,
INDEX(中間シート!B$1:B$149,QUOTIENT(ROW(A623)-2, 参照用!$J$12) + 3,1),
"")</f>
        <v>46028</v>
      </c>
      <c r="B623" s="8" t="str">
        <f>IF(INDEX(中間シート!D$1:D$149,QUOTIENT(ROW(B623)-2, 参照用!$J$12) + 3,1)&gt;0,
INDEX(中間シート!D$1:D$149,QUOTIENT(ROW(B623)-2, 参照用!$J$12) + 3,1),
"")</f>
        <v>夜</v>
      </c>
      <c r="C623" s="8" t="str">
        <f>INDEX(中間シート!$A$1:$AZ$149,MATCH(A623&amp;B623,中間シート!$A$1:$A$149,0),MATCH(C$1,中間シート!$A$2:$AZ$2,0))</f>
        <v/>
      </c>
      <c r="D623" s="8" t="str">
        <f>INDEX(中間シート!$A$1:$AZ$149,MATCH($A623&amp;$B623,中間シート!$A$1:$A$149,0),MATCH(D$1,中間シート!$A$2:$AZ$2,0))</f>
        <v/>
      </c>
      <c r="E623" t="str">
        <f>IF(
A623="","",
VLOOKUP(MOD(ROW(A623)-2, 参照用!$J$12) + 1,参照用!$N$1:$P$50,2,0)
)</f>
        <v>悪化サイン</v>
      </c>
      <c r="F623" t="str">
        <f xml:space="preserve">
IF(A623="","",
VLOOKUP(MOD(ROW(A623)-2, 参照用!$J$12) + 1,参照用!$N$1:$P$50,3,0)
)</f>
        <v>人間不信</v>
      </c>
      <c r="G623">
        <f xml:space="preserve">
IF(A623="","",
IFERROR(
INDEX(中間シート!$B:$CB,
MATCH(A623&amp;B623,中間シート!$A$1:$A$149,0),
MATCH(F623,中間シート!$B$2:$CB$2,0)
),
"")
)</f>
        <v>0</v>
      </c>
      <c r="H623">
        <f t="shared" si="27"/>
        <v>0</v>
      </c>
      <c r="I623" t="str">
        <f t="shared" si="28"/>
        <v/>
      </c>
      <c r="J623" t="str">
        <f xml:space="preserve">
_xlfn.SWITCH(E623,
"良好サイン",H623*VLOOKUP(F623,参照用!$P$2:$Q$55,2,0),
"注意サイン",H623*VLOOKUP(F623,参照用!$P$2:$Q$55,2,0),
""
)</f>
        <v/>
      </c>
      <c r="K623" s="20">
        <f t="shared" si="29"/>
        <v>60</v>
      </c>
    </row>
    <row r="624" spans="1:11" x14ac:dyDescent="0.2">
      <c r="A624" s="8">
        <f>IF(INDEX(中間シート!B$1:B$149,QUOTIENT(ROW(A624)-2, 参照用!$J$12) + 3,1)&gt;0,
INDEX(中間シート!B$1:B$149,QUOTIENT(ROW(A624)-2, 参照用!$J$12) + 3,1),
"")</f>
        <v>46028</v>
      </c>
      <c r="B624" s="8" t="str">
        <f>IF(INDEX(中間シート!D$1:D$149,QUOTIENT(ROW(B624)-2, 参照用!$J$12) + 3,1)&gt;0,
INDEX(中間シート!D$1:D$149,QUOTIENT(ROW(B624)-2, 参照用!$J$12) + 3,1),
"")</f>
        <v>夜</v>
      </c>
      <c r="C624" s="8" t="str">
        <f>INDEX(中間シート!$A$1:$AZ$149,MATCH(A624&amp;B624,中間シート!$A$1:$A$149,0),MATCH(C$1,中間シート!$A$2:$AZ$2,0))</f>
        <v/>
      </c>
      <c r="D624" s="8" t="str">
        <f>INDEX(中間シート!$A$1:$AZ$149,MATCH($A624&amp;$B624,中間シート!$A$1:$A$149,0),MATCH(D$1,中間シート!$A$2:$AZ$2,0))</f>
        <v/>
      </c>
      <c r="E624" t="str">
        <f>IF(
A624="","",
VLOOKUP(MOD(ROW(A624)-2, 参照用!$J$12) + 1,参照用!$N$1:$P$50,2,0)
)</f>
        <v>悪化サイン</v>
      </c>
      <c r="F624" t="str">
        <f xml:space="preserve">
IF(A624="","",
VLOOKUP(MOD(ROW(A624)-2, 参照用!$J$12) + 1,参照用!$N$1:$P$50,3,0)
)</f>
        <v>破壊衝動</v>
      </c>
      <c r="G624">
        <f xml:space="preserve">
IF(A624="","",
IFERROR(
INDEX(中間シート!$B:$CB,
MATCH(A624&amp;B624,中間シート!$A$1:$A$149,0),
MATCH(F624,中間シート!$B$2:$CB$2,0)
),
"")
)</f>
        <v>0</v>
      </c>
      <c r="H624">
        <f t="shared" si="27"/>
        <v>0</v>
      </c>
      <c r="I624" t="str">
        <f t="shared" si="28"/>
        <v/>
      </c>
      <c r="J624" t="str">
        <f xml:space="preserve">
_xlfn.SWITCH(E624,
"良好サイン",H624*VLOOKUP(F624,参照用!$P$2:$Q$55,2,0),
"注意サイン",H624*VLOOKUP(F624,参照用!$P$2:$Q$55,2,0),
""
)</f>
        <v/>
      </c>
      <c r="K624" s="20">
        <f t="shared" si="29"/>
        <v>60</v>
      </c>
    </row>
    <row r="625" spans="1:11" x14ac:dyDescent="0.2">
      <c r="A625" s="8">
        <f>IF(INDEX(中間シート!B$1:B$149,QUOTIENT(ROW(A625)-2, 参照用!$J$12) + 3,1)&gt;0,
INDEX(中間シート!B$1:B$149,QUOTIENT(ROW(A625)-2, 参照用!$J$12) + 3,1),
"")</f>
        <v>46028</v>
      </c>
      <c r="B625" s="8" t="str">
        <f>IF(INDEX(中間シート!D$1:D$149,QUOTIENT(ROW(B625)-2, 参照用!$J$12) + 3,1)&gt;0,
INDEX(中間シート!D$1:D$149,QUOTIENT(ROW(B625)-2, 参照用!$J$12) + 3,1),
"")</f>
        <v>夜</v>
      </c>
      <c r="C625" s="8" t="str">
        <f>INDEX(中間シート!$A$1:$AZ$149,MATCH(A625&amp;B625,中間シート!$A$1:$A$149,0),MATCH(C$1,中間シート!$A$2:$AZ$2,0))</f>
        <v/>
      </c>
      <c r="D625" s="8" t="str">
        <f>INDEX(中間シート!$A$1:$AZ$149,MATCH($A625&amp;$B625,中間シート!$A$1:$A$149,0),MATCH(D$1,中間シート!$A$2:$AZ$2,0))</f>
        <v/>
      </c>
      <c r="E625" t="str">
        <f>IF(
A625="","",
VLOOKUP(MOD(ROW(A625)-2, 参照用!$J$12) + 1,参照用!$N$1:$P$50,2,0)
)</f>
        <v>リカバリー</v>
      </c>
      <c r="F625" t="str">
        <f xml:space="preserve">
IF(A625="","",
VLOOKUP(MOD(ROW(A625)-2, 参照用!$J$12) + 1,参照用!$N$1:$P$50,3,0)
)</f>
        <v>ストレッチ</v>
      </c>
      <c r="G625">
        <f xml:space="preserve">
IF(A625="","",
IFERROR(
INDEX(中間シート!$B:$CB,
MATCH(A625&amp;B625,中間シート!$A$1:$A$149,0),
MATCH(F625,中間シート!$B$2:$CB$2,0)
),
"")
)</f>
        <v>0</v>
      </c>
      <c r="H625">
        <f t="shared" si="27"/>
        <v>0</v>
      </c>
      <c r="I625" t="str">
        <f t="shared" si="28"/>
        <v/>
      </c>
      <c r="J625" t="str">
        <f xml:space="preserve">
_xlfn.SWITCH(E625,
"良好サイン",H625*VLOOKUP(F625,参照用!$P$2:$Q$55,2,0),
"注意サイン",H625*VLOOKUP(F625,参照用!$P$2:$Q$55,2,0),
""
)</f>
        <v/>
      </c>
      <c r="K625" s="20">
        <f t="shared" si="29"/>
        <v>60</v>
      </c>
    </row>
    <row r="626" spans="1:11" x14ac:dyDescent="0.2">
      <c r="A626" s="8">
        <f>IF(INDEX(中間シート!B$1:B$149,QUOTIENT(ROW(A626)-2, 参照用!$J$12) + 3,1)&gt;0,
INDEX(中間シート!B$1:B$149,QUOTIENT(ROW(A626)-2, 参照用!$J$12) + 3,1),
"")</f>
        <v>46028</v>
      </c>
      <c r="B626" s="8" t="str">
        <f>IF(INDEX(中間シート!D$1:D$149,QUOTIENT(ROW(B626)-2, 参照用!$J$12) + 3,1)&gt;0,
INDEX(中間シート!D$1:D$149,QUOTIENT(ROW(B626)-2, 参照用!$J$12) + 3,1),
"")</f>
        <v>夜</v>
      </c>
      <c r="C626" s="8" t="str">
        <f>INDEX(中間シート!$A$1:$AZ$149,MATCH(A626&amp;B626,中間シート!$A$1:$A$149,0),MATCH(C$1,中間シート!$A$2:$AZ$2,0))</f>
        <v/>
      </c>
      <c r="D626" s="8" t="str">
        <f>INDEX(中間シート!$A$1:$AZ$149,MATCH($A626&amp;$B626,中間シート!$A$1:$A$149,0),MATCH(D$1,中間シート!$A$2:$AZ$2,0))</f>
        <v/>
      </c>
      <c r="E626" t="str">
        <f>IF(
A626="","",
VLOOKUP(MOD(ROW(A626)-2, 参照用!$J$12) + 1,参照用!$N$1:$P$50,2,0)
)</f>
        <v>リカバリー</v>
      </c>
      <c r="F626" t="str">
        <f xml:space="preserve">
IF(A626="","",
VLOOKUP(MOD(ROW(A626)-2, 参照用!$J$12) + 1,参照用!$N$1:$P$50,3,0)
)</f>
        <v>仮眠</v>
      </c>
      <c r="G626">
        <f xml:space="preserve">
IF(A626="","",
IFERROR(
INDEX(中間シート!$B:$CB,
MATCH(A626&amp;B626,中間シート!$A$1:$A$149,0),
MATCH(F626,中間シート!$B$2:$CB$2,0)
),
"")
)</f>
        <v>0</v>
      </c>
      <c r="H626">
        <f t="shared" si="27"/>
        <v>0</v>
      </c>
      <c r="I626" t="str">
        <f t="shared" si="28"/>
        <v/>
      </c>
      <c r="J626" t="str">
        <f xml:space="preserve">
_xlfn.SWITCH(E626,
"良好サイン",H626*VLOOKUP(F626,参照用!$P$2:$Q$55,2,0),
"注意サイン",H626*VLOOKUP(F626,参照用!$P$2:$Q$55,2,0),
""
)</f>
        <v/>
      </c>
      <c r="K626" s="20">
        <f t="shared" si="29"/>
        <v>60</v>
      </c>
    </row>
    <row r="627" spans="1:11" x14ac:dyDescent="0.2">
      <c r="A627" s="8">
        <f>IF(INDEX(中間シート!B$1:B$149,QUOTIENT(ROW(A627)-2, 参照用!$J$12) + 3,1)&gt;0,
INDEX(中間シート!B$1:B$149,QUOTIENT(ROW(A627)-2, 参照用!$J$12) + 3,1),
"")</f>
        <v>46028</v>
      </c>
      <c r="B627" s="8" t="str">
        <f>IF(INDEX(中間シート!D$1:D$149,QUOTIENT(ROW(B627)-2, 参照用!$J$12) + 3,1)&gt;0,
INDEX(中間シート!D$1:D$149,QUOTIENT(ROW(B627)-2, 参照用!$J$12) + 3,1),
"")</f>
        <v>夜</v>
      </c>
      <c r="C627" s="8" t="str">
        <f>INDEX(中間シート!$A$1:$AZ$149,MATCH(A627&amp;B627,中間シート!$A$1:$A$149,0),MATCH(C$1,中間シート!$A$2:$AZ$2,0))</f>
        <v/>
      </c>
      <c r="D627" s="8" t="str">
        <f>INDEX(中間シート!$A$1:$AZ$149,MATCH($A627&amp;$B627,中間シート!$A$1:$A$149,0),MATCH(D$1,中間シート!$A$2:$AZ$2,0))</f>
        <v/>
      </c>
      <c r="E627" t="str">
        <f>IF(
A627="","",
VLOOKUP(MOD(ROW(A627)-2, 参照用!$J$12) + 1,参照用!$N$1:$P$50,2,0)
)</f>
        <v>リカバリー</v>
      </c>
      <c r="F627" t="str">
        <f xml:space="preserve">
IF(A627="","",
VLOOKUP(MOD(ROW(A627)-2, 参照用!$J$12) + 1,参照用!$N$1:$P$50,3,0)
)</f>
        <v>音楽</v>
      </c>
      <c r="G627">
        <f xml:space="preserve">
IF(A627="","",
IFERROR(
INDEX(中間シート!$B:$CB,
MATCH(A627&amp;B627,中間シート!$A$1:$A$149,0),
MATCH(F627,中間シート!$B$2:$CB$2,0)
),
"")
)</f>
        <v>0</v>
      </c>
      <c r="H627">
        <f t="shared" si="27"/>
        <v>0</v>
      </c>
      <c r="I627" t="str">
        <f t="shared" si="28"/>
        <v/>
      </c>
      <c r="J627" t="str">
        <f xml:space="preserve">
_xlfn.SWITCH(E627,
"良好サイン",H627*VLOOKUP(F627,参照用!$P$2:$Q$55,2,0),
"注意サイン",H627*VLOOKUP(F627,参照用!$P$2:$Q$55,2,0),
""
)</f>
        <v/>
      </c>
      <c r="K627" s="20">
        <f t="shared" si="29"/>
        <v>60</v>
      </c>
    </row>
    <row r="628" spans="1:11" x14ac:dyDescent="0.2">
      <c r="A628" s="8">
        <f>IF(INDEX(中間シート!B$1:B$149,QUOTIENT(ROW(A628)-2, 参照用!$J$12) + 3,1)&gt;0,
INDEX(中間シート!B$1:B$149,QUOTIENT(ROW(A628)-2, 参照用!$J$12) + 3,1),
"")</f>
        <v>46028</v>
      </c>
      <c r="B628" s="8" t="str">
        <f>IF(INDEX(中間シート!D$1:D$149,QUOTIENT(ROW(B628)-2, 参照用!$J$12) + 3,1)&gt;0,
INDEX(中間シート!D$1:D$149,QUOTIENT(ROW(B628)-2, 参照用!$J$12) + 3,1),
"")</f>
        <v>夜</v>
      </c>
      <c r="C628" s="8" t="str">
        <f>INDEX(中間シート!$A$1:$AZ$149,MATCH(A628&amp;B628,中間シート!$A$1:$A$149,0),MATCH(C$1,中間シート!$A$2:$AZ$2,0))</f>
        <v/>
      </c>
      <c r="D628" s="8" t="str">
        <f>INDEX(中間シート!$A$1:$AZ$149,MATCH($A628&amp;$B628,中間シート!$A$1:$A$149,0),MATCH(D$1,中間シート!$A$2:$AZ$2,0))</f>
        <v/>
      </c>
      <c r="E628" t="str">
        <f>IF(
A628="","",
VLOOKUP(MOD(ROW(A628)-2, 参照用!$J$12) + 1,参照用!$N$1:$P$50,2,0)
)</f>
        <v>リカバリー</v>
      </c>
      <c r="F628" t="str">
        <f xml:space="preserve">
IF(A628="","",
VLOOKUP(MOD(ROW(A628)-2, 参照用!$J$12) + 1,参照用!$N$1:$P$50,3,0)
)</f>
        <v>頓服</v>
      </c>
      <c r="G628">
        <f xml:space="preserve">
IF(A628="","",
IFERROR(
INDEX(中間シート!$B:$CB,
MATCH(A628&amp;B628,中間シート!$A$1:$A$149,0),
MATCH(F628,中間シート!$B$2:$CB$2,0)
),
"")
)</f>
        <v>0</v>
      </c>
      <c r="H628">
        <f t="shared" si="27"/>
        <v>0</v>
      </c>
      <c r="I628" t="str">
        <f t="shared" si="28"/>
        <v/>
      </c>
      <c r="J628" t="str">
        <f xml:space="preserve">
_xlfn.SWITCH(E628,
"良好サイン",H628*VLOOKUP(F628,参照用!$P$2:$Q$55,2,0),
"注意サイン",H628*VLOOKUP(F628,参照用!$P$2:$Q$55,2,0),
""
)</f>
        <v/>
      </c>
      <c r="K628" s="20">
        <f t="shared" si="29"/>
        <v>60</v>
      </c>
    </row>
    <row r="629" spans="1:11" x14ac:dyDescent="0.2">
      <c r="A629" s="8">
        <f>IF(INDEX(中間シート!B$1:B$149,QUOTIENT(ROW(A629)-2, 参照用!$J$12) + 3,1)&gt;0,
INDEX(中間シート!B$1:B$149,QUOTIENT(ROW(A629)-2, 参照用!$J$12) + 3,1),
"")</f>
        <v>46028</v>
      </c>
      <c r="B629" s="8" t="str">
        <f>IF(INDEX(中間シート!D$1:D$149,QUOTIENT(ROW(B629)-2, 参照用!$J$12) + 3,1)&gt;0,
INDEX(中間シート!D$1:D$149,QUOTIENT(ROW(B629)-2, 参照用!$J$12) + 3,1),
"")</f>
        <v>夜</v>
      </c>
      <c r="C629" s="8" t="str">
        <f>INDEX(中間シート!$A$1:$AZ$149,MATCH(A629&amp;B629,中間シート!$A$1:$A$149,0),MATCH(C$1,中間シート!$A$2:$AZ$2,0))</f>
        <v/>
      </c>
      <c r="D629" s="8" t="str">
        <f>INDEX(中間シート!$A$1:$AZ$149,MATCH($A629&amp;$B629,中間シート!$A$1:$A$149,0),MATCH(D$1,中間シート!$A$2:$AZ$2,0))</f>
        <v/>
      </c>
      <c r="E629" t="str">
        <f>IF(
A629="","",
VLOOKUP(MOD(ROW(A629)-2, 参照用!$J$12) + 1,参照用!$N$1:$P$50,2,0)
)</f>
        <v>リカバリー</v>
      </c>
      <c r="F629" t="str">
        <f xml:space="preserve">
IF(A629="","",
VLOOKUP(MOD(ROW(A629)-2, 参照用!$J$12) + 1,参照用!$N$1:$P$50,3,0)
)</f>
        <v>散歩</v>
      </c>
      <c r="G629">
        <f xml:space="preserve">
IF(A629="","",
IFERROR(
INDEX(中間シート!$B:$CB,
MATCH(A629&amp;B629,中間シート!$A$1:$A$149,0),
MATCH(F629,中間シート!$B$2:$CB$2,0)
),
"")
)</f>
        <v>0</v>
      </c>
      <c r="H629">
        <f t="shared" si="27"/>
        <v>0</v>
      </c>
      <c r="I629" t="str">
        <f t="shared" si="28"/>
        <v/>
      </c>
      <c r="J629" t="str">
        <f xml:space="preserve">
_xlfn.SWITCH(E629,
"良好サイン",H629*VLOOKUP(F629,参照用!$P$2:$Q$55,2,0),
"注意サイン",H629*VLOOKUP(F629,参照用!$P$2:$Q$55,2,0),
""
)</f>
        <v/>
      </c>
      <c r="K629" s="20">
        <f t="shared" si="29"/>
        <v>60</v>
      </c>
    </row>
    <row r="630" spans="1:11" x14ac:dyDescent="0.2">
      <c r="A630" s="8">
        <f>IF(INDEX(中間シート!B$1:B$149,QUOTIENT(ROW(A630)-2, 参照用!$J$12) + 3,1)&gt;0,
INDEX(中間シート!B$1:B$149,QUOTIENT(ROW(A630)-2, 参照用!$J$12) + 3,1),
"")</f>
        <v>46028</v>
      </c>
      <c r="B630" s="8" t="str">
        <f>IF(INDEX(中間シート!D$1:D$149,QUOTIENT(ROW(B630)-2, 参照用!$J$12) + 3,1)&gt;0,
INDEX(中間シート!D$1:D$149,QUOTIENT(ROW(B630)-2, 参照用!$J$12) + 3,1),
"")</f>
        <v>夜</v>
      </c>
      <c r="C630" s="8" t="str">
        <f>INDEX(中間シート!$A$1:$AZ$149,MATCH(A630&amp;B630,中間シート!$A$1:$A$149,0),MATCH(C$1,中間シート!$A$2:$AZ$2,0))</f>
        <v/>
      </c>
      <c r="D630" s="8" t="str">
        <f>INDEX(中間シート!$A$1:$AZ$149,MATCH($A630&amp;$B630,中間シート!$A$1:$A$149,0),MATCH(D$1,中間シート!$A$2:$AZ$2,0))</f>
        <v/>
      </c>
      <c r="E630" t="str">
        <f>IF(
A630="","",
VLOOKUP(MOD(ROW(A630)-2, 参照用!$J$12) + 1,参照用!$N$1:$P$50,2,0)
)</f>
        <v>服薬</v>
      </c>
      <c r="F630" t="str">
        <f xml:space="preserve">
IF(A630="","",
VLOOKUP(MOD(ROW(A630)-2, 参照用!$J$12) + 1,参照用!$N$1:$P$50,3,0)
)</f>
        <v>いつもの薬</v>
      </c>
      <c r="G630">
        <f xml:space="preserve">
IF(A630="","",
IFERROR(
INDEX(中間シート!$B:$CB,
MATCH(A630&amp;B630,中間シート!$A$1:$A$149,0),
MATCH(F630,中間シート!$B$2:$CB$2,0)
),
"")
)</f>
        <v>0</v>
      </c>
      <c r="H630">
        <f t="shared" si="27"/>
        <v>0</v>
      </c>
      <c r="I630" t="str">
        <f t="shared" si="28"/>
        <v/>
      </c>
      <c r="J630" t="str">
        <f xml:space="preserve">
_xlfn.SWITCH(E630,
"良好サイン",H630*VLOOKUP(F630,参照用!$P$2:$Q$55,2,0),
"注意サイン",H630*VLOOKUP(F630,参照用!$P$2:$Q$55,2,0),
""
)</f>
        <v/>
      </c>
      <c r="K630" s="20">
        <f t="shared" si="29"/>
        <v>60</v>
      </c>
    </row>
    <row r="631" spans="1:11" x14ac:dyDescent="0.2">
      <c r="A631" s="8">
        <f>IF(INDEX(中間シート!B$1:B$149,QUOTIENT(ROW(A631)-2, 参照用!$J$12) + 3,1)&gt;0,
INDEX(中間シート!B$1:B$149,QUOTIENT(ROW(A631)-2, 参照用!$J$12) + 3,1),
"")</f>
        <v>46028</v>
      </c>
      <c r="B631" s="8" t="str">
        <f>IF(INDEX(中間シート!D$1:D$149,QUOTIENT(ROW(B631)-2, 参照用!$J$12) + 3,1)&gt;0,
INDEX(中間シート!D$1:D$149,QUOTIENT(ROW(B631)-2, 参照用!$J$12) + 3,1),
"")</f>
        <v>夜</v>
      </c>
      <c r="C631" s="8" t="str">
        <f>INDEX(中間シート!$A$1:$AZ$149,MATCH(A631&amp;B631,中間シート!$A$1:$A$149,0),MATCH(C$1,中間シート!$A$2:$AZ$2,0))</f>
        <v/>
      </c>
      <c r="D631" s="8" t="str">
        <f>INDEX(中間シート!$A$1:$AZ$149,MATCH($A631&amp;$B631,中間シート!$A$1:$A$149,0),MATCH(D$1,中間シート!$A$2:$AZ$2,0))</f>
        <v/>
      </c>
      <c r="E631" t="str">
        <f>IF(
A631="","",
VLOOKUP(MOD(ROW(A631)-2, 参照用!$J$12) + 1,参照用!$N$1:$P$50,2,0)
)</f>
        <v>備考</v>
      </c>
      <c r="F631" t="str">
        <f xml:space="preserve">
IF(A631="","",
VLOOKUP(MOD(ROW(A631)-2, 参照用!$J$12) + 1,参照用!$N$1:$P$50,3,0)
)</f>
        <v>コメント</v>
      </c>
      <c r="G631" t="str">
        <f xml:space="preserve">
IF(A631="","",
IFERROR(
INDEX(中間シート!$B:$CB,
MATCH(A631&amp;B631,中間シート!$A$1:$A$149,0),
MATCH(F631,中間シート!$B$2:$CB$2,0)
),
"")
)</f>
        <v/>
      </c>
      <c r="H631" t="str">
        <f t="shared" si="27"/>
        <v/>
      </c>
      <c r="I631" t="str">
        <f t="shared" si="28"/>
        <v/>
      </c>
      <c r="J631" t="str">
        <f xml:space="preserve">
_xlfn.SWITCH(E631,
"良好サイン",H631*VLOOKUP(F631,参照用!$P$2:$Q$55,2,0),
"注意サイン",H631*VLOOKUP(F631,参照用!$P$2:$Q$55,2,0),
""
)</f>
        <v/>
      </c>
      <c r="K631" s="20">
        <f t="shared" si="29"/>
        <v>60</v>
      </c>
    </row>
    <row r="632" spans="1:11" x14ac:dyDescent="0.2">
      <c r="A632" s="8">
        <f>IF(INDEX(中間シート!B$1:B$149,QUOTIENT(ROW(A632)-2, 参照用!$J$12) + 3,1)&gt;0,
INDEX(中間シート!B$1:B$149,QUOTIENT(ROW(A632)-2, 参照用!$J$12) + 3,1),
"")</f>
        <v>46029</v>
      </c>
      <c r="B632" s="8" t="str">
        <f>IF(INDEX(中間シート!D$1:D$149,QUOTIENT(ROW(B632)-2, 参照用!$J$12) + 3,1)&gt;0,
INDEX(中間シート!D$1:D$149,QUOTIENT(ROW(B632)-2, 参照用!$J$12) + 3,1),
"")</f>
        <v>朝</v>
      </c>
      <c r="C632" s="8" t="str">
        <f>INDEX(中間シート!$A$1:$AZ$149,MATCH(A632&amp;B632,中間シート!$A$1:$A$149,0),MATCH(C$1,中間シート!$A$2:$AZ$2,0))</f>
        <v/>
      </c>
      <c r="D632" s="8" t="str">
        <f>INDEX(中間シート!$A$1:$AZ$149,MATCH($A632&amp;$B632,中間シート!$A$1:$A$149,0),MATCH(D$1,中間シート!$A$2:$AZ$2,0))</f>
        <v/>
      </c>
      <c r="E632" t="str">
        <f>IF(
A632="","",
VLOOKUP(MOD(ROW(A632)-2, 参照用!$J$12) + 1,参照用!$N$1:$P$50,2,0)
)</f>
        <v>日付</v>
      </c>
      <c r="F632" t="str">
        <f xml:space="preserve">
IF(A632="","",
VLOOKUP(MOD(ROW(A632)-2, 参照用!$J$12) + 1,参照用!$N$1:$P$50,3,0)
)</f>
        <v>日付</v>
      </c>
      <c r="G632">
        <f xml:space="preserve">
IF(A632="","",
IFERROR(
INDEX(中間シート!$B:$CB,
MATCH(A632&amp;B632,中間シート!$A$1:$A$149,0),
MATCH(F632,中間シート!$B$2:$CB$2,0)
),
"")
)</f>
        <v>46029</v>
      </c>
      <c r="H632" t="str">
        <f t="shared" si="27"/>
        <v/>
      </c>
      <c r="I632">
        <f t="shared" si="28"/>
        <v>46029</v>
      </c>
      <c r="J632" t="str">
        <f xml:space="preserve">
_xlfn.SWITCH(E632,
"良好サイン",H632*VLOOKUP(F632,参照用!$P$2:$Q$55,2,0),
"注意サイン",H632*VLOOKUP(F632,参照用!$P$2:$Q$55,2,0),
""
)</f>
        <v/>
      </c>
      <c r="K632" s="20">
        <f t="shared" si="29"/>
        <v>60</v>
      </c>
    </row>
    <row r="633" spans="1:11" x14ac:dyDescent="0.2">
      <c r="A633" s="8">
        <f>IF(INDEX(中間シート!B$1:B$149,QUOTIENT(ROW(A633)-2, 参照用!$J$12) + 3,1)&gt;0,
INDEX(中間シート!B$1:B$149,QUOTIENT(ROW(A633)-2, 参照用!$J$12) + 3,1),
"")</f>
        <v>46029</v>
      </c>
      <c r="B633" s="8" t="str">
        <f>IF(INDEX(中間シート!D$1:D$149,QUOTIENT(ROW(B633)-2, 参照用!$J$12) + 3,1)&gt;0,
INDEX(中間シート!D$1:D$149,QUOTIENT(ROW(B633)-2, 参照用!$J$12) + 3,1),
"")</f>
        <v>朝</v>
      </c>
      <c r="C633" s="8" t="str">
        <f>INDEX(中間シート!$A$1:$AZ$149,MATCH(A633&amp;B633,中間シート!$A$1:$A$149,0),MATCH(C$1,中間シート!$A$2:$AZ$2,0))</f>
        <v/>
      </c>
      <c r="D633" s="8" t="str">
        <f>INDEX(中間シート!$A$1:$AZ$149,MATCH($A633&amp;$B633,中間シート!$A$1:$A$149,0),MATCH(D$1,中間シート!$A$2:$AZ$2,0))</f>
        <v/>
      </c>
      <c r="E633" t="str">
        <f>IF(
A633="","",
VLOOKUP(MOD(ROW(A633)-2, 参照用!$J$12) + 1,参照用!$N$1:$P$50,2,0)
)</f>
        <v>曜日</v>
      </c>
      <c r="F633" t="str">
        <f xml:space="preserve">
IF(A633="","",
VLOOKUP(MOD(ROW(A633)-2, 参照用!$J$12) + 1,参照用!$N$1:$P$50,3,0)
)</f>
        <v>曜日</v>
      </c>
      <c r="G633" t="str">
        <f xml:space="preserve">
IF(A633="","",
IFERROR(
INDEX(中間シート!$B:$CB,
MATCH(A633&amp;B633,中間シート!$A$1:$A$149,0),
MATCH(F633,中間シート!$B$2:$CB$2,0)
),
"")
)</f>
        <v>水</v>
      </c>
      <c r="H633" t="str">
        <f t="shared" si="27"/>
        <v/>
      </c>
      <c r="I633" t="str">
        <f t="shared" si="28"/>
        <v>水</v>
      </c>
      <c r="J633" t="str">
        <f xml:space="preserve">
_xlfn.SWITCH(E633,
"良好サイン",H633*VLOOKUP(F633,参照用!$P$2:$Q$55,2,0),
"注意サイン",H633*VLOOKUP(F633,参照用!$P$2:$Q$55,2,0),
""
)</f>
        <v/>
      </c>
      <c r="K633" s="20">
        <f t="shared" si="29"/>
        <v>60</v>
      </c>
    </row>
    <row r="634" spans="1:11" x14ac:dyDescent="0.2">
      <c r="A634" s="8">
        <f>IF(INDEX(中間シート!B$1:B$149,QUOTIENT(ROW(A634)-2, 参照用!$J$12) + 3,1)&gt;0,
INDEX(中間シート!B$1:B$149,QUOTIENT(ROW(A634)-2, 参照用!$J$12) + 3,1),
"")</f>
        <v>46029</v>
      </c>
      <c r="B634" s="8" t="str">
        <f>IF(INDEX(中間シート!D$1:D$149,QUOTIENT(ROW(B634)-2, 参照用!$J$12) + 3,1)&gt;0,
INDEX(中間シート!D$1:D$149,QUOTIENT(ROW(B634)-2, 参照用!$J$12) + 3,1),
"")</f>
        <v>朝</v>
      </c>
      <c r="C634" s="8" t="str">
        <f>INDEX(中間シート!$A$1:$AZ$149,MATCH(A634&amp;B634,中間シート!$A$1:$A$149,0),MATCH(C$1,中間シート!$A$2:$AZ$2,0))</f>
        <v/>
      </c>
      <c r="D634" s="8" t="str">
        <f>INDEX(中間シート!$A$1:$AZ$149,MATCH($A634&amp;$B634,中間シート!$A$1:$A$149,0),MATCH(D$1,中間シート!$A$2:$AZ$2,0))</f>
        <v/>
      </c>
      <c r="E634" t="str">
        <f>IF(
A634="","",
VLOOKUP(MOD(ROW(A634)-2, 参照用!$J$12) + 1,参照用!$N$1:$P$50,2,0)
)</f>
        <v>時間帯</v>
      </c>
      <c r="F634" t="str">
        <f xml:space="preserve">
IF(A634="","",
VLOOKUP(MOD(ROW(A634)-2, 参照用!$J$12) + 1,参照用!$N$1:$P$50,3,0)
)</f>
        <v>時間帯</v>
      </c>
      <c r="G634" t="str">
        <f xml:space="preserve">
IF(A634="","",
IFERROR(
INDEX(中間シート!$B:$CB,
MATCH(A634&amp;B634,中間シート!$A$1:$A$149,0),
MATCH(F634,中間シート!$B$2:$CB$2,0)
),
"")
)</f>
        <v>朝</v>
      </c>
      <c r="H634" t="str">
        <f t="shared" si="27"/>
        <v/>
      </c>
      <c r="I634" t="str">
        <f t="shared" si="28"/>
        <v>朝</v>
      </c>
      <c r="J634" t="str">
        <f xml:space="preserve">
_xlfn.SWITCH(E634,
"良好サイン",H634*VLOOKUP(F634,参照用!$P$2:$Q$55,2,0),
"注意サイン",H634*VLOOKUP(F634,参照用!$P$2:$Q$55,2,0),
""
)</f>
        <v/>
      </c>
      <c r="K634" s="20">
        <f t="shared" si="29"/>
        <v>60</v>
      </c>
    </row>
    <row r="635" spans="1:11" x14ac:dyDescent="0.2">
      <c r="A635" s="8">
        <f>IF(INDEX(中間シート!B$1:B$149,QUOTIENT(ROW(A635)-2, 参照用!$J$12) + 3,1)&gt;0,
INDEX(中間シート!B$1:B$149,QUOTIENT(ROW(A635)-2, 参照用!$J$12) + 3,1),
"")</f>
        <v>46029</v>
      </c>
      <c r="B635" s="8" t="str">
        <f>IF(INDEX(中間シート!D$1:D$149,QUOTIENT(ROW(B635)-2, 参照用!$J$12) + 3,1)&gt;0,
INDEX(中間シート!D$1:D$149,QUOTIENT(ROW(B635)-2, 参照用!$J$12) + 3,1),
"")</f>
        <v>朝</v>
      </c>
      <c r="C635" s="8" t="str">
        <f>INDEX(中間シート!$A$1:$AZ$149,MATCH(A635&amp;B635,中間シート!$A$1:$A$149,0),MATCH(C$1,中間シート!$A$2:$AZ$2,0))</f>
        <v/>
      </c>
      <c r="D635" s="8" t="str">
        <f>INDEX(中間シート!$A$1:$AZ$149,MATCH($A635&amp;$B635,中間シート!$A$1:$A$149,0),MATCH(D$1,中間シート!$A$2:$AZ$2,0))</f>
        <v/>
      </c>
      <c r="E635" t="str">
        <f>IF(
A635="","",
VLOOKUP(MOD(ROW(A635)-2, 参照用!$J$12) + 1,参照用!$N$1:$P$50,2,0)
)</f>
        <v>気候</v>
      </c>
      <c r="F635" t="str">
        <f xml:space="preserve">
IF(A635="","",
VLOOKUP(MOD(ROW(A635)-2, 参照用!$J$12) + 1,参照用!$N$1:$P$50,3,0)
)</f>
        <v>天気</v>
      </c>
      <c r="G635" t="str">
        <f xml:space="preserve">
IF(A635="","",
IFERROR(
INDEX(中間シート!$B:$CB,
MATCH(A635&amp;B635,中間シート!$A$1:$A$149,0),
MATCH(F635,中間シート!$B$2:$CB$2,0)
),
"")
)</f>
        <v/>
      </c>
      <c r="H635" t="str">
        <f t="shared" si="27"/>
        <v/>
      </c>
      <c r="I635" t="str">
        <f t="shared" si="28"/>
        <v/>
      </c>
      <c r="J635" t="str">
        <f xml:space="preserve">
_xlfn.SWITCH(E635,
"良好サイン",H635*VLOOKUP(F635,参照用!$P$2:$Q$55,2,0),
"注意サイン",H635*VLOOKUP(F635,参照用!$P$2:$Q$55,2,0),
""
)</f>
        <v/>
      </c>
      <c r="K635" s="20">
        <f t="shared" si="29"/>
        <v>60</v>
      </c>
    </row>
    <row r="636" spans="1:11" x14ac:dyDescent="0.2">
      <c r="A636" s="8">
        <f>IF(INDEX(中間シート!B$1:B$149,QUOTIENT(ROW(A636)-2, 参照用!$J$12) + 3,1)&gt;0,
INDEX(中間シート!B$1:B$149,QUOTIENT(ROW(A636)-2, 参照用!$J$12) + 3,1),
"")</f>
        <v>46029</v>
      </c>
      <c r="B636" s="8" t="str">
        <f>IF(INDEX(中間シート!D$1:D$149,QUOTIENT(ROW(B636)-2, 参照用!$J$12) + 3,1)&gt;0,
INDEX(中間シート!D$1:D$149,QUOTIENT(ROW(B636)-2, 参照用!$J$12) + 3,1),
"")</f>
        <v>朝</v>
      </c>
      <c r="C636" s="8" t="str">
        <f>INDEX(中間シート!$A$1:$AZ$149,MATCH(A636&amp;B636,中間シート!$A$1:$A$149,0),MATCH(C$1,中間シート!$A$2:$AZ$2,0))</f>
        <v/>
      </c>
      <c r="D636" s="8" t="str">
        <f>INDEX(中間シート!$A$1:$AZ$149,MATCH($A636&amp;$B636,中間シート!$A$1:$A$149,0),MATCH(D$1,中間シート!$A$2:$AZ$2,0))</f>
        <v/>
      </c>
      <c r="E636" t="str">
        <f>IF(
A636="","",
VLOOKUP(MOD(ROW(A636)-2, 参照用!$J$12) + 1,参照用!$N$1:$P$50,2,0)
)</f>
        <v>気候</v>
      </c>
      <c r="F636" t="str">
        <f xml:space="preserve">
IF(A636="","",
VLOOKUP(MOD(ROW(A636)-2, 参照用!$J$12) + 1,参照用!$N$1:$P$50,3,0)
)</f>
        <v>気温</v>
      </c>
      <c r="G636" t="str">
        <f xml:space="preserve">
IF(A636="","",
IFERROR(
INDEX(中間シート!$B:$CB,
MATCH(A636&amp;B636,中間シート!$A$1:$A$149,0),
MATCH(F636,中間シート!$B$2:$CB$2,0)
),
"")
)</f>
        <v/>
      </c>
      <c r="H636" t="str">
        <f t="shared" si="27"/>
        <v/>
      </c>
      <c r="I636" t="str">
        <f t="shared" si="28"/>
        <v/>
      </c>
      <c r="J636" t="str">
        <f xml:space="preserve">
_xlfn.SWITCH(E636,
"良好サイン",H636*VLOOKUP(F636,参照用!$P$2:$Q$55,2,0),
"注意サイン",H636*VLOOKUP(F636,参照用!$P$2:$Q$55,2,0),
""
)</f>
        <v/>
      </c>
      <c r="K636" s="20">
        <f t="shared" si="29"/>
        <v>60</v>
      </c>
    </row>
    <row r="637" spans="1:11" x14ac:dyDescent="0.2">
      <c r="A637" s="8">
        <f>IF(INDEX(中間シート!B$1:B$149,QUOTIENT(ROW(A637)-2, 参照用!$J$12) + 3,1)&gt;0,
INDEX(中間シート!B$1:B$149,QUOTIENT(ROW(A637)-2, 参照用!$J$12) + 3,1),
"")</f>
        <v>46029</v>
      </c>
      <c r="B637" s="8" t="str">
        <f>IF(INDEX(中間シート!D$1:D$149,QUOTIENT(ROW(B637)-2, 参照用!$J$12) + 3,1)&gt;0,
INDEX(中間シート!D$1:D$149,QUOTIENT(ROW(B637)-2, 参照用!$J$12) + 3,1),
"")</f>
        <v>朝</v>
      </c>
      <c r="C637" s="8" t="str">
        <f>INDEX(中間シート!$A$1:$AZ$149,MATCH(A637&amp;B637,中間シート!$A$1:$A$149,0),MATCH(C$1,中間シート!$A$2:$AZ$2,0))</f>
        <v/>
      </c>
      <c r="D637" s="8" t="str">
        <f>INDEX(中間シート!$A$1:$AZ$149,MATCH($A637&amp;$B637,中間シート!$A$1:$A$149,0),MATCH(D$1,中間シート!$A$2:$AZ$2,0))</f>
        <v/>
      </c>
      <c r="E637" t="str">
        <f>IF(
A637="","",
VLOOKUP(MOD(ROW(A637)-2, 参照用!$J$12) + 1,参照用!$N$1:$P$50,2,0)
)</f>
        <v>基礎指標</v>
      </c>
      <c r="F637" t="str">
        <f xml:space="preserve">
IF(A637="","",
VLOOKUP(MOD(ROW(A637)-2, 参照用!$J$12) + 1,参照用!$N$1:$P$50,3,0)
)</f>
        <v>睡眠</v>
      </c>
      <c r="G637">
        <f xml:space="preserve">
IF(A637="","",
IFERROR(
INDEX(中間シート!$B:$CB,
MATCH(A637&amp;B637,中間シート!$A$1:$A$149,0),
MATCH(F637,中間シート!$B$2:$CB$2,0)
),
"")
)</f>
        <v>0</v>
      </c>
      <c r="H637">
        <f t="shared" si="27"/>
        <v>0</v>
      </c>
      <c r="I637" t="str">
        <f t="shared" si="28"/>
        <v/>
      </c>
      <c r="J637" t="str">
        <f xml:space="preserve">
_xlfn.SWITCH(E637,
"良好サイン",H637*VLOOKUP(F637,参照用!$P$2:$Q$55,2,0),
"注意サイン",H637*VLOOKUP(F637,参照用!$P$2:$Q$55,2,0),
""
)</f>
        <v/>
      </c>
      <c r="K637" s="20">
        <f t="shared" si="29"/>
        <v>60</v>
      </c>
    </row>
    <row r="638" spans="1:11" x14ac:dyDescent="0.2">
      <c r="A638" s="8">
        <f>IF(INDEX(中間シート!B$1:B$149,QUOTIENT(ROW(A638)-2, 参照用!$J$12) + 3,1)&gt;0,
INDEX(中間シート!B$1:B$149,QUOTIENT(ROW(A638)-2, 参照用!$J$12) + 3,1),
"")</f>
        <v>46029</v>
      </c>
      <c r="B638" s="8" t="str">
        <f>IF(INDEX(中間シート!D$1:D$149,QUOTIENT(ROW(B638)-2, 参照用!$J$12) + 3,1)&gt;0,
INDEX(中間シート!D$1:D$149,QUOTIENT(ROW(B638)-2, 参照用!$J$12) + 3,1),
"")</f>
        <v>朝</v>
      </c>
      <c r="C638" s="8" t="str">
        <f>INDEX(中間シート!$A$1:$AZ$149,MATCH(A638&amp;B638,中間シート!$A$1:$A$149,0),MATCH(C$1,中間シート!$A$2:$AZ$2,0))</f>
        <v/>
      </c>
      <c r="D638" s="8" t="str">
        <f>INDEX(中間シート!$A$1:$AZ$149,MATCH($A638&amp;$B638,中間シート!$A$1:$A$149,0),MATCH(D$1,中間シート!$A$2:$AZ$2,0))</f>
        <v/>
      </c>
      <c r="E638" t="str">
        <f>IF(
A638="","",
VLOOKUP(MOD(ROW(A638)-2, 参照用!$J$12) + 1,参照用!$N$1:$P$50,2,0)
)</f>
        <v>基礎指標</v>
      </c>
      <c r="F638" t="str">
        <f xml:space="preserve">
IF(A638="","",
VLOOKUP(MOD(ROW(A638)-2, 参照用!$J$12) + 1,参照用!$N$1:$P$50,3,0)
)</f>
        <v>食事</v>
      </c>
      <c r="G638">
        <f xml:space="preserve">
IF(A638="","",
IFERROR(
INDEX(中間シート!$B:$CB,
MATCH(A638&amp;B638,中間シート!$A$1:$A$149,0),
MATCH(F638,中間シート!$B$2:$CB$2,0)
),
"")
)</f>
        <v>0</v>
      </c>
      <c r="H638">
        <f t="shared" si="27"/>
        <v>0</v>
      </c>
      <c r="I638" t="str">
        <f t="shared" si="28"/>
        <v/>
      </c>
      <c r="J638" t="str">
        <f xml:space="preserve">
_xlfn.SWITCH(E638,
"良好サイン",H638*VLOOKUP(F638,参照用!$P$2:$Q$55,2,0),
"注意サイン",H638*VLOOKUP(F638,参照用!$P$2:$Q$55,2,0),
""
)</f>
        <v/>
      </c>
      <c r="K638" s="20">
        <f t="shared" si="29"/>
        <v>60</v>
      </c>
    </row>
    <row r="639" spans="1:11" x14ac:dyDescent="0.2">
      <c r="A639" s="8">
        <f>IF(INDEX(中間シート!B$1:B$149,QUOTIENT(ROW(A639)-2, 参照用!$J$12) + 3,1)&gt;0,
INDEX(中間シート!B$1:B$149,QUOTIENT(ROW(A639)-2, 参照用!$J$12) + 3,1),
"")</f>
        <v>46029</v>
      </c>
      <c r="B639" s="8" t="str">
        <f>IF(INDEX(中間シート!D$1:D$149,QUOTIENT(ROW(B639)-2, 参照用!$J$12) + 3,1)&gt;0,
INDEX(中間シート!D$1:D$149,QUOTIENT(ROW(B639)-2, 参照用!$J$12) + 3,1),
"")</f>
        <v>朝</v>
      </c>
      <c r="C639" s="8" t="str">
        <f>INDEX(中間シート!$A$1:$AZ$149,MATCH(A639&amp;B639,中間シート!$A$1:$A$149,0),MATCH(C$1,中間シート!$A$2:$AZ$2,0))</f>
        <v/>
      </c>
      <c r="D639" s="8" t="str">
        <f>INDEX(中間シート!$A$1:$AZ$149,MATCH($A639&amp;$B639,中間シート!$A$1:$A$149,0),MATCH(D$1,中間シート!$A$2:$AZ$2,0))</f>
        <v/>
      </c>
      <c r="E639" t="str">
        <f>IF(
A639="","",
VLOOKUP(MOD(ROW(A639)-2, 参照用!$J$12) + 1,参照用!$N$1:$P$50,2,0)
)</f>
        <v>基礎指標</v>
      </c>
      <c r="F639" t="str">
        <f xml:space="preserve">
IF(A639="","",
VLOOKUP(MOD(ROW(A639)-2, 参照用!$J$12) + 1,参照用!$N$1:$P$50,3,0)
)</f>
        <v>ストレス</v>
      </c>
      <c r="G639">
        <f xml:space="preserve">
IF(A639="","",
IFERROR(
INDEX(中間シート!$B:$CB,
MATCH(A639&amp;B639,中間シート!$A$1:$A$149,0),
MATCH(F639,中間シート!$B$2:$CB$2,0)
),
"")
)</f>
        <v>0</v>
      </c>
      <c r="H639">
        <f t="shared" si="27"/>
        <v>0</v>
      </c>
      <c r="I639" t="str">
        <f t="shared" si="28"/>
        <v/>
      </c>
      <c r="J639" t="str">
        <f xml:space="preserve">
_xlfn.SWITCH(E639,
"良好サイン",H639*VLOOKUP(F639,参照用!$P$2:$Q$55,2,0),
"注意サイン",H639*VLOOKUP(F639,参照用!$P$2:$Q$55,2,0),
""
)</f>
        <v/>
      </c>
      <c r="K639" s="20">
        <f t="shared" si="29"/>
        <v>60</v>
      </c>
    </row>
    <row r="640" spans="1:11" x14ac:dyDescent="0.2">
      <c r="A640" s="8">
        <f>IF(INDEX(中間シート!B$1:B$149,QUOTIENT(ROW(A640)-2, 参照用!$J$12) + 3,1)&gt;0,
INDEX(中間シート!B$1:B$149,QUOTIENT(ROW(A640)-2, 参照用!$J$12) + 3,1),
"")</f>
        <v>46029</v>
      </c>
      <c r="B640" s="8" t="str">
        <f>IF(INDEX(中間シート!D$1:D$149,QUOTIENT(ROW(B640)-2, 参照用!$J$12) + 3,1)&gt;0,
INDEX(中間シート!D$1:D$149,QUOTIENT(ROW(B640)-2, 参照用!$J$12) + 3,1),
"")</f>
        <v>朝</v>
      </c>
      <c r="C640" s="8" t="str">
        <f>INDEX(中間シート!$A$1:$AZ$149,MATCH(A640&amp;B640,中間シート!$A$1:$A$149,0),MATCH(C$1,中間シート!$A$2:$AZ$2,0))</f>
        <v/>
      </c>
      <c r="D640" s="8" t="str">
        <f>INDEX(中間シート!$A$1:$AZ$149,MATCH($A640&amp;$B640,中間シート!$A$1:$A$149,0),MATCH(D$1,中間シート!$A$2:$AZ$2,0))</f>
        <v/>
      </c>
      <c r="E640" t="str">
        <f>IF(
A640="","",
VLOOKUP(MOD(ROW(A640)-2, 参照用!$J$12) + 1,参照用!$N$1:$P$50,2,0)
)</f>
        <v>良好サイン</v>
      </c>
      <c r="F640" t="str">
        <f xml:space="preserve">
IF(A640="","",
VLOOKUP(MOD(ROW(A640)-2, 参照用!$J$12) + 1,参照用!$N$1:$P$50,3,0)
)</f>
        <v>プラス思考</v>
      </c>
      <c r="G640">
        <f xml:space="preserve">
IF(A640="","",
IFERROR(
INDEX(中間シート!$B:$CB,
MATCH(A640&amp;B640,中間シート!$A$1:$A$149,0),
MATCH(F640,中間シート!$B$2:$CB$2,0)
),
"")
)</f>
        <v>0</v>
      </c>
      <c r="H640">
        <f t="shared" si="27"/>
        <v>0</v>
      </c>
      <c r="I640" t="str">
        <f t="shared" si="28"/>
        <v/>
      </c>
      <c r="J640">
        <f xml:space="preserve">
_xlfn.SWITCH(E640,
"良好サイン",H640*VLOOKUP(F640,参照用!$P$2:$Q$55,2,0),
"注意サイン",H640*VLOOKUP(F640,参照用!$P$2:$Q$55,2,0),
""
)</f>
        <v>0</v>
      </c>
      <c r="K640" s="20">
        <f t="shared" si="29"/>
        <v>60</v>
      </c>
    </row>
    <row r="641" spans="1:11" x14ac:dyDescent="0.2">
      <c r="A641" s="8">
        <f>IF(INDEX(中間シート!B$1:B$149,QUOTIENT(ROW(A641)-2, 参照用!$J$12) + 3,1)&gt;0,
INDEX(中間シート!B$1:B$149,QUOTIENT(ROW(A641)-2, 参照用!$J$12) + 3,1),
"")</f>
        <v>46029</v>
      </c>
      <c r="B641" s="8" t="str">
        <f>IF(INDEX(中間シート!D$1:D$149,QUOTIENT(ROW(B641)-2, 参照用!$J$12) + 3,1)&gt;0,
INDEX(中間シート!D$1:D$149,QUOTIENT(ROW(B641)-2, 参照用!$J$12) + 3,1),
"")</f>
        <v>朝</v>
      </c>
      <c r="C641" s="8" t="str">
        <f>INDEX(中間シート!$A$1:$AZ$149,MATCH(A641&amp;B641,中間シート!$A$1:$A$149,0),MATCH(C$1,中間シート!$A$2:$AZ$2,0))</f>
        <v/>
      </c>
      <c r="D641" s="8" t="str">
        <f>INDEX(中間シート!$A$1:$AZ$149,MATCH($A641&amp;$B641,中間シート!$A$1:$A$149,0),MATCH(D$1,中間シート!$A$2:$AZ$2,0))</f>
        <v/>
      </c>
      <c r="E641" t="str">
        <f>IF(
A641="","",
VLOOKUP(MOD(ROW(A641)-2, 参照用!$J$12) + 1,参照用!$N$1:$P$50,2,0)
)</f>
        <v>良好サイン</v>
      </c>
      <c r="F641" t="str">
        <f xml:space="preserve">
IF(A641="","",
VLOOKUP(MOD(ROW(A641)-2, 参照用!$J$12) + 1,参照用!$N$1:$P$50,3,0)
)</f>
        <v>元気</v>
      </c>
      <c r="G641">
        <f xml:space="preserve">
IF(A641="","",
IFERROR(
INDEX(中間シート!$B:$CB,
MATCH(A641&amp;B641,中間シート!$A$1:$A$149,0),
MATCH(F641,中間シート!$B$2:$CB$2,0)
),
"")
)</f>
        <v>0</v>
      </c>
      <c r="H641">
        <f t="shared" si="27"/>
        <v>0</v>
      </c>
      <c r="I641" t="str">
        <f t="shared" si="28"/>
        <v/>
      </c>
      <c r="J641">
        <f xml:space="preserve">
_xlfn.SWITCH(E641,
"良好サイン",H641*VLOOKUP(F641,参照用!$P$2:$Q$55,2,0),
"注意サイン",H641*VLOOKUP(F641,参照用!$P$2:$Q$55,2,0),
""
)</f>
        <v>0</v>
      </c>
      <c r="K641" s="20">
        <f t="shared" si="29"/>
        <v>60</v>
      </c>
    </row>
    <row r="642" spans="1:11" x14ac:dyDescent="0.2">
      <c r="A642" s="8">
        <f>IF(INDEX(中間シート!B$1:B$149,QUOTIENT(ROW(A642)-2, 参照用!$J$12) + 3,1)&gt;0,
INDEX(中間シート!B$1:B$149,QUOTIENT(ROW(A642)-2, 参照用!$J$12) + 3,1),
"")</f>
        <v>46029</v>
      </c>
      <c r="B642" s="8" t="str">
        <f>IF(INDEX(中間シート!D$1:D$149,QUOTIENT(ROW(B642)-2, 参照用!$J$12) + 3,1)&gt;0,
INDEX(中間シート!D$1:D$149,QUOTIENT(ROW(B642)-2, 参照用!$J$12) + 3,1),
"")</f>
        <v>朝</v>
      </c>
      <c r="C642" s="8" t="str">
        <f>INDEX(中間シート!$A$1:$AZ$149,MATCH(A642&amp;B642,中間シート!$A$1:$A$149,0),MATCH(C$1,中間シート!$A$2:$AZ$2,0))</f>
        <v/>
      </c>
      <c r="D642" s="8" t="str">
        <f>INDEX(中間シート!$A$1:$AZ$149,MATCH($A642&amp;$B642,中間シート!$A$1:$A$149,0),MATCH(D$1,中間シート!$A$2:$AZ$2,0))</f>
        <v/>
      </c>
      <c r="E642" t="str">
        <f>IF(
A642="","",
VLOOKUP(MOD(ROW(A642)-2, 参照用!$J$12) + 1,参照用!$N$1:$P$50,2,0)
)</f>
        <v>良好サイン</v>
      </c>
      <c r="F642" t="str">
        <f xml:space="preserve">
IF(A642="","",
VLOOKUP(MOD(ROW(A642)-2, 参照用!$J$12) + 1,参照用!$N$1:$P$50,3,0)
)</f>
        <v>やる気あり</v>
      </c>
      <c r="G642">
        <f xml:space="preserve">
IF(A642="","",
IFERROR(
INDEX(中間シート!$B:$CB,
MATCH(A642&amp;B642,中間シート!$A$1:$A$149,0),
MATCH(F642,中間シート!$B$2:$CB$2,0)
),
"")
)</f>
        <v>0</v>
      </c>
      <c r="H642">
        <f t="shared" si="27"/>
        <v>0</v>
      </c>
      <c r="I642" t="str">
        <f t="shared" si="28"/>
        <v/>
      </c>
      <c r="J642">
        <f xml:space="preserve">
_xlfn.SWITCH(E642,
"良好サイン",H642*VLOOKUP(F642,参照用!$P$2:$Q$55,2,0),
"注意サイン",H642*VLOOKUP(F642,参照用!$P$2:$Q$55,2,0),
""
)</f>
        <v>0</v>
      </c>
      <c r="K642" s="20">
        <f t="shared" si="29"/>
        <v>60</v>
      </c>
    </row>
    <row r="643" spans="1:11" x14ac:dyDescent="0.2">
      <c r="A643" s="8">
        <f>IF(INDEX(中間シート!B$1:B$149,QUOTIENT(ROW(A643)-2, 参照用!$J$12) + 3,1)&gt;0,
INDEX(中間シート!B$1:B$149,QUOTIENT(ROW(A643)-2, 参照用!$J$12) + 3,1),
"")</f>
        <v>46029</v>
      </c>
      <c r="B643" s="8" t="str">
        <f>IF(INDEX(中間シート!D$1:D$149,QUOTIENT(ROW(B643)-2, 参照用!$J$12) + 3,1)&gt;0,
INDEX(中間シート!D$1:D$149,QUOTIENT(ROW(B643)-2, 参照用!$J$12) + 3,1),
"")</f>
        <v>朝</v>
      </c>
      <c r="C643" s="8" t="str">
        <f>INDEX(中間シート!$A$1:$AZ$149,MATCH(A643&amp;B643,中間シート!$A$1:$A$149,0),MATCH(C$1,中間シート!$A$2:$AZ$2,0))</f>
        <v/>
      </c>
      <c r="D643" s="8" t="str">
        <f>INDEX(中間シート!$A$1:$AZ$149,MATCH($A643&amp;$B643,中間シート!$A$1:$A$149,0),MATCH(D$1,中間シート!$A$2:$AZ$2,0))</f>
        <v/>
      </c>
      <c r="E643" t="str">
        <f>IF(
A643="","",
VLOOKUP(MOD(ROW(A643)-2, 参照用!$J$12) + 1,参照用!$N$1:$P$50,2,0)
)</f>
        <v>良好サイン</v>
      </c>
      <c r="F643" t="str">
        <f xml:space="preserve">
IF(A643="","",
VLOOKUP(MOD(ROW(A643)-2, 参照用!$J$12) + 1,参照用!$N$1:$P$50,3,0)
)</f>
        <v>心に余裕</v>
      </c>
      <c r="G643">
        <f xml:space="preserve">
IF(A643="","",
IFERROR(
INDEX(中間シート!$B:$CB,
MATCH(A643&amp;B643,中間シート!$A$1:$A$149,0),
MATCH(F643,中間シート!$B$2:$CB$2,0)
),
"")
)</f>
        <v>0</v>
      </c>
      <c r="H643">
        <f t="shared" ref="H643:H706" si="30">IFERROR(IF(VALUE(G643)&gt;100,"",VALUE(G643)),"")</f>
        <v>0</v>
      </c>
      <c r="I643" t="str">
        <f t="shared" ref="I643:I706" si="31">IF(H643="",G643,"")</f>
        <v/>
      </c>
      <c r="J643">
        <f xml:space="preserve">
_xlfn.SWITCH(E643,
"良好サイン",H643*VLOOKUP(F643,参照用!$P$2:$Q$55,2,0),
"注意サイン",H643*VLOOKUP(F643,参照用!$P$2:$Q$55,2,0),
""
)</f>
        <v>0</v>
      </c>
      <c r="K643" s="20">
        <f t="shared" ref="K643:K706" si="32">IFERROR(IF(A643="","",(60+SUMIFS($J$1:$J$3999,$A$1:$A$3999,A643,$B$1:$B$3999,B643)))
/
(1+SUMIFS(H:H,A:A,A643,B:B,B643,E:E,"悪化サイン")),"")</f>
        <v>60</v>
      </c>
    </row>
    <row r="644" spans="1:11" x14ac:dyDescent="0.2">
      <c r="A644" s="8">
        <f>IF(INDEX(中間シート!B$1:B$149,QUOTIENT(ROW(A644)-2, 参照用!$J$12) + 3,1)&gt;0,
INDEX(中間シート!B$1:B$149,QUOTIENT(ROW(A644)-2, 参照用!$J$12) + 3,1),
"")</f>
        <v>46029</v>
      </c>
      <c r="B644" s="8" t="str">
        <f>IF(INDEX(中間シート!D$1:D$149,QUOTIENT(ROW(B644)-2, 参照用!$J$12) + 3,1)&gt;0,
INDEX(中間シート!D$1:D$149,QUOTIENT(ROW(B644)-2, 参照用!$J$12) + 3,1),
"")</f>
        <v>朝</v>
      </c>
      <c r="C644" s="8" t="str">
        <f>INDEX(中間シート!$A$1:$AZ$149,MATCH(A644&amp;B644,中間シート!$A$1:$A$149,0),MATCH(C$1,中間シート!$A$2:$AZ$2,0))</f>
        <v/>
      </c>
      <c r="D644" s="8" t="str">
        <f>INDEX(中間シート!$A$1:$AZ$149,MATCH($A644&amp;$B644,中間シート!$A$1:$A$149,0),MATCH(D$1,中間シート!$A$2:$AZ$2,0))</f>
        <v/>
      </c>
      <c r="E644" t="str">
        <f>IF(
A644="","",
VLOOKUP(MOD(ROW(A644)-2, 参照用!$J$12) + 1,参照用!$N$1:$P$50,2,0)
)</f>
        <v>良好サイン</v>
      </c>
      <c r="F644" t="str">
        <f xml:space="preserve">
IF(A644="","",
VLOOKUP(MOD(ROW(A644)-2, 参照用!$J$12) + 1,参照用!$N$1:$P$50,3,0)
)</f>
        <v>イキイキ</v>
      </c>
      <c r="G644">
        <f xml:space="preserve">
IF(A644="","",
IFERROR(
INDEX(中間シート!$B:$CB,
MATCH(A644&amp;B644,中間シート!$A$1:$A$149,0),
MATCH(F644,中間シート!$B$2:$CB$2,0)
),
"")
)</f>
        <v>0</v>
      </c>
      <c r="H644">
        <f t="shared" si="30"/>
        <v>0</v>
      </c>
      <c r="I644" t="str">
        <f t="shared" si="31"/>
        <v/>
      </c>
      <c r="J644">
        <f xml:space="preserve">
_xlfn.SWITCH(E644,
"良好サイン",H644*VLOOKUP(F644,参照用!$P$2:$Q$55,2,0),
"注意サイン",H644*VLOOKUP(F644,参照用!$P$2:$Q$55,2,0),
""
)</f>
        <v>0</v>
      </c>
      <c r="K644" s="20">
        <f t="shared" si="32"/>
        <v>60</v>
      </c>
    </row>
    <row r="645" spans="1:11" x14ac:dyDescent="0.2">
      <c r="A645" s="8">
        <f>IF(INDEX(中間シート!B$1:B$149,QUOTIENT(ROW(A645)-2, 参照用!$J$12) + 3,1)&gt;0,
INDEX(中間シート!B$1:B$149,QUOTIENT(ROW(A645)-2, 参照用!$J$12) + 3,1),
"")</f>
        <v>46029</v>
      </c>
      <c r="B645" s="8" t="str">
        <f>IF(INDEX(中間シート!D$1:D$149,QUOTIENT(ROW(B645)-2, 参照用!$J$12) + 3,1)&gt;0,
INDEX(中間シート!D$1:D$149,QUOTIENT(ROW(B645)-2, 参照用!$J$12) + 3,1),
"")</f>
        <v>朝</v>
      </c>
      <c r="C645" s="8" t="str">
        <f>INDEX(中間シート!$A$1:$AZ$149,MATCH(A645&amp;B645,中間シート!$A$1:$A$149,0),MATCH(C$1,中間シート!$A$2:$AZ$2,0))</f>
        <v/>
      </c>
      <c r="D645" s="8" t="str">
        <f>INDEX(中間シート!$A$1:$AZ$149,MATCH($A645&amp;$B645,中間シート!$A$1:$A$149,0),MATCH(D$1,中間シート!$A$2:$AZ$2,0))</f>
        <v/>
      </c>
      <c r="E645" t="str">
        <f>IF(
A645="","",
VLOOKUP(MOD(ROW(A645)-2, 参照用!$J$12) + 1,参照用!$N$1:$P$50,2,0)
)</f>
        <v>良好サイン</v>
      </c>
      <c r="F645" t="str">
        <f xml:space="preserve">
IF(A645="","",
VLOOKUP(MOD(ROW(A645)-2, 参照用!$J$12) + 1,参照用!$N$1:$P$50,3,0)
)</f>
        <v>活動的</v>
      </c>
      <c r="G645">
        <f xml:space="preserve">
IF(A645="","",
IFERROR(
INDEX(中間シート!$B:$CB,
MATCH(A645&amp;B645,中間シート!$A$1:$A$149,0),
MATCH(F645,中間シート!$B$2:$CB$2,0)
),
"")
)</f>
        <v>0</v>
      </c>
      <c r="H645">
        <f t="shared" si="30"/>
        <v>0</v>
      </c>
      <c r="I645" t="str">
        <f t="shared" si="31"/>
        <v/>
      </c>
      <c r="J645">
        <f xml:space="preserve">
_xlfn.SWITCH(E645,
"良好サイン",H645*VLOOKUP(F645,参照用!$P$2:$Q$55,2,0),
"注意サイン",H645*VLOOKUP(F645,参照用!$P$2:$Q$55,2,0),
""
)</f>
        <v>0</v>
      </c>
      <c r="K645" s="20">
        <f t="shared" si="32"/>
        <v>60</v>
      </c>
    </row>
    <row r="646" spans="1:11" x14ac:dyDescent="0.2">
      <c r="A646" s="8">
        <f>IF(INDEX(中間シート!B$1:B$149,QUOTIENT(ROW(A646)-2, 参照用!$J$12) + 3,1)&gt;0,
INDEX(中間シート!B$1:B$149,QUOTIENT(ROW(A646)-2, 参照用!$J$12) + 3,1),
"")</f>
        <v>46029</v>
      </c>
      <c r="B646" s="8" t="str">
        <f>IF(INDEX(中間シート!D$1:D$149,QUOTIENT(ROW(B646)-2, 参照用!$J$12) + 3,1)&gt;0,
INDEX(中間シート!D$1:D$149,QUOTIENT(ROW(B646)-2, 参照用!$J$12) + 3,1),
"")</f>
        <v>朝</v>
      </c>
      <c r="C646" s="8" t="str">
        <f>INDEX(中間シート!$A$1:$AZ$149,MATCH(A646&amp;B646,中間シート!$A$1:$A$149,0),MATCH(C$1,中間シート!$A$2:$AZ$2,0))</f>
        <v/>
      </c>
      <c r="D646" s="8" t="str">
        <f>INDEX(中間シート!$A$1:$AZ$149,MATCH($A646&amp;$B646,中間シート!$A$1:$A$149,0),MATCH(D$1,中間シート!$A$2:$AZ$2,0))</f>
        <v/>
      </c>
      <c r="E646" t="str">
        <f>IF(
A646="","",
VLOOKUP(MOD(ROW(A646)-2, 参照用!$J$12) + 1,参照用!$N$1:$P$50,2,0)
)</f>
        <v>注意サイン</v>
      </c>
      <c r="F646" t="str">
        <f xml:space="preserve">
IF(A646="","",
VLOOKUP(MOD(ROW(A646)-2, 参照用!$J$12) + 1,参照用!$N$1:$P$50,3,0)
)</f>
        <v>ため息が増加</v>
      </c>
      <c r="G646">
        <f xml:space="preserve">
IF(A646="","",
IFERROR(
INDEX(中間シート!$B:$CB,
MATCH(A646&amp;B646,中間シート!$A$1:$A$149,0),
MATCH(F646,中間シート!$B$2:$CB$2,0)
),
"")
)</f>
        <v>0</v>
      </c>
      <c r="H646">
        <f t="shared" si="30"/>
        <v>0</v>
      </c>
      <c r="I646" t="str">
        <f t="shared" si="31"/>
        <v/>
      </c>
      <c r="J646">
        <f xml:space="preserve">
_xlfn.SWITCH(E646,
"良好サイン",H646*VLOOKUP(F646,参照用!$P$2:$Q$55,2,0),
"注意サイン",H646*VLOOKUP(F646,参照用!$P$2:$Q$55,2,0),
""
)</f>
        <v>0</v>
      </c>
      <c r="K646" s="20">
        <f t="shared" si="32"/>
        <v>60</v>
      </c>
    </row>
    <row r="647" spans="1:11" x14ac:dyDescent="0.2">
      <c r="A647" s="8">
        <f>IF(INDEX(中間シート!B$1:B$149,QUOTIENT(ROW(A647)-2, 参照用!$J$12) + 3,1)&gt;0,
INDEX(中間シート!B$1:B$149,QUOTIENT(ROW(A647)-2, 参照用!$J$12) + 3,1),
"")</f>
        <v>46029</v>
      </c>
      <c r="B647" s="8" t="str">
        <f>IF(INDEX(中間シート!D$1:D$149,QUOTIENT(ROW(B647)-2, 参照用!$J$12) + 3,1)&gt;0,
INDEX(中間シート!D$1:D$149,QUOTIENT(ROW(B647)-2, 参照用!$J$12) + 3,1),
"")</f>
        <v>朝</v>
      </c>
      <c r="C647" s="8" t="str">
        <f>INDEX(中間シート!$A$1:$AZ$149,MATCH(A647&amp;B647,中間シート!$A$1:$A$149,0),MATCH(C$1,中間シート!$A$2:$AZ$2,0))</f>
        <v/>
      </c>
      <c r="D647" s="8" t="str">
        <f>INDEX(中間シート!$A$1:$AZ$149,MATCH($A647&amp;$B647,中間シート!$A$1:$A$149,0),MATCH(D$1,中間シート!$A$2:$AZ$2,0))</f>
        <v/>
      </c>
      <c r="E647" t="str">
        <f>IF(
A647="","",
VLOOKUP(MOD(ROW(A647)-2, 参照用!$J$12) + 1,参照用!$N$1:$P$50,2,0)
)</f>
        <v>注意サイン</v>
      </c>
      <c r="F647" t="str">
        <f xml:space="preserve">
IF(A647="","",
VLOOKUP(MOD(ROW(A647)-2, 参照用!$J$12) + 1,参照用!$N$1:$P$50,3,0)
)</f>
        <v>もやもや</v>
      </c>
      <c r="G647">
        <f xml:space="preserve">
IF(A647="","",
IFERROR(
INDEX(中間シート!$B:$CB,
MATCH(A647&amp;B647,中間シート!$A$1:$A$149,0),
MATCH(F647,中間シート!$B$2:$CB$2,0)
),
"")
)</f>
        <v>0</v>
      </c>
      <c r="H647">
        <f t="shared" si="30"/>
        <v>0</v>
      </c>
      <c r="I647" t="str">
        <f t="shared" si="31"/>
        <v/>
      </c>
      <c r="J647">
        <f xml:space="preserve">
_xlfn.SWITCH(E647,
"良好サイン",H647*VLOOKUP(F647,参照用!$P$2:$Q$55,2,0),
"注意サイン",H647*VLOOKUP(F647,参照用!$P$2:$Q$55,2,0),
""
)</f>
        <v>0</v>
      </c>
      <c r="K647" s="20">
        <f t="shared" si="32"/>
        <v>60</v>
      </c>
    </row>
    <row r="648" spans="1:11" x14ac:dyDescent="0.2">
      <c r="A648" s="8">
        <f>IF(INDEX(中間シート!B$1:B$149,QUOTIENT(ROW(A648)-2, 参照用!$J$12) + 3,1)&gt;0,
INDEX(中間シート!B$1:B$149,QUOTIENT(ROW(A648)-2, 参照用!$J$12) + 3,1),
"")</f>
        <v>46029</v>
      </c>
      <c r="B648" s="8" t="str">
        <f>IF(INDEX(中間シート!D$1:D$149,QUOTIENT(ROW(B648)-2, 参照用!$J$12) + 3,1)&gt;0,
INDEX(中間シート!D$1:D$149,QUOTIENT(ROW(B648)-2, 参照用!$J$12) + 3,1),
"")</f>
        <v>朝</v>
      </c>
      <c r="C648" s="8" t="str">
        <f>INDEX(中間シート!$A$1:$AZ$149,MATCH(A648&amp;B648,中間シート!$A$1:$A$149,0),MATCH(C$1,中間シート!$A$2:$AZ$2,0))</f>
        <v/>
      </c>
      <c r="D648" s="8" t="str">
        <f>INDEX(中間シート!$A$1:$AZ$149,MATCH($A648&amp;$B648,中間シート!$A$1:$A$149,0),MATCH(D$1,中間シート!$A$2:$AZ$2,0))</f>
        <v/>
      </c>
      <c r="E648" t="str">
        <f>IF(
A648="","",
VLOOKUP(MOD(ROW(A648)-2, 参照用!$J$12) + 1,参照用!$N$1:$P$50,2,0)
)</f>
        <v>注意サイン</v>
      </c>
      <c r="F648" t="str">
        <f xml:space="preserve">
IF(A648="","",
VLOOKUP(MOD(ROW(A648)-2, 参照用!$J$12) + 1,参照用!$N$1:$P$50,3,0)
)</f>
        <v>だるい</v>
      </c>
      <c r="G648">
        <f xml:space="preserve">
IF(A648="","",
IFERROR(
INDEX(中間シート!$B:$CB,
MATCH(A648&amp;B648,中間シート!$A$1:$A$149,0),
MATCH(F648,中間シート!$B$2:$CB$2,0)
),
"")
)</f>
        <v>0</v>
      </c>
      <c r="H648">
        <f t="shared" si="30"/>
        <v>0</v>
      </c>
      <c r="I648" t="str">
        <f t="shared" si="31"/>
        <v/>
      </c>
      <c r="J648">
        <f xml:space="preserve">
_xlfn.SWITCH(E648,
"良好サイン",H648*VLOOKUP(F648,参照用!$P$2:$Q$55,2,0),
"注意サイン",H648*VLOOKUP(F648,参照用!$P$2:$Q$55,2,0),
""
)</f>
        <v>0</v>
      </c>
      <c r="K648" s="20">
        <f t="shared" si="32"/>
        <v>60</v>
      </c>
    </row>
    <row r="649" spans="1:11" x14ac:dyDescent="0.2">
      <c r="A649" s="8">
        <f>IF(INDEX(中間シート!B$1:B$149,QUOTIENT(ROW(A649)-2, 参照用!$J$12) + 3,1)&gt;0,
INDEX(中間シート!B$1:B$149,QUOTIENT(ROW(A649)-2, 参照用!$J$12) + 3,1),
"")</f>
        <v>46029</v>
      </c>
      <c r="B649" s="8" t="str">
        <f>IF(INDEX(中間シート!D$1:D$149,QUOTIENT(ROW(B649)-2, 参照用!$J$12) + 3,1)&gt;0,
INDEX(中間シート!D$1:D$149,QUOTIENT(ROW(B649)-2, 参照用!$J$12) + 3,1),
"")</f>
        <v>朝</v>
      </c>
      <c r="C649" s="8" t="str">
        <f>INDEX(中間シート!$A$1:$AZ$149,MATCH(A649&amp;B649,中間シート!$A$1:$A$149,0),MATCH(C$1,中間シート!$A$2:$AZ$2,0))</f>
        <v/>
      </c>
      <c r="D649" s="8" t="str">
        <f>INDEX(中間シート!$A$1:$AZ$149,MATCH($A649&amp;$B649,中間シート!$A$1:$A$149,0),MATCH(D$1,中間シート!$A$2:$AZ$2,0))</f>
        <v/>
      </c>
      <c r="E649" t="str">
        <f>IF(
A649="","",
VLOOKUP(MOD(ROW(A649)-2, 参照用!$J$12) + 1,参照用!$N$1:$P$50,2,0)
)</f>
        <v>注意サイン</v>
      </c>
      <c r="F649" t="str">
        <f xml:space="preserve">
IF(A649="","",
VLOOKUP(MOD(ROW(A649)-2, 参照用!$J$12) + 1,参照用!$N$1:$P$50,3,0)
)</f>
        <v>ぼーっとする</v>
      </c>
      <c r="G649">
        <f xml:space="preserve">
IF(A649="","",
IFERROR(
INDEX(中間シート!$B:$CB,
MATCH(A649&amp;B649,中間シート!$A$1:$A$149,0),
MATCH(F649,中間シート!$B$2:$CB$2,0)
),
"")
)</f>
        <v>0</v>
      </c>
      <c r="H649">
        <f t="shared" si="30"/>
        <v>0</v>
      </c>
      <c r="I649" t="str">
        <f t="shared" si="31"/>
        <v/>
      </c>
      <c r="J649">
        <f xml:space="preserve">
_xlfn.SWITCH(E649,
"良好サイン",H649*VLOOKUP(F649,参照用!$P$2:$Q$55,2,0),
"注意サイン",H649*VLOOKUP(F649,参照用!$P$2:$Q$55,2,0),
""
)</f>
        <v>0</v>
      </c>
      <c r="K649" s="20">
        <f t="shared" si="32"/>
        <v>60</v>
      </c>
    </row>
    <row r="650" spans="1:11" x14ac:dyDescent="0.2">
      <c r="A650" s="8">
        <f>IF(INDEX(中間シート!B$1:B$149,QUOTIENT(ROW(A650)-2, 参照用!$J$12) + 3,1)&gt;0,
INDEX(中間シート!B$1:B$149,QUOTIENT(ROW(A650)-2, 参照用!$J$12) + 3,1),
"")</f>
        <v>46029</v>
      </c>
      <c r="B650" s="8" t="str">
        <f>IF(INDEX(中間シート!D$1:D$149,QUOTIENT(ROW(B650)-2, 参照用!$J$12) + 3,1)&gt;0,
INDEX(中間シート!D$1:D$149,QUOTIENT(ROW(B650)-2, 参照用!$J$12) + 3,1),
"")</f>
        <v>朝</v>
      </c>
      <c r="C650" s="8" t="str">
        <f>INDEX(中間シート!$A$1:$AZ$149,MATCH(A650&amp;B650,中間シート!$A$1:$A$149,0),MATCH(C$1,中間シート!$A$2:$AZ$2,0))</f>
        <v/>
      </c>
      <c r="D650" s="8" t="str">
        <f>INDEX(中間シート!$A$1:$AZ$149,MATCH($A650&amp;$B650,中間シート!$A$1:$A$149,0),MATCH(D$1,中間シート!$A$2:$AZ$2,0))</f>
        <v/>
      </c>
      <c r="E650" t="str">
        <f>IF(
A650="","",
VLOOKUP(MOD(ROW(A650)-2, 参照用!$J$12) + 1,参照用!$N$1:$P$50,2,0)
)</f>
        <v>注意サイン</v>
      </c>
      <c r="F650" t="str">
        <f xml:space="preserve">
IF(A650="","",
VLOOKUP(MOD(ROW(A650)-2, 参照用!$J$12) + 1,参照用!$N$1:$P$50,3,0)
)</f>
        <v>協調性が低下</v>
      </c>
      <c r="G650">
        <f xml:space="preserve">
IF(A650="","",
IFERROR(
INDEX(中間シート!$B:$CB,
MATCH(A650&amp;B650,中間シート!$A$1:$A$149,0),
MATCH(F650,中間シート!$B$2:$CB$2,0)
),
"")
)</f>
        <v>0</v>
      </c>
      <c r="H650">
        <f t="shared" si="30"/>
        <v>0</v>
      </c>
      <c r="I650" t="str">
        <f t="shared" si="31"/>
        <v/>
      </c>
      <c r="J650">
        <f xml:space="preserve">
_xlfn.SWITCH(E650,
"良好サイン",H650*VLOOKUP(F650,参照用!$P$2:$Q$55,2,0),
"注意サイン",H650*VLOOKUP(F650,参照用!$P$2:$Q$55,2,0),
""
)</f>
        <v>0</v>
      </c>
      <c r="K650" s="20">
        <f t="shared" si="32"/>
        <v>60</v>
      </c>
    </row>
    <row r="651" spans="1:11" x14ac:dyDescent="0.2">
      <c r="A651" s="8">
        <f>IF(INDEX(中間シート!B$1:B$149,QUOTIENT(ROW(A651)-2, 参照用!$J$12) + 3,1)&gt;0,
INDEX(中間シート!B$1:B$149,QUOTIENT(ROW(A651)-2, 参照用!$J$12) + 3,1),
"")</f>
        <v>46029</v>
      </c>
      <c r="B651" s="8" t="str">
        <f>IF(INDEX(中間シート!D$1:D$149,QUOTIENT(ROW(B651)-2, 参照用!$J$12) + 3,1)&gt;0,
INDEX(中間シート!D$1:D$149,QUOTIENT(ROW(B651)-2, 参照用!$J$12) + 3,1),
"")</f>
        <v>朝</v>
      </c>
      <c r="C651" s="8" t="str">
        <f>INDEX(中間シート!$A$1:$AZ$149,MATCH(A651&amp;B651,中間シート!$A$1:$A$149,0),MATCH(C$1,中間シート!$A$2:$AZ$2,0))</f>
        <v/>
      </c>
      <c r="D651" s="8" t="str">
        <f>INDEX(中間シート!$A$1:$AZ$149,MATCH($A651&amp;$B651,中間シート!$A$1:$A$149,0),MATCH(D$1,中間シート!$A$2:$AZ$2,0))</f>
        <v/>
      </c>
      <c r="E651" t="str">
        <f>IF(
A651="","",
VLOOKUP(MOD(ROW(A651)-2, 参照用!$J$12) + 1,参照用!$N$1:$P$50,2,0)
)</f>
        <v>注意サイン</v>
      </c>
      <c r="F651" t="str">
        <f xml:space="preserve">
IF(A651="","",
VLOOKUP(MOD(ROW(A651)-2, 参照用!$J$12) + 1,参照用!$N$1:$P$50,3,0)
)</f>
        <v>憂鬱</v>
      </c>
      <c r="G651">
        <f xml:space="preserve">
IF(A651="","",
IFERROR(
INDEX(中間シート!$B:$CB,
MATCH(A651&amp;B651,中間シート!$A$1:$A$149,0),
MATCH(F651,中間シート!$B$2:$CB$2,0)
),
"")
)</f>
        <v>0</v>
      </c>
      <c r="H651">
        <f t="shared" si="30"/>
        <v>0</v>
      </c>
      <c r="I651" t="str">
        <f t="shared" si="31"/>
        <v/>
      </c>
      <c r="J651">
        <f xml:space="preserve">
_xlfn.SWITCH(E651,
"良好サイン",H651*VLOOKUP(F651,参照用!$P$2:$Q$55,2,0),
"注意サイン",H651*VLOOKUP(F651,参照用!$P$2:$Q$55,2,0),
""
)</f>
        <v>0</v>
      </c>
      <c r="K651" s="20">
        <f t="shared" si="32"/>
        <v>60</v>
      </c>
    </row>
    <row r="652" spans="1:11" x14ac:dyDescent="0.2">
      <c r="A652" s="8">
        <f>IF(INDEX(中間シート!B$1:B$149,QUOTIENT(ROW(A652)-2, 参照用!$J$12) + 3,1)&gt;0,
INDEX(中間シート!B$1:B$149,QUOTIENT(ROW(A652)-2, 参照用!$J$12) + 3,1),
"")</f>
        <v>46029</v>
      </c>
      <c r="B652" s="8" t="str">
        <f>IF(INDEX(中間シート!D$1:D$149,QUOTIENT(ROW(B652)-2, 参照用!$J$12) + 3,1)&gt;0,
INDEX(中間シート!D$1:D$149,QUOTIENT(ROW(B652)-2, 参照用!$J$12) + 3,1),
"")</f>
        <v>朝</v>
      </c>
      <c r="C652" s="8" t="str">
        <f>INDEX(中間シート!$A$1:$AZ$149,MATCH(A652&amp;B652,中間シート!$A$1:$A$149,0),MATCH(C$1,中間シート!$A$2:$AZ$2,0))</f>
        <v/>
      </c>
      <c r="D652" s="8" t="str">
        <f>INDEX(中間シート!$A$1:$AZ$149,MATCH($A652&amp;$B652,中間シート!$A$1:$A$149,0),MATCH(D$1,中間シート!$A$2:$AZ$2,0))</f>
        <v/>
      </c>
      <c r="E652" t="str">
        <f>IF(
A652="","",
VLOOKUP(MOD(ROW(A652)-2, 参照用!$J$12) + 1,参照用!$N$1:$P$50,2,0)
)</f>
        <v>注意サイン</v>
      </c>
      <c r="F652" t="str">
        <f xml:space="preserve">
IF(A652="","",
VLOOKUP(MOD(ROW(A652)-2, 参照用!$J$12) + 1,参照用!$N$1:$P$50,3,0)
)</f>
        <v>やる気が無い</v>
      </c>
      <c r="G652">
        <f xml:space="preserve">
IF(A652="","",
IFERROR(
INDEX(中間シート!$B:$CB,
MATCH(A652&amp;B652,中間シート!$A$1:$A$149,0),
MATCH(F652,中間シート!$B$2:$CB$2,0)
),
"")
)</f>
        <v>0</v>
      </c>
      <c r="H652">
        <f t="shared" si="30"/>
        <v>0</v>
      </c>
      <c r="I652" t="str">
        <f t="shared" si="31"/>
        <v/>
      </c>
      <c r="J652">
        <f xml:space="preserve">
_xlfn.SWITCH(E652,
"良好サイン",H652*VLOOKUP(F652,参照用!$P$2:$Q$55,2,0),
"注意サイン",H652*VLOOKUP(F652,参照用!$P$2:$Q$55,2,0),
""
)</f>
        <v>0</v>
      </c>
      <c r="K652" s="20">
        <f t="shared" si="32"/>
        <v>60</v>
      </c>
    </row>
    <row r="653" spans="1:11" x14ac:dyDescent="0.2">
      <c r="A653" s="8">
        <f>IF(INDEX(中間シート!B$1:B$149,QUOTIENT(ROW(A653)-2, 参照用!$J$12) + 3,1)&gt;0,
INDEX(中間シート!B$1:B$149,QUOTIENT(ROW(A653)-2, 参照用!$J$12) + 3,1),
"")</f>
        <v>46029</v>
      </c>
      <c r="B653" s="8" t="str">
        <f>IF(INDEX(中間シート!D$1:D$149,QUOTIENT(ROW(B653)-2, 参照用!$J$12) + 3,1)&gt;0,
INDEX(中間シート!D$1:D$149,QUOTIENT(ROW(B653)-2, 参照用!$J$12) + 3,1),
"")</f>
        <v>朝</v>
      </c>
      <c r="C653" s="8" t="str">
        <f>INDEX(中間シート!$A$1:$AZ$149,MATCH(A653&amp;B653,中間シート!$A$1:$A$149,0),MATCH(C$1,中間シート!$A$2:$AZ$2,0))</f>
        <v/>
      </c>
      <c r="D653" s="8" t="str">
        <f>INDEX(中間シート!$A$1:$AZ$149,MATCH($A653&amp;$B653,中間シート!$A$1:$A$149,0),MATCH(D$1,中間シート!$A$2:$AZ$2,0))</f>
        <v/>
      </c>
      <c r="E653" t="str">
        <f>IF(
A653="","",
VLOOKUP(MOD(ROW(A653)-2, 参照用!$J$12) + 1,参照用!$N$1:$P$50,2,0)
)</f>
        <v>注意サイン</v>
      </c>
      <c r="F653" t="str">
        <f xml:space="preserve">
IF(A653="","",
VLOOKUP(MOD(ROW(A653)-2, 参照用!$J$12) + 1,参照用!$N$1:$P$50,3,0)
)</f>
        <v>物忘れ</v>
      </c>
      <c r="G653">
        <f xml:space="preserve">
IF(A653="","",
IFERROR(
INDEX(中間シート!$B:$CB,
MATCH(A653&amp;B653,中間シート!$A$1:$A$149,0),
MATCH(F653,中間シート!$B$2:$CB$2,0)
),
"")
)</f>
        <v>0</v>
      </c>
      <c r="H653">
        <f t="shared" si="30"/>
        <v>0</v>
      </c>
      <c r="I653" t="str">
        <f t="shared" si="31"/>
        <v/>
      </c>
      <c r="J653">
        <f xml:space="preserve">
_xlfn.SWITCH(E653,
"良好サイン",H653*VLOOKUP(F653,参照用!$P$2:$Q$55,2,0),
"注意サイン",H653*VLOOKUP(F653,参照用!$P$2:$Q$55,2,0),
""
)</f>
        <v>0</v>
      </c>
      <c r="K653" s="20">
        <f t="shared" si="32"/>
        <v>60</v>
      </c>
    </row>
    <row r="654" spans="1:11" x14ac:dyDescent="0.2">
      <c r="A654" s="8">
        <f>IF(INDEX(中間シート!B$1:B$149,QUOTIENT(ROW(A654)-2, 参照用!$J$12) + 3,1)&gt;0,
INDEX(中間シート!B$1:B$149,QUOTIENT(ROW(A654)-2, 参照用!$J$12) + 3,1),
"")</f>
        <v>46029</v>
      </c>
      <c r="B654" s="8" t="str">
        <f>IF(INDEX(中間シート!D$1:D$149,QUOTIENT(ROW(B654)-2, 参照用!$J$12) + 3,1)&gt;0,
INDEX(中間シート!D$1:D$149,QUOTIENT(ROW(B654)-2, 参照用!$J$12) + 3,1),
"")</f>
        <v>朝</v>
      </c>
      <c r="C654" s="8" t="str">
        <f>INDEX(中間シート!$A$1:$AZ$149,MATCH(A654&amp;B654,中間シート!$A$1:$A$149,0),MATCH(C$1,中間シート!$A$2:$AZ$2,0))</f>
        <v/>
      </c>
      <c r="D654" s="8" t="str">
        <f>INDEX(中間シート!$A$1:$AZ$149,MATCH($A654&amp;$B654,中間シート!$A$1:$A$149,0),MATCH(D$1,中間シート!$A$2:$AZ$2,0))</f>
        <v/>
      </c>
      <c r="E654" t="str">
        <f>IF(
A654="","",
VLOOKUP(MOD(ROW(A654)-2, 参照用!$J$12) + 1,参照用!$N$1:$P$50,2,0)
)</f>
        <v>悪化サイン</v>
      </c>
      <c r="F654" t="str">
        <f xml:space="preserve">
IF(A654="","",
VLOOKUP(MOD(ROW(A654)-2, 参照用!$J$12) + 1,参照用!$N$1:$P$50,3,0)
)</f>
        <v>イライラ</v>
      </c>
      <c r="G654">
        <f xml:space="preserve">
IF(A654="","",
IFERROR(
INDEX(中間シート!$B:$CB,
MATCH(A654&amp;B654,中間シート!$A$1:$A$149,0),
MATCH(F654,中間シート!$B$2:$CB$2,0)
),
"")
)</f>
        <v>0</v>
      </c>
      <c r="H654">
        <f t="shared" si="30"/>
        <v>0</v>
      </c>
      <c r="I654" t="str">
        <f t="shared" si="31"/>
        <v/>
      </c>
      <c r="J654" t="str">
        <f xml:space="preserve">
_xlfn.SWITCH(E654,
"良好サイン",H654*VLOOKUP(F654,参照用!$P$2:$Q$55,2,0),
"注意サイン",H654*VLOOKUP(F654,参照用!$P$2:$Q$55,2,0),
""
)</f>
        <v/>
      </c>
      <c r="K654" s="20">
        <f t="shared" si="32"/>
        <v>60</v>
      </c>
    </row>
    <row r="655" spans="1:11" x14ac:dyDescent="0.2">
      <c r="A655" s="8">
        <f>IF(INDEX(中間シート!B$1:B$149,QUOTIENT(ROW(A655)-2, 参照用!$J$12) + 3,1)&gt;0,
INDEX(中間シート!B$1:B$149,QUOTIENT(ROW(A655)-2, 参照用!$J$12) + 3,1),
"")</f>
        <v>46029</v>
      </c>
      <c r="B655" s="8" t="str">
        <f>IF(INDEX(中間シート!D$1:D$149,QUOTIENT(ROW(B655)-2, 参照用!$J$12) + 3,1)&gt;0,
INDEX(中間シート!D$1:D$149,QUOTIENT(ROW(B655)-2, 参照用!$J$12) + 3,1),
"")</f>
        <v>朝</v>
      </c>
      <c r="C655" s="8" t="str">
        <f>INDEX(中間シート!$A$1:$AZ$149,MATCH(A655&amp;B655,中間シート!$A$1:$A$149,0),MATCH(C$1,中間シート!$A$2:$AZ$2,0))</f>
        <v/>
      </c>
      <c r="D655" s="8" t="str">
        <f>INDEX(中間シート!$A$1:$AZ$149,MATCH($A655&amp;$B655,中間シート!$A$1:$A$149,0),MATCH(D$1,中間シート!$A$2:$AZ$2,0))</f>
        <v/>
      </c>
      <c r="E655" t="str">
        <f>IF(
A655="","",
VLOOKUP(MOD(ROW(A655)-2, 参照用!$J$12) + 1,参照用!$N$1:$P$50,2,0)
)</f>
        <v>悪化サイン</v>
      </c>
      <c r="F655" t="str">
        <f xml:space="preserve">
IF(A655="","",
VLOOKUP(MOD(ROW(A655)-2, 参照用!$J$12) + 1,参照用!$N$1:$P$50,3,0)
)</f>
        <v>恐怖心</v>
      </c>
      <c r="G655">
        <f xml:space="preserve">
IF(A655="","",
IFERROR(
INDEX(中間シート!$B:$CB,
MATCH(A655&amp;B655,中間シート!$A$1:$A$149,0),
MATCH(F655,中間シート!$B$2:$CB$2,0)
),
"")
)</f>
        <v>0</v>
      </c>
      <c r="H655">
        <f t="shared" si="30"/>
        <v>0</v>
      </c>
      <c r="I655" t="str">
        <f t="shared" si="31"/>
        <v/>
      </c>
      <c r="J655" t="str">
        <f xml:space="preserve">
_xlfn.SWITCH(E655,
"良好サイン",H655*VLOOKUP(F655,参照用!$P$2:$Q$55,2,0),
"注意サイン",H655*VLOOKUP(F655,参照用!$P$2:$Q$55,2,0),
""
)</f>
        <v/>
      </c>
      <c r="K655" s="20">
        <f t="shared" si="32"/>
        <v>60</v>
      </c>
    </row>
    <row r="656" spans="1:11" x14ac:dyDescent="0.2">
      <c r="A656" s="8">
        <f>IF(INDEX(中間シート!B$1:B$149,QUOTIENT(ROW(A656)-2, 参照用!$J$12) + 3,1)&gt;0,
INDEX(中間シート!B$1:B$149,QUOTIENT(ROW(A656)-2, 参照用!$J$12) + 3,1),
"")</f>
        <v>46029</v>
      </c>
      <c r="B656" s="8" t="str">
        <f>IF(INDEX(中間シート!D$1:D$149,QUOTIENT(ROW(B656)-2, 参照用!$J$12) + 3,1)&gt;0,
INDEX(中間シート!D$1:D$149,QUOTIENT(ROW(B656)-2, 参照用!$J$12) + 3,1),
"")</f>
        <v>朝</v>
      </c>
      <c r="C656" s="8" t="str">
        <f>INDEX(中間シート!$A$1:$AZ$149,MATCH(A656&amp;B656,中間シート!$A$1:$A$149,0),MATCH(C$1,中間シート!$A$2:$AZ$2,0))</f>
        <v/>
      </c>
      <c r="D656" s="8" t="str">
        <f>INDEX(中間シート!$A$1:$AZ$149,MATCH($A656&amp;$B656,中間シート!$A$1:$A$149,0),MATCH(D$1,中間シート!$A$2:$AZ$2,0))</f>
        <v/>
      </c>
      <c r="E656" t="str">
        <f>IF(
A656="","",
VLOOKUP(MOD(ROW(A656)-2, 参照用!$J$12) + 1,参照用!$N$1:$P$50,2,0)
)</f>
        <v>悪化サイン</v>
      </c>
      <c r="F656" t="str">
        <f xml:space="preserve">
IF(A656="","",
VLOOKUP(MOD(ROW(A656)-2, 参照用!$J$12) + 1,参照用!$N$1:$P$50,3,0)
)</f>
        <v>外出不可</v>
      </c>
      <c r="G656">
        <f xml:space="preserve">
IF(A656="","",
IFERROR(
INDEX(中間シート!$B:$CB,
MATCH(A656&amp;B656,中間シート!$A$1:$A$149,0),
MATCH(F656,中間シート!$B$2:$CB$2,0)
),
"")
)</f>
        <v>0</v>
      </c>
      <c r="H656">
        <f t="shared" si="30"/>
        <v>0</v>
      </c>
      <c r="I656" t="str">
        <f t="shared" si="31"/>
        <v/>
      </c>
      <c r="J656" t="str">
        <f xml:space="preserve">
_xlfn.SWITCH(E656,
"良好サイン",H656*VLOOKUP(F656,参照用!$P$2:$Q$55,2,0),
"注意サイン",H656*VLOOKUP(F656,参照用!$P$2:$Q$55,2,0),
""
)</f>
        <v/>
      </c>
      <c r="K656" s="20">
        <f t="shared" si="32"/>
        <v>60</v>
      </c>
    </row>
    <row r="657" spans="1:11" x14ac:dyDescent="0.2">
      <c r="A657" s="8">
        <f>IF(INDEX(中間シート!B$1:B$149,QUOTIENT(ROW(A657)-2, 参照用!$J$12) + 3,1)&gt;0,
INDEX(中間シート!B$1:B$149,QUOTIENT(ROW(A657)-2, 参照用!$J$12) + 3,1),
"")</f>
        <v>46029</v>
      </c>
      <c r="B657" s="8" t="str">
        <f>IF(INDEX(中間シート!D$1:D$149,QUOTIENT(ROW(B657)-2, 参照用!$J$12) + 3,1)&gt;0,
INDEX(中間シート!D$1:D$149,QUOTIENT(ROW(B657)-2, 参照用!$J$12) + 3,1),
"")</f>
        <v>朝</v>
      </c>
      <c r="C657" s="8" t="str">
        <f>INDEX(中間シート!$A$1:$AZ$149,MATCH(A657&amp;B657,中間シート!$A$1:$A$149,0),MATCH(C$1,中間シート!$A$2:$AZ$2,0))</f>
        <v/>
      </c>
      <c r="D657" s="8" t="str">
        <f>INDEX(中間シート!$A$1:$AZ$149,MATCH($A657&amp;$B657,中間シート!$A$1:$A$149,0),MATCH(D$1,中間シート!$A$2:$AZ$2,0))</f>
        <v/>
      </c>
      <c r="E657" t="str">
        <f>IF(
A657="","",
VLOOKUP(MOD(ROW(A657)-2, 参照用!$J$12) + 1,参照用!$N$1:$P$50,2,0)
)</f>
        <v>悪化サイン</v>
      </c>
      <c r="F657" t="str">
        <f xml:space="preserve">
IF(A657="","",
VLOOKUP(MOD(ROW(A657)-2, 参照用!$J$12) + 1,参照用!$N$1:$P$50,3,0)
)</f>
        <v>思考不能</v>
      </c>
      <c r="G657">
        <f xml:space="preserve">
IF(A657="","",
IFERROR(
INDEX(中間シート!$B:$CB,
MATCH(A657&amp;B657,中間シート!$A$1:$A$149,0),
MATCH(F657,中間シート!$B$2:$CB$2,0)
),
"")
)</f>
        <v>0</v>
      </c>
      <c r="H657">
        <f t="shared" si="30"/>
        <v>0</v>
      </c>
      <c r="I657" t="str">
        <f t="shared" si="31"/>
        <v/>
      </c>
      <c r="J657" t="str">
        <f xml:space="preserve">
_xlfn.SWITCH(E657,
"良好サイン",H657*VLOOKUP(F657,参照用!$P$2:$Q$55,2,0),
"注意サイン",H657*VLOOKUP(F657,参照用!$P$2:$Q$55,2,0),
""
)</f>
        <v/>
      </c>
      <c r="K657" s="20">
        <f t="shared" si="32"/>
        <v>60</v>
      </c>
    </row>
    <row r="658" spans="1:11" x14ac:dyDescent="0.2">
      <c r="A658" s="8">
        <f>IF(INDEX(中間シート!B$1:B$149,QUOTIENT(ROW(A658)-2, 参照用!$J$12) + 3,1)&gt;0,
INDEX(中間シート!B$1:B$149,QUOTIENT(ROW(A658)-2, 参照用!$J$12) + 3,1),
"")</f>
        <v>46029</v>
      </c>
      <c r="B658" s="8" t="str">
        <f>IF(INDEX(中間シート!D$1:D$149,QUOTIENT(ROW(B658)-2, 参照用!$J$12) + 3,1)&gt;0,
INDEX(中間シート!D$1:D$149,QUOTIENT(ROW(B658)-2, 参照用!$J$12) + 3,1),
"")</f>
        <v>朝</v>
      </c>
      <c r="C658" s="8" t="str">
        <f>INDEX(中間シート!$A$1:$AZ$149,MATCH(A658&amp;B658,中間シート!$A$1:$A$149,0),MATCH(C$1,中間シート!$A$2:$AZ$2,0))</f>
        <v/>
      </c>
      <c r="D658" s="8" t="str">
        <f>INDEX(中間シート!$A$1:$AZ$149,MATCH($A658&amp;$B658,中間シート!$A$1:$A$149,0),MATCH(D$1,中間シート!$A$2:$AZ$2,0))</f>
        <v/>
      </c>
      <c r="E658" t="str">
        <f>IF(
A658="","",
VLOOKUP(MOD(ROW(A658)-2, 参照用!$J$12) + 1,参照用!$N$1:$P$50,2,0)
)</f>
        <v>悪化サイン</v>
      </c>
      <c r="F658" t="str">
        <f xml:space="preserve">
IF(A658="","",
VLOOKUP(MOD(ROW(A658)-2, 参照用!$J$12) + 1,参照用!$N$1:$P$50,3,0)
)</f>
        <v>人間不信</v>
      </c>
      <c r="G658">
        <f xml:space="preserve">
IF(A658="","",
IFERROR(
INDEX(中間シート!$B:$CB,
MATCH(A658&amp;B658,中間シート!$A$1:$A$149,0),
MATCH(F658,中間シート!$B$2:$CB$2,0)
),
"")
)</f>
        <v>0</v>
      </c>
      <c r="H658">
        <f t="shared" si="30"/>
        <v>0</v>
      </c>
      <c r="I658" t="str">
        <f t="shared" si="31"/>
        <v/>
      </c>
      <c r="J658" t="str">
        <f xml:space="preserve">
_xlfn.SWITCH(E658,
"良好サイン",H658*VLOOKUP(F658,参照用!$P$2:$Q$55,2,0),
"注意サイン",H658*VLOOKUP(F658,参照用!$P$2:$Q$55,2,0),
""
)</f>
        <v/>
      </c>
      <c r="K658" s="20">
        <f t="shared" si="32"/>
        <v>60</v>
      </c>
    </row>
    <row r="659" spans="1:11" x14ac:dyDescent="0.2">
      <c r="A659" s="8">
        <f>IF(INDEX(中間シート!B$1:B$149,QUOTIENT(ROW(A659)-2, 参照用!$J$12) + 3,1)&gt;0,
INDEX(中間シート!B$1:B$149,QUOTIENT(ROW(A659)-2, 参照用!$J$12) + 3,1),
"")</f>
        <v>46029</v>
      </c>
      <c r="B659" s="8" t="str">
        <f>IF(INDEX(中間シート!D$1:D$149,QUOTIENT(ROW(B659)-2, 参照用!$J$12) + 3,1)&gt;0,
INDEX(中間シート!D$1:D$149,QUOTIENT(ROW(B659)-2, 参照用!$J$12) + 3,1),
"")</f>
        <v>朝</v>
      </c>
      <c r="C659" s="8" t="str">
        <f>INDEX(中間シート!$A$1:$AZ$149,MATCH(A659&amp;B659,中間シート!$A$1:$A$149,0),MATCH(C$1,中間シート!$A$2:$AZ$2,0))</f>
        <v/>
      </c>
      <c r="D659" s="8" t="str">
        <f>INDEX(中間シート!$A$1:$AZ$149,MATCH($A659&amp;$B659,中間シート!$A$1:$A$149,0),MATCH(D$1,中間シート!$A$2:$AZ$2,0))</f>
        <v/>
      </c>
      <c r="E659" t="str">
        <f>IF(
A659="","",
VLOOKUP(MOD(ROW(A659)-2, 参照用!$J$12) + 1,参照用!$N$1:$P$50,2,0)
)</f>
        <v>悪化サイン</v>
      </c>
      <c r="F659" t="str">
        <f xml:space="preserve">
IF(A659="","",
VLOOKUP(MOD(ROW(A659)-2, 参照用!$J$12) + 1,参照用!$N$1:$P$50,3,0)
)</f>
        <v>破壊衝動</v>
      </c>
      <c r="G659">
        <f xml:space="preserve">
IF(A659="","",
IFERROR(
INDEX(中間シート!$B:$CB,
MATCH(A659&amp;B659,中間シート!$A$1:$A$149,0),
MATCH(F659,中間シート!$B$2:$CB$2,0)
),
"")
)</f>
        <v>0</v>
      </c>
      <c r="H659">
        <f t="shared" si="30"/>
        <v>0</v>
      </c>
      <c r="I659" t="str">
        <f t="shared" si="31"/>
        <v/>
      </c>
      <c r="J659" t="str">
        <f xml:space="preserve">
_xlfn.SWITCH(E659,
"良好サイン",H659*VLOOKUP(F659,参照用!$P$2:$Q$55,2,0),
"注意サイン",H659*VLOOKUP(F659,参照用!$P$2:$Q$55,2,0),
""
)</f>
        <v/>
      </c>
      <c r="K659" s="20">
        <f t="shared" si="32"/>
        <v>60</v>
      </c>
    </row>
    <row r="660" spans="1:11" x14ac:dyDescent="0.2">
      <c r="A660" s="8">
        <f>IF(INDEX(中間シート!B$1:B$149,QUOTIENT(ROW(A660)-2, 参照用!$J$12) + 3,1)&gt;0,
INDEX(中間シート!B$1:B$149,QUOTIENT(ROW(A660)-2, 参照用!$J$12) + 3,1),
"")</f>
        <v>46029</v>
      </c>
      <c r="B660" s="8" t="str">
        <f>IF(INDEX(中間シート!D$1:D$149,QUOTIENT(ROW(B660)-2, 参照用!$J$12) + 3,1)&gt;0,
INDEX(中間シート!D$1:D$149,QUOTIENT(ROW(B660)-2, 参照用!$J$12) + 3,1),
"")</f>
        <v>朝</v>
      </c>
      <c r="C660" s="8" t="str">
        <f>INDEX(中間シート!$A$1:$AZ$149,MATCH(A660&amp;B660,中間シート!$A$1:$A$149,0),MATCH(C$1,中間シート!$A$2:$AZ$2,0))</f>
        <v/>
      </c>
      <c r="D660" s="8" t="str">
        <f>INDEX(中間シート!$A$1:$AZ$149,MATCH($A660&amp;$B660,中間シート!$A$1:$A$149,0),MATCH(D$1,中間シート!$A$2:$AZ$2,0))</f>
        <v/>
      </c>
      <c r="E660" t="str">
        <f>IF(
A660="","",
VLOOKUP(MOD(ROW(A660)-2, 参照用!$J$12) + 1,参照用!$N$1:$P$50,2,0)
)</f>
        <v>リカバリー</v>
      </c>
      <c r="F660" t="str">
        <f xml:space="preserve">
IF(A660="","",
VLOOKUP(MOD(ROW(A660)-2, 参照用!$J$12) + 1,参照用!$N$1:$P$50,3,0)
)</f>
        <v>ストレッチ</v>
      </c>
      <c r="G660">
        <f xml:space="preserve">
IF(A660="","",
IFERROR(
INDEX(中間シート!$B:$CB,
MATCH(A660&amp;B660,中間シート!$A$1:$A$149,0),
MATCH(F660,中間シート!$B$2:$CB$2,0)
),
"")
)</f>
        <v>0</v>
      </c>
      <c r="H660">
        <f t="shared" si="30"/>
        <v>0</v>
      </c>
      <c r="I660" t="str">
        <f t="shared" si="31"/>
        <v/>
      </c>
      <c r="J660" t="str">
        <f xml:space="preserve">
_xlfn.SWITCH(E660,
"良好サイン",H660*VLOOKUP(F660,参照用!$P$2:$Q$55,2,0),
"注意サイン",H660*VLOOKUP(F660,参照用!$P$2:$Q$55,2,0),
""
)</f>
        <v/>
      </c>
      <c r="K660" s="20">
        <f t="shared" si="32"/>
        <v>60</v>
      </c>
    </row>
    <row r="661" spans="1:11" x14ac:dyDescent="0.2">
      <c r="A661" s="8">
        <f>IF(INDEX(中間シート!B$1:B$149,QUOTIENT(ROW(A661)-2, 参照用!$J$12) + 3,1)&gt;0,
INDEX(中間シート!B$1:B$149,QUOTIENT(ROW(A661)-2, 参照用!$J$12) + 3,1),
"")</f>
        <v>46029</v>
      </c>
      <c r="B661" s="8" t="str">
        <f>IF(INDEX(中間シート!D$1:D$149,QUOTIENT(ROW(B661)-2, 参照用!$J$12) + 3,1)&gt;0,
INDEX(中間シート!D$1:D$149,QUOTIENT(ROW(B661)-2, 参照用!$J$12) + 3,1),
"")</f>
        <v>朝</v>
      </c>
      <c r="C661" s="8" t="str">
        <f>INDEX(中間シート!$A$1:$AZ$149,MATCH(A661&amp;B661,中間シート!$A$1:$A$149,0),MATCH(C$1,中間シート!$A$2:$AZ$2,0))</f>
        <v/>
      </c>
      <c r="D661" s="8" t="str">
        <f>INDEX(中間シート!$A$1:$AZ$149,MATCH($A661&amp;$B661,中間シート!$A$1:$A$149,0),MATCH(D$1,中間シート!$A$2:$AZ$2,0))</f>
        <v/>
      </c>
      <c r="E661" t="str">
        <f>IF(
A661="","",
VLOOKUP(MOD(ROW(A661)-2, 参照用!$J$12) + 1,参照用!$N$1:$P$50,2,0)
)</f>
        <v>リカバリー</v>
      </c>
      <c r="F661" t="str">
        <f xml:space="preserve">
IF(A661="","",
VLOOKUP(MOD(ROW(A661)-2, 参照用!$J$12) + 1,参照用!$N$1:$P$50,3,0)
)</f>
        <v>仮眠</v>
      </c>
      <c r="G661">
        <f xml:space="preserve">
IF(A661="","",
IFERROR(
INDEX(中間シート!$B:$CB,
MATCH(A661&amp;B661,中間シート!$A$1:$A$149,0),
MATCH(F661,中間シート!$B$2:$CB$2,0)
),
"")
)</f>
        <v>0</v>
      </c>
      <c r="H661">
        <f t="shared" si="30"/>
        <v>0</v>
      </c>
      <c r="I661" t="str">
        <f t="shared" si="31"/>
        <v/>
      </c>
      <c r="J661" t="str">
        <f xml:space="preserve">
_xlfn.SWITCH(E661,
"良好サイン",H661*VLOOKUP(F661,参照用!$P$2:$Q$55,2,0),
"注意サイン",H661*VLOOKUP(F661,参照用!$P$2:$Q$55,2,0),
""
)</f>
        <v/>
      </c>
      <c r="K661" s="20">
        <f t="shared" si="32"/>
        <v>60</v>
      </c>
    </row>
    <row r="662" spans="1:11" x14ac:dyDescent="0.2">
      <c r="A662" s="8">
        <f>IF(INDEX(中間シート!B$1:B$149,QUOTIENT(ROW(A662)-2, 参照用!$J$12) + 3,1)&gt;0,
INDEX(中間シート!B$1:B$149,QUOTIENT(ROW(A662)-2, 参照用!$J$12) + 3,1),
"")</f>
        <v>46029</v>
      </c>
      <c r="B662" s="8" t="str">
        <f>IF(INDEX(中間シート!D$1:D$149,QUOTIENT(ROW(B662)-2, 参照用!$J$12) + 3,1)&gt;0,
INDEX(中間シート!D$1:D$149,QUOTIENT(ROW(B662)-2, 参照用!$J$12) + 3,1),
"")</f>
        <v>朝</v>
      </c>
      <c r="C662" s="8" t="str">
        <f>INDEX(中間シート!$A$1:$AZ$149,MATCH(A662&amp;B662,中間シート!$A$1:$A$149,0),MATCH(C$1,中間シート!$A$2:$AZ$2,0))</f>
        <v/>
      </c>
      <c r="D662" s="8" t="str">
        <f>INDEX(中間シート!$A$1:$AZ$149,MATCH($A662&amp;$B662,中間シート!$A$1:$A$149,0),MATCH(D$1,中間シート!$A$2:$AZ$2,0))</f>
        <v/>
      </c>
      <c r="E662" t="str">
        <f>IF(
A662="","",
VLOOKUP(MOD(ROW(A662)-2, 参照用!$J$12) + 1,参照用!$N$1:$P$50,2,0)
)</f>
        <v>リカバリー</v>
      </c>
      <c r="F662" t="str">
        <f xml:space="preserve">
IF(A662="","",
VLOOKUP(MOD(ROW(A662)-2, 参照用!$J$12) + 1,参照用!$N$1:$P$50,3,0)
)</f>
        <v>音楽</v>
      </c>
      <c r="G662">
        <f xml:space="preserve">
IF(A662="","",
IFERROR(
INDEX(中間シート!$B:$CB,
MATCH(A662&amp;B662,中間シート!$A$1:$A$149,0),
MATCH(F662,中間シート!$B$2:$CB$2,0)
),
"")
)</f>
        <v>0</v>
      </c>
      <c r="H662">
        <f t="shared" si="30"/>
        <v>0</v>
      </c>
      <c r="I662" t="str">
        <f t="shared" si="31"/>
        <v/>
      </c>
      <c r="J662" t="str">
        <f xml:space="preserve">
_xlfn.SWITCH(E662,
"良好サイン",H662*VLOOKUP(F662,参照用!$P$2:$Q$55,2,0),
"注意サイン",H662*VLOOKUP(F662,参照用!$P$2:$Q$55,2,0),
""
)</f>
        <v/>
      </c>
      <c r="K662" s="20">
        <f t="shared" si="32"/>
        <v>60</v>
      </c>
    </row>
    <row r="663" spans="1:11" x14ac:dyDescent="0.2">
      <c r="A663" s="8">
        <f>IF(INDEX(中間シート!B$1:B$149,QUOTIENT(ROW(A663)-2, 参照用!$J$12) + 3,1)&gt;0,
INDEX(中間シート!B$1:B$149,QUOTIENT(ROW(A663)-2, 参照用!$J$12) + 3,1),
"")</f>
        <v>46029</v>
      </c>
      <c r="B663" s="8" t="str">
        <f>IF(INDEX(中間シート!D$1:D$149,QUOTIENT(ROW(B663)-2, 参照用!$J$12) + 3,1)&gt;0,
INDEX(中間シート!D$1:D$149,QUOTIENT(ROW(B663)-2, 参照用!$J$12) + 3,1),
"")</f>
        <v>朝</v>
      </c>
      <c r="C663" s="8" t="str">
        <f>INDEX(中間シート!$A$1:$AZ$149,MATCH(A663&amp;B663,中間シート!$A$1:$A$149,0),MATCH(C$1,中間シート!$A$2:$AZ$2,0))</f>
        <v/>
      </c>
      <c r="D663" s="8" t="str">
        <f>INDEX(中間シート!$A$1:$AZ$149,MATCH($A663&amp;$B663,中間シート!$A$1:$A$149,0),MATCH(D$1,中間シート!$A$2:$AZ$2,0))</f>
        <v/>
      </c>
      <c r="E663" t="str">
        <f>IF(
A663="","",
VLOOKUP(MOD(ROW(A663)-2, 参照用!$J$12) + 1,参照用!$N$1:$P$50,2,0)
)</f>
        <v>リカバリー</v>
      </c>
      <c r="F663" t="str">
        <f xml:space="preserve">
IF(A663="","",
VLOOKUP(MOD(ROW(A663)-2, 参照用!$J$12) + 1,参照用!$N$1:$P$50,3,0)
)</f>
        <v>頓服</v>
      </c>
      <c r="G663">
        <f xml:space="preserve">
IF(A663="","",
IFERROR(
INDEX(中間シート!$B:$CB,
MATCH(A663&amp;B663,中間シート!$A$1:$A$149,0),
MATCH(F663,中間シート!$B$2:$CB$2,0)
),
"")
)</f>
        <v>0</v>
      </c>
      <c r="H663">
        <f t="shared" si="30"/>
        <v>0</v>
      </c>
      <c r="I663" t="str">
        <f t="shared" si="31"/>
        <v/>
      </c>
      <c r="J663" t="str">
        <f xml:space="preserve">
_xlfn.SWITCH(E663,
"良好サイン",H663*VLOOKUP(F663,参照用!$P$2:$Q$55,2,0),
"注意サイン",H663*VLOOKUP(F663,参照用!$P$2:$Q$55,2,0),
""
)</f>
        <v/>
      </c>
      <c r="K663" s="20">
        <f t="shared" si="32"/>
        <v>60</v>
      </c>
    </row>
    <row r="664" spans="1:11" x14ac:dyDescent="0.2">
      <c r="A664" s="8">
        <f>IF(INDEX(中間シート!B$1:B$149,QUOTIENT(ROW(A664)-2, 参照用!$J$12) + 3,1)&gt;0,
INDEX(中間シート!B$1:B$149,QUOTIENT(ROW(A664)-2, 参照用!$J$12) + 3,1),
"")</f>
        <v>46029</v>
      </c>
      <c r="B664" s="8" t="str">
        <f>IF(INDEX(中間シート!D$1:D$149,QUOTIENT(ROW(B664)-2, 参照用!$J$12) + 3,1)&gt;0,
INDEX(中間シート!D$1:D$149,QUOTIENT(ROW(B664)-2, 参照用!$J$12) + 3,1),
"")</f>
        <v>朝</v>
      </c>
      <c r="C664" s="8" t="str">
        <f>INDEX(中間シート!$A$1:$AZ$149,MATCH(A664&amp;B664,中間シート!$A$1:$A$149,0),MATCH(C$1,中間シート!$A$2:$AZ$2,0))</f>
        <v/>
      </c>
      <c r="D664" s="8" t="str">
        <f>INDEX(中間シート!$A$1:$AZ$149,MATCH($A664&amp;$B664,中間シート!$A$1:$A$149,0),MATCH(D$1,中間シート!$A$2:$AZ$2,0))</f>
        <v/>
      </c>
      <c r="E664" t="str">
        <f>IF(
A664="","",
VLOOKUP(MOD(ROW(A664)-2, 参照用!$J$12) + 1,参照用!$N$1:$P$50,2,0)
)</f>
        <v>リカバリー</v>
      </c>
      <c r="F664" t="str">
        <f xml:space="preserve">
IF(A664="","",
VLOOKUP(MOD(ROW(A664)-2, 参照用!$J$12) + 1,参照用!$N$1:$P$50,3,0)
)</f>
        <v>散歩</v>
      </c>
      <c r="G664">
        <f xml:space="preserve">
IF(A664="","",
IFERROR(
INDEX(中間シート!$B:$CB,
MATCH(A664&amp;B664,中間シート!$A$1:$A$149,0),
MATCH(F664,中間シート!$B$2:$CB$2,0)
),
"")
)</f>
        <v>0</v>
      </c>
      <c r="H664">
        <f t="shared" si="30"/>
        <v>0</v>
      </c>
      <c r="I664" t="str">
        <f t="shared" si="31"/>
        <v/>
      </c>
      <c r="J664" t="str">
        <f xml:space="preserve">
_xlfn.SWITCH(E664,
"良好サイン",H664*VLOOKUP(F664,参照用!$P$2:$Q$55,2,0),
"注意サイン",H664*VLOOKUP(F664,参照用!$P$2:$Q$55,2,0),
""
)</f>
        <v/>
      </c>
      <c r="K664" s="20">
        <f t="shared" si="32"/>
        <v>60</v>
      </c>
    </row>
    <row r="665" spans="1:11" x14ac:dyDescent="0.2">
      <c r="A665" s="8">
        <f>IF(INDEX(中間シート!B$1:B$149,QUOTIENT(ROW(A665)-2, 参照用!$J$12) + 3,1)&gt;0,
INDEX(中間シート!B$1:B$149,QUOTIENT(ROW(A665)-2, 参照用!$J$12) + 3,1),
"")</f>
        <v>46029</v>
      </c>
      <c r="B665" s="8" t="str">
        <f>IF(INDEX(中間シート!D$1:D$149,QUOTIENT(ROW(B665)-2, 参照用!$J$12) + 3,1)&gt;0,
INDEX(中間シート!D$1:D$149,QUOTIENT(ROW(B665)-2, 参照用!$J$12) + 3,1),
"")</f>
        <v>朝</v>
      </c>
      <c r="C665" s="8" t="str">
        <f>INDEX(中間シート!$A$1:$AZ$149,MATCH(A665&amp;B665,中間シート!$A$1:$A$149,0),MATCH(C$1,中間シート!$A$2:$AZ$2,0))</f>
        <v/>
      </c>
      <c r="D665" s="8" t="str">
        <f>INDEX(中間シート!$A$1:$AZ$149,MATCH($A665&amp;$B665,中間シート!$A$1:$A$149,0),MATCH(D$1,中間シート!$A$2:$AZ$2,0))</f>
        <v/>
      </c>
      <c r="E665" t="str">
        <f>IF(
A665="","",
VLOOKUP(MOD(ROW(A665)-2, 参照用!$J$12) + 1,参照用!$N$1:$P$50,2,0)
)</f>
        <v>服薬</v>
      </c>
      <c r="F665" t="str">
        <f xml:space="preserve">
IF(A665="","",
VLOOKUP(MOD(ROW(A665)-2, 参照用!$J$12) + 1,参照用!$N$1:$P$50,3,0)
)</f>
        <v>いつもの薬</v>
      </c>
      <c r="G665">
        <f xml:space="preserve">
IF(A665="","",
IFERROR(
INDEX(中間シート!$B:$CB,
MATCH(A665&amp;B665,中間シート!$A$1:$A$149,0),
MATCH(F665,中間シート!$B$2:$CB$2,0)
),
"")
)</f>
        <v>0</v>
      </c>
      <c r="H665">
        <f t="shared" si="30"/>
        <v>0</v>
      </c>
      <c r="I665" t="str">
        <f t="shared" si="31"/>
        <v/>
      </c>
      <c r="J665" t="str">
        <f xml:space="preserve">
_xlfn.SWITCH(E665,
"良好サイン",H665*VLOOKUP(F665,参照用!$P$2:$Q$55,2,0),
"注意サイン",H665*VLOOKUP(F665,参照用!$P$2:$Q$55,2,0),
""
)</f>
        <v/>
      </c>
      <c r="K665" s="20">
        <f t="shared" si="32"/>
        <v>60</v>
      </c>
    </row>
    <row r="666" spans="1:11" x14ac:dyDescent="0.2">
      <c r="A666" s="8">
        <f>IF(INDEX(中間シート!B$1:B$149,QUOTIENT(ROW(A666)-2, 参照用!$J$12) + 3,1)&gt;0,
INDEX(中間シート!B$1:B$149,QUOTIENT(ROW(A666)-2, 参照用!$J$12) + 3,1),
"")</f>
        <v>46029</v>
      </c>
      <c r="B666" s="8" t="str">
        <f>IF(INDEX(中間シート!D$1:D$149,QUOTIENT(ROW(B666)-2, 参照用!$J$12) + 3,1)&gt;0,
INDEX(中間シート!D$1:D$149,QUOTIENT(ROW(B666)-2, 参照用!$J$12) + 3,1),
"")</f>
        <v>朝</v>
      </c>
      <c r="C666" s="8" t="str">
        <f>INDEX(中間シート!$A$1:$AZ$149,MATCH(A666&amp;B666,中間シート!$A$1:$A$149,0),MATCH(C$1,中間シート!$A$2:$AZ$2,0))</f>
        <v/>
      </c>
      <c r="D666" s="8" t="str">
        <f>INDEX(中間シート!$A$1:$AZ$149,MATCH($A666&amp;$B666,中間シート!$A$1:$A$149,0),MATCH(D$1,中間シート!$A$2:$AZ$2,0))</f>
        <v/>
      </c>
      <c r="E666" t="str">
        <f>IF(
A666="","",
VLOOKUP(MOD(ROW(A666)-2, 参照用!$J$12) + 1,参照用!$N$1:$P$50,2,0)
)</f>
        <v>備考</v>
      </c>
      <c r="F666" t="str">
        <f xml:space="preserve">
IF(A666="","",
VLOOKUP(MOD(ROW(A666)-2, 参照用!$J$12) + 1,参照用!$N$1:$P$50,3,0)
)</f>
        <v>コメント</v>
      </c>
      <c r="G666" t="str">
        <f xml:space="preserve">
IF(A666="","",
IFERROR(
INDEX(中間シート!$B:$CB,
MATCH(A666&amp;B666,中間シート!$A$1:$A$149,0),
MATCH(F666,中間シート!$B$2:$CB$2,0)
),
"")
)</f>
        <v/>
      </c>
      <c r="H666" t="str">
        <f t="shared" si="30"/>
        <v/>
      </c>
      <c r="I666" t="str">
        <f t="shared" si="31"/>
        <v/>
      </c>
      <c r="J666" t="str">
        <f xml:space="preserve">
_xlfn.SWITCH(E666,
"良好サイン",H666*VLOOKUP(F666,参照用!$P$2:$Q$55,2,0),
"注意サイン",H666*VLOOKUP(F666,参照用!$P$2:$Q$55,2,0),
""
)</f>
        <v/>
      </c>
      <c r="K666" s="20">
        <f t="shared" si="32"/>
        <v>60</v>
      </c>
    </row>
    <row r="667" spans="1:11" x14ac:dyDescent="0.2">
      <c r="A667" s="8">
        <f>IF(INDEX(中間シート!B$1:B$149,QUOTIENT(ROW(A667)-2, 参照用!$J$12) + 3,1)&gt;0,
INDEX(中間シート!B$1:B$149,QUOTIENT(ROW(A667)-2, 参照用!$J$12) + 3,1),
"")</f>
        <v>46029</v>
      </c>
      <c r="B667" s="8" t="str">
        <f>IF(INDEX(中間シート!D$1:D$149,QUOTIENT(ROW(B667)-2, 参照用!$J$12) + 3,1)&gt;0,
INDEX(中間シート!D$1:D$149,QUOTIENT(ROW(B667)-2, 参照用!$J$12) + 3,1),
"")</f>
        <v>昼</v>
      </c>
      <c r="C667" s="8" t="str">
        <f>INDEX(中間シート!$A$1:$AZ$149,MATCH(A667&amp;B667,中間シート!$A$1:$A$149,0),MATCH(C$1,中間シート!$A$2:$AZ$2,0))</f>
        <v/>
      </c>
      <c r="D667" s="8" t="str">
        <f>INDEX(中間シート!$A$1:$AZ$149,MATCH($A667&amp;$B667,中間シート!$A$1:$A$149,0),MATCH(D$1,中間シート!$A$2:$AZ$2,0))</f>
        <v/>
      </c>
      <c r="E667" t="str">
        <f>IF(
A667="","",
VLOOKUP(MOD(ROW(A667)-2, 参照用!$J$12) + 1,参照用!$N$1:$P$50,2,0)
)</f>
        <v>日付</v>
      </c>
      <c r="F667" t="str">
        <f xml:space="preserve">
IF(A667="","",
VLOOKUP(MOD(ROW(A667)-2, 参照用!$J$12) + 1,参照用!$N$1:$P$50,3,0)
)</f>
        <v>日付</v>
      </c>
      <c r="G667">
        <f xml:space="preserve">
IF(A667="","",
IFERROR(
INDEX(中間シート!$B:$CB,
MATCH(A667&amp;B667,中間シート!$A$1:$A$149,0),
MATCH(F667,中間シート!$B$2:$CB$2,0)
),
"")
)</f>
        <v>46029</v>
      </c>
      <c r="H667" t="str">
        <f t="shared" si="30"/>
        <v/>
      </c>
      <c r="I667">
        <f t="shared" si="31"/>
        <v>46029</v>
      </c>
      <c r="J667" t="str">
        <f xml:space="preserve">
_xlfn.SWITCH(E667,
"良好サイン",H667*VLOOKUP(F667,参照用!$P$2:$Q$55,2,0),
"注意サイン",H667*VLOOKUP(F667,参照用!$P$2:$Q$55,2,0),
""
)</f>
        <v/>
      </c>
      <c r="K667" s="20">
        <f t="shared" si="32"/>
        <v>60</v>
      </c>
    </row>
    <row r="668" spans="1:11" x14ac:dyDescent="0.2">
      <c r="A668" s="8">
        <f>IF(INDEX(中間シート!B$1:B$149,QUOTIENT(ROW(A668)-2, 参照用!$J$12) + 3,1)&gt;0,
INDEX(中間シート!B$1:B$149,QUOTIENT(ROW(A668)-2, 参照用!$J$12) + 3,1),
"")</f>
        <v>46029</v>
      </c>
      <c r="B668" s="8" t="str">
        <f>IF(INDEX(中間シート!D$1:D$149,QUOTIENT(ROW(B668)-2, 参照用!$J$12) + 3,1)&gt;0,
INDEX(中間シート!D$1:D$149,QUOTIENT(ROW(B668)-2, 参照用!$J$12) + 3,1),
"")</f>
        <v>昼</v>
      </c>
      <c r="C668" s="8" t="str">
        <f>INDEX(中間シート!$A$1:$AZ$149,MATCH(A668&amp;B668,中間シート!$A$1:$A$149,0),MATCH(C$1,中間シート!$A$2:$AZ$2,0))</f>
        <v/>
      </c>
      <c r="D668" s="8" t="str">
        <f>INDEX(中間シート!$A$1:$AZ$149,MATCH($A668&amp;$B668,中間シート!$A$1:$A$149,0),MATCH(D$1,中間シート!$A$2:$AZ$2,0))</f>
        <v/>
      </c>
      <c r="E668" t="str">
        <f>IF(
A668="","",
VLOOKUP(MOD(ROW(A668)-2, 参照用!$J$12) + 1,参照用!$N$1:$P$50,2,0)
)</f>
        <v>曜日</v>
      </c>
      <c r="F668" t="str">
        <f xml:space="preserve">
IF(A668="","",
VLOOKUP(MOD(ROW(A668)-2, 参照用!$J$12) + 1,参照用!$N$1:$P$50,3,0)
)</f>
        <v>曜日</v>
      </c>
      <c r="G668" t="str">
        <f xml:space="preserve">
IF(A668="","",
IFERROR(
INDEX(中間シート!$B:$CB,
MATCH(A668&amp;B668,中間シート!$A$1:$A$149,0),
MATCH(F668,中間シート!$B$2:$CB$2,0)
),
"")
)</f>
        <v>水</v>
      </c>
      <c r="H668" t="str">
        <f t="shared" si="30"/>
        <v/>
      </c>
      <c r="I668" t="str">
        <f t="shared" si="31"/>
        <v>水</v>
      </c>
      <c r="J668" t="str">
        <f xml:space="preserve">
_xlfn.SWITCH(E668,
"良好サイン",H668*VLOOKUP(F668,参照用!$P$2:$Q$55,2,0),
"注意サイン",H668*VLOOKUP(F668,参照用!$P$2:$Q$55,2,0),
""
)</f>
        <v/>
      </c>
      <c r="K668" s="20">
        <f t="shared" si="32"/>
        <v>60</v>
      </c>
    </row>
    <row r="669" spans="1:11" x14ac:dyDescent="0.2">
      <c r="A669" s="8">
        <f>IF(INDEX(中間シート!B$1:B$149,QUOTIENT(ROW(A669)-2, 参照用!$J$12) + 3,1)&gt;0,
INDEX(中間シート!B$1:B$149,QUOTIENT(ROW(A669)-2, 参照用!$J$12) + 3,1),
"")</f>
        <v>46029</v>
      </c>
      <c r="B669" s="8" t="str">
        <f>IF(INDEX(中間シート!D$1:D$149,QUOTIENT(ROW(B669)-2, 参照用!$J$12) + 3,1)&gt;0,
INDEX(中間シート!D$1:D$149,QUOTIENT(ROW(B669)-2, 参照用!$J$12) + 3,1),
"")</f>
        <v>昼</v>
      </c>
      <c r="C669" s="8" t="str">
        <f>INDEX(中間シート!$A$1:$AZ$149,MATCH(A669&amp;B669,中間シート!$A$1:$A$149,0),MATCH(C$1,中間シート!$A$2:$AZ$2,0))</f>
        <v/>
      </c>
      <c r="D669" s="8" t="str">
        <f>INDEX(中間シート!$A$1:$AZ$149,MATCH($A669&amp;$B669,中間シート!$A$1:$A$149,0),MATCH(D$1,中間シート!$A$2:$AZ$2,0))</f>
        <v/>
      </c>
      <c r="E669" t="str">
        <f>IF(
A669="","",
VLOOKUP(MOD(ROW(A669)-2, 参照用!$J$12) + 1,参照用!$N$1:$P$50,2,0)
)</f>
        <v>時間帯</v>
      </c>
      <c r="F669" t="str">
        <f xml:space="preserve">
IF(A669="","",
VLOOKUP(MOD(ROW(A669)-2, 参照用!$J$12) + 1,参照用!$N$1:$P$50,3,0)
)</f>
        <v>時間帯</v>
      </c>
      <c r="G669" t="str">
        <f xml:space="preserve">
IF(A669="","",
IFERROR(
INDEX(中間シート!$B:$CB,
MATCH(A669&amp;B669,中間シート!$A$1:$A$149,0),
MATCH(F669,中間シート!$B$2:$CB$2,0)
),
"")
)</f>
        <v>昼</v>
      </c>
      <c r="H669" t="str">
        <f t="shared" si="30"/>
        <v/>
      </c>
      <c r="I669" t="str">
        <f t="shared" si="31"/>
        <v>昼</v>
      </c>
      <c r="J669" t="str">
        <f xml:space="preserve">
_xlfn.SWITCH(E669,
"良好サイン",H669*VLOOKUP(F669,参照用!$P$2:$Q$55,2,0),
"注意サイン",H669*VLOOKUP(F669,参照用!$P$2:$Q$55,2,0),
""
)</f>
        <v/>
      </c>
      <c r="K669" s="20">
        <f t="shared" si="32"/>
        <v>60</v>
      </c>
    </row>
    <row r="670" spans="1:11" x14ac:dyDescent="0.2">
      <c r="A670" s="8">
        <f>IF(INDEX(中間シート!B$1:B$149,QUOTIENT(ROW(A670)-2, 参照用!$J$12) + 3,1)&gt;0,
INDEX(中間シート!B$1:B$149,QUOTIENT(ROW(A670)-2, 参照用!$J$12) + 3,1),
"")</f>
        <v>46029</v>
      </c>
      <c r="B670" s="8" t="str">
        <f>IF(INDEX(中間シート!D$1:D$149,QUOTIENT(ROW(B670)-2, 参照用!$J$12) + 3,1)&gt;0,
INDEX(中間シート!D$1:D$149,QUOTIENT(ROW(B670)-2, 参照用!$J$12) + 3,1),
"")</f>
        <v>昼</v>
      </c>
      <c r="C670" s="8" t="str">
        <f>INDEX(中間シート!$A$1:$AZ$149,MATCH(A670&amp;B670,中間シート!$A$1:$A$149,0),MATCH(C$1,中間シート!$A$2:$AZ$2,0))</f>
        <v/>
      </c>
      <c r="D670" s="8" t="str">
        <f>INDEX(中間シート!$A$1:$AZ$149,MATCH($A670&amp;$B670,中間シート!$A$1:$A$149,0),MATCH(D$1,中間シート!$A$2:$AZ$2,0))</f>
        <v/>
      </c>
      <c r="E670" t="str">
        <f>IF(
A670="","",
VLOOKUP(MOD(ROW(A670)-2, 参照用!$J$12) + 1,参照用!$N$1:$P$50,2,0)
)</f>
        <v>気候</v>
      </c>
      <c r="F670" t="str">
        <f xml:space="preserve">
IF(A670="","",
VLOOKUP(MOD(ROW(A670)-2, 参照用!$J$12) + 1,参照用!$N$1:$P$50,3,0)
)</f>
        <v>天気</v>
      </c>
      <c r="G670" t="str">
        <f xml:space="preserve">
IF(A670="","",
IFERROR(
INDEX(中間シート!$B:$CB,
MATCH(A670&amp;B670,中間シート!$A$1:$A$149,0),
MATCH(F670,中間シート!$B$2:$CB$2,0)
),
"")
)</f>
        <v/>
      </c>
      <c r="H670" t="str">
        <f t="shared" si="30"/>
        <v/>
      </c>
      <c r="I670" t="str">
        <f t="shared" si="31"/>
        <v/>
      </c>
      <c r="J670" t="str">
        <f xml:space="preserve">
_xlfn.SWITCH(E670,
"良好サイン",H670*VLOOKUP(F670,参照用!$P$2:$Q$55,2,0),
"注意サイン",H670*VLOOKUP(F670,参照用!$P$2:$Q$55,2,0),
""
)</f>
        <v/>
      </c>
      <c r="K670" s="20">
        <f t="shared" si="32"/>
        <v>60</v>
      </c>
    </row>
    <row r="671" spans="1:11" x14ac:dyDescent="0.2">
      <c r="A671" s="8">
        <f>IF(INDEX(中間シート!B$1:B$149,QUOTIENT(ROW(A671)-2, 参照用!$J$12) + 3,1)&gt;0,
INDEX(中間シート!B$1:B$149,QUOTIENT(ROW(A671)-2, 参照用!$J$12) + 3,1),
"")</f>
        <v>46029</v>
      </c>
      <c r="B671" s="8" t="str">
        <f>IF(INDEX(中間シート!D$1:D$149,QUOTIENT(ROW(B671)-2, 参照用!$J$12) + 3,1)&gt;0,
INDEX(中間シート!D$1:D$149,QUOTIENT(ROW(B671)-2, 参照用!$J$12) + 3,1),
"")</f>
        <v>昼</v>
      </c>
      <c r="C671" s="8" t="str">
        <f>INDEX(中間シート!$A$1:$AZ$149,MATCH(A671&amp;B671,中間シート!$A$1:$A$149,0),MATCH(C$1,中間シート!$A$2:$AZ$2,0))</f>
        <v/>
      </c>
      <c r="D671" s="8" t="str">
        <f>INDEX(中間シート!$A$1:$AZ$149,MATCH($A671&amp;$B671,中間シート!$A$1:$A$149,0),MATCH(D$1,中間シート!$A$2:$AZ$2,0))</f>
        <v/>
      </c>
      <c r="E671" t="str">
        <f>IF(
A671="","",
VLOOKUP(MOD(ROW(A671)-2, 参照用!$J$12) + 1,参照用!$N$1:$P$50,2,0)
)</f>
        <v>気候</v>
      </c>
      <c r="F671" t="str">
        <f xml:space="preserve">
IF(A671="","",
VLOOKUP(MOD(ROW(A671)-2, 参照用!$J$12) + 1,参照用!$N$1:$P$50,3,0)
)</f>
        <v>気温</v>
      </c>
      <c r="G671" t="str">
        <f xml:space="preserve">
IF(A671="","",
IFERROR(
INDEX(中間シート!$B:$CB,
MATCH(A671&amp;B671,中間シート!$A$1:$A$149,0),
MATCH(F671,中間シート!$B$2:$CB$2,0)
),
"")
)</f>
        <v/>
      </c>
      <c r="H671" t="str">
        <f t="shared" si="30"/>
        <v/>
      </c>
      <c r="I671" t="str">
        <f t="shared" si="31"/>
        <v/>
      </c>
      <c r="J671" t="str">
        <f xml:space="preserve">
_xlfn.SWITCH(E671,
"良好サイン",H671*VLOOKUP(F671,参照用!$P$2:$Q$55,2,0),
"注意サイン",H671*VLOOKUP(F671,参照用!$P$2:$Q$55,2,0),
""
)</f>
        <v/>
      </c>
      <c r="K671" s="20">
        <f t="shared" si="32"/>
        <v>60</v>
      </c>
    </row>
    <row r="672" spans="1:11" x14ac:dyDescent="0.2">
      <c r="A672" s="8">
        <f>IF(INDEX(中間シート!B$1:B$149,QUOTIENT(ROW(A672)-2, 参照用!$J$12) + 3,1)&gt;0,
INDEX(中間シート!B$1:B$149,QUOTIENT(ROW(A672)-2, 参照用!$J$12) + 3,1),
"")</f>
        <v>46029</v>
      </c>
      <c r="B672" s="8" t="str">
        <f>IF(INDEX(中間シート!D$1:D$149,QUOTIENT(ROW(B672)-2, 参照用!$J$12) + 3,1)&gt;0,
INDEX(中間シート!D$1:D$149,QUOTIENT(ROW(B672)-2, 参照用!$J$12) + 3,1),
"")</f>
        <v>昼</v>
      </c>
      <c r="C672" s="8" t="str">
        <f>INDEX(中間シート!$A$1:$AZ$149,MATCH(A672&amp;B672,中間シート!$A$1:$A$149,0),MATCH(C$1,中間シート!$A$2:$AZ$2,0))</f>
        <v/>
      </c>
      <c r="D672" s="8" t="str">
        <f>INDEX(中間シート!$A$1:$AZ$149,MATCH($A672&amp;$B672,中間シート!$A$1:$A$149,0),MATCH(D$1,中間シート!$A$2:$AZ$2,0))</f>
        <v/>
      </c>
      <c r="E672" t="str">
        <f>IF(
A672="","",
VLOOKUP(MOD(ROW(A672)-2, 参照用!$J$12) + 1,参照用!$N$1:$P$50,2,0)
)</f>
        <v>基礎指標</v>
      </c>
      <c r="F672" t="str">
        <f xml:space="preserve">
IF(A672="","",
VLOOKUP(MOD(ROW(A672)-2, 参照用!$J$12) + 1,参照用!$N$1:$P$50,3,0)
)</f>
        <v>睡眠</v>
      </c>
      <c r="G672">
        <f xml:space="preserve">
IF(A672="","",
IFERROR(
INDEX(中間シート!$B:$CB,
MATCH(A672&amp;B672,中間シート!$A$1:$A$149,0),
MATCH(F672,中間シート!$B$2:$CB$2,0)
),
"")
)</f>
        <v>0</v>
      </c>
      <c r="H672">
        <f t="shared" si="30"/>
        <v>0</v>
      </c>
      <c r="I672" t="str">
        <f t="shared" si="31"/>
        <v/>
      </c>
      <c r="J672" t="str">
        <f xml:space="preserve">
_xlfn.SWITCH(E672,
"良好サイン",H672*VLOOKUP(F672,参照用!$P$2:$Q$55,2,0),
"注意サイン",H672*VLOOKUP(F672,参照用!$P$2:$Q$55,2,0),
""
)</f>
        <v/>
      </c>
      <c r="K672" s="20">
        <f t="shared" si="32"/>
        <v>60</v>
      </c>
    </row>
    <row r="673" spans="1:11" x14ac:dyDescent="0.2">
      <c r="A673" s="8">
        <f>IF(INDEX(中間シート!B$1:B$149,QUOTIENT(ROW(A673)-2, 参照用!$J$12) + 3,1)&gt;0,
INDEX(中間シート!B$1:B$149,QUOTIENT(ROW(A673)-2, 参照用!$J$12) + 3,1),
"")</f>
        <v>46029</v>
      </c>
      <c r="B673" s="8" t="str">
        <f>IF(INDEX(中間シート!D$1:D$149,QUOTIENT(ROW(B673)-2, 参照用!$J$12) + 3,1)&gt;0,
INDEX(中間シート!D$1:D$149,QUOTIENT(ROW(B673)-2, 参照用!$J$12) + 3,1),
"")</f>
        <v>昼</v>
      </c>
      <c r="C673" s="8" t="str">
        <f>INDEX(中間シート!$A$1:$AZ$149,MATCH(A673&amp;B673,中間シート!$A$1:$A$149,0),MATCH(C$1,中間シート!$A$2:$AZ$2,0))</f>
        <v/>
      </c>
      <c r="D673" s="8" t="str">
        <f>INDEX(中間シート!$A$1:$AZ$149,MATCH($A673&amp;$B673,中間シート!$A$1:$A$149,0),MATCH(D$1,中間シート!$A$2:$AZ$2,0))</f>
        <v/>
      </c>
      <c r="E673" t="str">
        <f>IF(
A673="","",
VLOOKUP(MOD(ROW(A673)-2, 参照用!$J$12) + 1,参照用!$N$1:$P$50,2,0)
)</f>
        <v>基礎指標</v>
      </c>
      <c r="F673" t="str">
        <f xml:space="preserve">
IF(A673="","",
VLOOKUP(MOD(ROW(A673)-2, 参照用!$J$12) + 1,参照用!$N$1:$P$50,3,0)
)</f>
        <v>食事</v>
      </c>
      <c r="G673">
        <f xml:space="preserve">
IF(A673="","",
IFERROR(
INDEX(中間シート!$B:$CB,
MATCH(A673&amp;B673,中間シート!$A$1:$A$149,0),
MATCH(F673,中間シート!$B$2:$CB$2,0)
),
"")
)</f>
        <v>0</v>
      </c>
      <c r="H673">
        <f t="shared" si="30"/>
        <v>0</v>
      </c>
      <c r="I673" t="str">
        <f t="shared" si="31"/>
        <v/>
      </c>
      <c r="J673" t="str">
        <f xml:space="preserve">
_xlfn.SWITCH(E673,
"良好サイン",H673*VLOOKUP(F673,参照用!$P$2:$Q$55,2,0),
"注意サイン",H673*VLOOKUP(F673,参照用!$P$2:$Q$55,2,0),
""
)</f>
        <v/>
      </c>
      <c r="K673" s="20">
        <f t="shared" si="32"/>
        <v>60</v>
      </c>
    </row>
    <row r="674" spans="1:11" x14ac:dyDescent="0.2">
      <c r="A674" s="8">
        <f>IF(INDEX(中間シート!B$1:B$149,QUOTIENT(ROW(A674)-2, 参照用!$J$12) + 3,1)&gt;0,
INDEX(中間シート!B$1:B$149,QUOTIENT(ROW(A674)-2, 参照用!$J$12) + 3,1),
"")</f>
        <v>46029</v>
      </c>
      <c r="B674" s="8" t="str">
        <f>IF(INDEX(中間シート!D$1:D$149,QUOTIENT(ROW(B674)-2, 参照用!$J$12) + 3,1)&gt;0,
INDEX(中間シート!D$1:D$149,QUOTIENT(ROW(B674)-2, 参照用!$J$12) + 3,1),
"")</f>
        <v>昼</v>
      </c>
      <c r="C674" s="8" t="str">
        <f>INDEX(中間シート!$A$1:$AZ$149,MATCH(A674&amp;B674,中間シート!$A$1:$A$149,0),MATCH(C$1,中間シート!$A$2:$AZ$2,0))</f>
        <v/>
      </c>
      <c r="D674" s="8" t="str">
        <f>INDEX(中間シート!$A$1:$AZ$149,MATCH($A674&amp;$B674,中間シート!$A$1:$A$149,0),MATCH(D$1,中間シート!$A$2:$AZ$2,0))</f>
        <v/>
      </c>
      <c r="E674" t="str">
        <f>IF(
A674="","",
VLOOKUP(MOD(ROW(A674)-2, 参照用!$J$12) + 1,参照用!$N$1:$P$50,2,0)
)</f>
        <v>基礎指標</v>
      </c>
      <c r="F674" t="str">
        <f xml:space="preserve">
IF(A674="","",
VLOOKUP(MOD(ROW(A674)-2, 参照用!$J$12) + 1,参照用!$N$1:$P$50,3,0)
)</f>
        <v>ストレス</v>
      </c>
      <c r="G674">
        <f xml:space="preserve">
IF(A674="","",
IFERROR(
INDEX(中間シート!$B:$CB,
MATCH(A674&amp;B674,中間シート!$A$1:$A$149,0),
MATCH(F674,中間シート!$B$2:$CB$2,0)
),
"")
)</f>
        <v>0</v>
      </c>
      <c r="H674">
        <f t="shared" si="30"/>
        <v>0</v>
      </c>
      <c r="I674" t="str">
        <f t="shared" si="31"/>
        <v/>
      </c>
      <c r="J674" t="str">
        <f xml:space="preserve">
_xlfn.SWITCH(E674,
"良好サイン",H674*VLOOKUP(F674,参照用!$P$2:$Q$55,2,0),
"注意サイン",H674*VLOOKUP(F674,参照用!$P$2:$Q$55,2,0),
""
)</f>
        <v/>
      </c>
      <c r="K674" s="20">
        <f t="shared" si="32"/>
        <v>60</v>
      </c>
    </row>
    <row r="675" spans="1:11" x14ac:dyDescent="0.2">
      <c r="A675" s="8">
        <f>IF(INDEX(中間シート!B$1:B$149,QUOTIENT(ROW(A675)-2, 参照用!$J$12) + 3,1)&gt;0,
INDEX(中間シート!B$1:B$149,QUOTIENT(ROW(A675)-2, 参照用!$J$12) + 3,1),
"")</f>
        <v>46029</v>
      </c>
      <c r="B675" s="8" t="str">
        <f>IF(INDEX(中間シート!D$1:D$149,QUOTIENT(ROW(B675)-2, 参照用!$J$12) + 3,1)&gt;0,
INDEX(中間シート!D$1:D$149,QUOTIENT(ROW(B675)-2, 参照用!$J$12) + 3,1),
"")</f>
        <v>昼</v>
      </c>
      <c r="C675" s="8" t="str">
        <f>INDEX(中間シート!$A$1:$AZ$149,MATCH(A675&amp;B675,中間シート!$A$1:$A$149,0),MATCH(C$1,中間シート!$A$2:$AZ$2,0))</f>
        <v/>
      </c>
      <c r="D675" s="8" t="str">
        <f>INDEX(中間シート!$A$1:$AZ$149,MATCH($A675&amp;$B675,中間シート!$A$1:$A$149,0),MATCH(D$1,中間シート!$A$2:$AZ$2,0))</f>
        <v/>
      </c>
      <c r="E675" t="str">
        <f>IF(
A675="","",
VLOOKUP(MOD(ROW(A675)-2, 参照用!$J$12) + 1,参照用!$N$1:$P$50,2,0)
)</f>
        <v>良好サイン</v>
      </c>
      <c r="F675" t="str">
        <f xml:space="preserve">
IF(A675="","",
VLOOKUP(MOD(ROW(A675)-2, 参照用!$J$12) + 1,参照用!$N$1:$P$50,3,0)
)</f>
        <v>プラス思考</v>
      </c>
      <c r="G675">
        <f xml:space="preserve">
IF(A675="","",
IFERROR(
INDEX(中間シート!$B:$CB,
MATCH(A675&amp;B675,中間シート!$A$1:$A$149,0),
MATCH(F675,中間シート!$B$2:$CB$2,0)
),
"")
)</f>
        <v>0</v>
      </c>
      <c r="H675">
        <f t="shared" si="30"/>
        <v>0</v>
      </c>
      <c r="I675" t="str">
        <f t="shared" si="31"/>
        <v/>
      </c>
      <c r="J675">
        <f xml:space="preserve">
_xlfn.SWITCH(E675,
"良好サイン",H675*VLOOKUP(F675,参照用!$P$2:$Q$55,2,0),
"注意サイン",H675*VLOOKUP(F675,参照用!$P$2:$Q$55,2,0),
""
)</f>
        <v>0</v>
      </c>
      <c r="K675" s="20">
        <f t="shared" si="32"/>
        <v>60</v>
      </c>
    </row>
    <row r="676" spans="1:11" x14ac:dyDescent="0.2">
      <c r="A676" s="8">
        <f>IF(INDEX(中間シート!B$1:B$149,QUOTIENT(ROW(A676)-2, 参照用!$J$12) + 3,1)&gt;0,
INDEX(中間シート!B$1:B$149,QUOTIENT(ROW(A676)-2, 参照用!$J$12) + 3,1),
"")</f>
        <v>46029</v>
      </c>
      <c r="B676" s="8" t="str">
        <f>IF(INDEX(中間シート!D$1:D$149,QUOTIENT(ROW(B676)-2, 参照用!$J$12) + 3,1)&gt;0,
INDEX(中間シート!D$1:D$149,QUOTIENT(ROW(B676)-2, 参照用!$J$12) + 3,1),
"")</f>
        <v>昼</v>
      </c>
      <c r="C676" s="8" t="str">
        <f>INDEX(中間シート!$A$1:$AZ$149,MATCH(A676&amp;B676,中間シート!$A$1:$A$149,0),MATCH(C$1,中間シート!$A$2:$AZ$2,0))</f>
        <v/>
      </c>
      <c r="D676" s="8" t="str">
        <f>INDEX(中間シート!$A$1:$AZ$149,MATCH($A676&amp;$B676,中間シート!$A$1:$A$149,0),MATCH(D$1,中間シート!$A$2:$AZ$2,0))</f>
        <v/>
      </c>
      <c r="E676" t="str">
        <f>IF(
A676="","",
VLOOKUP(MOD(ROW(A676)-2, 参照用!$J$12) + 1,参照用!$N$1:$P$50,2,0)
)</f>
        <v>良好サイン</v>
      </c>
      <c r="F676" t="str">
        <f xml:space="preserve">
IF(A676="","",
VLOOKUP(MOD(ROW(A676)-2, 参照用!$J$12) + 1,参照用!$N$1:$P$50,3,0)
)</f>
        <v>元気</v>
      </c>
      <c r="G676">
        <f xml:space="preserve">
IF(A676="","",
IFERROR(
INDEX(中間シート!$B:$CB,
MATCH(A676&amp;B676,中間シート!$A$1:$A$149,0),
MATCH(F676,中間シート!$B$2:$CB$2,0)
),
"")
)</f>
        <v>0</v>
      </c>
      <c r="H676">
        <f t="shared" si="30"/>
        <v>0</v>
      </c>
      <c r="I676" t="str">
        <f t="shared" si="31"/>
        <v/>
      </c>
      <c r="J676">
        <f xml:space="preserve">
_xlfn.SWITCH(E676,
"良好サイン",H676*VLOOKUP(F676,参照用!$P$2:$Q$55,2,0),
"注意サイン",H676*VLOOKUP(F676,参照用!$P$2:$Q$55,2,0),
""
)</f>
        <v>0</v>
      </c>
      <c r="K676" s="20">
        <f t="shared" si="32"/>
        <v>60</v>
      </c>
    </row>
    <row r="677" spans="1:11" x14ac:dyDescent="0.2">
      <c r="A677" s="8">
        <f>IF(INDEX(中間シート!B$1:B$149,QUOTIENT(ROW(A677)-2, 参照用!$J$12) + 3,1)&gt;0,
INDEX(中間シート!B$1:B$149,QUOTIENT(ROW(A677)-2, 参照用!$J$12) + 3,1),
"")</f>
        <v>46029</v>
      </c>
      <c r="B677" s="8" t="str">
        <f>IF(INDEX(中間シート!D$1:D$149,QUOTIENT(ROW(B677)-2, 参照用!$J$12) + 3,1)&gt;0,
INDEX(中間シート!D$1:D$149,QUOTIENT(ROW(B677)-2, 参照用!$J$12) + 3,1),
"")</f>
        <v>昼</v>
      </c>
      <c r="C677" s="8" t="str">
        <f>INDEX(中間シート!$A$1:$AZ$149,MATCH(A677&amp;B677,中間シート!$A$1:$A$149,0),MATCH(C$1,中間シート!$A$2:$AZ$2,0))</f>
        <v/>
      </c>
      <c r="D677" s="8" t="str">
        <f>INDEX(中間シート!$A$1:$AZ$149,MATCH($A677&amp;$B677,中間シート!$A$1:$A$149,0),MATCH(D$1,中間シート!$A$2:$AZ$2,0))</f>
        <v/>
      </c>
      <c r="E677" t="str">
        <f>IF(
A677="","",
VLOOKUP(MOD(ROW(A677)-2, 参照用!$J$12) + 1,参照用!$N$1:$P$50,2,0)
)</f>
        <v>良好サイン</v>
      </c>
      <c r="F677" t="str">
        <f xml:space="preserve">
IF(A677="","",
VLOOKUP(MOD(ROW(A677)-2, 参照用!$J$12) + 1,参照用!$N$1:$P$50,3,0)
)</f>
        <v>やる気あり</v>
      </c>
      <c r="G677">
        <f xml:space="preserve">
IF(A677="","",
IFERROR(
INDEX(中間シート!$B:$CB,
MATCH(A677&amp;B677,中間シート!$A$1:$A$149,0),
MATCH(F677,中間シート!$B$2:$CB$2,0)
),
"")
)</f>
        <v>0</v>
      </c>
      <c r="H677">
        <f t="shared" si="30"/>
        <v>0</v>
      </c>
      <c r="I677" t="str">
        <f t="shared" si="31"/>
        <v/>
      </c>
      <c r="J677">
        <f xml:space="preserve">
_xlfn.SWITCH(E677,
"良好サイン",H677*VLOOKUP(F677,参照用!$P$2:$Q$55,2,0),
"注意サイン",H677*VLOOKUP(F677,参照用!$P$2:$Q$55,2,0),
""
)</f>
        <v>0</v>
      </c>
      <c r="K677" s="20">
        <f t="shared" si="32"/>
        <v>60</v>
      </c>
    </row>
    <row r="678" spans="1:11" x14ac:dyDescent="0.2">
      <c r="A678" s="8">
        <f>IF(INDEX(中間シート!B$1:B$149,QUOTIENT(ROW(A678)-2, 参照用!$J$12) + 3,1)&gt;0,
INDEX(中間シート!B$1:B$149,QUOTIENT(ROW(A678)-2, 参照用!$J$12) + 3,1),
"")</f>
        <v>46029</v>
      </c>
      <c r="B678" s="8" t="str">
        <f>IF(INDEX(中間シート!D$1:D$149,QUOTIENT(ROW(B678)-2, 参照用!$J$12) + 3,1)&gt;0,
INDEX(中間シート!D$1:D$149,QUOTIENT(ROW(B678)-2, 参照用!$J$12) + 3,1),
"")</f>
        <v>昼</v>
      </c>
      <c r="C678" s="8" t="str">
        <f>INDEX(中間シート!$A$1:$AZ$149,MATCH(A678&amp;B678,中間シート!$A$1:$A$149,0),MATCH(C$1,中間シート!$A$2:$AZ$2,0))</f>
        <v/>
      </c>
      <c r="D678" s="8" t="str">
        <f>INDEX(中間シート!$A$1:$AZ$149,MATCH($A678&amp;$B678,中間シート!$A$1:$A$149,0),MATCH(D$1,中間シート!$A$2:$AZ$2,0))</f>
        <v/>
      </c>
      <c r="E678" t="str">
        <f>IF(
A678="","",
VLOOKUP(MOD(ROW(A678)-2, 参照用!$J$12) + 1,参照用!$N$1:$P$50,2,0)
)</f>
        <v>良好サイン</v>
      </c>
      <c r="F678" t="str">
        <f xml:space="preserve">
IF(A678="","",
VLOOKUP(MOD(ROW(A678)-2, 参照用!$J$12) + 1,参照用!$N$1:$P$50,3,0)
)</f>
        <v>心に余裕</v>
      </c>
      <c r="G678">
        <f xml:space="preserve">
IF(A678="","",
IFERROR(
INDEX(中間シート!$B:$CB,
MATCH(A678&amp;B678,中間シート!$A$1:$A$149,0),
MATCH(F678,中間シート!$B$2:$CB$2,0)
),
"")
)</f>
        <v>0</v>
      </c>
      <c r="H678">
        <f t="shared" si="30"/>
        <v>0</v>
      </c>
      <c r="I678" t="str">
        <f t="shared" si="31"/>
        <v/>
      </c>
      <c r="J678">
        <f xml:space="preserve">
_xlfn.SWITCH(E678,
"良好サイン",H678*VLOOKUP(F678,参照用!$P$2:$Q$55,2,0),
"注意サイン",H678*VLOOKUP(F678,参照用!$P$2:$Q$55,2,0),
""
)</f>
        <v>0</v>
      </c>
      <c r="K678" s="20">
        <f t="shared" si="32"/>
        <v>60</v>
      </c>
    </row>
    <row r="679" spans="1:11" x14ac:dyDescent="0.2">
      <c r="A679" s="8">
        <f>IF(INDEX(中間シート!B$1:B$149,QUOTIENT(ROW(A679)-2, 参照用!$J$12) + 3,1)&gt;0,
INDEX(中間シート!B$1:B$149,QUOTIENT(ROW(A679)-2, 参照用!$J$12) + 3,1),
"")</f>
        <v>46029</v>
      </c>
      <c r="B679" s="8" t="str">
        <f>IF(INDEX(中間シート!D$1:D$149,QUOTIENT(ROW(B679)-2, 参照用!$J$12) + 3,1)&gt;0,
INDEX(中間シート!D$1:D$149,QUOTIENT(ROW(B679)-2, 参照用!$J$12) + 3,1),
"")</f>
        <v>昼</v>
      </c>
      <c r="C679" s="8" t="str">
        <f>INDEX(中間シート!$A$1:$AZ$149,MATCH(A679&amp;B679,中間シート!$A$1:$A$149,0),MATCH(C$1,中間シート!$A$2:$AZ$2,0))</f>
        <v/>
      </c>
      <c r="D679" s="8" t="str">
        <f>INDEX(中間シート!$A$1:$AZ$149,MATCH($A679&amp;$B679,中間シート!$A$1:$A$149,0),MATCH(D$1,中間シート!$A$2:$AZ$2,0))</f>
        <v/>
      </c>
      <c r="E679" t="str">
        <f>IF(
A679="","",
VLOOKUP(MOD(ROW(A679)-2, 参照用!$J$12) + 1,参照用!$N$1:$P$50,2,0)
)</f>
        <v>良好サイン</v>
      </c>
      <c r="F679" t="str">
        <f xml:space="preserve">
IF(A679="","",
VLOOKUP(MOD(ROW(A679)-2, 参照用!$J$12) + 1,参照用!$N$1:$P$50,3,0)
)</f>
        <v>イキイキ</v>
      </c>
      <c r="G679">
        <f xml:space="preserve">
IF(A679="","",
IFERROR(
INDEX(中間シート!$B:$CB,
MATCH(A679&amp;B679,中間シート!$A$1:$A$149,0),
MATCH(F679,中間シート!$B$2:$CB$2,0)
),
"")
)</f>
        <v>0</v>
      </c>
      <c r="H679">
        <f t="shared" si="30"/>
        <v>0</v>
      </c>
      <c r="I679" t="str">
        <f t="shared" si="31"/>
        <v/>
      </c>
      <c r="J679">
        <f xml:space="preserve">
_xlfn.SWITCH(E679,
"良好サイン",H679*VLOOKUP(F679,参照用!$P$2:$Q$55,2,0),
"注意サイン",H679*VLOOKUP(F679,参照用!$P$2:$Q$55,2,0),
""
)</f>
        <v>0</v>
      </c>
      <c r="K679" s="20">
        <f t="shared" si="32"/>
        <v>60</v>
      </c>
    </row>
    <row r="680" spans="1:11" x14ac:dyDescent="0.2">
      <c r="A680" s="8">
        <f>IF(INDEX(中間シート!B$1:B$149,QUOTIENT(ROW(A680)-2, 参照用!$J$12) + 3,1)&gt;0,
INDEX(中間シート!B$1:B$149,QUOTIENT(ROW(A680)-2, 参照用!$J$12) + 3,1),
"")</f>
        <v>46029</v>
      </c>
      <c r="B680" s="8" t="str">
        <f>IF(INDEX(中間シート!D$1:D$149,QUOTIENT(ROW(B680)-2, 参照用!$J$12) + 3,1)&gt;0,
INDEX(中間シート!D$1:D$149,QUOTIENT(ROW(B680)-2, 参照用!$J$12) + 3,1),
"")</f>
        <v>昼</v>
      </c>
      <c r="C680" s="8" t="str">
        <f>INDEX(中間シート!$A$1:$AZ$149,MATCH(A680&amp;B680,中間シート!$A$1:$A$149,0),MATCH(C$1,中間シート!$A$2:$AZ$2,0))</f>
        <v/>
      </c>
      <c r="D680" s="8" t="str">
        <f>INDEX(中間シート!$A$1:$AZ$149,MATCH($A680&amp;$B680,中間シート!$A$1:$A$149,0),MATCH(D$1,中間シート!$A$2:$AZ$2,0))</f>
        <v/>
      </c>
      <c r="E680" t="str">
        <f>IF(
A680="","",
VLOOKUP(MOD(ROW(A680)-2, 参照用!$J$12) + 1,参照用!$N$1:$P$50,2,0)
)</f>
        <v>良好サイン</v>
      </c>
      <c r="F680" t="str">
        <f xml:space="preserve">
IF(A680="","",
VLOOKUP(MOD(ROW(A680)-2, 参照用!$J$12) + 1,参照用!$N$1:$P$50,3,0)
)</f>
        <v>活動的</v>
      </c>
      <c r="G680">
        <f xml:space="preserve">
IF(A680="","",
IFERROR(
INDEX(中間シート!$B:$CB,
MATCH(A680&amp;B680,中間シート!$A$1:$A$149,0),
MATCH(F680,中間シート!$B$2:$CB$2,0)
),
"")
)</f>
        <v>0</v>
      </c>
      <c r="H680">
        <f t="shared" si="30"/>
        <v>0</v>
      </c>
      <c r="I680" t="str">
        <f t="shared" si="31"/>
        <v/>
      </c>
      <c r="J680">
        <f xml:space="preserve">
_xlfn.SWITCH(E680,
"良好サイン",H680*VLOOKUP(F680,参照用!$P$2:$Q$55,2,0),
"注意サイン",H680*VLOOKUP(F680,参照用!$P$2:$Q$55,2,0),
""
)</f>
        <v>0</v>
      </c>
      <c r="K680" s="20">
        <f t="shared" si="32"/>
        <v>60</v>
      </c>
    </row>
    <row r="681" spans="1:11" x14ac:dyDescent="0.2">
      <c r="A681" s="8">
        <f>IF(INDEX(中間シート!B$1:B$149,QUOTIENT(ROW(A681)-2, 参照用!$J$12) + 3,1)&gt;0,
INDEX(中間シート!B$1:B$149,QUOTIENT(ROW(A681)-2, 参照用!$J$12) + 3,1),
"")</f>
        <v>46029</v>
      </c>
      <c r="B681" s="8" t="str">
        <f>IF(INDEX(中間シート!D$1:D$149,QUOTIENT(ROW(B681)-2, 参照用!$J$12) + 3,1)&gt;0,
INDEX(中間シート!D$1:D$149,QUOTIENT(ROW(B681)-2, 参照用!$J$12) + 3,1),
"")</f>
        <v>昼</v>
      </c>
      <c r="C681" s="8" t="str">
        <f>INDEX(中間シート!$A$1:$AZ$149,MATCH(A681&amp;B681,中間シート!$A$1:$A$149,0),MATCH(C$1,中間シート!$A$2:$AZ$2,0))</f>
        <v/>
      </c>
      <c r="D681" s="8" t="str">
        <f>INDEX(中間シート!$A$1:$AZ$149,MATCH($A681&amp;$B681,中間シート!$A$1:$A$149,0),MATCH(D$1,中間シート!$A$2:$AZ$2,0))</f>
        <v/>
      </c>
      <c r="E681" t="str">
        <f>IF(
A681="","",
VLOOKUP(MOD(ROW(A681)-2, 参照用!$J$12) + 1,参照用!$N$1:$P$50,2,0)
)</f>
        <v>注意サイン</v>
      </c>
      <c r="F681" t="str">
        <f xml:space="preserve">
IF(A681="","",
VLOOKUP(MOD(ROW(A681)-2, 参照用!$J$12) + 1,参照用!$N$1:$P$50,3,0)
)</f>
        <v>ため息が増加</v>
      </c>
      <c r="G681">
        <f xml:space="preserve">
IF(A681="","",
IFERROR(
INDEX(中間シート!$B:$CB,
MATCH(A681&amp;B681,中間シート!$A$1:$A$149,0),
MATCH(F681,中間シート!$B$2:$CB$2,0)
),
"")
)</f>
        <v>0</v>
      </c>
      <c r="H681">
        <f t="shared" si="30"/>
        <v>0</v>
      </c>
      <c r="I681" t="str">
        <f t="shared" si="31"/>
        <v/>
      </c>
      <c r="J681">
        <f xml:space="preserve">
_xlfn.SWITCH(E681,
"良好サイン",H681*VLOOKUP(F681,参照用!$P$2:$Q$55,2,0),
"注意サイン",H681*VLOOKUP(F681,参照用!$P$2:$Q$55,2,0),
""
)</f>
        <v>0</v>
      </c>
      <c r="K681" s="20">
        <f t="shared" si="32"/>
        <v>60</v>
      </c>
    </row>
    <row r="682" spans="1:11" x14ac:dyDescent="0.2">
      <c r="A682" s="8">
        <f>IF(INDEX(中間シート!B$1:B$149,QUOTIENT(ROW(A682)-2, 参照用!$J$12) + 3,1)&gt;0,
INDEX(中間シート!B$1:B$149,QUOTIENT(ROW(A682)-2, 参照用!$J$12) + 3,1),
"")</f>
        <v>46029</v>
      </c>
      <c r="B682" s="8" t="str">
        <f>IF(INDEX(中間シート!D$1:D$149,QUOTIENT(ROW(B682)-2, 参照用!$J$12) + 3,1)&gt;0,
INDEX(中間シート!D$1:D$149,QUOTIENT(ROW(B682)-2, 参照用!$J$12) + 3,1),
"")</f>
        <v>昼</v>
      </c>
      <c r="C682" s="8" t="str">
        <f>INDEX(中間シート!$A$1:$AZ$149,MATCH(A682&amp;B682,中間シート!$A$1:$A$149,0),MATCH(C$1,中間シート!$A$2:$AZ$2,0))</f>
        <v/>
      </c>
      <c r="D682" s="8" t="str">
        <f>INDEX(中間シート!$A$1:$AZ$149,MATCH($A682&amp;$B682,中間シート!$A$1:$A$149,0),MATCH(D$1,中間シート!$A$2:$AZ$2,0))</f>
        <v/>
      </c>
      <c r="E682" t="str">
        <f>IF(
A682="","",
VLOOKUP(MOD(ROW(A682)-2, 参照用!$J$12) + 1,参照用!$N$1:$P$50,2,0)
)</f>
        <v>注意サイン</v>
      </c>
      <c r="F682" t="str">
        <f xml:space="preserve">
IF(A682="","",
VLOOKUP(MOD(ROW(A682)-2, 参照用!$J$12) + 1,参照用!$N$1:$P$50,3,0)
)</f>
        <v>もやもや</v>
      </c>
      <c r="G682">
        <f xml:space="preserve">
IF(A682="","",
IFERROR(
INDEX(中間シート!$B:$CB,
MATCH(A682&amp;B682,中間シート!$A$1:$A$149,0),
MATCH(F682,中間シート!$B$2:$CB$2,0)
),
"")
)</f>
        <v>0</v>
      </c>
      <c r="H682">
        <f t="shared" si="30"/>
        <v>0</v>
      </c>
      <c r="I682" t="str">
        <f t="shared" si="31"/>
        <v/>
      </c>
      <c r="J682">
        <f xml:space="preserve">
_xlfn.SWITCH(E682,
"良好サイン",H682*VLOOKUP(F682,参照用!$P$2:$Q$55,2,0),
"注意サイン",H682*VLOOKUP(F682,参照用!$P$2:$Q$55,2,0),
""
)</f>
        <v>0</v>
      </c>
      <c r="K682" s="20">
        <f t="shared" si="32"/>
        <v>60</v>
      </c>
    </row>
    <row r="683" spans="1:11" x14ac:dyDescent="0.2">
      <c r="A683" s="8">
        <f>IF(INDEX(中間シート!B$1:B$149,QUOTIENT(ROW(A683)-2, 参照用!$J$12) + 3,1)&gt;0,
INDEX(中間シート!B$1:B$149,QUOTIENT(ROW(A683)-2, 参照用!$J$12) + 3,1),
"")</f>
        <v>46029</v>
      </c>
      <c r="B683" s="8" t="str">
        <f>IF(INDEX(中間シート!D$1:D$149,QUOTIENT(ROW(B683)-2, 参照用!$J$12) + 3,1)&gt;0,
INDEX(中間シート!D$1:D$149,QUOTIENT(ROW(B683)-2, 参照用!$J$12) + 3,1),
"")</f>
        <v>昼</v>
      </c>
      <c r="C683" s="8" t="str">
        <f>INDEX(中間シート!$A$1:$AZ$149,MATCH(A683&amp;B683,中間シート!$A$1:$A$149,0),MATCH(C$1,中間シート!$A$2:$AZ$2,0))</f>
        <v/>
      </c>
      <c r="D683" s="8" t="str">
        <f>INDEX(中間シート!$A$1:$AZ$149,MATCH($A683&amp;$B683,中間シート!$A$1:$A$149,0),MATCH(D$1,中間シート!$A$2:$AZ$2,0))</f>
        <v/>
      </c>
      <c r="E683" t="str">
        <f>IF(
A683="","",
VLOOKUP(MOD(ROW(A683)-2, 参照用!$J$12) + 1,参照用!$N$1:$P$50,2,0)
)</f>
        <v>注意サイン</v>
      </c>
      <c r="F683" t="str">
        <f xml:space="preserve">
IF(A683="","",
VLOOKUP(MOD(ROW(A683)-2, 参照用!$J$12) + 1,参照用!$N$1:$P$50,3,0)
)</f>
        <v>だるい</v>
      </c>
      <c r="G683">
        <f xml:space="preserve">
IF(A683="","",
IFERROR(
INDEX(中間シート!$B:$CB,
MATCH(A683&amp;B683,中間シート!$A$1:$A$149,0),
MATCH(F683,中間シート!$B$2:$CB$2,0)
),
"")
)</f>
        <v>0</v>
      </c>
      <c r="H683">
        <f t="shared" si="30"/>
        <v>0</v>
      </c>
      <c r="I683" t="str">
        <f t="shared" si="31"/>
        <v/>
      </c>
      <c r="J683">
        <f xml:space="preserve">
_xlfn.SWITCH(E683,
"良好サイン",H683*VLOOKUP(F683,参照用!$P$2:$Q$55,2,0),
"注意サイン",H683*VLOOKUP(F683,参照用!$P$2:$Q$55,2,0),
""
)</f>
        <v>0</v>
      </c>
      <c r="K683" s="20">
        <f t="shared" si="32"/>
        <v>60</v>
      </c>
    </row>
    <row r="684" spans="1:11" x14ac:dyDescent="0.2">
      <c r="A684" s="8">
        <f>IF(INDEX(中間シート!B$1:B$149,QUOTIENT(ROW(A684)-2, 参照用!$J$12) + 3,1)&gt;0,
INDEX(中間シート!B$1:B$149,QUOTIENT(ROW(A684)-2, 参照用!$J$12) + 3,1),
"")</f>
        <v>46029</v>
      </c>
      <c r="B684" s="8" t="str">
        <f>IF(INDEX(中間シート!D$1:D$149,QUOTIENT(ROW(B684)-2, 参照用!$J$12) + 3,1)&gt;0,
INDEX(中間シート!D$1:D$149,QUOTIENT(ROW(B684)-2, 参照用!$J$12) + 3,1),
"")</f>
        <v>昼</v>
      </c>
      <c r="C684" s="8" t="str">
        <f>INDEX(中間シート!$A$1:$AZ$149,MATCH(A684&amp;B684,中間シート!$A$1:$A$149,0),MATCH(C$1,中間シート!$A$2:$AZ$2,0))</f>
        <v/>
      </c>
      <c r="D684" s="8" t="str">
        <f>INDEX(中間シート!$A$1:$AZ$149,MATCH($A684&amp;$B684,中間シート!$A$1:$A$149,0),MATCH(D$1,中間シート!$A$2:$AZ$2,0))</f>
        <v/>
      </c>
      <c r="E684" t="str">
        <f>IF(
A684="","",
VLOOKUP(MOD(ROW(A684)-2, 参照用!$J$12) + 1,参照用!$N$1:$P$50,2,0)
)</f>
        <v>注意サイン</v>
      </c>
      <c r="F684" t="str">
        <f xml:space="preserve">
IF(A684="","",
VLOOKUP(MOD(ROW(A684)-2, 参照用!$J$12) + 1,参照用!$N$1:$P$50,3,0)
)</f>
        <v>ぼーっとする</v>
      </c>
      <c r="G684">
        <f xml:space="preserve">
IF(A684="","",
IFERROR(
INDEX(中間シート!$B:$CB,
MATCH(A684&amp;B684,中間シート!$A$1:$A$149,0),
MATCH(F684,中間シート!$B$2:$CB$2,0)
),
"")
)</f>
        <v>0</v>
      </c>
      <c r="H684">
        <f t="shared" si="30"/>
        <v>0</v>
      </c>
      <c r="I684" t="str">
        <f t="shared" si="31"/>
        <v/>
      </c>
      <c r="J684">
        <f xml:space="preserve">
_xlfn.SWITCH(E684,
"良好サイン",H684*VLOOKUP(F684,参照用!$P$2:$Q$55,2,0),
"注意サイン",H684*VLOOKUP(F684,参照用!$P$2:$Q$55,2,0),
""
)</f>
        <v>0</v>
      </c>
      <c r="K684" s="20">
        <f t="shared" si="32"/>
        <v>60</v>
      </c>
    </row>
    <row r="685" spans="1:11" x14ac:dyDescent="0.2">
      <c r="A685" s="8">
        <f>IF(INDEX(中間シート!B$1:B$149,QUOTIENT(ROW(A685)-2, 参照用!$J$12) + 3,1)&gt;0,
INDEX(中間シート!B$1:B$149,QUOTIENT(ROW(A685)-2, 参照用!$J$12) + 3,1),
"")</f>
        <v>46029</v>
      </c>
      <c r="B685" s="8" t="str">
        <f>IF(INDEX(中間シート!D$1:D$149,QUOTIENT(ROW(B685)-2, 参照用!$J$12) + 3,1)&gt;0,
INDEX(中間シート!D$1:D$149,QUOTIENT(ROW(B685)-2, 参照用!$J$12) + 3,1),
"")</f>
        <v>昼</v>
      </c>
      <c r="C685" s="8" t="str">
        <f>INDEX(中間シート!$A$1:$AZ$149,MATCH(A685&amp;B685,中間シート!$A$1:$A$149,0),MATCH(C$1,中間シート!$A$2:$AZ$2,0))</f>
        <v/>
      </c>
      <c r="D685" s="8" t="str">
        <f>INDEX(中間シート!$A$1:$AZ$149,MATCH($A685&amp;$B685,中間シート!$A$1:$A$149,0),MATCH(D$1,中間シート!$A$2:$AZ$2,0))</f>
        <v/>
      </c>
      <c r="E685" t="str">
        <f>IF(
A685="","",
VLOOKUP(MOD(ROW(A685)-2, 参照用!$J$12) + 1,参照用!$N$1:$P$50,2,0)
)</f>
        <v>注意サイン</v>
      </c>
      <c r="F685" t="str">
        <f xml:space="preserve">
IF(A685="","",
VLOOKUP(MOD(ROW(A685)-2, 参照用!$J$12) + 1,参照用!$N$1:$P$50,3,0)
)</f>
        <v>協調性が低下</v>
      </c>
      <c r="G685">
        <f xml:space="preserve">
IF(A685="","",
IFERROR(
INDEX(中間シート!$B:$CB,
MATCH(A685&amp;B685,中間シート!$A$1:$A$149,0),
MATCH(F685,中間シート!$B$2:$CB$2,0)
),
"")
)</f>
        <v>0</v>
      </c>
      <c r="H685">
        <f t="shared" si="30"/>
        <v>0</v>
      </c>
      <c r="I685" t="str">
        <f t="shared" si="31"/>
        <v/>
      </c>
      <c r="J685">
        <f xml:space="preserve">
_xlfn.SWITCH(E685,
"良好サイン",H685*VLOOKUP(F685,参照用!$P$2:$Q$55,2,0),
"注意サイン",H685*VLOOKUP(F685,参照用!$P$2:$Q$55,2,0),
""
)</f>
        <v>0</v>
      </c>
      <c r="K685" s="20">
        <f t="shared" si="32"/>
        <v>60</v>
      </c>
    </row>
    <row r="686" spans="1:11" x14ac:dyDescent="0.2">
      <c r="A686" s="8">
        <f>IF(INDEX(中間シート!B$1:B$149,QUOTIENT(ROW(A686)-2, 参照用!$J$12) + 3,1)&gt;0,
INDEX(中間シート!B$1:B$149,QUOTIENT(ROW(A686)-2, 参照用!$J$12) + 3,1),
"")</f>
        <v>46029</v>
      </c>
      <c r="B686" s="8" t="str">
        <f>IF(INDEX(中間シート!D$1:D$149,QUOTIENT(ROW(B686)-2, 参照用!$J$12) + 3,1)&gt;0,
INDEX(中間シート!D$1:D$149,QUOTIENT(ROW(B686)-2, 参照用!$J$12) + 3,1),
"")</f>
        <v>昼</v>
      </c>
      <c r="C686" s="8" t="str">
        <f>INDEX(中間シート!$A$1:$AZ$149,MATCH(A686&amp;B686,中間シート!$A$1:$A$149,0),MATCH(C$1,中間シート!$A$2:$AZ$2,0))</f>
        <v/>
      </c>
      <c r="D686" s="8" t="str">
        <f>INDEX(中間シート!$A$1:$AZ$149,MATCH($A686&amp;$B686,中間シート!$A$1:$A$149,0),MATCH(D$1,中間シート!$A$2:$AZ$2,0))</f>
        <v/>
      </c>
      <c r="E686" t="str">
        <f>IF(
A686="","",
VLOOKUP(MOD(ROW(A686)-2, 参照用!$J$12) + 1,参照用!$N$1:$P$50,2,0)
)</f>
        <v>注意サイン</v>
      </c>
      <c r="F686" t="str">
        <f xml:space="preserve">
IF(A686="","",
VLOOKUP(MOD(ROW(A686)-2, 参照用!$J$12) + 1,参照用!$N$1:$P$50,3,0)
)</f>
        <v>憂鬱</v>
      </c>
      <c r="G686">
        <f xml:space="preserve">
IF(A686="","",
IFERROR(
INDEX(中間シート!$B:$CB,
MATCH(A686&amp;B686,中間シート!$A$1:$A$149,0),
MATCH(F686,中間シート!$B$2:$CB$2,0)
),
"")
)</f>
        <v>0</v>
      </c>
      <c r="H686">
        <f t="shared" si="30"/>
        <v>0</v>
      </c>
      <c r="I686" t="str">
        <f t="shared" si="31"/>
        <v/>
      </c>
      <c r="J686">
        <f xml:space="preserve">
_xlfn.SWITCH(E686,
"良好サイン",H686*VLOOKUP(F686,参照用!$P$2:$Q$55,2,0),
"注意サイン",H686*VLOOKUP(F686,参照用!$P$2:$Q$55,2,0),
""
)</f>
        <v>0</v>
      </c>
      <c r="K686" s="20">
        <f t="shared" si="32"/>
        <v>60</v>
      </c>
    </row>
    <row r="687" spans="1:11" x14ac:dyDescent="0.2">
      <c r="A687" s="8">
        <f>IF(INDEX(中間シート!B$1:B$149,QUOTIENT(ROW(A687)-2, 参照用!$J$12) + 3,1)&gt;0,
INDEX(中間シート!B$1:B$149,QUOTIENT(ROW(A687)-2, 参照用!$J$12) + 3,1),
"")</f>
        <v>46029</v>
      </c>
      <c r="B687" s="8" t="str">
        <f>IF(INDEX(中間シート!D$1:D$149,QUOTIENT(ROW(B687)-2, 参照用!$J$12) + 3,1)&gt;0,
INDEX(中間シート!D$1:D$149,QUOTIENT(ROW(B687)-2, 参照用!$J$12) + 3,1),
"")</f>
        <v>昼</v>
      </c>
      <c r="C687" s="8" t="str">
        <f>INDEX(中間シート!$A$1:$AZ$149,MATCH(A687&amp;B687,中間シート!$A$1:$A$149,0),MATCH(C$1,中間シート!$A$2:$AZ$2,0))</f>
        <v/>
      </c>
      <c r="D687" s="8" t="str">
        <f>INDEX(中間シート!$A$1:$AZ$149,MATCH($A687&amp;$B687,中間シート!$A$1:$A$149,0),MATCH(D$1,中間シート!$A$2:$AZ$2,0))</f>
        <v/>
      </c>
      <c r="E687" t="str">
        <f>IF(
A687="","",
VLOOKUP(MOD(ROW(A687)-2, 参照用!$J$12) + 1,参照用!$N$1:$P$50,2,0)
)</f>
        <v>注意サイン</v>
      </c>
      <c r="F687" t="str">
        <f xml:space="preserve">
IF(A687="","",
VLOOKUP(MOD(ROW(A687)-2, 参照用!$J$12) + 1,参照用!$N$1:$P$50,3,0)
)</f>
        <v>やる気が無い</v>
      </c>
      <c r="G687">
        <f xml:space="preserve">
IF(A687="","",
IFERROR(
INDEX(中間シート!$B:$CB,
MATCH(A687&amp;B687,中間シート!$A$1:$A$149,0),
MATCH(F687,中間シート!$B$2:$CB$2,0)
),
"")
)</f>
        <v>0</v>
      </c>
      <c r="H687">
        <f t="shared" si="30"/>
        <v>0</v>
      </c>
      <c r="I687" t="str">
        <f t="shared" si="31"/>
        <v/>
      </c>
      <c r="J687">
        <f xml:space="preserve">
_xlfn.SWITCH(E687,
"良好サイン",H687*VLOOKUP(F687,参照用!$P$2:$Q$55,2,0),
"注意サイン",H687*VLOOKUP(F687,参照用!$P$2:$Q$55,2,0),
""
)</f>
        <v>0</v>
      </c>
      <c r="K687" s="20">
        <f t="shared" si="32"/>
        <v>60</v>
      </c>
    </row>
    <row r="688" spans="1:11" x14ac:dyDescent="0.2">
      <c r="A688" s="8">
        <f>IF(INDEX(中間シート!B$1:B$149,QUOTIENT(ROW(A688)-2, 参照用!$J$12) + 3,1)&gt;0,
INDEX(中間シート!B$1:B$149,QUOTIENT(ROW(A688)-2, 参照用!$J$12) + 3,1),
"")</f>
        <v>46029</v>
      </c>
      <c r="B688" s="8" t="str">
        <f>IF(INDEX(中間シート!D$1:D$149,QUOTIENT(ROW(B688)-2, 参照用!$J$12) + 3,1)&gt;0,
INDEX(中間シート!D$1:D$149,QUOTIENT(ROW(B688)-2, 参照用!$J$12) + 3,1),
"")</f>
        <v>昼</v>
      </c>
      <c r="C688" s="8" t="str">
        <f>INDEX(中間シート!$A$1:$AZ$149,MATCH(A688&amp;B688,中間シート!$A$1:$A$149,0),MATCH(C$1,中間シート!$A$2:$AZ$2,0))</f>
        <v/>
      </c>
      <c r="D688" s="8" t="str">
        <f>INDEX(中間シート!$A$1:$AZ$149,MATCH($A688&amp;$B688,中間シート!$A$1:$A$149,0),MATCH(D$1,中間シート!$A$2:$AZ$2,0))</f>
        <v/>
      </c>
      <c r="E688" t="str">
        <f>IF(
A688="","",
VLOOKUP(MOD(ROW(A688)-2, 参照用!$J$12) + 1,参照用!$N$1:$P$50,2,0)
)</f>
        <v>注意サイン</v>
      </c>
      <c r="F688" t="str">
        <f xml:space="preserve">
IF(A688="","",
VLOOKUP(MOD(ROW(A688)-2, 参照用!$J$12) + 1,参照用!$N$1:$P$50,3,0)
)</f>
        <v>物忘れ</v>
      </c>
      <c r="G688">
        <f xml:space="preserve">
IF(A688="","",
IFERROR(
INDEX(中間シート!$B:$CB,
MATCH(A688&amp;B688,中間シート!$A$1:$A$149,0),
MATCH(F688,中間シート!$B$2:$CB$2,0)
),
"")
)</f>
        <v>0</v>
      </c>
      <c r="H688">
        <f t="shared" si="30"/>
        <v>0</v>
      </c>
      <c r="I688" t="str">
        <f t="shared" si="31"/>
        <v/>
      </c>
      <c r="J688">
        <f xml:space="preserve">
_xlfn.SWITCH(E688,
"良好サイン",H688*VLOOKUP(F688,参照用!$P$2:$Q$55,2,0),
"注意サイン",H688*VLOOKUP(F688,参照用!$P$2:$Q$55,2,0),
""
)</f>
        <v>0</v>
      </c>
      <c r="K688" s="20">
        <f t="shared" si="32"/>
        <v>60</v>
      </c>
    </row>
    <row r="689" spans="1:11" x14ac:dyDescent="0.2">
      <c r="A689" s="8">
        <f>IF(INDEX(中間シート!B$1:B$149,QUOTIENT(ROW(A689)-2, 参照用!$J$12) + 3,1)&gt;0,
INDEX(中間シート!B$1:B$149,QUOTIENT(ROW(A689)-2, 参照用!$J$12) + 3,1),
"")</f>
        <v>46029</v>
      </c>
      <c r="B689" s="8" t="str">
        <f>IF(INDEX(中間シート!D$1:D$149,QUOTIENT(ROW(B689)-2, 参照用!$J$12) + 3,1)&gt;0,
INDEX(中間シート!D$1:D$149,QUOTIENT(ROW(B689)-2, 参照用!$J$12) + 3,1),
"")</f>
        <v>昼</v>
      </c>
      <c r="C689" s="8" t="str">
        <f>INDEX(中間シート!$A$1:$AZ$149,MATCH(A689&amp;B689,中間シート!$A$1:$A$149,0),MATCH(C$1,中間シート!$A$2:$AZ$2,0))</f>
        <v/>
      </c>
      <c r="D689" s="8" t="str">
        <f>INDEX(中間シート!$A$1:$AZ$149,MATCH($A689&amp;$B689,中間シート!$A$1:$A$149,0),MATCH(D$1,中間シート!$A$2:$AZ$2,0))</f>
        <v/>
      </c>
      <c r="E689" t="str">
        <f>IF(
A689="","",
VLOOKUP(MOD(ROW(A689)-2, 参照用!$J$12) + 1,参照用!$N$1:$P$50,2,0)
)</f>
        <v>悪化サイン</v>
      </c>
      <c r="F689" t="str">
        <f xml:space="preserve">
IF(A689="","",
VLOOKUP(MOD(ROW(A689)-2, 参照用!$J$12) + 1,参照用!$N$1:$P$50,3,0)
)</f>
        <v>イライラ</v>
      </c>
      <c r="G689">
        <f xml:space="preserve">
IF(A689="","",
IFERROR(
INDEX(中間シート!$B:$CB,
MATCH(A689&amp;B689,中間シート!$A$1:$A$149,0),
MATCH(F689,中間シート!$B$2:$CB$2,0)
),
"")
)</f>
        <v>0</v>
      </c>
      <c r="H689">
        <f t="shared" si="30"/>
        <v>0</v>
      </c>
      <c r="I689" t="str">
        <f t="shared" si="31"/>
        <v/>
      </c>
      <c r="J689" t="str">
        <f xml:space="preserve">
_xlfn.SWITCH(E689,
"良好サイン",H689*VLOOKUP(F689,参照用!$P$2:$Q$55,2,0),
"注意サイン",H689*VLOOKUP(F689,参照用!$P$2:$Q$55,2,0),
""
)</f>
        <v/>
      </c>
      <c r="K689" s="20">
        <f t="shared" si="32"/>
        <v>60</v>
      </c>
    </row>
    <row r="690" spans="1:11" x14ac:dyDescent="0.2">
      <c r="A690" s="8">
        <f>IF(INDEX(中間シート!B$1:B$149,QUOTIENT(ROW(A690)-2, 参照用!$J$12) + 3,1)&gt;0,
INDEX(中間シート!B$1:B$149,QUOTIENT(ROW(A690)-2, 参照用!$J$12) + 3,1),
"")</f>
        <v>46029</v>
      </c>
      <c r="B690" s="8" t="str">
        <f>IF(INDEX(中間シート!D$1:D$149,QUOTIENT(ROW(B690)-2, 参照用!$J$12) + 3,1)&gt;0,
INDEX(中間シート!D$1:D$149,QUOTIENT(ROW(B690)-2, 参照用!$J$12) + 3,1),
"")</f>
        <v>昼</v>
      </c>
      <c r="C690" s="8" t="str">
        <f>INDEX(中間シート!$A$1:$AZ$149,MATCH(A690&amp;B690,中間シート!$A$1:$A$149,0),MATCH(C$1,中間シート!$A$2:$AZ$2,0))</f>
        <v/>
      </c>
      <c r="D690" s="8" t="str">
        <f>INDEX(中間シート!$A$1:$AZ$149,MATCH($A690&amp;$B690,中間シート!$A$1:$A$149,0),MATCH(D$1,中間シート!$A$2:$AZ$2,0))</f>
        <v/>
      </c>
      <c r="E690" t="str">
        <f>IF(
A690="","",
VLOOKUP(MOD(ROW(A690)-2, 参照用!$J$12) + 1,参照用!$N$1:$P$50,2,0)
)</f>
        <v>悪化サイン</v>
      </c>
      <c r="F690" t="str">
        <f xml:space="preserve">
IF(A690="","",
VLOOKUP(MOD(ROW(A690)-2, 参照用!$J$12) + 1,参照用!$N$1:$P$50,3,0)
)</f>
        <v>恐怖心</v>
      </c>
      <c r="G690">
        <f xml:space="preserve">
IF(A690="","",
IFERROR(
INDEX(中間シート!$B:$CB,
MATCH(A690&amp;B690,中間シート!$A$1:$A$149,0),
MATCH(F690,中間シート!$B$2:$CB$2,0)
),
"")
)</f>
        <v>0</v>
      </c>
      <c r="H690">
        <f t="shared" si="30"/>
        <v>0</v>
      </c>
      <c r="I690" t="str">
        <f t="shared" si="31"/>
        <v/>
      </c>
      <c r="J690" t="str">
        <f xml:space="preserve">
_xlfn.SWITCH(E690,
"良好サイン",H690*VLOOKUP(F690,参照用!$P$2:$Q$55,2,0),
"注意サイン",H690*VLOOKUP(F690,参照用!$P$2:$Q$55,2,0),
""
)</f>
        <v/>
      </c>
      <c r="K690" s="20">
        <f t="shared" si="32"/>
        <v>60</v>
      </c>
    </row>
    <row r="691" spans="1:11" x14ac:dyDescent="0.2">
      <c r="A691" s="8">
        <f>IF(INDEX(中間シート!B$1:B$149,QUOTIENT(ROW(A691)-2, 参照用!$J$12) + 3,1)&gt;0,
INDEX(中間シート!B$1:B$149,QUOTIENT(ROW(A691)-2, 参照用!$J$12) + 3,1),
"")</f>
        <v>46029</v>
      </c>
      <c r="B691" s="8" t="str">
        <f>IF(INDEX(中間シート!D$1:D$149,QUOTIENT(ROW(B691)-2, 参照用!$J$12) + 3,1)&gt;0,
INDEX(中間シート!D$1:D$149,QUOTIENT(ROW(B691)-2, 参照用!$J$12) + 3,1),
"")</f>
        <v>昼</v>
      </c>
      <c r="C691" s="8" t="str">
        <f>INDEX(中間シート!$A$1:$AZ$149,MATCH(A691&amp;B691,中間シート!$A$1:$A$149,0),MATCH(C$1,中間シート!$A$2:$AZ$2,0))</f>
        <v/>
      </c>
      <c r="D691" s="8" t="str">
        <f>INDEX(中間シート!$A$1:$AZ$149,MATCH($A691&amp;$B691,中間シート!$A$1:$A$149,0),MATCH(D$1,中間シート!$A$2:$AZ$2,0))</f>
        <v/>
      </c>
      <c r="E691" t="str">
        <f>IF(
A691="","",
VLOOKUP(MOD(ROW(A691)-2, 参照用!$J$12) + 1,参照用!$N$1:$P$50,2,0)
)</f>
        <v>悪化サイン</v>
      </c>
      <c r="F691" t="str">
        <f xml:space="preserve">
IF(A691="","",
VLOOKUP(MOD(ROW(A691)-2, 参照用!$J$12) + 1,参照用!$N$1:$P$50,3,0)
)</f>
        <v>外出不可</v>
      </c>
      <c r="G691">
        <f xml:space="preserve">
IF(A691="","",
IFERROR(
INDEX(中間シート!$B:$CB,
MATCH(A691&amp;B691,中間シート!$A$1:$A$149,0),
MATCH(F691,中間シート!$B$2:$CB$2,0)
),
"")
)</f>
        <v>0</v>
      </c>
      <c r="H691">
        <f t="shared" si="30"/>
        <v>0</v>
      </c>
      <c r="I691" t="str">
        <f t="shared" si="31"/>
        <v/>
      </c>
      <c r="J691" t="str">
        <f xml:space="preserve">
_xlfn.SWITCH(E691,
"良好サイン",H691*VLOOKUP(F691,参照用!$P$2:$Q$55,2,0),
"注意サイン",H691*VLOOKUP(F691,参照用!$P$2:$Q$55,2,0),
""
)</f>
        <v/>
      </c>
      <c r="K691" s="20">
        <f t="shared" si="32"/>
        <v>60</v>
      </c>
    </row>
    <row r="692" spans="1:11" x14ac:dyDescent="0.2">
      <c r="A692" s="8">
        <f>IF(INDEX(中間シート!B$1:B$149,QUOTIENT(ROW(A692)-2, 参照用!$J$12) + 3,1)&gt;0,
INDEX(中間シート!B$1:B$149,QUOTIENT(ROW(A692)-2, 参照用!$J$12) + 3,1),
"")</f>
        <v>46029</v>
      </c>
      <c r="B692" s="8" t="str">
        <f>IF(INDEX(中間シート!D$1:D$149,QUOTIENT(ROW(B692)-2, 参照用!$J$12) + 3,1)&gt;0,
INDEX(中間シート!D$1:D$149,QUOTIENT(ROW(B692)-2, 参照用!$J$12) + 3,1),
"")</f>
        <v>昼</v>
      </c>
      <c r="C692" s="8" t="str">
        <f>INDEX(中間シート!$A$1:$AZ$149,MATCH(A692&amp;B692,中間シート!$A$1:$A$149,0),MATCH(C$1,中間シート!$A$2:$AZ$2,0))</f>
        <v/>
      </c>
      <c r="D692" s="8" t="str">
        <f>INDEX(中間シート!$A$1:$AZ$149,MATCH($A692&amp;$B692,中間シート!$A$1:$A$149,0),MATCH(D$1,中間シート!$A$2:$AZ$2,0))</f>
        <v/>
      </c>
      <c r="E692" t="str">
        <f>IF(
A692="","",
VLOOKUP(MOD(ROW(A692)-2, 参照用!$J$12) + 1,参照用!$N$1:$P$50,2,0)
)</f>
        <v>悪化サイン</v>
      </c>
      <c r="F692" t="str">
        <f xml:space="preserve">
IF(A692="","",
VLOOKUP(MOD(ROW(A692)-2, 参照用!$J$12) + 1,参照用!$N$1:$P$50,3,0)
)</f>
        <v>思考不能</v>
      </c>
      <c r="G692">
        <f xml:space="preserve">
IF(A692="","",
IFERROR(
INDEX(中間シート!$B:$CB,
MATCH(A692&amp;B692,中間シート!$A$1:$A$149,0),
MATCH(F692,中間シート!$B$2:$CB$2,0)
),
"")
)</f>
        <v>0</v>
      </c>
      <c r="H692">
        <f t="shared" si="30"/>
        <v>0</v>
      </c>
      <c r="I692" t="str">
        <f t="shared" si="31"/>
        <v/>
      </c>
      <c r="J692" t="str">
        <f xml:space="preserve">
_xlfn.SWITCH(E692,
"良好サイン",H692*VLOOKUP(F692,参照用!$P$2:$Q$55,2,0),
"注意サイン",H692*VLOOKUP(F692,参照用!$P$2:$Q$55,2,0),
""
)</f>
        <v/>
      </c>
      <c r="K692" s="20">
        <f t="shared" si="32"/>
        <v>60</v>
      </c>
    </row>
    <row r="693" spans="1:11" x14ac:dyDescent="0.2">
      <c r="A693" s="8">
        <f>IF(INDEX(中間シート!B$1:B$149,QUOTIENT(ROW(A693)-2, 参照用!$J$12) + 3,1)&gt;0,
INDEX(中間シート!B$1:B$149,QUOTIENT(ROW(A693)-2, 参照用!$J$12) + 3,1),
"")</f>
        <v>46029</v>
      </c>
      <c r="B693" s="8" t="str">
        <f>IF(INDEX(中間シート!D$1:D$149,QUOTIENT(ROW(B693)-2, 参照用!$J$12) + 3,1)&gt;0,
INDEX(中間シート!D$1:D$149,QUOTIENT(ROW(B693)-2, 参照用!$J$12) + 3,1),
"")</f>
        <v>昼</v>
      </c>
      <c r="C693" s="8" t="str">
        <f>INDEX(中間シート!$A$1:$AZ$149,MATCH(A693&amp;B693,中間シート!$A$1:$A$149,0),MATCH(C$1,中間シート!$A$2:$AZ$2,0))</f>
        <v/>
      </c>
      <c r="D693" s="8" t="str">
        <f>INDEX(中間シート!$A$1:$AZ$149,MATCH($A693&amp;$B693,中間シート!$A$1:$A$149,0),MATCH(D$1,中間シート!$A$2:$AZ$2,0))</f>
        <v/>
      </c>
      <c r="E693" t="str">
        <f>IF(
A693="","",
VLOOKUP(MOD(ROW(A693)-2, 参照用!$J$12) + 1,参照用!$N$1:$P$50,2,0)
)</f>
        <v>悪化サイン</v>
      </c>
      <c r="F693" t="str">
        <f xml:space="preserve">
IF(A693="","",
VLOOKUP(MOD(ROW(A693)-2, 参照用!$J$12) + 1,参照用!$N$1:$P$50,3,0)
)</f>
        <v>人間不信</v>
      </c>
      <c r="G693">
        <f xml:space="preserve">
IF(A693="","",
IFERROR(
INDEX(中間シート!$B:$CB,
MATCH(A693&amp;B693,中間シート!$A$1:$A$149,0),
MATCH(F693,中間シート!$B$2:$CB$2,0)
),
"")
)</f>
        <v>0</v>
      </c>
      <c r="H693">
        <f t="shared" si="30"/>
        <v>0</v>
      </c>
      <c r="I693" t="str">
        <f t="shared" si="31"/>
        <v/>
      </c>
      <c r="J693" t="str">
        <f xml:space="preserve">
_xlfn.SWITCH(E693,
"良好サイン",H693*VLOOKUP(F693,参照用!$P$2:$Q$55,2,0),
"注意サイン",H693*VLOOKUP(F693,参照用!$P$2:$Q$55,2,0),
""
)</f>
        <v/>
      </c>
      <c r="K693" s="20">
        <f t="shared" si="32"/>
        <v>60</v>
      </c>
    </row>
    <row r="694" spans="1:11" x14ac:dyDescent="0.2">
      <c r="A694" s="8">
        <f>IF(INDEX(中間シート!B$1:B$149,QUOTIENT(ROW(A694)-2, 参照用!$J$12) + 3,1)&gt;0,
INDEX(中間シート!B$1:B$149,QUOTIENT(ROW(A694)-2, 参照用!$J$12) + 3,1),
"")</f>
        <v>46029</v>
      </c>
      <c r="B694" s="8" t="str">
        <f>IF(INDEX(中間シート!D$1:D$149,QUOTIENT(ROW(B694)-2, 参照用!$J$12) + 3,1)&gt;0,
INDEX(中間シート!D$1:D$149,QUOTIENT(ROW(B694)-2, 参照用!$J$12) + 3,1),
"")</f>
        <v>昼</v>
      </c>
      <c r="C694" s="8" t="str">
        <f>INDEX(中間シート!$A$1:$AZ$149,MATCH(A694&amp;B694,中間シート!$A$1:$A$149,0),MATCH(C$1,中間シート!$A$2:$AZ$2,0))</f>
        <v/>
      </c>
      <c r="D694" s="8" t="str">
        <f>INDEX(中間シート!$A$1:$AZ$149,MATCH($A694&amp;$B694,中間シート!$A$1:$A$149,0),MATCH(D$1,中間シート!$A$2:$AZ$2,0))</f>
        <v/>
      </c>
      <c r="E694" t="str">
        <f>IF(
A694="","",
VLOOKUP(MOD(ROW(A694)-2, 参照用!$J$12) + 1,参照用!$N$1:$P$50,2,0)
)</f>
        <v>悪化サイン</v>
      </c>
      <c r="F694" t="str">
        <f xml:space="preserve">
IF(A694="","",
VLOOKUP(MOD(ROW(A694)-2, 参照用!$J$12) + 1,参照用!$N$1:$P$50,3,0)
)</f>
        <v>破壊衝動</v>
      </c>
      <c r="G694">
        <f xml:space="preserve">
IF(A694="","",
IFERROR(
INDEX(中間シート!$B:$CB,
MATCH(A694&amp;B694,中間シート!$A$1:$A$149,0),
MATCH(F694,中間シート!$B$2:$CB$2,0)
),
"")
)</f>
        <v>0</v>
      </c>
      <c r="H694">
        <f t="shared" si="30"/>
        <v>0</v>
      </c>
      <c r="I694" t="str">
        <f t="shared" si="31"/>
        <v/>
      </c>
      <c r="J694" t="str">
        <f xml:space="preserve">
_xlfn.SWITCH(E694,
"良好サイン",H694*VLOOKUP(F694,参照用!$P$2:$Q$55,2,0),
"注意サイン",H694*VLOOKUP(F694,参照用!$P$2:$Q$55,2,0),
""
)</f>
        <v/>
      </c>
      <c r="K694" s="20">
        <f t="shared" si="32"/>
        <v>60</v>
      </c>
    </row>
    <row r="695" spans="1:11" x14ac:dyDescent="0.2">
      <c r="A695" s="8">
        <f>IF(INDEX(中間シート!B$1:B$149,QUOTIENT(ROW(A695)-2, 参照用!$J$12) + 3,1)&gt;0,
INDEX(中間シート!B$1:B$149,QUOTIENT(ROW(A695)-2, 参照用!$J$12) + 3,1),
"")</f>
        <v>46029</v>
      </c>
      <c r="B695" s="8" t="str">
        <f>IF(INDEX(中間シート!D$1:D$149,QUOTIENT(ROW(B695)-2, 参照用!$J$12) + 3,1)&gt;0,
INDEX(中間シート!D$1:D$149,QUOTIENT(ROW(B695)-2, 参照用!$J$12) + 3,1),
"")</f>
        <v>昼</v>
      </c>
      <c r="C695" s="8" t="str">
        <f>INDEX(中間シート!$A$1:$AZ$149,MATCH(A695&amp;B695,中間シート!$A$1:$A$149,0),MATCH(C$1,中間シート!$A$2:$AZ$2,0))</f>
        <v/>
      </c>
      <c r="D695" s="8" t="str">
        <f>INDEX(中間シート!$A$1:$AZ$149,MATCH($A695&amp;$B695,中間シート!$A$1:$A$149,0),MATCH(D$1,中間シート!$A$2:$AZ$2,0))</f>
        <v/>
      </c>
      <c r="E695" t="str">
        <f>IF(
A695="","",
VLOOKUP(MOD(ROW(A695)-2, 参照用!$J$12) + 1,参照用!$N$1:$P$50,2,0)
)</f>
        <v>リカバリー</v>
      </c>
      <c r="F695" t="str">
        <f xml:space="preserve">
IF(A695="","",
VLOOKUP(MOD(ROW(A695)-2, 参照用!$J$12) + 1,参照用!$N$1:$P$50,3,0)
)</f>
        <v>ストレッチ</v>
      </c>
      <c r="G695">
        <f xml:space="preserve">
IF(A695="","",
IFERROR(
INDEX(中間シート!$B:$CB,
MATCH(A695&amp;B695,中間シート!$A$1:$A$149,0),
MATCH(F695,中間シート!$B$2:$CB$2,0)
),
"")
)</f>
        <v>0</v>
      </c>
      <c r="H695">
        <f t="shared" si="30"/>
        <v>0</v>
      </c>
      <c r="I695" t="str">
        <f t="shared" si="31"/>
        <v/>
      </c>
      <c r="J695" t="str">
        <f xml:space="preserve">
_xlfn.SWITCH(E695,
"良好サイン",H695*VLOOKUP(F695,参照用!$P$2:$Q$55,2,0),
"注意サイン",H695*VLOOKUP(F695,参照用!$P$2:$Q$55,2,0),
""
)</f>
        <v/>
      </c>
      <c r="K695" s="20">
        <f t="shared" si="32"/>
        <v>60</v>
      </c>
    </row>
    <row r="696" spans="1:11" x14ac:dyDescent="0.2">
      <c r="A696" s="8">
        <f>IF(INDEX(中間シート!B$1:B$149,QUOTIENT(ROW(A696)-2, 参照用!$J$12) + 3,1)&gt;0,
INDEX(中間シート!B$1:B$149,QUOTIENT(ROW(A696)-2, 参照用!$J$12) + 3,1),
"")</f>
        <v>46029</v>
      </c>
      <c r="B696" s="8" t="str">
        <f>IF(INDEX(中間シート!D$1:D$149,QUOTIENT(ROW(B696)-2, 参照用!$J$12) + 3,1)&gt;0,
INDEX(中間シート!D$1:D$149,QUOTIENT(ROW(B696)-2, 参照用!$J$12) + 3,1),
"")</f>
        <v>昼</v>
      </c>
      <c r="C696" s="8" t="str">
        <f>INDEX(中間シート!$A$1:$AZ$149,MATCH(A696&amp;B696,中間シート!$A$1:$A$149,0),MATCH(C$1,中間シート!$A$2:$AZ$2,0))</f>
        <v/>
      </c>
      <c r="D696" s="8" t="str">
        <f>INDEX(中間シート!$A$1:$AZ$149,MATCH($A696&amp;$B696,中間シート!$A$1:$A$149,0),MATCH(D$1,中間シート!$A$2:$AZ$2,0))</f>
        <v/>
      </c>
      <c r="E696" t="str">
        <f>IF(
A696="","",
VLOOKUP(MOD(ROW(A696)-2, 参照用!$J$12) + 1,参照用!$N$1:$P$50,2,0)
)</f>
        <v>リカバリー</v>
      </c>
      <c r="F696" t="str">
        <f xml:space="preserve">
IF(A696="","",
VLOOKUP(MOD(ROW(A696)-2, 参照用!$J$12) + 1,参照用!$N$1:$P$50,3,0)
)</f>
        <v>仮眠</v>
      </c>
      <c r="G696">
        <f xml:space="preserve">
IF(A696="","",
IFERROR(
INDEX(中間シート!$B:$CB,
MATCH(A696&amp;B696,中間シート!$A$1:$A$149,0),
MATCH(F696,中間シート!$B$2:$CB$2,0)
),
"")
)</f>
        <v>0</v>
      </c>
      <c r="H696">
        <f t="shared" si="30"/>
        <v>0</v>
      </c>
      <c r="I696" t="str">
        <f t="shared" si="31"/>
        <v/>
      </c>
      <c r="J696" t="str">
        <f xml:space="preserve">
_xlfn.SWITCH(E696,
"良好サイン",H696*VLOOKUP(F696,参照用!$P$2:$Q$55,2,0),
"注意サイン",H696*VLOOKUP(F696,参照用!$P$2:$Q$55,2,0),
""
)</f>
        <v/>
      </c>
      <c r="K696" s="20">
        <f t="shared" si="32"/>
        <v>60</v>
      </c>
    </row>
    <row r="697" spans="1:11" x14ac:dyDescent="0.2">
      <c r="A697" s="8">
        <f>IF(INDEX(中間シート!B$1:B$149,QUOTIENT(ROW(A697)-2, 参照用!$J$12) + 3,1)&gt;0,
INDEX(中間シート!B$1:B$149,QUOTIENT(ROW(A697)-2, 参照用!$J$12) + 3,1),
"")</f>
        <v>46029</v>
      </c>
      <c r="B697" s="8" t="str">
        <f>IF(INDEX(中間シート!D$1:D$149,QUOTIENT(ROW(B697)-2, 参照用!$J$12) + 3,1)&gt;0,
INDEX(中間シート!D$1:D$149,QUOTIENT(ROW(B697)-2, 参照用!$J$12) + 3,1),
"")</f>
        <v>昼</v>
      </c>
      <c r="C697" s="8" t="str">
        <f>INDEX(中間シート!$A$1:$AZ$149,MATCH(A697&amp;B697,中間シート!$A$1:$A$149,0),MATCH(C$1,中間シート!$A$2:$AZ$2,0))</f>
        <v/>
      </c>
      <c r="D697" s="8" t="str">
        <f>INDEX(中間シート!$A$1:$AZ$149,MATCH($A697&amp;$B697,中間シート!$A$1:$A$149,0),MATCH(D$1,中間シート!$A$2:$AZ$2,0))</f>
        <v/>
      </c>
      <c r="E697" t="str">
        <f>IF(
A697="","",
VLOOKUP(MOD(ROW(A697)-2, 参照用!$J$12) + 1,参照用!$N$1:$P$50,2,0)
)</f>
        <v>リカバリー</v>
      </c>
      <c r="F697" t="str">
        <f xml:space="preserve">
IF(A697="","",
VLOOKUP(MOD(ROW(A697)-2, 参照用!$J$12) + 1,参照用!$N$1:$P$50,3,0)
)</f>
        <v>音楽</v>
      </c>
      <c r="G697">
        <f xml:space="preserve">
IF(A697="","",
IFERROR(
INDEX(中間シート!$B:$CB,
MATCH(A697&amp;B697,中間シート!$A$1:$A$149,0),
MATCH(F697,中間シート!$B$2:$CB$2,0)
),
"")
)</f>
        <v>0</v>
      </c>
      <c r="H697">
        <f t="shared" si="30"/>
        <v>0</v>
      </c>
      <c r="I697" t="str">
        <f t="shared" si="31"/>
        <v/>
      </c>
      <c r="J697" t="str">
        <f xml:space="preserve">
_xlfn.SWITCH(E697,
"良好サイン",H697*VLOOKUP(F697,参照用!$P$2:$Q$55,2,0),
"注意サイン",H697*VLOOKUP(F697,参照用!$P$2:$Q$55,2,0),
""
)</f>
        <v/>
      </c>
      <c r="K697" s="20">
        <f t="shared" si="32"/>
        <v>60</v>
      </c>
    </row>
    <row r="698" spans="1:11" x14ac:dyDescent="0.2">
      <c r="A698" s="8">
        <f>IF(INDEX(中間シート!B$1:B$149,QUOTIENT(ROW(A698)-2, 参照用!$J$12) + 3,1)&gt;0,
INDEX(中間シート!B$1:B$149,QUOTIENT(ROW(A698)-2, 参照用!$J$12) + 3,1),
"")</f>
        <v>46029</v>
      </c>
      <c r="B698" s="8" t="str">
        <f>IF(INDEX(中間シート!D$1:D$149,QUOTIENT(ROW(B698)-2, 参照用!$J$12) + 3,1)&gt;0,
INDEX(中間シート!D$1:D$149,QUOTIENT(ROW(B698)-2, 参照用!$J$12) + 3,1),
"")</f>
        <v>昼</v>
      </c>
      <c r="C698" s="8" t="str">
        <f>INDEX(中間シート!$A$1:$AZ$149,MATCH(A698&amp;B698,中間シート!$A$1:$A$149,0),MATCH(C$1,中間シート!$A$2:$AZ$2,0))</f>
        <v/>
      </c>
      <c r="D698" s="8" t="str">
        <f>INDEX(中間シート!$A$1:$AZ$149,MATCH($A698&amp;$B698,中間シート!$A$1:$A$149,0),MATCH(D$1,中間シート!$A$2:$AZ$2,0))</f>
        <v/>
      </c>
      <c r="E698" t="str">
        <f>IF(
A698="","",
VLOOKUP(MOD(ROW(A698)-2, 参照用!$J$12) + 1,参照用!$N$1:$P$50,2,0)
)</f>
        <v>リカバリー</v>
      </c>
      <c r="F698" t="str">
        <f xml:space="preserve">
IF(A698="","",
VLOOKUP(MOD(ROW(A698)-2, 参照用!$J$12) + 1,参照用!$N$1:$P$50,3,0)
)</f>
        <v>頓服</v>
      </c>
      <c r="G698">
        <f xml:space="preserve">
IF(A698="","",
IFERROR(
INDEX(中間シート!$B:$CB,
MATCH(A698&amp;B698,中間シート!$A$1:$A$149,0),
MATCH(F698,中間シート!$B$2:$CB$2,0)
),
"")
)</f>
        <v>0</v>
      </c>
      <c r="H698">
        <f t="shared" si="30"/>
        <v>0</v>
      </c>
      <c r="I698" t="str">
        <f t="shared" si="31"/>
        <v/>
      </c>
      <c r="J698" t="str">
        <f xml:space="preserve">
_xlfn.SWITCH(E698,
"良好サイン",H698*VLOOKUP(F698,参照用!$P$2:$Q$55,2,0),
"注意サイン",H698*VLOOKUP(F698,参照用!$P$2:$Q$55,2,0),
""
)</f>
        <v/>
      </c>
      <c r="K698" s="20">
        <f t="shared" si="32"/>
        <v>60</v>
      </c>
    </row>
    <row r="699" spans="1:11" x14ac:dyDescent="0.2">
      <c r="A699" s="8">
        <f>IF(INDEX(中間シート!B$1:B$149,QUOTIENT(ROW(A699)-2, 参照用!$J$12) + 3,1)&gt;0,
INDEX(中間シート!B$1:B$149,QUOTIENT(ROW(A699)-2, 参照用!$J$12) + 3,1),
"")</f>
        <v>46029</v>
      </c>
      <c r="B699" s="8" t="str">
        <f>IF(INDEX(中間シート!D$1:D$149,QUOTIENT(ROW(B699)-2, 参照用!$J$12) + 3,1)&gt;0,
INDEX(中間シート!D$1:D$149,QUOTIENT(ROW(B699)-2, 参照用!$J$12) + 3,1),
"")</f>
        <v>昼</v>
      </c>
      <c r="C699" s="8" t="str">
        <f>INDEX(中間シート!$A$1:$AZ$149,MATCH(A699&amp;B699,中間シート!$A$1:$A$149,0),MATCH(C$1,中間シート!$A$2:$AZ$2,0))</f>
        <v/>
      </c>
      <c r="D699" s="8" t="str">
        <f>INDEX(中間シート!$A$1:$AZ$149,MATCH($A699&amp;$B699,中間シート!$A$1:$A$149,0),MATCH(D$1,中間シート!$A$2:$AZ$2,0))</f>
        <v/>
      </c>
      <c r="E699" t="str">
        <f>IF(
A699="","",
VLOOKUP(MOD(ROW(A699)-2, 参照用!$J$12) + 1,参照用!$N$1:$P$50,2,0)
)</f>
        <v>リカバリー</v>
      </c>
      <c r="F699" t="str">
        <f xml:space="preserve">
IF(A699="","",
VLOOKUP(MOD(ROW(A699)-2, 参照用!$J$12) + 1,参照用!$N$1:$P$50,3,0)
)</f>
        <v>散歩</v>
      </c>
      <c r="G699">
        <f xml:space="preserve">
IF(A699="","",
IFERROR(
INDEX(中間シート!$B:$CB,
MATCH(A699&amp;B699,中間シート!$A$1:$A$149,0),
MATCH(F699,中間シート!$B$2:$CB$2,0)
),
"")
)</f>
        <v>0</v>
      </c>
      <c r="H699">
        <f t="shared" si="30"/>
        <v>0</v>
      </c>
      <c r="I699" t="str">
        <f t="shared" si="31"/>
        <v/>
      </c>
      <c r="J699" t="str">
        <f xml:space="preserve">
_xlfn.SWITCH(E699,
"良好サイン",H699*VLOOKUP(F699,参照用!$P$2:$Q$55,2,0),
"注意サイン",H699*VLOOKUP(F699,参照用!$P$2:$Q$55,2,0),
""
)</f>
        <v/>
      </c>
      <c r="K699" s="20">
        <f t="shared" si="32"/>
        <v>60</v>
      </c>
    </row>
    <row r="700" spans="1:11" x14ac:dyDescent="0.2">
      <c r="A700" s="8">
        <f>IF(INDEX(中間シート!B$1:B$149,QUOTIENT(ROW(A700)-2, 参照用!$J$12) + 3,1)&gt;0,
INDEX(中間シート!B$1:B$149,QUOTIENT(ROW(A700)-2, 参照用!$J$12) + 3,1),
"")</f>
        <v>46029</v>
      </c>
      <c r="B700" s="8" t="str">
        <f>IF(INDEX(中間シート!D$1:D$149,QUOTIENT(ROW(B700)-2, 参照用!$J$12) + 3,1)&gt;0,
INDEX(中間シート!D$1:D$149,QUOTIENT(ROW(B700)-2, 参照用!$J$12) + 3,1),
"")</f>
        <v>昼</v>
      </c>
      <c r="C700" s="8" t="str">
        <f>INDEX(中間シート!$A$1:$AZ$149,MATCH(A700&amp;B700,中間シート!$A$1:$A$149,0),MATCH(C$1,中間シート!$A$2:$AZ$2,0))</f>
        <v/>
      </c>
      <c r="D700" s="8" t="str">
        <f>INDEX(中間シート!$A$1:$AZ$149,MATCH($A700&amp;$B700,中間シート!$A$1:$A$149,0),MATCH(D$1,中間シート!$A$2:$AZ$2,0))</f>
        <v/>
      </c>
      <c r="E700" t="str">
        <f>IF(
A700="","",
VLOOKUP(MOD(ROW(A700)-2, 参照用!$J$12) + 1,参照用!$N$1:$P$50,2,0)
)</f>
        <v>服薬</v>
      </c>
      <c r="F700" t="str">
        <f xml:space="preserve">
IF(A700="","",
VLOOKUP(MOD(ROW(A700)-2, 参照用!$J$12) + 1,参照用!$N$1:$P$50,3,0)
)</f>
        <v>いつもの薬</v>
      </c>
      <c r="G700">
        <f xml:space="preserve">
IF(A700="","",
IFERROR(
INDEX(中間シート!$B:$CB,
MATCH(A700&amp;B700,中間シート!$A$1:$A$149,0),
MATCH(F700,中間シート!$B$2:$CB$2,0)
),
"")
)</f>
        <v>0</v>
      </c>
      <c r="H700">
        <f t="shared" si="30"/>
        <v>0</v>
      </c>
      <c r="I700" t="str">
        <f t="shared" si="31"/>
        <v/>
      </c>
      <c r="J700" t="str">
        <f xml:space="preserve">
_xlfn.SWITCH(E700,
"良好サイン",H700*VLOOKUP(F700,参照用!$P$2:$Q$55,2,0),
"注意サイン",H700*VLOOKUP(F700,参照用!$P$2:$Q$55,2,0),
""
)</f>
        <v/>
      </c>
      <c r="K700" s="20">
        <f t="shared" si="32"/>
        <v>60</v>
      </c>
    </row>
    <row r="701" spans="1:11" x14ac:dyDescent="0.2">
      <c r="A701" s="8">
        <f>IF(INDEX(中間シート!B$1:B$149,QUOTIENT(ROW(A701)-2, 参照用!$J$12) + 3,1)&gt;0,
INDEX(中間シート!B$1:B$149,QUOTIENT(ROW(A701)-2, 参照用!$J$12) + 3,1),
"")</f>
        <v>46029</v>
      </c>
      <c r="B701" s="8" t="str">
        <f>IF(INDEX(中間シート!D$1:D$149,QUOTIENT(ROW(B701)-2, 参照用!$J$12) + 3,1)&gt;0,
INDEX(中間シート!D$1:D$149,QUOTIENT(ROW(B701)-2, 参照用!$J$12) + 3,1),
"")</f>
        <v>昼</v>
      </c>
      <c r="C701" s="8" t="str">
        <f>INDEX(中間シート!$A$1:$AZ$149,MATCH(A701&amp;B701,中間シート!$A$1:$A$149,0),MATCH(C$1,中間シート!$A$2:$AZ$2,0))</f>
        <v/>
      </c>
      <c r="D701" s="8" t="str">
        <f>INDEX(中間シート!$A$1:$AZ$149,MATCH($A701&amp;$B701,中間シート!$A$1:$A$149,0),MATCH(D$1,中間シート!$A$2:$AZ$2,0))</f>
        <v/>
      </c>
      <c r="E701" t="str">
        <f>IF(
A701="","",
VLOOKUP(MOD(ROW(A701)-2, 参照用!$J$12) + 1,参照用!$N$1:$P$50,2,0)
)</f>
        <v>備考</v>
      </c>
      <c r="F701" t="str">
        <f xml:space="preserve">
IF(A701="","",
VLOOKUP(MOD(ROW(A701)-2, 参照用!$J$12) + 1,参照用!$N$1:$P$50,3,0)
)</f>
        <v>コメント</v>
      </c>
      <c r="G701" t="str">
        <f xml:space="preserve">
IF(A701="","",
IFERROR(
INDEX(中間シート!$B:$CB,
MATCH(A701&amp;B701,中間シート!$A$1:$A$149,0),
MATCH(F701,中間シート!$B$2:$CB$2,0)
),
"")
)</f>
        <v/>
      </c>
      <c r="H701" t="str">
        <f t="shared" si="30"/>
        <v/>
      </c>
      <c r="I701" t="str">
        <f t="shared" si="31"/>
        <v/>
      </c>
      <c r="J701" t="str">
        <f xml:space="preserve">
_xlfn.SWITCH(E701,
"良好サイン",H701*VLOOKUP(F701,参照用!$P$2:$Q$55,2,0),
"注意サイン",H701*VLOOKUP(F701,参照用!$P$2:$Q$55,2,0),
""
)</f>
        <v/>
      </c>
      <c r="K701" s="20">
        <f t="shared" si="32"/>
        <v>60</v>
      </c>
    </row>
    <row r="702" spans="1:11" x14ac:dyDescent="0.2">
      <c r="A702" s="8">
        <f>IF(INDEX(中間シート!B$1:B$149,QUOTIENT(ROW(A702)-2, 参照用!$J$12) + 3,1)&gt;0,
INDEX(中間シート!B$1:B$149,QUOTIENT(ROW(A702)-2, 参照用!$J$12) + 3,1),
"")</f>
        <v>46029</v>
      </c>
      <c r="B702" s="8" t="str">
        <f>IF(INDEX(中間シート!D$1:D$149,QUOTIENT(ROW(B702)-2, 参照用!$J$12) + 3,1)&gt;0,
INDEX(中間シート!D$1:D$149,QUOTIENT(ROW(B702)-2, 参照用!$J$12) + 3,1),
"")</f>
        <v>夜</v>
      </c>
      <c r="C702" s="8" t="str">
        <f>INDEX(中間シート!$A$1:$AZ$149,MATCH(A702&amp;B702,中間シート!$A$1:$A$149,0),MATCH(C$1,中間シート!$A$2:$AZ$2,0))</f>
        <v/>
      </c>
      <c r="D702" s="8" t="str">
        <f>INDEX(中間シート!$A$1:$AZ$149,MATCH($A702&amp;$B702,中間シート!$A$1:$A$149,0),MATCH(D$1,中間シート!$A$2:$AZ$2,0))</f>
        <v/>
      </c>
      <c r="E702" t="str">
        <f>IF(
A702="","",
VLOOKUP(MOD(ROW(A702)-2, 参照用!$J$12) + 1,参照用!$N$1:$P$50,2,0)
)</f>
        <v>日付</v>
      </c>
      <c r="F702" t="str">
        <f xml:space="preserve">
IF(A702="","",
VLOOKUP(MOD(ROW(A702)-2, 参照用!$J$12) + 1,参照用!$N$1:$P$50,3,0)
)</f>
        <v>日付</v>
      </c>
      <c r="G702">
        <f xml:space="preserve">
IF(A702="","",
IFERROR(
INDEX(中間シート!$B:$CB,
MATCH(A702&amp;B702,中間シート!$A$1:$A$149,0),
MATCH(F702,中間シート!$B$2:$CB$2,0)
),
"")
)</f>
        <v>46029</v>
      </c>
      <c r="H702" t="str">
        <f t="shared" si="30"/>
        <v/>
      </c>
      <c r="I702">
        <f t="shared" si="31"/>
        <v>46029</v>
      </c>
      <c r="J702" t="str">
        <f xml:space="preserve">
_xlfn.SWITCH(E702,
"良好サイン",H702*VLOOKUP(F702,参照用!$P$2:$Q$55,2,0),
"注意サイン",H702*VLOOKUP(F702,参照用!$P$2:$Q$55,2,0),
""
)</f>
        <v/>
      </c>
      <c r="K702" s="20">
        <f t="shared" si="32"/>
        <v>60</v>
      </c>
    </row>
    <row r="703" spans="1:11" x14ac:dyDescent="0.2">
      <c r="A703" s="8">
        <f>IF(INDEX(中間シート!B$1:B$149,QUOTIENT(ROW(A703)-2, 参照用!$J$12) + 3,1)&gt;0,
INDEX(中間シート!B$1:B$149,QUOTIENT(ROW(A703)-2, 参照用!$J$12) + 3,1),
"")</f>
        <v>46029</v>
      </c>
      <c r="B703" s="8" t="str">
        <f>IF(INDEX(中間シート!D$1:D$149,QUOTIENT(ROW(B703)-2, 参照用!$J$12) + 3,1)&gt;0,
INDEX(中間シート!D$1:D$149,QUOTIENT(ROW(B703)-2, 参照用!$J$12) + 3,1),
"")</f>
        <v>夜</v>
      </c>
      <c r="C703" s="8" t="str">
        <f>INDEX(中間シート!$A$1:$AZ$149,MATCH(A703&amp;B703,中間シート!$A$1:$A$149,0),MATCH(C$1,中間シート!$A$2:$AZ$2,0))</f>
        <v/>
      </c>
      <c r="D703" s="8" t="str">
        <f>INDEX(中間シート!$A$1:$AZ$149,MATCH($A703&amp;$B703,中間シート!$A$1:$A$149,0),MATCH(D$1,中間シート!$A$2:$AZ$2,0))</f>
        <v/>
      </c>
      <c r="E703" t="str">
        <f>IF(
A703="","",
VLOOKUP(MOD(ROW(A703)-2, 参照用!$J$12) + 1,参照用!$N$1:$P$50,2,0)
)</f>
        <v>曜日</v>
      </c>
      <c r="F703" t="str">
        <f xml:space="preserve">
IF(A703="","",
VLOOKUP(MOD(ROW(A703)-2, 参照用!$J$12) + 1,参照用!$N$1:$P$50,3,0)
)</f>
        <v>曜日</v>
      </c>
      <c r="G703" t="str">
        <f xml:space="preserve">
IF(A703="","",
IFERROR(
INDEX(中間シート!$B:$CB,
MATCH(A703&amp;B703,中間シート!$A$1:$A$149,0),
MATCH(F703,中間シート!$B$2:$CB$2,0)
),
"")
)</f>
        <v>水</v>
      </c>
      <c r="H703" t="str">
        <f t="shared" si="30"/>
        <v/>
      </c>
      <c r="I703" t="str">
        <f t="shared" si="31"/>
        <v>水</v>
      </c>
      <c r="J703" t="str">
        <f xml:space="preserve">
_xlfn.SWITCH(E703,
"良好サイン",H703*VLOOKUP(F703,参照用!$P$2:$Q$55,2,0),
"注意サイン",H703*VLOOKUP(F703,参照用!$P$2:$Q$55,2,0),
""
)</f>
        <v/>
      </c>
      <c r="K703" s="20">
        <f t="shared" si="32"/>
        <v>60</v>
      </c>
    </row>
    <row r="704" spans="1:11" x14ac:dyDescent="0.2">
      <c r="A704" s="8">
        <f>IF(INDEX(中間シート!B$1:B$149,QUOTIENT(ROW(A704)-2, 参照用!$J$12) + 3,1)&gt;0,
INDEX(中間シート!B$1:B$149,QUOTIENT(ROW(A704)-2, 参照用!$J$12) + 3,1),
"")</f>
        <v>46029</v>
      </c>
      <c r="B704" s="8" t="str">
        <f>IF(INDEX(中間シート!D$1:D$149,QUOTIENT(ROW(B704)-2, 参照用!$J$12) + 3,1)&gt;0,
INDEX(中間シート!D$1:D$149,QUOTIENT(ROW(B704)-2, 参照用!$J$12) + 3,1),
"")</f>
        <v>夜</v>
      </c>
      <c r="C704" s="8" t="str">
        <f>INDEX(中間シート!$A$1:$AZ$149,MATCH(A704&amp;B704,中間シート!$A$1:$A$149,0),MATCH(C$1,中間シート!$A$2:$AZ$2,0))</f>
        <v/>
      </c>
      <c r="D704" s="8" t="str">
        <f>INDEX(中間シート!$A$1:$AZ$149,MATCH($A704&amp;$B704,中間シート!$A$1:$A$149,0),MATCH(D$1,中間シート!$A$2:$AZ$2,0))</f>
        <v/>
      </c>
      <c r="E704" t="str">
        <f>IF(
A704="","",
VLOOKUP(MOD(ROW(A704)-2, 参照用!$J$12) + 1,参照用!$N$1:$P$50,2,0)
)</f>
        <v>時間帯</v>
      </c>
      <c r="F704" t="str">
        <f xml:space="preserve">
IF(A704="","",
VLOOKUP(MOD(ROW(A704)-2, 参照用!$J$12) + 1,参照用!$N$1:$P$50,3,0)
)</f>
        <v>時間帯</v>
      </c>
      <c r="G704" t="str">
        <f xml:space="preserve">
IF(A704="","",
IFERROR(
INDEX(中間シート!$B:$CB,
MATCH(A704&amp;B704,中間シート!$A$1:$A$149,0),
MATCH(F704,中間シート!$B$2:$CB$2,0)
),
"")
)</f>
        <v>夜</v>
      </c>
      <c r="H704" t="str">
        <f t="shared" si="30"/>
        <v/>
      </c>
      <c r="I704" t="str">
        <f t="shared" si="31"/>
        <v>夜</v>
      </c>
      <c r="J704" t="str">
        <f xml:space="preserve">
_xlfn.SWITCH(E704,
"良好サイン",H704*VLOOKUP(F704,参照用!$P$2:$Q$55,2,0),
"注意サイン",H704*VLOOKUP(F704,参照用!$P$2:$Q$55,2,0),
""
)</f>
        <v/>
      </c>
      <c r="K704" s="20">
        <f t="shared" si="32"/>
        <v>60</v>
      </c>
    </row>
    <row r="705" spans="1:11" x14ac:dyDescent="0.2">
      <c r="A705" s="8">
        <f>IF(INDEX(中間シート!B$1:B$149,QUOTIENT(ROW(A705)-2, 参照用!$J$12) + 3,1)&gt;0,
INDEX(中間シート!B$1:B$149,QUOTIENT(ROW(A705)-2, 参照用!$J$12) + 3,1),
"")</f>
        <v>46029</v>
      </c>
      <c r="B705" s="8" t="str">
        <f>IF(INDEX(中間シート!D$1:D$149,QUOTIENT(ROW(B705)-2, 参照用!$J$12) + 3,1)&gt;0,
INDEX(中間シート!D$1:D$149,QUOTIENT(ROW(B705)-2, 参照用!$J$12) + 3,1),
"")</f>
        <v>夜</v>
      </c>
      <c r="C705" s="8" t="str">
        <f>INDEX(中間シート!$A$1:$AZ$149,MATCH(A705&amp;B705,中間シート!$A$1:$A$149,0),MATCH(C$1,中間シート!$A$2:$AZ$2,0))</f>
        <v/>
      </c>
      <c r="D705" s="8" t="str">
        <f>INDEX(中間シート!$A$1:$AZ$149,MATCH($A705&amp;$B705,中間シート!$A$1:$A$149,0),MATCH(D$1,中間シート!$A$2:$AZ$2,0))</f>
        <v/>
      </c>
      <c r="E705" t="str">
        <f>IF(
A705="","",
VLOOKUP(MOD(ROW(A705)-2, 参照用!$J$12) + 1,参照用!$N$1:$P$50,2,0)
)</f>
        <v>気候</v>
      </c>
      <c r="F705" t="str">
        <f xml:space="preserve">
IF(A705="","",
VLOOKUP(MOD(ROW(A705)-2, 参照用!$J$12) + 1,参照用!$N$1:$P$50,3,0)
)</f>
        <v>天気</v>
      </c>
      <c r="G705" t="str">
        <f xml:space="preserve">
IF(A705="","",
IFERROR(
INDEX(中間シート!$B:$CB,
MATCH(A705&amp;B705,中間シート!$A$1:$A$149,0),
MATCH(F705,中間シート!$B$2:$CB$2,0)
),
"")
)</f>
        <v/>
      </c>
      <c r="H705" t="str">
        <f t="shared" si="30"/>
        <v/>
      </c>
      <c r="I705" t="str">
        <f t="shared" si="31"/>
        <v/>
      </c>
      <c r="J705" t="str">
        <f xml:space="preserve">
_xlfn.SWITCH(E705,
"良好サイン",H705*VLOOKUP(F705,参照用!$P$2:$Q$55,2,0),
"注意サイン",H705*VLOOKUP(F705,参照用!$P$2:$Q$55,2,0),
""
)</f>
        <v/>
      </c>
      <c r="K705" s="20">
        <f t="shared" si="32"/>
        <v>60</v>
      </c>
    </row>
    <row r="706" spans="1:11" x14ac:dyDescent="0.2">
      <c r="A706" s="8">
        <f>IF(INDEX(中間シート!B$1:B$149,QUOTIENT(ROW(A706)-2, 参照用!$J$12) + 3,1)&gt;0,
INDEX(中間シート!B$1:B$149,QUOTIENT(ROW(A706)-2, 参照用!$J$12) + 3,1),
"")</f>
        <v>46029</v>
      </c>
      <c r="B706" s="8" t="str">
        <f>IF(INDEX(中間シート!D$1:D$149,QUOTIENT(ROW(B706)-2, 参照用!$J$12) + 3,1)&gt;0,
INDEX(中間シート!D$1:D$149,QUOTIENT(ROW(B706)-2, 参照用!$J$12) + 3,1),
"")</f>
        <v>夜</v>
      </c>
      <c r="C706" s="8" t="str">
        <f>INDEX(中間シート!$A$1:$AZ$149,MATCH(A706&amp;B706,中間シート!$A$1:$A$149,0),MATCH(C$1,中間シート!$A$2:$AZ$2,0))</f>
        <v/>
      </c>
      <c r="D706" s="8" t="str">
        <f>INDEX(中間シート!$A$1:$AZ$149,MATCH($A706&amp;$B706,中間シート!$A$1:$A$149,0),MATCH(D$1,中間シート!$A$2:$AZ$2,0))</f>
        <v/>
      </c>
      <c r="E706" t="str">
        <f>IF(
A706="","",
VLOOKUP(MOD(ROW(A706)-2, 参照用!$J$12) + 1,参照用!$N$1:$P$50,2,0)
)</f>
        <v>気候</v>
      </c>
      <c r="F706" t="str">
        <f xml:space="preserve">
IF(A706="","",
VLOOKUP(MOD(ROW(A706)-2, 参照用!$J$12) + 1,参照用!$N$1:$P$50,3,0)
)</f>
        <v>気温</v>
      </c>
      <c r="G706" t="str">
        <f xml:space="preserve">
IF(A706="","",
IFERROR(
INDEX(中間シート!$B:$CB,
MATCH(A706&amp;B706,中間シート!$A$1:$A$149,0),
MATCH(F706,中間シート!$B$2:$CB$2,0)
),
"")
)</f>
        <v/>
      </c>
      <c r="H706" t="str">
        <f t="shared" si="30"/>
        <v/>
      </c>
      <c r="I706" t="str">
        <f t="shared" si="31"/>
        <v/>
      </c>
      <c r="J706" t="str">
        <f xml:space="preserve">
_xlfn.SWITCH(E706,
"良好サイン",H706*VLOOKUP(F706,参照用!$P$2:$Q$55,2,0),
"注意サイン",H706*VLOOKUP(F706,参照用!$P$2:$Q$55,2,0),
""
)</f>
        <v/>
      </c>
      <c r="K706" s="20">
        <f t="shared" si="32"/>
        <v>60</v>
      </c>
    </row>
    <row r="707" spans="1:11" x14ac:dyDescent="0.2">
      <c r="A707" s="8">
        <f>IF(INDEX(中間シート!B$1:B$149,QUOTIENT(ROW(A707)-2, 参照用!$J$12) + 3,1)&gt;0,
INDEX(中間シート!B$1:B$149,QUOTIENT(ROW(A707)-2, 参照用!$J$12) + 3,1),
"")</f>
        <v>46029</v>
      </c>
      <c r="B707" s="8" t="str">
        <f>IF(INDEX(中間シート!D$1:D$149,QUOTIENT(ROW(B707)-2, 参照用!$J$12) + 3,1)&gt;0,
INDEX(中間シート!D$1:D$149,QUOTIENT(ROW(B707)-2, 参照用!$J$12) + 3,1),
"")</f>
        <v>夜</v>
      </c>
      <c r="C707" s="8" t="str">
        <f>INDEX(中間シート!$A$1:$AZ$149,MATCH(A707&amp;B707,中間シート!$A$1:$A$149,0),MATCH(C$1,中間シート!$A$2:$AZ$2,0))</f>
        <v/>
      </c>
      <c r="D707" s="8" t="str">
        <f>INDEX(中間シート!$A$1:$AZ$149,MATCH($A707&amp;$B707,中間シート!$A$1:$A$149,0),MATCH(D$1,中間シート!$A$2:$AZ$2,0))</f>
        <v/>
      </c>
      <c r="E707" t="str">
        <f>IF(
A707="","",
VLOOKUP(MOD(ROW(A707)-2, 参照用!$J$12) + 1,参照用!$N$1:$P$50,2,0)
)</f>
        <v>基礎指標</v>
      </c>
      <c r="F707" t="str">
        <f xml:space="preserve">
IF(A707="","",
VLOOKUP(MOD(ROW(A707)-2, 参照用!$J$12) + 1,参照用!$N$1:$P$50,3,0)
)</f>
        <v>睡眠</v>
      </c>
      <c r="G707">
        <f xml:space="preserve">
IF(A707="","",
IFERROR(
INDEX(中間シート!$B:$CB,
MATCH(A707&amp;B707,中間シート!$A$1:$A$149,0),
MATCH(F707,中間シート!$B$2:$CB$2,0)
),
"")
)</f>
        <v>0</v>
      </c>
      <c r="H707">
        <f t="shared" ref="H707:H770" si="33">IFERROR(IF(VALUE(G707)&gt;100,"",VALUE(G707)),"")</f>
        <v>0</v>
      </c>
      <c r="I707" t="str">
        <f t="shared" ref="I707:I770" si="34">IF(H707="",G707,"")</f>
        <v/>
      </c>
      <c r="J707" t="str">
        <f xml:space="preserve">
_xlfn.SWITCH(E707,
"良好サイン",H707*VLOOKUP(F707,参照用!$P$2:$Q$55,2,0),
"注意サイン",H707*VLOOKUP(F707,参照用!$P$2:$Q$55,2,0),
""
)</f>
        <v/>
      </c>
      <c r="K707" s="20">
        <f t="shared" ref="K707:K770" si="35">IFERROR(IF(A707="","",(60+SUMIFS($J$1:$J$3999,$A$1:$A$3999,A707,$B$1:$B$3999,B707)))
/
(1+SUMIFS(H:H,A:A,A707,B:B,B707,E:E,"悪化サイン")),"")</f>
        <v>60</v>
      </c>
    </row>
    <row r="708" spans="1:11" x14ac:dyDescent="0.2">
      <c r="A708" s="8">
        <f>IF(INDEX(中間シート!B$1:B$149,QUOTIENT(ROW(A708)-2, 参照用!$J$12) + 3,1)&gt;0,
INDEX(中間シート!B$1:B$149,QUOTIENT(ROW(A708)-2, 参照用!$J$12) + 3,1),
"")</f>
        <v>46029</v>
      </c>
      <c r="B708" s="8" t="str">
        <f>IF(INDEX(中間シート!D$1:D$149,QUOTIENT(ROW(B708)-2, 参照用!$J$12) + 3,1)&gt;0,
INDEX(中間シート!D$1:D$149,QUOTIENT(ROW(B708)-2, 参照用!$J$12) + 3,1),
"")</f>
        <v>夜</v>
      </c>
      <c r="C708" s="8" t="str">
        <f>INDEX(中間シート!$A$1:$AZ$149,MATCH(A708&amp;B708,中間シート!$A$1:$A$149,0),MATCH(C$1,中間シート!$A$2:$AZ$2,0))</f>
        <v/>
      </c>
      <c r="D708" s="8" t="str">
        <f>INDEX(中間シート!$A$1:$AZ$149,MATCH($A708&amp;$B708,中間シート!$A$1:$A$149,0),MATCH(D$1,中間シート!$A$2:$AZ$2,0))</f>
        <v/>
      </c>
      <c r="E708" t="str">
        <f>IF(
A708="","",
VLOOKUP(MOD(ROW(A708)-2, 参照用!$J$12) + 1,参照用!$N$1:$P$50,2,0)
)</f>
        <v>基礎指標</v>
      </c>
      <c r="F708" t="str">
        <f xml:space="preserve">
IF(A708="","",
VLOOKUP(MOD(ROW(A708)-2, 参照用!$J$12) + 1,参照用!$N$1:$P$50,3,0)
)</f>
        <v>食事</v>
      </c>
      <c r="G708">
        <f xml:space="preserve">
IF(A708="","",
IFERROR(
INDEX(中間シート!$B:$CB,
MATCH(A708&amp;B708,中間シート!$A$1:$A$149,0),
MATCH(F708,中間シート!$B$2:$CB$2,0)
),
"")
)</f>
        <v>0</v>
      </c>
      <c r="H708">
        <f t="shared" si="33"/>
        <v>0</v>
      </c>
      <c r="I708" t="str">
        <f t="shared" si="34"/>
        <v/>
      </c>
      <c r="J708" t="str">
        <f xml:space="preserve">
_xlfn.SWITCH(E708,
"良好サイン",H708*VLOOKUP(F708,参照用!$P$2:$Q$55,2,0),
"注意サイン",H708*VLOOKUP(F708,参照用!$P$2:$Q$55,2,0),
""
)</f>
        <v/>
      </c>
      <c r="K708" s="20">
        <f t="shared" si="35"/>
        <v>60</v>
      </c>
    </row>
    <row r="709" spans="1:11" x14ac:dyDescent="0.2">
      <c r="A709" s="8">
        <f>IF(INDEX(中間シート!B$1:B$149,QUOTIENT(ROW(A709)-2, 参照用!$J$12) + 3,1)&gt;0,
INDEX(中間シート!B$1:B$149,QUOTIENT(ROW(A709)-2, 参照用!$J$12) + 3,1),
"")</f>
        <v>46029</v>
      </c>
      <c r="B709" s="8" t="str">
        <f>IF(INDEX(中間シート!D$1:D$149,QUOTIENT(ROW(B709)-2, 参照用!$J$12) + 3,1)&gt;0,
INDEX(中間シート!D$1:D$149,QUOTIENT(ROW(B709)-2, 参照用!$J$12) + 3,1),
"")</f>
        <v>夜</v>
      </c>
      <c r="C709" s="8" t="str">
        <f>INDEX(中間シート!$A$1:$AZ$149,MATCH(A709&amp;B709,中間シート!$A$1:$A$149,0),MATCH(C$1,中間シート!$A$2:$AZ$2,0))</f>
        <v/>
      </c>
      <c r="D709" s="8" t="str">
        <f>INDEX(中間シート!$A$1:$AZ$149,MATCH($A709&amp;$B709,中間シート!$A$1:$A$149,0),MATCH(D$1,中間シート!$A$2:$AZ$2,0))</f>
        <v/>
      </c>
      <c r="E709" t="str">
        <f>IF(
A709="","",
VLOOKUP(MOD(ROW(A709)-2, 参照用!$J$12) + 1,参照用!$N$1:$P$50,2,0)
)</f>
        <v>基礎指標</v>
      </c>
      <c r="F709" t="str">
        <f xml:space="preserve">
IF(A709="","",
VLOOKUP(MOD(ROW(A709)-2, 参照用!$J$12) + 1,参照用!$N$1:$P$50,3,0)
)</f>
        <v>ストレス</v>
      </c>
      <c r="G709">
        <f xml:space="preserve">
IF(A709="","",
IFERROR(
INDEX(中間シート!$B:$CB,
MATCH(A709&amp;B709,中間シート!$A$1:$A$149,0),
MATCH(F709,中間シート!$B$2:$CB$2,0)
),
"")
)</f>
        <v>0</v>
      </c>
      <c r="H709">
        <f t="shared" si="33"/>
        <v>0</v>
      </c>
      <c r="I709" t="str">
        <f t="shared" si="34"/>
        <v/>
      </c>
      <c r="J709" t="str">
        <f xml:space="preserve">
_xlfn.SWITCH(E709,
"良好サイン",H709*VLOOKUP(F709,参照用!$P$2:$Q$55,2,0),
"注意サイン",H709*VLOOKUP(F709,参照用!$P$2:$Q$55,2,0),
""
)</f>
        <v/>
      </c>
      <c r="K709" s="20">
        <f t="shared" si="35"/>
        <v>60</v>
      </c>
    </row>
    <row r="710" spans="1:11" x14ac:dyDescent="0.2">
      <c r="A710" s="8">
        <f>IF(INDEX(中間シート!B$1:B$149,QUOTIENT(ROW(A710)-2, 参照用!$J$12) + 3,1)&gt;0,
INDEX(中間シート!B$1:B$149,QUOTIENT(ROW(A710)-2, 参照用!$J$12) + 3,1),
"")</f>
        <v>46029</v>
      </c>
      <c r="B710" s="8" t="str">
        <f>IF(INDEX(中間シート!D$1:D$149,QUOTIENT(ROW(B710)-2, 参照用!$J$12) + 3,1)&gt;0,
INDEX(中間シート!D$1:D$149,QUOTIENT(ROW(B710)-2, 参照用!$J$12) + 3,1),
"")</f>
        <v>夜</v>
      </c>
      <c r="C710" s="8" t="str">
        <f>INDEX(中間シート!$A$1:$AZ$149,MATCH(A710&amp;B710,中間シート!$A$1:$A$149,0),MATCH(C$1,中間シート!$A$2:$AZ$2,0))</f>
        <v/>
      </c>
      <c r="D710" s="8" t="str">
        <f>INDEX(中間シート!$A$1:$AZ$149,MATCH($A710&amp;$B710,中間シート!$A$1:$A$149,0),MATCH(D$1,中間シート!$A$2:$AZ$2,0))</f>
        <v/>
      </c>
      <c r="E710" t="str">
        <f>IF(
A710="","",
VLOOKUP(MOD(ROW(A710)-2, 参照用!$J$12) + 1,参照用!$N$1:$P$50,2,0)
)</f>
        <v>良好サイン</v>
      </c>
      <c r="F710" t="str">
        <f xml:space="preserve">
IF(A710="","",
VLOOKUP(MOD(ROW(A710)-2, 参照用!$J$12) + 1,参照用!$N$1:$P$50,3,0)
)</f>
        <v>プラス思考</v>
      </c>
      <c r="G710">
        <f xml:space="preserve">
IF(A710="","",
IFERROR(
INDEX(中間シート!$B:$CB,
MATCH(A710&amp;B710,中間シート!$A$1:$A$149,0),
MATCH(F710,中間シート!$B$2:$CB$2,0)
),
"")
)</f>
        <v>0</v>
      </c>
      <c r="H710">
        <f t="shared" si="33"/>
        <v>0</v>
      </c>
      <c r="I710" t="str">
        <f t="shared" si="34"/>
        <v/>
      </c>
      <c r="J710">
        <f xml:space="preserve">
_xlfn.SWITCH(E710,
"良好サイン",H710*VLOOKUP(F710,参照用!$P$2:$Q$55,2,0),
"注意サイン",H710*VLOOKUP(F710,参照用!$P$2:$Q$55,2,0),
""
)</f>
        <v>0</v>
      </c>
      <c r="K710" s="20">
        <f t="shared" si="35"/>
        <v>60</v>
      </c>
    </row>
    <row r="711" spans="1:11" x14ac:dyDescent="0.2">
      <c r="A711" s="8">
        <f>IF(INDEX(中間シート!B$1:B$149,QUOTIENT(ROW(A711)-2, 参照用!$J$12) + 3,1)&gt;0,
INDEX(中間シート!B$1:B$149,QUOTIENT(ROW(A711)-2, 参照用!$J$12) + 3,1),
"")</f>
        <v>46029</v>
      </c>
      <c r="B711" s="8" t="str">
        <f>IF(INDEX(中間シート!D$1:D$149,QUOTIENT(ROW(B711)-2, 参照用!$J$12) + 3,1)&gt;0,
INDEX(中間シート!D$1:D$149,QUOTIENT(ROW(B711)-2, 参照用!$J$12) + 3,1),
"")</f>
        <v>夜</v>
      </c>
      <c r="C711" s="8" t="str">
        <f>INDEX(中間シート!$A$1:$AZ$149,MATCH(A711&amp;B711,中間シート!$A$1:$A$149,0),MATCH(C$1,中間シート!$A$2:$AZ$2,0))</f>
        <v/>
      </c>
      <c r="D711" s="8" t="str">
        <f>INDEX(中間シート!$A$1:$AZ$149,MATCH($A711&amp;$B711,中間シート!$A$1:$A$149,0),MATCH(D$1,中間シート!$A$2:$AZ$2,0))</f>
        <v/>
      </c>
      <c r="E711" t="str">
        <f>IF(
A711="","",
VLOOKUP(MOD(ROW(A711)-2, 参照用!$J$12) + 1,参照用!$N$1:$P$50,2,0)
)</f>
        <v>良好サイン</v>
      </c>
      <c r="F711" t="str">
        <f xml:space="preserve">
IF(A711="","",
VLOOKUP(MOD(ROW(A711)-2, 参照用!$J$12) + 1,参照用!$N$1:$P$50,3,0)
)</f>
        <v>元気</v>
      </c>
      <c r="G711">
        <f xml:space="preserve">
IF(A711="","",
IFERROR(
INDEX(中間シート!$B:$CB,
MATCH(A711&amp;B711,中間シート!$A$1:$A$149,0),
MATCH(F711,中間シート!$B$2:$CB$2,0)
),
"")
)</f>
        <v>0</v>
      </c>
      <c r="H711">
        <f t="shared" si="33"/>
        <v>0</v>
      </c>
      <c r="I711" t="str">
        <f t="shared" si="34"/>
        <v/>
      </c>
      <c r="J711">
        <f xml:space="preserve">
_xlfn.SWITCH(E711,
"良好サイン",H711*VLOOKUP(F711,参照用!$P$2:$Q$55,2,0),
"注意サイン",H711*VLOOKUP(F711,参照用!$P$2:$Q$55,2,0),
""
)</f>
        <v>0</v>
      </c>
      <c r="K711" s="20">
        <f t="shared" si="35"/>
        <v>60</v>
      </c>
    </row>
    <row r="712" spans="1:11" x14ac:dyDescent="0.2">
      <c r="A712" s="8">
        <f>IF(INDEX(中間シート!B$1:B$149,QUOTIENT(ROW(A712)-2, 参照用!$J$12) + 3,1)&gt;0,
INDEX(中間シート!B$1:B$149,QUOTIENT(ROW(A712)-2, 参照用!$J$12) + 3,1),
"")</f>
        <v>46029</v>
      </c>
      <c r="B712" s="8" t="str">
        <f>IF(INDEX(中間シート!D$1:D$149,QUOTIENT(ROW(B712)-2, 参照用!$J$12) + 3,1)&gt;0,
INDEX(中間シート!D$1:D$149,QUOTIENT(ROW(B712)-2, 参照用!$J$12) + 3,1),
"")</f>
        <v>夜</v>
      </c>
      <c r="C712" s="8" t="str">
        <f>INDEX(中間シート!$A$1:$AZ$149,MATCH(A712&amp;B712,中間シート!$A$1:$A$149,0),MATCH(C$1,中間シート!$A$2:$AZ$2,0))</f>
        <v/>
      </c>
      <c r="D712" s="8" t="str">
        <f>INDEX(中間シート!$A$1:$AZ$149,MATCH($A712&amp;$B712,中間シート!$A$1:$A$149,0),MATCH(D$1,中間シート!$A$2:$AZ$2,0))</f>
        <v/>
      </c>
      <c r="E712" t="str">
        <f>IF(
A712="","",
VLOOKUP(MOD(ROW(A712)-2, 参照用!$J$12) + 1,参照用!$N$1:$P$50,2,0)
)</f>
        <v>良好サイン</v>
      </c>
      <c r="F712" t="str">
        <f xml:space="preserve">
IF(A712="","",
VLOOKUP(MOD(ROW(A712)-2, 参照用!$J$12) + 1,参照用!$N$1:$P$50,3,0)
)</f>
        <v>やる気あり</v>
      </c>
      <c r="G712">
        <f xml:space="preserve">
IF(A712="","",
IFERROR(
INDEX(中間シート!$B:$CB,
MATCH(A712&amp;B712,中間シート!$A$1:$A$149,0),
MATCH(F712,中間シート!$B$2:$CB$2,0)
),
"")
)</f>
        <v>0</v>
      </c>
      <c r="H712">
        <f t="shared" si="33"/>
        <v>0</v>
      </c>
      <c r="I712" t="str">
        <f t="shared" si="34"/>
        <v/>
      </c>
      <c r="J712">
        <f xml:space="preserve">
_xlfn.SWITCH(E712,
"良好サイン",H712*VLOOKUP(F712,参照用!$P$2:$Q$55,2,0),
"注意サイン",H712*VLOOKUP(F712,参照用!$P$2:$Q$55,2,0),
""
)</f>
        <v>0</v>
      </c>
      <c r="K712" s="20">
        <f t="shared" si="35"/>
        <v>60</v>
      </c>
    </row>
    <row r="713" spans="1:11" x14ac:dyDescent="0.2">
      <c r="A713" s="8">
        <f>IF(INDEX(中間シート!B$1:B$149,QUOTIENT(ROW(A713)-2, 参照用!$J$12) + 3,1)&gt;0,
INDEX(中間シート!B$1:B$149,QUOTIENT(ROW(A713)-2, 参照用!$J$12) + 3,1),
"")</f>
        <v>46029</v>
      </c>
      <c r="B713" s="8" t="str">
        <f>IF(INDEX(中間シート!D$1:D$149,QUOTIENT(ROW(B713)-2, 参照用!$J$12) + 3,1)&gt;0,
INDEX(中間シート!D$1:D$149,QUOTIENT(ROW(B713)-2, 参照用!$J$12) + 3,1),
"")</f>
        <v>夜</v>
      </c>
      <c r="C713" s="8" t="str">
        <f>INDEX(中間シート!$A$1:$AZ$149,MATCH(A713&amp;B713,中間シート!$A$1:$A$149,0),MATCH(C$1,中間シート!$A$2:$AZ$2,0))</f>
        <v/>
      </c>
      <c r="D713" s="8" t="str">
        <f>INDEX(中間シート!$A$1:$AZ$149,MATCH($A713&amp;$B713,中間シート!$A$1:$A$149,0),MATCH(D$1,中間シート!$A$2:$AZ$2,0))</f>
        <v/>
      </c>
      <c r="E713" t="str">
        <f>IF(
A713="","",
VLOOKUP(MOD(ROW(A713)-2, 参照用!$J$12) + 1,参照用!$N$1:$P$50,2,0)
)</f>
        <v>良好サイン</v>
      </c>
      <c r="F713" t="str">
        <f xml:space="preserve">
IF(A713="","",
VLOOKUP(MOD(ROW(A713)-2, 参照用!$J$12) + 1,参照用!$N$1:$P$50,3,0)
)</f>
        <v>心に余裕</v>
      </c>
      <c r="G713">
        <f xml:space="preserve">
IF(A713="","",
IFERROR(
INDEX(中間シート!$B:$CB,
MATCH(A713&amp;B713,中間シート!$A$1:$A$149,0),
MATCH(F713,中間シート!$B$2:$CB$2,0)
),
"")
)</f>
        <v>0</v>
      </c>
      <c r="H713">
        <f t="shared" si="33"/>
        <v>0</v>
      </c>
      <c r="I713" t="str">
        <f t="shared" si="34"/>
        <v/>
      </c>
      <c r="J713">
        <f xml:space="preserve">
_xlfn.SWITCH(E713,
"良好サイン",H713*VLOOKUP(F713,参照用!$P$2:$Q$55,2,0),
"注意サイン",H713*VLOOKUP(F713,参照用!$P$2:$Q$55,2,0),
""
)</f>
        <v>0</v>
      </c>
      <c r="K713" s="20">
        <f t="shared" si="35"/>
        <v>60</v>
      </c>
    </row>
    <row r="714" spans="1:11" x14ac:dyDescent="0.2">
      <c r="A714" s="8">
        <f>IF(INDEX(中間シート!B$1:B$149,QUOTIENT(ROW(A714)-2, 参照用!$J$12) + 3,1)&gt;0,
INDEX(中間シート!B$1:B$149,QUOTIENT(ROW(A714)-2, 参照用!$J$12) + 3,1),
"")</f>
        <v>46029</v>
      </c>
      <c r="B714" s="8" t="str">
        <f>IF(INDEX(中間シート!D$1:D$149,QUOTIENT(ROW(B714)-2, 参照用!$J$12) + 3,1)&gt;0,
INDEX(中間シート!D$1:D$149,QUOTIENT(ROW(B714)-2, 参照用!$J$12) + 3,1),
"")</f>
        <v>夜</v>
      </c>
      <c r="C714" s="8" t="str">
        <f>INDEX(中間シート!$A$1:$AZ$149,MATCH(A714&amp;B714,中間シート!$A$1:$A$149,0),MATCH(C$1,中間シート!$A$2:$AZ$2,0))</f>
        <v/>
      </c>
      <c r="D714" s="8" t="str">
        <f>INDEX(中間シート!$A$1:$AZ$149,MATCH($A714&amp;$B714,中間シート!$A$1:$A$149,0),MATCH(D$1,中間シート!$A$2:$AZ$2,0))</f>
        <v/>
      </c>
      <c r="E714" t="str">
        <f>IF(
A714="","",
VLOOKUP(MOD(ROW(A714)-2, 参照用!$J$12) + 1,参照用!$N$1:$P$50,2,0)
)</f>
        <v>良好サイン</v>
      </c>
      <c r="F714" t="str">
        <f xml:space="preserve">
IF(A714="","",
VLOOKUP(MOD(ROW(A714)-2, 参照用!$J$12) + 1,参照用!$N$1:$P$50,3,0)
)</f>
        <v>イキイキ</v>
      </c>
      <c r="G714">
        <f xml:space="preserve">
IF(A714="","",
IFERROR(
INDEX(中間シート!$B:$CB,
MATCH(A714&amp;B714,中間シート!$A$1:$A$149,0),
MATCH(F714,中間シート!$B$2:$CB$2,0)
),
"")
)</f>
        <v>0</v>
      </c>
      <c r="H714">
        <f t="shared" si="33"/>
        <v>0</v>
      </c>
      <c r="I714" t="str">
        <f t="shared" si="34"/>
        <v/>
      </c>
      <c r="J714">
        <f xml:space="preserve">
_xlfn.SWITCH(E714,
"良好サイン",H714*VLOOKUP(F714,参照用!$P$2:$Q$55,2,0),
"注意サイン",H714*VLOOKUP(F714,参照用!$P$2:$Q$55,2,0),
""
)</f>
        <v>0</v>
      </c>
      <c r="K714" s="20">
        <f t="shared" si="35"/>
        <v>60</v>
      </c>
    </row>
    <row r="715" spans="1:11" x14ac:dyDescent="0.2">
      <c r="A715" s="8">
        <f>IF(INDEX(中間シート!B$1:B$149,QUOTIENT(ROW(A715)-2, 参照用!$J$12) + 3,1)&gt;0,
INDEX(中間シート!B$1:B$149,QUOTIENT(ROW(A715)-2, 参照用!$J$12) + 3,1),
"")</f>
        <v>46029</v>
      </c>
      <c r="B715" s="8" t="str">
        <f>IF(INDEX(中間シート!D$1:D$149,QUOTIENT(ROW(B715)-2, 参照用!$J$12) + 3,1)&gt;0,
INDEX(中間シート!D$1:D$149,QUOTIENT(ROW(B715)-2, 参照用!$J$12) + 3,1),
"")</f>
        <v>夜</v>
      </c>
      <c r="C715" s="8" t="str">
        <f>INDEX(中間シート!$A$1:$AZ$149,MATCH(A715&amp;B715,中間シート!$A$1:$A$149,0),MATCH(C$1,中間シート!$A$2:$AZ$2,0))</f>
        <v/>
      </c>
      <c r="D715" s="8" t="str">
        <f>INDEX(中間シート!$A$1:$AZ$149,MATCH($A715&amp;$B715,中間シート!$A$1:$A$149,0),MATCH(D$1,中間シート!$A$2:$AZ$2,0))</f>
        <v/>
      </c>
      <c r="E715" t="str">
        <f>IF(
A715="","",
VLOOKUP(MOD(ROW(A715)-2, 参照用!$J$12) + 1,参照用!$N$1:$P$50,2,0)
)</f>
        <v>良好サイン</v>
      </c>
      <c r="F715" t="str">
        <f xml:space="preserve">
IF(A715="","",
VLOOKUP(MOD(ROW(A715)-2, 参照用!$J$12) + 1,参照用!$N$1:$P$50,3,0)
)</f>
        <v>活動的</v>
      </c>
      <c r="G715">
        <f xml:space="preserve">
IF(A715="","",
IFERROR(
INDEX(中間シート!$B:$CB,
MATCH(A715&amp;B715,中間シート!$A$1:$A$149,0),
MATCH(F715,中間シート!$B$2:$CB$2,0)
),
"")
)</f>
        <v>0</v>
      </c>
      <c r="H715">
        <f t="shared" si="33"/>
        <v>0</v>
      </c>
      <c r="I715" t="str">
        <f t="shared" si="34"/>
        <v/>
      </c>
      <c r="J715">
        <f xml:space="preserve">
_xlfn.SWITCH(E715,
"良好サイン",H715*VLOOKUP(F715,参照用!$P$2:$Q$55,2,0),
"注意サイン",H715*VLOOKUP(F715,参照用!$P$2:$Q$55,2,0),
""
)</f>
        <v>0</v>
      </c>
      <c r="K715" s="20">
        <f t="shared" si="35"/>
        <v>60</v>
      </c>
    </row>
    <row r="716" spans="1:11" x14ac:dyDescent="0.2">
      <c r="A716" s="8">
        <f>IF(INDEX(中間シート!B$1:B$149,QUOTIENT(ROW(A716)-2, 参照用!$J$12) + 3,1)&gt;0,
INDEX(中間シート!B$1:B$149,QUOTIENT(ROW(A716)-2, 参照用!$J$12) + 3,1),
"")</f>
        <v>46029</v>
      </c>
      <c r="B716" s="8" t="str">
        <f>IF(INDEX(中間シート!D$1:D$149,QUOTIENT(ROW(B716)-2, 参照用!$J$12) + 3,1)&gt;0,
INDEX(中間シート!D$1:D$149,QUOTIENT(ROW(B716)-2, 参照用!$J$12) + 3,1),
"")</f>
        <v>夜</v>
      </c>
      <c r="C716" s="8" t="str">
        <f>INDEX(中間シート!$A$1:$AZ$149,MATCH(A716&amp;B716,中間シート!$A$1:$A$149,0),MATCH(C$1,中間シート!$A$2:$AZ$2,0))</f>
        <v/>
      </c>
      <c r="D716" s="8" t="str">
        <f>INDEX(中間シート!$A$1:$AZ$149,MATCH($A716&amp;$B716,中間シート!$A$1:$A$149,0),MATCH(D$1,中間シート!$A$2:$AZ$2,0))</f>
        <v/>
      </c>
      <c r="E716" t="str">
        <f>IF(
A716="","",
VLOOKUP(MOD(ROW(A716)-2, 参照用!$J$12) + 1,参照用!$N$1:$P$50,2,0)
)</f>
        <v>注意サイン</v>
      </c>
      <c r="F716" t="str">
        <f xml:space="preserve">
IF(A716="","",
VLOOKUP(MOD(ROW(A716)-2, 参照用!$J$12) + 1,参照用!$N$1:$P$50,3,0)
)</f>
        <v>ため息が増加</v>
      </c>
      <c r="G716">
        <f xml:space="preserve">
IF(A716="","",
IFERROR(
INDEX(中間シート!$B:$CB,
MATCH(A716&amp;B716,中間シート!$A$1:$A$149,0),
MATCH(F716,中間シート!$B$2:$CB$2,0)
),
"")
)</f>
        <v>0</v>
      </c>
      <c r="H716">
        <f t="shared" si="33"/>
        <v>0</v>
      </c>
      <c r="I716" t="str">
        <f t="shared" si="34"/>
        <v/>
      </c>
      <c r="J716">
        <f xml:space="preserve">
_xlfn.SWITCH(E716,
"良好サイン",H716*VLOOKUP(F716,参照用!$P$2:$Q$55,2,0),
"注意サイン",H716*VLOOKUP(F716,参照用!$P$2:$Q$55,2,0),
""
)</f>
        <v>0</v>
      </c>
      <c r="K716" s="20">
        <f t="shared" si="35"/>
        <v>60</v>
      </c>
    </row>
    <row r="717" spans="1:11" x14ac:dyDescent="0.2">
      <c r="A717" s="8">
        <f>IF(INDEX(中間シート!B$1:B$149,QUOTIENT(ROW(A717)-2, 参照用!$J$12) + 3,1)&gt;0,
INDEX(中間シート!B$1:B$149,QUOTIENT(ROW(A717)-2, 参照用!$J$12) + 3,1),
"")</f>
        <v>46029</v>
      </c>
      <c r="B717" s="8" t="str">
        <f>IF(INDEX(中間シート!D$1:D$149,QUOTIENT(ROW(B717)-2, 参照用!$J$12) + 3,1)&gt;0,
INDEX(中間シート!D$1:D$149,QUOTIENT(ROW(B717)-2, 参照用!$J$12) + 3,1),
"")</f>
        <v>夜</v>
      </c>
      <c r="C717" s="8" t="str">
        <f>INDEX(中間シート!$A$1:$AZ$149,MATCH(A717&amp;B717,中間シート!$A$1:$A$149,0),MATCH(C$1,中間シート!$A$2:$AZ$2,0))</f>
        <v/>
      </c>
      <c r="D717" s="8" t="str">
        <f>INDEX(中間シート!$A$1:$AZ$149,MATCH($A717&amp;$B717,中間シート!$A$1:$A$149,0),MATCH(D$1,中間シート!$A$2:$AZ$2,0))</f>
        <v/>
      </c>
      <c r="E717" t="str">
        <f>IF(
A717="","",
VLOOKUP(MOD(ROW(A717)-2, 参照用!$J$12) + 1,参照用!$N$1:$P$50,2,0)
)</f>
        <v>注意サイン</v>
      </c>
      <c r="F717" t="str">
        <f xml:space="preserve">
IF(A717="","",
VLOOKUP(MOD(ROW(A717)-2, 参照用!$J$12) + 1,参照用!$N$1:$P$50,3,0)
)</f>
        <v>もやもや</v>
      </c>
      <c r="G717">
        <f xml:space="preserve">
IF(A717="","",
IFERROR(
INDEX(中間シート!$B:$CB,
MATCH(A717&amp;B717,中間シート!$A$1:$A$149,0),
MATCH(F717,中間シート!$B$2:$CB$2,0)
),
"")
)</f>
        <v>0</v>
      </c>
      <c r="H717">
        <f t="shared" si="33"/>
        <v>0</v>
      </c>
      <c r="I717" t="str">
        <f t="shared" si="34"/>
        <v/>
      </c>
      <c r="J717">
        <f xml:space="preserve">
_xlfn.SWITCH(E717,
"良好サイン",H717*VLOOKUP(F717,参照用!$P$2:$Q$55,2,0),
"注意サイン",H717*VLOOKUP(F717,参照用!$P$2:$Q$55,2,0),
""
)</f>
        <v>0</v>
      </c>
      <c r="K717" s="20">
        <f t="shared" si="35"/>
        <v>60</v>
      </c>
    </row>
    <row r="718" spans="1:11" x14ac:dyDescent="0.2">
      <c r="A718" s="8">
        <f>IF(INDEX(中間シート!B$1:B$149,QUOTIENT(ROW(A718)-2, 参照用!$J$12) + 3,1)&gt;0,
INDEX(中間シート!B$1:B$149,QUOTIENT(ROW(A718)-2, 参照用!$J$12) + 3,1),
"")</f>
        <v>46029</v>
      </c>
      <c r="B718" s="8" t="str">
        <f>IF(INDEX(中間シート!D$1:D$149,QUOTIENT(ROW(B718)-2, 参照用!$J$12) + 3,1)&gt;0,
INDEX(中間シート!D$1:D$149,QUOTIENT(ROW(B718)-2, 参照用!$J$12) + 3,1),
"")</f>
        <v>夜</v>
      </c>
      <c r="C718" s="8" t="str">
        <f>INDEX(中間シート!$A$1:$AZ$149,MATCH(A718&amp;B718,中間シート!$A$1:$A$149,0),MATCH(C$1,中間シート!$A$2:$AZ$2,0))</f>
        <v/>
      </c>
      <c r="D718" s="8" t="str">
        <f>INDEX(中間シート!$A$1:$AZ$149,MATCH($A718&amp;$B718,中間シート!$A$1:$A$149,0),MATCH(D$1,中間シート!$A$2:$AZ$2,0))</f>
        <v/>
      </c>
      <c r="E718" t="str">
        <f>IF(
A718="","",
VLOOKUP(MOD(ROW(A718)-2, 参照用!$J$12) + 1,参照用!$N$1:$P$50,2,0)
)</f>
        <v>注意サイン</v>
      </c>
      <c r="F718" t="str">
        <f xml:space="preserve">
IF(A718="","",
VLOOKUP(MOD(ROW(A718)-2, 参照用!$J$12) + 1,参照用!$N$1:$P$50,3,0)
)</f>
        <v>だるい</v>
      </c>
      <c r="G718">
        <f xml:space="preserve">
IF(A718="","",
IFERROR(
INDEX(中間シート!$B:$CB,
MATCH(A718&amp;B718,中間シート!$A$1:$A$149,0),
MATCH(F718,中間シート!$B$2:$CB$2,0)
),
"")
)</f>
        <v>0</v>
      </c>
      <c r="H718">
        <f t="shared" si="33"/>
        <v>0</v>
      </c>
      <c r="I718" t="str">
        <f t="shared" si="34"/>
        <v/>
      </c>
      <c r="J718">
        <f xml:space="preserve">
_xlfn.SWITCH(E718,
"良好サイン",H718*VLOOKUP(F718,参照用!$P$2:$Q$55,2,0),
"注意サイン",H718*VLOOKUP(F718,参照用!$P$2:$Q$55,2,0),
""
)</f>
        <v>0</v>
      </c>
      <c r="K718" s="20">
        <f t="shared" si="35"/>
        <v>60</v>
      </c>
    </row>
    <row r="719" spans="1:11" x14ac:dyDescent="0.2">
      <c r="A719" s="8">
        <f>IF(INDEX(中間シート!B$1:B$149,QUOTIENT(ROW(A719)-2, 参照用!$J$12) + 3,1)&gt;0,
INDEX(中間シート!B$1:B$149,QUOTIENT(ROW(A719)-2, 参照用!$J$12) + 3,1),
"")</f>
        <v>46029</v>
      </c>
      <c r="B719" s="8" t="str">
        <f>IF(INDEX(中間シート!D$1:D$149,QUOTIENT(ROW(B719)-2, 参照用!$J$12) + 3,1)&gt;0,
INDEX(中間シート!D$1:D$149,QUOTIENT(ROW(B719)-2, 参照用!$J$12) + 3,1),
"")</f>
        <v>夜</v>
      </c>
      <c r="C719" s="8" t="str">
        <f>INDEX(中間シート!$A$1:$AZ$149,MATCH(A719&amp;B719,中間シート!$A$1:$A$149,0),MATCH(C$1,中間シート!$A$2:$AZ$2,0))</f>
        <v/>
      </c>
      <c r="D719" s="8" t="str">
        <f>INDEX(中間シート!$A$1:$AZ$149,MATCH($A719&amp;$B719,中間シート!$A$1:$A$149,0),MATCH(D$1,中間シート!$A$2:$AZ$2,0))</f>
        <v/>
      </c>
      <c r="E719" t="str">
        <f>IF(
A719="","",
VLOOKUP(MOD(ROW(A719)-2, 参照用!$J$12) + 1,参照用!$N$1:$P$50,2,0)
)</f>
        <v>注意サイン</v>
      </c>
      <c r="F719" t="str">
        <f xml:space="preserve">
IF(A719="","",
VLOOKUP(MOD(ROW(A719)-2, 参照用!$J$12) + 1,参照用!$N$1:$P$50,3,0)
)</f>
        <v>ぼーっとする</v>
      </c>
      <c r="G719">
        <f xml:space="preserve">
IF(A719="","",
IFERROR(
INDEX(中間シート!$B:$CB,
MATCH(A719&amp;B719,中間シート!$A$1:$A$149,0),
MATCH(F719,中間シート!$B$2:$CB$2,0)
),
"")
)</f>
        <v>0</v>
      </c>
      <c r="H719">
        <f t="shared" si="33"/>
        <v>0</v>
      </c>
      <c r="I719" t="str">
        <f t="shared" si="34"/>
        <v/>
      </c>
      <c r="J719">
        <f xml:space="preserve">
_xlfn.SWITCH(E719,
"良好サイン",H719*VLOOKUP(F719,参照用!$P$2:$Q$55,2,0),
"注意サイン",H719*VLOOKUP(F719,参照用!$P$2:$Q$55,2,0),
""
)</f>
        <v>0</v>
      </c>
      <c r="K719" s="20">
        <f t="shared" si="35"/>
        <v>60</v>
      </c>
    </row>
    <row r="720" spans="1:11" x14ac:dyDescent="0.2">
      <c r="A720" s="8">
        <f>IF(INDEX(中間シート!B$1:B$149,QUOTIENT(ROW(A720)-2, 参照用!$J$12) + 3,1)&gt;0,
INDEX(中間シート!B$1:B$149,QUOTIENT(ROW(A720)-2, 参照用!$J$12) + 3,1),
"")</f>
        <v>46029</v>
      </c>
      <c r="B720" s="8" t="str">
        <f>IF(INDEX(中間シート!D$1:D$149,QUOTIENT(ROW(B720)-2, 参照用!$J$12) + 3,1)&gt;0,
INDEX(中間シート!D$1:D$149,QUOTIENT(ROW(B720)-2, 参照用!$J$12) + 3,1),
"")</f>
        <v>夜</v>
      </c>
      <c r="C720" s="8" t="str">
        <f>INDEX(中間シート!$A$1:$AZ$149,MATCH(A720&amp;B720,中間シート!$A$1:$A$149,0),MATCH(C$1,中間シート!$A$2:$AZ$2,0))</f>
        <v/>
      </c>
      <c r="D720" s="8" t="str">
        <f>INDEX(中間シート!$A$1:$AZ$149,MATCH($A720&amp;$B720,中間シート!$A$1:$A$149,0),MATCH(D$1,中間シート!$A$2:$AZ$2,0))</f>
        <v/>
      </c>
      <c r="E720" t="str">
        <f>IF(
A720="","",
VLOOKUP(MOD(ROW(A720)-2, 参照用!$J$12) + 1,参照用!$N$1:$P$50,2,0)
)</f>
        <v>注意サイン</v>
      </c>
      <c r="F720" t="str">
        <f xml:space="preserve">
IF(A720="","",
VLOOKUP(MOD(ROW(A720)-2, 参照用!$J$12) + 1,参照用!$N$1:$P$50,3,0)
)</f>
        <v>協調性が低下</v>
      </c>
      <c r="G720">
        <f xml:space="preserve">
IF(A720="","",
IFERROR(
INDEX(中間シート!$B:$CB,
MATCH(A720&amp;B720,中間シート!$A$1:$A$149,0),
MATCH(F720,中間シート!$B$2:$CB$2,0)
),
"")
)</f>
        <v>0</v>
      </c>
      <c r="H720">
        <f t="shared" si="33"/>
        <v>0</v>
      </c>
      <c r="I720" t="str">
        <f t="shared" si="34"/>
        <v/>
      </c>
      <c r="J720">
        <f xml:space="preserve">
_xlfn.SWITCH(E720,
"良好サイン",H720*VLOOKUP(F720,参照用!$P$2:$Q$55,2,0),
"注意サイン",H720*VLOOKUP(F720,参照用!$P$2:$Q$55,2,0),
""
)</f>
        <v>0</v>
      </c>
      <c r="K720" s="20">
        <f t="shared" si="35"/>
        <v>60</v>
      </c>
    </row>
    <row r="721" spans="1:11" x14ac:dyDescent="0.2">
      <c r="A721" s="8">
        <f>IF(INDEX(中間シート!B$1:B$149,QUOTIENT(ROW(A721)-2, 参照用!$J$12) + 3,1)&gt;0,
INDEX(中間シート!B$1:B$149,QUOTIENT(ROW(A721)-2, 参照用!$J$12) + 3,1),
"")</f>
        <v>46029</v>
      </c>
      <c r="B721" s="8" t="str">
        <f>IF(INDEX(中間シート!D$1:D$149,QUOTIENT(ROW(B721)-2, 参照用!$J$12) + 3,1)&gt;0,
INDEX(中間シート!D$1:D$149,QUOTIENT(ROW(B721)-2, 参照用!$J$12) + 3,1),
"")</f>
        <v>夜</v>
      </c>
      <c r="C721" s="8" t="str">
        <f>INDEX(中間シート!$A$1:$AZ$149,MATCH(A721&amp;B721,中間シート!$A$1:$A$149,0),MATCH(C$1,中間シート!$A$2:$AZ$2,0))</f>
        <v/>
      </c>
      <c r="D721" s="8" t="str">
        <f>INDEX(中間シート!$A$1:$AZ$149,MATCH($A721&amp;$B721,中間シート!$A$1:$A$149,0),MATCH(D$1,中間シート!$A$2:$AZ$2,0))</f>
        <v/>
      </c>
      <c r="E721" t="str">
        <f>IF(
A721="","",
VLOOKUP(MOD(ROW(A721)-2, 参照用!$J$12) + 1,参照用!$N$1:$P$50,2,0)
)</f>
        <v>注意サイン</v>
      </c>
      <c r="F721" t="str">
        <f xml:space="preserve">
IF(A721="","",
VLOOKUP(MOD(ROW(A721)-2, 参照用!$J$12) + 1,参照用!$N$1:$P$50,3,0)
)</f>
        <v>憂鬱</v>
      </c>
      <c r="G721">
        <f xml:space="preserve">
IF(A721="","",
IFERROR(
INDEX(中間シート!$B:$CB,
MATCH(A721&amp;B721,中間シート!$A$1:$A$149,0),
MATCH(F721,中間シート!$B$2:$CB$2,0)
),
"")
)</f>
        <v>0</v>
      </c>
      <c r="H721">
        <f t="shared" si="33"/>
        <v>0</v>
      </c>
      <c r="I721" t="str">
        <f t="shared" si="34"/>
        <v/>
      </c>
      <c r="J721">
        <f xml:space="preserve">
_xlfn.SWITCH(E721,
"良好サイン",H721*VLOOKUP(F721,参照用!$P$2:$Q$55,2,0),
"注意サイン",H721*VLOOKUP(F721,参照用!$P$2:$Q$55,2,0),
""
)</f>
        <v>0</v>
      </c>
      <c r="K721" s="20">
        <f t="shared" si="35"/>
        <v>60</v>
      </c>
    </row>
    <row r="722" spans="1:11" x14ac:dyDescent="0.2">
      <c r="A722" s="8">
        <f>IF(INDEX(中間シート!B$1:B$149,QUOTIENT(ROW(A722)-2, 参照用!$J$12) + 3,1)&gt;0,
INDEX(中間シート!B$1:B$149,QUOTIENT(ROW(A722)-2, 参照用!$J$12) + 3,1),
"")</f>
        <v>46029</v>
      </c>
      <c r="B722" s="8" t="str">
        <f>IF(INDEX(中間シート!D$1:D$149,QUOTIENT(ROW(B722)-2, 参照用!$J$12) + 3,1)&gt;0,
INDEX(中間シート!D$1:D$149,QUOTIENT(ROW(B722)-2, 参照用!$J$12) + 3,1),
"")</f>
        <v>夜</v>
      </c>
      <c r="C722" s="8" t="str">
        <f>INDEX(中間シート!$A$1:$AZ$149,MATCH(A722&amp;B722,中間シート!$A$1:$A$149,0),MATCH(C$1,中間シート!$A$2:$AZ$2,0))</f>
        <v/>
      </c>
      <c r="D722" s="8" t="str">
        <f>INDEX(中間シート!$A$1:$AZ$149,MATCH($A722&amp;$B722,中間シート!$A$1:$A$149,0),MATCH(D$1,中間シート!$A$2:$AZ$2,0))</f>
        <v/>
      </c>
      <c r="E722" t="str">
        <f>IF(
A722="","",
VLOOKUP(MOD(ROW(A722)-2, 参照用!$J$12) + 1,参照用!$N$1:$P$50,2,0)
)</f>
        <v>注意サイン</v>
      </c>
      <c r="F722" t="str">
        <f xml:space="preserve">
IF(A722="","",
VLOOKUP(MOD(ROW(A722)-2, 参照用!$J$12) + 1,参照用!$N$1:$P$50,3,0)
)</f>
        <v>やる気が無い</v>
      </c>
      <c r="G722">
        <f xml:space="preserve">
IF(A722="","",
IFERROR(
INDEX(中間シート!$B:$CB,
MATCH(A722&amp;B722,中間シート!$A$1:$A$149,0),
MATCH(F722,中間シート!$B$2:$CB$2,0)
),
"")
)</f>
        <v>0</v>
      </c>
      <c r="H722">
        <f t="shared" si="33"/>
        <v>0</v>
      </c>
      <c r="I722" t="str">
        <f t="shared" si="34"/>
        <v/>
      </c>
      <c r="J722">
        <f xml:space="preserve">
_xlfn.SWITCH(E722,
"良好サイン",H722*VLOOKUP(F722,参照用!$P$2:$Q$55,2,0),
"注意サイン",H722*VLOOKUP(F722,参照用!$P$2:$Q$55,2,0),
""
)</f>
        <v>0</v>
      </c>
      <c r="K722" s="20">
        <f t="shared" si="35"/>
        <v>60</v>
      </c>
    </row>
    <row r="723" spans="1:11" x14ac:dyDescent="0.2">
      <c r="A723" s="8">
        <f>IF(INDEX(中間シート!B$1:B$149,QUOTIENT(ROW(A723)-2, 参照用!$J$12) + 3,1)&gt;0,
INDEX(中間シート!B$1:B$149,QUOTIENT(ROW(A723)-2, 参照用!$J$12) + 3,1),
"")</f>
        <v>46029</v>
      </c>
      <c r="B723" s="8" t="str">
        <f>IF(INDEX(中間シート!D$1:D$149,QUOTIENT(ROW(B723)-2, 参照用!$J$12) + 3,1)&gt;0,
INDEX(中間シート!D$1:D$149,QUOTIENT(ROW(B723)-2, 参照用!$J$12) + 3,1),
"")</f>
        <v>夜</v>
      </c>
      <c r="C723" s="8" t="str">
        <f>INDEX(中間シート!$A$1:$AZ$149,MATCH(A723&amp;B723,中間シート!$A$1:$A$149,0),MATCH(C$1,中間シート!$A$2:$AZ$2,0))</f>
        <v/>
      </c>
      <c r="D723" s="8" t="str">
        <f>INDEX(中間シート!$A$1:$AZ$149,MATCH($A723&amp;$B723,中間シート!$A$1:$A$149,0),MATCH(D$1,中間シート!$A$2:$AZ$2,0))</f>
        <v/>
      </c>
      <c r="E723" t="str">
        <f>IF(
A723="","",
VLOOKUP(MOD(ROW(A723)-2, 参照用!$J$12) + 1,参照用!$N$1:$P$50,2,0)
)</f>
        <v>注意サイン</v>
      </c>
      <c r="F723" t="str">
        <f xml:space="preserve">
IF(A723="","",
VLOOKUP(MOD(ROW(A723)-2, 参照用!$J$12) + 1,参照用!$N$1:$P$50,3,0)
)</f>
        <v>物忘れ</v>
      </c>
      <c r="G723">
        <f xml:space="preserve">
IF(A723="","",
IFERROR(
INDEX(中間シート!$B:$CB,
MATCH(A723&amp;B723,中間シート!$A$1:$A$149,0),
MATCH(F723,中間シート!$B$2:$CB$2,0)
),
"")
)</f>
        <v>0</v>
      </c>
      <c r="H723">
        <f t="shared" si="33"/>
        <v>0</v>
      </c>
      <c r="I723" t="str">
        <f t="shared" si="34"/>
        <v/>
      </c>
      <c r="J723">
        <f xml:space="preserve">
_xlfn.SWITCH(E723,
"良好サイン",H723*VLOOKUP(F723,参照用!$P$2:$Q$55,2,0),
"注意サイン",H723*VLOOKUP(F723,参照用!$P$2:$Q$55,2,0),
""
)</f>
        <v>0</v>
      </c>
      <c r="K723" s="20">
        <f t="shared" si="35"/>
        <v>60</v>
      </c>
    </row>
    <row r="724" spans="1:11" x14ac:dyDescent="0.2">
      <c r="A724" s="8">
        <f>IF(INDEX(中間シート!B$1:B$149,QUOTIENT(ROW(A724)-2, 参照用!$J$12) + 3,1)&gt;0,
INDEX(中間シート!B$1:B$149,QUOTIENT(ROW(A724)-2, 参照用!$J$12) + 3,1),
"")</f>
        <v>46029</v>
      </c>
      <c r="B724" s="8" t="str">
        <f>IF(INDEX(中間シート!D$1:D$149,QUOTIENT(ROW(B724)-2, 参照用!$J$12) + 3,1)&gt;0,
INDEX(中間シート!D$1:D$149,QUOTIENT(ROW(B724)-2, 参照用!$J$12) + 3,1),
"")</f>
        <v>夜</v>
      </c>
      <c r="C724" s="8" t="str">
        <f>INDEX(中間シート!$A$1:$AZ$149,MATCH(A724&amp;B724,中間シート!$A$1:$A$149,0),MATCH(C$1,中間シート!$A$2:$AZ$2,0))</f>
        <v/>
      </c>
      <c r="D724" s="8" t="str">
        <f>INDEX(中間シート!$A$1:$AZ$149,MATCH($A724&amp;$B724,中間シート!$A$1:$A$149,0),MATCH(D$1,中間シート!$A$2:$AZ$2,0))</f>
        <v/>
      </c>
      <c r="E724" t="str">
        <f>IF(
A724="","",
VLOOKUP(MOD(ROW(A724)-2, 参照用!$J$12) + 1,参照用!$N$1:$P$50,2,0)
)</f>
        <v>悪化サイン</v>
      </c>
      <c r="F724" t="str">
        <f xml:space="preserve">
IF(A724="","",
VLOOKUP(MOD(ROW(A724)-2, 参照用!$J$12) + 1,参照用!$N$1:$P$50,3,0)
)</f>
        <v>イライラ</v>
      </c>
      <c r="G724">
        <f xml:space="preserve">
IF(A724="","",
IFERROR(
INDEX(中間シート!$B:$CB,
MATCH(A724&amp;B724,中間シート!$A$1:$A$149,0),
MATCH(F724,中間シート!$B$2:$CB$2,0)
),
"")
)</f>
        <v>0</v>
      </c>
      <c r="H724">
        <f t="shared" si="33"/>
        <v>0</v>
      </c>
      <c r="I724" t="str">
        <f t="shared" si="34"/>
        <v/>
      </c>
      <c r="J724" t="str">
        <f xml:space="preserve">
_xlfn.SWITCH(E724,
"良好サイン",H724*VLOOKUP(F724,参照用!$P$2:$Q$55,2,0),
"注意サイン",H724*VLOOKUP(F724,参照用!$P$2:$Q$55,2,0),
""
)</f>
        <v/>
      </c>
      <c r="K724" s="20">
        <f t="shared" si="35"/>
        <v>60</v>
      </c>
    </row>
    <row r="725" spans="1:11" x14ac:dyDescent="0.2">
      <c r="A725" s="8">
        <f>IF(INDEX(中間シート!B$1:B$149,QUOTIENT(ROW(A725)-2, 参照用!$J$12) + 3,1)&gt;0,
INDEX(中間シート!B$1:B$149,QUOTIENT(ROW(A725)-2, 参照用!$J$12) + 3,1),
"")</f>
        <v>46029</v>
      </c>
      <c r="B725" s="8" t="str">
        <f>IF(INDEX(中間シート!D$1:D$149,QUOTIENT(ROW(B725)-2, 参照用!$J$12) + 3,1)&gt;0,
INDEX(中間シート!D$1:D$149,QUOTIENT(ROW(B725)-2, 参照用!$J$12) + 3,1),
"")</f>
        <v>夜</v>
      </c>
      <c r="C725" s="8" t="str">
        <f>INDEX(中間シート!$A$1:$AZ$149,MATCH(A725&amp;B725,中間シート!$A$1:$A$149,0),MATCH(C$1,中間シート!$A$2:$AZ$2,0))</f>
        <v/>
      </c>
      <c r="D725" s="8" t="str">
        <f>INDEX(中間シート!$A$1:$AZ$149,MATCH($A725&amp;$B725,中間シート!$A$1:$A$149,0),MATCH(D$1,中間シート!$A$2:$AZ$2,0))</f>
        <v/>
      </c>
      <c r="E725" t="str">
        <f>IF(
A725="","",
VLOOKUP(MOD(ROW(A725)-2, 参照用!$J$12) + 1,参照用!$N$1:$P$50,2,0)
)</f>
        <v>悪化サイン</v>
      </c>
      <c r="F725" t="str">
        <f xml:space="preserve">
IF(A725="","",
VLOOKUP(MOD(ROW(A725)-2, 参照用!$J$12) + 1,参照用!$N$1:$P$50,3,0)
)</f>
        <v>恐怖心</v>
      </c>
      <c r="G725">
        <f xml:space="preserve">
IF(A725="","",
IFERROR(
INDEX(中間シート!$B:$CB,
MATCH(A725&amp;B725,中間シート!$A$1:$A$149,0),
MATCH(F725,中間シート!$B$2:$CB$2,0)
),
"")
)</f>
        <v>0</v>
      </c>
      <c r="H725">
        <f t="shared" si="33"/>
        <v>0</v>
      </c>
      <c r="I725" t="str">
        <f t="shared" si="34"/>
        <v/>
      </c>
      <c r="J725" t="str">
        <f xml:space="preserve">
_xlfn.SWITCH(E725,
"良好サイン",H725*VLOOKUP(F725,参照用!$P$2:$Q$55,2,0),
"注意サイン",H725*VLOOKUP(F725,参照用!$P$2:$Q$55,2,0),
""
)</f>
        <v/>
      </c>
      <c r="K725" s="20">
        <f t="shared" si="35"/>
        <v>60</v>
      </c>
    </row>
    <row r="726" spans="1:11" x14ac:dyDescent="0.2">
      <c r="A726" s="8">
        <f>IF(INDEX(中間シート!B$1:B$149,QUOTIENT(ROW(A726)-2, 参照用!$J$12) + 3,1)&gt;0,
INDEX(中間シート!B$1:B$149,QUOTIENT(ROW(A726)-2, 参照用!$J$12) + 3,1),
"")</f>
        <v>46029</v>
      </c>
      <c r="B726" s="8" t="str">
        <f>IF(INDEX(中間シート!D$1:D$149,QUOTIENT(ROW(B726)-2, 参照用!$J$12) + 3,1)&gt;0,
INDEX(中間シート!D$1:D$149,QUOTIENT(ROW(B726)-2, 参照用!$J$12) + 3,1),
"")</f>
        <v>夜</v>
      </c>
      <c r="C726" s="8" t="str">
        <f>INDEX(中間シート!$A$1:$AZ$149,MATCH(A726&amp;B726,中間シート!$A$1:$A$149,0),MATCH(C$1,中間シート!$A$2:$AZ$2,0))</f>
        <v/>
      </c>
      <c r="D726" s="8" t="str">
        <f>INDEX(中間シート!$A$1:$AZ$149,MATCH($A726&amp;$B726,中間シート!$A$1:$A$149,0),MATCH(D$1,中間シート!$A$2:$AZ$2,0))</f>
        <v/>
      </c>
      <c r="E726" t="str">
        <f>IF(
A726="","",
VLOOKUP(MOD(ROW(A726)-2, 参照用!$J$12) + 1,参照用!$N$1:$P$50,2,0)
)</f>
        <v>悪化サイン</v>
      </c>
      <c r="F726" t="str">
        <f xml:space="preserve">
IF(A726="","",
VLOOKUP(MOD(ROW(A726)-2, 参照用!$J$12) + 1,参照用!$N$1:$P$50,3,0)
)</f>
        <v>外出不可</v>
      </c>
      <c r="G726">
        <f xml:space="preserve">
IF(A726="","",
IFERROR(
INDEX(中間シート!$B:$CB,
MATCH(A726&amp;B726,中間シート!$A$1:$A$149,0),
MATCH(F726,中間シート!$B$2:$CB$2,0)
),
"")
)</f>
        <v>0</v>
      </c>
      <c r="H726">
        <f t="shared" si="33"/>
        <v>0</v>
      </c>
      <c r="I726" t="str">
        <f t="shared" si="34"/>
        <v/>
      </c>
      <c r="J726" t="str">
        <f xml:space="preserve">
_xlfn.SWITCH(E726,
"良好サイン",H726*VLOOKUP(F726,参照用!$P$2:$Q$55,2,0),
"注意サイン",H726*VLOOKUP(F726,参照用!$P$2:$Q$55,2,0),
""
)</f>
        <v/>
      </c>
      <c r="K726" s="20">
        <f t="shared" si="35"/>
        <v>60</v>
      </c>
    </row>
    <row r="727" spans="1:11" x14ac:dyDescent="0.2">
      <c r="A727" s="8">
        <f>IF(INDEX(中間シート!B$1:B$149,QUOTIENT(ROW(A727)-2, 参照用!$J$12) + 3,1)&gt;0,
INDEX(中間シート!B$1:B$149,QUOTIENT(ROW(A727)-2, 参照用!$J$12) + 3,1),
"")</f>
        <v>46029</v>
      </c>
      <c r="B727" s="8" t="str">
        <f>IF(INDEX(中間シート!D$1:D$149,QUOTIENT(ROW(B727)-2, 参照用!$J$12) + 3,1)&gt;0,
INDEX(中間シート!D$1:D$149,QUOTIENT(ROW(B727)-2, 参照用!$J$12) + 3,1),
"")</f>
        <v>夜</v>
      </c>
      <c r="C727" s="8" t="str">
        <f>INDEX(中間シート!$A$1:$AZ$149,MATCH(A727&amp;B727,中間シート!$A$1:$A$149,0),MATCH(C$1,中間シート!$A$2:$AZ$2,0))</f>
        <v/>
      </c>
      <c r="D727" s="8" t="str">
        <f>INDEX(中間シート!$A$1:$AZ$149,MATCH($A727&amp;$B727,中間シート!$A$1:$A$149,0),MATCH(D$1,中間シート!$A$2:$AZ$2,0))</f>
        <v/>
      </c>
      <c r="E727" t="str">
        <f>IF(
A727="","",
VLOOKUP(MOD(ROW(A727)-2, 参照用!$J$12) + 1,参照用!$N$1:$P$50,2,0)
)</f>
        <v>悪化サイン</v>
      </c>
      <c r="F727" t="str">
        <f xml:space="preserve">
IF(A727="","",
VLOOKUP(MOD(ROW(A727)-2, 参照用!$J$12) + 1,参照用!$N$1:$P$50,3,0)
)</f>
        <v>思考不能</v>
      </c>
      <c r="G727">
        <f xml:space="preserve">
IF(A727="","",
IFERROR(
INDEX(中間シート!$B:$CB,
MATCH(A727&amp;B727,中間シート!$A$1:$A$149,0),
MATCH(F727,中間シート!$B$2:$CB$2,0)
),
"")
)</f>
        <v>0</v>
      </c>
      <c r="H727">
        <f t="shared" si="33"/>
        <v>0</v>
      </c>
      <c r="I727" t="str">
        <f t="shared" si="34"/>
        <v/>
      </c>
      <c r="J727" t="str">
        <f xml:space="preserve">
_xlfn.SWITCH(E727,
"良好サイン",H727*VLOOKUP(F727,参照用!$P$2:$Q$55,2,0),
"注意サイン",H727*VLOOKUP(F727,参照用!$P$2:$Q$55,2,0),
""
)</f>
        <v/>
      </c>
      <c r="K727" s="20">
        <f t="shared" si="35"/>
        <v>60</v>
      </c>
    </row>
    <row r="728" spans="1:11" x14ac:dyDescent="0.2">
      <c r="A728" s="8">
        <f>IF(INDEX(中間シート!B$1:B$149,QUOTIENT(ROW(A728)-2, 参照用!$J$12) + 3,1)&gt;0,
INDEX(中間シート!B$1:B$149,QUOTIENT(ROW(A728)-2, 参照用!$J$12) + 3,1),
"")</f>
        <v>46029</v>
      </c>
      <c r="B728" s="8" t="str">
        <f>IF(INDEX(中間シート!D$1:D$149,QUOTIENT(ROW(B728)-2, 参照用!$J$12) + 3,1)&gt;0,
INDEX(中間シート!D$1:D$149,QUOTIENT(ROW(B728)-2, 参照用!$J$12) + 3,1),
"")</f>
        <v>夜</v>
      </c>
      <c r="C728" s="8" t="str">
        <f>INDEX(中間シート!$A$1:$AZ$149,MATCH(A728&amp;B728,中間シート!$A$1:$A$149,0),MATCH(C$1,中間シート!$A$2:$AZ$2,0))</f>
        <v/>
      </c>
      <c r="D728" s="8" t="str">
        <f>INDEX(中間シート!$A$1:$AZ$149,MATCH($A728&amp;$B728,中間シート!$A$1:$A$149,0),MATCH(D$1,中間シート!$A$2:$AZ$2,0))</f>
        <v/>
      </c>
      <c r="E728" t="str">
        <f>IF(
A728="","",
VLOOKUP(MOD(ROW(A728)-2, 参照用!$J$12) + 1,参照用!$N$1:$P$50,2,0)
)</f>
        <v>悪化サイン</v>
      </c>
      <c r="F728" t="str">
        <f xml:space="preserve">
IF(A728="","",
VLOOKUP(MOD(ROW(A728)-2, 参照用!$J$12) + 1,参照用!$N$1:$P$50,3,0)
)</f>
        <v>人間不信</v>
      </c>
      <c r="G728">
        <f xml:space="preserve">
IF(A728="","",
IFERROR(
INDEX(中間シート!$B:$CB,
MATCH(A728&amp;B728,中間シート!$A$1:$A$149,0),
MATCH(F728,中間シート!$B$2:$CB$2,0)
),
"")
)</f>
        <v>0</v>
      </c>
      <c r="H728">
        <f t="shared" si="33"/>
        <v>0</v>
      </c>
      <c r="I728" t="str">
        <f t="shared" si="34"/>
        <v/>
      </c>
      <c r="J728" t="str">
        <f xml:space="preserve">
_xlfn.SWITCH(E728,
"良好サイン",H728*VLOOKUP(F728,参照用!$P$2:$Q$55,2,0),
"注意サイン",H728*VLOOKUP(F728,参照用!$P$2:$Q$55,2,0),
""
)</f>
        <v/>
      </c>
      <c r="K728" s="20">
        <f t="shared" si="35"/>
        <v>60</v>
      </c>
    </row>
    <row r="729" spans="1:11" x14ac:dyDescent="0.2">
      <c r="A729" s="8">
        <f>IF(INDEX(中間シート!B$1:B$149,QUOTIENT(ROW(A729)-2, 参照用!$J$12) + 3,1)&gt;0,
INDEX(中間シート!B$1:B$149,QUOTIENT(ROW(A729)-2, 参照用!$J$12) + 3,1),
"")</f>
        <v>46029</v>
      </c>
      <c r="B729" s="8" t="str">
        <f>IF(INDEX(中間シート!D$1:D$149,QUOTIENT(ROW(B729)-2, 参照用!$J$12) + 3,1)&gt;0,
INDEX(中間シート!D$1:D$149,QUOTIENT(ROW(B729)-2, 参照用!$J$12) + 3,1),
"")</f>
        <v>夜</v>
      </c>
      <c r="C729" s="8" t="str">
        <f>INDEX(中間シート!$A$1:$AZ$149,MATCH(A729&amp;B729,中間シート!$A$1:$A$149,0),MATCH(C$1,中間シート!$A$2:$AZ$2,0))</f>
        <v/>
      </c>
      <c r="D729" s="8" t="str">
        <f>INDEX(中間シート!$A$1:$AZ$149,MATCH($A729&amp;$B729,中間シート!$A$1:$A$149,0),MATCH(D$1,中間シート!$A$2:$AZ$2,0))</f>
        <v/>
      </c>
      <c r="E729" t="str">
        <f>IF(
A729="","",
VLOOKUP(MOD(ROW(A729)-2, 参照用!$J$12) + 1,参照用!$N$1:$P$50,2,0)
)</f>
        <v>悪化サイン</v>
      </c>
      <c r="F729" t="str">
        <f xml:space="preserve">
IF(A729="","",
VLOOKUP(MOD(ROW(A729)-2, 参照用!$J$12) + 1,参照用!$N$1:$P$50,3,0)
)</f>
        <v>破壊衝動</v>
      </c>
      <c r="G729">
        <f xml:space="preserve">
IF(A729="","",
IFERROR(
INDEX(中間シート!$B:$CB,
MATCH(A729&amp;B729,中間シート!$A$1:$A$149,0),
MATCH(F729,中間シート!$B$2:$CB$2,0)
),
"")
)</f>
        <v>0</v>
      </c>
      <c r="H729">
        <f t="shared" si="33"/>
        <v>0</v>
      </c>
      <c r="I729" t="str">
        <f t="shared" si="34"/>
        <v/>
      </c>
      <c r="J729" t="str">
        <f xml:space="preserve">
_xlfn.SWITCH(E729,
"良好サイン",H729*VLOOKUP(F729,参照用!$P$2:$Q$55,2,0),
"注意サイン",H729*VLOOKUP(F729,参照用!$P$2:$Q$55,2,0),
""
)</f>
        <v/>
      </c>
      <c r="K729" s="20">
        <f t="shared" si="35"/>
        <v>60</v>
      </c>
    </row>
    <row r="730" spans="1:11" x14ac:dyDescent="0.2">
      <c r="A730" s="8">
        <f>IF(INDEX(中間シート!B$1:B$149,QUOTIENT(ROW(A730)-2, 参照用!$J$12) + 3,1)&gt;0,
INDEX(中間シート!B$1:B$149,QUOTIENT(ROW(A730)-2, 参照用!$J$12) + 3,1),
"")</f>
        <v>46029</v>
      </c>
      <c r="B730" s="8" t="str">
        <f>IF(INDEX(中間シート!D$1:D$149,QUOTIENT(ROW(B730)-2, 参照用!$J$12) + 3,1)&gt;0,
INDEX(中間シート!D$1:D$149,QUOTIENT(ROW(B730)-2, 参照用!$J$12) + 3,1),
"")</f>
        <v>夜</v>
      </c>
      <c r="C730" s="8" t="str">
        <f>INDEX(中間シート!$A$1:$AZ$149,MATCH(A730&amp;B730,中間シート!$A$1:$A$149,0),MATCH(C$1,中間シート!$A$2:$AZ$2,0))</f>
        <v/>
      </c>
      <c r="D730" s="8" t="str">
        <f>INDEX(中間シート!$A$1:$AZ$149,MATCH($A730&amp;$B730,中間シート!$A$1:$A$149,0),MATCH(D$1,中間シート!$A$2:$AZ$2,0))</f>
        <v/>
      </c>
      <c r="E730" t="str">
        <f>IF(
A730="","",
VLOOKUP(MOD(ROW(A730)-2, 参照用!$J$12) + 1,参照用!$N$1:$P$50,2,0)
)</f>
        <v>リカバリー</v>
      </c>
      <c r="F730" t="str">
        <f xml:space="preserve">
IF(A730="","",
VLOOKUP(MOD(ROW(A730)-2, 参照用!$J$12) + 1,参照用!$N$1:$P$50,3,0)
)</f>
        <v>ストレッチ</v>
      </c>
      <c r="G730">
        <f xml:space="preserve">
IF(A730="","",
IFERROR(
INDEX(中間シート!$B:$CB,
MATCH(A730&amp;B730,中間シート!$A$1:$A$149,0),
MATCH(F730,中間シート!$B$2:$CB$2,0)
),
"")
)</f>
        <v>0</v>
      </c>
      <c r="H730">
        <f t="shared" si="33"/>
        <v>0</v>
      </c>
      <c r="I730" t="str">
        <f t="shared" si="34"/>
        <v/>
      </c>
      <c r="J730" t="str">
        <f xml:space="preserve">
_xlfn.SWITCH(E730,
"良好サイン",H730*VLOOKUP(F730,参照用!$P$2:$Q$55,2,0),
"注意サイン",H730*VLOOKUP(F730,参照用!$P$2:$Q$55,2,0),
""
)</f>
        <v/>
      </c>
      <c r="K730" s="20">
        <f t="shared" si="35"/>
        <v>60</v>
      </c>
    </row>
    <row r="731" spans="1:11" x14ac:dyDescent="0.2">
      <c r="A731" s="8">
        <f>IF(INDEX(中間シート!B$1:B$149,QUOTIENT(ROW(A731)-2, 参照用!$J$12) + 3,1)&gt;0,
INDEX(中間シート!B$1:B$149,QUOTIENT(ROW(A731)-2, 参照用!$J$12) + 3,1),
"")</f>
        <v>46029</v>
      </c>
      <c r="B731" s="8" t="str">
        <f>IF(INDEX(中間シート!D$1:D$149,QUOTIENT(ROW(B731)-2, 参照用!$J$12) + 3,1)&gt;0,
INDEX(中間シート!D$1:D$149,QUOTIENT(ROW(B731)-2, 参照用!$J$12) + 3,1),
"")</f>
        <v>夜</v>
      </c>
      <c r="C731" s="8" t="str">
        <f>INDEX(中間シート!$A$1:$AZ$149,MATCH(A731&amp;B731,中間シート!$A$1:$A$149,0),MATCH(C$1,中間シート!$A$2:$AZ$2,0))</f>
        <v/>
      </c>
      <c r="D731" s="8" t="str">
        <f>INDEX(中間シート!$A$1:$AZ$149,MATCH($A731&amp;$B731,中間シート!$A$1:$A$149,0),MATCH(D$1,中間シート!$A$2:$AZ$2,0))</f>
        <v/>
      </c>
      <c r="E731" t="str">
        <f>IF(
A731="","",
VLOOKUP(MOD(ROW(A731)-2, 参照用!$J$12) + 1,参照用!$N$1:$P$50,2,0)
)</f>
        <v>リカバリー</v>
      </c>
      <c r="F731" t="str">
        <f xml:space="preserve">
IF(A731="","",
VLOOKUP(MOD(ROW(A731)-2, 参照用!$J$12) + 1,参照用!$N$1:$P$50,3,0)
)</f>
        <v>仮眠</v>
      </c>
      <c r="G731">
        <f xml:space="preserve">
IF(A731="","",
IFERROR(
INDEX(中間シート!$B:$CB,
MATCH(A731&amp;B731,中間シート!$A$1:$A$149,0),
MATCH(F731,中間シート!$B$2:$CB$2,0)
),
"")
)</f>
        <v>0</v>
      </c>
      <c r="H731">
        <f t="shared" si="33"/>
        <v>0</v>
      </c>
      <c r="I731" t="str">
        <f t="shared" si="34"/>
        <v/>
      </c>
      <c r="J731" t="str">
        <f xml:space="preserve">
_xlfn.SWITCH(E731,
"良好サイン",H731*VLOOKUP(F731,参照用!$P$2:$Q$55,2,0),
"注意サイン",H731*VLOOKUP(F731,参照用!$P$2:$Q$55,2,0),
""
)</f>
        <v/>
      </c>
      <c r="K731" s="20">
        <f t="shared" si="35"/>
        <v>60</v>
      </c>
    </row>
    <row r="732" spans="1:11" x14ac:dyDescent="0.2">
      <c r="A732" s="8">
        <f>IF(INDEX(中間シート!B$1:B$149,QUOTIENT(ROW(A732)-2, 参照用!$J$12) + 3,1)&gt;0,
INDEX(中間シート!B$1:B$149,QUOTIENT(ROW(A732)-2, 参照用!$J$12) + 3,1),
"")</f>
        <v>46029</v>
      </c>
      <c r="B732" s="8" t="str">
        <f>IF(INDEX(中間シート!D$1:D$149,QUOTIENT(ROW(B732)-2, 参照用!$J$12) + 3,1)&gt;0,
INDEX(中間シート!D$1:D$149,QUOTIENT(ROW(B732)-2, 参照用!$J$12) + 3,1),
"")</f>
        <v>夜</v>
      </c>
      <c r="C732" s="8" t="str">
        <f>INDEX(中間シート!$A$1:$AZ$149,MATCH(A732&amp;B732,中間シート!$A$1:$A$149,0),MATCH(C$1,中間シート!$A$2:$AZ$2,0))</f>
        <v/>
      </c>
      <c r="D732" s="8" t="str">
        <f>INDEX(中間シート!$A$1:$AZ$149,MATCH($A732&amp;$B732,中間シート!$A$1:$A$149,0),MATCH(D$1,中間シート!$A$2:$AZ$2,0))</f>
        <v/>
      </c>
      <c r="E732" t="str">
        <f>IF(
A732="","",
VLOOKUP(MOD(ROW(A732)-2, 参照用!$J$12) + 1,参照用!$N$1:$P$50,2,0)
)</f>
        <v>リカバリー</v>
      </c>
      <c r="F732" t="str">
        <f xml:space="preserve">
IF(A732="","",
VLOOKUP(MOD(ROW(A732)-2, 参照用!$J$12) + 1,参照用!$N$1:$P$50,3,0)
)</f>
        <v>音楽</v>
      </c>
      <c r="G732">
        <f xml:space="preserve">
IF(A732="","",
IFERROR(
INDEX(中間シート!$B:$CB,
MATCH(A732&amp;B732,中間シート!$A$1:$A$149,0),
MATCH(F732,中間シート!$B$2:$CB$2,0)
),
"")
)</f>
        <v>0</v>
      </c>
      <c r="H732">
        <f t="shared" si="33"/>
        <v>0</v>
      </c>
      <c r="I732" t="str">
        <f t="shared" si="34"/>
        <v/>
      </c>
      <c r="J732" t="str">
        <f xml:space="preserve">
_xlfn.SWITCH(E732,
"良好サイン",H732*VLOOKUP(F732,参照用!$P$2:$Q$55,2,0),
"注意サイン",H732*VLOOKUP(F732,参照用!$P$2:$Q$55,2,0),
""
)</f>
        <v/>
      </c>
      <c r="K732" s="20">
        <f t="shared" si="35"/>
        <v>60</v>
      </c>
    </row>
    <row r="733" spans="1:11" x14ac:dyDescent="0.2">
      <c r="A733" s="8">
        <f>IF(INDEX(中間シート!B$1:B$149,QUOTIENT(ROW(A733)-2, 参照用!$J$12) + 3,1)&gt;0,
INDEX(中間シート!B$1:B$149,QUOTIENT(ROW(A733)-2, 参照用!$J$12) + 3,1),
"")</f>
        <v>46029</v>
      </c>
      <c r="B733" s="8" t="str">
        <f>IF(INDEX(中間シート!D$1:D$149,QUOTIENT(ROW(B733)-2, 参照用!$J$12) + 3,1)&gt;0,
INDEX(中間シート!D$1:D$149,QUOTIENT(ROW(B733)-2, 参照用!$J$12) + 3,1),
"")</f>
        <v>夜</v>
      </c>
      <c r="C733" s="8" t="str">
        <f>INDEX(中間シート!$A$1:$AZ$149,MATCH(A733&amp;B733,中間シート!$A$1:$A$149,0),MATCH(C$1,中間シート!$A$2:$AZ$2,0))</f>
        <v/>
      </c>
      <c r="D733" s="8" t="str">
        <f>INDEX(中間シート!$A$1:$AZ$149,MATCH($A733&amp;$B733,中間シート!$A$1:$A$149,0),MATCH(D$1,中間シート!$A$2:$AZ$2,0))</f>
        <v/>
      </c>
      <c r="E733" t="str">
        <f>IF(
A733="","",
VLOOKUP(MOD(ROW(A733)-2, 参照用!$J$12) + 1,参照用!$N$1:$P$50,2,0)
)</f>
        <v>リカバリー</v>
      </c>
      <c r="F733" t="str">
        <f xml:space="preserve">
IF(A733="","",
VLOOKUP(MOD(ROW(A733)-2, 参照用!$J$12) + 1,参照用!$N$1:$P$50,3,0)
)</f>
        <v>頓服</v>
      </c>
      <c r="G733">
        <f xml:space="preserve">
IF(A733="","",
IFERROR(
INDEX(中間シート!$B:$CB,
MATCH(A733&amp;B733,中間シート!$A$1:$A$149,0),
MATCH(F733,中間シート!$B$2:$CB$2,0)
),
"")
)</f>
        <v>0</v>
      </c>
      <c r="H733">
        <f t="shared" si="33"/>
        <v>0</v>
      </c>
      <c r="I733" t="str">
        <f t="shared" si="34"/>
        <v/>
      </c>
      <c r="J733" t="str">
        <f xml:space="preserve">
_xlfn.SWITCH(E733,
"良好サイン",H733*VLOOKUP(F733,参照用!$P$2:$Q$55,2,0),
"注意サイン",H733*VLOOKUP(F733,参照用!$P$2:$Q$55,2,0),
""
)</f>
        <v/>
      </c>
      <c r="K733" s="20">
        <f t="shared" si="35"/>
        <v>60</v>
      </c>
    </row>
    <row r="734" spans="1:11" x14ac:dyDescent="0.2">
      <c r="A734" s="8">
        <f>IF(INDEX(中間シート!B$1:B$149,QUOTIENT(ROW(A734)-2, 参照用!$J$12) + 3,1)&gt;0,
INDEX(中間シート!B$1:B$149,QUOTIENT(ROW(A734)-2, 参照用!$J$12) + 3,1),
"")</f>
        <v>46029</v>
      </c>
      <c r="B734" s="8" t="str">
        <f>IF(INDEX(中間シート!D$1:D$149,QUOTIENT(ROW(B734)-2, 参照用!$J$12) + 3,1)&gt;0,
INDEX(中間シート!D$1:D$149,QUOTIENT(ROW(B734)-2, 参照用!$J$12) + 3,1),
"")</f>
        <v>夜</v>
      </c>
      <c r="C734" s="8" t="str">
        <f>INDEX(中間シート!$A$1:$AZ$149,MATCH(A734&amp;B734,中間シート!$A$1:$A$149,0),MATCH(C$1,中間シート!$A$2:$AZ$2,0))</f>
        <v/>
      </c>
      <c r="D734" s="8" t="str">
        <f>INDEX(中間シート!$A$1:$AZ$149,MATCH($A734&amp;$B734,中間シート!$A$1:$A$149,0),MATCH(D$1,中間シート!$A$2:$AZ$2,0))</f>
        <v/>
      </c>
      <c r="E734" t="str">
        <f>IF(
A734="","",
VLOOKUP(MOD(ROW(A734)-2, 参照用!$J$12) + 1,参照用!$N$1:$P$50,2,0)
)</f>
        <v>リカバリー</v>
      </c>
      <c r="F734" t="str">
        <f xml:space="preserve">
IF(A734="","",
VLOOKUP(MOD(ROW(A734)-2, 参照用!$J$12) + 1,参照用!$N$1:$P$50,3,0)
)</f>
        <v>散歩</v>
      </c>
      <c r="G734">
        <f xml:space="preserve">
IF(A734="","",
IFERROR(
INDEX(中間シート!$B:$CB,
MATCH(A734&amp;B734,中間シート!$A$1:$A$149,0),
MATCH(F734,中間シート!$B$2:$CB$2,0)
),
"")
)</f>
        <v>0</v>
      </c>
      <c r="H734">
        <f t="shared" si="33"/>
        <v>0</v>
      </c>
      <c r="I734" t="str">
        <f t="shared" si="34"/>
        <v/>
      </c>
      <c r="J734" t="str">
        <f xml:space="preserve">
_xlfn.SWITCH(E734,
"良好サイン",H734*VLOOKUP(F734,参照用!$P$2:$Q$55,2,0),
"注意サイン",H734*VLOOKUP(F734,参照用!$P$2:$Q$55,2,0),
""
)</f>
        <v/>
      </c>
      <c r="K734" s="20">
        <f t="shared" si="35"/>
        <v>60</v>
      </c>
    </row>
    <row r="735" spans="1:11" x14ac:dyDescent="0.2">
      <c r="A735" s="8">
        <f>IF(INDEX(中間シート!B$1:B$149,QUOTIENT(ROW(A735)-2, 参照用!$J$12) + 3,1)&gt;0,
INDEX(中間シート!B$1:B$149,QUOTIENT(ROW(A735)-2, 参照用!$J$12) + 3,1),
"")</f>
        <v>46029</v>
      </c>
      <c r="B735" s="8" t="str">
        <f>IF(INDEX(中間シート!D$1:D$149,QUOTIENT(ROW(B735)-2, 参照用!$J$12) + 3,1)&gt;0,
INDEX(中間シート!D$1:D$149,QUOTIENT(ROW(B735)-2, 参照用!$J$12) + 3,1),
"")</f>
        <v>夜</v>
      </c>
      <c r="C735" s="8" t="str">
        <f>INDEX(中間シート!$A$1:$AZ$149,MATCH(A735&amp;B735,中間シート!$A$1:$A$149,0),MATCH(C$1,中間シート!$A$2:$AZ$2,0))</f>
        <v/>
      </c>
      <c r="D735" s="8" t="str">
        <f>INDEX(中間シート!$A$1:$AZ$149,MATCH($A735&amp;$B735,中間シート!$A$1:$A$149,0),MATCH(D$1,中間シート!$A$2:$AZ$2,0))</f>
        <v/>
      </c>
      <c r="E735" t="str">
        <f>IF(
A735="","",
VLOOKUP(MOD(ROW(A735)-2, 参照用!$J$12) + 1,参照用!$N$1:$P$50,2,0)
)</f>
        <v>服薬</v>
      </c>
      <c r="F735" t="str">
        <f xml:space="preserve">
IF(A735="","",
VLOOKUP(MOD(ROW(A735)-2, 参照用!$J$12) + 1,参照用!$N$1:$P$50,3,0)
)</f>
        <v>いつもの薬</v>
      </c>
      <c r="G735">
        <f xml:space="preserve">
IF(A735="","",
IFERROR(
INDEX(中間シート!$B:$CB,
MATCH(A735&amp;B735,中間シート!$A$1:$A$149,0),
MATCH(F735,中間シート!$B$2:$CB$2,0)
),
"")
)</f>
        <v>0</v>
      </c>
      <c r="H735">
        <f t="shared" si="33"/>
        <v>0</v>
      </c>
      <c r="I735" t="str">
        <f t="shared" si="34"/>
        <v/>
      </c>
      <c r="J735" t="str">
        <f xml:space="preserve">
_xlfn.SWITCH(E735,
"良好サイン",H735*VLOOKUP(F735,参照用!$P$2:$Q$55,2,0),
"注意サイン",H735*VLOOKUP(F735,参照用!$P$2:$Q$55,2,0),
""
)</f>
        <v/>
      </c>
      <c r="K735" s="20">
        <f t="shared" si="35"/>
        <v>60</v>
      </c>
    </row>
    <row r="736" spans="1:11" x14ac:dyDescent="0.2">
      <c r="A736" s="8">
        <f>IF(INDEX(中間シート!B$1:B$149,QUOTIENT(ROW(A736)-2, 参照用!$J$12) + 3,1)&gt;0,
INDEX(中間シート!B$1:B$149,QUOTIENT(ROW(A736)-2, 参照用!$J$12) + 3,1),
"")</f>
        <v>46029</v>
      </c>
      <c r="B736" s="8" t="str">
        <f>IF(INDEX(中間シート!D$1:D$149,QUOTIENT(ROW(B736)-2, 参照用!$J$12) + 3,1)&gt;0,
INDEX(中間シート!D$1:D$149,QUOTIENT(ROW(B736)-2, 参照用!$J$12) + 3,1),
"")</f>
        <v>夜</v>
      </c>
      <c r="C736" s="8" t="str">
        <f>INDEX(中間シート!$A$1:$AZ$149,MATCH(A736&amp;B736,中間シート!$A$1:$A$149,0),MATCH(C$1,中間シート!$A$2:$AZ$2,0))</f>
        <v/>
      </c>
      <c r="D736" s="8" t="str">
        <f>INDEX(中間シート!$A$1:$AZ$149,MATCH($A736&amp;$B736,中間シート!$A$1:$A$149,0),MATCH(D$1,中間シート!$A$2:$AZ$2,0))</f>
        <v/>
      </c>
      <c r="E736" t="str">
        <f>IF(
A736="","",
VLOOKUP(MOD(ROW(A736)-2, 参照用!$J$12) + 1,参照用!$N$1:$P$50,2,0)
)</f>
        <v>備考</v>
      </c>
      <c r="F736" t="str">
        <f xml:space="preserve">
IF(A736="","",
VLOOKUP(MOD(ROW(A736)-2, 参照用!$J$12) + 1,参照用!$N$1:$P$50,3,0)
)</f>
        <v>コメント</v>
      </c>
      <c r="G736" t="str">
        <f xml:space="preserve">
IF(A736="","",
IFERROR(
INDEX(中間シート!$B:$CB,
MATCH(A736&amp;B736,中間シート!$A$1:$A$149,0),
MATCH(F736,中間シート!$B$2:$CB$2,0)
),
"")
)</f>
        <v/>
      </c>
      <c r="H736" t="str">
        <f t="shared" si="33"/>
        <v/>
      </c>
      <c r="I736" t="str">
        <f t="shared" si="34"/>
        <v/>
      </c>
      <c r="J736" t="str">
        <f xml:space="preserve">
_xlfn.SWITCH(E736,
"良好サイン",H736*VLOOKUP(F736,参照用!$P$2:$Q$55,2,0),
"注意サイン",H736*VLOOKUP(F736,参照用!$P$2:$Q$55,2,0),
""
)</f>
        <v/>
      </c>
      <c r="K736" s="20">
        <f t="shared" si="35"/>
        <v>60</v>
      </c>
    </row>
    <row r="737" spans="1:11" x14ac:dyDescent="0.2">
      <c r="A737" s="8">
        <f>IF(INDEX(中間シート!B$1:B$149,QUOTIENT(ROW(A737)-2, 参照用!$J$12) + 3,1)&gt;0,
INDEX(中間シート!B$1:B$149,QUOTIENT(ROW(A737)-2, 参照用!$J$12) + 3,1),
"")</f>
        <v>46030</v>
      </c>
      <c r="B737" s="8" t="str">
        <f>IF(INDEX(中間シート!D$1:D$149,QUOTIENT(ROW(B737)-2, 参照用!$J$12) + 3,1)&gt;0,
INDEX(中間シート!D$1:D$149,QUOTIENT(ROW(B737)-2, 参照用!$J$12) + 3,1),
"")</f>
        <v>朝</v>
      </c>
      <c r="C737" s="8" t="str">
        <f>INDEX(中間シート!$A$1:$AZ$149,MATCH(A737&amp;B737,中間シート!$A$1:$A$149,0),MATCH(C$1,中間シート!$A$2:$AZ$2,0))</f>
        <v/>
      </c>
      <c r="D737" s="8" t="str">
        <f>INDEX(中間シート!$A$1:$AZ$149,MATCH($A737&amp;$B737,中間シート!$A$1:$A$149,0),MATCH(D$1,中間シート!$A$2:$AZ$2,0))</f>
        <v/>
      </c>
      <c r="E737" t="str">
        <f>IF(
A737="","",
VLOOKUP(MOD(ROW(A737)-2, 参照用!$J$12) + 1,参照用!$N$1:$P$50,2,0)
)</f>
        <v>日付</v>
      </c>
      <c r="F737" t="str">
        <f xml:space="preserve">
IF(A737="","",
VLOOKUP(MOD(ROW(A737)-2, 参照用!$J$12) + 1,参照用!$N$1:$P$50,3,0)
)</f>
        <v>日付</v>
      </c>
      <c r="G737">
        <f xml:space="preserve">
IF(A737="","",
IFERROR(
INDEX(中間シート!$B:$CB,
MATCH(A737&amp;B737,中間シート!$A$1:$A$149,0),
MATCH(F737,中間シート!$B$2:$CB$2,0)
),
"")
)</f>
        <v>46030</v>
      </c>
      <c r="H737" t="str">
        <f t="shared" si="33"/>
        <v/>
      </c>
      <c r="I737">
        <f t="shared" si="34"/>
        <v>46030</v>
      </c>
      <c r="J737" t="str">
        <f xml:space="preserve">
_xlfn.SWITCH(E737,
"良好サイン",H737*VLOOKUP(F737,参照用!$P$2:$Q$55,2,0),
"注意サイン",H737*VLOOKUP(F737,参照用!$P$2:$Q$55,2,0),
""
)</f>
        <v/>
      </c>
      <c r="K737" s="20">
        <f t="shared" si="35"/>
        <v>60</v>
      </c>
    </row>
    <row r="738" spans="1:11" x14ac:dyDescent="0.2">
      <c r="A738" s="8">
        <f>IF(INDEX(中間シート!B$1:B$149,QUOTIENT(ROW(A738)-2, 参照用!$J$12) + 3,1)&gt;0,
INDEX(中間シート!B$1:B$149,QUOTIENT(ROW(A738)-2, 参照用!$J$12) + 3,1),
"")</f>
        <v>46030</v>
      </c>
      <c r="B738" s="8" t="str">
        <f>IF(INDEX(中間シート!D$1:D$149,QUOTIENT(ROW(B738)-2, 参照用!$J$12) + 3,1)&gt;0,
INDEX(中間シート!D$1:D$149,QUOTIENT(ROW(B738)-2, 参照用!$J$12) + 3,1),
"")</f>
        <v>朝</v>
      </c>
      <c r="C738" s="8" t="str">
        <f>INDEX(中間シート!$A$1:$AZ$149,MATCH(A738&amp;B738,中間シート!$A$1:$A$149,0),MATCH(C$1,中間シート!$A$2:$AZ$2,0))</f>
        <v/>
      </c>
      <c r="D738" s="8" t="str">
        <f>INDEX(中間シート!$A$1:$AZ$149,MATCH($A738&amp;$B738,中間シート!$A$1:$A$149,0),MATCH(D$1,中間シート!$A$2:$AZ$2,0))</f>
        <v/>
      </c>
      <c r="E738" t="str">
        <f>IF(
A738="","",
VLOOKUP(MOD(ROW(A738)-2, 参照用!$J$12) + 1,参照用!$N$1:$P$50,2,0)
)</f>
        <v>曜日</v>
      </c>
      <c r="F738" t="str">
        <f xml:space="preserve">
IF(A738="","",
VLOOKUP(MOD(ROW(A738)-2, 参照用!$J$12) + 1,参照用!$N$1:$P$50,3,0)
)</f>
        <v>曜日</v>
      </c>
      <c r="G738" t="str">
        <f xml:space="preserve">
IF(A738="","",
IFERROR(
INDEX(中間シート!$B:$CB,
MATCH(A738&amp;B738,中間シート!$A$1:$A$149,0),
MATCH(F738,中間シート!$B$2:$CB$2,0)
),
"")
)</f>
        <v>木</v>
      </c>
      <c r="H738" t="str">
        <f t="shared" si="33"/>
        <v/>
      </c>
      <c r="I738" t="str">
        <f t="shared" si="34"/>
        <v>木</v>
      </c>
      <c r="J738" t="str">
        <f xml:space="preserve">
_xlfn.SWITCH(E738,
"良好サイン",H738*VLOOKUP(F738,参照用!$P$2:$Q$55,2,0),
"注意サイン",H738*VLOOKUP(F738,参照用!$P$2:$Q$55,2,0),
""
)</f>
        <v/>
      </c>
      <c r="K738" s="20">
        <f t="shared" si="35"/>
        <v>60</v>
      </c>
    </row>
    <row r="739" spans="1:11" x14ac:dyDescent="0.2">
      <c r="A739" s="8">
        <f>IF(INDEX(中間シート!B$1:B$149,QUOTIENT(ROW(A739)-2, 参照用!$J$12) + 3,1)&gt;0,
INDEX(中間シート!B$1:B$149,QUOTIENT(ROW(A739)-2, 参照用!$J$12) + 3,1),
"")</f>
        <v>46030</v>
      </c>
      <c r="B739" s="8" t="str">
        <f>IF(INDEX(中間シート!D$1:D$149,QUOTIENT(ROW(B739)-2, 参照用!$J$12) + 3,1)&gt;0,
INDEX(中間シート!D$1:D$149,QUOTIENT(ROW(B739)-2, 参照用!$J$12) + 3,1),
"")</f>
        <v>朝</v>
      </c>
      <c r="C739" s="8" t="str">
        <f>INDEX(中間シート!$A$1:$AZ$149,MATCH(A739&amp;B739,中間シート!$A$1:$A$149,0),MATCH(C$1,中間シート!$A$2:$AZ$2,0))</f>
        <v/>
      </c>
      <c r="D739" s="8" t="str">
        <f>INDEX(中間シート!$A$1:$AZ$149,MATCH($A739&amp;$B739,中間シート!$A$1:$A$149,0),MATCH(D$1,中間シート!$A$2:$AZ$2,0))</f>
        <v/>
      </c>
      <c r="E739" t="str">
        <f>IF(
A739="","",
VLOOKUP(MOD(ROW(A739)-2, 参照用!$J$12) + 1,参照用!$N$1:$P$50,2,0)
)</f>
        <v>時間帯</v>
      </c>
      <c r="F739" t="str">
        <f xml:space="preserve">
IF(A739="","",
VLOOKUP(MOD(ROW(A739)-2, 参照用!$J$12) + 1,参照用!$N$1:$P$50,3,0)
)</f>
        <v>時間帯</v>
      </c>
      <c r="G739" t="str">
        <f xml:space="preserve">
IF(A739="","",
IFERROR(
INDEX(中間シート!$B:$CB,
MATCH(A739&amp;B739,中間シート!$A$1:$A$149,0),
MATCH(F739,中間シート!$B$2:$CB$2,0)
),
"")
)</f>
        <v>朝</v>
      </c>
      <c r="H739" t="str">
        <f t="shared" si="33"/>
        <v/>
      </c>
      <c r="I739" t="str">
        <f t="shared" si="34"/>
        <v>朝</v>
      </c>
      <c r="J739" t="str">
        <f xml:space="preserve">
_xlfn.SWITCH(E739,
"良好サイン",H739*VLOOKUP(F739,参照用!$P$2:$Q$55,2,0),
"注意サイン",H739*VLOOKUP(F739,参照用!$P$2:$Q$55,2,0),
""
)</f>
        <v/>
      </c>
      <c r="K739" s="20">
        <f t="shared" si="35"/>
        <v>60</v>
      </c>
    </row>
    <row r="740" spans="1:11" x14ac:dyDescent="0.2">
      <c r="A740" s="8">
        <f>IF(INDEX(中間シート!B$1:B$149,QUOTIENT(ROW(A740)-2, 参照用!$J$12) + 3,1)&gt;0,
INDEX(中間シート!B$1:B$149,QUOTIENT(ROW(A740)-2, 参照用!$J$12) + 3,1),
"")</f>
        <v>46030</v>
      </c>
      <c r="B740" s="8" t="str">
        <f>IF(INDEX(中間シート!D$1:D$149,QUOTIENT(ROW(B740)-2, 参照用!$J$12) + 3,1)&gt;0,
INDEX(中間シート!D$1:D$149,QUOTIENT(ROW(B740)-2, 参照用!$J$12) + 3,1),
"")</f>
        <v>朝</v>
      </c>
      <c r="C740" s="8" t="str">
        <f>INDEX(中間シート!$A$1:$AZ$149,MATCH(A740&amp;B740,中間シート!$A$1:$A$149,0),MATCH(C$1,中間シート!$A$2:$AZ$2,0))</f>
        <v/>
      </c>
      <c r="D740" s="8" t="str">
        <f>INDEX(中間シート!$A$1:$AZ$149,MATCH($A740&amp;$B740,中間シート!$A$1:$A$149,0),MATCH(D$1,中間シート!$A$2:$AZ$2,0))</f>
        <v/>
      </c>
      <c r="E740" t="str">
        <f>IF(
A740="","",
VLOOKUP(MOD(ROW(A740)-2, 参照用!$J$12) + 1,参照用!$N$1:$P$50,2,0)
)</f>
        <v>気候</v>
      </c>
      <c r="F740" t="str">
        <f xml:space="preserve">
IF(A740="","",
VLOOKUP(MOD(ROW(A740)-2, 参照用!$J$12) + 1,参照用!$N$1:$P$50,3,0)
)</f>
        <v>天気</v>
      </c>
      <c r="G740" t="str">
        <f xml:space="preserve">
IF(A740="","",
IFERROR(
INDEX(中間シート!$B:$CB,
MATCH(A740&amp;B740,中間シート!$A$1:$A$149,0),
MATCH(F740,中間シート!$B$2:$CB$2,0)
),
"")
)</f>
        <v/>
      </c>
      <c r="H740" t="str">
        <f t="shared" si="33"/>
        <v/>
      </c>
      <c r="I740" t="str">
        <f t="shared" si="34"/>
        <v/>
      </c>
      <c r="J740" t="str">
        <f xml:space="preserve">
_xlfn.SWITCH(E740,
"良好サイン",H740*VLOOKUP(F740,参照用!$P$2:$Q$55,2,0),
"注意サイン",H740*VLOOKUP(F740,参照用!$P$2:$Q$55,2,0),
""
)</f>
        <v/>
      </c>
      <c r="K740" s="20">
        <f t="shared" si="35"/>
        <v>60</v>
      </c>
    </row>
    <row r="741" spans="1:11" x14ac:dyDescent="0.2">
      <c r="A741" s="8">
        <f>IF(INDEX(中間シート!B$1:B$149,QUOTIENT(ROW(A741)-2, 参照用!$J$12) + 3,1)&gt;0,
INDEX(中間シート!B$1:B$149,QUOTIENT(ROW(A741)-2, 参照用!$J$12) + 3,1),
"")</f>
        <v>46030</v>
      </c>
      <c r="B741" s="8" t="str">
        <f>IF(INDEX(中間シート!D$1:D$149,QUOTIENT(ROW(B741)-2, 参照用!$J$12) + 3,1)&gt;0,
INDEX(中間シート!D$1:D$149,QUOTIENT(ROW(B741)-2, 参照用!$J$12) + 3,1),
"")</f>
        <v>朝</v>
      </c>
      <c r="C741" s="8" t="str">
        <f>INDEX(中間シート!$A$1:$AZ$149,MATCH(A741&amp;B741,中間シート!$A$1:$A$149,0),MATCH(C$1,中間シート!$A$2:$AZ$2,0))</f>
        <v/>
      </c>
      <c r="D741" s="8" t="str">
        <f>INDEX(中間シート!$A$1:$AZ$149,MATCH($A741&amp;$B741,中間シート!$A$1:$A$149,0),MATCH(D$1,中間シート!$A$2:$AZ$2,0))</f>
        <v/>
      </c>
      <c r="E741" t="str">
        <f>IF(
A741="","",
VLOOKUP(MOD(ROW(A741)-2, 参照用!$J$12) + 1,参照用!$N$1:$P$50,2,0)
)</f>
        <v>気候</v>
      </c>
      <c r="F741" t="str">
        <f xml:space="preserve">
IF(A741="","",
VLOOKUP(MOD(ROW(A741)-2, 参照用!$J$12) + 1,参照用!$N$1:$P$50,3,0)
)</f>
        <v>気温</v>
      </c>
      <c r="G741" t="str">
        <f xml:space="preserve">
IF(A741="","",
IFERROR(
INDEX(中間シート!$B:$CB,
MATCH(A741&amp;B741,中間シート!$A$1:$A$149,0),
MATCH(F741,中間シート!$B$2:$CB$2,0)
),
"")
)</f>
        <v/>
      </c>
      <c r="H741" t="str">
        <f t="shared" si="33"/>
        <v/>
      </c>
      <c r="I741" t="str">
        <f t="shared" si="34"/>
        <v/>
      </c>
      <c r="J741" t="str">
        <f xml:space="preserve">
_xlfn.SWITCH(E741,
"良好サイン",H741*VLOOKUP(F741,参照用!$P$2:$Q$55,2,0),
"注意サイン",H741*VLOOKUP(F741,参照用!$P$2:$Q$55,2,0),
""
)</f>
        <v/>
      </c>
      <c r="K741" s="20">
        <f t="shared" si="35"/>
        <v>60</v>
      </c>
    </row>
    <row r="742" spans="1:11" x14ac:dyDescent="0.2">
      <c r="A742" s="8">
        <f>IF(INDEX(中間シート!B$1:B$149,QUOTIENT(ROW(A742)-2, 参照用!$J$12) + 3,1)&gt;0,
INDEX(中間シート!B$1:B$149,QUOTIENT(ROW(A742)-2, 参照用!$J$12) + 3,1),
"")</f>
        <v>46030</v>
      </c>
      <c r="B742" s="8" t="str">
        <f>IF(INDEX(中間シート!D$1:D$149,QUOTIENT(ROW(B742)-2, 参照用!$J$12) + 3,1)&gt;0,
INDEX(中間シート!D$1:D$149,QUOTIENT(ROW(B742)-2, 参照用!$J$12) + 3,1),
"")</f>
        <v>朝</v>
      </c>
      <c r="C742" s="8" t="str">
        <f>INDEX(中間シート!$A$1:$AZ$149,MATCH(A742&amp;B742,中間シート!$A$1:$A$149,0),MATCH(C$1,中間シート!$A$2:$AZ$2,0))</f>
        <v/>
      </c>
      <c r="D742" s="8" t="str">
        <f>INDEX(中間シート!$A$1:$AZ$149,MATCH($A742&amp;$B742,中間シート!$A$1:$A$149,0),MATCH(D$1,中間シート!$A$2:$AZ$2,0))</f>
        <v/>
      </c>
      <c r="E742" t="str">
        <f>IF(
A742="","",
VLOOKUP(MOD(ROW(A742)-2, 参照用!$J$12) + 1,参照用!$N$1:$P$50,2,0)
)</f>
        <v>基礎指標</v>
      </c>
      <c r="F742" t="str">
        <f xml:space="preserve">
IF(A742="","",
VLOOKUP(MOD(ROW(A742)-2, 参照用!$J$12) + 1,参照用!$N$1:$P$50,3,0)
)</f>
        <v>睡眠</v>
      </c>
      <c r="G742">
        <f xml:space="preserve">
IF(A742="","",
IFERROR(
INDEX(中間シート!$B:$CB,
MATCH(A742&amp;B742,中間シート!$A$1:$A$149,0),
MATCH(F742,中間シート!$B$2:$CB$2,0)
),
"")
)</f>
        <v>0</v>
      </c>
      <c r="H742">
        <f t="shared" si="33"/>
        <v>0</v>
      </c>
      <c r="I742" t="str">
        <f t="shared" si="34"/>
        <v/>
      </c>
      <c r="J742" t="str">
        <f xml:space="preserve">
_xlfn.SWITCH(E742,
"良好サイン",H742*VLOOKUP(F742,参照用!$P$2:$Q$55,2,0),
"注意サイン",H742*VLOOKUP(F742,参照用!$P$2:$Q$55,2,0),
""
)</f>
        <v/>
      </c>
      <c r="K742" s="20">
        <f t="shared" si="35"/>
        <v>60</v>
      </c>
    </row>
    <row r="743" spans="1:11" x14ac:dyDescent="0.2">
      <c r="A743" s="8">
        <f>IF(INDEX(中間シート!B$1:B$149,QUOTIENT(ROW(A743)-2, 参照用!$J$12) + 3,1)&gt;0,
INDEX(中間シート!B$1:B$149,QUOTIENT(ROW(A743)-2, 参照用!$J$12) + 3,1),
"")</f>
        <v>46030</v>
      </c>
      <c r="B743" s="8" t="str">
        <f>IF(INDEX(中間シート!D$1:D$149,QUOTIENT(ROW(B743)-2, 参照用!$J$12) + 3,1)&gt;0,
INDEX(中間シート!D$1:D$149,QUOTIENT(ROW(B743)-2, 参照用!$J$12) + 3,1),
"")</f>
        <v>朝</v>
      </c>
      <c r="C743" s="8" t="str">
        <f>INDEX(中間シート!$A$1:$AZ$149,MATCH(A743&amp;B743,中間シート!$A$1:$A$149,0),MATCH(C$1,中間シート!$A$2:$AZ$2,0))</f>
        <v/>
      </c>
      <c r="D743" s="8" t="str">
        <f>INDEX(中間シート!$A$1:$AZ$149,MATCH($A743&amp;$B743,中間シート!$A$1:$A$149,0),MATCH(D$1,中間シート!$A$2:$AZ$2,0))</f>
        <v/>
      </c>
      <c r="E743" t="str">
        <f>IF(
A743="","",
VLOOKUP(MOD(ROW(A743)-2, 参照用!$J$12) + 1,参照用!$N$1:$P$50,2,0)
)</f>
        <v>基礎指標</v>
      </c>
      <c r="F743" t="str">
        <f xml:space="preserve">
IF(A743="","",
VLOOKUP(MOD(ROW(A743)-2, 参照用!$J$12) + 1,参照用!$N$1:$P$50,3,0)
)</f>
        <v>食事</v>
      </c>
      <c r="G743">
        <f xml:space="preserve">
IF(A743="","",
IFERROR(
INDEX(中間シート!$B:$CB,
MATCH(A743&amp;B743,中間シート!$A$1:$A$149,0),
MATCH(F743,中間シート!$B$2:$CB$2,0)
),
"")
)</f>
        <v>0</v>
      </c>
      <c r="H743">
        <f t="shared" si="33"/>
        <v>0</v>
      </c>
      <c r="I743" t="str">
        <f t="shared" si="34"/>
        <v/>
      </c>
      <c r="J743" t="str">
        <f xml:space="preserve">
_xlfn.SWITCH(E743,
"良好サイン",H743*VLOOKUP(F743,参照用!$P$2:$Q$55,2,0),
"注意サイン",H743*VLOOKUP(F743,参照用!$P$2:$Q$55,2,0),
""
)</f>
        <v/>
      </c>
      <c r="K743" s="20">
        <f t="shared" si="35"/>
        <v>60</v>
      </c>
    </row>
    <row r="744" spans="1:11" x14ac:dyDescent="0.2">
      <c r="A744" s="8">
        <f>IF(INDEX(中間シート!B$1:B$149,QUOTIENT(ROW(A744)-2, 参照用!$J$12) + 3,1)&gt;0,
INDEX(中間シート!B$1:B$149,QUOTIENT(ROW(A744)-2, 参照用!$J$12) + 3,1),
"")</f>
        <v>46030</v>
      </c>
      <c r="B744" s="8" t="str">
        <f>IF(INDEX(中間シート!D$1:D$149,QUOTIENT(ROW(B744)-2, 参照用!$J$12) + 3,1)&gt;0,
INDEX(中間シート!D$1:D$149,QUOTIENT(ROW(B744)-2, 参照用!$J$12) + 3,1),
"")</f>
        <v>朝</v>
      </c>
      <c r="C744" s="8" t="str">
        <f>INDEX(中間シート!$A$1:$AZ$149,MATCH(A744&amp;B744,中間シート!$A$1:$A$149,0),MATCH(C$1,中間シート!$A$2:$AZ$2,0))</f>
        <v/>
      </c>
      <c r="D744" s="8" t="str">
        <f>INDEX(中間シート!$A$1:$AZ$149,MATCH($A744&amp;$B744,中間シート!$A$1:$A$149,0),MATCH(D$1,中間シート!$A$2:$AZ$2,0))</f>
        <v/>
      </c>
      <c r="E744" t="str">
        <f>IF(
A744="","",
VLOOKUP(MOD(ROW(A744)-2, 参照用!$J$12) + 1,参照用!$N$1:$P$50,2,0)
)</f>
        <v>基礎指標</v>
      </c>
      <c r="F744" t="str">
        <f xml:space="preserve">
IF(A744="","",
VLOOKUP(MOD(ROW(A744)-2, 参照用!$J$12) + 1,参照用!$N$1:$P$50,3,0)
)</f>
        <v>ストレス</v>
      </c>
      <c r="G744">
        <f xml:space="preserve">
IF(A744="","",
IFERROR(
INDEX(中間シート!$B:$CB,
MATCH(A744&amp;B744,中間シート!$A$1:$A$149,0),
MATCH(F744,中間シート!$B$2:$CB$2,0)
),
"")
)</f>
        <v>0</v>
      </c>
      <c r="H744">
        <f t="shared" si="33"/>
        <v>0</v>
      </c>
      <c r="I744" t="str">
        <f t="shared" si="34"/>
        <v/>
      </c>
      <c r="J744" t="str">
        <f xml:space="preserve">
_xlfn.SWITCH(E744,
"良好サイン",H744*VLOOKUP(F744,参照用!$P$2:$Q$55,2,0),
"注意サイン",H744*VLOOKUP(F744,参照用!$P$2:$Q$55,2,0),
""
)</f>
        <v/>
      </c>
      <c r="K744" s="20">
        <f t="shared" si="35"/>
        <v>60</v>
      </c>
    </row>
    <row r="745" spans="1:11" x14ac:dyDescent="0.2">
      <c r="A745" s="8">
        <f>IF(INDEX(中間シート!B$1:B$149,QUOTIENT(ROW(A745)-2, 参照用!$J$12) + 3,1)&gt;0,
INDEX(中間シート!B$1:B$149,QUOTIENT(ROW(A745)-2, 参照用!$J$12) + 3,1),
"")</f>
        <v>46030</v>
      </c>
      <c r="B745" s="8" t="str">
        <f>IF(INDEX(中間シート!D$1:D$149,QUOTIENT(ROW(B745)-2, 参照用!$J$12) + 3,1)&gt;0,
INDEX(中間シート!D$1:D$149,QUOTIENT(ROW(B745)-2, 参照用!$J$12) + 3,1),
"")</f>
        <v>朝</v>
      </c>
      <c r="C745" s="8" t="str">
        <f>INDEX(中間シート!$A$1:$AZ$149,MATCH(A745&amp;B745,中間シート!$A$1:$A$149,0),MATCH(C$1,中間シート!$A$2:$AZ$2,0))</f>
        <v/>
      </c>
      <c r="D745" s="8" t="str">
        <f>INDEX(中間シート!$A$1:$AZ$149,MATCH($A745&amp;$B745,中間シート!$A$1:$A$149,0),MATCH(D$1,中間シート!$A$2:$AZ$2,0))</f>
        <v/>
      </c>
      <c r="E745" t="str">
        <f>IF(
A745="","",
VLOOKUP(MOD(ROW(A745)-2, 参照用!$J$12) + 1,参照用!$N$1:$P$50,2,0)
)</f>
        <v>良好サイン</v>
      </c>
      <c r="F745" t="str">
        <f xml:space="preserve">
IF(A745="","",
VLOOKUP(MOD(ROW(A745)-2, 参照用!$J$12) + 1,参照用!$N$1:$P$50,3,0)
)</f>
        <v>プラス思考</v>
      </c>
      <c r="G745">
        <f xml:space="preserve">
IF(A745="","",
IFERROR(
INDEX(中間シート!$B:$CB,
MATCH(A745&amp;B745,中間シート!$A$1:$A$149,0),
MATCH(F745,中間シート!$B$2:$CB$2,0)
),
"")
)</f>
        <v>0</v>
      </c>
      <c r="H745">
        <f t="shared" si="33"/>
        <v>0</v>
      </c>
      <c r="I745" t="str">
        <f t="shared" si="34"/>
        <v/>
      </c>
      <c r="J745">
        <f xml:space="preserve">
_xlfn.SWITCH(E745,
"良好サイン",H745*VLOOKUP(F745,参照用!$P$2:$Q$55,2,0),
"注意サイン",H745*VLOOKUP(F745,参照用!$P$2:$Q$55,2,0),
""
)</f>
        <v>0</v>
      </c>
      <c r="K745" s="20">
        <f t="shared" si="35"/>
        <v>60</v>
      </c>
    </row>
    <row r="746" spans="1:11" x14ac:dyDescent="0.2">
      <c r="A746" s="8">
        <f>IF(INDEX(中間シート!B$1:B$149,QUOTIENT(ROW(A746)-2, 参照用!$J$12) + 3,1)&gt;0,
INDEX(中間シート!B$1:B$149,QUOTIENT(ROW(A746)-2, 参照用!$J$12) + 3,1),
"")</f>
        <v>46030</v>
      </c>
      <c r="B746" s="8" t="str">
        <f>IF(INDEX(中間シート!D$1:D$149,QUOTIENT(ROW(B746)-2, 参照用!$J$12) + 3,1)&gt;0,
INDEX(中間シート!D$1:D$149,QUOTIENT(ROW(B746)-2, 参照用!$J$12) + 3,1),
"")</f>
        <v>朝</v>
      </c>
      <c r="C746" s="8" t="str">
        <f>INDEX(中間シート!$A$1:$AZ$149,MATCH(A746&amp;B746,中間シート!$A$1:$A$149,0),MATCH(C$1,中間シート!$A$2:$AZ$2,0))</f>
        <v/>
      </c>
      <c r="D746" s="8" t="str">
        <f>INDEX(中間シート!$A$1:$AZ$149,MATCH($A746&amp;$B746,中間シート!$A$1:$A$149,0),MATCH(D$1,中間シート!$A$2:$AZ$2,0))</f>
        <v/>
      </c>
      <c r="E746" t="str">
        <f>IF(
A746="","",
VLOOKUP(MOD(ROW(A746)-2, 参照用!$J$12) + 1,参照用!$N$1:$P$50,2,0)
)</f>
        <v>良好サイン</v>
      </c>
      <c r="F746" t="str">
        <f xml:space="preserve">
IF(A746="","",
VLOOKUP(MOD(ROW(A746)-2, 参照用!$J$12) + 1,参照用!$N$1:$P$50,3,0)
)</f>
        <v>元気</v>
      </c>
      <c r="G746">
        <f xml:space="preserve">
IF(A746="","",
IFERROR(
INDEX(中間シート!$B:$CB,
MATCH(A746&amp;B746,中間シート!$A$1:$A$149,0),
MATCH(F746,中間シート!$B$2:$CB$2,0)
),
"")
)</f>
        <v>0</v>
      </c>
      <c r="H746">
        <f t="shared" si="33"/>
        <v>0</v>
      </c>
      <c r="I746" t="str">
        <f t="shared" si="34"/>
        <v/>
      </c>
      <c r="J746">
        <f xml:space="preserve">
_xlfn.SWITCH(E746,
"良好サイン",H746*VLOOKUP(F746,参照用!$P$2:$Q$55,2,0),
"注意サイン",H746*VLOOKUP(F746,参照用!$P$2:$Q$55,2,0),
""
)</f>
        <v>0</v>
      </c>
      <c r="K746" s="20">
        <f t="shared" si="35"/>
        <v>60</v>
      </c>
    </row>
    <row r="747" spans="1:11" x14ac:dyDescent="0.2">
      <c r="A747" s="8">
        <f>IF(INDEX(中間シート!B$1:B$149,QUOTIENT(ROW(A747)-2, 参照用!$J$12) + 3,1)&gt;0,
INDEX(中間シート!B$1:B$149,QUOTIENT(ROW(A747)-2, 参照用!$J$12) + 3,1),
"")</f>
        <v>46030</v>
      </c>
      <c r="B747" s="8" t="str">
        <f>IF(INDEX(中間シート!D$1:D$149,QUOTIENT(ROW(B747)-2, 参照用!$J$12) + 3,1)&gt;0,
INDEX(中間シート!D$1:D$149,QUOTIENT(ROW(B747)-2, 参照用!$J$12) + 3,1),
"")</f>
        <v>朝</v>
      </c>
      <c r="C747" s="8" t="str">
        <f>INDEX(中間シート!$A$1:$AZ$149,MATCH(A747&amp;B747,中間シート!$A$1:$A$149,0),MATCH(C$1,中間シート!$A$2:$AZ$2,0))</f>
        <v/>
      </c>
      <c r="D747" s="8" t="str">
        <f>INDEX(中間シート!$A$1:$AZ$149,MATCH($A747&amp;$B747,中間シート!$A$1:$A$149,0),MATCH(D$1,中間シート!$A$2:$AZ$2,0))</f>
        <v/>
      </c>
      <c r="E747" t="str">
        <f>IF(
A747="","",
VLOOKUP(MOD(ROW(A747)-2, 参照用!$J$12) + 1,参照用!$N$1:$P$50,2,0)
)</f>
        <v>良好サイン</v>
      </c>
      <c r="F747" t="str">
        <f xml:space="preserve">
IF(A747="","",
VLOOKUP(MOD(ROW(A747)-2, 参照用!$J$12) + 1,参照用!$N$1:$P$50,3,0)
)</f>
        <v>やる気あり</v>
      </c>
      <c r="G747">
        <f xml:space="preserve">
IF(A747="","",
IFERROR(
INDEX(中間シート!$B:$CB,
MATCH(A747&amp;B747,中間シート!$A$1:$A$149,0),
MATCH(F747,中間シート!$B$2:$CB$2,0)
),
"")
)</f>
        <v>0</v>
      </c>
      <c r="H747">
        <f t="shared" si="33"/>
        <v>0</v>
      </c>
      <c r="I747" t="str">
        <f t="shared" si="34"/>
        <v/>
      </c>
      <c r="J747">
        <f xml:space="preserve">
_xlfn.SWITCH(E747,
"良好サイン",H747*VLOOKUP(F747,参照用!$P$2:$Q$55,2,0),
"注意サイン",H747*VLOOKUP(F747,参照用!$P$2:$Q$55,2,0),
""
)</f>
        <v>0</v>
      </c>
      <c r="K747" s="20">
        <f t="shared" si="35"/>
        <v>60</v>
      </c>
    </row>
    <row r="748" spans="1:11" x14ac:dyDescent="0.2">
      <c r="A748" s="8">
        <f>IF(INDEX(中間シート!B$1:B$149,QUOTIENT(ROW(A748)-2, 参照用!$J$12) + 3,1)&gt;0,
INDEX(中間シート!B$1:B$149,QUOTIENT(ROW(A748)-2, 参照用!$J$12) + 3,1),
"")</f>
        <v>46030</v>
      </c>
      <c r="B748" s="8" t="str">
        <f>IF(INDEX(中間シート!D$1:D$149,QUOTIENT(ROW(B748)-2, 参照用!$J$12) + 3,1)&gt;0,
INDEX(中間シート!D$1:D$149,QUOTIENT(ROW(B748)-2, 参照用!$J$12) + 3,1),
"")</f>
        <v>朝</v>
      </c>
      <c r="C748" s="8" t="str">
        <f>INDEX(中間シート!$A$1:$AZ$149,MATCH(A748&amp;B748,中間シート!$A$1:$A$149,0),MATCH(C$1,中間シート!$A$2:$AZ$2,0))</f>
        <v/>
      </c>
      <c r="D748" s="8" t="str">
        <f>INDEX(中間シート!$A$1:$AZ$149,MATCH($A748&amp;$B748,中間シート!$A$1:$A$149,0),MATCH(D$1,中間シート!$A$2:$AZ$2,0))</f>
        <v/>
      </c>
      <c r="E748" t="str">
        <f>IF(
A748="","",
VLOOKUP(MOD(ROW(A748)-2, 参照用!$J$12) + 1,参照用!$N$1:$P$50,2,0)
)</f>
        <v>良好サイン</v>
      </c>
      <c r="F748" t="str">
        <f xml:space="preserve">
IF(A748="","",
VLOOKUP(MOD(ROW(A748)-2, 参照用!$J$12) + 1,参照用!$N$1:$P$50,3,0)
)</f>
        <v>心に余裕</v>
      </c>
      <c r="G748">
        <f xml:space="preserve">
IF(A748="","",
IFERROR(
INDEX(中間シート!$B:$CB,
MATCH(A748&amp;B748,中間シート!$A$1:$A$149,0),
MATCH(F748,中間シート!$B$2:$CB$2,0)
),
"")
)</f>
        <v>0</v>
      </c>
      <c r="H748">
        <f t="shared" si="33"/>
        <v>0</v>
      </c>
      <c r="I748" t="str">
        <f t="shared" si="34"/>
        <v/>
      </c>
      <c r="J748">
        <f xml:space="preserve">
_xlfn.SWITCH(E748,
"良好サイン",H748*VLOOKUP(F748,参照用!$P$2:$Q$55,2,0),
"注意サイン",H748*VLOOKUP(F748,参照用!$P$2:$Q$55,2,0),
""
)</f>
        <v>0</v>
      </c>
      <c r="K748" s="20">
        <f t="shared" si="35"/>
        <v>60</v>
      </c>
    </row>
    <row r="749" spans="1:11" x14ac:dyDescent="0.2">
      <c r="A749" s="8">
        <f>IF(INDEX(中間シート!B$1:B$149,QUOTIENT(ROW(A749)-2, 参照用!$J$12) + 3,1)&gt;0,
INDEX(中間シート!B$1:B$149,QUOTIENT(ROW(A749)-2, 参照用!$J$12) + 3,1),
"")</f>
        <v>46030</v>
      </c>
      <c r="B749" s="8" t="str">
        <f>IF(INDEX(中間シート!D$1:D$149,QUOTIENT(ROW(B749)-2, 参照用!$J$12) + 3,1)&gt;0,
INDEX(中間シート!D$1:D$149,QUOTIENT(ROW(B749)-2, 参照用!$J$12) + 3,1),
"")</f>
        <v>朝</v>
      </c>
      <c r="C749" s="8" t="str">
        <f>INDEX(中間シート!$A$1:$AZ$149,MATCH(A749&amp;B749,中間シート!$A$1:$A$149,0),MATCH(C$1,中間シート!$A$2:$AZ$2,0))</f>
        <v/>
      </c>
      <c r="D749" s="8" t="str">
        <f>INDEX(中間シート!$A$1:$AZ$149,MATCH($A749&amp;$B749,中間シート!$A$1:$A$149,0),MATCH(D$1,中間シート!$A$2:$AZ$2,0))</f>
        <v/>
      </c>
      <c r="E749" t="str">
        <f>IF(
A749="","",
VLOOKUP(MOD(ROW(A749)-2, 参照用!$J$12) + 1,参照用!$N$1:$P$50,2,0)
)</f>
        <v>良好サイン</v>
      </c>
      <c r="F749" t="str">
        <f xml:space="preserve">
IF(A749="","",
VLOOKUP(MOD(ROW(A749)-2, 参照用!$J$12) + 1,参照用!$N$1:$P$50,3,0)
)</f>
        <v>イキイキ</v>
      </c>
      <c r="G749">
        <f xml:space="preserve">
IF(A749="","",
IFERROR(
INDEX(中間シート!$B:$CB,
MATCH(A749&amp;B749,中間シート!$A$1:$A$149,0),
MATCH(F749,中間シート!$B$2:$CB$2,0)
),
"")
)</f>
        <v>0</v>
      </c>
      <c r="H749">
        <f t="shared" si="33"/>
        <v>0</v>
      </c>
      <c r="I749" t="str">
        <f t="shared" si="34"/>
        <v/>
      </c>
      <c r="J749">
        <f xml:space="preserve">
_xlfn.SWITCH(E749,
"良好サイン",H749*VLOOKUP(F749,参照用!$P$2:$Q$55,2,0),
"注意サイン",H749*VLOOKUP(F749,参照用!$P$2:$Q$55,2,0),
""
)</f>
        <v>0</v>
      </c>
      <c r="K749" s="20">
        <f t="shared" si="35"/>
        <v>60</v>
      </c>
    </row>
    <row r="750" spans="1:11" x14ac:dyDescent="0.2">
      <c r="A750" s="8">
        <f>IF(INDEX(中間シート!B$1:B$149,QUOTIENT(ROW(A750)-2, 参照用!$J$12) + 3,1)&gt;0,
INDEX(中間シート!B$1:B$149,QUOTIENT(ROW(A750)-2, 参照用!$J$12) + 3,1),
"")</f>
        <v>46030</v>
      </c>
      <c r="B750" s="8" t="str">
        <f>IF(INDEX(中間シート!D$1:D$149,QUOTIENT(ROW(B750)-2, 参照用!$J$12) + 3,1)&gt;0,
INDEX(中間シート!D$1:D$149,QUOTIENT(ROW(B750)-2, 参照用!$J$12) + 3,1),
"")</f>
        <v>朝</v>
      </c>
      <c r="C750" s="8" t="str">
        <f>INDEX(中間シート!$A$1:$AZ$149,MATCH(A750&amp;B750,中間シート!$A$1:$A$149,0),MATCH(C$1,中間シート!$A$2:$AZ$2,0))</f>
        <v/>
      </c>
      <c r="D750" s="8" t="str">
        <f>INDEX(中間シート!$A$1:$AZ$149,MATCH($A750&amp;$B750,中間シート!$A$1:$A$149,0),MATCH(D$1,中間シート!$A$2:$AZ$2,0))</f>
        <v/>
      </c>
      <c r="E750" t="str">
        <f>IF(
A750="","",
VLOOKUP(MOD(ROW(A750)-2, 参照用!$J$12) + 1,参照用!$N$1:$P$50,2,0)
)</f>
        <v>良好サイン</v>
      </c>
      <c r="F750" t="str">
        <f xml:space="preserve">
IF(A750="","",
VLOOKUP(MOD(ROW(A750)-2, 参照用!$J$12) + 1,参照用!$N$1:$P$50,3,0)
)</f>
        <v>活動的</v>
      </c>
      <c r="G750">
        <f xml:space="preserve">
IF(A750="","",
IFERROR(
INDEX(中間シート!$B:$CB,
MATCH(A750&amp;B750,中間シート!$A$1:$A$149,0),
MATCH(F750,中間シート!$B$2:$CB$2,0)
),
"")
)</f>
        <v>0</v>
      </c>
      <c r="H750">
        <f t="shared" si="33"/>
        <v>0</v>
      </c>
      <c r="I750" t="str">
        <f t="shared" si="34"/>
        <v/>
      </c>
      <c r="J750">
        <f xml:space="preserve">
_xlfn.SWITCH(E750,
"良好サイン",H750*VLOOKUP(F750,参照用!$P$2:$Q$55,2,0),
"注意サイン",H750*VLOOKUP(F750,参照用!$P$2:$Q$55,2,0),
""
)</f>
        <v>0</v>
      </c>
      <c r="K750" s="20">
        <f t="shared" si="35"/>
        <v>60</v>
      </c>
    </row>
    <row r="751" spans="1:11" x14ac:dyDescent="0.2">
      <c r="A751" s="8">
        <f>IF(INDEX(中間シート!B$1:B$149,QUOTIENT(ROW(A751)-2, 参照用!$J$12) + 3,1)&gt;0,
INDEX(中間シート!B$1:B$149,QUOTIENT(ROW(A751)-2, 参照用!$J$12) + 3,1),
"")</f>
        <v>46030</v>
      </c>
      <c r="B751" s="8" t="str">
        <f>IF(INDEX(中間シート!D$1:D$149,QUOTIENT(ROW(B751)-2, 参照用!$J$12) + 3,1)&gt;0,
INDEX(中間シート!D$1:D$149,QUOTIENT(ROW(B751)-2, 参照用!$J$12) + 3,1),
"")</f>
        <v>朝</v>
      </c>
      <c r="C751" s="8" t="str">
        <f>INDEX(中間シート!$A$1:$AZ$149,MATCH(A751&amp;B751,中間シート!$A$1:$A$149,0),MATCH(C$1,中間シート!$A$2:$AZ$2,0))</f>
        <v/>
      </c>
      <c r="D751" s="8" t="str">
        <f>INDEX(中間シート!$A$1:$AZ$149,MATCH($A751&amp;$B751,中間シート!$A$1:$A$149,0),MATCH(D$1,中間シート!$A$2:$AZ$2,0))</f>
        <v/>
      </c>
      <c r="E751" t="str">
        <f>IF(
A751="","",
VLOOKUP(MOD(ROW(A751)-2, 参照用!$J$12) + 1,参照用!$N$1:$P$50,2,0)
)</f>
        <v>注意サイン</v>
      </c>
      <c r="F751" t="str">
        <f xml:space="preserve">
IF(A751="","",
VLOOKUP(MOD(ROW(A751)-2, 参照用!$J$12) + 1,参照用!$N$1:$P$50,3,0)
)</f>
        <v>ため息が増加</v>
      </c>
      <c r="G751">
        <f xml:space="preserve">
IF(A751="","",
IFERROR(
INDEX(中間シート!$B:$CB,
MATCH(A751&amp;B751,中間シート!$A$1:$A$149,0),
MATCH(F751,中間シート!$B$2:$CB$2,0)
),
"")
)</f>
        <v>0</v>
      </c>
      <c r="H751">
        <f t="shared" si="33"/>
        <v>0</v>
      </c>
      <c r="I751" t="str">
        <f t="shared" si="34"/>
        <v/>
      </c>
      <c r="J751">
        <f xml:space="preserve">
_xlfn.SWITCH(E751,
"良好サイン",H751*VLOOKUP(F751,参照用!$P$2:$Q$55,2,0),
"注意サイン",H751*VLOOKUP(F751,参照用!$P$2:$Q$55,2,0),
""
)</f>
        <v>0</v>
      </c>
      <c r="K751" s="20">
        <f t="shared" si="35"/>
        <v>60</v>
      </c>
    </row>
    <row r="752" spans="1:11" x14ac:dyDescent="0.2">
      <c r="A752" s="8">
        <f>IF(INDEX(中間シート!B$1:B$149,QUOTIENT(ROW(A752)-2, 参照用!$J$12) + 3,1)&gt;0,
INDEX(中間シート!B$1:B$149,QUOTIENT(ROW(A752)-2, 参照用!$J$12) + 3,1),
"")</f>
        <v>46030</v>
      </c>
      <c r="B752" s="8" t="str">
        <f>IF(INDEX(中間シート!D$1:D$149,QUOTIENT(ROW(B752)-2, 参照用!$J$12) + 3,1)&gt;0,
INDEX(中間シート!D$1:D$149,QUOTIENT(ROW(B752)-2, 参照用!$J$12) + 3,1),
"")</f>
        <v>朝</v>
      </c>
      <c r="C752" s="8" t="str">
        <f>INDEX(中間シート!$A$1:$AZ$149,MATCH(A752&amp;B752,中間シート!$A$1:$A$149,0),MATCH(C$1,中間シート!$A$2:$AZ$2,0))</f>
        <v/>
      </c>
      <c r="D752" s="8" t="str">
        <f>INDEX(中間シート!$A$1:$AZ$149,MATCH($A752&amp;$B752,中間シート!$A$1:$A$149,0),MATCH(D$1,中間シート!$A$2:$AZ$2,0))</f>
        <v/>
      </c>
      <c r="E752" t="str">
        <f>IF(
A752="","",
VLOOKUP(MOD(ROW(A752)-2, 参照用!$J$12) + 1,参照用!$N$1:$P$50,2,0)
)</f>
        <v>注意サイン</v>
      </c>
      <c r="F752" t="str">
        <f xml:space="preserve">
IF(A752="","",
VLOOKUP(MOD(ROW(A752)-2, 参照用!$J$12) + 1,参照用!$N$1:$P$50,3,0)
)</f>
        <v>もやもや</v>
      </c>
      <c r="G752">
        <f xml:space="preserve">
IF(A752="","",
IFERROR(
INDEX(中間シート!$B:$CB,
MATCH(A752&amp;B752,中間シート!$A$1:$A$149,0),
MATCH(F752,中間シート!$B$2:$CB$2,0)
),
"")
)</f>
        <v>0</v>
      </c>
      <c r="H752">
        <f t="shared" si="33"/>
        <v>0</v>
      </c>
      <c r="I752" t="str">
        <f t="shared" si="34"/>
        <v/>
      </c>
      <c r="J752">
        <f xml:space="preserve">
_xlfn.SWITCH(E752,
"良好サイン",H752*VLOOKUP(F752,参照用!$P$2:$Q$55,2,0),
"注意サイン",H752*VLOOKUP(F752,参照用!$P$2:$Q$55,2,0),
""
)</f>
        <v>0</v>
      </c>
      <c r="K752" s="20">
        <f t="shared" si="35"/>
        <v>60</v>
      </c>
    </row>
    <row r="753" spans="1:11" x14ac:dyDescent="0.2">
      <c r="A753" s="8">
        <f>IF(INDEX(中間シート!B$1:B$149,QUOTIENT(ROW(A753)-2, 参照用!$J$12) + 3,1)&gt;0,
INDEX(中間シート!B$1:B$149,QUOTIENT(ROW(A753)-2, 参照用!$J$12) + 3,1),
"")</f>
        <v>46030</v>
      </c>
      <c r="B753" s="8" t="str">
        <f>IF(INDEX(中間シート!D$1:D$149,QUOTIENT(ROW(B753)-2, 参照用!$J$12) + 3,1)&gt;0,
INDEX(中間シート!D$1:D$149,QUOTIENT(ROW(B753)-2, 参照用!$J$12) + 3,1),
"")</f>
        <v>朝</v>
      </c>
      <c r="C753" s="8" t="str">
        <f>INDEX(中間シート!$A$1:$AZ$149,MATCH(A753&amp;B753,中間シート!$A$1:$A$149,0),MATCH(C$1,中間シート!$A$2:$AZ$2,0))</f>
        <v/>
      </c>
      <c r="D753" s="8" t="str">
        <f>INDEX(中間シート!$A$1:$AZ$149,MATCH($A753&amp;$B753,中間シート!$A$1:$A$149,0),MATCH(D$1,中間シート!$A$2:$AZ$2,0))</f>
        <v/>
      </c>
      <c r="E753" t="str">
        <f>IF(
A753="","",
VLOOKUP(MOD(ROW(A753)-2, 参照用!$J$12) + 1,参照用!$N$1:$P$50,2,0)
)</f>
        <v>注意サイン</v>
      </c>
      <c r="F753" t="str">
        <f xml:space="preserve">
IF(A753="","",
VLOOKUP(MOD(ROW(A753)-2, 参照用!$J$12) + 1,参照用!$N$1:$P$50,3,0)
)</f>
        <v>だるい</v>
      </c>
      <c r="G753">
        <f xml:space="preserve">
IF(A753="","",
IFERROR(
INDEX(中間シート!$B:$CB,
MATCH(A753&amp;B753,中間シート!$A$1:$A$149,0),
MATCH(F753,中間シート!$B$2:$CB$2,0)
),
"")
)</f>
        <v>0</v>
      </c>
      <c r="H753">
        <f t="shared" si="33"/>
        <v>0</v>
      </c>
      <c r="I753" t="str">
        <f t="shared" si="34"/>
        <v/>
      </c>
      <c r="J753">
        <f xml:space="preserve">
_xlfn.SWITCH(E753,
"良好サイン",H753*VLOOKUP(F753,参照用!$P$2:$Q$55,2,0),
"注意サイン",H753*VLOOKUP(F753,参照用!$P$2:$Q$55,2,0),
""
)</f>
        <v>0</v>
      </c>
      <c r="K753" s="20">
        <f t="shared" si="35"/>
        <v>60</v>
      </c>
    </row>
    <row r="754" spans="1:11" x14ac:dyDescent="0.2">
      <c r="A754" s="8">
        <f>IF(INDEX(中間シート!B$1:B$149,QUOTIENT(ROW(A754)-2, 参照用!$J$12) + 3,1)&gt;0,
INDEX(中間シート!B$1:B$149,QUOTIENT(ROW(A754)-2, 参照用!$J$12) + 3,1),
"")</f>
        <v>46030</v>
      </c>
      <c r="B754" s="8" t="str">
        <f>IF(INDEX(中間シート!D$1:D$149,QUOTIENT(ROW(B754)-2, 参照用!$J$12) + 3,1)&gt;0,
INDEX(中間シート!D$1:D$149,QUOTIENT(ROW(B754)-2, 参照用!$J$12) + 3,1),
"")</f>
        <v>朝</v>
      </c>
      <c r="C754" s="8" t="str">
        <f>INDEX(中間シート!$A$1:$AZ$149,MATCH(A754&amp;B754,中間シート!$A$1:$A$149,0),MATCH(C$1,中間シート!$A$2:$AZ$2,0))</f>
        <v/>
      </c>
      <c r="D754" s="8" t="str">
        <f>INDEX(中間シート!$A$1:$AZ$149,MATCH($A754&amp;$B754,中間シート!$A$1:$A$149,0),MATCH(D$1,中間シート!$A$2:$AZ$2,0))</f>
        <v/>
      </c>
      <c r="E754" t="str">
        <f>IF(
A754="","",
VLOOKUP(MOD(ROW(A754)-2, 参照用!$J$12) + 1,参照用!$N$1:$P$50,2,0)
)</f>
        <v>注意サイン</v>
      </c>
      <c r="F754" t="str">
        <f xml:space="preserve">
IF(A754="","",
VLOOKUP(MOD(ROW(A754)-2, 参照用!$J$12) + 1,参照用!$N$1:$P$50,3,0)
)</f>
        <v>ぼーっとする</v>
      </c>
      <c r="G754">
        <f xml:space="preserve">
IF(A754="","",
IFERROR(
INDEX(中間シート!$B:$CB,
MATCH(A754&amp;B754,中間シート!$A$1:$A$149,0),
MATCH(F754,中間シート!$B$2:$CB$2,0)
),
"")
)</f>
        <v>0</v>
      </c>
      <c r="H754">
        <f t="shared" si="33"/>
        <v>0</v>
      </c>
      <c r="I754" t="str">
        <f t="shared" si="34"/>
        <v/>
      </c>
      <c r="J754">
        <f xml:space="preserve">
_xlfn.SWITCH(E754,
"良好サイン",H754*VLOOKUP(F754,参照用!$P$2:$Q$55,2,0),
"注意サイン",H754*VLOOKUP(F754,参照用!$P$2:$Q$55,2,0),
""
)</f>
        <v>0</v>
      </c>
      <c r="K754" s="20">
        <f t="shared" si="35"/>
        <v>60</v>
      </c>
    </row>
    <row r="755" spans="1:11" x14ac:dyDescent="0.2">
      <c r="A755" s="8">
        <f>IF(INDEX(中間シート!B$1:B$149,QUOTIENT(ROW(A755)-2, 参照用!$J$12) + 3,1)&gt;0,
INDEX(中間シート!B$1:B$149,QUOTIENT(ROW(A755)-2, 参照用!$J$12) + 3,1),
"")</f>
        <v>46030</v>
      </c>
      <c r="B755" s="8" t="str">
        <f>IF(INDEX(中間シート!D$1:D$149,QUOTIENT(ROW(B755)-2, 参照用!$J$12) + 3,1)&gt;0,
INDEX(中間シート!D$1:D$149,QUOTIENT(ROW(B755)-2, 参照用!$J$12) + 3,1),
"")</f>
        <v>朝</v>
      </c>
      <c r="C755" s="8" t="str">
        <f>INDEX(中間シート!$A$1:$AZ$149,MATCH(A755&amp;B755,中間シート!$A$1:$A$149,0),MATCH(C$1,中間シート!$A$2:$AZ$2,0))</f>
        <v/>
      </c>
      <c r="D755" s="8" t="str">
        <f>INDEX(中間シート!$A$1:$AZ$149,MATCH($A755&amp;$B755,中間シート!$A$1:$A$149,0),MATCH(D$1,中間シート!$A$2:$AZ$2,0))</f>
        <v/>
      </c>
      <c r="E755" t="str">
        <f>IF(
A755="","",
VLOOKUP(MOD(ROW(A755)-2, 参照用!$J$12) + 1,参照用!$N$1:$P$50,2,0)
)</f>
        <v>注意サイン</v>
      </c>
      <c r="F755" t="str">
        <f xml:space="preserve">
IF(A755="","",
VLOOKUP(MOD(ROW(A755)-2, 参照用!$J$12) + 1,参照用!$N$1:$P$50,3,0)
)</f>
        <v>協調性が低下</v>
      </c>
      <c r="G755">
        <f xml:space="preserve">
IF(A755="","",
IFERROR(
INDEX(中間シート!$B:$CB,
MATCH(A755&amp;B755,中間シート!$A$1:$A$149,0),
MATCH(F755,中間シート!$B$2:$CB$2,0)
),
"")
)</f>
        <v>0</v>
      </c>
      <c r="H755">
        <f t="shared" si="33"/>
        <v>0</v>
      </c>
      <c r="I755" t="str">
        <f t="shared" si="34"/>
        <v/>
      </c>
      <c r="J755">
        <f xml:space="preserve">
_xlfn.SWITCH(E755,
"良好サイン",H755*VLOOKUP(F755,参照用!$P$2:$Q$55,2,0),
"注意サイン",H755*VLOOKUP(F755,参照用!$P$2:$Q$55,2,0),
""
)</f>
        <v>0</v>
      </c>
      <c r="K755" s="20">
        <f t="shared" si="35"/>
        <v>60</v>
      </c>
    </row>
    <row r="756" spans="1:11" x14ac:dyDescent="0.2">
      <c r="A756" s="8">
        <f>IF(INDEX(中間シート!B$1:B$149,QUOTIENT(ROW(A756)-2, 参照用!$J$12) + 3,1)&gt;0,
INDEX(中間シート!B$1:B$149,QUOTIENT(ROW(A756)-2, 参照用!$J$12) + 3,1),
"")</f>
        <v>46030</v>
      </c>
      <c r="B756" s="8" t="str">
        <f>IF(INDEX(中間シート!D$1:D$149,QUOTIENT(ROW(B756)-2, 参照用!$J$12) + 3,1)&gt;0,
INDEX(中間シート!D$1:D$149,QUOTIENT(ROW(B756)-2, 参照用!$J$12) + 3,1),
"")</f>
        <v>朝</v>
      </c>
      <c r="C756" s="8" t="str">
        <f>INDEX(中間シート!$A$1:$AZ$149,MATCH(A756&amp;B756,中間シート!$A$1:$A$149,0),MATCH(C$1,中間シート!$A$2:$AZ$2,0))</f>
        <v/>
      </c>
      <c r="D756" s="8" t="str">
        <f>INDEX(中間シート!$A$1:$AZ$149,MATCH($A756&amp;$B756,中間シート!$A$1:$A$149,0),MATCH(D$1,中間シート!$A$2:$AZ$2,0))</f>
        <v/>
      </c>
      <c r="E756" t="str">
        <f>IF(
A756="","",
VLOOKUP(MOD(ROW(A756)-2, 参照用!$J$12) + 1,参照用!$N$1:$P$50,2,0)
)</f>
        <v>注意サイン</v>
      </c>
      <c r="F756" t="str">
        <f xml:space="preserve">
IF(A756="","",
VLOOKUP(MOD(ROW(A756)-2, 参照用!$J$12) + 1,参照用!$N$1:$P$50,3,0)
)</f>
        <v>憂鬱</v>
      </c>
      <c r="G756">
        <f xml:space="preserve">
IF(A756="","",
IFERROR(
INDEX(中間シート!$B:$CB,
MATCH(A756&amp;B756,中間シート!$A$1:$A$149,0),
MATCH(F756,中間シート!$B$2:$CB$2,0)
),
"")
)</f>
        <v>0</v>
      </c>
      <c r="H756">
        <f t="shared" si="33"/>
        <v>0</v>
      </c>
      <c r="I756" t="str">
        <f t="shared" si="34"/>
        <v/>
      </c>
      <c r="J756">
        <f xml:space="preserve">
_xlfn.SWITCH(E756,
"良好サイン",H756*VLOOKUP(F756,参照用!$P$2:$Q$55,2,0),
"注意サイン",H756*VLOOKUP(F756,参照用!$P$2:$Q$55,2,0),
""
)</f>
        <v>0</v>
      </c>
      <c r="K756" s="20">
        <f t="shared" si="35"/>
        <v>60</v>
      </c>
    </row>
    <row r="757" spans="1:11" x14ac:dyDescent="0.2">
      <c r="A757" s="8">
        <f>IF(INDEX(中間シート!B$1:B$149,QUOTIENT(ROW(A757)-2, 参照用!$J$12) + 3,1)&gt;0,
INDEX(中間シート!B$1:B$149,QUOTIENT(ROW(A757)-2, 参照用!$J$12) + 3,1),
"")</f>
        <v>46030</v>
      </c>
      <c r="B757" s="8" t="str">
        <f>IF(INDEX(中間シート!D$1:D$149,QUOTIENT(ROW(B757)-2, 参照用!$J$12) + 3,1)&gt;0,
INDEX(中間シート!D$1:D$149,QUOTIENT(ROW(B757)-2, 参照用!$J$12) + 3,1),
"")</f>
        <v>朝</v>
      </c>
      <c r="C757" s="8" t="str">
        <f>INDEX(中間シート!$A$1:$AZ$149,MATCH(A757&amp;B757,中間シート!$A$1:$A$149,0),MATCH(C$1,中間シート!$A$2:$AZ$2,0))</f>
        <v/>
      </c>
      <c r="D757" s="8" t="str">
        <f>INDEX(中間シート!$A$1:$AZ$149,MATCH($A757&amp;$B757,中間シート!$A$1:$A$149,0),MATCH(D$1,中間シート!$A$2:$AZ$2,0))</f>
        <v/>
      </c>
      <c r="E757" t="str">
        <f>IF(
A757="","",
VLOOKUP(MOD(ROW(A757)-2, 参照用!$J$12) + 1,参照用!$N$1:$P$50,2,0)
)</f>
        <v>注意サイン</v>
      </c>
      <c r="F757" t="str">
        <f xml:space="preserve">
IF(A757="","",
VLOOKUP(MOD(ROW(A757)-2, 参照用!$J$12) + 1,参照用!$N$1:$P$50,3,0)
)</f>
        <v>やる気が無い</v>
      </c>
      <c r="G757">
        <f xml:space="preserve">
IF(A757="","",
IFERROR(
INDEX(中間シート!$B:$CB,
MATCH(A757&amp;B757,中間シート!$A$1:$A$149,0),
MATCH(F757,中間シート!$B$2:$CB$2,0)
),
"")
)</f>
        <v>0</v>
      </c>
      <c r="H757">
        <f t="shared" si="33"/>
        <v>0</v>
      </c>
      <c r="I757" t="str">
        <f t="shared" si="34"/>
        <v/>
      </c>
      <c r="J757">
        <f xml:space="preserve">
_xlfn.SWITCH(E757,
"良好サイン",H757*VLOOKUP(F757,参照用!$P$2:$Q$55,2,0),
"注意サイン",H757*VLOOKUP(F757,参照用!$P$2:$Q$55,2,0),
""
)</f>
        <v>0</v>
      </c>
      <c r="K757" s="20">
        <f t="shared" si="35"/>
        <v>60</v>
      </c>
    </row>
    <row r="758" spans="1:11" x14ac:dyDescent="0.2">
      <c r="A758" s="8">
        <f>IF(INDEX(中間シート!B$1:B$149,QUOTIENT(ROW(A758)-2, 参照用!$J$12) + 3,1)&gt;0,
INDEX(中間シート!B$1:B$149,QUOTIENT(ROW(A758)-2, 参照用!$J$12) + 3,1),
"")</f>
        <v>46030</v>
      </c>
      <c r="B758" s="8" t="str">
        <f>IF(INDEX(中間シート!D$1:D$149,QUOTIENT(ROW(B758)-2, 参照用!$J$12) + 3,1)&gt;0,
INDEX(中間シート!D$1:D$149,QUOTIENT(ROW(B758)-2, 参照用!$J$12) + 3,1),
"")</f>
        <v>朝</v>
      </c>
      <c r="C758" s="8" t="str">
        <f>INDEX(中間シート!$A$1:$AZ$149,MATCH(A758&amp;B758,中間シート!$A$1:$A$149,0),MATCH(C$1,中間シート!$A$2:$AZ$2,0))</f>
        <v/>
      </c>
      <c r="D758" s="8" t="str">
        <f>INDEX(中間シート!$A$1:$AZ$149,MATCH($A758&amp;$B758,中間シート!$A$1:$A$149,0),MATCH(D$1,中間シート!$A$2:$AZ$2,0))</f>
        <v/>
      </c>
      <c r="E758" t="str">
        <f>IF(
A758="","",
VLOOKUP(MOD(ROW(A758)-2, 参照用!$J$12) + 1,参照用!$N$1:$P$50,2,0)
)</f>
        <v>注意サイン</v>
      </c>
      <c r="F758" t="str">
        <f xml:space="preserve">
IF(A758="","",
VLOOKUP(MOD(ROW(A758)-2, 参照用!$J$12) + 1,参照用!$N$1:$P$50,3,0)
)</f>
        <v>物忘れ</v>
      </c>
      <c r="G758">
        <f xml:space="preserve">
IF(A758="","",
IFERROR(
INDEX(中間シート!$B:$CB,
MATCH(A758&amp;B758,中間シート!$A$1:$A$149,0),
MATCH(F758,中間シート!$B$2:$CB$2,0)
),
"")
)</f>
        <v>0</v>
      </c>
      <c r="H758">
        <f t="shared" si="33"/>
        <v>0</v>
      </c>
      <c r="I758" t="str">
        <f t="shared" si="34"/>
        <v/>
      </c>
      <c r="J758">
        <f xml:space="preserve">
_xlfn.SWITCH(E758,
"良好サイン",H758*VLOOKUP(F758,参照用!$P$2:$Q$55,2,0),
"注意サイン",H758*VLOOKUP(F758,参照用!$P$2:$Q$55,2,0),
""
)</f>
        <v>0</v>
      </c>
      <c r="K758" s="20">
        <f t="shared" si="35"/>
        <v>60</v>
      </c>
    </row>
    <row r="759" spans="1:11" x14ac:dyDescent="0.2">
      <c r="A759" s="8">
        <f>IF(INDEX(中間シート!B$1:B$149,QUOTIENT(ROW(A759)-2, 参照用!$J$12) + 3,1)&gt;0,
INDEX(中間シート!B$1:B$149,QUOTIENT(ROW(A759)-2, 参照用!$J$12) + 3,1),
"")</f>
        <v>46030</v>
      </c>
      <c r="B759" s="8" t="str">
        <f>IF(INDEX(中間シート!D$1:D$149,QUOTIENT(ROW(B759)-2, 参照用!$J$12) + 3,1)&gt;0,
INDEX(中間シート!D$1:D$149,QUOTIENT(ROW(B759)-2, 参照用!$J$12) + 3,1),
"")</f>
        <v>朝</v>
      </c>
      <c r="C759" s="8" t="str">
        <f>INDEX(中間シート!$A$1:$AZ$149,MATCH(A759&amp;B759,中間シート!$A$1:$A$149,0),MATCH(C$1,中間シート!$A$2:$AZ$2,0))</f>
        <v/>
      </c>
      <c r="D759" s="8" t="str">
        <f>INDEX(中間シート!$A$1:$AZ$149,MATCH($A759&amp;$B759,中間シート!$A$1:$A$149,0),MATCH(D$1,中間シート!$A$2:$AZ$2,0))</f>
        <v/>
      </c>
      <c r="E759" t="str">
        <f>IF(
A759="","",
VLOOKUP(MOD(ROW(A759)-2, 参照用!$J$12) + 1,参照用!$N$1:$P$50,2,0)
)</f>
        <v>悪化サイン</v>
      </c>
      <c r="F759" t="str">
        <f xml:space="preserve">
IF(A759="","",
VLOOKUP(MOD(ROW(A759)-2, 参照用!$J$12) + 1,参照用!$N$1:$P$50,3,0)
)</f>
        <v>イライラ</v>
      </c>
      <c r="G759">
        <f xml:space="preserve">
IF(A759="","",
IFERROR(
INDEX(中間シート!$B:$CB,
MATCH(A759&amp;B759,中間シート!$A$1:$A$149,0),
MATCH(F759,中間シート!$B$2:$CB$2,0)
),
"")
)</f>
        <v>0</v>
      </c>
      <c r="H759">
        <f t="shared" si="33"/>
        <v>0</v>
      </c>
      <c r="I759" t="str">
        <f t="shared" si="34"/>
        <v/>
      </c>
      <c r="J759" t="str">
        <f xml:space="preserve">
_xlfn.SWITCH(E759,
"良好サイン",H759*VLOOKUP(F759,参照用!$P$2:$Q$55,2,0),
"注意サイン",H759*VLOOKUP(F759,参照用!$P$2:$Q$55,2,0),
""
)</f>
        <v/>
      </c>
      <c r="K759" s="20">
        <f t="shared" si="35"/>
        <v>60</v>
      </c>
    </row>
    <row r="760" spans="1:11" x14ac:dyDescent="0.2">
      <c r="A760" s="8">
        <f>IF(INDEX(中間シート!B$1:B$149,QUOTIENT(ROW(A760)-2, 参照用!$J$12) + 3,1)&gt;0,
INDEX(中間シート!B$1:B$149,QUOTIENT(ROW(A760)-2, 参照用!$J$12) + 3,1),
"")</f>
        <v>46030</v>
      </c>
      <c r="B760" s="8" t="str">
        <f>IF(INDEX(中間シート!D$1:D$149,QUOTIENT(ROW(B760)-2, 参照用!$J$12) + 3,1)&gt;0,
INDEX(中間シート!D$1:D$149,QUOTIENT(ROW(B760)-2, 参照用!$J$12) + 3,1),
"")</f>
        <v>朝</v>
      </c>
      <c r="C760" s="8" t="str">
        <f>INDEX(中間シート!$A$1:$AZ$149,MATCH(A760&amp;B760,中間シート!$A$1:$A$149,0),MATCH(C$1,中間シート!$A$2:$AZ$2,0))</f>
        <v/>
      </c>
      <c r="D760" s="8" t="str">
        <f>INDEX(中間シート!$A$1:$AZ$149,MATCH($A760&amp;$B760,中間シート!$A$1:$A$149,0),MATCH(D$1,中間シート!$A$2:$AZ$2,0))</f>
        <v/>
      </c>
      <c r="E760" t="str">
        <f>IF(
A760="","",
VLOOKUP(MOD(ROW(A760)-2, 参照用!$J$12) + 1,参照用!$N$1:$P$50,2,0)
)</f>
        <v>悪化サイン</v>
      </c>
      <c r="F760" t="str">
        <f xml:space="preserve">
IF(A760="","",
VLOOKUP(MOD(ROW(A760)-2, 参照用!$J$12) + 1,参照用!$N$1:$P$50,3,0)
)</f>
        <v>恐怖心</v>
      </c>
      <c r="G760">
        <f xml:space="preserve">
IF(A760="","",
IFERROR(
INDEX(中間シート!$B:$CB,
MATCH(A760&amp;B760,中間シート!$A$1:$A$149,0),
MATCH(F760,中間シート!$B$2:$CB$2,0)
),
"")
)</f>
        <v>0</v>
      </c>
      <c r="H760">
        <f t="shared" si="33"/>
        <v>0</v>
      </c>
      <c r="I760" t="str">
        <f t="shared" si="34"/>
        <v/>
      </c>
      <c r="J760" t="str">
        <f xml:space="preserve">
_xlfn.SWITCH(E760,
"良好サイン",H760*VLOOKUP(F760,参照用!$P$2:$Q$55,2,0),
"注意サイン",H760*VLOOKUP(F760,参照用!$P$2:$Q$55,2,0),
""
)</f>
        <v/>
      </c>
      <c r="K760" s="20">
        <f t="shared" si="35"/>
        <v>60</v>
      </c>
    </row>
    <row r="761" spans="1:11" x14ac:dyDescent="0.2">
      <c r="A761" s="8">
        <f>IF(INDEX(中間シート!B$1:B$149,QUOTIENT(ROW(A761)-2, 参照用!$J$12) + 3,1)&gt;0,
INDEX(中間シート!B$1:B$149,QUOTIENT(ROW(A761)-2, 参照用!$J$12) + 3,1),
"")</f>
        <v>46030</v>
      </c>
      <c r="B761" s="8" t="str">
        <f>IF(INDEX(中間シート!D$1:D$149,QUOTIENT(ROW(B761)-2, 参照用!$J$12) + 3,1)&gt;0,
INDEX(中間シート!D$1:D$149,QUOTIENT(ROW(B761)-2, 参照用!$J$12) + 3,1),
"")</f>
        <v>朝</v>
      </c>
      <c r="C761" s="8" t="str">
        <f>INDEX(中間シート!$A$1:$AZ$149,MATCH(A761&amp;B761,中間シート!$A$1:$A$149,0),MATCH(C$1,中間シート!$A$2:$AZ$2,0))</f>
        <v/>
      </c>
      <c r="D761" s="8" t="str">
        <f>INDEX(中間シート!$A$1:$AZ$149,MATCH($A761&amp;$B761,中間シート!$A$1:$A$149,0),MATCH(D$1,中間シート!$A$2:$AZ$2,0))</f>
        <v/>
      </c>
      <c r="E761" t="str">
        <f>IF(
A761="","",
VLOOKUP(MOD(ROW(A761)-2, 参照用!$J$12) + 1,参照用!$N$1:$P$50,2,0)
)</f>
        <v>悪化サイン</v>
      </c>
      <c r="F761" t="str">
        <f xml:space="preserve">
IF(A761="","",
VLOOKUP(MOD(ROW(A761)-2, 参照用!$J$12) + 1,参照用!$N$1:$P$50,3,0)
)</f>
        <v>外出不可</v>
      </c>
      <c r="G761">
        <f xml:space="preserve">
IF(A761="","",
IFERROR(
INDEX(中間シート!$B:$CB,
MATCH(A761&amp;B761,中間シート!$A$1:$A$149,0),
MATCH(F761,中間シート!$B$2:$CB$2,0)
),
"")
)</f>
        <v>0</v>
      </c>
      <c r="H761">
        <f t="shared" si="33"/>
        <v>0</v>
      </c>
      <c r="I761" t="str">
        <f t="shared" si="34"/>
        <v/>
      </c>
      <c r="J761" t="str">
        <f xml:space="preserve">
_xlfn.SWITCH(E761,
"良好サイン",H761*VLOOKUP(F761,参照用!$P$2:$Q$55,2,0),
"注意サイン",H761*VLOOKUP(F761,参照用!$P$2:$Q$55,2,0),
""
)</f>
        <v/>
      </c>
      <c r="K761" s="20">
        <f t="shared" si="35"/>
        <v>60</v>
      </c>
    </row>
    <row r="762" spans="1:11" x14ac:dyDescent="0.2">
      <c r="A762" s="8">
        <f>IF(INDEX(中間シート!B$1:B$149,QUOTIENT(ROW(A762)-2, 参照用!$J$12) + 3,1)&gt;0,
INDEX(中間シート!B$1:B$149,QUOTIENT(ROW(A762)-2, 参照用!$J$12) + 3,1),
"")</f>
        <v>46030</v>
      </c>
      <c r="B762" s="8" t="str">
        <f>IF(INDEX(中間シート!D$1:D$149,QUOTIENT(ROW(B762)-2, 参照用!$J$12) + 3,1)&gt;0,
INDEX(中間シート!D$1:D$149,QUOTIENT(ROW(B762)-2, 参照用!$J$12) + 3,1),
"")</f>
        <v>朝</v>
      </c>
      <c r="C762" s="8" t="str">
        <f>INDEX(中間シート!$A$1:$AZ$149,MATCH(A762&amp;B762,中間シート!$A$1:$A$149,0),MATCH(C$1,中間シート!$A$2:$AZ$2,0))</f>
        <v/>
      </c>
      <c r="D762" s="8" t="str">
        <f>INDEX(中間シート!$A$1:$AZ$149,MATCH($A762&amp;$B762,中間シート!$A$1:$A$149,0),MATCH(D$1,中間シート!$A$2:$AZ$2,0))</f>
        <v/>
      </c>
      <c r="E762" t="str">
        <f>IF(
A762="","",
VLOOKUP(MOD(ROW(A762)-2, 参照用!$J$12) + 1,参照用!$N$1:$P$50,2,0)
)</f>
        <v>悪化サイン</v>
      </c>
      <c r="F762" t="str">
        <f xml:space="preserve">
IF(A762="","",
VLOOKUP(MOD(ROW(A762)-2, 参照用!$J$12) + 1,参照用!$N$1:$P$50,3,0)
)</f>
        <v>思考不能</v>
      </c>
      <c r="G762">
        <f xml:space="preserve">
IF(A762="","",
IFERROR(
INDEX(中間シート!$B:$CB,
MATCH(A762&amp;B762,中間シート!$A$1:$A$149,0),
MATCH(F762,中間シート!$B$2:$CB$2,0)
),
"")
)</f>
        <v>0</v>
      </c>
      <c r="H762">
        <f t="shared" si="33"/>
        <v>0</v>
      </c>
      <c r="I762" t="str">
        <f t="shared" si="34"/>
        <v/>
      </c>
      <c r="J762" t="str">
        <f xml:space="preserve">
_xlfn.SWITCH(E762,
"良好サイン",H762*VLOOKUP(F762,参照用!$P$2:$Q$55,2,0),
"注意サイン",H762*VLOOKUP(F762,参照用!$P$2:$Q$55,2,0),
""
)</f>
        <v/>
      </c>
      <c r="K762" s="20">
        <f t="shared" si="35"/>
        <v>60</v>
      </c>
    </row>
    <row r="763" spans="1:11" x14ac:dyDescent="0.2">
      <c r="A763" s="8">
        <f>IF(INDEX(中間シート!B$1:B$149,QUOTIENT(ROW(A763)-2, 参照用!$J$12) + 3,1)&gt;0,
INDEX(中間シート!B$1:B$149,QUOTIENT(ROW(A763)-2, 参照用!$J$12) + 3,1),
"")</f>
        <v>46030</v>
      </c>
      <c r="B763" s="8" t="str">
        <f>IF(INDEX(中間シート!D$1:D$149,QUOTIENT(ROW(B763)-2, 参照用!$J$12) + 3,1)&gt;0,
INDEX(中間シート!D$1:D$149,QUOTIENT(ROW(B763)-2, 参照用!$J$12) + 3,1),
"")</f>
        <v>朝</v>
      </c>
      <c r="C763" s="8" t="str">
        <f>INDEX(中間シート!$A$1:$AZ$149,MATCH(A763&amp;B763,中間シート!$A$1:$A$149,0),MATCH(C$1,中間シート!$A$2:$AZ$2,0))</f>
        <v/>
      </c>
      <c r="D763" s="8" t="str">
        <f>INDEX(中間シート!$A$1:$AZ$149,MATCH($A763&amp;$B763,中間シート!$A$1:$A$149,0),MATCH(D$1,中間シート!$A$2:$AZ$2,0))</f>
        <v/>
      </c>
      <c r="E763" t="str">
        <f>IF(
A763="","",
VLOOKUP(MOD(ROW(A763)-2, 参照用!$J$12) + 1,参照用!$N$1:$P$50,2,0)
)</f>
        <v>悪化サイン</v>
      </c>
      <c r="F763" t="str">
        <f xml:space="preserve">
IF(A763="","",
VLOOKUP(MOD(ROW(A763)-2, 参照用!$J$12) + 1,参照用!$N$1:$P$50,3,0)
)</f>
        <v>人間不信</v>
      </c>
      <c r="G763">
        <f xml:space="preserve">
IF(A763="","",
IFERROR(
INDEX(中間シート!$B:$CB,
MATCH(A763&amp;B763,中間シート!$A$1:$A$149,0),
MATCH(F763,中間シート!$B$2:$CB$2,0)
),
"")
)</f>
        <v>0</v>
      </c>
      <c r="H763">
        <f t="shared" si="33"/>
        <v>0</v>
      </c>
      <c r="I763" t="str">
        <f t="shared" si="34"/>
        <v/>
      </c>
      <c r="J763" t="str">
        <f xml:space="preserve">
_xlfn.SWITCH(E763,
"良好サイン",H763*VLOOKUP(F763,参照用!$P$2:$Q$55,2,0),
"注意サイン",H763*VLOOKUP(F763,参照用!$P$2:$Q$55,2,0),
""
)</f>
        <v/>
      </c>
      <c r="K763" s="20">
        <f t="shared" si="35"/>
        <v>60</v>
      </c>
    </row>
    <row r="764" spans="1:11" x14ac:dyDescent="0.2">
      <c r="A764" s="8">
        <f>IF(INDEX(中間シート!B$1:B$149,QUOTIENT(ROW(A764)-2, 参照用!$J$12) + 3,1)&gt;0,
INDEX(中間シート!B$1:B$149,QUOTIENT(ROW(A764)-2, 参照用!$J$12) + 3,1),
"")</f>
        <v>46030</v>
      </c>
      <c r="B764" s="8" t="str">
        <f>IF(INDEX(中間シート!D$1:D$149,QUOTIENT(ROW(B764)-2, 参照用!$J$12) + 3,1)&gt;0,
INDEX(中間シート!D$1:D$149,QUOTIENT(ROW(B764)-2, 参照用!$J$12) + 3,1),
"")</f>
        <v>朝</v>
      </c>
      <c r="C764" s="8" t="str">
        <f>INDEX(中間シート!$A$1:$AZ$149,MATCH(A764&amp;B764,中間シート!$A$1:$A$149,0),MATCH(C$1,中間シート!$A$2:$AZ$2,0))</f>
        <v/>
      </c>
      <c r="D764" s="8" t="str">
        <f>INDEX(中間シート!$A$1:$AZ$149,MATCH($A764&amp;$B764,中間シート!$A$1:$A$149,0),MATCH(D$1,中間シート!$A$2:$AZ$2,0))</f>
        <v/>
      </c>
      <c r="E764" t="str">
        <f>IF(
A764="","",
VLOOKUP(MOD(ROW(A764)-2, 参照用!$J$12) + 1,参照用!$N$1:$P$50,2,0)
)</f>
        <v>悪化サイン</v>
      </c>
      <c r="F764" t="str">
        <f xml:space="preserve">
IF(A764="","",
VLOOKUP(MOD(ROW(A764)-2, 参照用!$J$12) + 1,参照用!$N$1:$P$50,3,0)
)</f>
        <v>破壊衝動</v>
      </c>
      <c r="G764">
        <f xml:space="preserve">
IF(A764="","",
IFERROR(
INDEX(中間シート!$B:$CB,
MATCH(A764&amp;B764,中間シート!$A$1:$A$149,0),
MATCH(F764,中間シート!$B$2:$CB$2,0)
),
"")
)</f>
        <v>0</v>
      </c>
      <c r="H764">
        <f t="shared" si="33"/>
        <v>0</v>
      </c>
      <c r="I764" t="str">
        <f t="shared" si="34"/>
        <v/>
      </c>
      <c r="J764" t="str">
        <f xml:space="preserve">
_xlfn.SWITCH(E764,
"良好サイン",H764*VLOOKUP(F764,参照用!$P$2:$Q$55,2,0),
"注意サイン",H764*VLOOKUP(F764,参照用!$P$2:$Q$55,2,0),
""
)</f>
        <v/>
      </c>
      <c r="K764" s="20">
        <f t="shared" si="35"/>
        <v>60</v>
      </c>
    </row>
    <row r="765" spans="1:11" x14ac:dyDescent="0.2">
      <c r="A765" s="8">
        <f>IF(INDEX(中間シート!B$1:B$149,QUOTIENT(ROW(A765)-2, 参照用!$J$12) + 3,1)&gt;0,
INDEX(中間シート!B$1:B$149,QUOTIENT(ROW(A765)-2, 参照用!$J$12) + 3,1),
"")</f>
        <v>46030</v>
      </c>
      <c r="B765" s="8" t="str">
        <f>IF(INDEX(中間シート!D$1:D$149,QUOTIENT(ROW(B765)-2, 参照用!$J$12) + 3,1)&gt;0,
INDEX(中間シート!D$1:D$149,QUOTIENT(ROW(B765)-2, 参照用!$J$12) + 3,1),
"")</f>
        <v>朝</v>
      </c>
      <c r="C765" s="8" t="str">
        <f>INDEX(中間シート!$A$1:$AZ$149,MATCH(A765&amp;B765,中間シート!$A$1:$A$149,0),MATCH(C$1,中間シート!$A$2:$AZ$2,0))</f>
        <v/>
      </c>
      <c r="D765" s="8" t="str">
        <f>INDEX(中間シート!$A$1:$AZ$149,MATCH($A765&amp;$B765,中間シート!$A$1:$A$149,0),MATCH(D$1,中間シート!$A$2:$AZ$2,0))</f>
        <v/>
      </c>
      <c r="E765" t="str">
        <f>IF(
A765="","",
VLOOKUP(MOD(ROW(A765)-2, 参照用!$J$12) + 1,参照用!$N$1:$P$50,2,0)
)</f>
        <v>リカバリー</v>
      </c>
      <c r="F765" t="str">
        <f xml:space="preserve">
IF(A765="","",
VLOOKUP(MOD(ROW(A765)-2, 参照用!$J$12) + 1,参照用!$N$1:$P$50,3,0)
)</f>
        <v>ストレッチ</v>
      </c>
      <c r="G765">
        <f xml:space="preserve">
IF(A765="","",
IFERROR(
INDEX(中間シート!$B:$CB,
MATCH(A765&amp;B765,中間シート!$A$1:$A$149,0),
MATCH(F765,中間シート!$B$2:$CB$2,0)
),
"")
)</f>
        <v>0</v>
      </c>
      <c r="H765">
        <f t="shared" si="33"/>
        <v>0</v>
      </c>
      <c r="I765" t="str">
        <f t="shared" si="34"/>
        <v/>
      </c>
      <c r="J765" t="str">
        <f xml:space="preserve">
_xlfn.SWITCH(E765,
"良好サイン",H765*VLOOKUP(F765,参照用!$P$2:$Q$55,2,0),
"注意サイン",H765*VLOOKUP(F765,参照用!$P$2:$Q$55,2,0),
""
)</f>
        <v/>
      </c>
      <c r="K765" s="20">
        <f t="shared" si="35"/>
        <v>60</v>
      </c>
    </row>
    <row r="766" spans="1:11" x14ac:dyDescent="0.2">
      <c r="A766" s="8">
        <f>IF(INDEX(中間シート!B$1:B$149,QUOTIENT(ROW(A766)-2, 参照用!$J$12) + 3,1)&gt;0,
INDEX(中間シート!B$1:B$149,QUOTIENT(ROW(A766)-2, 参照用!$J$12) + 3,1),
"")</f>
        <v>46030</v>
      </c>
      <c r="B766" s="8" t="str">
        <f>IF(INDEX(中間シート!D$1:D$149,QUOTIENT(ROW(B766)-2, 参照用!$J$12) + 3,1)&gt;0,
INDEX(中間シート!D$1:D$149,QUOTIENT(ROW(B766)-2, 参照用!$J$12) + 3,1),
"")</f>
        <v>朝</v>
      </c>
      <c r="C766" s="8" t="str">
        <f>INDEX(中間シート!$A$1:$AZ$149,MATCH(A766&amp;B766,中間シート!$A$1:$A$149,0),MATCH(C$1,中間シート!$A$2:$AZ$2,0))</f>
        <v/>
      </c>
      <c r="D766" s="8" t="str">
        <f>INDEX(中間シート!$A$1:$AZ$149,MATCH($A766&amp;$B766,中間シート!$A$1:$A$149,0),MATCH(D$1,中間シート!$A$2:$AZ$2,0))</f>
        <v/>
      </c>
      <c r="E766" t="str">
        <f>IF(
A766="","",
VLOOKUP(MOD(ROW(A766)-2, 参照用!$J$12) + 1,参照用!$N$1:$P$50,2,0)
)</f>
        <v>リカバリー</v>
      </c>
      <c r="F766" t="str">
        <f xml:space="preserve">
IF(A766="","",
VLOOKUP(MOD(ROW(A766)-2, 参照用!$J$12) + 1,参照用!$N$1:$P$50,3,0)
)</f>
        <v>仮眠</v>
      </c>
      <c r="G766">
        <f xml:space="preserve">
IF(A766="","",
IFERROR(
INDEX(中間シート!$B:$CB,
MATCH(A766&amp;B766,中間シート!$A$1:$A$149,0),
MATCH(F766,中間シート!$B$2:$CB$2,0)
),
"")
)</f>
        <v>0</v>
      </c>
      <c r="H766">
        <f t="shared" si="33"/>
        <v>0</v>
      </c>
      <c r="I766" t="str">
        <f t="shared" si="34"/>
        <v/>
      </c>
      <c r="J766" t="str">
        <f xml:space="preserve">
_xlfn.SWITCH(E766,
"良好サイン",H766*VLOOKUP(F766,参照用!$P$2:$Q$55,2,0),
"注意サイン",H766*VLOOKUP(F766,参照用!$P$2:$Q$55,2,0),
""
)</f>
        <v/>
      </c>
      <c r="K766" s="20">
        <f t="shared" si="35"/>
        <v>60</v>
      </c>
    </row>
    <row r="767" spans="1:11" x14ac:dyDescent="0.2">
      <c r="A767" s="8">
        <f>IF(INDEX(中間シート!B$1:B$149,QUOTIENT(ROW(A767)-2, 参照用!$J$12) + 3,1)&gt;0,
INDEX(中間シート!B$1:B$149,QUOTIENT(ROW(A767)-2, 参照用!$J$12) + 3,1),
"")</f>
        <v>46030</v>
      </c>
      <c r="B767" s="8" t="str">
        <f>IF(INDEX(中間シート!D$1:D$149,QUOTIENT(ROW(B767)-2, 参照用!$J$12) + 3,1)&gt;0,
INDEX(中間シート!D$1:D$149,QUOTIENT(ROW(B767)-2, 参照用!$J$12) + 3,1),
"")</f>
        <v>朝</v>
      </c>
      <c r="C767" s="8" t="str">
        <f>INDEX(中間シート!$A$1:$AZ$149,MATCH(A767&amp;B767,中間シート!$A$1:$A$149,0),MATCH(C$1,中間シート!$A$2:$AZ$2,0))</f>
        <v/>
      </c>
      <c r="D767" s="8" t="str">
        <f>INDEX(中間シート!$A$1:$AZ$149,MATCH($A767&amp;$B767,中間シート!$A$1:$A$149,0),MATCH(D$1,中間シート!$A$2:$AZ$2,0))</f>
        <v/>
      </c>
      <c r="E767" t="str">
        <f>IF(
A767="","",
VLOOKUP(MOD(ROW(A767)-2, 参照用!$J$12) + 1,参照用!$N$1:$P$50,2,0)
)</f>
        <v>リカバリー</v>
      </c>
      <c r="F767" t="str">
        <f xml:space="preserve">
IF(A767="","",
VLOOKUP(MOD(ROW(A767)-2, 参照用!$J$12) + 1,参照用!$N$1:$P$50,3,0)
)</f>
        <v>音楽</v>
      </c>
      <c r="G767">
        <f xml:space="preserve">
IF(A767="","",
IFERROR(
INDEX(中間シート!$B:$CB,
MATCH(A767&amp;B767,中間シート!$A$1:$A$149,0),
MATCH(F767,中間シート!$B$2:$CB$2,0)
),
"")
)</f>
        <v>0</v>
      </c>
      <c r="H767">
        <f t="shared" si="33"/>
        <v>0</v>
      </c>
      <c r="I767" t="str">
        <f t="shared" si="34"/>
        <v/>
      </c>
      <c r="J767" t="str">
        <f xml:space="preserve">
_xlfn.SWITCH(E767,
"良好サイン",H767*VLOOKUP(F767,参照用!$P$2:$Q$55,2,0),
"注意サイン",H767*VLOOKUP(F767,参照用!$P$2:$Q$55,2,0),
""
)</f>
        <v/>
      </c>
      <c r="K767" s="20">
        <f t="shared" si="35"/>
        <v>60</v>
      </c>
    </row>
    <row r="768" spans="1:11" x14ac:dyDescent="0.2">
      <c r="A768" s="8">
        <f>IF(INDEX(中間シート!B$1:B$149,QUOTIENT(ROW(A768)-2, 参照用!$J$12) + 3,1)&gt;0,
INDEX(中間シート!B$1:B$149,QUOTIENT(ROW(A768)-2, 参照用!$J$12) + 3,1),
"")</f>
        <v>46030</v>
      </c>
      <c r="B768" s="8" t="str">
        <f>IF(INDEX(中間シート!D$1:D$149,QUOTIENT(ROW(B768)-2, 参照用!$J$12) + 3,1)&gt;0,
INDEX(中間シート!D$1:D$149,QUOTIENT(ROW(B768)-2, 参照用!$J$12) + 3,1),
"")</f>
        <v>朝</v>
      </c>
      <c r="C768" s="8" t="str">
        <f>INDEX(中間シート!$A$1:$AZ$149,MATCH(A768&amp;B768,中間シート!$A$1:$A$149,0),MATCH(C$1,中間シート!$A$2:$AZ$2,0))</f>
        <v/>
      </c>
      <c r="D768" s="8" t="str">
        <f>INDEX(中間シート!$A$1:$AZ$149,MATCH($A768&amp;$B768,中間シート!$A$1:$A$149,0),MATCH(D$1,中間シート!$A$2:$AZ$2,0))</f>
        <v/>
      </c>
      <c r="E768" t="str">
        <f>IF(
A768="","",
VLOOKUP(MOD(ROW(A768)-2, 参照用!$J$12) + 1,参照用!$N$1:$P$50,2,0)
)</f>
        <v>リカバリー</v>
      </c>
      <c r="F768" t="str">
        <f xml:space="preserve">
IF(A768="","",
VLOOKUP(MOD(ROW(A768)-2, 参照用!$J$12) + 1,参照用!$N$1:$P$50,3,0)
)</f>
        <v>頓服</v>
      </c>
      <c r="G768">
        <f xml:space="preserve">
IF(A768="","",
IFERROR(
INDEX(中間シート!$B:$CB,
MATCH(A768&amp;B768,中間シート!$A$1:$A$149,0),
MATCH(F768,中間シート!$B$2:$CB$2,0)
),
"")
)</f>
        <v>0</v>
      </c>
      <c r="H768">
        <f t="shared" si="33"/>
        <v>0</v>
      </c>
      <c r="I768" t="str">
        <f t="shared" si="34"/>
        <v/>
      </c>
      <c r="J768" t="str">
        <f xml:space="preserve">
_xlfn.SWITCH(E768,
"良好サイン",H768*VLOOKUP(F768,参照用!$P$2:$Q$55,2,0),
"注意サイン",H768*VLOOKUP(F768,参照用!$P$2:$Q$55,2,0),
""
)</f>
        <v/>
      </c>
      <c r="K768" s="20">
        <f t="shared" si="35"/>
        <v>60</v>
      </c>
    </row>
    <row r="769" spans="1:11" x14ac:dyDescent="0.2">
      <c r="A769" s="8">
        <f>IF(INDEX(中間シート!B$1:B$149,QUOTIENT(ROW(A769)-2, 参照用!$J$12) + 3,1)&gt;0,
INDEX(中間シート!B$1:B$149,QUOTIENT(ROW(A769)-2, 参照用!$J$12) + 3,1),
"")</f>
        <v>46030</v>
      </c>
      <c r="B769" s="8" t="str">
        <f>IF(INDEX(中間シート!D$1:D$149,QUOTIENT(ROW(B769)-2, 参照用!$J$12) + 3,1)&gt;0,
INDEX(中間シート!D$1:D$149,QUOTIENT(ROW(B769)-2, 参照用!$J$12) + 3,1),
"")</f>
        <v>朝</v>
      </c>
      <c r="C769" s="8" t="str">
        <f>INDEX(中間シート!$A$1:$AZ$149,MATCH(A769&amp;B769,中間シート!$A$1:$A$149,0),MATCH(C$1,中間シート!$A$2:$AZ$2,0))</f>
        <v/>
      </c>
      <c r="D769" s="8" t="str">
        <f>INDEX(中間シート!$A$1:$AZ$149,MATCH($A769&amp;$B769,中間シート!$A$1:$A$149,0),MATCH(D$1,中間シート!$A$2:$AZ$2,0))</f>
        <v/>
      </c>
      <c r="E769" t="str">
        <f>IF(
A769="","",
VLOOKUP(MOD(ROW(A769)-2, 参照用!$J$12) + 1,参照用!$N$1:$P$50,2,0)
)</f>
        <v>リカバリー</v>
      </c>
      <c r="F769" t="str">
        <f xml:space="preserve">
IF(A769="","",
VLOOKUP(MOD(ROW(A769)-2, 参照用!$J$12) + 1,参照用!$N$1:$P$50,3,0)
)</f>
        <v>散歩</v>
      </c>
      <c r="G769">
        <f xml:space="preserve">
IF(A769="","",
IFERROR(
INDEX(中間シート!$B:$CB,
MATCH(A769&amp;B769,中間シート!$A$1:$A$149,0),
MATCH(F769,中間シート!$B$2:$CB$2,0)
),
"")
)</f>
        <v>0</v>
      </c>
      <c r="H769">
        <f t="shared" si="33"/>
        <v>0</v>
      </c>
      <c r="I769" t="str">
        <f t="shared" si="34"/>
        <v/>
      </c>
      <c r="J769" t="str">
        <f xml:space="preserve">
_xlfn.SWITCH(E769,
"良好サイン",H769*VLOOKUP(F769,参照用!$P$2:$Q$55,2,0),
"注意サイン",H769*VLOOKUP(F769,参照用!$P$2:$Q$55,2,0),
""
)</f>
        <v/>
      </c>
      <c r="K769" s="20">
        <f t="shared" si="35"/>
        <v>60</v>
      </c>
    </row>
    <row r="770" spans="1:11" x14ac:dyDescent="0.2">
      <c r="A770" s="8">
        <f>IF(INDEX(中間シート!B$1:B$149,QUOTIENT(ROW(A770)-2, 参照用!$J$12) + 3,1)&gt;0,
INDEX(中間シート!B$1:B$149,QUOTIENT(ROW(A770)-2, 参照用!$J$12) + 3,1),
"")</f>
        <v>46030</v>
      </c>
      <c r="B770" s="8" t="str">
        <f>IF(INDEX(中間シート!D$1:D$149,QUOTIENT(ROW(B770)-2, 参照用!$J$12) + 3,1)&gt;0,
INDEX(中間シート!D$1:D$149,QUOTIENT(ROW(B770)-2, 参照用!$J$12) + 3,1),
"")</f>
        <v>朝</v>
      </c>
      <c r="C770" s="8" t="str">
        <f>INDEX(中間シート!$A$1:$AZ$149,MATCH(A770&amp;B770,中間シート!$A$1:$A$149,0),MATCH(C$1,中間シート!$A$2:$AZ$2,0))</f>
        <v/>
      </c>
      <c r="D770" s="8" t="str">
        <f>INDEX(中間シート!$A$1:$AZ$149,MATCH($A770&amp;$B770,中間シート!$A$1:$A$149,0),MATCH(D$1,中間シート!$A$2:$AZ$2,0))</f>
        <v/>
      </c>
      <c r="E770" t="str">
        <f>IF(
A770="","",
VLOOKUP(MOD(ROW(A770)-2, 参照用!$J$12) + 1,参照用!$N$1:$P$50,2,0)
)</f>
        <v>服薬</v>
      </c>
      <c r="F770" t="str">
        <f xml:space="preserve">
IF(A770="","",
VLOOKUP(MOD(ROW(A770)-2, 参照用!$J$12) + 1,参照用!$N$1:$P$50,3,0)
)</f>
        <v>いつもの薬</v>
      </c>
      <c r="G770">
        <f xml:space="preserve">
IF(A770="","",
IFERROR(
INDEX(中間シート!$B:$CB,
MATCH(A770&amp;B770,中間シート!$A$1:$A$149,0),
MATCH(F770,中間シート!$B$2:$CB$2,0)
),
"")
)</f>
        <v>0</v>
      </c>
      <c r="H770">
        <f t="shared" si="33"/>
        <v>0</v>
      </c>
      <c r="I770" t="str">
        <f t="shared" si="34"/>
        <v/>
      </c>
      <c r="J770" t="str">
        <f xml:space="preserve">
_xlfn.SWITCH(E770,
"良好サイン",H770*VLOOKUP(F770,参照用!$P$2:$Q$55,2,0),
"注意サイン",H770*VLOOKUP(F770,参照用!$P$2:$Q$55,2,0),
""
)</f>
        <v/>
      </c>
      <c r="K770" s="20">
        <f t="shared" si="35"/>
        <v>60</v>
      </c>
    </row>
    <row r="771" spans="1:11" x14ac:dyDescent="0.2">
      <c r="A771" s="8">
        <f>IF(INDEX(中間シート!B$1:B$149,QUOTIENT(ROW(A771)-2, 参照用!$J$12) + 3,1)&gt;0,
INDEX(中間シート!B$1:B$149,QUOTIENT(ROW(A771)-2, 参照用!$J$12) + 3,1),
"")</f>
        <v>46030</v>
      </c>
      <c r="B771" s="8" t="str">
        <f>IF(INDEX(中間シート!D$1:D$149,QUOTIENT(ROW(B771)-2, 参照用!$J$12) + 3,1)&gt;0,
INDEX(中間シート!D$1:D$149,QUOTIENT(ROW(B771)-2, 参照用!$J$12) + 3,1),
"")</f>
        <v>朝</v>
      </c>
      <c r="C771" s="8" t="str">
        <f>INDEX(中間シート!$A$1:$AZ$149,MATCH(A771&amp;B771,中間シート!$A$1:$A$149,0),MATCH(C$1,中間シート!$A$2:$AZ$2,0))</f>
        <v/>
      </c>
      <c r="D771" s="8" t="str">
        <f>INDEX(中間シート!$A$1:$AZ$149,MATCH($A771&amp;$B771,中間シート!$A$1:$A$149,0),MATCH(D$1,中間シート!$A$2:$AZ$2,0))</f>
        <v/>
      </c>
      <c r="E771" t="str">
        <f>IF(
A771="","",
VLOOKUP(MOD(ROW(A771)-2, 参照用!$J$12) + 1,参照用!$N$1:$P$50,2,0)
)</f>
        <v>備考</v>
      </c>
      <c r="F771" t="str">
        <f xml:space="preserve">
IF(A771="","",
VLOOKUP(MOD(ROW(A771)-2, 参照用!$J$12) + 1,参照用!$N$1:$P$50,3,0)
)</f>
        <v>コメント</v>
      </c>
      <c r="G771" t="str">
        <f xml:space="preserve">
IF(A771="","",
IFERROR(
INDEX(中間シート!$B:$CB,
MATCH(A771&amp;B771,中間シート!$A$1:$A$149,0),
MATCH(F771,中間シート!$B$2:$CB$2,0)
),
"")
)</f>
        <v/>
      </c>
      <c r="H771" t="str">
        <f t="shared" ref="H771:H834" si="36">IFERROR(IF(VALUE(G771)&gt;100,"",VALUE(G771)),"")</f>
        <v/>
      </c>
      <c r="I771" t="str">
        <f t="shared" ref="I771:I834" si="37">IF(H771="",G771,"")</f>
        <v/>
      </c>
      <c r="J771" t="str">
        <f xml:space="preserve">
_xlfn.SWITCH(E771,
"良好サイン",H771*VLOOKUP(F771,参照用!$P$2:$Q$55,2,0),
"注意サイン",H771*VLOOKUP(F771,参照用!$P$2:$Q$55,2,0),
""
)</f>
        <v/>
      </c>
      <c r="K771" s="20">
        <f t="shared" ref="K771:K834" si="38">IFERROR(IF(A771="","",(60+SUMIFS($J$1:$J$3999,$A$1:$A$3999,A771,$B$1:$B$3999,B771)))
/
(1+SUMIFS(H:H,A:A,A771,B:B,B771,E:E,"悪化サイン")),"")</f>
        <v>60</v>
      </c>
    </row>
    <row r="772" spans="1:11" x14ac:dyDescent="0.2">
      <c r="A772" s="8">
        <f>IF(INDEX(中間シート!B$1:B$149,QUOTIENT(ROW(A772)-2, 参照用!$J$12) + 3,1)&gt;0,
INDEX(中間シート!B$1:B$149,QUOTIENT(ROW(A772)-2, 参照用!$J$12) + 3,1),
"")</f>
        <v>46030</v>
      </c>
      <c r="B772" s="8" t="str">
        <f>IF(INDEX(中間シート!D$1:D$149,QUOTIENT(ROW(B772)-2, 参照用!$J$12) + 3,1)&gt;0,
INDEX(中間シート!D$1:D$149,QUOTIENT(ROW(B772)-2, 参照用!$J$12) + 3,1),
"")</f>
        <v>昼</v>
      </c>
      <c r="C772" s="8" t="str">
        <f>INDEX(中間シート!$A$1:$AZ$149,MATCH(A772&amp;B772,中間シート!$A$1:$A$149,0),MATCH(C$1,中間シート!$A$2:$AZ$2,0))</f>
        <v/>
      </c>
      <c r="D772" s="8" t="str">
        <f>INDEX(中間シート!$A$1:$AZ$149,MATCH($A772&amp;$B772,中間シート!$A$1:$A$149,0),MATCH(D$1,中間シート!$A$2:$AZ$2,0))</f>
        <v/>
      </c>
      <c r="E772" t="str">
        <f>IF(
A772="","",
VLOOKUP(MOD(ROW(A772)-2, 参照用!$J$12) + 1,参照用!$N$1:$P$50,2,0)
)</f>
        <v>日付</v>
      </c>
      <c r="F772" t="str">
        <f xml:space="preserve">
IF(A772="","",
VLOOKUP(MOD(ROW(A772)-2, 参照用!$J$12) + 1,参照用!$N$1:$P$50,3,0)
)</f>
        <v>日付</v>
      </c>
      <c r="G772">
        <f xml:space="preserve">
IF(A772="","",
IFERROR(
INDEX(中間シート!$B:$CB,
MATCH(A772&amp;B772,中間シート!$A$1:$A$149,0),
MATCH(F772,中間シート!$B$2:$CB$2,0)
),
"")
)</f>
        <v>46030</v>
      </c>
      <c r="H772" t="str">
        <f t="shared" si="36"/>
        <v/>
      </c>
      <c r="I772">
        <f t="shared" si="37"/>
        <v>46030</v>
      </c>
      <c r="J772" t="str">
        <f xml:space="preserve">
_xlfn.SWITCH(E772,
"良好サイン",H772*VLOOKUP(F772,参照用!$P$2:$Q$55,2,0),
"注意サイン",H772*VLOOKUP(F772,参照用!$P$2:$Q$55,2,0),
""
)</f>
        <v/>
      </c>
      <c r="K772" s="20">
        <f t="shared" si="38"/>
        <v>60</v>
      </c>
    </row>
    <row r="773" spans="1:11" x14ac:dyDescent="0.2">
      <c r="A773" s="8">
        <f>IF(INDEX(中間シート!B$1:B$149,QUOTIENT(ROW(A773)-2, 参照用!$J$12) + 3,1)&gt;0,
INDEX(中間シート!B$1:B$149,QUOTIENT(ROW(A773)-2, 参照用!$J$12) + 3,1),
"")</f>
        <v>46030</v>
      </c>
      <c r="B773" s="8" t="str">
        <f>IF(INDEX(中間シート!D$1:D$149,QUOTIENT(ROW(B773)-2, 参照用!$J$12) + 3,1)&gt;0,
INDEX(中間シート!D$1:D$149,QUOTIENT(ROW(B773)-2, 参照用!$J$12) + 3,1),
"")</f>
        <v>昼</v>
      </c>
      <c r="C773" s="8" t="str">
        <f>INDEX(中間シート!$A$1:$AZ$149,MATCH(A773&amp;B773,中間シート!$A$1:$A$149,0),MATCH(C$1,中間シート!$A$2:$AZ$2,0))</f>
        <v/>
      </c>
      <c r="D773" s="8" t="str">
        <f>INDEX(中間シート!$A$1:$AZ$149,MATCH($A773&amp;$B773,中間シート!$A$1:$A$149,0),MATCH(D$1,中間シート!$A$2:$AZ$2,0))</f>
        <v/>
      </c>
      <c r="E773" t="str">
        <f>IF(
A773="","",
VLOOKUP(MOD(ROW(A773)-2, 参照用!$J$12) + 1,参照用!$N$1:$P$50,2,0)
)</f>
        <v>曜日</v>
      </c>
      <c r="F773" t="str">
        <f xml:space="preserve">
IF(A773="","",
VLOOKUP(MOD(ROW(A773)-2, 参照用!$J$12) + 1,参照用!$N$1:$P$50,3,0)
)</f>
        <v>曜日</v>
      </c>
      <c r="G773" t="str">
        <f xml:space="preserve">
IF(A773="","",
IFERROR(
INDEX(中間シート!$B:$CB,
MATCH(A773&amp;B773,中間シート!$A$1:$A$149,0),
MATCH(F773,中間シート!$B$2:$CB$2,0)
),
"")
)</f>
        <v>木</v>
      </c>
      <c r="H773" t="str">
        <f t="shared" si="36"/>
        <v/>
      </c>
      <c r="I773" t="str">
        <f t="shared" si="37"/>
        <v>木</v>
      </c>
      <c r="J773" t="str">
        <f xml:space="preserve">
_xlfn.SWITCH(E773,
"良好サイン",H773*VLOOKUP(F773,参照用!$P$2:$Q$55,2,0),
"注意サイン",H773*VLOOKUP(F773,参照用!$P$2:$Q$55,2,0),
""
)</f>
        <v/>
      </c>
      <c r="K773" s="20">
        <f t="shared" si="38"/>
        <v>60</v>
      </c>
    </row>
    <row r="774" spans="1:11" x14ac:dyDescent="0.2">
      <c r="A774" s="8">
        <f>IF(INDEX(中間シート!B$1:B$149,QUOTIENT(ROW(A774)-2, 参照用!$J$12) + 3,1)&gt;0,
INDEX(中間シート!B$1:B$149,QUOTIENT(ROW(A774)-2, 参照用!$J$12) + 3,1),
"")</f>
        <v>46030</v>
      </c>
      <c r="B774" s="8" t="str">
        <f>IF(INDEX(中間シート!D$1:D$149,QUOTIENT(ROW(B774)-2, 参照用!$J$12) + 3,1)&gt;0,
INDEX(中間シート!D$1:D$149,QUOTIENT(ROW(B774)-2, 参照用!$J$12) + 3,1),
"")</f>
        <v>昼</v>
      </c>
      <c r="C774" s="8" t="str">
        <f>INDEX(中間シート!$A$1:$AZ$149,MATCH(A774&amp;B774,中間シート!$A$1:$A$149,0),MATCH(C$1,中間シート!$A$2:$AZ$2,0))</f>
        <v/>
      </c>
      <c r="D774" s="8" t="str">
        <f>INDEX(中間シート!$A$1:$AZ$149,MATCH($A774&amp;$B774,中間シート!$A$1:$A$149,0),MATCH(D$1,中間シート!$A$2:$AZ$2,0))</f>
        <v/>
      </c>
      <c r="E774" t="str">
        <f>IF(
A774="","",
VLOOKUP(MOD(ROW(A774)-2, 参照用!$J$12) + 1,参照用!$N$1:$P$50,2,0)
)</f>
        <v>時間帯</v>
      </c>
      <c r="F774" t="str">
        <f xml:space="preserve">
IF(A774="","",
VLOOKUP(MOD(ROW(A774)-2, 参照用!$J$12) + 1,参照用!$N$1:$P$50,3,0)
)</f>
        <v>時間帯</v>
      </c>
      <c r="G774" t="str">
        <f xml:space="preserve">
IF(A774="","",
IFERROR(
INDEX(中間シート!$B:$CB,
MATCH(A774&amp;B774,中間シート!$A$1:$A$149,0),
MATCH(F774,中間シート!$B$2:$CB$2,0)
),
"")
)</f>
        <v>昼</v>
      </c>
      <c r="H774" t="str">
        <f t="shared" si="36"/>
        <v/>
      </c>
      <c r="I774" t="str">
        <f t="shared" si="37"/>
        <v>昼</v>
      </c>
      <c r="J774" t="str">
        <f xml:space="preserve">
_xlfn.SWITCH(E774,
"良好サイン",H774*VLOOKUP(F774,参照用!$P$2:$Q$55,2,0),
"注意サイン",H774*VLOOKUP(F774,参照用!$P$2:$Q$55,2,0),
""
)</f>
        <v/>
      </c>
      <c r="K774" s="20">
        <f t="shared" si="38"/>
        <v>60</v>
      </c>
    </row>
    <row r="775" spans="1:11" x14ac:dyDescent="0.2">
      <c r="A775" s="8">
        <f>IF(INDEX(中間シート!B$1:B$149,QUOTIENT(ROW(A775)-2, 参照用!$J$12) + 3,1)&gt;0,
INDEX(中間シート!B$1:B$149,QUOTIENT(ROW(A775)-2, 参照用!$J$12) + 3,1),
"")</f>
        <v>46030</v>
      </c>
      <c r="B775" s="8" t="str">
        <f>IF(INDEX(中間シート!D$1:D$149,QUOTIENT(ROW(B775)-2, 参照用!$J$12) + 3,1)&gt;0,
INDEX(中間シート!D$1:D$149,QUOTIENT(ROW(B775)-2, 参照用!$J$12) + 3,1),
"")</f>
        <v>昼</v>
      </c>
      <c r="C775" s="8" t="str">
        <f>INDEX(中間シート!$A$1:$AZ$149,MATCH(A775&amp;B775,中間シート!$A$1:$A$149,0),MATCH(C$1,中間シート!$A$2:$AZ$2,0))</f>
        <v/>
      </c>
      <c r="D775" s="8" t="str">
        <f>INDEX(中間シート!$A$1:$AZ$149,MATCH($A775&amp;$B775,中間シート!$A$1:$A$149,0),MATCH(D$1,中間シート!$A$2:$AZ$2,0))</f>
        <v/>
      </c>
      <c r="E775" t="str">
        <f>IF(
A775="","",
VLOOKUP(MOD(ROW(A775)-2, 参照用!$J$12) + 1,参照用!$N$1:$P$50,2,0)
)</f>
        <v>気候</v>
      </c>
      <c r="F775" t="str">
        <f xml:space="preserve">
IF(A775="","",
VLOOKUP(MOD(ROW(A775)-2, 参照用!$J$12) + 1,参照用!$N$1:$P$50,3,0)
)</f>
        <v>天気</v>
      </c>
      <c r="G775" t="str">
        <f xml:space="preserve">
IF(A775="","",
IFERROR(
INDEX(中間シート!$B:$CB,
MATCH(A775&amp;B775,中間シート!$A$1:$A$149,0),
MATCH(F775,中間シート!$B$2:$CB$2,0)
),
"")
)</f>
        <v/>
      </c>
      <c r="H775" t="str">
        <f t="shared" si="36"/>
        <v/>
      </c>
      <c r="I775" t="str">
        <f t="shared" si="37"/>
        <v/>
      </c>
      <c r="J775" t="str">
        <f xml:space="preserve">
_xlfn.SWITCH(E775,
"良好サイン",H775*VLOOKUP(F775,参照用!$P$2:$Q$55,2,0),
"注意サイン",H775*VLOOKUP(F775,参照用!$P$2:$Q$55,2,0),
""
)</f>
        <v/>
      </c>
      <c r="K775" s="20">
        <f t="shared" si="38"/>
        <v>60</v>
      </c>
    </row>
    <row r="776" spans="1:11" x14ac:dyDescent="0.2">
      <c r="A776" s="8">
        <f>IF(INDEX(中間シート!B$1:B$149,QUOTIENT(ROW(A776)-2, 参照用!$J$12) + 3,1)&gt;0,
INDEX(中間シート!B$1:B$149,QUOTIENT(ROW(A776)-2, 参照用!$J$12) + 3,1),
"")</f>
        <v>46030</v>
      </c>
      <c r="B776" s="8" t="str">
        <f>IF(INDEX(中間シート!D$1:D$149,QUOTIENT(ROW(B776)-2, 参照用!$J$12) + 3,1)&gt;0,
INDEX(中間シート!D$1:D$149,QUOTIENT(ROW(B776)-2, 参照用!$J$12) + 3,1),
"")</f>
        <v>昼</v>
      </c>
      <c r="C776" s="8" t="str">
        <f>INDEX(中間シート!$A$1:$AZ$149,MATCH(A776&amp;B776,中間シート!$A$1:$A$149,0),MATCH(C$1,中間シート!$A$2:$AZ$2,0))</f>
        <v/>
      </c>
      <c r="D776" s="8" t="str">
        <f>INDEX(中間シート!$A$1:$AZ$149,MATCH($A776&amp;$B776,中間シート!$A$1:$A$149,0),MATCH(D$1,中間シート!$A$2:$AZ$2,0))</f>
        <v/>
      </c>
      <c r="E776" t="str">
        <f>IF(
A776="","",
VLOOKUP(MOD(ROW(A776)-2, 参照用!$J$12) + 1,参照用!$N$1:$P$50,2,0)
)</f>
        <v>気候</v>
      </c>
      <c r="F776" t="str">
        <f xml:space="preserve">
IF(A776="","",
VLOOKUP(MOD(ROW(A776)-2, 参照用!$J$12) + 1,参照用!$N$1:$P$50,3,0)
)</f>
        <v>気温</v>
      </c>
      <c r="G776" t="str">
        <f xml:space="preserve">
IF(A776="","",
IFERROR(
INDEX(中間シート!$B:$CB,
MATCH(A776&amp;B776,中間シート!$A$1:$A$149,0),
MATCH(F776,中間シート!$B$2:$CB$2,0)
),
"")
)</f>
        <v/>
      </c>
      <c r="H776" t="str">
        <f t="shared" si="36"/>
        <v/>
      </c>
      <c r="I776" t="str">
        <f t="shared" si="37"/>
        <v/>
      </c>
      <c r="J776" t="str">
        <f xml:space="preserve">
_xlfn.SWITCH(E776,
"良好サイン",H776*VLOOKUP(F776,参照用!$P$2:$Q$55,2,0),
"注意サイン",H776*VLOOKUP(F776,参照用!$P$2:$Q$55,2,0),
""
)</f>
        <v/>
      </c>
      <c r="K776" s="20">
        <f t="shared" si="38"/>
        <v>60</v>
      </c>
    </row>
    <row r="777" spans="1:11" x14ac:dyDescent="0.2">
      <c r="A777" s="8">
        <f>IF(INDEX(中間シート!B$1:B$149,QUOTIENT(ROW(A777)-2, 参照用!$J$12) + 3,1)&gt;0,
INDEX(中間シート!B$1:B$149,QUOTIENT(ROW(A777)-2, 参照用!$J$12) + 3,1),
"")</f>
        <v>46030</v>
      </c>
      <c r="B777" s="8" t="str">
        <f>IF(INDEX(中間シート!D$1:D$149,QUOTIENT(ROW(B777)-2, 参照用!$J$12) + 3,1)&gt;0,
INDEX(中間シート!D$1:D$149,QUOTIENT(ROW(B777)-2, 参照用!$J$12) + 3,1),
"")</f>
        <v>昼</v>
      </c>
      <c r="C777" s="8" t="str">
        <f>INDEX(中間シート!$A$1:$AZ$149,MATCH(A777&amp;B777,中間シート!$A$1:$A$149,0),MATCH(C$1,中間シート!$A$2:$AZ$2,0))</f>
        <v/>
      </c>
      <c r="D777" s="8" t="str">
        <f>INDEX(中間シート!$A$1:$AZ$149,MATCH($A777&amp;$B777,中間シート!$A$1:$A$149,0),MATCH(D$1,中間シート!$A$2:$AZ$2,0))</f>
        <v/>
      </c>
      <c r="E777" t="str">
        <f>IF(
A777="","",
VLOOKUP(MOD(ROW(A777)-2, 参照用!$J$12) + 1,参照用!$N$1:$P$50,2,0)
)</f>
        <v>基礎指標</v>
      </c>
      <c r="F777" t="str">
        <f xml:space="preserve">
IF(A777="","",
VLOOKUP(MOD(ROW(A777)-2, 参照用!$J$12) + 1,参照用!$N$1:$P$50,3,0)
)</f>
        <v>睡眠</v>
      </c>
      <c r="G777">
        <f xml:space="preserve">
IF(A777="","",
IFERROR(
INDEX(中間シート!$B:$CB,
MATCH(A777&amp;B777,中間シート!$A$1:$A$149,0),
MATCH(F777,中間シート!$B$2:$CB$2,0)
),
"")
)</f>
        <v>0</v>
      </c>
      <c r="H777">
        <f t="shared" si="36"/>
        <v>0</v>
      </c>
      <c r="I777" t="str">
        <f t="shared" si="37"/>
        <v/>
      </c>
      <c r="J777" t="str">
        <f xml:space="preserve">
_xlfn.SWITCH(E777,
"良好サイン",H777*VLOOKUP(F777,参照用!$P$2:$Q$55,2,0),
"注意サイン",H777*VLOOKUP(F777,参照用!$P$2:$Q$55,2,0),
""
)</f>
        <v/>
      </c>
      <c r="K777" s="20">
        <f t="shared" si="38"/>
        <v>60</v>
      </c>
    </row>
    <row r="778" spans="1:11" x14ac:dyDescent="0.2">
      <c r="A778" s="8">
        <f>IF(INDEX(中間シート!B$1:B$149,QUOTIENT(ROW(A778)-2, 参照用!$J$12) + 3,1)&gt;0,
INDEX(中間シート!B$1:B$149,QUOTIENT(ROW(A778)-2, 参照用!$J$12) + 3,1),
"")</f>
        <v>46030</v>
      </c>
      <c r="B778" s="8" t="str">
        <f>IF(INDEX(中間シート!D$1:D$149,QUOTIENT(ROW(B778)-2, 参照用!$J$12) + 3,1)&gt;0,
INDEX(中間シート!D$1:D$149,QUOTIENT(ROW(B778)-2, 参照用!$J$12) + 3,1),
"")</f>
        <v>昼</v>
      </c>
      <c r="C778" s="8" t="str">
        <f>INDEX(中間シート!$A$1:$AZ$149,MATCH(A778&amp;B778,中間シート!$A$1:$A$149,0),MATCH(C$1,中間シート!$A$2:$AZ$2,0))</f>
        <v/>
      </c>
      <c r="D778" s="8" t="str">
        <f>INDEX(中間シート!$A$1:$AZ$149,MATCH($A778&amp;$B778,中間シート!$A$1:$A$149,0),MATCH(D$1,中間シート!$A$2:$AZ$2,0))</f>
        <v/>
      </c>
      <c r="E778" t="str">
        <f>IF(
A778="","",
VLOOKUP(MOD(ROW(A778)-2, 参照用!$J$12) + 1,参照用!$N$1:$P$50,2,0)
)</f>
        <v>基礎指標</v>
      </c>
      <c r="F778" t="str">
        <f xml:space="preserve">
IF(A778="","",
VLOOKUP(MOD(ROW(A778)-2, 参照用!$J$12) + 1,参照用!$N$1:$P$50,3,0)
)</f>
        <v>食事</v>
      </c>
      <c r="G778">
        <f xml:space="preserve">
IF(A778="","",
IFERROR(
INDEX(中間シート!$B:$CB,
MATCH(A778&amp;B778,中間シート!$A$1:$A$149,0),
MATCH(F778,中間シート!$B$2:$CB$2,0)
),
"")
)</f>
        <v>0</v>
      </c>
      <c r="H778">
        <f t="shared" si="36"/>
        <v>0</v>
      </c>
      <c r="I778" t="str">
        <f t="shared" si="37"/>
        <v/>
      </c>
      <c r="J778" t="str">
        <f xml:space="preserve">
_xlfn.SWITCH(E778,
"良好サイン",H778*VLOOKUP(F778,参照用!$P$2:$Q$55,2,0),
"注意サイン",H778*VLOOKUP(F778,参照用!$P$2:$Q$55,2,0),
""
)</f>
        <v/>
      </c>
      <c r="K778" s="20">
        <f t="shared" si="38"/>
        <v>60</v>
      </c>
    </row>
    <row r="779" spans="1:11" x14ac:dyDescent="0.2">
      <c r="A779" s="8">
        <f>IF(INDEX(中間シート!B$1:B$149,QUOTIENT(ROW(A779)-2, 参照用!$J$12) + 3,1)&gt;0,
INDEX(中間シート!B$1:B$149,QUOTIENT(ROW(A779)-2, 参照用!$J$12) + 3,1),
"")</f>
        <v>46030</v>
      </c>
      <c r="B779" s="8" t="str">
        <f>IF(INDEX(中間シート!D$1:D$149,QUOTIENT(ROW(B779)-2, 参照用!$J$12) + 3,1)&gt;0,
INDEX(中間シート!D$1:D$149,QUOTIENT(ROW(B779)-2, 参照用!$J$12) + 3,1),
"")</f>
        <v>昼</v>
      </c>
      <c r="C779" s="8" t="str">
        <f>INDEX(中間シート!$A$1:$AZ$149,MATCH(A779&amp;B779,中間シート!$A$1:$A$149,0),MATCH(C$1,中間シート!$A$2:$AZ$2,0))</f>
        <v/>
      </c>
      <c r="D779" s="8" t="str">
        <f>INDEX(中間シート!$A$1:$AZ$149,MATCH($A779&amp;$B779,中間シート!$A$1:$A$149,0),MATCH(D$1,中間シート!$A$2:$AZ$2,0))</f>
        <v/>
      </c>
      <c r="E779" t="str">
        <f>IF(
A779="","",
VLOOKUP(MOD(ROW(A779)-2, 参照用!$J$12) + 1,参照用!$N$1:$P$50,2,0)
)</f>
        <v>基礎指標</v>
      </c>
      <c r="F779" t="str">
        <f xml:space="preserve">
IF(A779="","",
VLOOKUP(MOD(ROW(A779)-2, 参照用!$J$12) + 1,参照用!$N$1:$P$50,3,0)
)</f>
        <v>ストレス</v>
      </c>
      <c r="G779">
        <f xml:space="preserve">
IF(A779="","",
IFERROR(
INDEX(中間シート!$B:$CB,
MATCH(A779&amp;B779,中間シート!$A$1:$A$149,0),
MATCH(F779,中間シート!$B$2:$CB$2,0)
),
"")
)</f>
        <v>0</v>
      </c>
      <c r="H779">
        <f t="shared" si="36"/>
        <v>0</v>
      </c>
      <c r="I779" t="str">
        <f t="shared" si="37"/>
        <v/>
      </c>
      <c r="J779" t="str">
        <f xml:space="preserve">
_xlfn.SWITCH(E779,
"良好サイン",H779*VLOOKUP(F779,参照用!$P$2:$Q$55,2,0),
"注意サイン",H779*VLOOKUP(F779,参照用!$P$2:$Q$55,2,0),
""
)</f>
        <v/>
      </c>
      <c r="K779" s="20">
        <f t="shared" si="38"/>
        <v>60</v>
      </c>
    </row>
    <row r="780" spans="1:11" x14ac:dyDescent="0.2">
      <c r="A780" s="8">
        <f>IF(INDEX(中間シート!B$1:B$149,QUOTIENT(ROW(A780)-2, 参照用!$J$12) + 3,1)&gt;0,
INDEX(中間シート!B$1:B$149,QUOTIENT(ROW(A780)-2, 参照用!$J$12) + 3,1),
"")</f>
        <v>46030</v>
      </c>
      <c r="B780" s="8" t="str">
        <f>IF(INDEX(中間シート!D$1:D$149,QUOTIENT(ROW(B780)-2, 参照用!$J$12) + 3,1)&gt;0,
INDEX(中間シート!D$1:D$149,QUOTIENT(ROW(B780)-2, 参照用!$J$12) + 3,1),
"")</f>
        <v>昼</v>
      </c>
      <c r="C780" s="8" t="str">
        <f>INDEX(中間シート!$A$1:$AZ$149,MATCH(A780&amp;B780,中間シート!$A$1:$A$149,0),MATCH(C$1,中間シート!$A$2:$AZ$2,0))</f>
        <v/>
      </c>
      <c r="D780" s="8" t="str">
        <f>INDEX(中間シート!$A$1:$AZ$149,MATCH($A780&amp;$B780,中間シート!$A$1:$A$149,0),MATCH(D$1,中間シート!$A$2:$AZ$2,0))</f>
        <v/>
      </c>
      <c r="E780" t="str">
        <f>IF(
A780="","",
VLOOKUP(MOD(ROW(A780)-2, 参照用!$J$12) + 1,参照用!$N$1:$P$50,2,0)
)</f>
        <v>良好サイン</v>
      </c>
      <c r="F780" t="str">
        <f xml:space="preserve">
IF(A780="","",
VLOOKUP(MOD(ROW(A780)-2, 参照用!$J$12) + 1,参照用!$N$1:$P$50,3,0)
)</f>
        <v>プラス思考</v>
      </c>
      <c r="G780">
        <f xml:space="preserve">
IF(A780="","",
IFERROR(
INDEX(中間シート!$B:$CB,
MATCH(A780&amp;B780,中間シート!$A$1:$A$149,0),
MATCH(F780,中間シート!$B$2:$CB$2,0)
),
"")
)</f>
        <v>0</v>
      </c>
      <c r="H780">
        <f t="shared" si="36"/>
        <v>0</v>
      </c>
      <c r="I780" t="str">
        <f t="shared" si="37"/>
        <v/>
      </c>
      <c r="J780">
        <f xml:space="preserve">
_xlfn.SWITCH(E780,
"良好サイン",H780*VLOOKUP(F780,参照用!$P$2:$Q$55,2,0),
"注意サイン",H780*VLOOKUP(F780,参照用!$P$2:$Q$55,2,0),
""
)</f>
        <v>0</v>
      </c>
      <c r="K780" s="20">
        <f t="shared" si="38"/>
        <v>60</v>
      </c>
    </row>
    <row r="781" spans="1:11" x14ac:dyDescent="0.2">
      <c r="A781" s="8">
        <f>IF(INDEX(中間シート!B$1:B$149,QUOTIENT(ROW(A781)-2, 参照用!$J$12) + 3,1)&gt;0,
INDEX(中間シート!B$1:B$149,QUOTIENT(ROW(A781)-2, 参照用!$J$12) + 3,1),
"")</f>
        <v>46030</v>
      </c>
      <c r="B781" s="8" t="str">
        <f>IF(INDEX(中間シート!D$1:D$149,QUOTIENT(ROW(B781)-2, 参照用!$J$12) + 3,1)&gt;0,
INDEX(中間シート!D$1:D$149,QUOTIENT(ROW(B781)-2, 参照用!$J$12) + 3,1),
"")</f>
        <v>昼</v>
      </c>
      <c r="C781" s="8" t="str">
        <f>INDEX(中間シート!$A$1:$AZ$149,MATCH(A781&amp;B781,中間シート!$A$1:$A$149,0),MATCH(C$1,中間シート!$A$2:$AZ$2,0))</f>
        <v/>
      </c>
      <c r="D781" s="8" t="str">
        <f>INDEX(中間シート!$A$1:$AZ$149,MATCH($A781&amp;$B781,中間シート!$A$1:$A$149,0),MATCH(D$1,中間シート!$A$2:$AZ$2,0))</f>
        <v/>
      </c>
      <c r="E781" t="str">
        <f>IF(
A781="","",
VLOOKUP(MOD(ROW(A781)-2, 参照用!$J$12) + 1,参照用!$N$1:$P$50,2,0)
)</f>
        <v>良好サイン</v>
      </c>
      <c r="F781" t="str">
        <f xml:space="preserve">
IF(A781="","",
VLOOKUP(MOD(ROW(A781)-2, 参照用!$J$12) + 1,参照用!$N$1:$P$50,3,0)
)</f>
        <v>元気</v>
      </c>
      <c r="G781">
        <f xml:space="preserve">
IF(A781="","",
IFERROR(
INDEX(中間シート!$B:$CB,
MATCH(A781&amp;B781,中間シート!$A$1:$A$149,0),
MATCH(F781,中間シート!$B$2:$CB$2,0)
),
"")
)</f>
        <v>0</v>
      </c>
      <c r="H781">
        <f t="shared" si="36"/>
        <v>0</v>
      </c>
      <c r="I781" t="str">
        <f t="shared" si="37"/>
        <v/>
      </c>
      <c r="J781">
        <f xml:space="preserve">
_xlfn.SWITCH(E781,
"良好サイン",H781*VLOOKUP(F781,参照用!$P$2:$Q$55,2,0),
"注意サイン",H781*VLOOKUP(F781,参照用!$P$2:$Q$55,2,0),
""
)</f>
        <v>0</v>
      </c>
      <c r="K781" s="20">
        <f t="shared" si="38"/>
        <v>60</v>
      </c>
    </row>
    <row r="782" spans="1:11" x14ac:dyDescent="0.2">
      <c r="A782" s="8">
        <f>IF(INDEX(中間シート!B$1:B$149,QUOTIENT(ROW(A782)-2, 参照用!$J$12) + 3,1)&gt;0,
INDEX(中間シート!B$1:B$149,QUOTIENT(ROW(A782)-2, 参照用!$J$12) + 3,1),
"")</f>
        <v>46030</v>
      </c>
      <c r="B782" s="8" t="str">
        <f>IF(INDEX(中間シート!D$1:D$149,QUOTIENT(ROW(B782)-2, 参照用!$J$12) + 3,1)&gt;0,
INDEX(中間シート!D$1:D$149,QUOTIENT(ROW(B782)-2, 参照用!$J$12) + 3,1),
"")</f>
        <v>昼</v>
      </c>
      <c r="C782" s="8" t="str">
        <f>INDEX(中間シート!$A$1:$AZ$149,MATCH(A782&amp;B782,中間シート!$A$1:$A$149,0),MATCH(C$1,中間シート!$A$2:$AZ$2,0))</f>
        <v/>
      </c>
      <c r="D782" s="8" t="str">
        <f>INDEX(中間シート!$A$1:$AZ$149,MATCH($A782&amp;$B782,中間シート!$A$1:$A$149,0),MATCH(D$1,中間シート!$A$2:$AZ$2,0))</f>
        <v/>
      </c>
      <c r="E782" t="str">
        <f>IF(
A782="","",
VLOOKUP(MOD(ROW(A782)-2, 参照用!$J$12) + 1,参照用!$N$1:$P$50,2,0)
)</f>
        <v>良好サイン</v>
      </c>
      <c r="F782" t="str">
        <f xml:space="preserve">
IF(A782="","",
VLOOKUP(MOD(ROW(A782)-2, 参照用!$J$12) + 1,参照用!$N$1:$P$50,3,0)
)</f>
        <v>やる気あり</v>
      </c>
      <c r="G782">
        <f xml:space="preserve">
IF(A782="","",
IFERROR(
INDEX(中間シート!$B:$CB,
MATCH(A782&amp;B782,中間シート!$A$1:$A$149,0),
MATCH(F782,中間シート!$B$2:$CB$2,0)
),
"")
)</f>
        <v>0</v>
      </c>
      <c r="H782">
        <f t="shared" si="36"/>
        <v>0</v>
      </c>
      <c r="I782" t="str">
        <f t="shared" si="37"/>
        <v/>
      </c>
      <c r="J782">
        <f xml:space="preserve">
_xlfn.SWITCH(E782,
"良好サイン",H782*VLOOKUP(F782,参照用!$P$2:$Q$55,2,0),
"注意サイン",H782*VLOOKUP(F782,参照用!$P$2:$Q$55,2,0),
""
)</f>
        <v>0</v>
      </c>
      <c r="K782" s="20">
        <f t="shared" si="38"/>
        <v>60</v>
      </c>
    </row>
    <row r="783" spans="1:11" x14ac:dyDescent="0.2">
      <c r="A783" s="8">
        <f>IF(INDEX(中間シート!B$1:B$149,QUOTIENT(ROW(A783)-2, 参照用!$J$12) + 3,1)&gt;0,
INDEX(中間シート!B$1:B$149,QUOTIENT(ROW(A783)-2, 参照用!$J$12) + 3,1),
"")</f>
        <v>46030</v>
      </c>
      <c r="B783" s="8" t="str">
        <f>IF(INDEX(中間シート!D$1:D$149,QUOTIENT(ROW(B783)-2, 参照用!$J$12) + 3,1)&gt;0,
INDEX(中間シート!D$1:D$149,QUOTIENT(ROW(B783)-2, 参照用!$J$12) + 3,1),
"")</f>
        <v>昼</v>
      </c>
      <c r="C783" s="8" t="str">
        <f>INDEX(中間シート!$A$1:$AZ$149,MATCH(A783&amp;B783,中間シート!$A$1:$A$149,0),MATCH(C$1,中間シート!$A$2:$AZ$2,0))</f>
        <v/>
      </c>
      <c r="D783" s="8" t="str">
        <f>INDEX(中間シート!$A$1:$AZ$149,MATCH($A783&amp;$B783,中間シート!$A$1:$A$149,0),MATCH(D$1,中間シート!$A$2:$AZ$2,0))</f>
        <v/>
      </c>
      <c r="E783" t="str">
        <f>IF(
A783="","",
VLOOKUP(MOD(ROW(A783)-2, 参照用!$J$12) + 1,参照用!$N$1:$P$50,2,0)
)</f>
        <v>良好サイン</v>
      </c>
      <c r="F783" t="str">
        <f xml:space="preserve">
IF(A783="","",
VLOOKUP(MOD(ROW(A783)-2, 参照用!$J$12) + 1,参照用!$N$1:$P$50,3,0)
)</f>
        <v>心に余裕</v>
      </c>
      <c r="G783">
        <f xml:space="preserve">
IF(A783="","",
IFERROR(
INDEX(中間シート!$B:$CB,
MATCH(A783&amp;B783,中間シート!$A$1:$A$149,0),
MATCH(F783,中間シート!$B$2:$CB$2,0)
),
"")
)</f>
        <v>0</v>
      </c>
      <c r="H783">
        <f t="shared" si="36"/>
        <v>0</v>
      </c>
      <c r="I783" t="str">
        <f t="shared" si="37"/>
        <v/>
      </c>
      <c r="J783">
        <f xml:space="preserve">
_xlfn.SWITCH(E783,
"良好サイン",H783*VLOOKUP(F783,参照用!$P$2:$Q$55,2,0),
"注意サイン",H783*VLOOKUP(F783,参照用!$P$2:$Q$55,2,0),
""
)</f>
        <v>0</v>
      </c>
      <c r="K783" s="20">
        <f t="shared" si="38"/>
        <v>60</v>
      </c>
    </row>
    <row r="784" spans="1:11" x14ac:dyDescent="0.2">
      <c r="A784" s="8">
        <f>IF(INDEX(中間シート!B$1:B$149,QUOTIENT(ROW(A784)-2, 参照用!$J$12) + 3,1)&gt;0,
INDEX(中間シート!B$1:B$149,QUOTIENT(ROW(A784)-2, 参照用!$J$12) + 3,1),
"")</f>
        <v>46030</v>
      </c>
      <c r="B784" s="8" t="str">
        <f>IF(INDEX(中間シート!D$1:D$149,QUOTIENT(ROW(B784)-2, 参照用!$J$12) + 3,1)&gt;0,
INDEX(中間シート!D$1:D$149,QUOTIENT(ROW(B784)-2, 参照用!$J$12) + 3,1),
"")</f>
        <v>昼</v>
      </c>
      <c r="C784" s="8" t="str">
        <f>INDEX(中間シート!$A$1:$AZ$149,MATCH(A784&amp;B784,中間シート!$A$1:$A$149,0),MATCH(C$1,中間シート!$A$2:$AZ$2,0))</f>
        <v/>
      </c>
      <c r="D784" s="8" t="str">
        <f>INDEX(中間シート!$A$1:$AZ$149,MATCH($A784&amp;$B784,中間シート!$A$1:$A$149,0),MATCH(D$1,中間シート!$A$2:$AZ$2,0))</f>
        <v/>
      </c>
      <c r="E784" t="str">
        <f>IF(
A784="","",
VLOOKUP(MOD(ROW(A784)-2, 参照用!$J$12) + 1,参照用!$N$1:$P$50,2,0)
)</f>
        <v>良好サイン</v>
      </c>
      <c r="F784" t="str">
        <f xml:space="preserve">
IF(A784="","",
VLOOKUP(MOD(ROW(A784)-2, 参照用!$J$12) + 1,参照用!$N$1:$P$50,3,0)
)</f>
        <v>イキイキ</v>
      </c>
      <c r="G784">
        <f xml:space="preserve">
IF(A784="","",
IFERROR(
INDEX(中間シート!$B:$CB,
MATCH(A784&amp;B784,中間シート!$A$1:$A$149,0),
MATCH(F784,中間シート!$B$2:$CB$2,0)
),
"")
)</f>
        <v>0</v>
      </c>
      <c r="H784">
        <f t="shared" si="36"/>
        <v>0</v>
      </c>
      <c r="I784" t="str">
        <f t="shared" si="37"/>
        <v/>
      </c>
      <c r="J784">
        <f xml:space="preserve">
_xlfn.SWITCH(E784,
"良好サイン",H784*VLOOKUP(F784,参照用!$P$2:$Q$55,2,0),
"注意サイン",H784*VLOOKUP(F784,参照用!$P$2:$Q$55,2,0),
""
)</f>
        <v>0</v>
      </c>
      <c r="K784" s="20">
        <f t="shared" si="38"/>
        <v>60</v>
      </c>
    </row>
    <row r="785" spans="1:11" x14ac:dyDescent="0.2">
      <c r="A785" s="8">
        <f>IF(INDEX(中間シート!B$1:B$149,QUOTIENT(ROW(A785)-2, 参照用!$J$12) + 3,1)&gt;0,
INDEX(中間シート!B$1:B$149,QUOTIENT(ROW(A785)-2, 参照用!$J$12) + 3,1),
"")</f>
        <v>46030</v>
      </c>
      <c r="B785" s="8" t="str">
        <f>IF(INDEX(中間シート!D$1:D$149,QUOTIENT(ROW(B785)-2, 参照用!$J$12) + 3,1)&gt;0,
INDEX(中間シート!D$1:D$149,QUOTIENT(ROW(B785)-2, 参照用!$J$12) + 3,1),
"")</f>
        <v>昼</v>
      </c>
      <c r="C785" s="8" t="str">
        <f>INDEX(中間シート!$A$1:$AZ$149,MATCH(A785&amp;B785,中間シート!$A$1:$A$149,0),MATCH(C$1,中間シート!$A$2:$AZ$2,0))</f>
        <v/>
      </c>
      <c r="D785" s="8" t="str">
        <f>INDEX(中間シート!$A$1:$AZ$149,MATCH($A785&amp;$B785,中間シート!$A$1:$A$149,0),MATCH(D$1,中間シート!$A$2:$AZ$2,0))</f>
        <v/>
      </c>
      <c r="E785" t="str">
        <f>IF(
A785="","",
VLOOKUP(MOD(ROW(A785)-2, 参照用!$J$12) + 1,参照用!$N$1:$P$50,2,0)
)</f>
        <v>良好サイン</v>
      </c>
      <c r="F785" t="str">
        <f xml:space="preserve">
IF(A785="","",
VLOOKUP(MOD(ROW(A785)-2, 参照用!$J$12) + 1,参照用!$N$1:$P$50,3,0)
)</f>
        <v>活動的</v>
      </c>
      <c r="G785">
        <f xml:space="preserve">
IF(A785="","",
IFERROR(
INDEX(中間シート!$B:$CB,
MATCH(A785&amp;B785,中間シート!$A$1:$A$149,0),
MATCH(F785,中間シート!$B$2:$CB$2,0)
),
"")
)</f>
        <v>0</v>
      </c>
      <c r="H785">
        <f t="shared" si="36"/>
        <v>0</v>
      </c>
      <c r="I785" t="str">
        <f t="shared" si="37"/>
        <v/>
      </c>
      <c r="J785">
        <f xml:space="preserve">
_xlfn.SWITCH(E785,
"良好サイン",H785*VLOOKUP(F785,参照用!$P$2:$Q$55,2,0),
"注意サイン",H785*VLOOKUP(F785,参照用!$P$2:$Q$55,2,0),
""
)</f>
        <v>0</v>
      </c>
      <c r="K785" s="20">
        <f t="shared" si="38"/>
        <v>60</v>
      </c>
    </row>
    <row r="786" spans="1:11" x14ac:dyDescent="0.2">
      <c r="A786" s="8">
        <f>IF(INDEX(中間シート!B$1:B$149,QUOTIENT(ROW(A786)-2, 参照用!$J$12) + 3,1)&gt;0,
INDEX(中間シート!B$1:B$149,QUOTIENT(ROW(A786)-2, 参照用!$J$12) + 3,1),
"")</f>
        <v>46030</v>
      </c>
      <c r="B786" s="8" t="str">
        <f>IF(INDEX(中間シート!D$1:D$149,QUOTIENT(ROW(B786)-2, 参照用!$J$12) + 3,1)&gt;0,
INDEX(中間シート!D$1:D$149,QUOTIENT(ROW(B786)-2, 参照用!$J$12) + 3,1),
"")</f>
        <v>昼</v>
      </c>
      <c r="C786" s="8" t="str">
        <f>INDEX(中間シート!$A$1:$AZ$149,MATCH(A786&amp;B786,中間シート!$A$1:$A$149,0),MATCH(C$1,中間シート!$A$2:$AZ$2,0))</f>
        <v/>
      </c>
      <c r="D786" s="8" t="str">
        <f>INDEX(中間シート!$A$1:$AZ$149,MATCH($A786&amp;$B786,中間シート!$A$1:$A$149,0),MATCH(D$1,中間シート!$A$2:$AZ$2,0))</f>
        <v/>
      </c>
      <c r="E786" t="str">
        <f>IF(
A786="","",
VLOOKUP(MOD(ROW(A786)-2, 参照用!$J$12) + 1,参照用!$N$1:$P$50,2,0)
)</f>
        <v>注意サイン</v>
      </c>
      <c r="F786" t="str">
        <f xml:space="preserve">
IF(A786="","",
VLOOKUP(MOD(ROW(A786)-2, 参照用!$J$12) + 1,参照用!$N$1:$P$50,3,0)
)</f>
        <v>ため息が増加</v>
      </c>
      <c r="G786">
        <f xml:space="preserve">
IF(A786="","",
IFERROR(
INDEX(中間シート!$B:$CB,
MATCH(A786&amp;B786,中間シート!$A$1:$A$149,0),
MATCH(F786,中間シート!$B$2:$CB$2,0)
),
"")
)</f>
        <v>0</v>
      </c>
      <c r="H786">
        <f t="shared" si="36"/>
        <v>0</v>
      </c>
      <c r="I786" t="str">
        <f t="shared" si="37"/>
        <v/>
      </c>
      <c r="J786">
        <f xml:space="preserve">
_xlfn.SWITCH(E786,
"良好サイン",H786*VLOOKUP(F786,参照用!$P$2:$Q$55,2,0),
"注意サイン",H786*VLOOKUP(F786,参照用!$P$2:$Q$55,2,0),
""
)</f>
        <v>0</v>
      </c>
      <c r="K786" s="20">
        <f t="shared" si="38"/>
        <v>60</v>
      </c>
    </row>
    <row r="787" spans="1:11" x14ac:dyDescent="0.2">
      <c r="A787" s="8">
        <f>IF(INDEX(中間シート!B$1:B$149,QUOTIENT(ROW(A787)-2, 参照用!$J$12) + 3,1)&gt;0,
INDEX(中間シート!B$1:B$149,QUOTIENT(ROW(A787)-2, 参照用!$J$12) + 3,1),
"")</f>
        <v>46030</v>
      </c>
      <c r="B787" s="8" t="str">
        <f>IF(INDEX(中間シート!D$1:D$149,QUOTIENT(ROW(B787)-2, 参照用!$J$12) + 3,1)&gt;0,
INDEX(中間シート!D$1:D$149,QUOTIENT(ROW(B787)-2, 参照用!$J$12) + 3,1),
"")</f>
        <v>昼</v>
      </c>
      <c r="C787" s="8" t="str">
        <f>INDEX(中間シート!$A$1:$AZ$149,MATCH(A787&amp;B787,中間シート!$A$1:$A$149,0),MATCH(C$1,中間シート!$A$2:$AZ$2,0))</f>
        <v/>
      </c>
      <c r="D787" s="8" t="str">
        <f>INDEX(中間シート!$A$1:$AZ$149,MATCH($A787&amp;$B787,中間シート!$A$1:$A$149,0),MATCH(D$1,中間シート!$A$2:$AZ$2,0))</f>
        <v/>
      </c>
      <c r="E787" t="str">
        <f>IF(
A787="","",
VLOOKUP(MOD(ROW(A787)-2, 参照用!$J$12) + 1,参照用!$N$1:$P$50,2,0)
)</f>
        <v>注意サイン</v>
      </c>
      <c r="F787" t="str">
        <f xml:space="preserve">
IF(A787="","",
VLOOKUP(MOD(ROW(A787)-2, 参照用!$J$12) + 1,参照用!$N$1:$P$50,3,0)
)</f>
        <v>もやもや</v>
      </c>
      <c r="G787">
        <f xml:space="preserve">
IF(A787="","",
IFERROR(
INDEX(中間シート!$B:$CB,
MATCH(A787&amp;B787,中間シート!$A$1:$A$149,0),
MATCH(F787,中間シート!$B$2:$CB$2,0)
),
"")
)</f>
        <v>0</v>
      </c>
      <c r="H787">
        <f t="shared" si="36"/>
        <v>0</v>
      </c>
      <c r="I787" t="str">
        <f t="shared" si="37"/>
        <v/>
      </c>
      <c r="J787">
        <f xml:space="preserve">
_xlfn.SWITCH(E787,
"良好サイン",H787*VLOOKUP(F787,参照用!$P$2:$Q$55,2,0),
"注意サイン",H787*VLOOKUP(F787,参照用!$P$2:$Q$55,2,0),
""
)</f>
        <v>0</v>
      </c>
      <c r="K787" s="20">
        <f t="shared" si="38"/>
        <v>60</v>
      </c>
    </row>
    <row r="788" spans="1:11" x14ac:dyDescent="0.2">
      <c r="A788" s="8">
        <f>IF(INDEX(中間シート!B$1:B$149,QUOTIENT(ROW(A788)-2, 参照用!$J$12) + 3,1)&gt;0,
INDEX(中間シート!B$1:B$149,QUOTIENT(ROW(A788)-2, 参照用!$J$12) + 3,1),
"")</f>
        <v>46030</v>
      </c>
      <c r="B788" s="8" t="str">
        <f>IF(INDEX(中間シート!D$1:D$149,QUOTIENT(ROW(B788)-2, 参照用!$J$12) + 3,1)&gt;0,
INDEX(中間シート!D$1:D$149,QUOTIENT(ROW(B788)-2, 参照用!$J$12) + 3,1),
"")</f>
        <v>昼</v>
      </c>
      <c r="C788" s="8" t="str">
        <f>INDEX(中間シート!$A$1:$AZ$149,MATCH(A788&amp;B788,中間シート!$A$1:$A$149,0),MATCH(C$1,中間シート!$A$2:$AZ$2,0))</f>
        <v/>
      </c>
      <c r="D788" s="8" t="str">
        <f>INDEX(中間シート!$A$1:$AZ$149,MATCH($A788&amp;$B788,中間シート!$A$1:$A$149,0),MATCH(D$1,中間シート!$A$2:$AZ$2,0))</f>
        <v/>
      </c>
      <c r="E788" t="str">
        <f>IF(
A788="","",
VLOOKUP(MOD(ROW(A788)-2, 参照用!$J$12) + 1,参照用!$N$1:$P$50,2,0)
)</f>
        <v>注意サイン</v>
      </c>
      <c r="F788" t="str">
        <f xml:space="preserve">
IF(A788="","",
VLOOKUP(MOD(ROW(A788)-2, 参照用!$J$12) + 1,参照用!$N$1:$P$50,3,0)
)</f>
        <v>だるい</v>
      </c>
      <c r="G788">
        <f xml:space="preserve">
IF(A788="","",
IFERROR(
INDEX(中間シート!$B:$CB,
MATCH(A788&amp;B788,中間シート!$A$1:$A$149,0),
MATCH(F788,中間シート!$B$2:$CB$2,0)
),
"")
)</f>
        <v>0</v>
      </c>
      <c r="H788">
        <f t="shared" si="36"/>
        <v>0</v>
      </c>
      <c r="I788" t="str">
        <f t="shared" si="37"/>
        <v/>
      </c>
      <c r="J788">
        <f xml:space="preserve">
_xlfn.SWITCH(E788,
"良好サイン",H788*VLOOKUP(F788,参照用!$P$2:$Q$55,2,0),
"注意サイン",H788*VLOOKUP(F788,参照用!$P$2:$Q$55,2,0),
""
)</f>
        <v>0</v>
      </c>
      <c r="K788" s="20">
        <f t="shared" si="38"/>
        <v>60</v>
      </c>
    </row>
    <row r="789" spans="1:11" x14ac:dyDescent="0.2">
      <c r="A789" s="8">
        <f>IF(INDEX(中間シート!B$1:B$149,QUOTIENT(ROW(A789)-2, 参照用!$J$12) + 3,1)&gt;0,
INDEX(中間シート!B$1:B$149,QUOTIENT(ROW(A789)-2, 参照用!$J$12) + 3,1),
"")</f>
        <v>46030</v>
      </c>
      <c r="B789" s="8" t="str">
        <f>IF(INDEX(中間シート!D$1:D$149,QUOTIENT(ROW(B789)-2, 参照用!$J$12) + 3,1)&gt;0,
INDEX(中間シート!D$1:D$149,QUOTIENT(ROW(B789)-2, 参照用!$J$12) + 3,1),
"")</f>
        <v>昼</v>
      </c>
      <c r="C789" s="8" t="str">
        <f>INDEX(中間シート!$A$1:$AZ$149,MATCH(A789&amp;B789,中間シート!$A$1:$A$149,0),MATCH(C$1,中間シート!$A$2:$AZ$2,0))</f>
        <v/>
      </c>
      <c r="D789" s="8" t="str">
        <f>INDEX(中間シート!$A$1:$AZ$149,MATCH($A789&amp;$B789,中間シート!$A$1:$A$149,0),MATCH(D$1,中間シート!$A$2:$AZ$2,0))</f>
        <v/>
      </c>
      <c r="E789" t="str">
        <f>IF(
A789="","",
VLOOKUP(MOD(ROW(A789)-2, 参照用!$J$12) + 1,参照用!$N$1:$P$50,2,0)
)</f>
        <v>注意サイン</v>
      </c>
      <c r="F789" t="str">
        <f xml:space="preserve">
IF(A789="","",
VLOOKUP(MOD(ROW(A789)-2, 参照用!$J$12) + 1,参照用!$N$1:$P$50,3,0)
)</f>
        <v>ぼーっとする</v>
      </c>
      <c r="G789">
        <f xml:space="preserve">
IF(A789="","",
IFERROR(
INDEX(中間シート!$B:$CB,
MATCH(A789&amp;B789,中間シート!$A$1:$A$149,0),
MATCH(F789,中間シート!$B$2:$CB$2,0)
),
"")
)</f>
        <v>0</v>
      </c>
      <c r="H789">
        <f t="shared" si="36"/>
        <v>0</v>
      </c>
      <c r="I789" t="str">
        <f t="shared" si="37"/>
        <v/>
      </c>
      <c r="J789">
        <f xml:space="preserve">
_xlfn.SWITCH(E789,
"良好サイン",H789*VLOOKUP(F789,参照用!$P$2:$Q$55,2,0),
"注意サイン",H789*VLOOKUP(F789,参照用!$P$2:$Q$55,2,0),
""
)</f>
        <v>0</v>
      </c>
      <c r="K789" s="20">
        <f t="shared" si="38"/>
        <v>60</v>
      </c>
    </row>
    <row r="790" spans="1:11" x14ac:dyDescent="0.2">
      <c r="A790" s="8">
        <f>IF(INDEX(中間シート!B$1:B$149,QUOTIENT(ROW(A790)-2, 参照用!$J$12) + 3,1)&gt;0,
INDEX(中間シート!B$1:B$149,QUOTIENT(ROW(A790)-2, 参照用!$J$12) + 3,1),
"")</f>
        <v>46030</v>
      </c>
      <c r="B790" s="8" t="str">
        <f>IF(INDEX(中間シート!D$1:D$149,QUOTIENT(ROW(B790)-2, 参照用!$J$12) + 3,1)&gt;0,
INDEX(中間シート!D$1:D$149,QUOTIENT(ROW(B790)-2, 参照用!$J$12) + 3,1),
"")</f>
        <v>昼</v>
      </c>
      <c r="C790" s="8" t="str">
        <f>INDEX(中間シート!$A$1:$AZ$149,MATCH(A790&amp;B790,中間シート!$A$1:$A$149,0),MATCH(C$1,中間シート!$A$2:$AZ$2,0))</f>
        <v/>
      </c>
      <c r="D790" s="8" t="str">
        <f>INDEX(中間シート!$A$1:$AZ$149,MATCH($A790&amp;$B790,中間シート!$A$1:$A$149,0),MATCH(D$1,中間シート!$A$2:$AZ$2,0))</f>
        <v/>
      </c>
      <c r="E790" t="str">
        <f>IF(
A790="","",
VLOOKUP(MOD(ROW(A790)-2, 参照用!$J$12) + 1,参照用!$N$1:$P$50,2,0)
)</f>
        <v>注意サイン</v>
      </c>
      <c r="F790" t="str">
        <f xml:space="preserve">
IF(A790="","",
VLOOKUP(MOD(ROW(A790)-2, 参照用!$J$12) + 1,参照用!$N$1:$P$50,3,0)
)</f>
        <v>協調性が低下</v>
      </c>
      <c r="G790">
        <f xml:space="preserve">
IF(A790="","",
IFERROR(
INDEX(中間シート!$B:$CB,
MATCH(A790&amp;B790,中間シート!$A$1:$A$149,0),
MATCH(F790,中間シート!$B$2:$CB$2,0)
),
"")
)</f>
        <v>0</v>
      </c>
      <c r="H790">
        <f t="shared" si="36"/>
        <v>0</v>
      </c>
      <c r="I790" t="str">
        <f t="shared" si="37"/>
        <v/>
      </c>
      <c r="J790">
        <f xml:space="preserve">
_xlfn.SWITCH(E790,
"良好サイン",H790*VLOOKUP(F790,参照用!$P$2:$Q$55,2,0),
"注意サイン",H790*VLOOKUP(F790,参照用!$P$2:$Q$55,2,0),
""
)</f>
        <v>0</v>
      </c>
      <c r="K790" s="20">
        <f t="shared" si="38"/>
        <v>60</v>
      </c>
    </row>
    <row r="791" spans="1:11" x14ac:dyDescent="0.2">
      <c r="A791" s="8">
        <f>IF(INDEX(中間シート!B$1:B$149,QUOTIENT(ROW(A791)-2, 参照用!$J$12) + 3,1)&gt;0,
INDEX(中間シート!B$1:B$149,QUOTIENT(ROW(A791)-2, 参照用!$J$12) + 3,1),
"")</f>
        <v>46030</v>
      </c>
      <c r="B791" s="8" t="str">
        <f>IF(INDEX(中間シート!D$1:D$149,QUOTIENT(ROW(B791)-2, 参照用!$J$12) + 3,1)&gt;0,
INDEX(中間シート!D$1:D$149,QUOTIENT(ROW(B791)-2, 参照用!$J$12) + 3,1),
"")</f>
        <v>昼</v>
      </c>
      <c r="C791" s="8" t="str">
        <f>INDEX(中間シート!$A$1:$AZ$149,MATCH(A791&amp;B791,中間シート!$A$1:$A$149,0),MATCH(C$1,中間シート!$A$2:$AZ$2,0))</f>
        <v/>
      </c>
      <c r="D791" s="8" t="str">
        <f>INDEX(中間シート!$A$1:$AZ$149,MATCH($A791&amp;$B791,中間シート!$A$1:$A$149,0),MATCH(D$1,中間シート!$A$2:$AZ$2,0))</f>
        <v/>
      </c>
      <c r="E791" t="str">
        <f>IF(
A791="","",
VLOOKUP(MOD(ROW(A791)-2, 参照用!$J$12) + 1,参照用!$N$1:$P$50,2,0)
)</f>
        <v>注意サイン</v>
      </c>
      <c r="F791" t="str">
        <f xml:space="preserve">
IF(A791="","",
VLOOKUP(MOD(ROW(A791)-2, 参照用!$J$12) + 1,参照用!$N$1:$P$50,3,0)
)</f>
        <v>憂鬱</v>
      </c>
      <c r="G791">
        <f xml:space="preserve">
IF(A791="","",
IFERROR(
INDEX(中間シート!$B:$CB,
MATCH(A791&amp;B791,中間シート!$A$1:$A$149,0),
MATCH(F791,中間シート!$B$2:$CB$2,0)
),
"")
)</f>
        <v>0</v>
      </c>
      <c r="H791">
        <f t="shared" si="36"/>
        <v>0</v>
      </c>
      <c r="I791" t="str">
        <f t="shared" si="37"/>
        <v/>
      </c>
      <c r="J791">
        <f xml:space="preserve">
_xlfn.SWITCH(E791,
"良好サイン",H791*VLOOKUP(F791,参照用!$P$2:$Q$55,2,0),
"注意サイン",H791*VLOOKUP(F791,参照用!$P$2:$Q$55,2,0),
""
)</f>
        <v>0</v>
      </c>
      <c r="K791" s="20">
        <f t="shared" si="38"/>
        <v>60</v>
      </c>
    </row>
    <row r="792" spans="1:11" x14ac:dyDescent="0.2">
      <c r="A792" s="8">
        <f>IF(INDEX(中間シート!B$1:B$149,QUOTIENT(ROW(A792)-2, 参照用!$J$12) + 3,1)&gt;0,
INDEX(中間シート!B$1:B$149,QUOTIENT(ROW(A792)-2, 参照用!$J$12) + 3,1),
"")</f>
        <v>46030</v>
      </c>
      <c r="B792" s="8" t="str">
        <f>IF(INDEX(中間シート!D$1:D$149,QUOTIENT(ROW(B792)-2, 参照用!$J$12) + 3,1)&gt;0,
INDEX(中間シート!D$1:D$149,QUOTIENT(ROW(B792)-2, 参照用!$J$12) + 3,1),
"")</f>
        <v>昼</v>
      </c>
      <c r="C792" s="8" t="str">
        <f>INDEX(中間シート!$A$1:$AZ$149,MATCH(A792&amp;B792,中間シート!$A$1:$A$149,0),MATCH(C$1,中間シート!$A$2:$AZ$2,0))</f>
        <v/>
      </c>
      <c r="D792" s="8" t="str">
        <f>INDEX(中間シート!$A$1:$AZ$149,MATCH($A792&amp;$B792,中間シート!$A$1:$A$149,0),MATCH(D$1,中間シート!$A$2:$AZ$2,0))</f>
        <v/>
      </c>
      <c r="E792" t="str">
        <f>IF(
A792="","",
VLOOKUP(MOD(ROW(A792)-2, 参照用!$J$12) + 1,参照用!$N$1:$P$50,2,0)
)</f>
        <v>注意サイン</v>
      </c>
      <c r="F792" t="str">
        <f xml:space="preserve">
IF(A792="","",
VLOOKUP(MOD(ROW(A792)-2, 参照用!$J$12) + 1,参照用!$N$1:$P$50,3,0)
)</f>
        <v>やる気が無い</v>
      </c>
      <c r="G792">
        <f xml:space="preserve">
IF(A792="","",
IFERROR(
INDEX(中間シート!$B:$CB,
MATCH(A792&amp;B792,中間シート!$A$1:$A$149,0),
MATCH(F792,中間シート!$B$2:$CB$2,0)
),
"")
)</f>
        <v>0</v>
      </c>
      <c r="H792">
        <f t="shared" si="36"/>
        <v>0</v>
      </c>
      <c r="I792" t="str">
        <f t="shared" si="37"/>
        <v/>
      </c>
      <c r="J792">
        <f xml:space="preserve">
_xlfn.SWITCH(E792,
"良好サイン",H792*VLOOKUP(F792,参照用!$P$2:$Q$55,2,0),
"注意サイン",H792*VLOOKUP(F792,参照用!$P$2:$Q$55,2,0),
""
)</f>
        <v>0</v>
      </c>
      <c r="K792" s="20">
        <f t="shared" si="38"/>
        <v>60</v>
      </c>
    </row>
    <row r="793" spans="1:11" x14ac:dyDescent="0.2">
      <c r="A793" s="8">
        <f>IF(INDEX(中間シート!B$1:B$149,QUOTIENT(ROW(A793)-2, 参照用!$J$12) + 3,1)&gt;0,
INDEX(中間シート!B$1:B$149,QUOTIENT(ROW(A793)-2, 参照用!$J$12) + 3,1),
"")</f>
        <v>46030</v>
      </c>
      <c r="B793" s="8" t="str">
        <f>IF(INDEX(中間シート!D$1:D$149,QUOTIENT(ROW(B793)-2, 参照用!$J$12) + 3,1)&gt;0,
INDEX(中間シート!D$1:D$149,QUOTIENT(ROW(B793)-2, 参照用!$J$12) + 3,1),
"")</f>
        <v>昼</v>
      </c>
      <c r="C793" s="8" t="str">
        <f>INDEX(中間シート!$A$1:$AZ$149,MATCH(A793&amp;B793,中間シート!$A$1:$A$149,0),MATCH(C$1,中間シート!$A$2:$AZ$2,0))</f>
        <v/>
      </c>
      <c r="D793" s="8" t="str">
        <f>INDEX(中間シート!$A$1:$AZ$149,MATCH($A793&amp;$B793,中間シート!$A$1:$A$149,0),MATCH(D$1,中間シート!$A$2:$AZ$2,0))</f>
        <v/>
      </c>
      <c r="E793" t="str">
        <f>IF(
A793="","",
VLOOKUP(MOD(ROW(A793)-2, 参照用!$J$12) + 1,参照用!$N$1:$P$50,2,0)
)</f>
        <v>注意サイン</v>
      </c>
      <c r="F793" t="str">
        <f xml:space="preserve">
IF(A793="","",
VLOOKUP(MOD(ROW(A793)-2, 参照用!$J$12) + 1,参照用!$N$1:$P$50,3,0)
)</f>
        <v>物忘れ</v>
      </c>
      <c r="G793">
        <f xml:space="preserve">
IF(A793="","",
IFERROR(
INDEX(中間シート!$B:$CB,
MATCH(A793&amp;B793,中間シート!$A$1:$A$149,0),
MATCH(F793,中間シート!$B$2:$CB$2,0)
),
"")
)</f>
        <v>0</v>
      </c>
      <c r="H793">
        <f t="shared" si="36"/>
        <v>0</v>
      </c>
      <c r="I793" t="str">
        <f t="shared" si="37"/>
        <v/>
      </c>
      <c r="J793">
        <f xml:space="preserve">
_xlfn.SWITCH(E793,
"良好サイン",H793*VLOOKUP(F793,参照用!$P$2:$Q$55,2,0),
"注意サイン",H793*VLOOKUP(F793,参照用!$P$2:$Q$55,2,0),
""
)</f>
        <v>0</v>
      </c>
      <c r="K793" s="20">
        <f t="shared" si="38"/>
        <v>60</v>
      </c>
    </row>
    <row r="794" spans="1:11" x14ac:dyDescent="0.2">
      <c r="A794" s="8">
        <f>IF(INDEX(中間シート!B$1:B$149,QUOTIENT(ROW(A794)-2, 参照用!$J$12) + 3,1)&gt;0,
INDEX(中間シート!B$1:B$149,QUOTIENT(ROW(A794)-2, 参照用!$J$12) + 3,1),
"")</f>
        <v>46030</v>
      </c>
      <c r="B794" s="8" t="str">
        <f>IF(INDEX(中間シート!D$1:D$149,QUOTIENT(ROW(B794)-2, 参照用!$J$12) + 3,1)&gt;0,
INDEX(中間シート!D$1:D$149,QUOTIENT(ROW(B794)-2, 参照用!$J$12) + 3,1),
"")</f>
        <v>昼</v>
      </c>
      <c r="C794" s="8" t="str">
        <f>INDEX(中間シート!$A$1:$AZ$149,MATCH(A794&amp;B794,中間シート!$A$1:$A$149,0),MATCH(C$1,中間シート!$A$2:$AZ$2,0))</f>
        <v/>
      </c>
      <c r="D794" s="8" t="str">
        <f>INDEX(中間シート!$A$1:$AZ$149,MATCH($A794&amp;$B794,中間シート!$A$1:$A$149,0),MATCH(D$1,中間シート!$A$2:$AZ$2,0))</f>
        <v/>
      </c>
      <c r="E794" t="str">
        <f>IF(
A794="","",
VLOOKUP(MOD(ROW(A794)-2, 参照用!$J$12) + 1,参照用!$N$1:$P$50,2,0)
)</f>
        <v>悪化サイン</v>
      </c>
      <c r="F794" t="str">
        <f xml:space="preserve">
IF(A794="","",
VLOOKUP(MOD(ROW(A794)-2, 参照用!$J$12) + 1,参照用!$N$1:$P$50,3,0)
)</f>
        <v>イライラ</v>
      </c>
      <c r="G794">
        <f xml:space="preserve">
IF(A794="","",
IFERROR(
INDEX(中間シート!$B:$CB,
MATCH(A794&amp;B794,中間シート!$A$1:$A$149,0),
MATCH(F794,中間シート!$B$2:$CB$2,0)
),
"")
)</f>
        <v>0</v>
      </c>
      <c r="H794">
        <f t="shared" si="36"/>
        <v>0</v>
      </c>
      <c r="I794" t="str">
        <f t="shared" si="37"/>
        <v/>
      </c>
      <c r="J794" t="str">
        <f xml:space="preserve">
_xlfn.SWITCH(E794,
"良好サイン",H794*VLOOKUP(F794,参照用!$P$2:$Q$55,2,0),
"注意サイン",H794*VLOOKUP(F794,参照用!$P$2:$Q$55,2,0),
""
)</f>
        <v/>
      </c>
      <c r="K794" s="20">
        <f t="shared" si="38"/>
        <v>60</v>
      </c>
    </row>
    <row r="795" spans="1:11" x14ac:dyDescent="0.2">
      <c r="A795" s="8">
        <f>IF(INDEX(中間シート!B$1:B$149,QUOTIENT(ROW(A795)-2, 参照用!$J$12) + 3,1)&gt;0,
INDEX(中間シート!B$1:B$149,QUOTIENT(ROW(A795)-2, 参照用!$J$12) + 3,1),
"")</f>
        <v>46030</v>
      </c>
      <c r="B795" s="8" t="str">
        <f>IF(INDEX(中間シート!D$1:D$149,QUOTIENT(ROW(B795)-2, 参照用!$J$12) + 3,1)&gt;0,
INDEX(中間シート!D$1:D$149,QUOTIENT(ROW(B795)-2, 参照用!$J$12) + 3,1),
"")</f>
        <v>昼</v>
      </c>
      <c r="C795" s="8" t="str">
        <f>INDEX(中間シート!$A$1:$AZ$149,MATCH(A795&amp;B795,中間シート!$A$1:$A$149,0),MATCH(C$1,中間シート!$A$2:$AZ$2,0))</f>
        <v/>
      </c>
      <c r="D795" s="8" t="str">
        <f>INDEX(中間シート!$A$1:$AZ$149,MATCH($A795&amp;$B795,中間シート!$A$1:$A$149,0),MATCH(D$1,中間シート!$A$2:$AZ$2,0))</f>
        <v/>
      </c>
      <c r="E795" t="str">
        <f>IF(
A795="","",
VLOOKUP(MOD(ROW(A795)-2, 参照用!$J$12) + 1,参照用!$N$1:$P$50,2,0)
)</f>
        <v>悪化サイン</v>
      </c>
      <c r="F795" t="str">
        <f xml:space="preserve">
IF(A795="","",
VLOOKUP(MOD(ROW(A795)-2, 参照用!$J$12) + 1,参照用!$N$1:$P$50,3,0)
)</f>
        <v>恐怖心</v>
      </c>
      <c r="G795">
        <f xml:space="preserve">
IF(A795="","",
IFERROR(
INDEX(中間シート!$B:$CB,
MATCH(A795&amp;B795,中間シート!$A$1:$A$149,0),
MATCH(F795,中間シート!$B$2:$CB$2,0)
),
"")
)</f>
        <v>0</v>
      </c>
      <c r="H795">
        <f t="shared" si="36"/>
        <v>0</v>
      </c>
      <c r="I795" t="str">
        <f t="shared" si="37"/>
        <v/>
      </c>
      <c r="J795" t="str">
        <f xml:space="preserve">
_xlfn.SWITCH(E795,
"良好サイン",H795*VLOOKUP(F795,参照用!$P$2:$Q$55,2,0),
"注意サイン",H795*VLOOKUP(F795,参照用!$P$2:$Q$55,2,0),
""
)</f>
        <v/>
      </c>
      <c r="K795" s="20">
        <f t="shared" si="38"/>
        <v>60</v>
      </c>
    </row>
    <row r="796" spans="1:11" x14ac:dyDescent="0.2">
      <c r="A796" s="8">
        <f>IF(INDEX(中間シート!B$1:B$149,QUOTIENT(ROW(A796)-2, 参照用!$J$12) + 3,1)&gt;0,
INDEX(中間シート!B$1:B$149,QUOTIENT(ROW(A796)-2, 参照用!$J$12) + 3,1),
"")</f>
        <v>46030</v>
      </c>
      <c r="B796" s="8" t="str">
        <f>IF(INDEX(中間シート!D$1:D$149,QUOTIENT(ROW(B796)-2, 参照用!$J$12) + 3,1)&gt;0,
INDEX(中間シート!D$1:D$149,QUOTIENT(ROW(B796)-2, 参照用!$J$12) + 3,1),
"")</f>
        <v>昼</v>
      </c>
      <c r="C796" s="8" t="str">
        <f>INDEX(中間シート!$A$1:$AZ$149,MATCH(A796&amp;B796,中間シート!$A$1:$A$149,0),MATCH(C$1,中間シート!$A$2:$AZ$2,0))</f>
        <v/>
      </c>
      <c r="D796" s="8" t="str">
        <f>INDEX(中間シート!$A$1:$AZ$149,MATCH($A796&amp;$B796,中間シート!$A$1:$A$149,0),MATCH(D$1,中間シート!$A$2:$AZ$2,0))</f>
        <v/>
      </c>
      <c r="E796" t="str">
        <f>IF(
A796="","",
VLOOKUP(MOD(ROW(A796)-2, 参照用!$J$12) + 1,参照用!$N$1:$P$50,2,0)
)</f>
        <v>悪化サイン</v>
      </c>
      <c r="F796" t="str">
        <f xml:space="preserve">
IF(A796="","",
VLOOKUP(MOD(ROW(A796)-2, 参照用!$J$12) + 1,参照用!$N$1:$P$50,3,0)
)</f>
        <v>外出不可</v>
      </c>
      <c r="G796">
        <f xml:space="preserve">
IF(A796="","",
IFERROR(
INDEX(中間シート!$B:$CB,
MATCH(A796&amp;B796,中間シート!$A$1:$A$149,0),
MATCH(F796,中間シート!$B$2:$CB$2,0)
),
"")
)</f>
        <v>0</v>
      </c>
      <c r="H796">
        <f t="shared" si="36"/>
        <v>0</v>
      </c>
      <c r="I796" t="str">
        <f t="shared" si="37"/>
        <v/>
      </c>
      <c r="J796" t="str">
        <f xml:space="preserve">
_xlfn.SWITCH(E796,
"良好サイン",H796*VLOOKUP(F796,参照用!$P$2:$Q$55,2,0),
"注意サイン",H796*VLOOKUP(F796,参照用!$P$2:$Q$55,2,0),
""
)</f>
        <v/>
      </c>
      <c r="K796" s="20">
        <f t="shared" si="38"/>
        <v>60</v>
      </c>
    </row>
    <row r="797" spans="1:11" x14ac:dyDescent="0.2">
      <c r="A797" s="8">
        <f>IF(INDEX(中間シート!B$1:B$149,QUOTIENT(ROW(A797)-2, 参照用!$J$12) + 3,1)&gt;0,
INDEX(中間シート!B$1:B$149,QUOTIENT(ROW(A797)-2, 参照用!$J$12) + 3,1),
"")</f>
        <v>46030</v>
      </c>
      <c r="B797" s="8" t="str">
        <f>IF(INDEX(中間シート!D$1:D$149,QUOTIENT(ROW(B797)-2, 参照用!$J$12) + 3,1)&gt;0,
INDEX(中間シート!D$1:D$149,QUOTIENT(ROW(B797)-2, 参照用!$J$12) + 3,1),
"")</f>
        <v>昼</v>
      </c>
      <c r="C797" s="8" t="str">
        <f>INDEX(中間シート!$A$1:$AZ$149,MATCH(A797&amp;B797,中間シート!$A$1:$A$149,0),MATCH(C$1,中間シート!$A$2:$AZ$2,0))</f>
        <v/>
      </c>
      <c r="D797" s="8" t="str">
        <f>INDEX(中間シート!$A$1:$AZ$149,MATCH($A797&amp;$B797,中間シート!$A$1:$A$149,0),MATCH(D$1,中間シート!$A$2:$AZ$2,0))</f>
        <v/>
      </c>
      <c r="E797" t="str">
        <f>IF(
A797="","",
VLOOKUP(MOD(ROW(A797)-2, 参照用!$J$12) + 1,参照用!$N$1:$P$50,2,0)
)</f>
        <v>悪化サイン</v>
      </c>
      <c r="F797" t="str">
        <f xml:space="preserve">
IF(A797="","",
VLOOKUP(MOD(ROW(A797)-2, 参照用!$J$12) + 1,参照用!$N$1:$P$50,3,0)
)</f>
        <v>思考不能</v>
      </c>
      <c r="G797">
        <f xml:space="preserve">
IF(A797="","",
IFERROR(
INDEX(中間シート!$B:$CB,
MATCH(A797&amp;B797,中間シート!$A$1:$A$149,0),
MATCH(F797,中間シート!$B$2:$CB$2,0)
),
"")
)</f>
        <v>0</v>
      </c>
      <c r="H797">
        <f t="shared" si="36"/>
        <v>0</v>
      </c>
      <c r="I797" t="str">
        <f t="shared" si="37"/>
        <v/>
      </c>
      <c r="J797" t="str">
        <f xml:space="preserve">
_xlfn.SWITCH(E797,
"良好サイン",H797*VLOOKUP(F797,参照用!$P$2:$Q$55,2,0),
"注意サイン",H797*VLOOKUP(F797,参照用!$P$2:$Q$55,2,0),
""
)</f>
        <v/>
      </c>
      <c r="K797" s="20">
        <f t="shared" si="38"/>
        <v>60</v>
      </c>
    </row>
    <row r="798" spans="1:11" x14ac:dyDescent="0.2">
      <c r="A798" s="8">
        <f>IF(INDEX(中間シート!B$1:B$149,QUOTIENT(ROW(A798)-2, 参照用!$J$12) + 3,1)&gt;0,
INDEX(中間シート!B$1:B$149,QUOTIENT(ROW(A798)-2, 参照用!$J$12) + 3,1),
"")</f>
        <v>46030</v>
      </c>
      <c r="B798" s="8" t="str">
        <f>IF(INDEX(中間シート!D$1:D$149,QUOTIENT(ROW(B798)-2, 参照用!$J$12) + 3,1)&gt;0,
INDEX(中間シート!D$1:D$149,QUOTIENT(ROW(B798)-2, 参照用!$J$12) + 3,1),
"")</f>
        <v>昼</v>
      </c>
      <c r="C798" s="8" t="str">
        <f>INDEX(中間シート!$A$1:$AZ$149,MATCH(A798&amp;B798,中間シート!$A$1:$A$149,0),MATCH(C$1,中間シート!$A$2:$AZ$2,0))</f>
        <v/>
      </c>
      <c r="D798" s="8" t="str">
        <f>INDEX(中間シート!$A$1:$AZ$149,MATCH($A798&amp;$B798,中間シート!$A$1:$A$149,0),MATCH(D$1,中間シート!$A$2:$AZ$2,0))</f>
        <v/>
      </c>
      <c r="E798" t="str">
        <f>IF(
A798="","",
VLOOKUP(MOD(ROW(A798)-2, 参照用!$J$12) + 1,参照用!$N$1:$P$50,2,0)
)</f>
        <v>悪化サイン</v>
      </c>
      <c r="F798" t="str">
        <f xml:space="preserve">
IF(A798="","",
VLOOKUP(MOD(ROW(A798)-2, 参照用!$J$12) + 1,参照用!$N$1:$P$50,3,0)
)</f>
        <v>人間不信</v>
      </c>
      <c r="G798">
        <f xml:space="preserve">
IF(A798="","",
IFERROR(
INDEX(中間シート!$B:$CB,
MATCH(A798&amp;B798,中間シート!$A$1:$A$149,0),
MATCH(F798,中間シート!$B$2:$CB$2,0)
),
"")
)</f>
        <v>0</v>
      </c>
      <c r="H798">
        <f t="shared" si="36"/>
        <v>0</v>
      </c>
      <c r="I798" t="str">
        <f t="shared" si="37"/>
        <v/>
      </c>
      <c r="J798" t="str">
        <f xml:space="preserve">
_xlfn.SWITCH(E798,
"良好サイン",H798*VLOOKUP(F798,参照用!$P$2:$Q$55,2,0),
"注意サイン",H798*VLOOKUP(F798,参照用!$P$2:$Q$55,2,0),
""
)</f>
        <v/>
      </c>
      <c r="K798" s="20">
        <f t="shared" si="38"/>
        <v>60</v>
      </c>
    </row>
    <row r="799" spans="1:11" x14ac:dyDescent="0.2">
      <c r="A799" s="8">
        <f>IF(INDEX(中間シート!B$1:B$149,QUOTIENT(ROW(A799)-2, 参照用!$J$12) + 3,1)&gt;0,
INDEX(中間シート!B$1:B$149,QUOTIENT(ROW(A799)-2, 参照用!$J$12) + 3,1),
"")</f>
        <v>46030</v>
      </c>
      <c r="B799" s="8" t="str">
        <f>IF(INDEX(中間シート!D$1:D$149,QUOTIENT(ROW(B799)-2, 参照用!$J$12) + 3,1)&gt;0,
INDEX(中間シート!D$1:D$149,QUOTIENT(ROW(B799)-2, 参照用!$J$12) + 3,1),
"")</f>
        <v>昼</v>
      </c>
      <c r="C799" s="8" t="str">
        <f>INDEX(中間シート!$A$1:$AZ$149,MATCH(A799&amp;B799,中間シート!$A$1:$A$149,0),MATCH(C$1,中間シート!$A$2:$AZ$2,0))</f>
        <v/>
      </c>
      <c r="D799" s="8" t="str">
        <f>INDEX(中間シート!$A$1:$AZ$149,MATCH($A799&amp;$B799,中間シート!$A$1:$A$149,0),MATCH(D$1,中間シート!$A$2:$AZ$2,0))</f>
        <v/>
      </c>
      <c r="E799" t="str">
        <f>IF(
A799="","",
VLOOKUP(MOD(ROW(A799)-2, 参照用!$J$12) + 1,参照用!$N$1:$P$50,2,0)
)</f>
        <v>悪化サイン</v>
      </c>
      <c r="F799" t="str">
        <f xml:space="preserve">
IF(A799="","",
VLOOKUP(MOD(ROW(A799)-2, 参照用!$J$12) + 1,参照用!$N$1:$P$50,3,0)
)</f>
        <v>破壊衝動</v>
      </c>
      <c r="G799">
        <f xml:space="preserve">
IF(A799="","",
IFERROR(
INDEX(中間シート!$B:$CB,
MATCH(A799&amp;B799,中間シート!$A$1:$A$149,0),
MATCH(F799,中間シート!$B$2:$CB$2,0)
),
"")
)</f>
        <v>0</v>
      </c>
      <c r="H799">
        <f t="shared" si="36"/>
        <v>0</v>
      </c>
      <c r="I799" t="str">
        <f t="shared" si="37"/>
        <v/>
      </c>
      <c r="J799" t="str">
        <f xml:space="preserve">
_xlfn.SWITCH(E799,
"良好サイン",H799*VLOOKUP(F799,参照用!$P$2:$Q$55,2,0),
"注意サイン",H799*VLOOKUP(F799,参照用!$P$2:$Q$55,2,0),
""
)</f>
        <v/>
      </c>
      <c r="K799" s="20">
        <f t="shared" si="38"/>
        <v>60</v>
      </c>
    </row>
    <row r="800" spans="1:11" x14ac:dyDescent="0.2">
      <c r="A800" s="8">
        <f>IF(INDEX(中間シート!B$1:B$149,QUOTIENT(ROW(A800)-2, 参照用!$J$12) + 3,1)&gt;0,
INDEX(中間シート!B$1:B$149,QUOTIENT(ROW(A800)-2, 参照用!$J$12) + 3,1),
"")</f>
        <v>46030</v>
      </c>
      <c r="B800" s="8" t="str">
        <f>IF(INDEX(中間シート!D$1:D$149,QUOTIENT(ROW(B800)-2, 参照用!$J$12) + 3,1)&gt;0,
INDEX(中間シート!D$1:D$149,QUOTIENT(ROW(B800)-2, 参照用!$J$12) + 3,1),
"")</f>
        <v>昼</v>
      </c>
      <c r="C800" s="8" t="str">
        <f>INDEX(中間シート!$A$1:$AZ$149,MATCH(A800&amp;B800,中間シート!$A$1:$A$149,0),MATCH(C$1,中間シート!$A$2:$AZ$2,0))</f>
        <v/>
      </c>
      <c r="D800" s="8" t="str">
        <f>INDEX(中間シート!$A$1:$AZ$149,MATCH($A800&amp;$B800,中間シート!$A$1:$A$149,0),MATCH(D$1,中間シート!$A$2:$AZ$2,0))</f>
        <v/>
      </c>
      <c r="E800" t="str">
        <f>IF(
A800="","",
VLOOKUP(MOD(ROW(A800)-2, 参照用!$J$12) + 1,参照用!$N$1:$P$50,2,0)
)</f>
        <v>リカバリー</v>
      </c>
      <c r="F800" t="str">
        <f xml:space="preserve">
IF(A800="","",
VLOOKUP(MOD(ROW(A800)-2, 参照用!$J$12) + 1,参照用!$N$1:$P$50,3,0)
)</f>
        <v>ストレッチ</v>
      </c>
      <c r="G800">
        <f xml:space="preserve">
IF(A800="","",
IFERROR(
INDEX(中間シート!$B:$CB,
MATCH(A800&amp;B800,中間シート!$A$1:$A$149,0),
MATCH(F800,中間シート!$B$2:$CB$2,0)
),
"")
)</f>
        <v>0</v>
      </c>
      <c r="H800">
        <f t="shared" si="36"/>
        <v>0</v>
      </c>
      <c r="I800" t="str">
        <f t="shared" si="37"/>
        <v/>
      </c>
      <c r="J800" t="str">
        <f xml:space="preserve">
_xlfn.SWITCH(E800,
"良好サイン",H800*VLOOKUP(F800,参照用!$P$2:$Q$55,2,0),
"注意サイン",H800*VLOOKUP(F800,参照用!$P$2:$Q$55,2,0),
""
)</f>
        <v/>
      </c>
      <c r="K800" s="20">
        <f t="shared" si="38"/>
        <v>60</v>
      </c>
    </row>
    <row r="801" spans="1:11" x14ac:dyDescent="0.2">
      <c r="A801" s="8">
        <f>IF(INDEX(中間シート!B$1:B$149,QUOTIENT(ROW(A801)-2, 参照用!$J$12) + 3,1)&gt;0,
INDEX(中間シート!B$1:B$149,QUOTIENT(ROW(A801)-2, 参照用!$J$12) + 3,1),
"")</f>
        <v>46030</v>
      </c>
      <c r="B801" s="8" t="str">
        <f>IF(INDEX(中間シート!D$1:D$149,QUOTIENT(ROW(B801)-2, 参照用!$J$12) + 3,1)&gt;0,
INDEX(中間シート!D$1:D$149,QUOTIENT(ROW(B801)-2, 参照用!$J$12) + 3,1),
"")</f>
        <v>昼</v>
      </c>
      <c r="C801" s="8" t="str">
        <f>INDEX(中間シート!$A$1:$AZ$149,MATCH(A801&amp;B801,中間シート!$A$1:$A$149,0),MATCH(C$1,中間シート!$A$2:$AZ$2,0))</f>
        <v/>
      </c>
      <c r="D801" s="8" t="str">
        <f>INDEX(中間シート!$A$1:$AZ$149,MATCH($A801&amp;$B801,中間シート!$A$1:$A$149,0),MATCH(D$1,中間シート!$A$2:$AZ$2,0))</f>
        <v/>
      </c>
      <c r="E801" t="str">
        <f>IF(
A801="","",
VLOOKUP(MOD(ROW(A801)-2, 参照用!$J$12) + 1,参照用!$N$1:$P$50,2,0)
)</f>
        <v>リカバリー</v>
      </c>
      <c r="F801" t="str">
        <f xml:space="preserve">
IF(A801="","",
VLOOKUP(MOD(ROW(A801)-2, 参照用!$J$12) + 1,参照用!$N$1:$P$50,3,0)
)</f>
        <v>仮眠</v>
      </c>
      <c r="G801">
        <f xml:space="preserve">
IF(A801="","",
IFERROR(
INDEX(中間シート!$B:$CB,
MATCH(A801&amp;B801,中間シート!$A$1:$A$149,0),
MATCH(F801,中間シート!$B$2:$CB$2,0)
),
"")
)</f>
        <v>0</v>
      </c>
      <c r="H801">
        <f t="shared" si="36"/>
        <v>0</v>
      </c>
      <c r="I801" t="str">
        <f t="shared" si="37"/>
        <v/>
      </c>
      <c r="J801" t="str">
        <f xml:space="preserve">
_xlfn.SWITCH(E801,
"良好サイン",H801*VLOOKUP(F801,参照用!$P$2:$Q$55,2,0),
"注意サイン",H801*VLOOKUP(F801,参照用!$P$2:$Q$55,2,0),
""
)</f>
        <v/>
      </c>
      <c r="K801" s="20">
        <f t="shared" si="38"/>
        <v>60</v>
      </c>
    </row>
    <row r="802" spans="1:11" x14ac:dyDescent="0.2">
      <c r="A802" s="8">
        <f>IF(INDEX(中間シート!B$1:B$149,QUOTIENT(ROW(A802)-2, 参照用!$J$12) + 3,1)&gt;0,
INDEX(中間シート!B$1:B$149,QUOTIENT(ROW(A802)-2, 参照用!$J$12) + 3,1),
"")</f>
        <v>46030</v>
      </c>
      <c r="B802" s="8" t="str">
        <f>IF(INDEX(中間シート!D$1:D$149,QUOTIENT(ROW(B802)-2, 参照用!$J$12) + 3,1)&gt;0,
INDEX(中間シート!D$1:D$149,QUOTIENT(ROW(B802)-2, 参照用!$J$12) + 3,1),
"")</f>
        <v>昼</v>
      </c>
      <c r="C802" s="8" t="str">
        <f>INDEX(中間シート!$A$1:$AZ$149,MATCH(A802&amp;B802,中間シート!$A$1:$A$149,0),MATCH(C$1,中間シート!$A$2:$AZ$2,0))</f>
        <v/>
      </c>
      <c r="D802" s="8" t="str">
        <f>INDEX(中間シート!$A$1:$AZ$149,MATCH($A802&amp;$B802,中間シート!$A$1:$A$149,0),MATCH(D$1,中間シート!$A$2:$AZ$2,0))</f>
        <v/>
      </c>
      <c r="E802" t="str">
        <f>IF(
A802="","",
VLOOKUP(MOD(ROW(A802)-2, 参照用!$J$12) + 1,参照用!$N$1:$P$50,2,0)
)</f>
        <v>リカバリー</v>
      </c>
      <c r="F802" t="str">
        <f xml:space="preserve">
IF(A802="","",
VLOOKUP(MOD(ROW(A802)-2, 参照用!$J$12) + 1,参照用!$N$1:$P$50,3,0)
)</f>
        <v>音楽</v>
      </c>
      <c r="G802">
        <f xml:space="preserve">
IF(A802="","",
IFERROR(
INDEX(中間シート!$B:$CB,
MATCH(A802&amp;B802,中間シート!$A$1:$A$149,0),
MATCH(F802,中間シート!$B$2:$CB$2,0)
),
"")
)</f>
        <v>0</v>
      </c>
      <c r="H802">
        <f t="shared" si="36"/>
        <v>0</v>
      </c>
      <c r="I802" t="str">
        <f t="shared" si="37"/>
        <v/>
      </c>
      <c r="J802" t="str">
        <f xml:space="preserve">
_xlfn.SWITCH(E802,
"良好サイン",H802*VLOOKUP(F802,参照用!$P$2:$Q$55,2,0),
"注意サイン",H802*VLOOKUP(F802,参照用!$P$2:$Q$55,2,0),
""
)</f>
        <v/>
      </c>
      <c r="K802" s="20">
        <f t="shared" si="38"/>
        <v>60</v>
      </c>
    </row>
    <row r="803" spans="1:11" x14ac:dyDescent="0.2">
      <c r="A803" s="8">
        <f>IF(INDEX(中間シート!B$1:B$149,QUOTIENT(ROW(A803)-2, 参照用!$J$12) + 3,1)&gt;0,
INDEX(中間シート!B$1:B$149,QUOTIENT(ROW(A803)-2, 参照用!$J$12) + 3,1),
"")</f>
        <v>46030</v>
      </c>
      <c r="B803" s="8" t="str">
        <f>IF(INDEX(中間シート!D$1:D$149,QUOTIENT(ROW(B803)-2, 参照用!$J$12) + 3,1)&gt;0,
INDEX(中間シート!D$1:D$149,QUOTIENT(ROW(B803)-2, 参照用!$J$12) + 3,1),
"")</f>
        <v>昼</v>
      </c>
      <c r="C803" s="8" t="str">
        <f>INDEX(中間シート!$A$1:$AZ$149,MATCH(A803&amp;B803,中間シート!$A$1:$A$149,0),MATCH(C$1,中間シート!$A$2:$AZ$2,0))</f>
        <v/>
      </c>
      <c r="D803" s="8" t="str">
        <f>INDEX(中間シート!$A$1:$AZ$149,MATCH($A803&amp;$B803,中間シート!$A$1:$A$149,0),MATCH(D$1,中間シート!$A$2:$AZ$2,0))</f>
        <v/>
      </c>
      <c r="E803" t="str">
        <f>IF(
A803="","",
VLOOKUP(MOD(ROW(A803)-2, 参照用!$J$12) + 1,参照用!$N$1:$P$50,2,0)
)</f>
        <v>リカバリー</v>
      </c>
      <c r="F803" t="str">
        <f xml:space="preserve">
IF(A803="","",
VLOOKUP(MOD(ROW(A803)-2, 参照用!$J$12) + 1,参照用!$N$1:$P$50,3,0)
)</f>
        <v>頓服</v>
      </c>
      <c r="G803">
        <f xml:space="preserve">
IF(A803="","",
IFERROR(
INDEX(中間シート!$B:$CB,
MATCH(A803&amp;B803,中間シート!$A$1:$A$149,0),
MATCH(F803,中間シート!$B$2:$CB$2,0)
),
"")
)</f>
        <v>0</v>
      </c>
      <c r="H803">
        <f t="shared" si="36"/>
        <v>0</v>
      </c>
      <c r="I803" t="str">
        <f t="shared" si="37"/>
        <v/>
      </c>
      <c r="J803" t="str">
        <f xml:space="preserve">
_xlfn.SWITCH(E803,
"良好サイン",H803*VLOOKUP(F803,参照用!$P$2:$Q$55,2,0),
"注意サイン",H803*VLOOKUP(F803,参照用!$P$2:$Q$55,2,0),
""
)</f>
        <v/>
      </c>
      <c r="K803" s="20">
        <f t="shared" si="38"/>
        <v>60</v>
      </c>
    </row>
    <row r="804" spans="1:11" x14ac:dyDescent="0.2">
      <c r="A804" s="8">
        <f>IF(INDEX(中間シート!B$1:B$149,QUOTIENT(ROW(A804)-2, 参照用!$J$12) + 3,1)&gt;0,
INDEX(中間シート!B$1:B$149,QUOTIENT(ROW(A804)-2, 参照用!$J$12) + 3,1),
"")</f>
        <v>46030</v>
      </c>
      <c r="B804" s="8" t="str">
        <f>IF(INDEX(中間シート!D$1:D$149,QUOTIENT(ROW(B804)-2, 参照用!$J$12) + 3,1)&gt;0,
INDEX(中間シート!D$1:D$149,QUOTIENT(ROW(B804)-2, 参照用!$J$12) + 3,1),
"")</f>
        <v>昼</v>
      </c>
      <c r="C804" s="8" t="str">
        <f>INDEX(中間シート!$A$1:$AZ$149,MATCH(A804&amp;B804,中間シート!$A$1:$A$149,0),MATCH(C$1,中間シート!$A$2:$AZ$2,0))</f>
        <v/>
      </c>
      <c r="D804" s="8" t="str">
        <f>INDEX(中間シート!$A$1:$AZ$149,MATCH($A804&amp;$B804,中間シート!$A$1:$A$149,0),MATCH(D$1,中間シート!$A$2:$AZ$2,0))</f>
        <v/>
      </c>
      <c r="E804" t="str">
        <f>IF(
A804="","",
VLOOKUP(MOD(ROW(A804)-2, 参照用!$J$12) + 1,参照用!$N$1:$P$50,2,0)
)</f>
        <v>リカバリー</v>
      </c>
      <c r="F804" t="str">
        <f xml:space="preserve">
IF(A804="","",
VLOOKUP(MOD(ROW(A804)-2, 参照用!$J$12) + 1,参照用!$N$1:$P$50,3,0)
)</f>
        <v>散歩</v>
      </c>
      <c r="G804">
        <f xml:space="preserve">
IF(A804="","",
IFERROR(
INDEX(中間シート!$B:$CB,
MATCH(A804&amp;B804,中間シート!$A$1:$A$149,0),
MATCH(F804,中間シート!$B$2:$CB$2,0)
),
"")
)</f>
        <v>0</v>
      </c>
      <c r="H804">
        <f t="shared" si="36"/>
        <v>0</v>
      </c>
      <c r="I804" t="str">
        <f t="shared" si="37"/>
        <v/>
      </c>
      <c r="J804" t="str">
        <f xml:space="preserve">
_xlfn.SWITCH(E804,
"良好サイン",H804*VLOOKUP(F804,参照用!$P$2:$Q$55,2,0),
"注意サイン",H804*VLOOKUP(F804,参照用!$P$2:$Q$55,2,0),
""
)</f>
        <v/>
      </c>
      <c r="K804" s="20">
        <f t="shared" si="38"/>
        <v>60</v>
      </c>
    </row>
    <row r="805" spans="1:11" x14ac:dyDescent="0.2">
      <c r="A805" s="8">
        <f>IF(INDEX(中間シート!B$1:B$149,QUOTIENT(ROW(A805)-2, 参照用!$J$12) + 3,1)&gt;0,
INDEX(中間シート!B$1:B$149,QUOTIENT(ROW(A805)-2, 参照用!$J$12) + 3,1),
"")</f>
        <v>46030</v>
      </c>
      <c r="B805" s="8" t="str">
        <f>IF(INDEX(中間シート!D$1:D$149,QUOTIENT(ROW(B805)-2, 参照用!$J$12) + 3,1)&gt;0,
INDEX(中間シート!D$1:D$149,QUOTIENT(ROW(B805)-2, 参照用!$J$12) + 3,1),
"")</f>
        <v>昼</v>
      </c>
      <c r="C805" s="8" t="str">
        <f>INDEX(中間シート!$A$1:$AZ$149,MATCH(A805&amp;B805,中間シート!$A$1:$A$149,0),MATCH(C$1,中間シート!$A$2:$AZ$2,0))</f>
        <v/>
      </c>
      <c r="D805" s="8" t="str">
        <f>INDEX(中間シート!$A$1:$AZ$149,MATCH($A805&amp;$B805,中間シート!$A$1:$A$149,0),MATCH(D$1,中間シート!$A$2:$AZ$2,0))</f>
        <v/>
      </c>
      <c r="E805" t="str">
        <f>IF(
A805="","",
VLOOKUP(MOD(ROW(A805)-2, 参照用!$J$12) + 1,参照用!$N$1:$P$50,2,0)
)</f>
        <v>服薬</v>
      </c>
      <c r="F805" t="str">
        <f xml:space="preserve">
IF(A805="","",
VLOOKUP(MOD(ROW(A805)-2, 参照用!$J$12) + 1,参照用!$N$1:$P$50,3,0)
)</f>
        <v>いつもの薬</v>
      </c>
      <c r="G805">
        <f xml:space="preserve">
IF(A805="","",
IFERROR(
INDEX(中間シート!$B:$CB,
MATCH(A805&amp;B805,中間シート!$A$1:$A$149,0),
MATCH(F805,中間シート!$B$2:$CB$2,0)
),
"")
)</f>
        <v>0</v>
      </c>
      <c r="H805">
        <f t="shared" si="36"/>
        <v>0</v>
      </c>
      <c r="I805" t="str">
        <f t="shared" si="37"/>
        <v/>
      </c>
      <c r="J805" t="str">
        <f xml:space="preserve">
_xlfn.SWITCH(E805,
"良好サイン",H805*VLOOKUP(F805,参照用!$P$2:$Q$55,2,0),
"注意サイン",H805*VLOOKUP(F805,参照用!$P$2:$Q$55,2,0),
""
)</f>
        <v/>
      </c>
      <c r="K805" s="20">
        <f t="shared" si="38"/>
        <v>60</v>
      </c>
    </row>
    <row r="806" spans="1:11" x14ac:dyDescent="0.2">
      <c r="A806" s="8">
        <f>IF(INDEX(中間シート!B$1:B$149,QUOTIENT(ROW(A806)-2, 参照用!$J$12) + 3,1)&gt;0,
INDEX(中間シート!B$1:B$149,QUOTIENT(ROW(A806)-2, 参照用!$J$12) + 3,1),
"")</f>
        <v>46030</v>
      </c>
      <c r="B806" s="8" t="str">
        <f>IF(INDEX(中間シート!D$1:D$149,QUOTIENT(ROW(B806)-2, 参照用!$J$12) + 3,1)&gt;0,
INDEX(中間シート!D$1:D$149,QUOTIENT(ROW(B806)-2, 参照用!$J$12) + 3,1),
"")</f>
        <v>昼</v>
      </c>
      <c r="C806" s="8" t="str">
        <f>INDEX(中間シート!$A$1:$AZ$149,MATCH(A806&amp;B806,中間シート!$A$1:$A$149,0),MATCH(C$1,中間シート!$A$2:$AZ$2,0))</f>
        <v/>
      </c>
      <c r="D806" s="8" t="str">
        <f>INDEX(中間シート!$A$1:$AZ$149,MATCH($A806&amp;$B806,中間シート!$A$1:$A$149,0),MATCH(D$1,中間シート!$A$2:$AZ$2,0))</f>
        <v/>
      </c>
      <c r="E806" t="str">
        <f>IF(
A806="","",
VLOOKUP(MOD(ROW(A806)-2, 参照用!$J$12) + 1,参照用!$N$1:$P$50,2,0)
)</f>
        <v>備考</v>
      </c>
      <c r="F806" t="str">
        <f xml:space="preserve">
IF(A806="","",
VLOOKUP(MOD(ROW(A806)-2, 参照用!$J$12) + 1,参照用!$N$1:$P$50,3,0)
)</f>
        <v>コメント</v>
      </c>
      <c r="G806" t="str">
        <f xml:space="preserve">
IF(A806="","",
IFERROR(
INDEX(中間シート!$B:$CB,
MATCH(A806&amp;B806,中間シート!$A$1:$A$149,0),
MATCH(F806,中間シート!$B$2:$CB$2,0)
),
"")
)</f>
        <v/>
      </c>
      <c r="H806" t="str">
        <f t="shared" si="36"/>
        <v/>
      </c>
      <c r="I806" t="str">
        <f t="shared" si="37"/>
        <v/>
      </c>
      <c r="J806" t="str">
        <f xml:space="preserve">
_xlfn.SWITCH(E806,
"良好サイン",H806*VLOOKUP(F806,参照用!$P$2:$Q$55,2,0),
"注意サイン",H806*VLOOKUP(F806,参照用!$P$2:$Q$55,2,0),
""
)</f>
        <v/>
      </c>
      <c r="K806" s="20">
        <f t="shared" si="38"/>
        <v>60</v>
      </c>
    </row>
    <row r="807" spans="1:11" x14ac:dyDescent="0.2">
      <c r="A807" s="8">
        <f>IF(INDEX(中間シート!B$1:B$149,QUOTIENT(ROW(A807)-2, 参照用!$J$12) + 3,1)&gt;0,
INDEX(中間シート!B$1:B$149,QUOTIENT(ROW(A807)-2, 参照用!$J$12) + 3,1),
"")</f>
        <v>46030</v>
      </c>
      <c r="B807" s="8" t="str">
        <f>IF(INDEX(中間シート!D$1:D$149,QUOTIENT(ROW(B807)-2, 参照用!$J$12) + 3,1)&gt;0,
INDEX(中間シート!D$1:D$149,QUOTIENT(ROW(B807)-2, 参照用!$J$12) + 3,1),
"")</f>
        <v>夜</v>
      </c>
      <c r="C807" s="8" t="str">
        <f>INDEX(中間シート!$A$1:$AZ$149,MATCH(A807&amp;B807,中間シート!$A$1:$A$149,0),MATCH(C$1,中間シート!$A$2:$AZ$2,0))</f>
        <v/>
      </c>
      <c r="D807" s="8" t="str">
        <f>INDEX(中間シート!$A$1:$AZ$149,MATCH($A807&amp;$B807,中間シート!$A$1:$A$149,0),MATCH(D$1,中間シート!$A$2:$AZ$2,0))</f>
        <v/>
      </c>
      <c r="E807" t="str">
        <f>IF(
A807="","",
VLOOKUP(MOD(ROW(A807)-2, 参照用!$J$12) + 1,参照用!$N$1:$P$50,2,0)
)</f>
        <v>日付</v>
      </c>
      <c r="F807" t="str">
        <f xml:space="preserve">
IF(A807="","",
VLOOKUP(MOD(ROW(A807)-2, 参照用!$J$12) + 1,参照用!$N$1:$P$50,3,0)
)</f>
        <v>日付</v>
      </c>
      <c r="G807">
        <f xml:space="preserve">
IF(A807="","",
IFERROR(
INDEX(中間シート!$B:$CB,
MATCH(A807&amp;B807,中間シート!$A$1:$A$149,0),
MATCH(F807,中間シート!$B$2:$CB$2,0)
),
"")
)</f>
        <v>46030</v>
      </c>
      <c r="H807" t="str">
        <f t="shared" si="36"/>
        <v/>
      </c>
      <c r="I807">
        <f t="shared" si="37"/>
        <v>46030</v>
      </c>
      <c r="J807" t="str">
        <f xml:space="preserve">
_xlfn.SWITCH(E807,
"良好サイン",H807*VLOOKUP(F807,参照用!$P$2:$Q$55,2,0),
"注意サイン",H807*VLOOKUP(F807,参照用!$P$2:$Q$55,2,0),
""
)</f>
        <v/>
      </c>
      <c r="K807" s="20">
        <f t="shared" si="38"/>
        <v>60</v>
      </c>
    </row>
    <row r="808" spans="1:11" x14ac:dyDescent="0.2">
      <c r="A808" s="8">
        <f>IF(INDEX(中間シート!B$1:B$149,QUOTIENT(ROW(A808)-2, 参照用!$J$12) + 3,1)&gt;0,
INDEX(中間シート!B$1:B$149,QUOTIENT(ROW(A808)-2, 参照用!$J$12) + 3,1),
"")</f>
        <v>46030</v>
      </c>
      <c r="B808" s="8" t="str">
        <f>IF(INDEX(中間シート!D$1:D$149,QUOTIENT(ROW(B808)-2, 参照用!$J$12) + 3,1)&gt;0,
INDEX(中間シート!D$1:D$149,QUOTIENT(ROW(B808)-2, 参照用!$J$12) + 3,1),
"")</f>
        <v>夜</v>
      </c>
      <c r="C808" s="8" t="str">
        <f>INDEX(中間シート!$A$1:$AZ$149,MATCH(A808&amp;B808,中間シート!$A$1:$A$149,0),MATCH(C$1,中間シート!$A$2:$AZ$2,0))</f>
        <v/>
      </c>
      <c r="D808" s="8" t="str">
        <f>INDEX(中間シート!$A$1:$AZ$149,MATCH($A808&amp;$B808,中間シート!$A$1:$A$149,0),MATCH(D$1,中間シート!$A$2:$AZ$2,0))</f>
        <v/>
      </c>
      <c r="E808" t="str">
        <f>IF(
A808="","",
VLOOKUP(MOD(ROW(A808)-2, 参照用!$J$12) + 1,参照用!$N$1:$P$50,2,0)
)</f>
        <v>曜日</v>
      </c>
      <c r="F808" t="str">
        <f xml:space="preserve">
IF(A808="","",
VLOOKUP(MOD(ROW(A808)-2, 参照用!$J$12) + 1,参照用!$N$1:$P$50,3,0)
)</f>
        <v>曜日</v>
      </c>
      <c r="G808" t="str">
        <f xml:space="preserve">
IF(A808="","",
IFERROR(
INDEX(中間シート!$B:$CB,
MATCH(A808&amp;B808,中間シート!$A$1:$A$149,0),
MATCH(F808,中間シート!$B$2:$CB$2,0)
),
"")
)</f>
        <v>木</v>
      </c>
      <c r="H808" t="str">
        <f t="shared" si="36"/>
        <v/>
      </c>
      <c r="I808" t="str">
        <f t="shared" si="37"/>
        <v>木</v>
      </c>
      <c r="J808" t="str">
        <f xml:space="preserve">
_xlfn.SWITCH(E808,
"良好サイン",H808*VLOOKUP(F808,参照用!$P$2:$Q$55,2,0),
"注意サイン",H808*VLOOKUP(F808,参照用!$P$2:$Q$55,2,0),
""
)</f>
        <v/>
      </c>
      <c r="K808" s="20">
        <f t="shared" si="38"/>
        <v>60</v>
      </c>
    </row>
    <row r="809" spans="1:11" x14ac:dyDescent="0.2">
      <c r="A809" s="8">
        <f>IF(INDEX(中間シート!B$1:B$149,QUOTIENT(ROW(A809)-2, 参照用!$J$12) + 3,1)&gt;0,
INDEX(中間シート!B$1:B$149,QUOTIENT(ROW(A809)-2, 参照用!$J$12) + 3,1),
"")</f>
        <v>46030</v>
      </c>
      <c r="B809" s="8" t="str">
        <f>IF(INDEX(中間シート!D$1:D$149,QUOTIENT(ROW(B809)-2, 参照用!$J$12) + 3,1)&gt;0,
INDEX(中間シート!D$1:D$149,QUOTIENT(ROW(B809)-2, 参照用!$J$12) + 3,1),
"")</f>
        <v>夜</v>
      </c>
      <c r="C809" s="8" t="str">
        <f>INDEX(中間シート!$A$1:$AZ$149,MATCH(A809&amp;B809,中間シート!$A$1:$A$149,0),MATCH(C$1,中間シート!$A$2:$AZ$2,0))</f>
        <v/>
      </c>
      <c r="D809" s="8" t="str">
        <f>INDEX(中間シート!$A$1:$AZ$149,MATCH($A809&amp;$B809,中間シート!$A$1:$A$149,0),MATCH(D$1,中間シート!$A$2:$AZ$2,0))</f>
        <v/>
      </c>
      <c r="E809" t="str">
        <f>IF(
A809="","",
VLOOKUP(MOD(ROW(A809)-2, 参照用!$J$12) + 1,参照用!$N$1:$P$50,2,0)
)</f>
        <v>時間帯</v>
      </c>
      <c r="F809" t="str">
        <f xml:space="preserve">
IF(A809="","",
VLOOKUP(MOD(ROW(A809)-2, 参照用!$J$12) + 1,参照用!$N$1:$P$50,3,0)
)</f>
        <v>時間帯</v>
      </c>
      <c r="G809" t="str">
        <f xml:space="preserve">
IF(A809="","",
IFERROR(
INDEX(中間シート!$B:$CB,
MATCH(A809&amp;B809,中間シート!$A$1:$A$149,0),
MATCH(F809,中間シート!$B$2:$CB$2,0)
),
"")
)</f>
        <v>夜</v>
      </c>
      <c r="H809" t="str">
        <f t="shared" si="36"/>
        <v/>
      </c>
      <c r="I809" t="str">
        <f t="shared" si="37"/>
        <v>夜</v>
      </c>
      <c r="J809" t="str">
        <f xml:space="preserve">
_xlfn.SWITCH(E809,
"良好サイン",H809*VLOOKUP(F809,参照用!$P$2:$Q$55,2,0),
"注意サイン",H809*VLOOKUP(F809,参照用!$P$2:$Q$55,2,0),
""
)</f>
        <v/>
      </c>
      <c r="K809" s="20">
        <f t="shared" si="38"/>
        <v>60</v>
      </c>
    </row>
    <row r="810" spans="1:11" x14ac:dyDescent="0.2">
      <c r="A810" s="8">
        <f>IF(INDEX(中間シート!B$1:B$149,QUOTIENT(ROW(A810)-2, 参照用!$J$12) + 3,1)&gt;0,
INDEX(中間シート!B$1:B$149,QUOTIENT(ROW(A810)-2, 参照用!$J$12) + 3,1),
"")</f>
        <v>46030</v>
      </c>
      <c r="B810" s="8" t="str">
        <f>IF(INDEX(中間シート!D$1:D$149,QUOTIENT(ROW(B810)-2, 参照用!$J$12) + 3,1)&gt;0,
INDEX(中間シート!D$1:D$149,QUOTIENT(ROW(B810)-2, 参照用!$J$12) + 3,1),
"")</f>
        <v>夜</v>
      </c>
      <c r="C810" s="8" t="str">
        <f>INDEX(中間シート!$A$1:$AZ$149,MATCH(A810&amp;B810,中間シート!$A$1:$A$149,0),MATCH(C$1,中間シート!$A$2:$AZ$2,0))</f>
        <v/>
      </c>
      <c r="D810" s="8" t="str">
        <f>INDEX(中間シート!$A$1:$AZ$149,MATCH($A810&amp;$B810,中間シート!$A$1:$A$149,0),MATCH(D$1,中間シート!$A$2:$AZ$2,0))</f>
        <v/>
      </c>
      <c r="E810" t="str">
        <f>IF(
A810="","",
VLOOKUP(MOD(ROW(A810)-2, 参照用!$J$12) + 1,参照用!$N$1:$P$50,2,0)
)</f>
        <v>気候</v>
      </c>
      <c r="F810" t="str">
        <f xml:space="preserve">
IF(A810="","",
VLOOKUP(MOD(ROW(A810)-2, 参照用!$J$12) + 1,参照用!$N$1:$P$50,3,0)
)</f>
        <v>天気</v>
      </c>
      <c r="G810" t="str">
        <f xml:space="preserve">
IF(A810="","",
IFERROR(
INDEX(中間シート!$B:$CB,
MATCH(A810&amp;B810,中間シート!$A$1:$A$149,0),
MATCH(F810,中間シート!$B$2:$CB$2,0)
),
"")
)</f>
        <v/>
      </c>
      <c r="H810" t="str">
        <f t="shared" si="36"/>
        <v/>
      </c>
      <c r="I810" t="str">
        <f t="shared" si="37"/>
        <v/>
      </c>
      <c r="J810" t="str">
        <f xml:space="preserve">
_xlfn.SWITCH(E810,
"良好サイン",H810*VLOOKUP(F810,参照用!$P$2:$Q$55,2,0),
"注意サイン",H810*VLOOKUP(F810,参照用!$P$2:$Q$55,2,0),
""
)</f>
        <v/>
      </c>
      <c r="K810" s="20">
        <f t="shared" si="38"/>
        <v>60</v>
      </c>
    </row>
    <row r="811" spans="1:11" x14ac:dyDescent="0.2">
      <c r="A811" s="8">
        <f>IF(INDEX(中間シート!B$1:B$149,QUOTIENT(ROW(A811)-2, 参照用!$J$12) + 3,1)&gt;0,
INDEX(中間シート!B$1:B$149,QUOTIENT(ROW(A811)-2, 参照用!$J$12) + 3,1),
"")</f>
        <v>46030</v>
      </c>
      <c r="B811" s="8" t="str">
        <f>IF(INDEX(中間シート!D$1:D$149,QUOTIENT(ROW(B811)-2, 参照用!$J$12) + 3,1)&gt;0,
INDEX(中間シート!D$1:D$149,QUOTIENT(ROW(B811)-2, 参照用!$J$12) + 3,1),
"")</f>
        <v>夜</v>
      </c>
      <c r="C811" s="8" t="str">
        <f>INDEX(中間シート!$A$1:$AZ$149,MATCH(A811&amp;B811,中間シート!$A$1:$A$149,0),MATCH(C$1,中間シート!$A$2:$AZ$2,0))</f>
        <v/>
      </c>
      <c r="D811" s="8" t="str">
        <f>INDEX(中間シート!$A$1:$AZ$149,MATCH($A811&amp;$B811,中間シート!$A$1:$A$149,0),MATCH(D$1,中間シート!$A$2:$AZ$2,0))</f>
        <v/>
      </c>
      <c r="E811" t="str">
        <f>IF(
A811="","",
VLOOKUP(MOD(ROW(A811)-2, 参照用!$J$12) + 1,参照用!$N$1:$P$50,2,0)
)</f>
        <v>気候</v>
      </c>
      <c r="F811" t="str">
        <f xml:space="preserve">
IF(A811="","",
VLOOKUP(MOD(ROW(A811)-2, 参照用!$J$12) + 1,参照用!$N$1:$P$50,3,0)
)</f>
        <v>気温</v>
      </c>
      <c r="G811" t="str">
        <f xml:space="preserve">
IF(A811="","",
IFERROR(
INDEX(中間シート!$B:$CB,
MATCH(A811&amp;B811,中間シート!$A$1:$A$149,0),
MATCH(F811,中間シート!$B$2:$CB$2,0)
),
"")
)</f>
        <v/>
      </c>
      <c r="H811" t="str">
        <f t="shared" si="36"/>
        <v/>
      </c>
      <c r="I811" t="str">
        <f t="shared" si="37"/>
        <v/>
      </c>
      <c r="J811" t="str">
        <f xml:space="preserve">
_xlfn.SWITCH(E811,
"良好サイン",H811*VLOOKUP(F811,参照用!$P$2:$Q$55,2,0),
"注意サイン",H811*VLOOKUP(F811,参照用!$P$2:$Q$55,2,0),
""
)</f>
        <v/>
      </c>
      <c r="K811" s="20">
        <f t="shared" si="38"/>
        <v>60</v>
      </c>
    </row>
    <row r="812" spans="1:11" x14ac:dyDescent="0.2">
      <c r="A812" s="8">
        <f>IF(INDEX(中間シート!B$1:B$149,QUOTIENT(ROW(A812)-2, 参照用!$J$12) + 3,1)&gt;0,
INDEX(中間シート!B$1:B$149,QUOTIENT(ROW(A812)-2, 参照用!$J$12) + 3,1),
"")</f>
        <v>46030</v>
      </c>
      <c r="B812" s="8" t="str">
        <f>IF(INDEX(中間シート!D$1:D$149,QUOTIENT(ROW(B812)-2, 参照用!$J$12) + 3,1)&gt;0,
INDEX(中間シート!D$1:D$149,QUOTIENT(ROW(B812)-2, 参照用!$J$12) + 3,1),
"")</f>
        <v>夜</v>
      </c>
      <c r="C812" s="8" t="str">
        <f>INDEX(中間シート!$A$1:$AZ$149,MATCH(A812&amp;B812,中間シート!$A$1:$A$149,0),MATCH(C$1,中間シート!$A$2:$AZ$2,0))</f>
        <v/>
      </c>
      <c r="D812" s="8" t="str">
        <f>INDEX(中間シート!$A$1:$AZ$149,MATCH($A812&amp;$B812,中間シート!$A$1:$A$149,0),MATCH(D$1,中間シート!$A$2:$AZ$2,0))</f>
        <v/>
      </c>
      <c r="E812" t="str">
        <f>IF(
A812="","",
VLOOKUP(MOD(ROW(A812)-2, 参照用!$J$12) + 1,参照用!$N$1:$P$50,2,0)
)</f>
        <v>基礎指標</v>
      </c>
      <c r="F812" t="str">
        <f xml:space="preserve">
IF(A812="","",
VLOOKUP(MOD(ROW(A812)-2, 参照用!$J$12) + 1,参照用!$N$1:$P$50,3,0)
)</f>
        <v>睡眠</v>
      </c>
      <c r="G812">
        <f xml:space="preserve">
IF(A812="","",
IFERROR(
INDEX(中間シート!$B:$CB,
MATCH(A812&amp;B812,中間シート!$A$1:$A$149,0),
MATCH(F812,中間シート!$B$2:$CB$2,0)
),
"")
)</f>
        <v>0</v>
      </c>
      <c r="H812">
        <f t="shared" si="36"/>
        <v>0</v>
      </c>
      <c r="I812" t="str">
        <f t="shared" si="37"/>
        <v/>
      </c>
      <c r="J812" t="str">
        <f xml:space="preserve">
_xlfn.SWITCH(E812,
"良好サイン",H812*VLOOKUP(F812,参照用!$P$2:$Q$55,2,0),
"注意サイン",H812*VLOOKUP(F812,参照用!$P$2:$Q$55,2,0),
""
)</f>
        <v/>
      </c>
      <c r="K812" s="20">
        <f t="shared" si="38"/>
        <v>60</v>
      </c>
    </row>
    <row r="813" spans="1:11" x14ac:dyDescent="0.2">
      <c r="A813" s="8">
        <f>IF(INDEX(中間シート!B$1:B$149,QUOTIENT(ROW(A813)-2, 参照用!$J$12) + 3,1)&gt;0,
INDEX(中間シート!B$1:B$149,QUOTIENT(ROW(A813)-2, 参照用!$J$12) + 3,1),
"")</f>
        <v>46030</v>
      </c>
      <c r="B813" s="8" t="str">
        <f>IF(INDEX(中間シート!D$1:D$149,QUOTIENT(ROW(B813)-2, 参照用!$J$12) + 3,1)&gt;0,
INDEX(中間シート!D$1:D$149,QUOTIENT(ROW(B813)-2, 参照用!$J$12) + 3,1),
"")</f>
        <v>夜</v>
      </c>
      <c r="C813" s="8" t="str">
        <f>INDEX(中間シート!$A$1:$AZ$149,MATCH(A813&amp;B813,中間シート!$A$1:$A$149,0),MATCH(C$1,中間シート!$A$2:$AZ$2,0))</f>
        <v/>
      </c>
      <c r="D813" s="8" t="str">
        <f>INDEX(中間シート!$A$1:$AZ$149,MATCH($A813&amp;$B813,中間シート!$A$1:$A$149,0),MATCH(D$1,中間シート!$A$2:$AZ$2,0))</f>
        <v/>
      </c>
      <c r="E813" t="str">
        <f>IF(
A813="","",
VLOOKUP(MOD(ROW(A813)-2, 参照用!$J$12) + 1,参照用!$N$1:$P$50,2,0)
)</f>
        <v>基礎指標</v>
      </c>
      <c r="F813" t="str">
        <f xml:space="preserve">
IF(A813="","",
VLOOKUP(MOD(ROW(A813)-2, 参照用!$J$12) + 1,参照用!$N$1:$P$50,3,0)
)</f>
        <v>食事</v>
      </c>
      <c r="G813">
        <f xml:space="preserve">
IF(A813="","",
IFERROR(
INDEX(中間シート!$B:$CB,
MATCH(A813&amp;B813,中間シート!$A$1:$A$149,0),
MATCH(F813,中間シート!$B$2:$CB$2,0)
),
"")
)</f>
        <v>0</v>
      </c>
      <c r="H813">
        <f t="shared" si="36"/>
        <v>0</v>
      </c>
      <c r="I813" t="str">
        <f t="shared" si="37"/>
        <v/>
      </c>
      <c r="J813" t="str">
        <f xml:space="preserve">
_xlfn.SWITCH(E813,
"良好サイン",H813*VLOOKUP(F813,参照用!$P$2:$Q$55,2,0),
"注意サイン",H813*VLOOKUP(F813,参照用!$P$2:$Q$55,2,0),
""
)</f>
        <v/>
      </c>
      <c r="K813" s="20">
        <f t="shared" si="38"/>
        <v>60</v>
      </c>
    </row>
    <row r="814" spans="1:11" x14ac:dyDescent="0.2">
      <c r="A814" s="8">
        <f>IF(INDEX(中間シート!B$1:B$149,QUOTIENT(ROW(A814)-2, 参照用!$J$12) + 3,1)&gt;0,
INDEX(中間シート!B$1:B$149,QUOTIENT(ROW(A814)-2, 参照用!$J$12) + 3,1),
"")</f>
        <v>46030</v>
      </c>
      <c r="B814" s="8" t="str">
        <f>IF(INDEX(中間シート!D$1:D$149,QUOTIENT(ROW(B814)-2, 参照用!$J$12) + 3,1)&gt;0,
INDEX(中間シート!D$1:D$149,QUOTIENT(ROW(B814)-2, 参照用!$J$12) + 3,1),
"")</f>
        <v>夜</v>
      </c>
      <c r="C814" s="8" t="str">
        <f>INDEX(中間シート!$A$1:$AZ$149,MATCH(A814&amp;B814,中間シート!$A$1:$A$149,0),MATCH(C$1,中間シート!$A$2:$AZ$2,0))</f>
        <v/>
      </c>
      <c r="D814" s="8" t="str">
        <f>INDEX(中間シート!$A$1:$AZ$149,MATCH($A814&amp;$B814,中間シート!$A$1:$A$149,0),MATCH(D$1,中間シート!$A$2:$AZ$2,0))</f>
        <v/>
      </c>
      <c r="E814" t="str">
        <f>IF(
A814="","",
VLOOKUP(MOD(ROW(A814)-2, 参照用!$J$12) + 1,参照用!$N$1:$P$50,2,0)
)</f>
        <v>基礎指標</v>
      </c>
      <c r="F814" t="str">
        <f xml:space="preserve">
IF(A814="","",
VLOOKUP(MOD(ROW(A814)-2, 参照用!$J$12) + 1,参照用!$N$1:$P$50,3,0)
)</f>
        <v>ストレス</v>
      </c>
      <c r="G814">
        <f xml:space="preserve">
IF(A814="","",
IFERROR(
INDEX(中間シート!$B:$CB,
MATCH(A814&amp;B814,中間シート!$A$1:$A$149,0),
MATCH(F814,中間シート!$B$2:$CB$2,0)
),
"")
)</f>
        <v>0</v>
      </c>
      <c r="H814">
        <f t="shared" si="36"/>
        <v>0</v>
      </c>
      <c r="I814" t="str">
        <f t="shared" si="37"/>
        <v/>
      </c>
      <c r="J814" t="str">
        <f xml:space="preserve">
_xlfn.SWITCH(E814,
"良好サイン",H814*VLOOKUP(F814,参照用!$P$2:$Q$55,2,0),
"注意サイン",H814*VLOOKUP(F814,参照用!$P$2:$Q$55,2,0),
""
)</f>
        <v/>
      </c>
      <c r="K814" s="20">
        <f t="shared" si="38"/>
        <v>60</v>
      </c>
    </row>
    <row r="815" spans="1:11" x14ac:dyDescent="0.2">
      <c r="A815" s="8">
        <f>IF(INDEX(中間シート!B$1:B$149,QUOTIENT(ROW(A815)-2, 参照用!$J$12) + 3,1)&gt;0,
INDEX(中間シート!B$1:B$149,QUOTIENT(ROW(A815)-2, 参照用!$J$12) + 3,1),
"")</f>
        <v>46030</v>
      </c>
      <c r="B815" s="8" t="str">
        <f>IF(INDEX(中間シート!D$1:D$149,QUOTIENT(ROW(B815)-2, 参照用!$J$12) + 3,1)&gt;0,
INDEX(中間シート!D$1:D$149,QUOTIENT(ROW(B815)-2, 参照用!$J$12) + 3,1),
"")</f>
        <v>夜</v>
      </c>
      <c r="C815" s="8" t="str">
        <f>INDEX(中間シート!$A$1:$AZ$149,MATCH(A815&amp;B815,中間シート!$A$1:$A$149,0),MATCH(C$1,中間シート!$A$2:$AZ$2,0))</f>
        <v/>
      </c>
      <c r="D815" s="8" t="str">
        <f>INDEX(中間シート!$A$1:$AZ$149,MATCH($A815&amp;$B815,中間シート!$A$1:$A$149,0),MATCH(D$1,中間シート!$A$2:$AZ$2,0))</f>
        <v/>
      </c>
      <c r="E815" t="str">
        <f>IF(
A815="","",
VLOOKUP(MOD(ROW(A815)-2, 参照用!$J$12) + 1,参照用!$N$1:$P$50,2,0)
)</f>
        <v>良好サイン</v>
      </c>
      <c r="F815" t="str">
        <f xml:space="preserve">
IF(A815="","",
VLOOKUP(MOD(ROW(A815)-2, 参照用!$J$12) + 1,参照用!$N$1:$P$50,3,0)
)</f>
        <v>プラス思考</v>
      </c>
      <c r="G815">
        <f xml:space="preserve">
IF(A815="","",
IFERROR(
INDEX(中間シート!$B:$CB,
MATCH(A815&amp;B815,中間シート!$A$1:$A$149,0),
MATCH(F815,中間シート!$B$2:$CB$2,0)
),
"")
)</f>
        <v>0</v>
      </c>
      <c r="H815">
        <f t="shared" si="36"/>
        <v>0</v>
      </c>
      <c r="I815" t="str">
        <f t="shared" si="37"/>
        <v/>
      </c>
      <c r="J815">
        <f xml:space="preserve">
_xlfn.SWITCH(E815,
"良好サイン",H815*VLOOKUP(F815,参照用!$P$2:$Q$55,2,0),
"注意サイン",H815*VLOOKUP(F815,参照用!$P$2:$Q$55,2,0),
""
)</f>
        <v>0</v>
      </c>
      <c r="K815" s="20">
        <f t="shared" si="38"/>
        <v>60</v>
      </c>
    </row>
    <row r="816" spans="1:11" x14ac:dyDescent="0.2">
      <c r="A816" s="8">
        <f>IF(INDEX(中間シート!B$1:B$149,QUOTIENT(ROW(A816)-2, 参照用!$J$12) + 3,1)&gt;0,
INDEX(中間シート!B$1:B$149,QUOTIENT(ROW(A816)-2, 参照用!$J$12) + 3,1),
"")</f>
        <v>46030</v>
      </c>
      <c r="B816" s="8" t="str">
        <f>IF(INDEX(中間シート!D$1:D$149,QUOTIENT(ROW(B816)-2, 参照用!$J$12) + 3,1)&gt;0,
INDEX(中間シート!D$1:D$149,QUOTIENT(ROW(B816)-2, 参照用!$J$12) + 3,1),
"")</f>
        <v>夜</v>
      </c>
      <c r="C816" s="8" t="str">
        <f>INDEX(中間シート!$A$1:$AZ$149,MATCH(A816&amp;B816,中間シート!$A$1:$A$149,0),MATCH(C$1,中間シート!$A$2:$AZ$2,0))</f>
        <v/>
      </c>
      <c r="D816" s="8" t="str">
        <f>INDEX(中間シート!$A$1:$AZ$149,MATCH($A816&amp;$B816,中間シート!$A$1:$A$149,0),MATCH(D$1,中間シート!$A$2:$AZ$2,0))</f>
        <v/>
      </c>
      <c r="E816" t="str">
        <f>IF(
A816="","",
VLOOKUP(MOD(ROW(A816)-2, 参照用!$J$12) + 1,参照用!$N$1:$P$50,2,0)
)</f>
        <v>良好サイン</v>
      </c>
      <c r="F816" t="str">
        <f xml:space="preserve">
IF(A816="","",
VLOOKUP(MOD(ROW(A816)-2, 参照用!$J$12) + 1,参照用!$N$1:$P$50,3,0)
)</f>
        <v>元気</v>
      </c>
      <c r="G816">
        <f xml:space="preserve">
IF(A816="","",
IFERROR(
INDEX(中間シート!$B:$CB,
MATCH(A816&amp;B816,中間シート!$A$1:$A$149,0),
MATCH(F816,中間シート!$B$2:$CB$2,0)
),
"")
)</f>
        <v>0</v>
      </c>
      <c r="H816">
        <f t="shared" si="36"/>
        <v>0</v>
      </c>
      <c r="I816" t="str">
        <f t="shared" si="37"/>
        <v/>
      </c>
      <c r="J816">
        <f xml:space="preserve">
_xlfn.SWITCH(E816,
"良好サイン",H816*VLOOKUP(F816,参照用!$P$2:$Q$55,2,0),
"注意サイン",H816*VLOOKUP(F816,参照用!$P$2:$Q$55,2,0),
""
)</f>
        <v>0</v>
      </c>
      <c r="K816" s="20">
        <f t="shared" si="38"/>
        <v>60</v>
      </c>
    </row>
    <row r="817" spans="1:11" x14ac:dyDescent="0.2">
      <c r="A817" s="8">
        <f>IF(INDEX(中間シート!B$1:B$149,QUOTIENT(ROW(A817)-2, 参照用!$J$12) + 3,1)&gt;0,
INDEX(中間シート!B$1:B$149,QUOTIENT(ROW(A817)-2, 参照用!$J$12) + 3,1),
"")</f>
        <v>46030</v>
      </c>
      <c r="B817" s="8" t="str">
        <f>IF(INDEX(中間シート!D$1:D$149,QUOTIENT(ROW(B817)-2, 参照用!$J$12) + 3,1)&gt;0,
INDEX(中間シート!D$1:D$149,QUOTIENT(ROW(B817)-2, 参照用!$J$12) + 3,1),
"")</f>
        <v>夜</v>
      </c>
      <c r="C817" s="8" t="str">
        <f>INDEX(中間シート!$A$1:$AZ$149,MATCH(A817&amp;B817,中間シート!$A$1:$A$149,0),MATCH(C$1,中間シート!$A$2:$AZ$2,0))</f>
        <v/>
      </c>
      <c r="D817" s="8" t="str">
        <f>INDEX(中間シート!$A$1:$AZ$149,MATCH($A817&amp;$B817,中間シート!$A$1:$A$149,0),MATCH(D$1,中間シート!$A$2:$AZ$2,0))</f>
        <v/>
      </c>
      <c r="E817" t="str">
        <f>IF(
A817="","",
VLOOKUP(MOD(ROW(A817)-2, 参照用!$J$12) + 1,参照用!$N$1:$P$50,2,0)
)</f>
        <v>良好サイン</v>
      </c>
      <c r="F817" t="str">
        <f xml:space="preserve">
IF(A817="","",
VLOOKUP(MOD(ROW(A817)-2, 参照用!$J$12) + 1,参照用!$N$1:$P$50,3,0)
)</f>
        <v>やる気あり</v>
      </c>
      <c r="G817">
        <f xml:space="preserve">
IF(A817="","",
IFERROR(
INDEX(中間シート!$B:$CB,
MATCH(A817&amp;B817,中間シート!$A$1:$A$149,0),
MATCH(F817,中間シート!$B$2:$CB$2,0)
),
"")
)</f>
        <v>0</v>
      </c>
      <c r="H817">
        <f t="shared" si="36"/>
        <v>0</v>
      </c>
      <c r="I817" t="str">
        <f t="shared" si="37"/>
        <v/>
      </c>
      <c r="J817">
        <f xml:space="preserve">
_xlfn.SWITCH(E817,
"良好サイン",H817*VLOOKUP(F817,参照用!$P$2:$Q$55,2,0),
"注意サイン",H817*VLOOKUP(F817,参照用!$P$2:$Q$55,2,0),
""
)</f>
        <v>0</v>
      </c>
      <c r="K817" s="20">
        <f t="shared" si="38"/>
        <v>60</v>
      </c>
    </row>
    <row r="818" spans="1:11" x14ac:dyDescent="0.2">
      <c r="A818" s="8">
        <f>IF(INDEX(中間シート!B$1:B$149,QUOTIENT(ROW(A818)-2, 参照用!$J$12) + 3,1)&gt;0,
INDEX(中間シート!B$1:B$149,QUOTIENT(ROW(A818)-2, 参照用!$J$12) + 3,1),
"")</f>
        <v>46030</v>
      </c>
      <c r="B818" s="8" t="str">
        <f>IF(INDEX(中間シート!D$1:D$149,QUOTIENT(ROW(B818)-2, 参照用!$J$12) + 3,1)&gt;0,
INDEX(中間シート!D$1:D$149,QUOTIENT(ROW(B818)-2, 参照用!$J$12) + 3,1),
"")</f>
        <v>夜</v>
      </c>
      <c r="C818" s="8" t="str">
        <f>INDEX(中間シート!$A$1:$AZ$149,MATCH(A818&amp;B818,中間シート!$A$1:$A$149,0),MATCH(C$1,中間シート!$A$2:$AZ$2,0))</f>
        <v/>
      </c>
      <c r="D818" s="8" t="str">
        <f>INDEX(中間シート!$A$1:$AZ$149,MATCH($A818&amp;$B818,中間シート!$A$1:$A$149,0),MATCH(D$1,中間シート!$A$2:$AZ$2,0))</f>
        <v/>
      </c>
      <c r="E818" t="str">
        <f>IF(
A818="","",
VLOOKUP(MOD(ROW(A818)-2, 参照用!$J$12) + 1,参照用!$N$1:$P$50,2,0)
)</f>
        <v>良好サイン</v>
      </c>
      <c r="F818" t="str">
        <f xml:space="preserve">
IF(A818="","",
VLOOKUP(MOD(ROW(A818)-2, 参照用!$J$12) + 1,参照用!$N$1:$P$50,3,0)
)</f>
        <v>心に余裕</v>
      </c>
      <c r="G818">
        <f xml:space="preserve">
IF(A818="","",
IFERROR(
INDEX(中間シート!$B:$CB,
MATCH(A818&amp;B818,中間シート!$A$1:$A$149,0),
MATCH(F818,中間シート!$B$2:$CB$2,0)
),
"")
)</f>
        <v>0</v>
      </c>
      <c r="H818">
        <f t="shared" si="36"/>
        <v>0</v>
      </c>
      <c r="I818" t="str">
        <f t="shared" si="37"/>
        <v/>
      </c>
      <c r="J818">
        <f xml:space="preserve">
_xlfn.SWITCH(E818,
"良好サイン",H818*VLOOKUP(F818,参照用!$P$2:$Q$55,2,0),
"注意サイン",H818*VLOOKUP(F818,参照用!$P$2:$Q$55,2,0),
""
)</f>
        <v>0</v>
      </c>
      <c r="K818" s="20">
        <f t="shared" si="38"/>
        <v>60</v>
      </c>
    </row>
    <row r="819" spans="1:11" x14ac:dyDescent="0.2">
      <c r="A819" s="8">
        <f>IF(INDEX(中間シート!B$1:B$149,QUOTIENT(ROW(A819)-2, 参照用!$J$12) + 3,1)&gt;0,
INDEX(中間シート!B$1:B$149,QUOTIENT(ROW(A819)-2, 参照用!$J$12) + 3,1),
"")</f>
        <v>46030</v>
      </c>
      <c r="B819" s="8" t="str">
        <f>IF(INDEX(中間シート!D$1:D$149,QUOTIENT(ROW(B819)-2, 参照用!$J$12) + 3,1)&gt;0,
INDEX(中間シート!D$1:D$149,QUOTIENT(ROW(B819)-2, 参照用!$J$12) + 3,1),
"")</f>
        <v>夜</v>
      </c>
      <c r="C819" s="8" t="str">
        <f>INDEX(中間シート!$A$1:$AZ$149,MATCH(A819&amp;B819,中間シート!$A$1:$A$149,0),MATCH(C$1,中間シート!$A$2:$AZ$2,0))</f>
        <v/>
      </c>
      <c r="D819" s="8" t="str">
        <f>INDEX(中間シート!$A$1:$AZ$149,MATCH($A819&amp;$B819,中間シート!$A$1:$A$149,0),MATCH(D$1,中間シート!$A$2:$AZ$2,0))</f>
        <v/>
      </c>
      <c r="E819" t="str">
        <f>IF(
A819="","",
VLOOKUP(MOD(ROW(A819)-2, 参照用!$J$12) + 1,参照用!$N$1:$P$50,2,0)
)</f>
        <v>良好サイン</v>
      </c>
      <c r="F819" t="str">
        <f xml:space="preserve">
IF(A819="","",
VLOOKUP(MOD(ROW(A819)-2, 参照用!$J$12) + 1,参照用!$N$1:$P$50,3,0)
)</f>
        <v>イキイキ</v>
      </c>
      <c r="G819">
        <f xml:space="preserve">
IF(A819="","",
IFERROR(
INDEX(中間シート!$B:$CB,
MATCH(A819&amp;B819,中間シート!$A$1:$A$149,0),
MATCH(F819,中間シート!$B$2:$CB$2,0)
),
"")
)</f>
        <v>0</v>
      </c>
      <c r="H819">
        <f t="shared" si="36"/>
        <v>0</v>
      </c>
      <c r="I819" t="str">
        <f t="shared" si="37"/>
        <v/>
      </c>
      <c r="J819">
        <f xml:space="preserve">
_xlfn.SWITCH(E819,
"良好サイン",H819*VLOOKUP(F819,参照用!$P$2:$Q$55,2,0),
"注意サイン",H819*VLOOKUP(F819,参照用!$P$2:$Q$55,2,0),
""
)</f>
        <v>0</v>
      </c>
      <c r="K819" s="20">
        <f t="shared" si="38"/>
        <v>60</v>
      </c>
    </row>
    <row r="820" spans="1:11" x14ac:dyDescent="0.2">
      <c r="A820" s="8">
        <f>IF(INDEX(中間シート!B$1:B$149,QUOTIENT(ROW(A820)-2, 参照用!$J$12) + 3,1)&gt;0,
INDEX(中間シート!B$1:B$149,QUOTIENT(ROW(A820)-2, 参照用!$J$12) + 3,1),
"")</f>
        <v>46030</v>
      </c>
      <c r="B820" s="8" t="str">
        <f>IF(INDEX(中間シート!D$1:D$149,QUOTIENT(ROW(B820)-2, 参照用!$J$12) + 3,1)&gt;0,
INDEX(中間シート!D$1:D$149,QUOTIENT(ROW(B820)-2, 参照用!$J$12) + 3,1),
"")</f>
        <v>夜</v>
      </c>
      <c r="C820" s="8" t="str">
        <f>INDEX(中間シート!$A$1:$AZ$149,MATCH(A820&amp;B820,中間シート!$A$1:$A$149,0),MATCH(C$1,中間シート!$A$2:$AZ$2,0))</f>
        <v/>
      </c>
      <c r="D820" s="8" t="str">
        <f>INDEX(中間シート!$A$1:$AZ$149,MATCH($A820&amp;$B820,中間シート!$A$1:$A$149,0),MATCH(D$1,中間シート!$A$2:$AZ$2,0))</f>
        <v/>
      </c>
      <c r="E820" t="str">
        <f>IF(
A820="","",
VLOOKUP(MOD(ROW(A820)-2, 参照用!$J$12) + 1,参照用!$N$1:$P$50,2,0)
)</f>
        <v>良好サイン</v>
      </c>
      <c r="F820" t="str">
        <f xml:space="preserve">
IF(A820="","",
VLOOKUP(MOD(ROW(A820)-2, 参照用!$J$12) + 1,参照用!$N$1:$P$50,3,0)
)</f>
        <v>活動的</v>
      </c>
      <c r="G820">
        <f xml:space="preserve">
IF(A820="","",
IFERROR(
INDEX(中間シート!$B:$CB,
MATCH(A820&amp;B820,中間シート!$A$1:$A$149,0),
MATCH(F820,中間シート!$B$2:$CB$2,0)
),
"")
)</f>
        <v>0</v>
      </c>
      <c r="H820">
        <f t="shared" si="36"/>
        <v>0</v>
      </c>
      <c r="I820" t="str">
        <f t="shared" si="37"/>
        <v/>
      </c>
      <c r="J820">
        <f xml:space="preserve">
_xlfn.SWITCH(E820,
"良好サイン",H820*VLOOKUP(F820,参照用!$P$2:$Q$55,2,0),
"注意サイン",H820*VLOOKUP(F820,参照用!$P$2:$Q$55,2,0),
""
)</f>
        <v>0</v>
      </c>
      <c r="K820" s="20">
        <f t="shared" si="38"/>
        <v>60</v>
      </c>
    </row>
    <row r="821" spans="1:11" x14ac:dyDescent="0.2">
      <c r="A821" s="8">
        <f>IF(INDEX(中間シート!B$1:B$149,QUOTIENT(ROW(A821)-2, 参照用!$J$12) + 3,1)&gt;0,
INDEX(中間シート!B$1:B$149,QUOTIENT(ROW(A821)-2, 参照用!$J$12) + 3,1),
"")</f>
        <v>46030</v>
      </c>
      <c r="B821" s="8" t="str">
        <f>IF(INDEX(中間シート!D$1:D$149,QUOTIENT(ROW(B821)-2, 参照用!$J$12) + 3,1)&gt;0,
INDEX(中間シート!D$1:D$149,QUOTIENT(ROW(B821)-2, 参照用!$J$12) + 3,1),
"")</f>
        <v>夜</v>
      </c>
      <c r="C821" s="8" t="str">
        <f>INDEX(中間シート!$A$1:$AZ$149,MATCH(A821&amp;B821,中間シート!$A$1:$A$149,0),MATCH(C$1,中間シート!$A$2:$AZ$2,0))</f>
        <v/>
      </c>
      <c r="D821" s="8" t="str">
        <f>INDEX(中間シート!$A$1:$AZ$149,MATCH($A821&amp;$B821,中間シート!$A$1:$A$149,0),MATCH(D$1,中間シート!$A$2:$AZ$2,0))</f>
        <v/>
      </c>
      <c r="E821" t="str">
        <f>IF(
A821="","",
VLOOKUP(MOD(ROW(A821)-2, 参照用!$J$12) + 1,参照用!$N$1:$P$50,2,0)
)</f>
        <v>注意サイン</v>
      </c>
      <c r="F821" t="str">
        <f xml:space="preserve">
IF(A821="","",
VLOOKUP(MOD(ROW(A821)-2, 参照用!$J$12) + 1,参照用!$N$1:$P$50,3,0)
)</f>
        <v>ため息が増加</v>
      </c>
      <c r="G821">
        <f xml:space="preserve">
IF(A821="","",
IFERROR(
INDEX(中間シート!$B:$CB,
MATCH(A821&amp;B821,中間シート!$A$1:$A$149,0),
MATCH(F821,中間シート!$B$2:$CB$2,0)
),
"")
)</f>
        <v>0</v>
      </c>
      <c r="H821">
        <f t="shared" si="36"/>
        <v>0</v>
      </c>
      <c r="I821" t="str">
        <f t="shared" si="37"/>
        <v/>
      </c>
      <c r="J821">
        <f xml:space="preserve">
_xlfn.SWITCH(E821,
"良好サイン",H821*VLOOKUP(F821,参照用!$P$2:$Q$55,2,0),
"注意サイン",H821*VLOOKUP(F821,参照用!$P$2:$Q$55,2,0),
""
)</f>
        <v>0</v>
      </c>
      <c r="K821" s="20">
        <f t="shared" si="38"/>
        <v>60</v>
      </c>
    </row>
    <row r="822" spans="1:11" x14ac:dyDescent="0.2">
      <c r="A822" s="8">
        <f>IF(INDEX(中間シート!B$1:B$149,QUOTIENT(ROW(A822)-2, 参照用!$J$12) + 3,1)&gt;0,
INDEX(中間シート!B$1:B$149,QUOTIENT(ROW(A822)-2, 参照用!$J$12) + 3,1),
"")</f>
        <v>46030</v>
      </c>
      <c r="B822" s="8" t="str">
        <f>IF(INDEX(中間シート!D$1:D$149,QUOTIENT(ROW(B822)-2, 参照用!$J$12) + 3,1)&gt;0,
INDEX(中間シート!D$1:D$149,QUOTIENT(ROW(B822)-2, 参照用!$J$12) + 3,1),
"")</f>
        <v>夜</v>
      </c>
      <c r="C822" s="8" t="str">
        <f>INDEX(中間シート!$A$1:$AZ$149,MATCH(A822&amp;B822,中間シート!$A$1:$A$149,0),MATCH(C$1,中間シート!$A$2:$AZ$2,0))</f>
        <v/>
      </c>
      <c r="D822" s="8" t="str">
        <f>INDEX(中間シート!$A$1:$AZ$149,MATCH($A822&amp;$B822,中間シート!$A$1:$A$149,0),MATCH(D$1,中間シート!$A$2:$AZ$2,0))</f>
        <v/>
      </c>
      <c r="E822" t="str">
        <f>IF(
A822="","",
VLOOKUP(MOD(ROW(A822)-2, 参照用!$J$12) + 1,参照用!$N$1:$P$50,2,0)
)</f>
        <v>注意サイン</v>
      </c>
      <c r="F822" t="str">
        <f xml:space="preserve">
IF(A822="","",
VLOOKUP(MOD(ROW(A822)-2, 参照用!$J$12) + 1,参照用!$N$1:$P$50,3,0)
)</f>
        <v>もやもや</v>
      </c>
      <c r="G822">
        <f xml:space="preserve">
IF(A822="","",
IFERROR(
INDEX(中間シート!$B:$CB,
MATCH(A822&amp;B822,中間シート!$A$1:$A$149,0),
MATCH(F822,中間シート!$B$2:$CB$2,0)
),
"")
)</f>
        <v>0</v>
      </c>
      <c r="H822">
        <f t="shared" si="36"/>
        <v>0</v>
      </c>
      <c r="I822" t="str">
        <f t="shared" si="37"/>
        <v/>
      </c>
      <c r="J822">
        <f xml:space="preserve">
_xlfn.SWITCH(E822,
"良好サイン",H822*VLOOKUP(F822,参照用!$P$2:$Q$55,2,0),
"注意サイン",H822*VLOOKUP(F822,参照用!$P$2:$Q$55,2,0),
""
)</f>
        <v>0</v>
      </c>
      <c r="K822" s="20">
        <f t="shared" si="38"/>
        <v>60</v>
      </c>
    </row>
    <row r="823" spans="1:11" x14ac:dyDescent="0.2">
      <c r="A823" s="8">
        <f>IF(INDEX(中間シート!B$1:B$149,QUOTIENT(ROW(A823)-2, 参照用!$J$12) + 3,1)&gt;0,
INDEX(中間シート!B$1:B$149,QUOTIENT(ROW(A823)-2, 参照用!$J$12) + 3,1),
"")</f>
        <v>46030</v>
      </c>
      <c r="B823" s="8" t="str">
        <f>IF(INDEX(中間シート!D$1:D$149,QUOTIENT(ROW(B823)-2, 参照用!$J$12) + 3,1)&gt;0,
INDEX(中間シート!D$1:D$149,QUOTIENT(ROW(B823)-2, 参照用!$J$12) + 3,1),
"")</f>
        <v>夜</v>
      </c>
      <c r="C823" s="8" t="str">
        <f>INDEX(中間シート!$A$1:$AZ$149,MATCH(A823&amp;B823,中間シート!$A$1:$A$149,0),MATCH(C$1,中間シート!$A$2:$AZ$2,0))</f>
        <v/>
      </c>
      <c r="D823" s="8" t="str">
        <f>INDEX(中間シート!$A$1:$AZ$149,MATCH($A823&amp;$B823,中間シート!$A$1:$A$149,0),MATCH(D$1,中間シート!$A$2:$AZ$2,0))</f>
        <v/>
      </c>
      <c r="E823" t="str">
        <f>IF(
A823="","",
VLOOKUP(MOD(ROW(A823)-2, 参照用!$J$12) + 1,参照用!$N$1:$P$50,2,0)
)</f>
        <v>注意サイン</v>
      </c>
      <c r="F823" t="str">
        <f xml:space="preserve">
IF(A823="","",
VLOOKUP(MOD(ROW(A823)-2, 参照用!$J$12) + 1,参照用!$N$1:$P$50,3,0)
)</f>
        <v>だるい</v>
      </c>
      <c r="G823">
        <f xml:space="preserve">
IF(A823="","",
IFERROR(
INDEX(中間シート!$B:$CB,
MATCH(A823&amp;B823,中間シート!$A$1:$A$149,0),
MATCH(F823,中間シート!$B$2:$CB$2,0)
),
"")
)</f>
        <v>0</v>
      </c>
      <c r="H823">
        <f t="shared" si="36"/>
        <v>0</v>
      </c>
      <c r="I823" t="str">
        <f t="shared" si="37"/>
        <v/>
      </c>
      <c r="J823">
        <f xml:space="preserve">
_xlfn.SWITCH(E823,
"良好サイン",H823*VLOOKUP(F823,参照用!$P$2:$Q$55,2,0),
"注意サイン",H823*VLOOKUP(F823,参照用!$P$2:$Q$55,2,0),
""
)</f>
        <v>0</v>
      </c>
      <c r="K823" s="20">
        <f t="shared" si="38"/>
        <v>60</v>
      </c>
    </row>
    <row r="824" spans="1:11" x14ac:dyDescent="0.2">
      <c r="A824" s="8">
        <f>IF(INDEX(中間シート!B$1:B$149,QUOTIENT(ROW(A824)-2, 参照用!$J$12) + 3,1)&gt;0,
INDEX(中間シート!B$1:B$149,QUOTIENT(ROW(A824)-2, 参照用!$J$12) + 3,1),
"")</f>
        <v>46030</v>
      </c>
      <c r="B824" s="8" t="str">
        <f>IF(INDEX(中間シート!D$1:D$149,QUOTIENT(ROW(B824)-2, 参照用!$J$12) + 3,1)&gt;0,
INDEX(中間シート!D$1:D$149,QUOTIENT(ROW(B824)-2, 参照用!$J$12) + 3,1),
"")</f>
        <v>夜</v>
      </c>
      <c r="C824" s="8" t="str">
        <f>INDEX(中間シート!$A$1:$AZ$149,MATCH(A824&amp;B824,中間シート!$A$1:$A$149,0),MATCH(C$1,中間シート!$A$2:$AZ$2,0))</f>
        <v/>
      </c>
      <c r="D824" s="8" t="str">
        <f>INDEX(中間シート!$A$1:$AZ$149,MATCH($A824&amp;$B824,中間シート!$A$1:$A$149,0),MATCH(D$1,中間シート!$A$2:$AZ$2,0))</f>
        <v/>
      </c>
      <c r="E824" t="str">
        <f>IF(
A824="","",
VLOOKUP(MOD(ROW(A824)-2, 参照用!$J$12) + 1,参照用!$N$1:$P$50,2,0)
)</f>
        <v>注意サイン</v>
      </c>
      <c r="F824" t="str">
        <f xml:space="preserve">
IF(A824="","",
VLOOKUP(MOD(ROW(A824)-2, 参照用!$J$12) + 1,参照用!$N$1:$P$50,3,0)
)</f>
        <v>ぼーっとする</v>
      </c>
      <c r="G824">
        <f xml:space="preserve">
IF(A824="","",
IFERROR(
INDEX(中間シート!$B:$CB,
MATCH(A824&amp;B824,中間シート!$A$1:$A$149,0),
MATCH(F824,中間シート!$B$2:$CB$2,0)
),
"")
)</f>
        <v>0</v>
      </c>
      <c r="H824">
        <f t="shared" si="36"/>
        <v>0</v>
      </c>
      <c r="I824" t="str">
        <f t="shared" si="37"/>
        <v/>
      </c>
      <c r="J824">
        <f xml:space="preserve">
_xlfn.SWITCH(E824,
"良好サイン",H824*VLOOKUP(F824,参照用!$P$2:$Q$55,2,0),
"注意サイン",H824*VLOOKUP(F824,参照用!$P$2:$Q$55,2,0),
""
)</f>
        <v>0</v>
      </c>
      <c r="K824" s="20">
        <f t="shared" si="38"/>
        <v>60</v>
      </c>
    </row>
    <row r="825" spans="1:11" x14ac:dyDescent="0.2">
      <c r="A825" s="8">
        <f>IF(INDEX(中間シート!B$1:B$149,QUOTIENT(ROW(A825)-2, 参照用!$J$12) + 3,1)&gt;0,
INDEX(中間シート!B$1:B$149,QUOTIENT(ROW(A825)-2, 参照用!$J$12) + 3,1),
"")</f>
        <v>46030</v>
      </c>
      <c r="B825" s="8" t="str">
        <f>IF(INDEX(中間シート!D$1:D$149,QUOTIENT(ROW(B825)-2, 参照用!$J$12) + 3,1)&gt;0,
INDEX(中間シート!D$1:D$149,QUOTIENT(ROW(B825)-2, 参照用!$J$12) + 3,1),
"")</f>
        <v>夜</v>
      </c>
      <c r="C825" s="8" t="str">
        <f>INDEX(中間シート!$A$1:$AZ$149,MATCH(A825&amp;B825,中間シート!$A$1:$A$149,0),MATCH(C$1,中間シート!$A$2:$AZ$2,0))</f>
        <v/>
      </c>
      <c r="D825" s="8" t="str">
        <f>INDEX(中間シート!$A$1:$AZ$149,MATCH($A825&amp;$B825,中間シート!$A$1:$A$149,0),MATCH(D$1,中間シート!$A$2:$AZ$2,0))</f>
        <v/>
      </c>
      <c r="E825" t="str">
        <f>IF(
A825="","",
VLOOKUP(MOD(ROW(A825)-2, 参照用!$J$12) + 1,参照用!$N$1:$P$50,2,0)
)</f>
        <v>注意サイン</v>
      </c>
      <c r="F825" t="str">
        <f xml:space="preserve">
IF(A825="","",
VLOOKUP(MOD(ROW(A825)-2, 参照用!$J$12) + 1,参照用!$N$1:$P$50,3,0)
)</f>
        <v>協調性が低下</v>
      </c>
      <c r="G825">
        <f xml:space="preserve">
IF(A825="","",
IFERROR(
INDEX(中間シート!$B:$CB,
MATCH(A825&amp;B825,中間シート!$A$1:$A$149,0),
MATCH(F825,中間シート!$B$2:$CB$2,0)
),
"")
)</f>
        <v>0</v>
      </c>
      <c r="H825">
        <f t="shared" si="36"/>
        <v>0</v>
      </c>
      <c r="I825" t="str">
        <f t="shared" si="37"/>
        <v/>
      </c>
      <c r="J825">
        <f xml:space="preserve">
_xlfn.SWITCH(E825,
"良好サイン",H825*VLOOKUP(F825,参照用!$P$2:$Q$55,2,0),
"注意サイン",H825*VLOOKUP(F825,参照用!$P$2:$Q$55,2,0),
""
)</f>
        <v>0</v>
      </c>
      <c r="K825" s="20">
        <f t="shared" si="38"/>
        <v>60</v>
      </c>
    </row>
    <row r="826" spans="1:11" x14ac:dyDescent="0.2">
      <c r="A826" s="8">
        <f>IF(INDEX(中間シート!B$1:B$149,QUOTIENT(ROW(A826)-2, 参照用!$J$12) + 3,1)&gt;0,
INDEX(中間シート!B$1:B$149,QUOTIENT(ROW(A826)-2, 参照用!$J$12) + 3,1),
"")</f>
        <v>46030</v>
      </c>
      <c r="B826" s="8" t="str">
        <f>IF(INDEX(中間シート!D$1:D$149,QUOTIENT(ROW(B826)-2, 参照用!$J$12) + 3,1)&gt;0,
INDEX(中間シート!D$1:D$149,QUOTIENT(ROW(B826)-2, 参照用!$J$12) + 3,1),
"")</f>
        <v>夜</v>
      </c>
      <c r="C826" s="8" t="str">
        <f>INDEX(中間シート!$A$1:$AZ$149,MATCH(A826&amp;B826,中間シート!$A$1:$A$149,0),MATCH(C$1,中間シート!$A$2:$AZ$2,0))</f>
        <v/>
      </c>
      <c r="D826" s="8" t="str">
        <f>INDEX(中間シート!$A$1:$AZ$149,MATCH($A826&amp;$B826,中間シート!$A$1:$A$149,0),MATCH(D$1,中間シート!$A$2:$AZ$2,0))</f>
        <v/>
      </c>
      <c r="E826" t="str">
        <f>IF(
A826="","",
VLOOKUP(MOD(ROW(A826)-2, 参照用!$J$12) + 1,参照用!$N$1:$P$50,2,0)
)</f>
        <v>注意サイン</v>
      </c>
      <c r="F826" t="str">
        <f xml:space="preserve">
IF(A826="","",
VLOOKUP(MOD(ROW(A826)-2, 参照用!$J$12) + 1,参照用!$N$1:$P$50,3,0)
)</f>
        <v>憂鬱</v>
      </c>
      <c r="G826">
        <f xml:space="preserve">
IF(A826="","",
IFERROR(
INDEX(中間シート!$B:$CB,
MATCH(A826&amp;B826,中間シート!$A$1:$A$149,0),
MATCH(F826,中間シート!$B$2:$CB$2,0)
),
"")
)</f>
        <v>0</v>
      </c>
      <c r="H826">
        <f t="shared" si="36"/>
        <v>0</v>
      </c>
      <c r="I826" t="str">
        <f t="shared" si="37"/>
        <v/>
      </c>
      <c r="J826">
        <f xml:space="preserve">
_xlfn.SWITCH(E826,
"良好サイン",H826*VLOOKUP(F826,参照用!$P$2:$Q$55,2,0),
"注意サイン",H826*VLOOKUP(F826,参照用!$P$2:$Q$55,2,0),
""
)</f>
        <v>0</v>
      </c>
      <c r="K826" s="20">
        <f t="shared" si="38"/>
        <v>60</v>
      </c>
    </row>
    <row r="827" spans="1:11" x14ac:dyDescent="0.2">
      <c r="A827" s="8">
        <f>IF(INDEX(中間シート!B$1:B$149,QUOTIENT(ROW(A827)-2, 参照用!$J$12) + 3,1)&gt;0,
INDEX(中間シート!B$1:B$149,QUOTIENT(ROW(A827)-2, 参照用!$J$12) + 3,1),
"")</f>
        <v>46030</v>
      </c>
      <c r="B827" s="8" t="str">
        <f>IF(INDEX(中間シート!D$1:D$149,QUOTIENT(ROW(B827)-2, 参照用!$J$12) + 3,1)&gt;0,
INDEX(中間シート!D$1:D$149,QUOTIENT(ROW(B827)-2, 参照用!$J$12) + 3,1),
"")</f>
        <v>夜</v>
      </c>
      <c r="C827" s="8" t="str">
        <f>INDEX(中間シート!$A$1:$AZ$149,MATCH(A827&amp;B827,中間シート!$A$1:$A$149,0),MATCH(C$1,中間シート!$A$2:$AZ$2,0))</f>
        <v/>
      </c>
      <c r="D827" s="8" t="str">
        <f>INDEX(中間シート!$A$1:$AZ$149,MATCH($A827&amp;$B827,中間シート!$A$1:$A$149,0),MATCH(D$1,中間シート!$A$2:$AZ$2,0))</f>
        <v/>
      </c>
      <c r="E827" t="str">
        <f>IF(
A827="","",
VLOOKUP(MOD(ROW(A827)-2, 参照用!$J$12) + 1,参照用!$N$1:$P$50,2,0)
)</f>
        <v>注意サイン</v>
      </c>
      <c r="F827" t="str">
        <f xml:space="preserve">
IF(A827="","",
VLOOKUP(MOD(ROW(A827)-2, 参照用!$J$12) + 1,参照用!$N$1:$P$50,3,0)
)</f>
        <v>やる気が無い</v>
      </c>
      <c r="G827">
        <f xml:space="preserve">
IF(A827="","",
IFERROR(
INDEX(中間シート!$B:$CB,
MATCH(A827&amp;B827,中間シート!$A$1:$A$149,0),
MATCH(F827,中間シート!$B$2:$CB$2,0)
),
"")
)</f>
        <v>0</v>
      </c>
      <c r="H827">
        <f t="shared" si="36"/>
        <v>0</v>
      </c>
      <c r="I827" t="str">
        <f t="shared" si="37"/>
        <v/>
      </c>
      <c r="J827">
        <f xml:space="preserve">
_xlfn.SWITCH(E827,
"良好サイン",H827*VLOOKUP(F827,参照用!$P$2:$Q$55,2,0),
"注意サイン",H827*VLOOKUP(F827,参照用!$P$2:$Q$55,2,0),
""
)</f>
        <v>0</v>
      </c>
      <c r="K827" s="20">
        <f t="shared" si="38"/>
        <v>60</v>
      </c>
    </row>
    <row r="828" spans="1:11" x14ac:dyDescent="0.2">
      <c r="A828" s="8">
        <f>IF(INDEX(中間シート!B$1:B$149,QUOTIENT(ROW(A828)-2, 参照用!$J$12) + 3,1)&gt;0,
INDEX(中間シート!B$1:B$149,QUOTIENT(ROW(A828)-2, 参照用!$J$12) + 3,1),
"")</f>
        <v>46030</v>
      </c>
      <c r="B828" s="8" t="str">
        <f>IF(INDEX(中間シート!D$1:D$149,QUOTIENT(ROW(B828)-2, 参照用!$J$12) + 3,1)&gt;0,
INDEX(中間シート!D$1:D$149,QUOTIENT(ROW(B828)-2, 参照用!$J$12) + 3,1),
"")</f>
        <v>夜</v>
      </c>
      <c r="C828" s="8" t="str">
        <f>INDEX(中間シート!$A$1:$AZ$149,MATCH(A828&amp;B828,中間シート!$A$1:$A$149,0),MATCH(C$1,中間シート!$A$2:$AZ$2,0))</f>
        <v/>
      </c>
      <c r="D828" s="8" t="str">
        <f>INDEX(中間シート!$A$1:$AZ$149,MATCH($A828&amp;$B828,中間シート!$A$1:$A$149,0),MATCH(D$1,中間シート!$A$2:$AZ$2,0))</f>
        <v/>
      </c>
      <c r="E828" t="str">
        <f>IF(
A828="","",
VLOOKUP(MOD(ROW(A828)-2, 参照用!$J$12) + 1,参照用!$N$1:$P$50,2,0)
)</f>
        <v>注意サイン</v>
      </c>
      <c r="F828" t="str">
        <f xml:space="preserve">
IF(A828="","",
VLOOKUP(MOD(ROW(A828)-2, 参照用!$J$12) + 1,参照用!$N$1:$P$50,3,0)
)</f>
        <v>物忘れ</v>
      </c>
      <c r="G828">
        <f xml:space="preserve">
IF(A828="","",
IFERROR(
INDEX(中間シート!$B:$CB,
MATCH(A828&amp;B828,中間シート!$A$1:$A$149,0),
MATCH(F828,中間シート!$B$2:$CB$2,0)
),
"")
)</f>
        <v>0</v>
      </c>
      <c r="H828">
        <f t="shared" si="36"/>
        <v>0</v>
      </c>
      <c r="I828" t="str">
        <f t="shared" si="37"/>
        <v/>
      </c>
      <c r="J828">
        <f xml:space="preserve">
_xlfn.SWITCH(E828,
"良好サイン",H828*VLOOKUP(F828,参照用!$P$2:$Q$55,2,0),
"注意サイン",H828*VLOOKUP(F828,参照用!$P$2:$Q$55,2,0),
""
)</f>
        <v>0</v>
      </c>
      <c r="K828" s="20">
        <f t="shared" si="38"/>
        <v>60</v>
      </c>
    </row>
    <row r="829" spans="1:11" x14ac:dyDescent="0.2">
      <c r="A829" s="8">
        <f>IF(INDEX(中間シート!B$1:B$149,QUOTIENT(ROW(A829)-2, 参照用!$J$12) + 3,1)&gt;0,
INDEX(中間シート!B$1:B$149,QUOTIENT(ROW(A829)-2, 参照用!$J$12) + 3,1),
"")</f>
        <v>46030</v>
      </c>
      <c r="B829" s="8" t="str">
        <f>IF(INDEX(中間シート!D$1:D$149,QUOTIENT(ROW(B829)-2, 参照用!$J$12) + 3,1)&gt;0,
INDEX(中間シート!D$1:D$149,QUOTIENT(ROW(B829)-2, 参照用!$J$12) + 3,1),
"")</f>
        <v>夜</v>
      </c>
      <c r="C829" s="8" t="str">
        <f>INDEX(中間シート!$A$1:$AZ$149,MATCH(A829&amp;B829,中間シート!$A$1:$A$149,0),MATCH(C$1,中間シート!$A$2:$AZ$2,0))</f>
        <v/>
      </c>
      <c r="D829" s="8" t="str">
        <f>INDEX(中間シート!$A$1:$AZ$149,MATCH($A829&amp;$B829,中間シート!$A$1:$A$149,0),MATCH(D$1,中間シート!$A$2:$AZ$2,0))</f>
        <v/>
      </c>
      <c r="E829" t="str">
        <f>IF(
A829="","",
VLOOKUP(MOD(ROW(A829)-2, 参照用!$J$12) + 1,参照用!$N$1:$P$50,2,0)
)</f>
        <v>悪化サイン</v>
      </c>
      <c r="F829" t="str">
        <f xml:space="preserve">
IF(A829="","",
VLOOKUP(MOD(ROW(A829)-2, 参照用!$J$12) + 1,参照用!$N$1:$P$50,3,0)
)</f>
        <v>イライラ</v>
      </c>
      <c r="G829">
        <f xml:space="preserve">
IF(A829="","",
IFERROR(
INDEX(中間シート!$B:$CB,
MATCH(A829&amp;B829,中間シート!$A$1:$A$149,0),
MATCH(F829,中間シート!$B$2:$CB$2,0)
),
"")
)</f>
        <v>0</v>
      </c>
      <c r="H829">
        <f t="shared" si="36"/>
        <v>0</v>
      </c>
      <c r="I829" t="str">
        <f t="shared" si="37"/>
        <v/>
      </c>
      <c r="J829" t="str">
        <f xml:space="preserve">
_xlfn.SWITCH(E829,
"良好サイン",H829*VLOOKUP(F829,参照用!$P$2:$Q$55,2,0),
"注意サイン",H829*VLOOKUP(F829,参照用!$P$2:$Q$55,2,0),
""
)</f>
        <v/>
      </c>
      <c r="K829" s="20">
        <f t="shared" si="38"/>
        <v>60</v>
      </c>
    </row>
    <row r="830" spans="1:11" x14ac:dyDescent="0.2">
      <c r="A830" s="8">
        <f>IF(INDEX(中間シート!B$1:B$149,QUOTIENT(ROW(A830)-2, 参照用!$J$12) + 3,1)&gt;0,
INDEX(中間シート!B$1:B$149,QUOTIENT(ROW(A830)-2, 参照用!$J$12) + 3,1),
"")</f>
        <v>46030</v>
      </c>
      <c r="B830" s="8" t="str">
        <f>IF(INDEX(中間シート!D$1:D$149,QUOTIENT(ROW(B830)-2, 参照用!$J$12) + 3,1)&gt;0,
INDEX(中間シート!D$1:D$149,QUOTIENT(ROW(B830)-2, 参照用!$J$12) + 3,1),
"")</f>
        <v>夜</v>
      </c>
      <c r="C830" s="8" t="str">
        <f>INDEX(中間シート!$A$1:$AZ$149,MATCH(A830&amp;B830,中間シート!$A$1:$A$149,0),MATCH(C$1,中間シート!$A$2:$AZ$2,0))</f>
        <v/>
      </c>
      <c r="D830" s="8" t="str">
        <f>INDEX(中間シート!$A$1:$AZ$149,MATCH($A830&amp;$B830,中間シート!$A$1:$A$149,0),MATCH(D$1,中間シート!$A$2:$AZ$2,0))</f>
        <v/>
      </c>
      <c r="E830" t="str">
        <f>IF(
A830="","",
VLOOKUP(MOD(ROW(A830)-2, 参照用!$J$12) + 1,参照用!$N$1:$P$50,2,0)
)</f>
        <v>悪化サイン</v>
      </c>
      <c r="F830" t="str">
        <f xml:space="preserve">
IF(A830="","",
VLOOKUP(MOD(ROW(A830)-2, 参照用!$J$12) + 1,参照用!$N$1:$P$50,3,0)
)</f>
        <v>恐怖心</v>
      </c>
      <c r="G830">
        <f xml:space="preserve">
IF(A830="","",
IFERROR(
INDEX(中間シート!$B:$CB,
MATCH(A830&amp;B830,中間シート!$A$1:$A$149,0),
MATCH(F830,中間シート!$B$2:$CB$2,0)
),
"")
)</f>
        <v>0</v>
      </c>
      <c r="H830">
        <f t="shared" si="36"/>
        <v>0</v>
      </c>
      <c r="I830" t="str">
        <f t="shared" si="37"/>
        <v/>
      </c>
      <c r="J830" t="str">
        <f xml:space="preserve">
_xlfn.SWITCH(E830,
"良好サイン",H830*VLOOKUP(F830,参照用!$P$2:$Q$55,2,0),
"注意サイン",H830*VLOOKUP(F830,参照用!$P$2:$Q$55,2,0),
""
)</f>
        <v/>
      </c>
      <c r="K830" s="20">
        <f t="shared" si="38"/>
        <v>60</v>
      </c>
    </row>
    <row r="831" spans="1:11" x14ac:dyDescent="0.2">
      <c r="A831" s="8">
        <f>IF(INDEX(中間シート!B$1:B$149,QUOTIENT(ROW(A831)-2, 参照用!$J$12) + 3,1)&gt;0,
INDEX(中間シート!B$1:B$149,QUOTIENT(ROW(A831)-2, 参照用!$J$12) + 3,1),
"")</f>
        <v>46030</v>
      </c>
      <c r="B831" s="8" t="str">
        <f>IF(INDEX(中間シート!D$1:D$149,QUOTIENT(ROW(B831)-2, 参照用!$J$12) + 3,1)&gt;0,
INDEX(中間シート!D$1:D$149,QUOTIENT(ROW(B831)-2, 参照用!$J$12) + 3,1),
"")</f>
        <v>夜</v>
      </c>
      <c r="C831" s="8" t="str">
        <f>INDEX(中間シート!$A$1:$AZ$149,MATCH(A831&amp;B831,中間シート!$A$1:$A$149,0),MATCH(C$1,中間シート!$A$2:$AZ$2,0))</f>
        <v/>
      </c>
      <c r="D831" s="8" t="str">
        <f>INDEX(中間シート!$A$1:$AZ$149,MATCH($A831&amp;$B831,中間シート!$A$1:$A$149,0),MATCH(D$1,中間シート!$A$2:$AZ$2,0))</f>
        <v/>
      </c>
      <c r="E831" t="str">
        <f>IF(
A831="","",
VLOOKUP(MOD(ROW(A831)-2, 参照用!$J$12) + 1,参照用!$N$1:$P$50,2,0)
)</f>
        <v>悪化サイン</v>
      </c>
      <c r="F831" t="str">
        <f xml:space="preserve">
IF(A831="","",
VLOOKUP(MOD(ROW(A831)-2, 参照用!$J$12) + 1,参照用!$N$1:$P$50,3,0)
)</f>
        <v>外出不可</v>
      </c>
      <c r="G831">
        <f xml:space="preserve">
IF(A831="","",
IFERROR(
INDEX(中間シート!$B:$CB,
MATCH(A831&amp;B831,中間シート!$A$1:$A$149,0),
MATCH(F831,中間シート!$B$2:$CB$2,0)
),
"")
)</f>
        <v>0</v>
      </c>
      <c r="H831">
        <f t="shared" si="36"/>
        <v>0</v>
      </c>
      <c r="I831" t="str">
        <f t="shared" si="37"/>
        <v/>
      </c>
      <c r="J831" t="str">
        <f xml:space="preserve">
_xlfn.SWITCH(E831,
"良好サイン",H831*VLOOKUP(F831,参照用!$P$2:$Q$55,2,0),
"注意サイン",H831*VLOOKUP(F831,参照用!$P$2:$Q$55,2,0),
""
)</f>
        <v/>
      </c>
      <c r="K831" s="20">
        <f t="shared" si="38"/>
        <v>60</v>
      </c>
    </row>
    <row r="832" spans="1:11" x14ac:dyDescent="0.2">
      <c r="A832" s="8">
        <f>IF(INDEX(中間シート!B$1:B$149,QUOTIENT(ROW(A832)-2, 参照用!$J$12) + 3,1)&gt;0,
INDEX(中間シート!B$1:B$149,QUOTIENT(ROW(A832)-2, 参照用!$J$12) + 3,1),
"")</f>
        <v>46030</v>
      </c>
      <c r="B832" s="8" t="str">
        <f>IF(INDEX(中間シート!D$1:D$149,QUOTIENT(ROW(B832)-2, 参照用!$J$12) + 3,1)&gt;0,
INDEX(中間シート!D$1:D$149,QUOTIENT(ROW(B832)-2, 参照用!$J$12) + 3,1),
"")</f>
        <v>夜</v>
      </c>
      <c r="C832" s="8" t="str">
        <f>INDEX(中間シート!$A$1:$AZ$149,MATCH(A832&amp;B832,中間シート!$A$1:$A$149,0),MATCH(C$1,中間シート!$A$2:$AZ$2,0))</f>
        <v/>
      </c>
      <c r="D832" s="8" t="str">
        <f>INDEX(中間シート!$A$1:$AZ$149,MATCH($A832&amp;$B832,中間シート!$A$1:$A$149,0),MATCH(D$1,中間シート!$A$2:$AZ$2,0))</f>
        <v/>
      </c>
      <c r="E832" t="str">
        <f>IF(
A832="","",
VLOOKUP(MOD(ROW(A832)-2, 参照用!$J$12) + 1,参照用!$N$1:$P$50,2,0)
)</f>
        <v>悪化サイン</v>
      </c>
      <c r="F832" t="str">
        <f xml:space="preserve">
IF(A832="","",
VLOOKUP(MOD(ROW(A832)-2, 参照用!$J$12) + 1,参照用!$N$1:$P$50,3,0)
)</f>
        <v>思考不能</v>
      </c>
      <c r="G832">
        <f xml:space="preserve">
IF(A832="","",
IFERROR(
INDEX(中間シート!$B:$CB,
MATCH(A832&amp;B832,中間シート!$A$1:$A$149,0),
MATCH(F832,中間シート!$B$2:$CB$2,0)
),
"")
)</f>
        <v>0</v>
      </c>
      <c r="H832">
        <f t="shared" si="36"/>
        <v>0</v>
      </c>
      <c r="I832" t="str">
        <f t="shared" si="37"/>
        <v/>
      </c>
      <c r="J832" t="str">
        <f xml:space="preserve">
_xlfn.SWITCH(E832,
"良好サイン",H832*VLOOKUP(F832,参照用!$P$2:$Q$55,2,0),
"注意サイン",H832*VLOOKUP(F832,参照用!$P$2:$Q$55,2,0),
""
)</f>
        <v/>
      </c>
      <c r="K832" s="20">
        <f t="shared" si="38"/>
        <v>60</v>
      </c>
    </row>
    <row r="833" spans="1:11" x14ac:dyDescent="0.2">
      <c r="A833" s="8">
        <f>IF(INDEX(中間シート!B$1:B$149,QUOTIENT(ROW(A833)-2, 参照用!$J$12) + 3,1)&gt;0,
INDEX(中間シート!B$1:B$149,QUOTIENT(ROW(A833)-2, 参照用!$J$12) + 3,1),
"")</f>
        <v>46030</v>
      </c>
      <c r="B833" s="8" t="str">
        <f>IF(INDEX(中間シート!D$1:D$149,QUOTIENT(ROW(B833)-2, 参照用!$J$12) + 3,1)&gt;0,
INDEX(中間シート!D$1:D$149,QUOTIENT(ROW(B833)-2, 参照用!$J$12) + 3,1),
"")</f>
        <v>夜</v>
      </c>
      <c r="C833" s="8" t="str">
        <f>INDEX(中間シート!$A$1:$AZ$149,MATCH(A833&amp;B833,中間シート!$A$1:$A$149,0),MATCH(C$1,中間シート!$A$2:$AZ$2,0))</f>
        <v/>
      </c>
      <c r="D833" s="8" t="str">
        <f>INDEX(中間シート!$A$1:$AZ$149,MATCH($A833&amp;$B833,中間シート!$A$1:$A$149,0),MATCH(D$1,中間シート!$A$2:$AZ$2,0))</f>
        <v/>
      </c>
      <c r="E833" t="str">
        <f>IF(
A833="","",
VLOOKUP(MOD(ROW(A833)-2, 参照用!$J$12) + 1,参照用!$N$1:$P$50,2,0)
)</f>
        <v>悪化サイン</v>
      </c>
      <c r="F833" t="str">
        <f xml:space="preserve">
IF(A833="","",
VLOOKUP(MOD(ROW(A833)-2, 参照用!$J$12) + 1,参照用!$N$1:$P$50,3,0)
)</f>
        <v>人間不信</v>
      </c>
      <c r="G833">
        <f xml:space="preserve">
IF(A833="","",
IFERROR(
INDEX(中間シート!$B:$CB,
MATCH(A833&amp;B833,中間シート!$A$1:$A$149,0),
MATCH(F833,中間シート!$B$2:$CB$2,0)
),
"")
)</f>
        <v>0</v>
      </c>
      <c r="H833">
        <f t="shared" si="36"/>
        <v>0</v>
      </c>
      <c r="I833" t="str">
        <f t="shared" si="37"/>
        <v/>
      </c>
      <c r="J833" t="str">
        <f xml:space="preserve">
_xlfn.SWITCH(E833,
"良好サイン",H833*VLOOKUP(F833,参照用!$P$2:$Q$55,2,0),
"注意サイン",H833*VLOOKUP(F833,参照用!$P$2:$Q$55,2,0),
""
)</f>
        <v/>
      </c>
      <c r="K833" s="20">
        <f t="shared" si="38"/>
        <v>60</v>
      </c>
    </row>
    <row r="834" spans="1:11" x14ac:dyDescent="0.2">
      <c r="A834" s="8">
        <f>IF(INDEX(中間シート!B$1:B$149,QUOTIENT(ROW(A834)-2, 参照用!$J$12) + 3,1)&gt;0,
INDEX(中間シート!B$1:B$149,QUOTIENT(ROW(A834)-2, 参照用!$J$12) + 3,1),
"")</f>
        <v>46030</v>
      </c>
      <c r="B834" s="8" t="str">
        <f>IF(INDEX(中間シート!D$1:D$149,QUOTIENT(ROW(B834)-2, 参照用!$J$12) + 3,1)&gt;0,
INDEX(中間シート!D$1:D$149,QUOTIENT(ROW(B834)-2, 参照用!$J$12) + 3,1),
"")</f>
        <v>夜</v>
      </c>
      <c r="C834" s="8" t="str">
        <f>INDEX(中間シート!$A$1:$AZ$149,MATCH(A834&amp;B834,中間シート!$A$1:$A$149,0),MATCH(C$1,中間シート!$A$2:$AZ$2,0))</f>
        <v/>
      </c>
      <c r="D834" s="8" t="str">
        <f>INDEX(中間シート!$A$1:$AZ$149,MATCH($A834&amp;$B834,中間シート!$A$1:$A$149,0),MATCH(D$1,中間シート!$A$2:$AZ$2,0))</f>
        <v/>
      </c>
      <c r="E834" t="str">
        <f>IF(
A834="","",
VLOOKUP(MOD(ROW(A834)-2, 参照用!$J$12) + 1,参照用!$N$1:$P$50,2,0)
)</f>
        <v>悪化サイン</v>
      </c>
      <c r="F834" t="str">
        <f xml:space="preserve">
IF(A834="","",
VLOOKUP(MOD(ROW(A834)-2, 参照用!$J$12) + 1,参照用!$N$1:$P$50,3,0)
)</f>
        <v>破壊衝動</v>
      </c>
      <c r="G834">
        <f xml:space="preserve">
IF(A834="","",
IFERROR(
INDEX(中間シート!$B:$CB,
MATCH(A834&amp;B834,中間シート!$A$1:$A$149,0),
MATCH(F834,中間シート!$B$2:$CB$2,0)
),
"")
)</f>
        <v>0</v>
      </c>
      <c r="H834">
        <f t="shared" si="36"/>
        <v>0</v>
      </c>
      <c r="I834" t="str">
        <f t="shared" si="37"/>
        <v/>
      </c>
      <c r="J834" t="str">
        <f xml:space="preserve">
_xlfn.SWITCH(E834,
"良好サイン",H834*VLOOKUP(F834,参照用!$P$2:$Q$55,2,0),
"注意サイン",H834*VLOOKUP(F834,参照用!$P$2:$Q$55,2,0),
""
)</f>
        <v/>
      </c>
      <c r="K834" s="20">
        <f t="shared" si="38"/>
        <v>60</v>
      </c>
    </row>
    <row r="835" spans="1:11" x14ac:dyDescent="0.2">
      <c r="A835" s="8">
        <f>IF(INDEX(中間シート!B$1:B$149,QUOTIENT(ROW(A835)-2, 参照用!$J$12) + 3,1)&gt;0,
INDEX(中間シート!B$1:B$149,QUOTIENT(ROW(A835)-2, 参照用!$J$12) + 3,1),
"")</f>
        <v>46030</v>
      </c>
      <c r="B835" s="8" t="str">
        <f>IF(INDEX(中間シート!D$1:D$149,QUOTIENT(ROW(B835)-2, 参照用!$J$12) + 3,1)&gt;0,
INDEX(中間シート!D$1:D$149,QUOTIENT(ROW(B835)-2, 参照用!$J$12) + 3,1),
"")</f>
        <v>夜</v>
      </c>
      <c r="C835" s="8" t="str">
        <f>INDEX(中間シート!$A$1:$AZ$149,MATCH(A835&amp;B835,中間シート!$A$1:$A$149,0),MATCH(C$1,中間シート!$A$2:$AZ$2,0))</f>
        <v/>
      </c>
      <c r="D835" s="8" t="str">
        <f>INDEX(中間シート!$A$1:$AZ$149,MATCH($A835&amp;$B835,中間シート!$A$1:$A$149,0),MATCH(D$1,中間シート!$A$2:$AZ$2,0))</f>
        <v/>
      </c>
      <c r="E835" t="str">
        <f>IF(
A835="","",
VLOOKUP(MOD(ROW(A835)-2, 参照用!$J$12) + 1,参照用!$N$1:$P$50,2,0)
)</f>
        <v>リカバリー</v>
      </c>
      <c r="F835" t="str">
        <f xml:space="preserve">
IF(A835="","",
VLOOKUP(MOD(ROW(A835)-2, 参照用!$J$12) + 1,参照用!$N$1:$P$50,3,0)
)</f>
        <v>ストレッチ</v>
      </c>
      <c r="G835">
        <f xml:space="preserve">
IF(A835="","",
IFERROR(
INDEX(中間シート!$B:$CB,
MATCH(A835&amp;B835,中間シート!$A$1:$A$149,0),
MATCH(F835,中間シート!$B$2:$CB$2,0)
),
"")
)</f>
        <v>0</v>
      </c>
      <c r="H835">
        <f t="shared" ref="H835:H898" si="39">IFERROR(IF(VALUE(G835)&gt;100,"",VALUE(G835)),"")</f>
        <v>0</v>
      </c>
      <c r="I835" t="str">
        <f t="shared" ref="I835:I898" si="40">IF(H835="",G835,"")</f>
        <v/>
      </c>
      <c r="J835" t="str">
        <f xml:space="preserve">
_xlfn.SWITCH(E835,
"良好サイン",H835*VLOOKUP(F835,参照用!$P$2:$Q$55,2,0),
"注意サイン",H835*VLOOKUP(F835,参照用!$P$2:$Q$55,2,0),
""
)</f>
        <v/>
      </c>
      <c r="K835" s="20">
        <f t="shared" ref="K835:K898" si="41">IFERROR(IF(A835="","",(60+SUMIFS($J$1:$J$3999,$A$1:$A$3999,A835,$B$1:$B$3999,B835)))
/
(1+SUMIFS(H:H,A:A,A835,B:B,B835,E:E,"悪化サイン")),"")</f>
        <v>60</v>
      </c>
    </row>
    <row r="836" spans="1:11" x14ac:dyDescent="0.2">
      <c r="A836" s="8">
        <f>IF(INDEX(中間シート!B$1:B$149,QUOTIENT(ROW(A836)-2, 参照用!$J$12) + 3,1)&gt;0,
INDEX(中間シート!B$1:B$149,QUOTIENT(ROW(A836)-2, 参照用!$J$12) + 3,1),
"")</f>
        <v>46030</v>
      </c>
      <c r="B836" s="8" t="str">
        <f>IF(INDEX(中間シート!D$1:D$149,QUOTIENT(ROW(B836)-2, 参照用!$J$12) + 3,1)&gt;0,
INDEX(中間シート!D$1:D$149,QUOTIENT(ROW(B836)-2, 参照用!$J$12) + 3,1),
"")</f>
        <v>夜</v>
      </c>
      <c r="C836" s="8" t="str">
        <f>INDEX(中間シート!$A$1:$AZ$149,MATCH(A836&amp;B836,中間シート!$A$1:$A$149,0),MATCH(C$1,中間シート!$A$2:$AZ$2,0))</f>
        <v/>
      </c>
      <c r="D836" s="8" t="str">
        <f>INDEX(中間シート!$A$1:$AZ$149,MATCH($A836&amp;$B836,中間シート!$A$1:$A$149,0),MATCH(D$1,中間シート!$A$2:$AZ$2,0))</f>
        <v/>
      </c>
      <c r="E836" t="str">
        <f>IF(
A836="","",
VLOOKUP(MOD(ROW(A836)-2, 参照用!$J$12) + 1,参照用!$N$1:$P$50,2,0)
)</f>
        <v>リカバリー</v>
      </c>
      <c r="F836" t="str">
        <f xml:space="preserve">
IF(A836="","",
VLOOKUP(MOD(ROW(A836)-2, 参照用!$J$12) + 1,参照用!$N$1:$P$50,3,0)
)</f>
        <v>仮眠</v>
      </c>
      <c r="G836">
        <f xml:space="preserve">
IF(A836="","",
IFERROR(
INDEX(中間シート!$B:$CB,
MATCH(A836&amp;B836,中間シート!$A$1:$A$149,0),
MATCH(F836,中間シート!$B$2:$CB$2,0)
),
"")
)</f>
        <v>0</v>
      </c>
      <c r="H836">
        <f t="shared" si="39"/>
        <v>0</v>
      </c>
      <c r="I836" t="str">
        <f t="shared" si="40"/>
        <v/>
      </c>
      <c r="J836" t="str">
        <f xml:space="preserve">
_xlfn.SWITCH(E836,
"良好サイン",H836*VLOOKUP(F836,参照用!$P$2:$Q$55,2,0),
"注意サイン",H836*VLOOKUP(F836,参照用!$P$2:$Q$55,2,0),
""
)</f>
        <v/>
      </c>
      <c r="K836" s="20">
        <f t="shared" si="41"/>
        <v>60</v>
      </c>
    </row>
    <row r="837" spans="1:11" x14ac:dyDescent="0.2">
      <c r="A837" s="8">
        <f>IF(INDEX(中間シート!B$1:B$149,QUOTIENT(ROW(A837)-2, 参照用!$J$12) + 3,1)&gt;0,
INDEX(中間シート!B$1:B$149,QUOTIENT(ROW(A837)-2, 参照用!$J$12) + 3,1),
"")</f>
        <v>46030</v>
      </c>
      <c r="B837" s="8" t="str">
        <f>IF(INDEX(中間シート!D$1:D$149,QUOTIENT(ROW(B837)-2, 参照用!$J$12) + 3,1)&gt;0,
INDEX(中間シート!D$1:D$149,QUOTIENT(ROW(B837)-2, 参照用!$J$12) + 3,1),
"")</f>
        <v>夜</v>
      </c>
      <c r="C837" s="8" t="str">
        <f>INDEX(中間シート!$A$1:$AZ$149,MATCH(A837&amp;B837,中間シート!$A$1:$A$149,0),MATCH(C$1,中間シート!$A$2:$AZ$2,0))</f>
        <v/>
      </c>
      <c r="D837" s="8" t="str">
        <f>INDEX(中間シート!$A$1:$AZ$149,MATCH($A837&amp;$B837,中間シート!$A$1:$A$149,0),MATCH(D$1,中間シート!$A$2:$AZ$2,0))</f>
        <v/>
      </c>
      <c r="E837" t="str">
        <f>IF(
A837="","",
VLOOKUP(MOD(ROW(A837)-2, 参照用!$J$12) + 1,参照用!$N$1:$P$50,2,0)
)</f>
        <v>リカバリー</v>
      </c>
      <c r="F837" t="str">
        <f xml:space="preserve">
IF(A837="","",
VLOOKUP(MOD(ROW(A837)-2, 参照用!$J$12) + 1,参照用!$N$1:$P$50,3,0)
)</f>
        <v>音楽</v>
      </c>
      <c r="G837">
        <f xml:space="preserve">
IF(A837="","",
IFERROR(
INDEX(中間シート!$B:$CB,
MATCH(A837&amp;B837,中間シート!$A$1:$A$149,0),
MATCH(F837,中間シート!$B$2:$CB$2,0)
),
"")
)</f>
        <v>0</v>
      </c>
      <c r="H837">
        <f t="shared" si="39"/>
        <v>0</v>
      </c>
      <c r="I837" t="str">
        <f t="shared" si="40"/>
        <v/>
      </c>
      <c r="J837" t="str">
        <f xml:space="preserve">
_xlfn.SWITCH(E837,
"良好サイン",H837*VLOOKUP(F837,参照用!$P$2:$Q$55,2,0),
"注意サイン",H837*VLOOKUP(F837,参照用!$P$2:$Q$55,2,0),
""
)</f>
        <v/>
      </c>
      <c r="K837" s="20">
        <f t="shared" si="41"/>
        <v>60</v>
      </c>
    </row>
    <row r="838" spans="1:11" x14ac:dyDescent="0.2">
      <c r="A838" s="8">
        <f>IF(INDEX(中間シート!B$1:B$149,QUOTIENT(ROW(A838)-2, 参照用!$J$12) + 3,1)&gt;0,
INDEX(中間シート!B$1:B$149,QUOTIENT(ROW(A838)-2, 参照用!$J$12) + 3,1),
"")</f>
        <v>46030</v>
      </c>
      <c r="B838" s="8" t="str">
        <f>IF(INDEX(中間シート!D$1:D$149,QUOTIENT(ROW(B838)-2, 参照用!$J$12) + 3,1)&gt;0,
INDEX(中間シート!D$1:D$149,QUOTIENT(ROW(B838)-2, 参照用!$J$12) + 3,1),
"")</f>
        <v>夜</v>
      </c>
      <c r="C838" s="8" t="str">
        <f>INDEX(中間シート!$A$1:$AZ$149,MATCH(A838&amp;B838,中間シート!$A$1:$A$149,0),MATCH(C$1,中間シート!$A$2:$AZ$2,0))</f>
        <v/>
      </c>
      <c r="D838" s="8" t="str">
        <f>INDEX(中間シート!$A$1:$AZ$149,MATCH($A838&amp;$B838,中間シート!$A$1:$A$149,0),MATCH(D$1,中間シート!$A$2:$AZ$2,0))</f>
        <v/>
      </c>
      <c r="E838" t="str">
        <f>IF(
A838="","",
VLOOKUP(MOD(ROW(A838)-2, 参照用!$J$12) + 1,参照用!$N$1:$P$50,2,0)
)</f>
        <v>リカバリー</v>
      </c>
      <c r="F838" t="str">
        <f xml:space="preserve">
IF(A838="","",
VLOOKUP(MOD(ROW(A838)-2, 参照用!$J$12) + 1,参照用!$N$1:$P$50,3,0)
)</f>
        <v>頓服</v>
      </c>
      <c r="G838">
        <f xml:space="preserve">
IF(A838="","",
IFERROR(
INDEX(中間シート!$B:$CB,
MATCH(A838&amp;B838,中間シート!$A$1:$A$149,0),
MATCH(F838,中間シート!$B$2:$CB$2,0)
),
"")
)</f>
        <v>0</v>
      </c>
      <c r="H838">
        <f t="shared" si="39"/>
        <v>0</v>
      </c>
      <c r="I838" t="str">
        <f t="shared" si="40"/>
        <v/>
      </c>
      <c r="J838" t="str">
        <f xml:space="preserve">
_xlfn.SWITCH(E838,
"良好サイン",H838*VLOOKUP(F838,参照用!$P$2:$Q$55,2,0),
"注意サイン",H838*VLOOKUP(F838,参照用!$P$2:$Q$55,2,0),
""
)</f>
        <v/>
      </c>
      <c r="K838" s="20">
        <f t="shared" si="41"/>
        <v>60</v>
      </c>
    </row>
    <row r="839" spans="1:11" x14ac:dyDescent="0.2">
      <c r="A839" s="8">
        <f>IF(INDEX(中間シート!B$1:B$149,QUOTIENT(ROW(A839)-2, 参照用!$J$12) + 3,1)&gt;0,
INDEX(中間シート!B$1:B$149,QUOTIENT(ROW(A839)-2, 参照用!$J$12) + 3,1),
"")</f>
        <v>46030</v>
      </c>
      <c r="B839" s="8" t="str">
        <f>IF(INDEX(中間シート!D$1:D$149,QUOTIENT(ROW(B839)-2, 参照用!$J$12) + 3,1)&gt;0,
INDEX(中間シート!D$1:D$149,QUOTIENT(ROW(B839)-2, 参照用!$J$12) + 3,1),
"")</f>
        <v>夜</v>
      </c>
      <c r="C839" s="8" t="str">
        <f>INDEX(中間シート!$A$1:$AZ$149,MATCH(A839&amp;B839,中間シート!$A$1:$A$149,0),MATCH(C$1,中間シート!$A$2:$AZ$2,0))</f>
        <v/>
      </c>
      <c r="D839" s="8" t="str">
        <f>INDEX(中間シート!$A$1:$AZ$149,MATCH($A839&amp;$B839,中間シート!$A$1:$A$149,0),MATCH(D$1,中間シート!$A$2:$AZ$2,0))</f>
        <v/>
      </c>
      <c r="E839" t="str">
        <f>IF(
A839="","",
VLOOKUP(MOD(ROW(A839)-2, 参照用!$J$12) + 1,参照用!$N$1:$P$50,2,0)
)</f>
        <v>リカバリー</v>
      </c>
      <c r="F839" t="str">
        <f xml:space="preserve">
IF(A839="","",
VLOOKUP(MOD(ROW(A839)-2, 参照用!$J$12) + 1,参照用!$N$1:$P$50,3,0)
)</f>
        <v>散歩</v>
      </c>
      <c r="G839">
        <f xml:space="preserve">
IF(A839="","",
IFERROR(
INDEX(中間シート!$B:$CB,
MATCH(A839&amp;B839,中間シート!$A$1:$A$149,0),
MATCH(F839,中間シート!$B$2:$CB$2,0)
),
"")
)</f>
        <v>0</v>
      </c>
      <c r="H839">
        <f t="shared" si="39"/>
        <v>0</v>
      </c>
      <c r="I839" t="str">
        <f t="shared" si="40"/>
        <v/>
      </c>
      <c r="J839" t="str">
        <f xml:space="preserve">
_xlfn.SWITCH(E839,
"良好サイン",H839*VLOOKUP(F839,参照用!$P$2:$Q$55,2,0),
"注意サイン",H839*VLOOKUP(F839,参照用!$P$2:$Q$55,2,0),
""
)</f>
        <v/>
      </c>
      <c r="K839" s="20">
        <f t="shared" si="41"/>
        <v>60</v>
      </c>
    </row>
    <row r="840" spans="1:11" x14ac:dyDescent="0.2">
      <c r="A840" s="8">
        <f>IF(INDEX(中間シート!B$1:B$149,QUOTIENT(ROW(A840)-2, 参照用!$J$12) + 3,1)&gt;0,
INDEX(中間シート!B$1:B$149,QUOTIENT(ROW(A840)-2, 参照用!$J$12) + 3,1),
"")</f>
        <v>46030</v>
      </c>
      <c r="B840" s="8" t="str">
        <f>IF(INDEX(中間シート!D$1:D$149,QUOTIENT(ROW(B840)-2, 参照用!$J$12) + 3,1)&gt;0,
INDEX(中間シート!D$1:D$149,QUOTIENT(ROW(B840)-2, 参照用!$J$12) + 3,1),
"")</f>
        <v>夜</v>
      </c>
      <c r="C840" s="8" t="str">
        <f>INDEX(中間シート!$A$1:$AZ$149,MATCH(A840&amp;B840,中間シート!$A$1:$A$149,0),MATCH(C$1,中間シート!$A$2:$AZ$2,0))</f>
        <v/>
      </c>
      <c r="D840" s="8" t="str">
        <f>INDEX(中間シート!$A$1:$AZ$149,MATCH($A840&amp;$B840,中間シート!$A$1:$A$149,0),MATCH(D$1,中間シート!$A$2:$AZ$2,0))</f>
        <v/>
      </c>
      <c r="E840" t="str">
        <f>IF(
A840="","",
VLOOKUP(MOD(ROW(A840)-2, 参照用!$J$12) + 1,参照用!$N$1:$P$50,2,0)
)</f>
        <v>服薬</v>
      </c>
      <c r="F840" t="str">
        <f xml:space="preserve">
IF(A840="","",
VLOOKUP(MOD(ROW(A840)-2, 参照用!$J$12) + 1,参照用!$N$1:$P$50,3,0)
)</f>
        <v>いつもの薬</v>
      </c>
      <c r="G840">
        <f xml:space="preserve">
IF(A840="","",
IFERROR(
INDEX(中間シート!$B:$CB,
MATCH(A840&amp;B840,中間シート!$A$1:$A$149,0),
MATCH(F840,中間シート!$B$2:$CB$2,0)
),
"")
)</f>
        <v>0</v>
      </c>
      <c r="H840">
        <f t="shared" si="39"/>
        <v>0</v>
      </c>
      <c r="I840" t="str">
        <f t="shared" si="40"/>
        <v/>
      </c>
      <c r="J840" t="str">
        <f xml:space="preserve">
_xlfn.SWITCH(E840,
"良好サイン",H840*VLOOKUP(F840,参照用!$P$2:$Q$55,2,0),
"注意サイン",H840*VLOOKUP(F840,参照用!$P$2:$Q$55,2,0),
""
)</f>
        <v/>
      </c>
      <c r="K840" s="20">
        <f t="shared" si="41"/>
        <v>60</v>
      </c>
    </row>
    <row r="841" spans="1:11" x14ac:dyDescent="0.2">
      <c r="A841" s="8">
        <f>IF(INDEX(中間シート!B$1:B$149,QUOTIENT(ROW(A841)-2, 参照用!$J$12) + 3,1)&gt;0,
INDEX(中間シート!B$1:B$149,QUOTIENT(ROW(A841)-2, 参照用!$J$12) + 3,1),
"")</f>
        <v>46030</v>
      </c>
      <c r="B841" s="8" t="str">
        <f>IF(INDEX(中間シート!D$1:D$149,QUOTIENT(ROW(B841)-2, 参照用!$J$12) + 3,1)&gt;0,
INDEX(中間シート!D$1:D$149,QUOTIENT(ROW(B841)-2, 参照用!$J$12) + 3,1),
"")</f>
        <v>夜</v>
      </c>
      <c r="C841" s="8" t="str">
        <f>INDEX(中間シート!$A$1:$AZ$149,MATCH(A841&amp;B841,中間シート!$A$1:$A$149,0),MATCH(C$1,中間シート!$A$2:$AZ$2,0))</f>
        <v/>
      </c>
      <c r="D841" s="8" t="str">
        <f>INDEX(中間シート!$A$1:$AZ$149,MATCH($A841&amp;$B841,中間シート!$A$1:$A$149,0),MATCH(D$1,中間シート!$A$2:$AZ$2,0))</f>
        <v/>
      </c>
      <c r="E841" t="str">
        <f>IF(
A841="","",
VLOOKUP(MOD(ROW(A841)-2, 参照用!$J$12) + 1,参照用!$N$1:$P$50,2,0)
)</f>
        <v>備考</v>
      </c>
      <c r="F841" t="str">
        <f xml:space="preserve">
IF(A841="","",
VLOOKUP(MOD(ROW(A841)-2, 参照用!$J$12) + 1,参照用!$N$1:$P$50,3,0)
)</f>
        <v>コメント</v>
      </c>
      <c r="G841" t="str">
        <f xml:space="preserve">
IF(A841="","",
IFERROR(
INDEX(中間シート!$B:$CB,
MATCH(A841&amp;B841,中間シート!$A$1:$A$149,0),
MATCH(F841,中間シート!$B$2:$CB$2,0)
),
"")
)</f>
        <v/>
      </c>
      <c r="H841" t="str">
        <f t="shared" si="39"/>
        <v/>
      </c>
      <c r="I841" t="str">
        <f t="shared" si="40"/>
        <v/>
      </c>
      <c r="J841" t="str">
        <f xml:space="preserve">
_xlfn.SWITCH(E841,
"良好サイン",H841*VLOOKUP(F841,参照用!$P$2:$Q$55,2,0),
"注意サイン",H841*VLOOKUP(F841,参照用!$P$2:$Q$55,2,0),
""
)</f>
        <v/>
      </c>
      <c r="K841" s="20">
        <f t="shared" si="41"/>
        <v>60</v>
      </c>
    </row>
    <row r="842" spans="1:11" x14ac:dyDescent="0.2">
      <c r="A842" s="8">
        <f>IF(INDEX(中間シート!B$1:B$149,QUOTIENT(ROW(A842)-2, 参照用!$J$12) + 3,1)&gt;0,
INDEX(中間シート!B$1:B$149,QUOTIENT(ROW(A842)-2, 参照用!$J$12) + 3,1),
"")</f>
        <v>46031</v>
      </c>
      <c r="B842" s="8" t="str">
        <f>IF(INDEX(中間シート!D$1:D$149,QUOTIENT(ROW(B842)-2, 参照用!$J$12) + 3,1)&gt;0,
INDEX(中間シート!D$1:D$149,QUOTIENT(ROW(B842)-2, 参照用!$J$12) + 3,1),
"")</f>
        <v>朝</v>
      </c>
      <c r="C842" s="8" t="str">
        <f>INDEX(中間シート!$A$1:$AZ$149,MATCH(A842&amp;B842,中間シート!$A$1:$A$149,0),MATCH(C$1,中間シート!$A$2:$AZ$2,0))</f>
        <v/>
      </c>
      <c r="D842" s="8" t="str">
        <f>INDEX(中間シート!$A$1:$AZ$149,MATCH($A842&amp;$B842,中間シート!$A$1:$A$149,0),MATCH(D$1,中間シート!$A$2:$AZ$2,0))</f>
        <v/>
      </c>
      <c r="E842" t="str">
        <f>IF(
A842="","",
VLOOKUP(MOD(ROW(A842)-2, 参照用!$J$12) + 1,参照用!$N$1:$P$50,2,0)
)</f>
        <v>日付</v>
      </c>
      <c r="F842" t="str">
        <f xml:space="preserve">
IF(A842="","",
VLOOKUP(MOD(ROW(A842)-2, 参照用!$J$12) + 1,参照用!$N$1:$P$50,3,0)
)</f>
        <v>日付</v>
      </c>
      <c r="G842">
        <f xml:space="preserve">
IF(A842="","",
IFERROR(
INDEX(中間シート!$B:$CB,
MATCH(A842&amp;B842,中間シート!$A$1:$A$149,0),
MATCH(F842,中間シート!$B$2:$CB$2,0)
),
"")
)</f>
        <v>46031</v>
      </c>
      <c r="H842" t="str">
        <f t="shared" si="39"/>
        <v/>
      </c>
      <c r="I842">
        <f t="shared" si="40"/>
        <v>46031</v>
      </c>
      <c r="J842" t="str">
        <f xml:space="preserve">
_xlfn.SWITCH(E842,
"良好サイン",H842*VLOOKUP(F842,参照用!$P$2:$Q$55,2,0),
"注意サイン",H842*VLOOKUP(F842,参照用!$P$2:$Q$55,2,0),
""
)</f>
        <v/>
      </c>
      <c r="K842" s="20">
        <f t="shared" si="41"/>
        <v>60</v>
      </c>
    </row>
    <row r="843" spans="1:11" x14ac:dyDescent="0.2">
      <c r="A843" s="8">
        <f>IF(INDEX(中間シート!B$1:B$149,QUOTIENT(ROW(A843)-2, 参照用!$J$12) + 3,1)&gt;0,
INDEX(中間シート!B$1:B$149,QUOTIENT(ROW(A843)-2, 参照用!$J$12) + 3,1),
"")</f>
        <v>46031</v>
      </c>
      <c r="B843" s="8" t="str">
        <f>IF(INDEX(中間シート!D$1:D$149,QUOTIENT(ROW(B843)-2, 参照用!$J$12) + 3,1)&gt;0,
INDEX(中間シート!D$1:D$149,QUOTIENT(ROW(B843)-2, 参照用!$J$12) + 3,1),
"")</f>
        <v>朝</v>
      </c>
      <c r="C843" s="8" t="str">
        <f>INDEX(中間シート!$A$1:$AZ$149,MATCH(A843&amp;B843,中間シート!$A$1:$A$149,0),MATCH(C$1,中間シート!$A$2:$AZ$2,0))</f>
        <v/>
      </c>
      <c r="D843" s="8" t="str">
        <f>INDEX(中間シート!$A$1:$AZ$149,MATCH($A843&amp;$B843,中間シート!$A$1:$A$149,0),MATCH(D$1,中間シート!$A$2:$AZ$2,0))</f>
        <v/>
      </c>
      <c r="E843" t="str">
        <f>IF(
A843="","",
VLOOKUP(MOD(ROW(A843)-2, 参照用!$J$12) + 1,参照用!$N$1:$P$50,2,0)
)</f>
        <v>曜日</v>
      </c>
      <c r="F843" t="str">
        <f xml:space="preserve">
IF(A843="","",
VLOOKUP(MOD(ROW(A843)-2, 参照用!$J$12) + 1,参照用!$N$1:$P$50,3,0)
)</f>
        <v>曜日</v>
      </c>
      <c r="G843" t="str">
        <f xml:space="preserve">
IF(A843="","",
IFERROR(
INDEX(中間シート!$B:$CB,
MATCH(A843&amp;B843,中間シート!$A$1:$A$149,0),
MATCH(F843,中間シート!$B$2:$CB$2,0)
),
"")
)</f>
        <v>金</v>
      </c>
      <c r="H843" t="str">
        <f t="shared" si="39"/>
        <v/>
      </c>
      <c r="I843" t="str">
        <f t="shared" si="40"/>
        <v>金</v>
      </c>
      <c r="J843" t="str">
        <f xml:space="preserve">
_xlfn.SWITCH(E843,
"良好サイン",H843*VLOOKUP(F843,参照用!$P$2:$Q$55,2,0),
"注意サイン",H843*VLOOKUP(F843,参照用!$P$2:$Q$55,2,0),
""
)</f>
        <v/>
      </c>
      <c r="K843" s="20">
        <f t="shared" si="41"/>
        <v>60</v>
      </c>
    </row>
    <row r="844" spans="1:11" x14ac:dyDescent="0.2">
      <c r="A844" s="8">
        <f>IF(INDEX(中間シート!B$1:B$149,QUOTIENT(ROW(A844)-2, 参照用!$J$12) + 3,1)&gt;0,
INDEX(中間シート!B$1:B$149,QUOTIENT(ROW(A844)-2, 参照用!$J$12) + 3,1),
"")</f>
        <v>46031</v>
      </c>
      <c r="B844" s="8" t="str">
        <f>IF(INDEX(中間シート!D$1:D$149,QUOTIENT(ROW(B844)-2, 参照用!$J$12) + 3,1)&gt;0,
INDEX(中間シート!D$1:D$149,QUOTIENT(ROW(B844)-2, 参照用!$J$12) + 3,1),
"")</f>
        <v>朝</v>
      </c>
      <c r="C844" s="8" t="str">
        <f>INDEX(中間シート!$A$1:$AZ$149,MATCH(A844&amp;B844,中間シート!$A$1:$A$149,0),MATCH(C$1,中間シート!$A$2:$AZ$2,0))</f>
        <v/>
      </c>
      <c r="D844" s="8" t="str">
        <f>INDEX(中間シート!$A$1:$AZ$149,MATCH($A844&amp;$B844,中間シート!$A$1:$A$149,0),MATCH(D$1,中間シート!$A$2:$AZ$2,0))</f>
        <v/>
      </c>
      <c r="E844" t="str">
        <f>IF(
A844="","",
VLOOKUP(MOD(ROW(A844)-2, 参照用!$J$12) + 1,参照用!$N$1:$P$50,2,0)
)</f>
        <v>時間帯</v>
      </c>
      <c r="F844" t="str">
        <f xml:space="preserve">
IF(A844="","",
VLOOKUP(MOD(ROW(A844)-2, 参照用!$J$12) + 1,参照用!$N$1:$P$50,3,0)
)</f>
        <v>時間帯</v>
      </c>
      <c r="G844" t="str">
        <f xml:space="preserve">
IF(A844="","",
IFERROR(
INDEX(中間シート!$B:$CB,
MATCH(A844&amp;B844,中間シート!$A$1:$A$149,0),
MATCH(F844,中間シート!$B$2:$CB$2,0)
),
"")
)</f>
        <v>朝</v>
      </c>
      <c r="H844" t="str">
        <f t="shared" si="39"/>
        <v/>
      </c>
      <c r="I844" t="str">
        <f t="shared" si="40"/>
        <v>朝</v>
      </c>
      <c r="J844" t="str">
        <f xml:space="preserve">
_xlfn.SWITCH(E844,
"良好サイン",H844*VLOOKUP(F844,参照用!$P$2:$Q$55,2,0),
"注意サイン",H844*VLOOKUP(F844,参照用!$P$2:$Q$55,2,0),
""
)</f>
        <v/>
      </c>
      <c r="K844" s="20">
        <f t="shared" si="41"/>
        <v>60</v>
      </c>
    </row>
    <row r="845" spans="1:11" x14ac:dyDescent="0.2">
      <c r="A845" s="8">
        <f>IF(INDEX(中間シート!B$1:B$149,QUOTIENT(ROW(A845)-2, 参照用!$J$12) + 3,1)&gt;0,
INDEX(中間シート!B$1:B$149,QUOTIENT(ROW(A845)-2, 参照用!$J$12) + 3,1),
"")</f>
        <v>46031</v>
      </c>
      <c r="B845" s="8" t="str">
        <f>IF(INDEX(中間シート!D$1:D$149,QUOTIENT(ROW(B845)-2, 参照用!$J$12) + 3,1)&gt;0,
INDEX(中間シート!D$1:D$149,QUOTIENT(ROW(B845)-2, 参照用!$J$12) + 3,1),
"")</f>
        <v>朝</v>
      </c>
      <c r="C845" s="8" t="str">
        <f>INDEX(中間シート!$A$1:$AZ$149,MATCH(A845&amp;B845,中間シート!$A$1:$A$149,0),MATCH(C$1,中間シート!$A$2:$AZ$2,0))</f>
        <v/>
      </c>
      <c r="D845" s="8" t="str">
        <f>INDEX(中間シート!$A$1:$AZ$149,MATCH($A845&amp;$B845,中間シート!$A$1:$A$149,0),MATCH(D$1,中間シート!$A$2:$AZ$2,0))</f>
        <v/>
      </c>
      <c r="E845" t="str">
        <f>IF(
A845="","",
VLOOKUP(MOD(ROW(A845)-2, 参照用!$J$12) + 1,参照用!$N$1:$P$50,2,0)
)</f>
        <v>気候</v>
      </c>
      <c r="F845" t="str">
        <f xml:space="preserve">
IF(A845="","",
VLOOKUP(MOD(ROW(A845)-2, 参照用!$J$12) + 1,参照用!$N$1:$P$50,3,0)
)</f>
        <v>天気</v>
      </c>
      <c r="G845" t="str">
        <f xml:space="preserve">
IF(A845="","",
IFERROR(
INDEX(中間シート!$B:$CB,
MATCH(A845&amp;B845,中間シート!$A$1:$A$149,0),
MATCH(F845,中間シート!$B$2:$CB$2,0)
),
"")
)</f>
        <v/>
      </c>
      <c r="H845" t="str">
        <f t="shared" si="39"/>
        <v/>
      </c>
      <c r="I845" t="str">
        <f t="shared" si="40"/>
        <v/>
      </c>
      <c r="J845" t="str">
        <f xml:space="preserve">
_xlfn.SWITCH(E845,
"良好サイン",H845*VLOOKUP(F845,参照用!$P$2:$Q$55,2,0),
"注意サイン",H845*VLOOKUP(F845,参照用!$P$2:$Q$55,2,0),
""
)</f>
        <v/>
      </c>
      <c r="K845" s="20">
        <f t="shared" si="41"/>
        <v>60</v>
      </c>
    </row>
    <row r="846" spans="1:11" x14ac:dyDescent="0.2">
      <c r="A846" s="8">
        <f>IF(INDEX(中間シート!B$1:B$149,QUOTIENT(ROW(A846)-2, 参照用!$J$12) + 3,1)&gt;0,
INDEX(中間シート!B$1:B$149,QUOTIENT(ROW(A846)-2, 参照用!$J$12) + 3,1),
"")</f>
        <v>46031</v>
      </c>
      <c r="B846" s="8" t="str">
        <f>IF(INDEX(中間シート!D$1:D$149,QUOTIENT(ROW(B846)-2, 参照用!$J$12) + 3,1)&gt;0,
INDEX(中間シート!D$1:D$149,QUOTIENT(ROW(B846)-2, 参照用!$J$12) + 3,1),
"")</f>
        <v>朝</v>
      </c>
      <c r="C846" s="8" t="str">
        <f>INDEX(中間シート!$A$1:$AZ$149,MATCH(A846&amp;B846,中間シート!$A$1:$A$149,0),MATCH(C$1,中間シート!$A$2:$AZ$2,0))</f>
        <v/>
      </c>
      <c r="D846" s="8" t="str">
        <f>INDEX(中間シート!$A$1:$AZ$149,MATCH($A846&amp;$B846,中間シート!$A$1:$A$149,0),MATCH(D$1,中間シート!$A$2:$AZ$2,0))</f>
        <v/>
      </c>
      <c r="E846" t="str">
        <f>IF(
A846="","",
VLOOKUP(MOD(ROW(A846)-2, 参照用!$J$12) + 1,参照用!$N$1:$P$50,2,0)
)</f>
        <v>気候</v>
      </c>
      <c r="F846" t="str">
        <f xml:space="preserve">
IF(A846="","",
VLOOKUP(MOD(ROW(A846)-2, 参照用!$J$12) + 1,参照用!$N$1:$P$50,3,0)
)</f>
        <v>気温</v>
      </c>
      <c r="G846" t="str">
        <f xml:space="preserve">
IF(A846="","",
IFERROR(
INDEX(中間シート!$B:$CB,
MATCH(A846&amp;B846,中間シート!$A$1:$A$149,0),
MATCH(F846,中間シート!$B$2:$CB$2,0)
),
"")
)</f>
        <v/>
      </c>
      <c r="H846" t="str">
        <f t="shared" si="39"/>
        <v/>
      </c>
      <c r="I846" t="str">
        <f t="shared" si="40"/>
        <v/>
      </c>
      <c r="J846" t="str">
        <f xml:space="preserve">
_xlfn.SWITCH(E846,
"良好サイン",H846*VLOOKUP(F846,参照用!$P$2:$Q$55,2,0),
"注意サイン",H846*VLOOKUP(F846,参照用!$P$2:$Q$55,2,0),
""
)</f>
        <v/>
      </c>
      <c r="K846" s="20">
        <f t="shared" si="41"/>
        <v>60</v>
      </c>
    </row>
    <row r="847" spans="1:11" x14ac:dyDescent="0.2">
      <c r="A847" s="8">
        <f>IF(INDEX(中間シート!B$1:B$149,QUOTIENT(ROW(A847)-2, 参照用!$J$12) + 3,1)&gt;0,
INDEX(中間シート!B$1:B$149,QUOTIENT(ROW(A847)-2, 参照用!$J$12) + 3,1),
"")</f>
        <v>46031</v>
      </c>
      <c r="B847" s="8" t="str">
        <f>IF(INDEX(中間シート!D$1:D$149,QUOTIENT(ROW(B847)-2, 参照用!$J$12) + 3,1)&gt;0,
INDEX(中間シート!D$1:D$149,QUOTIENT(ROW(B847)-2, 参照用!$J$12) + 3,1),
"")</f>
        <v>朝</v>
      </c>
      <c r="C847" s="8" t="str">
        <f>INDEX(中間シート!$A$1:$AZ$149,MATCH(A847&amp;B847,中間シート!$A$1:$A$149,0),MATCH(C$1,中間シート!$A$2:$AZ$2,0))</f>
        <v/>
      </c>
      <c r="D847" s="8" t="str">
        <f>INDEX(中間シート!$A$1:$AZ$149,MATCH($A847&amp;$B847,中間シート!$A$1:$A$149,0),MATCH(D$1,中間シート!$A$2:$AZ$2,0))</f>
        <v/>
      </c>
      <c r="E847" t="str">
        <f>IF(
A847="","",
VLOOKUP(MOD(ROW(A847)-2, 参照用!$J$12) + 1,参照用!$N$1:$P$50,2,0)
)</f>
        <v>基礎指標</v>
      </c>
      <c r="F847" t="str">
        <f xml:space="preserve">
IF(A847="","",
VLOOKUP(MOD(ROW(A847)-2, 参照用!$J$12) + 1,参照用!$N$1:$P$50,3,0)
)</f>
        <v>睡眠</v>
      </c>
      <c r="G847">
        <f xml:space="preserve">
IF(A847="","",
IFERROR(
INDEX(中間シート!$B:$CB,
MATCH(A847&amp;B847,中間シート!$A$1:$A$149,0),
MATCH(F847,中間シート!$B$2:$CB$2,0)
),
"")
)</f>
        <v>0</v>
      </c>
      <c r="H847">
        <f t="shared" si="39"/>
        <v>0</v>
      </c>
      <c r="I847" t="str">
        <f t="shared" si="40"/>
        <v/>
      </c>
      <c r="J847" t="str">
        <f xml:space="preserve">
_xlfn.SWITCH(E847,
"良好サイン",H847*VLOOKUP(F847,参照用!$P$2:$Q$55,2,0),
"注意サイン",H847*VLOOKUP(F847,参照用!$P$2:$Q$55,2,0),
""
)</f>
        <v/>
      </c>
      <c r="K847" s="20">
        <f t="shared" si="41"/>
        <v>60</v>
      </c>
    </row>
    <row r="848" spans="1:11" x14ac:dyDescent="0.2">
      <c r="A848" s="8">
        <f>IF(INDEX(中間シート!B$1:B$149,QUOTIENT(ROW(A848)-2, 参照用!$J$12) + 3,1)&gt;0,
INDEX(中間シート!B$1:B$149,QUOTIENT(ROW(A848)-2, 参照用!$J$12) + 3,1),
"")</f>
        <v>46031</v>
      </c>
      <c r="B848" s="8" t="str">
        <f>IF(INDEX(中間シート!D$1:D$149,QUOTIENT(ROW(B848)-2, 参照用!$J$12) + 3,1)&gt;0,
INDEX(中間シート!D$1:D$149,QUOTIENT(ROW(B848)-2, 参照用!$J$12) + 3,1),
"")</f>
        <v>朝</v>
      </c>
      <c r="C848" s="8" t="str">
        <f>INDEX(中間シート!$A$1:$AZ$149,MATCH(A848&amp;B848,中間シート!$A$1:$A$149,0),MATCH(C$1,中間シート!$A$2:$AZ$2,0))</f>
        <v/>
      </c>
      <c r="D848" s="8" t="str">
        <f>INDEX(中間シート!$A$1:$AZ$149,MATCH($A848&amp;$B848,中間シート!$A$1:$A$149,0),MATCH(D$1,中間シート!$A$2:$AZ$2,0))</f>
        <v/>
      </c>
      <c r="E848" t="str">
        <f>IF(
A848="","",
VLOOKUP(MOD(ROW(A848)-2, 参照用!$J$12) + 1,参照用!$N$1:$P$50,2,0)
)</f>
        <v>基礎指標</v>
      </c>
      <c r="F848" t="str">
        <f xml:space="preserve">
IF(A848="","",
VLOOKUP(MOD(ROW(A848)-2, 参照用!$J$12) + 1,参照用!$N$1:$P$50,3,0)
)</f>
        <v>食事</v>
      </c>
      <c r="G848">
        <f xml:space="preserve">
IF(A848="","",
IFERROR(
INDEX(中間シート!$B:$CB,
MATCH(A848&amp;B848,中間シート!$A$1:$A$149,0),
MATCH(F848,中間シート!$B$2:$CB$2,0)
),
"")
)</f>
        <v>0</v>
      </c>
      <c r="H848">
        <f t="shared" si="39"/>
        <v>0</v>
      </c>
      <c r="I848" t="str">
        <f t="shared" si="40"/>
        <v/>
      </c>
      <c r="J848" t="str">
        <f xml:space="preserve">
_xlfn.SWITCH(E848,
"良好サイン",H848*VLOOKUP(F848,参照用!$P$2:$Q$55,2,0),
"注意サイン",H848*VLOOKUP(F848,参照用!$P$2:$Q$55,2,0),
""
)</f>
        <v/>
      </c>
      <c r="K848" s="20">
        <f t="shared" si="41"/>
        <v>60</v>
      </c>
    </row>
    <row r="849" spans="1:11" x14ac:dyDescent="0.2">
      <c r="A849" s="8">
        <f>IF(INDEX(中間シート!B$1:B$149,QUOTIENT(ROW(A849)-2, 参照用!$J$12) + 3,1)&gt;0,
INDEX(中間シート!B$1:B$149,QUOTIENT(ROW(A849)-2, 参照用!$J$12) + 3,1),
"")</f>
        <v>46031</v>
      </c>
      <c r="B849" s="8" t="str">
        <f>IF(INDEX(中間シート!D$1:D$149,QUOTIENT(ROW(B849)-2, 参照用!$J$12) + 3,1)&gt;0,
INDEX(中間シート!D$1:D$149,QUOTIENT(ROW(B849)-2, 参照用!$J$12) + 3,1),
"")</f>
        <v>朝</v>
      </c>
      <c r="C849" s="8" t="str">
        <f>INDEX(中間シート!$A$1:$AZ$149,MATCH(A849&amp;B849,中間シート!$A$1:$A$149,0),MATCH(C$1,中間シート!$A$2:$AZ$2,0))</f>
        <v/>
      </c>
      <c r="D849" s="8" t="str">
        <f>INDEX(中間シート!$A$1:$AZ$149,MATCH($A849&amp;$B849,中間シート!$A$1:$A$149,0),MATCH(D$1,中間シート!$A$2:$AZ$2,0))</f>
        <v/>
      </c>
      <c r="E849" t="str">
        <f>IF(
A849="","",
VLOOKUP(MOD(ROW(A849)-2, 参照用!$J$12) + 1,参照用!$N$1:$P$50,2,0)
)</f>
        <v>基礎指標</v>
      </c>
      <c r="F849" t="str">
        <f xml:space="preserve">
IF(A849="","",
VLOOKUP(MOD(ROW(A849)-2, 参照用!$J$12) + 1,参照用!$N$1:$P$50,3,0)
)</f>
        <v>ストレス</v>
      </c>
      <c r="G849">
        <f xml:space="preserve">
IF(A849="","",
IFERROR(
INDEX(中間シート!$B:$CB,
MATCH(A849&amp;B849,中間シート!$A$1:$A$149,0),
MATCH(F849,中間シート!$B$2:$CB$2,0)
),
"")
)</f>
        <v>0</v>
      </c>
      <c r="H849">
        <f t="shared" si="39"/>
        <v>0</v>
      </c>
      <c r="I849" t="str">
        <f t="shared" si="40"/>
        <v/>
      </c>
      <c r="J849" t="str">
        <f xml:space="preserve">
_xlfn.SWITCH(E849,
"良好サイン",H849*VLOOKUP(F849,参照用!$P$2:$Q$55,2,0),
"注意サイン",H849*VLOOKUP(F849,参照用!$P$2:$Q$55,2,0),
""
)</f>
        <v/>
      </c>
      <c r="K849" s="20">
        <f t="shared" si="41"/>
        <v>60</v>
      </c>
    </row>
    <row r="850" spans="1:11" x14ac:dyDescent="0.2">
      <c r="A850" s="8">
        <f>IF(INDEX(中間シート!B$1:B$149,QUOTIENT(ROW(A850)-2, 参照用!$J$12) + 3,1)&gt;0,
INDEX(中間シート!B$1:B$149,QUOTIENT(ROW(A850)-2, 参照用!$J$12) + 3,1),
"")</f>
        <v>46031</v>
      </c>
      <c r="B850" s="8" t="str">
        <f>IF(INDEX(中間シート!D$1:D$149,QUOTIENT(ROW(B850)-2, 参照用!$J$12) + 3,1)&gt;0,
INDEX(中間シート!D$1:D$149,QUOTIENT(ROW(B850)-2, 参照用!$J$12) + 3,1),
"")</f>
        <v>朝</v>
      </c>
      <c r="C850" s="8" t="str">
        <f>INDEX(中間シート!$A$1:$AZ$149,MATCH(A850&amp;B850,中間シート!$A$1:$A$149,0),MATCH(C$1,中間シート!$A$2:$AZ$2,0))</f>
        <v/>
      </c>
      <c r="D850" s="8" t="str">
        <f>INDEX(中間シート!$A$1:$AZ$149,MATCH($A850&amp;$B850,中間シート!$A$1:$A$149,0),MATCH(D$1,中間シート!$A$2:$AZ$2,0))</f>
        <v/>
      </c>
      <c r="E850" t="str">
        <f>IF(
A850="","",
VLOOKUP(MOD(ROW(A850)-2, 参照用!$J$12) + 1,参照用!$N$1:$P$50,2,0)
)</f>
        <v>良好サイン</v>
      </c>
      <c r="F850" t="str">
        <f xml:space="preserve">
IF(A850="","",
VLOOKUP(MOD(ROW(A850)-2, 参照用!$J$12) + 1,参照用!$N$1:$P$50,3,0)
)</f>
        <v>プラス思考</v>
      </c>
      <c r="G850">
        <f xml:space="preserve">
IF(A850="","",
IFERROR(
INDEX(中間シート!$B:$CB,
MATCH(A850&amp;B850,中間シート!$A$1:$A$149,0),
MATCH(F850,中間シート!$B$2:$CB$2,0)
),
"")
)</f>
        <v>0</v>
      </c>
      <c r="H850">
        <f t="shared" si="39"/>
        <v>0</v>
      </c>
      <c r="I850" t="str">
        <f t="shared" si="40"/>
        <v/>
      </c>
      <c r="J850">
        <f xml:space="preserve">
_xlfn.SWITCH(E850,
"良好サイン",H850*VLOOKUP(F850,参照用!$P$2:$Q$55,2,0),
"注意サイン",H850*VLOOKUP(F850,参照用!$P$2:$Q$55,2,0),
""
)</f>
        <v>0</v>
      </c>
      <c r="K850" s="20">
        <f t="shared" si="41"/>
        <v>60</v>
      </c>
    </row>
    <row r="851" spans="1:11" x14ac:dyDescent="0.2">
      <c r="A851" s="8">
        <f>IF(INDEX(中間シート!B$1:B$149,QUOTIENT(ROW(A851)-2, 参照用!$J$12) + 3,1)&gt;0,
INDEX(中間シート!B$1:B$149,QUOTIENT(ROW(A851)-2, 参照用!$J$12) + 3,1),
"")</f>
        <v>46031</v>
      </c>
      <c r="B851" s="8" t="str">
        <f>IF(INDEX(中間シート!D$1:D$149,QUOTIENT(ROW(B851)-2, 参照用!$J$12) + 3,1)&gt;0,
INDEX(中間シート!D$1:D$149,QUOTIENT(ROW(B851)-2, 参照用!$J$12) + 3,1),
"")</f>
        <v>朝</v>
      </c>
      <c r="C851" s="8" t="str">
        <f>INDEX(中間シート!$A$1:$AZ$149,MATCH(A851&amp;B851,中間シート!$A$1:$A$149,0),MATCH(C$1,中間シート!$A$2:$AZ$2,0))</f>
        <v/>
      </c>
      <c r="D851" s="8" t="str">
        <f>INDEX(中間シート!$A$1:$AZ$149,MATCH($A851&amp;$B851,中間シート!$A$1:$A$149,0),MATCH(D$1,中間シート!$A$2:$AZ$2,0))</f>
        <v/>
      </c>
      <c r="E851" t="str">
        <f>IF(
A851="","",
VLOOKUP(MOD(ROW(A851)-2, 参照用!$J$12) + 1,参照用!$N$1:$P$50,2,0)
)</f>
        <v>良好サイン</v>
      </c>
      <c r="F851" t="str">
        <f xml:space="preserve">
IF(A851="","",
VLOOKUP(MOD(ROW(A851)-2, 参照用!$J$12) + 1,参照用!$N$1:$P$50,3,0)
)</f>
        <v>元気</v>
      </c>
      <c r="G851">
        <f xml:space="preserve">
IF(A851="","",
IFERROR(
INDEX(中間シート!$B:$CB,
MATCH(A851&amp;B851,中間シート!$A$1:$A$149,0),
MATCH(F851,中間シート!$B$2:$CB$2,0)
),
"")
)</f>
        <v>0</v>
      </c>
      <c r="H851">
        <f t="shared" si="39"/>
        <v>0</v>
      </c>
      <c r="I851" t="str">
        <f t="shared" si="40"/>
        <v/>
      </c>
      <c r="J851">
        <f xml:space="preserve">
_xlfn.SWITCH(E851,
"良好サイン",H851*VLOOKUP(F851,参照用!$P$2:$Q$55,2,0),
"注意サイン",H851*VLOOKUP(F851,参照用!$P$2:$Q$55,2,0),
""
)</f>
        <v>0</v>
      </c>
      <c r="K851" s="20">
        <f t="shared" si="41"/>
        <v>60</v>
      </c>
    </row>
    <row r="852" spans="1:11" x14ac:dyDescent="0.2">
      <c r="A852" s="8">
        <f>IF(INDEX(中間シート!B$1:B$149,QUOTIENT(ROW(A852)-2, 参照用!$J$12) + 3,1)&gt;0,
INDEX(中間シート!B$1:B$149,QUOTIENT(ROW(A852)-2, 参照用!$J$12) + 3,1),
"")</f>
        <v>46031</v>
      </c>
      <c r="B852" s="8" t="str">
        <f>IF(INDEX(中間シート!D$1:D$149,QUOTIENT(ROW(B852)-2, 参照用!$J$12) + 3,1)&gt;0,
INDEX(中間シート!D$1:D$149,QUOTIENT(ROW(B852)-2, 参照用!$J$12) + 3,1),
"")</f>
        <v>朝</v>
      </c>
      <c r="C852" s="8" t="str">
        <f>INDEX(中間シート!$A$1:$AZ$149,MATCH(A852&amp;B852,中間シート!$A$1:$A$149,0),MATCH(C$1,中間シート!$A$2:$AZ$2,0))</f>
        <v/>
      </c>
      <c r="D852" s="8" t="str">
        <f>INDEX(中間シート!$A$1:$AZ$149,MATCH($A852&amp;$B852,中間シート!$A$1:$A$149,0),MATCH(D$1,中間シート!$A$2:$AZ$2,0))</f>
        <v/>
      </c>
      <c r="E852" t="str">
        <f>IF(
A852="","",
VLOOKUP(MOD(ROW(A852)-2, 参照用!$J$12) + 1,参照用!$N$1:$P$50,2,0)
)</f>
        <v>良好サイン</v>
      </c>
      <c r="F852" t="str">
        <f xml:space="preserve">
IF(A852="","",
VLOOKUP(MOD(ROW(A852)-2, 参照用!$J$12) + 1,参照用!$N$1:$P$50,3,0)
)</f>
        <v>やる気あり</v>
      </c>
      <c r="G852">
        <f xml:space="preserve">
IF(A852="","",
IFERROR(
INDEX(中間シート!$B:$CB,
MATCH(A852&amp;B852,中間シート!$A$1:$A$149,0),
MATCH(F852,中間シート!$B$2:$CB$2,0)
),
"")
)</f>
        <v>0</v>
      </c>
      <c r="H852">
        <f t="shared" si="39"/>
        <v>0</v>
      </c>
      <c r="I852" t="str">
        <f t="shared" si="40"/>
        <v/>
      </c>
      <c r="J852">
        <f xml:space="preserve">
_xlfn.SWITCH(E852,
"良好サイン",H852*VLOOKUP(F852,参照用!$P$2:$Q$55,2,0),
"注意サイン",H852*VLOOKUP(F852,参照用!$P$2:$Q$55,2,0),
""
)</f>
        <v>0</v>
      </c>
      <c r="K852" s="20">
        <f t="shared" si="41"/>
        <v>60</v>
      </c>
    </row>
    <row r="853" spans="1:11" x14ac:dyDescent="0.2">
      <c r="A853" s="8">
        <f>IF(INDEX(中間シート!B$1:B$149,QUOTIENT(ROW(A853)-2, 参照用!$J$12) + 3,1)&gt;0,
INDEX(中間シート!B$1:B$149,QUOTIENT(ROW(A853)-2, 参照用!$J$12) + 3,1),
"")</f>
        <v>46031</v>
      </c>
      <c r="B853" s="8" t="str">
        <f>IF(INDEX(中間シート!D$1:D$149,QUOTIENT(ROW(B853)-2, 参照用!$J$12) + 3,1)&gt;0,
INDEX(中間シート!D$1:D$149,QUOTIENT(ROW(B853)-2, 参照用!$J$12) + 3,1),
"")</f>
        <v>朝</v>
      </c>
      <c r="C853" s="8" t="str">
        <f>INDEX(中間シート!$A$1:$AZ$149,MATCH(A853&amp;B853,中間シート!$A$1:$A$149,0),MATCH(C$1,中間シート!$A$2:$AZ$2,0))</f>
        <v/>
      </c>
      <c r="D853" s="8" t="str">
        <f>INDEX(中間シート!$A$1:$AZ$149,MATCH($A853&amp;$B853,中間シート!$A$1:$A$149,0),MATCH(D$1,中間シート!$A$2:$AZ$2,0))</f>
        <v/>
      </c>
      <c r="E853" t="str">
        <f>IF(
A853="","",
VLOOKUP(MOD(ROW(A853)-2, 参照用!$J$12) + 1,参照用!$N$1:$P$50,2,0)
)</f>
        <v>良好サイン</v>
      </c>
      <c r="F853" t="str">
        <f xml:space="preserve">
IF(A853="","",
VLOOKUP(MOD(ROW(A853)-2, 参照用!$J$12) + 1,参照用!$N$1:$P$50,3,0)
)</f>
        <v>心に余裕</v>
      </c>
      <c r="G853">
        <f xml:space="preserve">
IF(A853="","",
IFERROR(
INDEX(中間シート!$B:$CB,
MATCH(A853&amp;B853,中間シート!$A$1:$A$149,0),
MATCH(F853,中間シート!$B$2:$CB$2,0)
),
"")
)</f>
        <v>0</v>
      </c>
      <c r="H853">
        <f t="shared" si="39"/>
        <v>0</v>
      </c>
      <c r="I853" t="str">
        <f t="shared" si="40"/>
        <v/>
      </c>
      <c r="J853">
        <f xml:space="preserve">
_xlfn.SWITCH(E853,
"良好サイン",H853*VLOOKUP(F853,参照用!$P$2:$Q$55,2,0),
"注意サイン",H853*VLOOKUP(F853,参照用!$P$2:$Q$55,2,0),
""
)</f>
        <v>0</v>
      </c>
      <c r="K853" s="20">
        <f t="shared" si="41"/>
        <v>60</v>
      </c>
    </row>
    <row r="854" spans="1:11" x14ac:dyDescent="0.2">
      <c r="A854" s="8">
        <f>IF(INDEX(中間シート!B$1:B$149,QUOTIENT(ROW(A854)-2, 参照用!$J$12) + 3,1)&gt;0,
INDEX(中間シート!B$1:B$149,QUOTIENT(ROW(A854)-2, 参照用!$J$12) + 3,1),
"")</f>
        <v>46031</v>
      </c>
      <c r="B854" s="8" t="str">
        <f>IF(INDEX(中間シート!D$1:D$149,QUOTIENT(ROW(B854)-2, 参照用!$J$12) + 3,1)&gt;0,
INDEX(中間シート!D$1:D$149,QUOTIENT(ROW(B854)-2, 参照用!$J$12) + 3,1),
"")</f>
        <v>朝</v>
      </c>
      <c r="C854" s="8" t="str">
        <f>INDEX(中間シート!$A$1:$AZ$149,MATCH(A854&amp;B854,中間シート!$A$1:$A$149,0),MATCH(C$1,中間シート!$A$2:$AZ$2,0))</f>
        <v/>
      </c>
      <c r="D854" s="8" t="str">
        <f>INDEX(中間シート!$A$1:$AZ$149,MATCH($A854&amp;$B854,中間シート!$A$1:$A$149,0),MATCH(D$1,中間シート!$A$2:$AZ$2,0))</f>
        <v/>
      </c>
      <c r="E854" t="str">
        <f>IF(
A854="","",
VLOOKUP(MOD(ROW(A854)-2, 参照用!$J$12) + 1,参照用!$N$1:$P$50,2,0)
)</f>
        <v>良好サイン</v>
      </c>
      <c r="F854" t="str">
        <f xml:space="preserve">
IF(A854="","",
VLOOKUP(MOD(ROW(A854)-2, 参照用!$J$12) + 1,参照用!$N$1:$P$50,3,0)
)</f>
        <v>イキイキ</v>
      </c>
      <c r="G854">
        <f xml:space="preserve">
IF(A854="","",
IFERROR(
INDEX(中間シート!$B:$CB,
MATCH(A854&amp;B854,中間シート!$A$1:$A$149,0),
MATCH(F854,中間シート!$B$2:$CB$2,0)
),
"")
)</f>
        <v>0</v>
      </c>
      <c r="H854">
        <f t="shared" si="39"/>
        <v>0</v>
      </c>
      <c r="I854" t="str">
        <f t="shared" si="40"/>
        <v/>
      </c>
      <c r="J854">
        <f xml:space="preserve">
_xlfn.SWITCH(E854,
"良好サイン",H854*VLOOKUP(F854,参照用!$P$2:$Q$55,2,0),
"注意サイン",H854*VLOOKUP(F854,参照用!$P$2:$Q$55,2,0),
""
)</f>
        <v>0</v>
      </c>
      <c r="K854" s="20">
        <f t="shared" si="41"/>
        <v>60</v>
      </c>
    </row>
    <row r="855" spans="1:11" x14ac:dyDescent="0.2">
      <c r="A855" s="8">
        <f>IF(INDEX(中間シート!B$1:B$149,QUOTIENT(ROW(A855)-2, 参照用!$J$12) + 3,1)&gt;0,
INDEX(中間シート!B$1:B$149,QUOTIENT(ROW(A855)-2, 参照用!$J$12) + 3,1),
"")</f>
        <v>46031</v>
      </c>
      <c r="B855" s="8" t="str">
        <f>IF(INDEX(中間シート!D$1:D$149,QUOTIENT(ROW(B855)-2, 参照用!$J$12) + 3,1)&gt;0,
INDEX(中間シート!D$1:D$149,QUOTIENT(ROW(B855)-2, 参照用!$J$12) + 3,1),
"")</f>
        <v>朝</v>
      </c>
      <c r="C855" s="8" t="str">
        <f>INDEX(中間シート!$A$1:$AZ$149,MATCH(A855&amp;B855,中間シート!$A$1:$A$149,0),MATCH(C$1,中間シート!$A$2:$AZ$2,0))</f>
        <v/>
      </c>
      <c r="D855" s="8" t="str">
        <f>INDEX(中間シート!$A$1:$AZ$149,MATCH($A855&amp;$B855,中間シート!$A$1:$A$149,0),MATCH(D$1,中間シート!$A$2:$AZ$2,0))</f>
        <v/>
      </c>
      <c r="E855" t="str">
        <f>IF(
A855="","",
VLOOKUP(MOD(ROW(A855)-2, 参照用!$J$12) + 1,参照用!$N$1:$P$50,2,0)
)</f>
        <v>良好サイン</v>
      </c>
      <c r="F855" t="str">
        <f xml:space="preserve">
IF(A855="","",
VLOOKUP(MOD(ROW(A855)-2, 参照用!$J$12) + 1,参照用!$N$1:$P$50,3,0)
)</f>
        <v>活動的</v>
      </c>
      <c r="G855">
        <f xml:space="preserve">
IF(A855="","",
IFERROR(
INDEX(中間シート!$B:$CB,
MATCH(A855&amp;B855,中間シート!$A$1:$A$149,0),
MATCH(F855,中間シート!$B$2:$CB$2,0)
),
"")
)</f>
        <v>0</v>
      </c>
      <c r="H855">
        <f t="shared" si="39"/>
        <v>0</v>
      </c>
      <c r="I855" t="str">
        <f t="shared" si="40"/>
        <v/>
      </c>
      <c r="J855">
        <f xml:space="preserve">
_xlfn.SWITCH(E855,
"良好サイン",H855*VLOOKUP(F855,参照用!$P$2:$Q$55,2,0),
"注意サイン",H855*VLOOKUP(F855,参照用!$P$2:$Q$55,2,0),
""
)</f>
        <v>0</v>
      </c>
      <c r="K855" s="20">
        <f t="shared" si="41"/>
        <v>60</v>
      </c>
    </row>
    <row r="856" spans="1:11" x14ac:dyDescent="0.2">
      <c r="A856" s="8">
        <f>IF(INDEX(中間シート!B$1:B$149,QUOTIENT(ROW(A856)-2, 参照用!$J$12) + 3,1)&gt;0,
INDEX(中間シート!B$1:B$149,QUOTIENT(ROW(A856)-2, 参照用!$J$12) + 3,1),
"")</f>
        <v>46031</v>
      </c>
      <c r="B856" s="8" t="str">
        <f>IF(INDEX(中間シート!D$1:D$149,QUOTIENT(ROW(B856)-2, 参照用!$J$12) + 3,1)&gt;0,
INDEX(中間シート!D$1:D$149,QUOTIENT(ROW(B856)-2, 参照用!$J$12) + 3,1),
"")</f>
        <v>朝</v>
      </c>
      <c r="C856" s="8" t="str">
        <f>INDEX(中間シート!$A$1:$AZ$149,MATCH(A856&amp;B856,中間シート!$A$1:$A$149,0),MATCH(C$1,中間シート!$A$2:$AZ$2,0))</f>
        <v/>
      </c>
      <c r="D856" s="8" t="str">
        <f>INDEX(中間シート!$A$1:$AZ$149,MATCH($A856&amp;$B856,中間シート!$A$1:$A$149,0),MATCH(D$1,中間シート!$A$2:$AZ$2,0))</f>
        <v/>
      </c>
      <c r="E856" t="str">
        <f>IF(
A856="","",
VLOOKUP(MOD(ROW(A856)-2, 参照用!$J$12) + 1,参照用!$N$1:$P$50,2,0)
)</f>
        <v>注意サイン</v>
      </c>
      <c r="F856" t="str">
        <f xml:space="preserve">
IF(A856="","",
VLOOKUP(MOD(ROW(A856)-2, 参照用!$J$12) + 1,参照用!$N$1:$P$50,3,0)
)</f>
        <v>ため息が増加</v>
      </c>
      <c r="G856">
        <f xml:space="preserve">
IF(A856="","",
IFERROR(
INDEX(中間シート!$B:$CB,
MATCH(A856&amp;B856,中間シート!$A$1:$A$149,0),
MATCH(F856,中間シート!$B$2:$CB$2,0)
),
"")
)</f>
        <v>0</v>
      </c>
      <c r="H856">
        <f t="shared" si="39"/>
        <v>0</v>
      </c>
      <c r="I856" t="str">
        <f t="shared" si="40"/>
        <v/>
      </c>
      <c r="J856">
        <f xml:space="preserve">
_xlfn.SWITCH(E856,
"良好サイン",H856*VLOOKUP(F856,参照用!$P$2:$Q$55,2,0),
"注意サイン",H856*VLOOKUP(F856,参照用!$P$2:$Q$55,2,0),
""
)</f>
        <v>0</v>
      </c>
      <c r="K856" s="20">
        <f t="shared" si="41"/>
        <v>60</v>
      </c>
    </row>
    <row r="857" spans="1:11" x14ac:dyDescent="0.2">
      <c r="A857" s="8">
        <f>IF(INDEX(中間シート!B$1:B$149,QUOTIENT(ROW(A857)-2, 参照用!$J$12) + 3,1)&gt;0,
INDEX(中間シート!B$1:B$149,QUOTIENT(ROW(A857)-2, 参照用!$J$12) + 3,1),
"")</f>
        <v>46031</v>
      </c>
      <c r="B857" s="8" t="str">
        <f>IF(INDEX(中間シート!D$1:D$149,QUOTIENT(ROW(B857)-2, 参照用!$J$12) + 3,1)&gt;0,
INDEX(中間シート!D$1:D$149,QUOTIENT(ROW(B857)-2, 参照用!$J$12) + 3,1),
"")</f>
        <v>朝</v>
      </c>
      <c r="C857" s="8" t="str">
        <f>INDEX(中間シート!$A$1:$AZ$149,MATCH(A857&amp;B857,中間シート!$A$1:$A$149,0),MATCH(C$1,中間シート!$A$2:$AZ$2,0))</f>
        <v/>
      </c>
      <c r="D857" s="8" t="str">
        <f>INDEX(中間シート!$A$1:$AZ$149,MATCH($A857&amp;$B857,中間シート!$A$1:$A$149,0),MATCH(D$1,中間シート!$A$2:$AZ$2,0))</f>
        <v/>
      </c>
      <c r="E857" t="str">
        <f>IF(
A857="","",
VLOOKUP(MOD(ROW(A857)-2, 参照用!$J$12) + 1,参照用!$N$1:$P$50,2,0)
)</f>
        <v>注意サイン</v>
      </c>
      <c r="F857" t="str">
        <f xml:space="preserve">
IF(A857="","",
VLOOKUP(MOD(ROW(A857)-2, 参照用!$J$12) + 1,参照用!$N$1:$P$50,3,0)
)</f>
        <v>もやもや</v>
      </c>
      <c r="G857">
        <f xml:space="preserve">
IF(A857="","",
IFERROR(
INDEX(中間シート!$B:$CB,
MATCH(A857&amp;B857,中間シート!$A$1:$A$149,0),
MATCH(F857,中間シート!$B$2:$CB$2,0)
),
"")
)</f>
        <v>0</v>
      </c>
      <c r="H857">
        <f t="shared" si="39"/>
        <v>0</v>
      </c>
      <c r="I857" t="str">
        <f t="shared" si="40"/>
        <v/>
      </c>
      <c r="J857">
        <f xml:space="preserve">
_xlfn.SWITCH(E857,
"良好サイン",H857*VLOOKUP(F857,参照用!$P$2:$Q$55,2,0),
"注意サイン",H857*VLOOKUP(F857,参照用!$P$2:$Q$55,2,0),
""
)</f>
        <v>0</v>
      </c>
      <c r="K857" s="20">
        <f t="shared" si="41"/>
        <v>60</v>
      </c>
    </row>
    <row r="858" spans="1:11" x14ac:dyDescent="0.2">
      <c r="A858" s="8">
        <f>IF(INDEX(中間シート!B$1:B$149,QUOTIENT(ROW(A858)-2, 参照用!$J$12) + 3,1)&gt;0,
INDEX(中間シート!B$1:B$149,QUOTIENT(ROW(A858)-2, 参照用!$J$12) + 3,1),
"")</f>
        <v>46031</v>
      </c>
      <c r="B858" s="8" t="str">
        <f>IF(INDEX(中間シート!D$1:D$149,QUOTIENT(ROW(B858)-2, 参照用!$J$12) + 3,1)&gt;0,
INDEX(中間シート!D$1:D$149,QUOTIENT(ROW(B858)-2, 参照用!$J$12) + 3,1),
"")</f>
        <v>朝</v>
      </c>
      <c r="C858" s="8" t="str">
        <f>INDEX(中間シート!$A$1:$AZ$149,MATCH(A858&amp;B858,中間シート!$A$1:$A$149,0),MATCH(C$1,中間シート!$A$2:$AZ$2,0))</f>
        <v/>
      </c>
      <c r="D858" s="8" t="str">
        <f>INDEX(中間シート!$A$1:$AZ$149,MATCH($A858&amp;$B858,中間シート!$A$1:$A$149,0),MATCH(D$1,中間シート!$A$2:$AZ$2,0))</f>
        <v/>
      </c>
      <c r="E858" t="str">
        <f>IF(
A858="","",
VLOOKUP(MOD(ROW(A858)-2, 参照用!$J$12) + 1,参照用!$N$1:$P$50,2,0)
)</f>
        <v>注意サイン</v>
      </c>
      <c r="F858" t="str">
        <f xml:space="preserve">
IF(A858="","",
VLOOKUP(MOD(ROW(A858)-2, 参照用!$J$12) + 1,参照用!$N$1:$P$50,3,0)
)</f>
        <v>だるい</v>
      </c>
      <c r="G858">
        <f xml:space="preserve">
IF(A858="","",
IFERROR(
INDEX(中間シート!$B:$CB,
MATCH(A858&amp;B858,中間シート!$A$1:$A$149,0),
MATCH(F858,中間シート!$B$2:$CB$2,0)
),
"")
)</f>
        <v>0</v>
      </c>
      <c r="H858">
        <f t="shared" si="39"/>
        <v>0</v>
      </c>
      <c r="I858" t="str">
        <f t="shared" si="40"/>
        <v/>
      </c>
      <c r="J858">
        <f xml:space="preserve">
_xlfn.SWITCH(E858,
"良好サイン",H858*VLOOKUP(F858,参照用!$P$2:$Q$55,2,0),
"注意サイン",H858*VLOOKUP(F858,参照用!$P$2:$Q$55,2,0),
""
)</f>
        <v>0</v>
      </c>
      <c r="K858" s="20">
        <f t="shared" si="41"/>
        <v>60</v>
      </c>
    </row>
    <row r="859" spans="1:11" x14ac:dyDescent="0.2">
      <c r="A859" s="8">
        <f>IF(INDEX(中間シート!B$1:B$149,QUOTIENT(ROW(A859)-2, 参照用!$J$12) + 3,1)&gt;0,
INDEX(中間シート!B$1:B$149,QUOTIENT(ROW(A859)-2, 参照用!$J$12) + 3,1),
"")</f>
        <v>46031</v>
      </c>
      <c r="B859" s="8" t="str">
        <f>IF(INDEX(中間シート!D$1:D$149,QUOTIENT(ROW(B859)-2, 参照用!$J$12) + 3,1)&gt;0,
INDEX(中間シート!D$1:D$149,QUOTIENT(ROW(B859)-2, 参照用!$J$12) + 3,1),
"")</f>
        <v>朝</v>
      </c>
      <c r="C859" s="8" t="str">
        <f>INDEX(中間シート!$A$1:$AZ$149,MATCH(A859&amp;B859,中間シート!$A$1:$A$149,0),MATCH(C$1,中間シート!$A$2:$AZ$2,0))</f>
        <v/>
      </c>
      <c r="D859" s="8" t="str">
        <f>INDEX(中間シート!$A$1:$AZ$149,MATCH($A859&amp;$B859,中間シート!$A$1:$A$149,0),MATCH(D$1,中間シート!$A$2:$AZ$2,0))</f>
        <v/>
      </c>
      <c r="E859" t="str">
        <f>IF(
A859="","",
VLOOKUP(MOD(ROW(A859)-2, 参照用!$J$12) + 1,参照用!$N$1:$P$50,2,0)
)</f>
        <v>注意サイン</v>
      </c>
      <c r="F859" t="str">
        <f xml:space="preserve">
IF(A859="","",
VLOOKUP(MOD(ROW(A859)-2, 参照用!$J$12) + 1,参照用!$N$1:$P$50,3,0)
)</f>
        <v>ぼーっとする</v>
      </c>
      <c r="G859">
        <f xml:space="preserve">
IF(A859="","",
IFERROR(
INDEX(中間シート!$B:$CB,
MATCH(A859&amp;B859,中間シート!$A$1:$A$149,0),
MATCH(F859,中間シート!$B$2:$CB$2,0)
),
"")
)</f>
        <v>0</v>
      </c>
      <c r="H859">
        <f t="shared" si="39"/>
        <v>0</v>
      </c>
      <c r="I859" t="str">
        <f t="shared" si="40"/>
        <v/>
      </c>
      <c r="J859">
        <f xml:space="preserve">
_xlfn.SWITCH(E859,
"良好サイン",H859*VLOOKUP(F859,参照用!$P$2:$Q$55,2,0),
"注意サイン",H859*VLOOKUP(F859,参照用!$P$2:$Q$55,2,0),
""
)</f>
        <v>0</v>
      </c>
      <c r="K859" s="20">
        <f t="shared" si="41"/>
        <v>60</v>
      </c>
    </row>
    <row r="860" spans="1:11" x14ac:dyDescent="0.2">
      <c r="A860" s="8">
        <f>IF(INDEX(中間シート!B$1:B$149,QUOTIENT(ROW(A860)-2, 参照用!$J$12) + 3,1)&gt;0,
INDEX(中間シート!B$1:B$149,QUOTIENT(ROW(A860)-2, 参照用!$J$12) + 3,1),
"")</f>
        <v>46031</v>
      </c>
      <c r="B860" s="8" t="str">
        <f>IF(INDEX(中間シート!D$1:D$149,QUOTIENT(ROW(B860)-2, 参照用!$J$12) + 3,1)&gt;0,
INDEX(中間シート!D$1:D$149,QUOTIENT(ROW(B860)-2, 参照用!$J$12) + 3,1),
"")</f>
        <v>朝</v>
      </c>
      <c r="C860" s="8" t="str">
        <f>INDEX(中間シート!$A$1:$AZ$149,MATCH(A860&amp;B860,中間シート!$A$1:$A$149,0),MATCH(C$1,中間シート!$A$2:$AZ$2,0))</f>
        <v/>
      </c>
      <c r="D860" s="8" t="str">
        <f>INDEX(中間シート!$A$1:$AZ$149,MATCH($A860&amp;$B860,中間シート!$A$1:$A$149,0),MATCH(D$1,中間シート!$A$2:$AZ$2,0))</f>
        <v/>
      </c>
      <c r="E860" t="str">
        <f>IF(
A860="","",
VLOOKUP(MOD(ROW(A860)-2, 参照用!$J$12) + 1,参照用!$N$1:$P$50,2,0)
)</f>
        <v>注意サイン</v>
      </c>
      <c r="F860" t="str">
        <f xml:space="preserve">
IF(A860="","",
VLOOKUP(MOD(ROW(A860)-2, 参照用!$J$12) + 1,参照用!$N$1:$P$50,3,0)
)</f>
        <v>協調性が低下</v>
      </c>
      <c r="G860">
        <f xml:space="preserve">
IF(A860="","",
IFERROR(
INDEX(中間シート!$B:$CB,
MATCH(A860&amp;B860,中間シート!$A$1:$A$149,0),
MATCH(F860,中間シート!$B$2:$CB$2,0)
),
"")
)</f>
        <v>0</v>
      </c>
      <c r="H860">
        <f t="shared" si="39"/>
        <v>0</v>
      </c>
      <c r="I860" t="str">
        <f t="shared" si="40"/>
        <v/>
      </c>
      <c r="J860">
        <f xml:space="preserve">
_xlfn.SWITCH(E860,
"良好サイン",H860*VLOOKUP(F860,参照用!$P$2:$Q$55,2,0),
"注意サイン",H860*VLOOKUP(F860,参照用!$P$2:$Q$55,2,0),
""
)</f>
        <v>0</v>
      </c>
      <c r="K860" s="20">
        <f t="shared" si="41"/>
        <v>60</v>
      </c>
    </row>
    <row r="861" spans="1:11" x14ac:dyDescent="0.2">
      <c r="A861" s="8">
        <f>IF(INDEX(中間シート!B$1:B$149,QUOTIENT(ROW(A861)-2, 参照用!$J$12) + 3,1)&gt;0,
INDEX(中間シート!B$1:B$149,QUOTIENT(ROW(A861)-2, 参照用!$J$12) + 3,1),
"")</f>
        <v>46031</v>
      </c>
      <c r="B861" s="8" t="str">
        <f>IF(INDEX(中間シート!D$1:D$149,QUOTIENT(ROW(B861)-2, 参照用!$J$12) + 3,1)&gt;0,
INDEX(中間シート!D$1:D$149,QUOTIENT(ROW(B861)-2, 参照用!$J$12) + 3,1),
"")</f>
        <v>朝</v>
      </c>
      <c r="C861" s="8" t="str">
        <f>INDEX(中間シート!$A$1:$AZ$149,MATCH(A861&amp;B861,中間シート!$A$1:$A$149,0),MATCH(C$1,中間シート!$A$2:$AZ$2,0))</f>
        <v/>
      </c>
      <c r="D861" s="8" t="str">
        <f>INDEX(中間シート!$A$1:$AZ$149,MATCH($A861&amp;$B861,中間シート!$A$1:$A$149,0),MATCH(D$1,中間シート!$A$2:$AZ$2,0))</f>
        <v/>
      </c>
      <c r="E861" t="str">
        <f>IF(
A861="","",
VLOOKUP(MOD(ROW(A861)-2, 参照用!$J$12) + 1,参照用!$N$1:$P$50,2,0)
)</f>
        <v>注意サイン</v>
      </c>
      <c r="F861" t="str">
        <f xml:space="preserve">
IF(A861="","",
VLOOKUP(MOD(ROW(A861)-2, 参照用!$J$12) + 1,参照用!$N$1:$P$50,3,0)
)</f>
        <v>憂鬱</v>
      </c>
      <c r="G861">
        <f xml:space="preserve">
IF(A861="","",
IFERROR(
INDEX(中間シート!$B:$CB,
MATCH(A861&amp;B861,中間シート!$A$1:$A$149,0),
MATCH(F861,中間シート!$B$2:$CB$2,0)
),
"")
)</f>
        <v>0</v>
      </c>
      <c r="H861">
        <f t="shared" si="39"/>
        <v>0</v>
      </c>
      <c r="I861" t="str">
        <f t="shared" si="40"/>
        <v/>
      </c>
      <c r="J861">
        <f xml:space="preserve">
_xlfn.SWITCH(E861,
"良好サイン",H861*VLOOKUP(F861,参照用!$P$2:$Q$55,2,0),
"注意サイン",H861*VLOOKUP(F861,参照用!$P$2:$Q$55,2,0),
""
)</f>
        <v>0</v>
      </c>
      <c r="K861" s="20">
        <f t="shared" si="41"/>
        <v>60</v>
      </c>
    </row>
    <row r="862" spans="1:11" x14ac:dyDescent="0.2">
      <c r="A862" s="8">
        <f>IF(INDEX(中間シート!B$1:B$149,QUOTIENT(ROW(A862)-2, 参照用!$J$12) + 3,1)&gt;0,
INDEX(中間シート!B$1:B$149,QUOTIENT(ROW(A862)-2, 参照用!$J$12) + 3,1),
"")</f>
        <v>46031</v>
      </c>
      <c r="B862" s="8" t="str">
        <f>IF(INDEX(中間シート!D$1:D$149,QUOTIENT(ROW(B862)-2, 参照用!$J$12) + 3,1)&gt;0,
INDEX(中間シート!D$1:D$149,QUOTIENT(ROW(B862)-2, 参照用!$J$12) + 3,1),
"")</f>
        <v>朝</v>
      </c>
      <c r="C862" s="8" t="str">
        <f>INDEX(中間シート!$A$1:$AZ$149,MATCH(A862&amp;B862,中間シート!$A$1:$A$149,0),MATCH(C$1,中間シート!$A$2:$AZ$2,0))</f>
        <v/>
      </c>
      <c r="D862" s="8" t="str">
        <f>INDEX(中間シート!$A$1:$AZ$149,MATCH($A862&amp;$B862,中間シート!$A$1:$A$149,0),MATCH(D$1,中間シート!$A$2:$AZ$2,0))</f>
        <v/>
      </c>
      <c r="E862" t="str">
        <f>IF(
A862="","",
VLOOKUP(MOD(ROW(A862)-2, 参照用!$J$12) + 1,参照用!$N$1:$P$50,2,0)
)</f>
        <v>注意サイン</v>
      </c>
      <c r="F862" t="str">
        <f xml:space="preserve">
IF(A862="","",
VLOOKUP(MOD(ROW(A862)-2, 参照用!$J$12) + 1,参照用!$N$1:$P$50,3,0)
)</f>
        <v>やる気が無い</v>
      </c>
      <c r="G862">
        <f xml:space="preserve">
IF(A862="","",
IFERROR(
INDEX(中間シート!$B:$CB,
MATCH(A862&amp;B862,中間シート!$A$1:$A$149,0),
MATCH(F862,中間シート!$B$2:$CB$2,0)
),
"")
)</f>
        <v>0</v>
      </c>
      <c r="H862">
        <f t="shared" si="39"/>
        <v>0</v>
      </c>
      <c r="I862" t="str">
        <f t="shared" si="40"/>
        <v/>
      </c>
      <c r="J862">
        <f xml:space="preserve">
_xlfn.SWITCH(E862,
"良好サイン",H862*VLOOKUP(F862,参照用!$P$2:$Q$55,2,0),
"注意サイン",H862*VLOOKUP(F862,参照用!$P$2:$Q$55,2,0),
""
)</f>
        <v>0</v>
      </c>
      <c r="K862" s="20">
        <f t="shared" si="41"/>
        <v>60</v>
      </c>
    </row>
    <row r="863" spans="1:11" x14ac:dyDescent="0.2">
      <c r="A863" s="8">
        <f>IF(INDEX(中間シート!B$1:B$149,QUOTIENT(ROW(A863)-2, 参照用!$J$12) + 3,1)&gt;0,
INDEX(中間シート!B$1:B$149,QUOTIENT(ROW(A863)-2, 参照用!$J$12) + 3,1),
"")</f>
        <v>46031</v>
      </c>
      <c r="B863" s="8" t="str">
        <f>IF(INDEX(中間シート!D$1:D$149,QUOTIENT(ROW(B863)-2, 参照用!$J$12) + 3,1)&gt;0,
INDEX(中間シート!D$1:D$149,QUOTIENT(ROW(B863)-2, 参照用!$J$12) + 3,1),
"")</f>
        <v>朝</v>
      </c>
      <c r="C863" s="8" t="str">
        <f>INDEX(中間シート!$A$1:$AZ$149,MATCH(A863&amp;B863,中間シート!$A$1:$A$149,0),MATCH(C$1,中間シート!$A$2:$AZ$2,0))</f>
        <v/>
      </c>
      <c r="D863" s="8" t="str">
        <f>INDEX(中間シート!$A$1:$AZ$149,MATCH($A863&amp;$B863,中間シート!$A$1:$A$149,0),MATCH(D$1,中間シート!$A$2:$AZ$2,0))</f>
        <v/>
      </c>
      <c r="E863" t="str">
        <f>IF(
A863="","",
VLOOKUP(MOD(ROW(A863)-2, 参照用!$J$12) + 1,参照用!$N$1:$P$50,2,0)
)</f>
        <v>注意サイン</v>
      </c>
      <c r="F863" t="str">
        <f xml:space="preserve">
IF(A863="","",
VLOOKUP(MOD(ROW(A863)-2, 参照用!$J$12) + 1,参照用!$N$1:$P$50,3,0)
)</f>
        <v>物忘れ</v>
      </c>
      <c r="G863">
        <f xml:space="preserve">
IF(A863="","",
IFERROR(
INDEX(中間シート!$B:$CB,
MATCH(A863&amp;B863,中間シート!$A$1:$A$149,0),
MATCH(F863,中間シート!$B$2:$CB$2,0)
),
"")
)</f>
        <v>0</v>
      </c>
      <c r="H863">
        <f t="shared" si="39"/>
        <v>0</v>
      </c>
      <c r="I863" t="str">
        <f t="shared" si="40"/>
        <v/>
      </c>
      <c r="J863">
        <f xml:space="preserve">
_xlfn.SWITCH(E863,
"良好サイン",H863*VLOOKUP(F863,参照用!$P$2:$Q$55,2,0),
"注意サイン",H863*VLOOKUP(F863,参照用!$P$2:$Q$55,2,0),
""
)</f>
        <v>0</v>
      </c>
      <c r="K863" s="20">
        <f t="shared" si="41"/>
        <v>60</v>
      </c>
    </row>
    <row r="864" spans="1:11" x14ac:dyDescent="0.2">
      <c r="A864" s="8">
        <f>IF(INDEX(中間シート!B$1:B$149,QUOTIENT(ROW(A864)-2, 参照用!$J$12) + 3,1)&gt;0,
INDEX(中間シート!B$1:B$149,QUOTIENT(ROW(A864)-2, 参照用!$J$12) + 3,1),
"")</f>
        <v>46031</v>
      </c>
      <c r="B864" s="8" t="str">
        <f>IF(INDEX(中間シート!D$1:D$149,QUOTIENT(ROW(B864)-2, 参照用!$J$12) + 3,1)&gt;0,
INDEX(中間シート!D$1:D$149,QUOTIENT(ROW(B864)-2, 参照用!$J$12) + 3,1),
"")</f>
        <v>朝</v>
      </c>
      <c r="C864" s="8" t="str">
        <f>INDEX(中間シート!$A$1:$AZ$149,MATCH(A864&amp;B864,中間シート!$A$1:$A$149,0),MATCH(C$1,中間シート!$A$2:$AZ$2,0))</f>
        <v/>
      </c>
      <c r="D864" s="8" t="str">
        <f>INDEX(中間シート!$A$1:$AZ$149,MATCH($A864&amp;$B864,中間シート!$A$1:$A$149,0),MATCH(D$1,中間シート!$A$2:$AZ$2,0))</f>
        <v/>
      </c>
      <c r="E864" t="str">
        <f>IF(
A864="","",
VLOOKUP(MOD(ROW(A864)-2, 参照用!$J$12) + 1,参照用!$N$1:$P$50,2,0)
)</f>
        <v>悪化サイン</v>
      </c>
      <c r="F864" t="str">
        <f xml:space="preserve">
IF(A864="","",
VLOOKUP(MOD(ROW(A864)-2, 参照用!$J$12) + 1,参照用!$N$1:$P$50,3,0)
)</f>
        <v>イライラ</v>
      </c>
      <c r="G864">
        <f xml:space="preserve">
IF(A864="","",
IFERROR(
INDEX(中間シート!$B:$CB,
MATCH(A864&amp;B864,中間シート!$A$1:$A$149,0),
MATCH(F864,中間シート!$B$2:$CB$2,0)
),
"")
)</f>
        <v>0</v>
      </c>
      <c r="H864">
        <f t="shared" si="39"/>
        <v>0</v>
      </c>
      <c r="I864" t="str">
        <f t="shared" si="40"/>
        <v/>
      </c>
      <c r="J864" t="str">
        <f xml:space="preserve">
_xlfn.SWITCH(E864,
"良好サイン",H864*VLOOKUP(F864,参照用!$P$2:$Q$55,2,0),
"注意サイン",H864*VLOOKUP(F864,参照用!$P$2:$Q$55,2,0),
""
)</f>
        <v/>
      </c>
      <c r="K864" s="20">
        <f t="shared" si="41"/>
        <v>60</v>
      </c>
    </row>
    <row r="865" spans="1:11" x14ac:dyDescent="0.2">
      <c r="A865" s="8">
        <f>IF(INDEX(中間シート!B$1:B$149,QUOTIENT(ROW(A865)-2, 参照用!$J$12) + 3,1)&gt;0,
INDEX(中間シート!B$1:B$149,QUOTIENT(ROW(A865)-2, 参照用!$J$12) + 3,1),
"")</f>
        <v>46031</v>
      </c>
      <c r="B865" s="8" t="str">
        <f>IF(INDEX(中間シート!D$1:D$149,QUOTIENT(ROW(B865)-2, 参照用!$J$12) + 3,1)&gt;0,
INDEX(中間シート!D$1:D$149,QUOTIENT(ROW(B865)-2, 参照用!$J$12) + 3,1),
"")</f>
        <v>朝</v>
      </c>
      <c r="C865" s="8" t="str">
        <f>INDEX(中間シート!$A$1:$AZ$149,MATCH(A865&amp;B865,中間シート!$A$1:$A$149,0),MATCH(C$1,中間シート!$A$2:$AZ$2,0))</f>
        <v/>
      </c>
      <c r="D865" s="8" t="str">
        <f>INDEX(中間シート!$A$1:$AZ$149,MATCH($A865&amp;$B865,中間シート!$A$1:$A$149,0),MATCH(D$1,中間シート!$A$2:$AZ$2,0))</f>
        <v/>
      </c>
      <c r="E865" t="str">
        <f>IF(
A865="","",
VLOOKUP(MOD(ROW(A865)-2, 参照用!$J$12) + 1,参照用!$N$1:$P$50,2,0)
)</f>
        <v>悪化サイン</v>
      </c>
      <c r="F865" t="str">
        <f xml:space="preserve">
IF(A865="","",
VLOOKUP(MOD(ROW(A865)-2, 参照用!$J$12) + 1,参照用!$N$1:$P$50,3,0)
)</f>
        <v>恐怖心</v>
      </c>
      <c r="G865">
        <f xml:space="preserve">
IF(A865="","",
IFERROR(
INDEX(中間シート!$B:$CB,
MATCH(A865&amp;B865,中間シート!$A$1:$A$149,0),
MATCH(F865,中間シート!$B$2:$CB$2,0)
),
"")
)</f>
        <v>0</v>
      </c>
      <c r="H865">
        <f t="shared" si="39"/>
        <v>0</v>
      </c>
      <c r="I865" t="str">
        <f t="shared" si="40"/>
        <v/>
      </c>
      <c r="J865" t="str">
        <f xml:space="preserve">
_xlfn.SWITCH(E865,
"良好サイン",H865*VLOOKUP(F865,参照用!$P$2:$Q$55,2,0),
"注意サイン",H865*VLOOKUP(F865,参照用!$P$2:$Q$55,2,0),
""
)</f>
        <v/>
      </c>
      <c r="K865" s="20">
        <f t="shared" si="41"/>
        <v>60</v>
      </c>
    </row>
    <row r="866" spans="1:11" x14ac:dyDescent="0.2">
      <c r="A866" s="8">
        <f>IF(INDEX(中間シート!B$1:B$149,QUOTIENT(ROW(A866)-2, 参照用!$J$12) + 3,1)&gt;0,
INDEX(中間シート!B$1:B$149,QUOTIENT(ROW(A866)-2, 参照用!$J$12) + 3,1),
"")</f>
        <v>46031</v>
      </c>
      <c r="B866" s="8" t="str">
        <f>IF(INDEX(中間シート!D$1:D$149,QUOTIENT(ROW(B866)-2, 参照用!$J$12) + 3,1)&gt;0,
INDEX(中間シート!D$1:D$149,QUOTIENT(ROW(B866)-2, 参照用!$J$12) + 3,1),
"")</f>
        <v>朝</v>
      </c>
      <c r="C866" s="8" t="str">
        <f>INDEX(中間シート!$A$1:$AZ$149,MATCH(A866&amp;B866,中間シート!$A$1:$A$149,0),MATCH(C$1,中間シート!$A$2:$AZ$2,0))</f>
        <v/>
      </c>
      <c r="D866" s="8" t="str">
        <f>INDEX(中間シート!$A$1:$AZ$149,MATCH($A866&amp;$B866,中間シート!$A$1:$A$149,0),MATCH(D$1,中間シート!$A$2:$AZ$2,0))</f>
        <v/>
      </c>
      <c r="E866" t="str">
        <f>IF(
A866="","",
VLOOKUP(MOD(ROW(A866)-2, 参照用!$J$12) + 1,参照用!$N$1:$P$50,2,0)
)</f>
        <v>悪化サイン</v>
      </c>
      <c r="F866" t="str">
        <f xml:space="preserve">
IF(A866="","",
VLOOKUP(MOD(ROW(A866)-2, 参照用!$J$12) + 1,参照用!$N$1:$P$50,3,0)
)</f>
        <v>外出不可</v>
      </c>
      <c r="G866">
        <f xml:space="preserve">
IF(A866="","",
IFERROR(
INDEX(中間シート!$B:$CB,
MATCH(A866&amp;B866,中間シート!$A$1:$A$149,0),
MATCH(F866,中間シート!$B$2:$CB$2,0)
),
"")
)</f>
        <v>0</v>
      </c>
      <c r="H866">
        <f t="shared" si="39"/>
        <v>0</v>
      </c>
      <c r="I866" t="str">
        <f t="shared" si="40"/>
        <v/>
      </c>
      <c r="J866" t="str">
        <f xml:space="preserve">
_xlfn.SWITCH(E866,
"良好サイン",H866*VLOOKUP(F866,参照用!$P$2:$Q$55,2,0),
"注意サイン",H866*VLOOKUP(F866,参照用!$P$2:$Q$55,2,0),
""
)</f>
        <v/>
      </c>
      <c r="K866" s="20">
        <f t="shared" si="41"/>
        <v>60</v>
      </c>
    </row>
    <row r="867" spans="1:11" x14ac:dyDescent="0.2">
      <c r="A867" s="8">
        <f>IF(INDEX(中間シート!B$1:B$149,QUOTIENT(ROW(A867)-2, 参照用!$J$12) + 3,1)&gt;0,
INDEX(中間シート!B$1:B$149,QUOTIENT(ROW(A867)-2, 参照用!$J$12) + 3,1),
"")</f>
        <v>46031</v>
      </c>
      <c r="B867" s="8" t="str">
        <f>IF(INDEX(中間シート!D$1:D$149,QUOTIENT(ROW(B867)-2, 参照用!$J$12) + 3,1)&gt;0,
INDEX(中間シート!D$1:D$149,QUOTIENT(ROW(B867)-2, 参照用!$J$12) + 3,1),
"")</f>
        <v>朝</v>
      </c>
      <c r="C867" s="8" t="str">
        <f>INDEX(中間シート!$A$1:$AZ$149,MATCH(A867&amp;B867,中間シート!$A$1:$A$149,0),MATCH(C$1,中間シート!$A$2:$AZ$2,0))</f>
        <v/>
      </c>
      <c r="D867" s="8" t="str">
        <f>INDEX(中間シート!$A$1:$AZ$149,MATCH($A867&amp;$B867,中間シート!$A$1:$A$149,0),MATCH(D$1,中間シート!$A$2:$AZ$2,0))</f>
        <v/>
      </c>
      <c r="E867" t="str">
        <f>IF(
A867="","",
VLOOKUP(MOD(ROW(A867)-2, 参照用!$J$12) + 1,参照用!$N$1:$P$50,2,0)
)</f>
        <v>悪化サイン</v>
      </c>
      <c r="F867" t="str">
        <f xml:space="preserve">
IF(A867="","",
VLOOKUP(MOD(ROW(A867)-2, 参照用!$J$12) + 1,参照用!$N$1:$P$50,3,0)
)</f>
        <v>思考不能</v>
      </c>
      <c r="G867">
        <f xml:space="preserve">
IF(A867="","",
IFERROR(
INDEX(中間シート!$B:$CB,
MATCH(A867&amp;B867,中間シート!$A$1:$A$149,0),
MATCH(F867,中間シート!$B$2:$CB$2,0)
),
"")
)</f>
        <v>0</v>
      </c>
      <c r="H867">
        <f t="shared" si="39"/>
        <v>0</v>
      </c>
      <c r="I867" t="str">
        <f t="shared" si="40"/>
        <v/>
      </c>
      <c r="J867" t="str">
        <f xml:space="preserve">
_xlfn.SWITCH(E867,
"良好サイン",H867*VLOOKUP(F867,参照用!$P$2:$Q$55,2,0),
"注意サイン",H867*VLOOKUP(F867,参照用!$P$2:$Q$55,2,0),
""
)</f>
        <v/>
      </c>
      <c r="K867" s="20">
        <f t="shared" si="41"/>
        <v>60</v>
      </c>
    </row>
    <row r="868" spans="1:11" x14ac:dyDescent="0.2">
      <c r="A868" s="8">
        <f>IF(INDEX(中間シート!B$1:B$149,QUOTIENT(ROW(A868)-2, 参照用!$J$12) + 3,1)&gt;0,
INDEX(中間シート!B$1:B$149,QUOTIENT(ROW(A868)-2, 参照用!$J$12) + 3,1),
"")</f>
        <v>46031</v>
      </c>
      <c r="B868" s="8" t="str">
        <f>IF(INDEX(中間シート!D$1:D$149,QUOTIENT(ROW(B868)-2, 参照用!$J$12) + 3,1)&gt;0,
INDEX(中間シート!D$1:D$149,QUOTIENT(ROW(B868)-2, 参照用!$J$12) + 3,1),
"")</f>
        <v>朝</v>
      </c>
      <c r="C868" s="8" t="str">
        <f>INDEX(中間シート!$A$1:$AZ$149,MATCH(A868&amp;B868,中間シート!$A$1:$A$149,0),MATCH(C$1,中間シート!$A$2:$AZ$2,0))</f>
        <v/>
      </c>
      <c r="D868" s="8" t="str">
        <f>INDEX(中間シート!$A$1:$AZ$149,MATCH($A868&amp;$B868,中間シート!$A$1:$A$149,0),MATCH(D$1,中間シート!$A$2:$AZ$2,0))</f>
        <v/>
      </c>
      <c r="E868" t="str">
        <f>IF(
A868="","",
VLOOKUP(MOD(ROW(A868)-2, 参照用!$J$12) + 1,参照用!$N$1:$P$50,2,0)
)</f>
        <v>悪化サイン</v>
      </c>
      <c r="F868" t="str">
        <f xml:space="preserve">
IF(A868="","",
VLOOKUP(MOD(ROW(A868)-2, 参照用!$J$12) + 1,参照用!$N$1:$P$50,3,0)
)</f>
        <v>人間不信</v>
      </c>
      <c r="G868">
        <f xml:space="preserve">
IF(A868="","",
IFERROR(
INDEX(中間シート!$B:$CB,
MATCH(A868&amp;B868,中間シート!$A$1:$A$149,0),
MATCH(F868,中間シート!$B$2:$CB$2,0)
),
"")
)</f>
        <v>0</v>
      </c>
      <c r="H868">
        <f t="shared" si="39"/>
        <v>0</v>
      </c>
      <c r="I868" t="str">
        <f t="shared" si="40"/>
        <v/>
      </c>
      <c r="J868" t="str">
        <f xml:space="preserve">
_xlfn.SWITCH(E868,
"良好サイン",H868*VLOOKUP(F868,参照用!$P$2:$Q$55,2,0),
"注意サイン",H868*VLOOKUP(F868,参照用!$P$2:$Q$55,2,0),
""
)</f>
        <v/>
      </c>
      <c r="K868" s="20">
        <f t="shared" si="41"/>
        <v>60</v>
      </c>
    </row>
    <row r="869" spans="1:11" x14ac:dyDescent="0.2">
      <c r="A869" s="8">
        <f>IF(INDEX(中間シート!B$1:B$149,QUOTIENT(ROW(A869)-2, 参照用!$J$12) + 3,1)&gt;0,
INDEX(中間シート!B$1:B$149,QUOTIENT(ROW(A869)-2, 参照用!$J$12) + 3,1),
"")</f>
        <v>46031</v>
      </c>
      <c r="B869" s="8" t="str">
        <f>IF(INDEX(中間シート!D$1:D$149,QUOTIENT(ROW(B869)-2, 参照用!$J$12) + 3,1)&gt;0,
INDEX(中間シート!D$1:D$149,QUOTIENT(ROW(B869)-2, 参照用!$J$12) + 3,1),
"")</f>
        <v>朝</v>
      </c>
      <c r="C869" s="8" t="str">
        <f>INDEX(中間シート!$A$1:$AZ$149,MATCH(A869&amp;B869,中間シート!$A$1:$A$149,0),MATCH(C$1,中間シート!$A$2:$AZ$2,0))</f>
        <v/>
      </c>
      <c r="D869" s="8" t="str">
        <f>INDEX(中間シート!$A$1:$AZ$149,MATCH($A869&amp;$B869,中間シート!$A$1:$A$149,0),MATCH(D$1,中間シート!$A$2:$AZ$2,0))</f>
        <v/>
      </c>
      <c r="E869" t="str">
        <f>IF(
A869="","",
VLOOKUP(MOD(ROW(A869)-2, 参照用!$J$12) + 1,参照用!$N$1:$P$50,2,0)
)</f>
        <v>悪化サイン</v>
      </c>
      <c r="F869" t="str">
        <f xml:space="preserve">
IF(A869="","",
VLOOKUP(MOD(ROW(A869)-2, 参照用!$J$12) + 1,参照用!$N$1:$P$50,3,0)
)</f>
        <v>破壊衝動</v>
      </c>
      <c r="G869">
        <f xml:space="preserve">
IF(A869="","",
IFERROR(
INDEX(中間シート!$B:$CB,
MATCH(A869&amp;B869,中間シート!$A$1:$A$149,0),
MATCH(F869,中間シート!$B$2:$CB$2,0)
),
"")
)</f>
        <v>0</v>
      </c>
      <c r="H869">
        <f t="shared" si="39"/>
        <v>0</v>
      </c>
      <c r="I869" t="str">
        <f t="shared" si="40"/>
        <v/>
      </c>
      <c r="J869" t="str">
        <f xml:space="preserve">
_xlfn.SWITCH(E869,
"良好サイン",H869*VLOOKUP(F869,参照用!$P$2:$Q$55,2,0),
"注意サイン",H869*VLOOKUP(F869,参照用!$P$2:$Q$55,2,0),
""
)</f>
        <v/>
      </c>
      <c r="K869" s="20">
        <f t="shared" si="41"/>
        <v>60</v>
      </c>
    </row>
    <row r="870" spans="1:11" x14ac:dyDescent="0.2">
      <c r="A870" s="8">
        <f>IF(INDEX(中間シート!B$1:B$149,QUOTIENT(ROW(A870)-2, 参照用!$J$12) + 3,1)&gt;0,
INDEX(中間シート!B$1:B$149,QUOTIENT(ROW(A870)-2, 参照用!$J$12) + 3,1),
"")</f>
        <v>46031</v>
      </c>
      <c r="B870" s="8" t="str">
        <f>IF(INDEX(中間シート!D$1:D$149,QUOTIENT(ROW(B870)-2, 参照用!$J$12) + 3,1)&gt;0,
INDEX(中間シート!D$1:D$149,QUOTIENT(ROW(B870)-2, 参照用!$J$12) + 3,1),
"")</f>
        <v>朝</v>
      </c>
      <c r="C870" s="8" t="str">
        <f>INDEX(中間シート!$A$1:$AZ$149,MATCH(A870&amp;B870,中間シート!$A$1:$A$149,0),MATCH(C$1,中間シート!$A$2:$AZ$2,0))</f>
        <v/>
      </c>
      <c r="D870" s="8" t="str">
        <f>INDEX(中間シート!$A$1:$AZ$149,MATCH($A870&amp;$B870,中間シート!$A$1:$A$149,0),MATCH(D$1,中間シート!$A$2:$AZ$2,0))</f>
        <v/>
      </c>
      <c r="E870" t="str">
        <f>IF(
A870="","",
VLOOKUP(MOD(ROW(A870)-2, 参照用!$J$12) + 1,参照用!$N$1:$P$50,2,0)
)</f>
        <v>リカバリー</v>
      </c>
      <c r="F870" t="str">
        <f xml:space="preserve">
IF(A870="","",
VLOOKUP(MOD(ROW(A870)-2, 参照用!$J$12) + 1,参照用!$N$1:$P$50,3,0)
)</f>
        <v>ストレッチ</v>
      </c>
      <c r="G870">
        <f xml:space="preserve">
IF(A870="","",
IFERROR(
INDEX(中間シート!$B:$CB,
MATCH(A870&amp;B870,中間シート!$A$1:$A$149,0),
MATCH(F870,中間シート!$B$2:$CB$2,0)
),
"")
)</f>
        <v>0</v>
      </c>
      <c r="H870">
        <f t="shared" si="39"/>
        <v>0</v>
      </c>
      <c r="I870" t="str">
        <f t="shared" si="40"/>
        <v/>
      </c>
      <c r="J870" t="str">
        <f xml:space="preserve">
_xlfn.SWITCH(E870,
"良好サイン",H870*VLOOKUP(F870,参照用!$P$2:$Q$55,2,0),
"注意サイン",H870*VLOOKUP(F870,参照用!$P$2:$Q$55,2,0),
""
)</f>
        <v/>
      </c>
      <c r="K870" s="20">
        <f t="shared" si="41"/>
        <v>60</v>
      </c>
    </row>
    <row r="871" spans="1:11" x14ac:dyDescent="0.2">
      <c r="A871" s="8">
        <f>IF(INDEX(中間シート!B$1:B$149,QUOTIENT(ROW(A871)-2, 参照用!$J$12) + 3,1)&gt;0,
INDEX(中間シート!B$1:B$149,QUOTIENT(ROW(A871)-2, 参照用!$J$12) + 3,1),
"")</f>
        <v>46031</v>
      </c>
      <c r="B871" s="8" t="str">
        <f>IF(INDEX(中間シート!D$1:D$149,QUOTIENT(ROW(B871)-2, 参照用!$J$12) + 3,1)&gt;0,
INDEX(中間シート!D$1:D$149,QUOTIENT(ROW(B871)-2, 参照用!$J$12) + 3,1),
"")</f>
        <v>朝</v>
      </c>
      <c r="C871" s="8" t="str">
        <f>INDEX(中間シート!$A$1:$AZ$149,MATCH(A871&amp;B871,中間シート!$A$1:$A$149,0),MATCH(C$1,中間シート!$A$2:$AZ$2,0))</f>
        <v/>
      </c>
      <c r="D871" s="8" t="str">
        <f>INDEX(中間シート!$A$1:$AZ$149,MATCH($A871&amp;$B871,中間シート!$A$1:$A$149,0),MATCH(D$1,中間シート!$A$2:$AZ$2,0))</f>
        <v/>
      </c>
      <c r="E871" t="str">
        <f>IF(
A871="","",
VLOOKUP(MOD(ROW(A871)-2, 参照用!$J$12) + 1,参照用!$N$1:$P$50,2,0)
)</f>
        <v>リカバリー</v>
      </c>
      <c r="F871" t="str">
        <f xml:space="preserve">
IF(A871="","",
VLOOKUP(MOD(ROW(A871)-2, 参照用!$J$12) + 1,参照用!$N$1:$P$50,3,0)
)</f>
        <v>仮眠</v>
      </c>
      <c r="G871">
        <f xml:space="preserve">
IF(A871="","",
IFERROR(
INDEX(中間シート!$B:$CB,
MATCH(A871&amp;B871,中間シート!$A$1:$A$149,0),
MATCH(F871,中間シート!$B$2:$CB$2,0)
),
"")
)</f>
        <v>0</v>
      </c>
      <c r="H871">
        <f t="shared" si="39"/>
        <v>0</v>
      </c>
      <c r="I871" t="str">
        <f t="shared" si="40"/>
        <v/>
      </c>
      <c r="J871" t="str">
        <f xml:space="preserve">
_xlfn.SWITCH(E871,
"良好サイン",H871*VLOOKUP(F871,参照用!$P$2:$Q$55,2,0),
"注意サイン",H871*VLOOKUP(F871,参照用!$P$2:$Q$55,2,0),
""
)</f>
        <v/>
      </c>
      <c r="K871" s="20">
        <f t="shared" si="41"/>
        <v>60</v>
      </c>
    </row>
    <row r="872" spans="1:11" x14ac:dyDescent="0.2">
      <c r="A872" s="8">
        <f>IF(INDEX(中間シート!B$1:B$149,QUOTIENT(ROW(A872)-2, 参照用!$J$12) + 3,1)&gt;0,
INDEX(中間シート!B$1:B$149,QUOTIENT(ROW(A872)-2, 参照用!$J$12) + 3,1),
"")</f>
        <v>46031</v>
      </c>
      <c r="B872" s="8" t="str">
        <f>IF(INDEX(中間シート!D$1:D$149,QUOTIENT(ROW(B872)-2, 参照用!$J$12) + 3,1)&gt;0,
INDEX(中間シート!D$1:D$149,QUOTIENT(ROW(B872)-2, 参照用!$J$12) + 3,1),
"")</f>
        <v>朝</v>
      </c>
      <c r="C872" s="8" t="str">
        <f>INDEX(中間シート!$A$1:$AZ$149,MATCH(A872&amp;B872,中間シート!$A$1:$A$149,0),MATCH(C$1,中間シート!$A$2:$AZ$2,0))</f>
        <v/>
      </c>
      <c r="D872" s="8" t="str">
        <f>INDEX(中間シート!$A$1:$AZ$149,MATCH($A872&amp;$B872,中間シート!$A$1:$A$149,0),MATCH(D$1,中間シート!$A$2:$AZ$2,0))</f>
        <v/>
      </c>
      <c r="E872" t="str">
        <f>IF(
A872="","",
VLOOKUP(MOD(ROW(A872)-2, 参照用!$J$12) + 1,参照用!$N$1:$P$50,2,0)
)</f>
        <v>リカバリー</v>
      </c>
      <c r="F872" t="str">
        <f xml:space="preserve">
IF(A872="","",
VLOOKUP(MOD(ROW(A872)-2, 参照用!$J$12) + 1,参照用!$N$1:$P$50,3,0)
)</f>
        <v>音楽</v>
      </c>
      <c r="G872">
        <f xml:space="preserve">
IF(A872="","",
IFERROR(
INDEX(中間シート!$B:$CB,
MATCH(A872&amp;B872,中間シート!$A$1:$A$149,0),
MATCH(F872,中間シート!$B$2:$CB$2,0)
),
"")
)</f>
        <v>0</v>
      </c>
      <c r="H872">
        <f t="shared" si="39"/>
        <v>0</v>
      </c>
      <c r="I872" t="str">
        <f t="shared" si="40"/>
        <v/>
      </c>
      <c r="J872" t="str">
        <f xml:space="preserve">
_xlfn.SWITCH(E872,
"良好サイン",H872*VLOOKUP(F872,参照用!$P$2:$Q$55,2,0),
"注意サイン",H872*VLOOKUP(F872,参照用!$P$2:$Q$55,2,0),
""
)</f>
        <v/>
      </c>
      <c r="K872" s="20">
        <f t="shared" si="41"/>
        <v>60</v>
      </c>
    </row>
    <row r="873" spans="1:11" x14ac:dyDescent="0.2">
      <c r="A873" s="8">
        <f>IF(INDEX(中間シート!B$1:B$149,QUOTIENT(ROW(A873)-2, 参照用!$J$12) + 3,1)&gt;0,
INDEX(中間シート!B$1:B$149,QUOTIENT(ROW(A873)-2, 参照用!$J$12) + 3,1),
"")</f>
        <v>46031</v>
      </c>
      <c r="B873" s="8" t="str">
        <f>IF(INDEX(中間シート!D$1:D$149,QUOTIENT(ROW(B873)-2, 参照用!$J$12) + 3,1)&gt;0,
INDEX(中間シート!D$1:D$149,QUOTIENT(ROW(B873)-2, 参照用!$J$12) + 3,1),
"")</f>
        <v>朝</v>
      </c>
      <c r="C873" s="8" t="str">
        <f>INDEX(中間シート!$A$1:$AZ$149,MATCH(A873&amp;B873,中間シート!$A$1:$A$149,0),MATCH(C$1,中間シート!$A$2:$AZ$2,0))</f>
        <v/>
      </c>
      <c r="D873" s="8" t="str">
        <f>INDEX(中間シート!$A$1:$AZ$149,MATCH($A873&amp;$B873,中間シート!$A$1:$A$149,0),MATCH(D$1,中間シート!$A$2:$AZ$2,0))</f>
        <v/>
      </c>
      <c r="E873" t="str">
        <f>IF(
A873="","",
VLOOKUP(MOD(ROW(A873)-2, 参照用!$J$12) + 1,参照用!$N$1:$P$50,2,0)
)</f>
        <v>リカバリー</v>
      </c>
      <c r="F873" t="str">
        <f xml:space="preserve">
IF(A873="","",
VLOOKUP(MOD(ROW(A873)-2, 参照用!$J$12) + 1,参照用!$N$1:$P$50,3,0)
)</f>
        <v>頓服</v>
      </c>
      <c r="G873">
        <f xml:space="preserve">
IF(A873="","",
IFERROR(
INDEX(中間シート!$B:$CB,
MATCH(A873&amp;B873,中間シート!$A$1:$A$149,0),
MATCH(F873,中間シート!$B$2:$CB$2,0)
),
"")
)</f>
        <v>0</v>
      </c>
      <c r="H873">
        <f t="shared" si="39"/>
        <v>0</v>
      </c>
      <c r="I873" t="str">
        <f t="shared" si="40"/>
        <v/>
      </c>
      <c r="J873" t="str">
        <f xml:space="preserve">
_xlfn.SWITCH(E873,
"良好サイン",H873*VLOOKUP(F873,参照用!$P$2:$Q$55,2,0),
"注意サイン",H873*VLOOKUP(F873,参照用!$P$2:$Q$55,2,0),
""
)</f>
        <v/>
      </c>
      <c r="K873" s="20">
        <f t="shared" si="41"/>
        <v>60</v>
      </c>
    </row>
    <row r="874" spans="1:11" x14ac:dyDescent="0.2">
      <c r="A874" s="8">
        <f>IF(INDEX(中間シート!B$1:B$149,QUOTIENT(ROW(A874)-2, 参照用!$J$12) + 3,1)&gt;0,
INDEX(中間シート!B$1:B$149,QUOTIENT(ROW(A874)-2, 参照用!$J$12) + 3,1),
"")</f>
        <v>46031</v>
      </c>
      <c r="B874" s="8" t="str">
        <f>IF(INDEX(中間シート!D$1:D$149,QUOTIENT(ROW(B874)-2, 参照用!$J$12) + 3,1)&gt;0,
INDEX(中間シート!D$1:D$149,QUOTIENT(ROW(B874)-2, 参照用!$J$12) + 3,1),
"")</f>
        <v>朝</v>
      </c>
      <c r="C874" s="8" t="str">
        <f>INDEX(中間シート!$A$1:$AZ$149,MATCH(A874&amp;B874,中間シート!$A$1:$A$149,0),MATCH(C$1,中間シート!$A$2:$AZ$2,0))</f>
        <v/>
      </c>
      <c r="D874" s="8" t="str">
        <f>INDEX(中間シート!$A$1:$AZ$149,MATCH($A874&amp;$B874,中間シート!$A$1:$A$149,0),MATCH(D$1,中間シート!$A$2:$AZ$2,0))</f>
        <v/>
      </c>
      <c r="E874" t="str">
        <f>IF(
A874="","",
VLOOKUP(MOD(ROW(A874)-2, 参照用!$J$12) + 1,参照用!$N$1:$P$50,2,0)
)</f>
        <v>リカバリー</v>
      </c>
      <c r="F874" t="str">
        <f xml:space="preserve">
IF(A874="","",
VLOOKUP(MOD(ROW(A874)-2, 参照用!$J$12) + 1,参照用!$N$1:$P$50,3,0)
)</f>
        <v>散歩</v>
      </c>
      <c r="G874">
        <f xml:space="preserve">
IF(A874="","",
IFERROR(
INDEX(中間シート!$B:$CB,
MATCH(A874&amp;B874,中間シート!$A$1:$A$149,0),
MATCH(F874,中間シート!$B$2:$CB$2,0)
),
"")
)</f>
        <v>0</v>
      </c>
      <c r="H874">
        <f t="shared" si="39"/>
        <v>0</v>
      </c>
      <c r="I874" t="str">
        <f t="shared" si="40"/>
        <v/>
      </c>
      <c r="J874" t="str">
        <f xml:space="preserve">
_xlfn.SWITCH(E874,
"良好サイン",H874*VLOOKUP(F874,参照用!$P$2:$Q$55,2,0),
"注意サイン",H874*VLOOKUP(F874,参照用!$P$2:$Q$55,2,0),
""
)</f>
        <v/>
      </c>
      <c r="K874" s="20">
        <f t="shared" si="41"/>
        <v>60</v>
      </c>
    </row>
    <row r="875" spans="1:11" x14ac:dyDescent="0.2">
      <c r="A875" s="8">
        <f>IF(INDEX(中間シート!B$1:B$149,QUOTIENT(ROW(A875)-2, 参照用!$J$12) + 3,1)&gt;0,
INDEX(中間シート!B$1:B$149,QUOTIENT(ROW(A875)-2, 参照用!$J$12) + 3,1),
"")</f>
        <v>46031</v>
      </c>
      <c r="B875" s="8" t="str">
        <f>IF(INDEX(中間シート!D$1:D$149,QUOTIENT(ROW(B875)-2, 参照用!$J$12) + 3,1)&gt;0,
INDEX(中間シート!D$1:D$149,QUOTIENT(ROW(B875)-2, 参照用!$J$12) + 3,1),
"")</f>
        <v>朝</v>
      </c>
      <c r="C875" s="8" t="str">
        <f>INDEX(中間シート!$A$1:$AZ$149,MATCH(A875&amp;B875,中間シート!$A$1:$A$149,0),MATCH(C$1,中間シート!$A$2:$AZ$2,0))</f>
        <v/>
      </c>
      <c r="D875" s="8" t="str">
        <f>INDEX(中間シート!$A$1:$AZ$149,MATCH($A875&amp;$B875,中間シート!$A$1:$A$149,0),MATCH(D$1,中間シート!$A$2:$AZ$2,0))</f>
        <v/>
      </c>
      <c r="E875" t="str">
        <f>IF(
A875="","",
VLOOKUP(MOD(ROW(A875)-2, 参照用!$J$12) + 1,参照用!$N$1:$P$50,2,0)
)</f>
        <v>服薬</v>
      </c>
      <c r="F875" t="str">
        <f xml:space="preserve">
IF(A875="","",
VLOOKUP(MOD(ROW(A875)-2, 参照用!$J$12) + 1,参照用!$N$1:$P$50,3,0)
)</f>
        <v>いつもの薬</v>
      </c>
      <c r="G875">
        <f xml:space="preserve">
IF(A875="","",
IFERROR(
INDEX(中間シート!$B:$CB,
MATCH(A875&amp;B875,中間シート!$A$1:$A$149,0),
MATCH(F875,中間シート!$B$2:$CB$2,0)
),
"")
)</f>
        <v>0</v>
      </c>
      <c r="H875">
        <f t="shared" si="39"/>
        <v>0</v>
      </c>
      <c r="I875" t="str">
        <f t="shared" si="40"/>
        <v/>
      </c>
      <c r="J875" t="str">
        <f xml:space="preserve">
_xlfn.SWITCH(E875,
"良好サイン",H875*VLOOKUP(F875,参照用!$P$2:$Q$55,2,0),
"注意サイン",H875*VLOOKUP(F875,参照用!$P$2:$Q$55,2,0),
""
)</f>
        <v/>
      </c>
      <c r="K875" s="20">
        <f t="shared" si="41"/>
        <v>60</v>
      </c>
    </row>
    <row r="876" spans="1:11" x14ac:dyDescent="0.2">
      <c r="A876" s="8">
        <f>IF(INDEX(中間シート!B$1:B$149,QUOTIENT(ROW(A876)-2, 参照用!$J$12) + 3,1)&gt;0,
INDEX(中間シート!B$1:B$149,QUOTIENT(ROW(A876)-2, 参照用!$J$12) + 3,1),
"")</f>
        <v>46031</v>
      </c>
      <c r="B876" s="8" t="str">
        <f>IF(INDEX(中間シート!D$1:D$149,QUOTIENT(ROW(B876)-2, 参照用!$J$12) + 3,1)&gt;0,
INDEX(中間シート!D$1:D$149,QUOTIENT(ROW(B876)-2, 参照用!$J$12) + 3,1),
"")</f>
        <v>朝</v>
      </c>
      <c r="C876" s="8" t="str">
        <f>INDEX(中間シート!$A$1:$AZ$149,MATCH(A876&amp;B876,中間シート!$A$1:$A$149,0),MATCH(C$1,中間シート!$A$2:$AZ$2,0))</f>
        <v/>
      </c>
      <c r="D876" s="8" t="str">
        <f>INDEX(中間シート!$A$1:$AZ$149,MATCH($A876&amp;$B876,中間シート!$A$1:$A$149,0),MATCH(D$1,中間シート!$A$2:$AZ$2,0))</f>
        <v/>
      </c>
      <c r="E876" t="str">
        <f>IF(
A876="","",
VLOOKUP(MOD(ROW(A876)-2, 参照用!$J$12) + 1,参照用!$N$1:$P$50,2,0)
)</f>
        <v>備考</v>
      </c>
      <c r="F876" t="str">
        <f xml:space="preserve">
IF(A876="","",
VLOOKUP(MOD(ROW(A876)-2, 参照用!$J$12) + 1,参照用!$N$1:$P$50,3,0)
)</f>
        <v>コメント</v>
      </c>
      <c r="G876" t="str">
        <f xml:space="preserve">
IF(A876="","",
IFERROR(
INDEX(中間シート!$B:$CB,
MATCH(A876&amp;B876,中間シート!$A$1:$A$149,0),
MATCH(F876,中間シート!$B$2:$CB$2,0)
),
"")
)</f>
        <v/>
      </c>
      <c r="H876" t="str">
        <f t="shared" si="39"/>
        <v/>
      </c>
      <c r="I876" t="str">
        <f t="shared" si="40"/>
        <v/>
      </c>
      <c r="J876" t="str">
        <f xml:space="preserve">
_xlfn.SWITCH(E876,
"良好サイン",H876*VLOOKUP(F876,参照用!$P$2:$Q$55,2,0),
"注意サイン",H876*VLOOKUP(F876,参照用!$P$2:$Q$55,2,0),
""
)</f>
        <v/>
      </c>
      <c r="K876" s="20">
        <f t="shared" si="41"/>
        <v>60</v>
      </c>
    </row>
    <row r="877" spans="1:11" x14ac:dyDescent="0.2">
      <c r="A877" s="8">
        <f>IF(INDEX(中間シート!B$1:B$149,QUOTIENT(ROW(A877)-2, 参照用!$J$12) + 3,1)&gt;0,
INDEX(中間シート!B$1:B$149,QUOTIENT(ROW(A877)-2, 参照用!$J$12) + 3,1),
"")</f>
        <v>46031</v>
      </c>
      <c r="B877" s="8" t="str">
        <f>IF(INDEX(中間シート!D$1:D$149,QUOTIENT(ROW(B877)-2, 参照用!$J$12) + 3,1)&gt;0,
INDEX(中間シート!D$1:D$149,QUOTIENT(ROW(B877)-2, 参照用!$J$12) + 3,1),
"")</f>
        <v>昼</v>
      </c>
      <c r="C877" s="8" t="str">
        <f>INDEX(中間シート!$A$1:$AZ$149,MATCH(A877&amp;B877,中間シート!$A$1:$A$149,0),MATCH(C$1,中間シート!$A$2:$AZ$2,0))</f>
        <v/>
      </c>
      <c r="D877" s="8" t="str">
        <f>INDEX(中間シート!$A$1:$AZ$149,MATCH($A877&amp;$B877,中間シート!$A$1:$A$149,0),MATCH(D$1,中間シート!$A$2:$AZ$2,0))</f>
        <v/>
      </c>
      <c r="E877" t="str">
        <f>IF(
A877="","",
VLOOKUP(MOD(ROW(A877)-2, 参照用!$J$12) + 1,参照用!$N$1:$P$50,2,0)
)</f>
        <v>日付</v>
      </c>
      <c r="F877" t="str">
        <f xml:space="preserve">
IF(A877="","",
VLOOKUP(MOD(ROW(A877)-2, 参照用!$J$12) + 1,参照用!$N$1:$P$50,3,0)
)</f>
        <v>日付</v>
      </c>
      <c r="G877">
        <f xml:space="preserve">
IF(A877="","",
IFERROR(
INDEX(中間シート!$B:$CB,
MATCH(A877&amp;B877,中間シート!$A$1:$A$149,0),
MATCH(F877,中間シート!$B$2:$CB$2,0)
),
"")
)</f>
        <v>46031</v>
      </c>
      <c r="H877" t="str">
        <f t="shared" si="39"/>
        <v/>
      </c>
      <c r="I877">
        <f t="shared" si="40"/>
        <v>46031</v>
      </c>
      <c r="J877" t="str">
        <f xml:space="preserve">
_xlfn.SWITCH(E877,
"良好サイン",H877*VLOOKUP(F877,参照用!$P$2:$Q$55,2,0),
"注意サイン",H877*VLOOKUP(F877,参照用!$P$2:$Q$55,2,0),
""
)</f>
        <v/>
      </c>
      <c r="K877" s="20">
        <f t="shared" si="41"/>
        <v>60</v>
      </c>
    </row>
    <row r="878" spans="1:11" x14ac:dyDescent="0.2">
      <c r="A878" s="8">
        <f>IF(INDEX(中間シート!B$1:B$149,QUOTIENT(ROW(A878)-2, 参照用!$J$12) + 3,1)&gt;0,
INDEX(中間シート!B$1:B$149,QUOTIENT(ROW(A878)-2, 参照用!$J$12) + 3,1),
"")</f>
        <v>46031</v>
      </c>
      <c r="B878" s="8" t="str">
        <f>IF(INDEX(中間シート!D$1:D$149,QUOTIENT(ROW(B878)-2, 参照用!$J$12) + 3,1)&gt;0,
INDEX(中間シート!D$1:D$149,QUOTIENT(ROW(B878)-2, 参照用!$J$12) + 3,1),
"")</f>
        <v>昼</v>
      </c>
      <c r="C878" s="8" t="str">
        <f>INDEX(中間シート!$A$1:$AZ$149,MATCH(A878&amp;B878,中間シート!$A$1:$A$149,0),MATCH(C$1,中間シート!$A$2:$AZ$2,0))</f>
        <v/>
      </c>
      <c r="D878" s="8" t="str">
        <f>INDEX(中間シート!$A$1:$AZ$149,MATCH($A878&amp;$B878,中間シート!$A$1:$A$149,0),MATCH(D$1,中間シート!$A$2:$AZ$2,0))</f>
        <v/>
      </c>
      <c r="E878" t="str">
        <f>IF(
A878="","",
VLOOKUP(MOD(ROW(A878)-2, 参照用!$J$12) + 1,参照用!$N$1:$P$50,2,0)
)</f>
        <v>曜日</v>
      </c>
      <c r="F878" t="str">
        <f xml:space="preserve">
IF(A878="","",
VLOOKUP(MOD(ROW(A878)-2, 参照用!$J$12) + 1,参照用!$N$1:$P$50,3,0)
)</f>
        <v>曜日</v>
      </c>
      <c r="G878" t="str">
        <f xml:space="preserve">
IF(A878="","",
IFERROR(
INDEX(中間シート!$B:$CB,
MATCH(A878&amp;B878,中間シート!$A$1:$A$149,0),
MATCH(F878,中間シート!$B$2:$CB$2,0)
),
"")
)</f>
        <v>金</v>
      </c>
      <c r="H878" t="str">
        <f t="shared" si="39"/>
        <v/>
      </c>
      <c r="I878" t="str">
        <f t="shared" si="40"/>
        <v>金</v>
      </c>
      <c r="J878" t="str">
        <f xml:space="preserve">
_xlfn.SWITCH(E878,
"良好サイン",H878*VLOOKUP(F878,参照用!$P$2:$Q$55,2,0),
"注意サイン",H878*VLOOKUP(F878,参照用!$P$2:$Q$55,2,0),
""
)</f>
        <v/>
      </c>
      <c r="K878" s="20">
        <f t="shared" si="41"/>
        <v>60</v>
      </c>
    </row>
    <row r="879" spans="1:11" x14ac:dyDescent="0.2">
      <c r="A879" s="8">
        <f>IF(INDEX(中間シート!B$1:B$149,QUOTIENT(ROW(A879)-2, 参照用!$J$12) + 3,1)&gt;0,
INDEX(中間シート!B$1:B$149,QUOTIENT(ROW(A879)-2, 参照用!$J$12) + 3,1),
"")</f>
        <v>46031</v>
      </c>
      <c r="B879" s="8" t="str">
        <f>IF(INDEX(中間シート!D$1:D$149,QUOTIENT(ROW(B879)-2, 参照用!$J$12) + 3,1)&gt;0,
INDEX(中間シート!D$1:D$149,QUOTIENT(ROW(B879)-2, 参照用!$J$12) + 3,1),
"")</f>
        <v>昼</v>
      </c>
      <c r="C879" s="8" t="str">
        <f>INDEX(中間シート!$A$1:$AZ$149,MATCH(A879&amp;B879,中間シート!$A$1:$A$149,0),MATCH(C$1,中間シート!$A$2:$AZ$2,0))</f>
        <v/>
      </c>
      <c r="D879" s="8" t="str">
        <f>INDEX(中間シート!$A$1:$AZ$149,MATCH($A879&amp;$B879,中間シート!$A$1:$A$149,0),MATCH(D$1,中間シート!$A$2:$AZ$2,0))</f>
        <v/>
      </c>
      <c r="E879" t="str">
        <f>IF(
A879="","",
VLOOKUP(MOD(ROW(A879)-2, 参照用!$J$12) + 1,参照用!$N$1:$P$50,2,0)
)</f>
        <v>時間帯</v>
      </c>
      <c r="F879" t="str">
        <f xml:space="preserve">
IF(A879="","",
VLOOKUP(MOD(ROW(A879)-2, 参照用!$J$12) + 1,参照用!$N$1:$P$50,3,0)
)</f>
        <v>時間帯</v>
      </c>
      <c r="G879" t="str">
        <f xml:space="preserve">
IF(A879="","",
IFERROR(
INDEX(中間シート!$B:$CB,
MATCH(A879&amp;B879,中間シート!$A$1:$A$149,0),
MATCH(F879,中間シート!$B$2:$CB$2,0)
),
"")
)</f>
        <v>昼</v>
      </c>
      <c r="H879" t="str">
        <f t="shared" si="39"/>
        <v/>
      </c>
      <c r="I879" t="str">
        <f t="shared" si="40"/>
        <v>昼</v>
      </c>
      <c r="J879" t="str">
        <f xml:space="preserve">
_xlfn.SWITCH(E879,
"良好サイン",H879*VLOOKUP(F879,参照用!$P$2:$Q$55,2,0),
"注意サイン",H879*VLOOKUP(F879,参照用!$P$2:$Q$55,2,0),
""
)</f>
        <v/>
      </c>
      <c r="K879" s="20">
        <f t="shared" si="41"/>
        <v>60</v>
      </c>
    </row>
    <row r="880" spans="1:11" x14ac:dyDescent="0.2">
      <c r="A880" s="8">
        <f>IF(INDEX(中間シート!B$1:B$149,QUOTIENT(ROW(A880)-2, 参照用!$J$12) + 3,1)&gt;0,
INDEX(中間シート!B$1:B$149,QUOTIENT(ROW(A880)-2, 参照用!$J$12) + 3,1),
"")</f>
        <v>46031</v>
      </c>
      <c r="B880" s="8" t="str">
        <f>IF(INDEX(中間シート!D$1:D$149,QUOTIENT(ROW(B880)-2, 参照用!$J$12) + 3,1)&gt;0,
INDEX(中間シート!D$1:D$149,QUOTIENT(ROW(B880)-2, 参照用!$J$12) + 3,1),
"")</f>
        <v>昼</v>
      </c>
      <c r="C880" s="8" t="str">
        <f>INDEX(中間シート!$A$1:$AZ$149,MATCH(A880&amp;B880,中間シート!$A$1:$A$149,0),MATCH(C$1,中間シート!$A$2:$AZ$2,0))</f>
        <v/>
      </c>
      <c r="D880" s="8" t="str">
        <f>INDEX(中間シート!$A$1:$AZ$149,MATCH($A880&amp;$B880,中間シート!$A$1:$A$149,0),MATCH(D$1,中間シート!$A$2:$AZ$2,0))</f>
        <v/>
      </c>
      <c r="E880" t="str">
        <f>IF(
A880="","",
VLOOKUP(MOD(ROW(A880)-2, 参照用!$J$12) + 1,参照用!$N$1:$P$50,2,0)
)</f>
        <v>気候</v>
      </c>
      <c r="F880" t="str">
        <f xml:space="preserve">
IF(A880="","",
VLOOKUP(MOD(ROW(A880)-2, 参照用!$J$12) + 1,参照用!$N$1:$P$50,3,0)
)</f>
        <v>天気</v>
      </c>
      <c r="G880" t="str">
        <f xml:space="preserve">
IF(A880="","",
IFERROR(
INDEX(中間シート!$B:$CB,
MATCH(A880&amp;B880,中間シート!$A$1:$A$149,0),
MATCH(F880,中間シート!$B$2:$CB$2,0)
),
"")
)</f>
        <v/>
      </c>
      <c r="H880" t="str">
        <f t="shared" si="39"/>
        <v/>
      </c>
      <c r="I880" t="str">
        <f t="shared" si="40"/>
        <v/>
      </c>
      <c r="J880" t="str">
        <f xml:space="preserve">
_xlfn.SWITCH(E880,
"良好サイン",H880*VLOOKUP(F880,参照用!$P$2:$Q$55,2,0),
"注意サイン",H880*VLOOKUP(F880,参照用!$P$2:$Q$55,2,0),
""
)</f>
        <v/>
      </c>
      <c r="K880" s="20">
        <f t="shared" si="41"/>
        <v>60</v>
      </c>
    </row>
    <row r="881" spans="1:11" x14ac:dyDescent="0.2">
      <c r="A881" s="8">
        <f>IF(INDEX(中間シート!B$1:B$149,QUOTIENT(ROW(A881)-2, 参照用!$J$12) + 3,1)&gt;0,
INDEX(中間シート!B$1:B$149,QUOTIENT(ROW(A881)-2, 参照用!$J$12) + 3,1),
"")</f>
        <v>46031</v>
      </c>
      <c r="B881" s="8" t="str">
        <f>IF(INDEX(中間シート!D$1:D$149,QUOTIENT(ROW(B881)-2, 参照用!$J$12) + 3,1)&gt;0,
INDEX(中間シート!D$1:D$149,QUOTIENT(ROW(B881)-2, 参照用!$J$12) + 3,1),
"")</f>
        <v>昼</v>
      </c>
      <c r="C881" s="8" t="str">
        <f>INDEX(中間シート!$A$1:$AZ$149,MATCH(A881&amp;B881,中間シート!$A$1:$A$149,0),MATCH(C$1,中間シート!$A$2:$AZ$2,0))</f>
        <v/>
      </c>
      <c r="D881" s="8" t="str">
        <f>INDEX(中間シート!$A$1:$AZ$149,MATCH($A881&amp;$B881,中間シート!$A$1:$A$149,0),MATCH(D$1,中間シート!$A$2:$AZ$2,0))</f>
        <v/>
      </c>
      <c r="E881" t="str">
        <f>IF(
A881="","",
VLOOKUP(MOD(ROW(A881)-2, 参照用!$J$12) + 1,参照用!$N$1:$P$50,2,0)
)</f>
        <v>気候</v>
      </c>
      <c r="F881" t="str">
        <f xml:space="preserve">
IF(A881="","",
VLOOKUP(MOD(ROW(A881)-2, 参照用!$J$12) + 1,参照用!$N$1:$P$50,3,0)
)</f>
        <v>気温</v>
      </c>
      <c r="G881" t="str">
        <f xml:space="preserve">
IF(A881="","",
IFERROR(
INDEX(中間シート!$B:$CB,
MATCH(A881&amp;B881,中間シート!$A$1:$A$149,0),
MATCH(F881,中間シート!$B$2:$CB$2,0)
),
"")
)</f>
        <v/>
      </c>
      <c r="H881" t="str">
        <f t="shared" si="39"/>
        <v/>
      </c>
      <c r="I881" t="str">
        <f t="shared" si="40"/>
        <v/>
      </c>
      <c r="J881" t="str">
        <f xml:space="preserve">
_xlfn.SWITCH(E881,
"良好サイン",H881*VLOOKUP(F881,参照用!$P$2:$Q$55,2,0),
"注意サイン",H881*VLOOKUP(F881,参照用!$P$2:$Q$55,2,0),
""
)</f>
        <v/>
      </c>
      <c r="K881" s="20">
        <f t="shared" si="41"/>
        <v>60</v>
      </c>
    </row>
    <row r="882" spans="1:11" x14ac:dyDescent="0.2">
      <c r="A882" s="8">
        <f>IF(INDEX(中間シート!B$1:B$149,QUOTIENT(ROW(A882)-2, 参照用!$J$12) + 3,1)&gt;0,
INDEX(中間シート!B$1:B$149,QUOTIENT(ROW(A882)-2, 参照用!$J$12) + 3,1),
"")</f>
        <v>46031</v>
      </c>
      <c r="B882" s="8" t="str">
        <f>IF(INDEX(中間シート!D$1:D$149,QUOTIENT(ROW(B882)-2, 参照用!$J$12) + 3,1)&gt;0,
INDEX(中間シート!D$1:D$149,QUOTIENT(ROW(B882)-2, 参照用!$J$12) + 3,1),
"")</f>
        <v>昼</v>
      </c>
      <c r="C882" s="8" t="str">
        <f>INDEX(中間シート!$A$1:$AZ$149,MATCH(A882&amp;B882,中間シート!$A$1:$A$149,0),MATCH(C$1,中間シート!$A$2:$AZ$2,0))</f>
        <v/>
      </c>
      <c r="D882" s="8" t="str">
        <f>INDEX(中間シート!$A$1:$AZ$149,MATCH($A882&amp;$B882,中間シート!$A$1:$A$149,0),MATCH(D$1,中間シート!$A$2:$AZ$2,0))</f>
        <v/>
      </c>
      <c r="E882" t="str">
        <f>IF(
A882="","",
VLOOKUP(MOD(ROW(A882)-2, 参照用!$J$12) + 1,参照用!$N$1:$P$50,2,0)
)</f>
        <v>基礎指標</v>
      </c>
      <c r="F882" t="str">
        <f xml:space="preserve">
IF(A882="","",
VLOOKUP(MOD(ROW(A882)-2, 参照用!$J$12) + 1,参照用!$N$1:$P$50,3,0)
)</f>
        <v>睡眠</v>
      </c>
      <c r="G882">
        <f xml:space="preserve">
IF(A882="","",
IFERROR(
INDEX(中間シート!$B:$CB,
MATCH(A882&amp;B882,中間シート!$A$1:$A$149,0),
MATCH(F882,中間シート!$B$2:$CB$2,0)
),
"")
)</f>
        <v>0</v>
      </c>
      <c r="H882">
        <f t="shared" si="39"/>
        <v>0</v>
      </c>
      <c r="I882" t="str">
        <f t="shared" si="40"/>
        <v/>
      </c>
      <c r="J882" t="str">
        <f xml:space="preserve">
_xlfn.SWITCH(E882,
"良好サイン",H882*VLOOKUP(F882,参照用!$P$2:$Q$55,2,0),
"注意サイン",H882*VLOOKUP(F882,参照用!$P$2:$Q$55,2,0),
""
)</f>
        <v/>
      </c>
      <c r="K882" s="20">
        <f t="shared" si="41"/>
        <v>60</v>
      </c>
    </row>
    <row r="883" spans="1:11" x14ac:dyDescent="0.2">
      <c r="A883" s="8">
        <f>IF(INDEX(中間シート!B$1:B$149,QUOTIENT(ROW(A883)-2, 参照用!$J$12) + 3,1)&gt;0,
INDEX(中間シート!B$1:B$149,QUOTIENT(ROW(A883)-2, 参照用!$J$12) + 3,1),
"")</f>
        <v>46031</v>
      </c>
      <c r="B883" s="8" t="str">
        <f>IF(INDEX(中間シート!D$1:D$149,QUOTIENT(ROW(B883)-2, 参照用!$J$12) + 3,1)&gt;0,
INDEX(中間シート!D$1:D$149,QUOTIENT(ROW(B883)-2, 参照用!$J$12) + 3,1),
"")</f>
        <v>昼</v>
      </c>
      <c r="C883" s="8" t="str">
        <f>INDEX(中間シート!$A$1:$AZ$149,MATCH(A883&amp;B883,中間シート!$A$1:$A$149,0),MATCH(C$1,中間シート!$A$2:$AZ$2,0))</f>
        <v/>
      </c>
      <c r="D883" s="8" t="str">
        <f>INDEX(中間シート!$A$1:$AZ$149,MATCH($A883&amp;$B883,中間シート!$A$1:$A$149,0),MATCH(D$1,中間シート!$A$2:$AZ$2,0))</f>
        <v/>
      </c>
      <c r="E883" t="str">
        <f>IF(
A883="","",
VLOOKUP(MOD(ROW(A883)-2, 参照用!$J$12) + 1,参照用!$N$1:$P$50,2,0)
)</f>
        <v>基礎指標</v>
      </c>
      <c r="F883" t="str">
        <f xml:space="preserve">
IF(A883="","",
VLOOKUP(MOD(ROW(A883)-2, 参照用!$J$12) + 1,参照用!$N$1:$P$50,3,0)
)</f>
        <v>食事</v>
      </c>
      <c r="G883">
        <f xml:space="preserve">
IF(A883="","",
IFERROR(
INDEX(中間シート!$B:$CB,
MATCH(A883&amp;B883,中間シート!$A$1:$A$149,0),
MATCH(F883,中間シート!$B$2:$CB$2,0)
),
"")
)</f>
        <v>0</v>
      </c>
      <c r="H883">
        <f t="shared" si="39"/>
        <v>0</v>
      </c>
      <c r="I883" t="str">
        <f t="shared" si="40"/>
        <v/>
      </c>
      <c r="J883" t="str">
        <f xml:space="preserve">
_xlfn.SWITCH(E883,
"良好サイン",H883*VLOOKUP(F883,参照用!$P$2:$Q$55,2,0),
"注意サイン",H883*VLOOKUP(F883,参照用!$P$2:$Q$55,2,0),
""
)</f>
        <v/>
      </c>
      <c r="K883" s="20">
        <f t="shared" si="41"/>
        <v>60</v>
      </c>
    </row>
    <row r="884" spans="1:11" x14ac:dyDescent="0.2">
      <c r="A884" s="8">
        <f>IF(INDEX(中間シート!B$1:B$149,QUOTIENT(ROW(A884)-2, 参照用!$J$12) + 3,1)&gt;0,
INDEX(中間シート!B$1:B$149,QUOTIENT(ROW(A884)-2, 参照用!$J$12) + 3,1),
"")</f>
        <v>46031</v>
      </c>
      <c r="B884" s="8" t="str">
        <f>IF(INDEX(中間シート!D$1:D$149,QUOTIENT(ROW(B884)-2, 参照用!$J$12) + 3,1)&gt;0,
INDEX(中間シート!D$1:D$149,QUOTIENT(ROW(B884)-2, 参照用!$J$12) + 3,1),
"")</f>
        <v>昼</v>
      </c>
      <c r="C884" s="8" t="str">
        <f>INDEX(中間シート!$A$1:$AZ$149,MATCH(A884&amp;B884,中間シート!$A$1:$A$149,0),MATCH(C$1,中間シート!$A$2:$AZ$2,0))</f>
        <v/>
      </c>
      <c r="D884" s="8" t="str">
        <f>INDEX(中間シート!$A$1:$AZ$149,MATCH($A884&amp;$B884,中間シート!$A$1:$A$149,0),MATCH(D$1,中間シート!$A$2:$AZ$2,0))</f>
        <v/>
      </c>
      <c r="E884" t="str">
        <f>IF(
A884="","",
VLOOKUP(MOD(ROW(A884)-2, 参照用!$J$12) + 1,参照用!$N$1:$P$50,2,0)
)</f>
        <v>基礎指標</v>
      </c>
      <c r="F884" t="str">
        <f xml:space="preserve">
IF(A884="","",
VLOOKUP(MOD(ROW(A884)-2, 参照用!$J$12) + 1,参照用!$N$1:$P$50,3,0)
)</f>
        <v>ストレス</v>
      </c>
      <c r="G884">
        <f xml:space="preserve">
IF(A884="","",
IFERROR(
INDEX(中間シート!$B:$CB,
MATCH(A884&amp;B884,中間シート!$A$1:$A$149,0),
MATCH(F884,中間シート!$B$2:$CB$2,0)
),
"")
)</f>
        <v>0</v>
      </c>
      <c r="H884">
        <f t="shared" si="39"/>
        <v>0</v>
      </c>
      <c r="I884" t="str">
        <f t="shared" si="40"/>
        <v/>
      </c>
      <c r="J884" t="str">
        <f xml:space="preserve">
_xlfn.SWITCH(E884,
"良好サイン",H884*VLOOKUP(F884,参照用!$P$2:$Q$55,2,0),
"注意サイン",H884*VLOOKUP(F884,参照用!$P$2:$Q$55,2,0),
""
)</f>
        <v/>
      </c>
      <c r="K884" s="20">
        <f t="shared" si="41"/>
        <v>60</v>
      </c>
    </row>
    <row r="885" spans="1:11" x14ac:dyDescent="0.2">
      <c r="A885" s="8">
        <f>IF(INDEX(中間シート!B$1:B$149,QUOTIENT(ROW(A885)-2, 参照用!$J$12) + 3,1)&gt;0,
INDEX(中間シート!B$1:B$149,QUOTIENT(ROW(A885)-2, 参照用!$J$12) + 3,1),
"")</f>
        <v>46031</v>
      </c>
      <c r="B885" s="8" t="str">
        <f>IF(INDEX(中間シート!D$1:D$149,QUOTIENT(ROW(B885)-2, 参照用!$J$12) + 3,1)&gt;0,
INDEX(中間シート!D$1:D$149,QUOTIENT(ROW(B885)-2, 参照用!$J$12) + 3,1),
"")</f>
        <v>昼</v>
      </c>
      <c r="C885" s="8" t="str">
        <f>INDEX(中間シート!$A$1:$AZ$149,MATCH(A885&amp;B885,中間シート!$A$1:$A$149,0),MATCH(C$1,中間シート!$A$2:$AZ$2,0))</f>
        <v/>
      </c>
      <c r="D885" s="8" t="str">
        <f>INDEX(中間シート!$A$1:$AZ$149,MATCH($A885&amp;$B885,中間シート!$A$1:$A$149,0),MATCH(D$1,中間シート!$A$2:$AZ$2,0))</f>
        <v/>
      </c>
      <c r="E885" t="str">
        <f>IF(
A885="","",
VLOOKUP(MOD(ROW(A885)-2, 参照用!$J$12) + 1,参照用!$N$1:$P$50,2,0)
)</f>
        <v>良好サイン</v>
      </c>
      <c r="F885" t="str">
        <f xml:space="preserve">
IF(A885="","",
VLOOKUP(MOD(ROW(A885)-2, 参照用!$J$12) + 1,参照用!$N$1:$P$50,3,0)
)</f>
        <v>プラス思考</v>
      </c>
      <c r="G885">
        <f xml:space="preserve">
IF(A885="","",
IFERROR(
INDEX(中間シート!$B:$CB,
MATCH(A885&amp;B885,中間シート!$A$1:$A$149,0),
MATCH(F885,中間シート!$B$2:$CB$2,0)
),
"")
)</f>
        <v>0</v>
      </c>
      <c r="H885">
        <f t="shared" si="39"/>
        <v>0</v>
      </c>
      <c r="I885" t="str">
        <f t="shared" si="40"/>
        <v/>
      </c>
      <c r="J885">
        <f xml:space="preserve">
_xlfn.SWITCH(E885,
"良好サイン",H885*VLOOKUP(F885,参照用!$P$2:$Q$55,2,0),
"注意サイン",H885*VLOOKUP(F885,参照用!$P$2:$Q$55,2,0),
""
)</f>
        <v>0</v>
      </c>
      <c r="K885" s="20">
        <f t="shared" si="41"/>
        <v>60</v>
      </c>
    </row>
    <row r="886" spans="1:11" x14ac:dyDescent="0.2">
      <c r="A886" s="8">
        <f>IF(INDEX(中間シート!B$1:B$149,QUOTIENT(ROW(A886)-2, 参照用!$J$12) + 3,1)&gt;0,
INDEX(中間シート!B$1:B$149,QUOTIENT(ROW(A886)-2, 参照用!$J$12) + 3,1),
"")</f>
        <v>46031</v>
      </c>
      <c r="B886" s="8" t="str">
        <f>IF(INDEX(中間シート!D$1:D$149,QUOTIENT(ROW(B886)-2, 参照用!$J$12) + 3,1)&gt;0,
INDEX(中間シート!D$1:D$149,QUOTIENT(ROW(B886)-2, 参照用!$J$12) + 3,1),
"")</f>
        <v>昼</v>
      </c>
      <c r="C886" s="8" t="str">
        <f>INDEX(中間シート!$A$1:$AZ$149,MATCH(A886&amp;B886,中間シート!$A$1:$A$149,0),MATCH(C$1,中間シート!$A$2:$AZ$2,0))</f>
        <v/>
      </c>
      <c r="D886" s="8" t="str">
        <f>INDEX(中間シート!$A$1:$AZ$149,MATCH($A886&amp;$B886,中間シート!$A$1:$A$149,0),MATCH(D$1,中間シート!$A$2:$AZ$2,0))</f>
        <v/>
      </c>
      <c r="E886" t="str">
        <f>IF(
A886="","",
VLOOKUP(MOD(ROW(A886)-2, 参照用!$J$12) + 1,参照用!$N$1:$P$50,2,0)
)</f>
        <v>良好サイン</v>
      </c>
      <c r="F886" t="str">
        <f xml:space="preserve">
IF(A886="","",
VLOOKUP(MOD(ROW(A886)-2, 参照用!$J$12) + 1,参照用!$N$1:$P$50,3,0)
)</f>
        <v>元気</v>
      </c>
      <c r="G886">
        <f xml:space="preserve">
IF(A886="","",
IFERROR(
INDEX(中間シート!$B:$CB,
MATCH(A886&amp;B886,中間シート!$A$1:$A$149,0),
MATCH(F886,中間シート!$B$2:$CB$2,0)
),
"")
)</f>
        <v>0</v>
      </c>
      <c r="H886">
        <f t="shared" si="39"/>
        <v>0</v>
      </c>
      <c r="I886" t="str">
        <f t="shared" si="40"/>
        <v/>
      </c>
      <c r="J886">
        <f xml:space="preserve">
_xlfn.SWITCH(E886,
"良好サイン",H886*VLOOKUP(F886,参照用!$P$2:$Q$55,2,0),
"注意サイン",H886*VLOOKUP(F886,参照用!$P$2:$Q$55,2,0),
""
)</f>
        <v>0</v>
      </c>
      <c r="K886" s="20">
        <f t="shared" si="41"/>
        <v>60</v>
      </c>
    </row>
    <row r="887" spans="1:11" x14ac:dyDescent="0.2">
      <c r="A887" s="8">
        <f>IF(INDEX(中間シート!B$1:B$149,QUOTIENT(ROW(A887)-2, 参照用!$J$12) + 3,1)&gt;0,
INDEX(中間シート!B$1:B$149,QUOTIENT(ROW(A887)-2, 参照用!$J$12) + 3,1),
"")</f>
        <v>46031</v>
      </c>
      <c r="B887" s="8" t="str">
        <f>IF(INDEX(中間シート!D$1:D$149,QUOTIENT(ROW(B887)-2, 参照用!$J$12) + 3,1)&gt;0,
INDEX(中間シート!D$1:D$149,QUOTIENT(ROW(B887)-2, 参照用!$J$12) + 3,1),
"")</f>
        <v>昼</v>
      </c>
      <c r="C887" s="8" t="str">
        <f>INDEX(中間シート!$A$1:$AZ$149,MATCH(A887&amp;B887,中間シート!$A$1:$A$149,0),MATCH(C$1,中間シート!$A$2:$AZ$2,0))</f>
        <v/>
      </c>
      <c r="D887" s="8" t="str">
        <f>INDEX(中間シート!$A$1:$AZ$149,MATCH($A887&amp;$B887,中間シート!$A$1:$A$149,0),MATCH(D$1,中間シート!$A$2:$AZ$2,0))</f>
        <v/>
      </c>
      <c r="E887" t="str">
        <f>IF(
A887="","",
VLOOKUP(MOD(ROW(A887)-2, 参照用!$J$12) + 1,参照用!$N$1:$P$50,2,0)
)</f>
        <v>良好サイン</v>
      </c>
      <c r="F887" t="str">
        <f xml:space="preserve">
IF(A887="","",
VLOOKUP(MOD(ROW(A887)-2, 参照用!$J$12) + 1,参照用!$N$1:$P$50,3,0)
)</f>
        <v>やる気あり</v>
      </c>
      <c r="G887">
        <f xml:space="preserve">
IF(A887="","",
IFERROR(
INDEX(中間シート!$B:$CB,
MATCH(A887&amp;B887,中間シート!$A$1:$A$149,0),
MATCH(F887,中間シート!$B$2:$CB$2,0)
),
"")
)</f>
        <v>0</v>
      </c>
      <c r="H887">
        <f t="shared" si="39"/>
        <v>0</v>
      </c>
      <c r="I887" t="str">
        <f t="shared" si="40"/>
        <v/>
      </c>
      <c r="J887">
        <f xml:space="preserve">
_xlfn.SWITCH(E887,
"良好サイン",H887*VLOOKUP(F887,参照用!$P$2:$Q$55,2,0),
"注意サイン",H887*VLOOKUP(F887,参照用!$P$2:$Q$55,2,0),
""
)</f>
        <v>0</v>
      </c>
      <c r="K887" s="20">
        <f t="shared" si="41"/>
        <v>60</v>
      </c>
    </row>
    <row r="888" spans="1:11" x14ac:dyDescent="0.2">
      <c r="A888" s="8">
        <f>IF(INDEX(中間シート!B$1:B$149,QUOTIENT(ROW(A888)-2, 参照用!$J$12) + 3,1)&gt;0,
INDEX(中間シート!B$1:B$149,QUOTIENT(ROW(A888)-2, 参照用!$J$12) + 3,1),
"")</f>
        <v>46031</v>
      </c>
      <c r="B888" s="8" t="str">
        <f>IF(INDEX(中間シート!D$1:D$149,QUOTIENT(ROW(B888)-2, 参照用!$J$12) + 3,1)&gt;0,
INDEX(中間シート!D$1:D$149,QUOTIENT(ROW(B888)-2, 参照用!$J$12) + 3,1),
"")</f>
        <v>昼</v>
      </c>
      <c r="C888" s="8" t="str">
        <f>INDEX(中間シート!$A$1:$AZ$149,MATCH(A888&amp;B888,中間シート!$A$1:$A$149,0),MATCH(C$1,中間シート!$A$2:$AZ$2,0))</f>
        <v/>
      </c>
      <c r="D888" s="8" t="str">
        <f>INDEX(中間シート!$A$1:$AZ$149,MATCH($A888&amp;$B888,中間シート!$A$1:$A$149,0),MATCH(D$1,中間シート!$A$2:$AZ$2,0))</f>
        <v/>
      </c>
      <c r="E888" t="str">
        <f>IF(
A888="","",
VLOOKUP(MOD(ROW(A888)-2, 参照用!$J$12) + 1,参照用!$N$1:$P$50,2,0)
)</f>
        <v>良好サイン</v>
      </c>
      <c r="F888" t="str">
        <f xml:space="preserve">
IF(A888="","",
VLOOKUP(MOD(ROW(A888)-2, 参照用!$J$12) + 1,参照用!$N$1:$P$50,3,0)
)</f>
        <v>心に余裕</v>
      </c>
      <c r="G888">
        <f xml:space="preserve">
IF(A888="","",
IFERROR(
INDEX(中間シート!$B:$CB,
MATCH(A888&amp;B888,中間シート!$A$1:$A$149,0),
MATCH(F888,中間シート!$B$2:$CB$2,0)
),
"")
)</f>
        <v>0</v>
      </c>
      <c r="H888">
        <f t="shared" si="39"/>
        <v>0</v>
      </c>
      <c r="I888" t="str">
        <f t="shared" si="40"/>
        <v/>
      </c>
      <c r="J888">
        <f xml:space="preserve">
_xlfn.SWITCH(E888,
"良好サイン",H888*VLOOKUP(F888,参照用!$P$2:$Q$55,2,0),
"注意サイン",H888*VLOOKUP(F888,参照用!$P$2:$Q$55,2,0),
""
)</f>
        <v>0</v>
      </c>
      <c r="K888" s="20">
        <f t="shared" si="41"/>
        <v>60</v>
      </c>
    </row>
    <row r="889" spans="1:11" x14ac:dyDescent="0.2">
      <c r="A889" s="8">
        <f>IF(INDEX(中間シート!B$1:B$149,QUOTIENT(ROW(A889)-2, 参照用!$J$12) + 3,1)&gt;0,
INDEX(中間シート!B$1:B$149,QUOTIENT(ROW(A889)-2, 参照用!$J$12) + 3,1),
"")</f>
        <v>46031</v>
      </c>
      <c r="B889" s="8" t="str">
        <f>IF(INDEX(中間シート!D$1:D$149,QUOTIENT(ROW(B889)-2, 参照用!$J$12) + 3,1)&gt;0,
INDEX(中間シート!D$1:D$149,QUOTIENT(ROW(B889)-2, 参照用!$J$12) + 3,1),
"")</f>
        <v>昼</v>
      </c>
      <c r="C889" s="8" t="str">
        <f>INDEX(中間シート!$A$1:$AZ$149,MATCH(A889&amp;B889,中間シート!$A$1:$A$149,0),MATCH(C$1,中間シート!$A$2:$AZ$2,0))</f>
        <v/>
      </c>
      <c r="D889" s="8" t="str">
        <f>INDEX(中間シート!$A$1:$AZ$149,MATCH($A889&amp;$B889,中間シート!$A$1:$A$149,0),MATCH(D$1,中間シート!$A$2:$AZ$2,0))</f>
        <v/>
      </c>
      <c r="E889" t="str">
        <f>IF(
A889="","",
VLOOKUP(MOD(ROW(A889)-2, 参照用!$J$12) + 1,参照用!$N$1:$P$50,2,0)
)</f>
        <v>良好サイン</v>
      </c>
      <c r="F889" t="str">
        <f xml:space="preserve">
IF(A889="","",
VLOOKUP(MOD(ROW(A889)-2, 参照用!$J$12) + 1,参照用!$N$1:$P$50,3,0)
)</f>
        <v>イキイキ</v>
      </c>
      <c r="G889">
        <f xml:space="preserve">
IF(A889="","",
IFERROR(
INDEX(中間シート!$B:$CB,
MATCH(A889&amp;B889,中間シート!$A$1:$A$149,0),
MATCH(F889,中間シート!$B$2:$CB$2,0)
),
"")
)</f>
        <v>0</v>
      </c>
      <c r="H889">
        <f t="shared" si="39"/>
        <v>0</v>
      </c>
      <c r="I889" t="str">
        <f t="shared" si="40"/>
        <v/>
      </c>
      <c r="J889">
        <f xml:space="preserve">
_xlfn.SWITCH(E889,
"良好サイン",H889*VLOOKUP(F889,参照用!$P$2:$Q$55,2,0),
"注意サイン",H889*VLOOKUP(F889,参照用!$P$2:$Q$55,2,0),
""
)</f>
        <v>0</v>
      </c>
      <c r="K889" s="20">
        <f t="shared" si="41"/>
        <v>60</v>
      </c>
    </row>
    <row r="890" spans="1:11" x14ac:dyDescent="0.2">
      <c r="A890" s="8">
        <f>IF(INDEX(中間シート!B$1:B$149,QUOTIENT(ROW(A890)-2, 参照用!$J$12) + 3,1)&gt;0,
INDEX(中間シート!B$1:B$149,QUOTIENT(ROW(A890)-2, 参照用!$J$12) + 3,1),
"")</f>
        <v>46031</v>
      </c>
      <c r="B890" s="8" t="str">
        <f>IF(INDEX(中間シート!D$1:D$149,QUOTIENT(ROW(B890)-2, 参照用!$J$12) + 3,1)&gt;0,
INDEX(中間シート!D$1:D$149,QUOTIENT(ROW(B890)-2, 参照用!$J$12) + 3,1),
"")</f>
        <v>昼</v>
      </c>
      <c r="C890" s="8" t="str">
        <f>INDEX(中間シート!$A$1:$AZ$149,MATCH(A890&amp;B890,中間シート!$A$1:$A$149,0),MATCH(C$1,中間シート!$A$2:$AZ$2,0))</f>
        <v/>
      </c>
      <c r="D890" s="8" t="str">
        <f>INDEX(中間シート!$A$1:$AZ$149,MATCH($A890&amp;$B890,中間シート!$A$1:$A$149,0),MATCH(D$1,中間シート!$A$2:$AZ$2,0))</f>
        <v/>
      </c>
      <c r="E890" t="str">
        <f>IF(
A890="","",
VLOOKUP(MOD(ROW(A890)-2, 参照用!$J$12) + 1,参照用!$N$1:$P$50,2,0)
)</f>
        <v>良好サイン</v>
      </c>
      <c r="F890" t="str">
        <f xml:space="preserve">
IF(A890="","",
VLOOKUP(MOD(ROW(A890)-2, 参照用!$J$12) + 1,参照用!$N$1:$P$50,3,0)
)</f>
        <v>活動的</v>
      </c>
      <c r="G890">
        <f xml:space="preserve">
IF(A890="","",
IFERROR(
INDEX(中間シート!$B:$CB,
MATCH(A890&amp;B890,中間シート!$A$1:$A$149,0),
MATCH(F890,中間シート!$B$2:$CB$2,0)
),
"")
)</f>
        <v>0</v>
      </c>
      <c r="H890">
        <f t="shared" si="39"/>
        <v>0</v>
      </c>
      <c r="I890" t="str">
        <f t="shared" si="40"/>
        <v/>
      </c>
      <c r="J890">
        <f xml:space="preserve">
_xlfn.SWITCH(E890,
"良好サイン",H890*VLOOKUP(F890,参照用!$P$2:$Q$55,2,0),
"注意サイン",H890*VLOOKUP(F890,参照用!$P$2:$Q$55,2,0),
""
)</f>
        <v>0</v>
      </c>
      <c r="K890" s="20">
        <f t="shared" si="41"/>
        <v>60</v>
      </c>
    </row>
    <row r="891" spans="1:11" x14ac:dyDescent="0.2">
      <c r="A891" s="8">
        <f>IF(INDEX(中間シート!B$1:B$149,QUOTIENT(ROW(A891)-2, 参照用!$J$12) + 3,1)&gt;0,
INDEX(中間シート!B$1:B$149,QUOTIENT(ROW(A891)-2, 参照用!$J$12) + 3,1),
"")</f>
        <v>46031</v>
      </c>
      <c r="B891" s="8" t="str">
        <f>IF(INDEX(中間シート!D$1:D$149,QUOTIENT(ROW(B891)-2, 参照用!$J$12) + 3,1)&gt;0,
INDEX(中間シート!D$1:D$149,QUOTIENT(ROW(B891)-2, 参照用!$J$12) + 3,1),
"")</f>
        <v>昼</v>
      </c>
      <c r="C891" s="8" t="str">
        <f>INDEX(中間シート!$A$1:$AZ$149,MATCH(A891&amp;B891,中間シート!$A$1:$A$149,0),MATCH(C$1,中間シート!$A$2:$AZ$2,0))</f>
        <v/>
      </c>
      <c r="D891" s="8" t="str">
        <f>INDEX(中間シート!$A$1:$AZ$149,MATCH($A891&amp;$B891,中間シート!$A$1:$A$149,0),MATCH(D$1,中間シート!$A$2:$AZ$2,0))</f>
        <v/>
      </c>
      <c r="E891" t="str">
        <f>IF(
A891="","",
VLOOKUP(MOD(ROW(A891)-2, 参照用!$J$12) + 1,参照用!$N$1:$P$50,2,0)
)</f>
        <v>注意サイン</v>
      </c>
      <c r="F891" t="str">
        <f xml:space="preserve">
IF(A891="","",
VLOOKUP(MOD(ROW(A891)-2, 参照用!$J$12) + 1,参照用!$N$1:$P$50,3,0)
)</f>
        <v>ため息が増加</v>
      </c>
      <c r="G891">
        <f xml:space="preserve">
IF(A891="","",
IFERROR(
INDEX(中間シート!$B:$CB,
MATCH(A891&amp;B891,中間シート!$A$1:$A$149,0),
MATCH(F891,中間シート!$B$2:$CB$2,0)
),
"")
)</f>
        <v>0</v>
      </c>
      <c r="H891">
        <f t="shared" si="39"/>
        <v>0</v>
      </c>
      <c r="I891" t="str">
        <f t="shared" si="40"/>
        <v/>
      </c>
      <c r="J891">
        <f xml:space="preserve">
_xlfn.SWITCH(E891,
"良好サイン",H891*VLOOKUP(F891,参照用!$P$2:$Q$55,2,0),
"注意サイン",H891*VLOOKUP(F891,参照用!$P$2:$Q$55,2,0),
""
)</f>
        <v>0</v>
      </c>
      <c r="K891" s="20">
        <f t="shared" si="41"/>
        <v>60</v>
      </c>
    </row>
    <row r="892" spans="1:11" x14ac:dyDescent="0.2">
      <c r="A892" s="8">
        <f>IF(INDEX(中間シート!B$1:B$149,QUOTIENT(ROW(A892)-2, 参照用!$J$12) + 3,1)&gt;0,
INDEX(中間シート!B$1:B$149,QUOTIENT(ROW(A892)-2, 参照用!$J$12) + 3,1),
"")</f>
        <v>46031</v>
      </c>
      <c r="B892" s="8" t="str">
        <f>IF(INDEX(中間シート!D$1:D$149,QUOTIENT(ROW(B892)-2, 参照用!$J$12) + 3,1)&gt;0,
INDEX(中間シート!D$1:D$149,QUOTIENT(ROW(B892)-2, 参照用!$J$12) + 3,1),
"")</f>
        <v>昼</v>
      </c>
      <c r="C892" s="8" t="str">
        <f>INDEX(中間シート!$A$1:$AZ$149,MATCH(A892&amp;B892,中間シート!$A$1:$A$149,0),MATCH(C$1,中間シート!$A$2:$AZ$2,0))</f>
        <v/>
      </c>
      <c r="D892" s="8" t="str">
        <f>INDEX(中間シート!$A$1:$AZ$149,MATCH($A892&amp;$B892,中間シート!$A$1:$A$149,0),MATCH(D$1,中間シート!$A$2:$AZ$2,0))</f>
        <v/>
      </c>
      <c r="E892" t="str">
        <f>IF(
A892="","",
VLOOKUP(MOD(ROW(A892)-2, 参照用!$J$12) + 1,参照用!$N$1:$P$50,2,0)
)</f>
        <v>注意サイン</v>
      </c>
      <c r="F892" t="str">
        <f xml:space="preserve">
IF(A892="","",
VLOOKUP(MOD(ROW(A892)-2, 参照用!$J$12) + 1,参照用!$N$1:$P$50,3,0)
)</f>
        <v>もやもや</v>
      </c>
      <c r="G892">
        <f xml:space="preserve">
IF(A892="","",
IFERROR(
INDEX(中間シート!$B:$CB,
MATCH(A892&amp;B892,中間シート!$A$1:$A$149,0),
MATCH(F892,中間シート!$B$2:$CB$2,0)
),
"")
)</f>
        <v>0</v>
      </c>
      <c r="H892">
        <f t="shared" si="39"/>
        <v>0</v>
      </c>
      <c r="I892" t="str">
        <f t="shared" si="40"/>
        <v/>
      </c>
      <c r="J892">
        <f xml:space="preserve">
_xlfn.SWITCH(E892,
"良好サイン",H892*VLOOKUP(F892,参照用!$P$2:$Q$55,2,0),
"注意サイン",H892*VLOOKUP(F892,参照用!$P$2:$Q$55,2,0),
""
)</f>
        <v>0</v>
      </c>
      <c r="K892" s="20">
        <f t="shared" si="41"/>
        <v>60</v>
      </c>
    </row>
    <row r="893" spans="1:11" x14ac:dyDescent="0.2">
      <c r="A893" s="8">
        <f>IF(INDEX(中間シート!B$1:B$149,QUOTIENT(ROW(A893)-2, 参照用!$J$12) + 3,1)&gt;0,
INDEX(中間シート!B$1:B$149,QUOTIENT(ROW(A893)-2, 参照用!$J$12) + 3,1),
"")</f>
        <v>46031</v>
      </c>
      <c r="B893" s="8" t="str">
        <f>IF(INDEX(中間シート!D$1:D$149,QUOTIENT(ROW(B893)-2, 参照用!$J$12) + 3,1)&gt;0,
INDEX(中間シート!D$1:D$149,QUOTIENT(ROW(B893)-2, 参照用!$J$12) + 3,1),
"")</f>
        <v>昼</v>
      </c>
      <c r="C893" s="8" t="str">
        <f>INDEX(中間シート!$A$1:$AZ$149,MATCH(A893&amp;B893,中間シート!$A$1:$A$149,0),MATCH(C$1,中間シート!$A$2:$AZ$2,0))</f>
        <v/>
      </c>
      <c r="D893" s="8" t="str">
        <f>INDEX(中間シート!$A$1:$AZ$149,MATCH($A893&amp;$B893,中間シート!$A$1:$A$149,0),MATCH(D$1,中間シート!$A$2:$AZ$2,0))</f>
        <v/>
      </c>
      <c r="E893" t="str">
        <f>IF(
A893="","",
VLOOKUP(MOD(ROW(A893)-2, 参照用!$J$12) + 1,参照用!$N$1:$P$50,2,0)
)</f>
        <v>注意サイン</v>
      </c>
      <c r="F893" t="str">
        <f xml:space="preserve">
IF(A893="","",
VLOOKUP(MOD(ROW(A893)-2, 参照用!$J$12) + 1,参照用!$N$1:$P$50,3,0)
)</f>
        <v>だるい</v>
      </c>
      <c r="G893">
        <f xml:space="preserve">
IF(A893="","",
IFERROR(
INDEX(中間シート!$B:$CB,
MATCH(A893&amp;B893,中間シート!$A$1:$A$149,0),
MATCH(F893,中間シート!$B$2:$CB$2,0)
),
"")
)</f>
        <v>0</v>
      </c>
      <c r="H893">
        <f t="shared" si="39"/>
        <v>0</v>
      </c>
      <c r="I893" t="str">
        <f t="shared" si="40"/>
        <v/>
      </c>
      <c r="J893">
        <f xml:space="preserve">
_xlfn.SWITCH(E893,
"良好サイン",H893*VLOOKUP(F893,参照用!$P$2:$Q$55,2,0),
"注意サイン",H893*VLOOKUP(F893,参照用!$P$2:$Q$55,2,0),
""
)</f>
        <v>0</v>
      </c>
      <c r="K893" s="20">
        <f t="shared" si="41"/>
        <v>60</v>
      </c>
    </row>
    <row r="894" spans="1:11" x14ac:dyDescent="0.2">
      <c r="A894" s="8">
        <f>IF(INDEX(中間シート!B$1:B$149,QUOTIENT(ROW(A894)-2, 参照用!$J$12) + 3,1)&gt;0,
INDEX(中間シート!B$1:B$149,QUOTIENT(ROW(A894)-2, 参照用!$J$12) + 3,1),
"")</f>
        <v>46031</v>
      </c>
      <c r="B894" s="8" t="str">
        <f>IF(INDEX(中間シート!D$1:D$149,QUOTIENT(ROW(B894)-2, 参照用!$J$12) + 3,1)&gt;0,
INDEX(中間シート!D$1:D$149,QUOTIENT(ROW(B894)-2, 参照用!$J$12) + 3,1),
"")</f>
        <v>昼</v>
      </c>
      <c r="C894" s="8" t="str">
        <f>INDEX(中間シート!$A$1:$AZ$149,MATCH(A894&amp;B894,中間シート!$A$1:$A$149,0),MATCH(C$1,中間シート!$A$2:$AZ$2,0))</f>
        <v/>
      </c>
      <c r="D894" s="8" t="str">
        <f>INDEX(中間シート!$A$1:$AZ$149,MATCH($A894&amp;$B894,中間シート!$A$1:$A$149,0),MATCH(D$1,中間シート!$A$2:$AZ$2,0))</f>
        <v/>
      </c>
      <c r="E894" t="str">
        <f>IF(
A894="","",
VLOOKUP(MOD(ROW(A894)-2, 参照用!$J$12) + 1,参照用!$N$1:$P$50,2,0)
)</f>
        <v>注意サイン</v>
      </c>
      <c r="F894" t="str">
        <f xml:space="preserve">
IF(A894="","",
VLOOKUP(MOD(ROW(A894)-2, 参照用!$J$12) + 1,参照用!$N$1:$P$50,3,0)
)</f>
        <v>ぼーっとする</v>
      </c>
      <c r="G894">
        <f xml:space="preserve">
IF(A894="","",
IFERROR(
INDEX(中間シート!$B:$CB,
MATCH(A894&amp;B894,中間シート!$A$1:$A$149,0),
MATCH(F894,中間シート!$B$2:$CB$2,0)
),
"")
)</f>
        <v>0</v>
      </c>
      <c r="H894">
        <f t="shared" si="39"/>
        <v>0</v>
      </c>
      <c r="I894" t="str">
        <f t="shared" si="40"/>
        <v/>
      </c>
      <c r="J894">
        <f xml:space="preserve">
_xlfn.SWITCH(E894,
"良好サイン",H894*VLOOKUP(F894,参照用!$P$2:$Q$55,2,0),
"注意サイン",H894*VLOOKUP(F894,参照用!$P$2:$Q$55,2,0),
""
)</f>
        <v>0</v>
      </c>
      <c r="K894" s="20">
        <f t="shared" si="41"/>
        <v>60</v>
      </c>
    </row>
    <row r="895" spans="1:11" x14ac:dyDescent="0.2">
      <c r="A895" s="8">
        <f>IF(INDEX(中間シート!B$1:B$149,QUOTIENT(ROW(A895)-2, 参照用!$J$12) + 3,1)&gt;0,
INDEX(中間シート!B$1:B$149,QUOTIENT(ROW(A895)-2, 参照用!$J$12) + 3,1),
"")</f>
        <v>46031</v>
      </c>
      <c r="B895" s="8" t="str">
        <f>IF(INDEX(中間シート!D$1:D$149,QUOTIENT(ROW(B895)-2, 参照用!$J$12) + 3,1)&gt;0,
INDEX(中間シート!D$1:D$149,QUOTIENT(ROW(B895)-2, 参照用!$J$12) + 3,1),
"")</f>
        <v>昼</v>
      </c>
      <c r="C895" s="8" t="str">
        <f>INDEX(中間シート!$A$1:$AZ$149,MATCH(A895&amp;B895,中間シート!$A$1:$A$149,0),MATCH(C$1,中間シート!$A$2:$AZ$2,0))</f>
        <v/>
      </c>
      <c r="D895" s="8" t="str">
        <f>INDEX(中間シート!$A$1:$AZ$149,MATCH($A895&amp;$B895,中間シート!$A$1:$A$149,0),MATCH(D$1,中間シート!$A$2:$AZ$2,0))</f>
        <v/>
      </c>
      <c r="E895" t="str">
        <f>IF(
A895="","",
VLOOKUP(MOD(ROW(A895)-2, 参照用!$J$12) + 1,参照用!$N$1:$P$50,2,0)
)</f>
        <v>注意サイン</v>
      </c>
      <c r="F895" t="str">
        <f xml:space="preserve">
IF(A895="","",
VLOOKUP(MOD(ROW(A895)-2, 参照用!$J$12) + 1,参照用!$N$1:$P$50,3,0)
)</f>
        <v>協調性が低下</v>
      </c>
      <c r="G895">
        <f xml:space="preserve">
IF(A895="","",
IFERROR(
INDEX(中間シート!$B:$CB,
MATCH(A895&amp;B895,中間シート!$A$1:$A$149,0),
MATCH(F895,中間シート!$B$2:$CB$2,0)
),
"")
)</f>
        <v>0</v>
      </c>
      <c r="H895">
        <f t="shared" si="39"/>
        <v>0</v>
      </c>
      <c r="I895" t="str">
        <f t="shared" si="40"/>
        <v/>
      </c>
      <c r="J895">
        <f xml:space="preserve">
_xlfn.SWITCH(E895,
"良好サイン",H895*VLOOKUP(F895,参照用!$P$2:$Q$55,2,0),
"注意サイン",H895*VLOOKUP(F895,参照用!$P$2:$Q$55,2,0),
""
)</f>
        <v>0</v>
      </c>
      <c r="K895" s="20">
        <f t="shared" si="41"/>
        <v>60</v>
      </c>
    </row>
    <row r="896" spans="1:11" x14ac:dyDescent="0.2">
      <c r="A896" s="8">
        <f>IF(INDEX(中間シート!B$1:B$149,QUOTIENT(ROW(A896)-2, 参照用!$J$12) + 3,1)&gt;0,
INDEX(中間シート!B$1:B$149,QUOTIENT(ROW(A896)-2, 参照用!$J$12) + 3,1),
"")</f>
        <v>46031</v>
      </c>
      <c r="B896" s="8" t="str">
        <f>IF(INDEX(中間シート!D$1:D$149,QUOTIENT(ROW(B896)-2, 参照用!$J$12) + 3,1)&gt;0,
INDEX(中間シート!D$1:D$149,QUOTIENT(ROW(B896)-2, 参照用!$J$12) + 3,1),
"")</f>
        <v>昼</v>
      </c>
      <c r="C896" s="8" t="str">
        <f>INDEX(中間シート!$A$1:$AZ$149,MATCH(A896&amp;B896,中間シート!$A$1:$A$149,0),MATCH(C$1,中間シート!$A$2:$AZ$2,0))</f>
        <v/>
      </c>
      <c r="D896" s="8" t="str">
        <f>INDEX(中間シート!$A$1:$AZ$149,MATCH($A896&amp;$B896,中間シート!$A$1:$A$149,0),MATCH(D$1,中間シート!$A$2:$AZ$2,0))</f>
        <v/>
      </c>
      <c r="E896" t="str">
        <f>IF(
A896="","",
VLOOKUP(MOD(ROW(A896)-2, 参照用!$J$12) + 1,参照用!$N$1:$P$50,2,0)
)</f>
        <v>注意サイン</v>
      </c>
      <c r="F896" t="str">
        <f xml:space="preserve">
IF(A896="","",
VLOOKUP(MOD(ROW(A896)-2, 参照用!$J$12) + 1,参照用!$N$1:$P$50,3,0)
)</f>
        <v>憂鬱</v>
      </c>
      <c r="G896">
        <f xml:space="preserve">
IF(A896="","",
IFERROR(
INDEX(中間シート!$B:$CB,
MATCH(A896&amp;B896,中間シート!$A$1:$A$149,0),
MATCH(F896,中間シート!$B$2:$CB$2,0)
),
"")
)</f>
        <v>0</v>
      </c>
      <c r="H896">
        <f t="shared" si="39"/>
        <v>0</v>
      </c>
      <c r="I896" t="str">
        <f t="shared" si="40"/>
        <v/>
      </c>
      <c r="J896">
        <f xml:space="preserve">
_xlfn.SWITCH(E896,
"良好サイン",H896*VLOOKUP(F896,参照用!$P$2:$Q$55,2,0),
"注意サイン",H896*VLOOKUP(F896,参照用!$P$2:$Q$55,2,0),
""
)</f>
        <v>0</v>
      </c>
      <c r="K896" s="20">
        <f t="shared" si="41"/>
        <v>60</v>
      </c>
    </row>
    <row r="897" spans="1:11" x14ac:dyDescent="0.2">
      <c r="A897" s="8">
        <f>IF(INDEX(中間シート!B$1:B$149,QUOTIENT(ROW(A897)-2, 参照用!$J$12) + 3,1)&gt;0,
INDEX(中間シート!B$1:B$149,QUOTIENT(ROW(A897)-2, 参照用!$J$12) + 3,1),
"")</f>
        <v>46031</v>
      </c>
      <c r="B897" s="8" t="str">
        <f>IF(INDEX(中間シート!D$1:D$149,QUOTIENT(ROW(B897)-2, 参照用!$J$12) + 3,1)&gt;0,
INDEX(中間シート!D$1:D$149,QUOTIENT(ROW(B897)-2, 参照用!$J$12) + 3,1),
"")</f>
        <v>昼</v>
      </c>
      <c r="C897" s="8" t="str">
        <f>INDEX(中間シート!$A$1:$AZ$149,MATCH(A897&amp;B897,中間シート!$A$1:$A$149,0),MATCH(C$1,中間シート!$A$2:$AZ$2,0))</f>
        <v/>
      </c>
      <c r="D897" s="8" t="str">
        <f>INDEX(中間シート!$A$1:$AZ$149,MATCH($A897&amp;$B897,中間シート!$A$1:$A$149,0),MATCH(D$1,中間シート!$A$2:$AZ$2,0))</f>
        <v/>
      </c>
      <c r="E897" t="str">
        <f>IF(
A897="","",
VLOOKUP(MOD(ROW(A897)-2, 参照用!$J$12) + 1,参照用!$N$1:$P$50,2,0)
)</f>
        <v>注意サイン</v>
      </c>
      <c r="F897" t="str">
        <f xml:space="preserve">
IF(A897="","",
VLOOKUP(MOD(ROW(A897)-2, 参照用!$J$12) + 1,参照用!$N$1:$P$50,3,0)
)</f>
        <v>やる気が無い</v>
      </c>
      <c r="G897">
        <f xml:space="preserve">
IF(A897="","",
IFERROR(
INDEX(中間シート!$B:$CB,
MATCH(A897&amp;B897,中間シート!$A$1:$A$149,0),
MATCH(F897,中間シート!$B$2:$CB$2,0)
),
"")
)</f>
        <v>0</v>
      </c>
      <c r="H897">
        <f t="shared" si="39"/>
        <v>0</v>
      </c>
      <c r="I897" t="str">
        <f t="shared" si="40"/>
        <v/>
      </c>
      <c r="J897">
        <f xml:space="preserve">
_xlfn.SWITCH(E897,
"良好サイン",H897*VLOOKUP(F897,参照用!$P$2:$Q$55,2,0),
"注意サイン",H897*VLOOKUP(F897,参照用!$P$2:$Q$55,2,0),
""
)</f>
        <v>0</v>
      </c>
      <c r="K897" s="20">
        <f t="shared" si="41"/>
        <v>60</v>
      </c>
    </row>
    <row r="898" spans="1:11" x14ac:dyDescent="0.2">
      <c r="A898" s="8">
        <f>IF(INDEX(中間シート!B$1:B$149,QUOTIENT(ROW(A898)-2, 参照用!$J$12) + 3,1)&gt;0,
INDEX(中間シート!B$1:B$149,QUOTIENT(ROW(A898)-2, 参照用!$J$12) + 3,1),
"")</f>
        <v>46031</v>
      </c>
      <c r="B898" s="8" t="str">
        <f>IF(INDEX(中間シート!D$1:D$149,QUOTIENT(ROW(B898)-2, 参照用!$J$12) + 3,1)&gt;0,
INDEX(中間シート!D$1:D$149,QUOTIENT(ROW(B898)-2, 参照用!$J$12) + 3,1),
"")</f>
        <v>昼</v>
      </c>
      <c r="C898" s="8" t="str">
        <f>INDEX(中間シート!$A$1:$AZ$149,MATCH(A898&amp;B898,中間シート!$A$1:$A$149,0),MATCH(C$1,中間シート!$A$2:$AZ$2,0))</f>
        <v/>
      </c>
      <c r="D898" s="8" t="str">
        <f>INDEX(中間シート!$A$1:$AZ$149,MATCH($A898&amp;$B898,中間シート!$A$1:$A$149,0),MATCH(D$1,中間シート!$A$2:$AZ$2,0))</f>
        <v/>
      </c>
      <c r="E898" t="str">
        <f>IF(
A898="","",
VLOOKUP(MOD(ROW(A898)-2, 参照用!$J$12) + 1,参照用!$N$1:$P$50,2,0)
)</f>
        <v>注意サイン</v>
      </c>
      <c r="F898" t="str">
        <f xml:space="preserve">
IF(A898="","",
VLOOKUP(MOD(ROW(A898)-2, 参照用!$J$12) + 1,参照用!$N$1:$P$50,3,0)
)</f>
        <v>物忘れ</v>
      </c>
      <c r="G898">
        <f xml:space="preserve">
IF(A898="","",
IFERROR(
INDEX(中間シート!$B:$CB,
MATCH(A898&amp;B898,中間シート!$A$1:$A$149,0),
MATCH(F898,中間シート!$B$2:$CB$2,0)
),
"")
)</f>
        <v>0</v>
      </c>
      <c r="H898">
        <f t="shared" si="39"/>
        <v>0</v>
      </c>
      <c r="I898" t="str">
        <f t="shared" si="40"/>
        <v/>
      </c>
      <c r="J898">
        <f xml:space="preserve">
_xlfn.SWITCH(E898,
"良好サイン",H898*VLOOKUP(F898,参照用!$P$2:$Q$55,2,0),
"注意サイン",H898*VLOOKUP(F898,参照用!$P$2:$Q$55,2,0),
""
)</f>
        <v>0</v>
      </c>
      <c r="K898" s="20">
        <f t="shared" si="41"/>
        <v>60</v>
      </c>
    </row>
    <row r="899" spans="1:11" x14ac:dyDescent="0.2">
      <c r="A899" s="8">
        <f>IF(INDEX(中間シート!B$1:B$149,QUOTIENT(ROW(A899)-2, 参照用!$J$12) + 3,1)&gt;0,
INDEX(中間シート!B$1:B$149,QUOTIENT(ROW(A899)-2, 参照用!$J$12) + 3,1),
"")</f>
        <v>46031</v>
      </c>
      <c r="B899" s="8" t="str">
        <f>IF(INDEX(中間シート!D$1:D$149,QUOTIENT(ROW(B899)-2, 参照用!$J$12) + 3,1)&gt;0,
INDEX(中間シート!D$1:D$149,QUOTIENT(ROW(B899)-2, 参照用!$J$12) + 3,1),
"")</f>
        <v>昼</v>
      </c>
      <c r="C899" s="8" t="str">
        <f>INDEX(中間シート!$A$1:$AZ$149,MATCH(A899&amp;B899,中間シート!$A$1:$A$149,0),MATCH(C$1,中間シート!$A$2:$AZ$2,0))</f>
        <v/>
      </c>
      <c r="D899" s="8" t="str">
        <f>INDEX(中間シート!$A$1:$AZ$149,MATCH($A899&amp;$B899,中間シート!$A$1:$A$149,0),MATCH(D$1,中間シート!$A$2:$AZ$2,0))</f>
        <v/>
      </c>
      <c r="E899" t="str">
        <f>IF(
A899="","",
VLOOKUP(MOD(ROW(A899)-2, 参照用!$J$12) + 1,参照用!$N$1:$P$50,2,0)
)</f>
        <v>悪化サイン</v>
      </c>
      <c r="F899" t="str">
        <f xml:space="preserve">
IF(A899="","",
VLOOKUP(MOD(ROW(A899)-2, 参照用!$J$12) + 1,参照用!$N$1:$P$50,3,0)
)</f>
        <v>イライラ</v>
      </c>
      <c r="G899">
        <f xml:space="preserve">
IF(A899="","",
IFERROR(
INDEX(中間シート!$B:$CB,
MATCH(A899&amp;B899,中間シート!$A$1:$A$149,0),
MATCH(F899,中間シート!$B$2:$CB$2,0)
),
"")
)</f>
        <v>0</v>
      </c>
      <c r="H899">
        <f t="shared" ref="H899:H962" si="42">IFERROR(IF(VALUE(G899)&gt;100,"",VALUE(G899)),"")</f>
        <v>0</v>
      </c>
      <c r="I899" t="str">
        <f t="shared" ref="I899:I962" si="43">IF(H899="",G899,"")</f>
        <v/>
      </c>
      <c r="J899" t="str">
        <f xml:space="preserve">
_xlfn.SWITCH(E899,
"良好サイン",H899*VLOOKUP(F899,参照用!$P$2:$Q$55,2,0),
"注意サイン",H899*VLOOKUP(F899,参照用!$P$2:$Q$55,2,0),
""
)</f>
        <v/>
      </c>
      <c r="K899" s="20">
        <f t="shared" ref="K899:K962" si="44">IFERROR(IF(A899="","",(60+SUMIFS($J$1:$J$3999,$A$1:$A$3999,A899,$B$1:$B$3999,B899)))
/
(1+SUMIFS(H:H,A:A,A899,B:B,B899,E:E,"悪化サイン")),"")</f>
        <v>60</v>
      </c>
    </row>
    <row r="900" spans="1:11" x14ac:dyDescent="0.2">
      <c r="A900" s="8">
        <f>IF(INDEX(中間シート!B$1:B$149,QUOTIENT(ROW(A900)-2, 参照用!$J$12) + 3,1)&gt;0,
INDEX(中間シート!B$1:B$149,QUOTIENT(ROW(A900)-2, 参照用!$J$12) + 3,1),
"")</f>
        <v>46031</v>
      </c>
      <c r="B900" s="8" t="str">
        <f>IF(INDEX(中間シート!D$1:D$149,QUOTIENT(ROW(B900)-2, 参照用!$J$12) + 3,1)&gt;0,
INDEX(中間シート!D$1:D$149,QUOTIENT(ROW(B900)-2, 参照用!$J$12) + 3,1),
"")</f>
        <v>昼</v>
      </c>
      <c r="C900" s="8" t="str">
        <f>INDEX(中間シート!$A$1:$AZ$149,MATCH(A900&amp;B900,中間シート!$A$1:$A$149,0),MATCH(C$1,中間シート!$A$2:$AZ$2,0))</f>
        <v/>
      </c>
      <c r="D900" s="8" t="str">
        <f>INDEX(中間シート!$A$1:$AZ$149,MATCH($A900&amp;$B900,中間シート!$A$1:$A$149,0),MATCH(D$1,中間シート!$A$2:$AZ$2,0))</f>
        <v/>
      </c>
      <c r="E900" t="str">
        <f>IF(
A900="","",
VLOOKUP(MOD(ROW(A900)-2, 参照用!$J$12) + 1,参照用!$N$1:$P$50,2,0)
)</f>
        <v>悪化サイン</v>
      </c>
      <c r="F900" t="str">
        <f xml:space="preserve">
IF(A900="","",
VLOOKUP(MOD(ROW(A900)-2, 参照用!$J$12) + 1,参照用!$N$1:$P$50,3,0)
)</f>
        <v>恐怖心</v>
      </c>
      <c r="G900">
        <f xml:space="preserve">
IF(A900="","",
IFERROR(
INDEX(中間シート!$B:$CB,
MATCH(A900&amp;B900,中間シート!$A$1:$A$149,0),
MATCH(F900,中間シート!$B$2:$CB$2,0)
),
"")
)</f>
        <v>0</v>
      </c>
      <c r="H900">
        <f t="shared" si="42"/>
        <v>0</v>
      </c>
      <c r="I900" t="str">
        <f t="shared" si="43"/>
        <v/>
      </c>
      <c r="J900" t="str">
        <f xml:space="preserve">
_xlfn.SWITCH(E900,
"良好サイン",H900*VLOOKUP(F900,参照用!$P$2:$Q$55,2,0),
"注意サイン",H900*VLOOKUP(F900,参照用!$P$2:$Q$55,2,0),
""
)</f>
        <v/>
      </c>
      <c r="K900" s="20">
        <f t="shared" si="44"/>
        <v>60</v>
      </c>
    </row>
    <row r="901" spans="1:11" x14ac:dyDescent="0.2">
      <c r="A901" s="8">
        <f>IF(INDEX(中間シート!B$1:B$149,QUOTIENT(ROW(A901)-2, 参照用!$J$12) + 3,1)&gt;0,
INDEX(中間シート!B$1:B$149,QUOTIENT(ROW(A901)-2, 参照用!$J$12) + 3,1),
"")</f>
        <v>46031</v>
      </c>
      <c r="B901" s="8" t="str">
        <f>IF(INDEX(中間シート!D$1:D$149,QUOTIENT(ROW(B901)-2, 参照用!$J$12) + 3,1)&gt;0,
INDEX(中間シート!D$1:D$149,QUOTIENT(ROW(B901)-2, 参照用!$J$12) + 3,1),
"")</f>
        <v>昼</v>
      </c>
      <c r="C901" s="8" t="str">
        <f>INDEX(中間シート!$A$1:$AZ$149,MATCH(A901&amp;B901,中間シート!$A$1:$A$149,0),MATCH(C$1,中間シート!$A$2:$AZ$2,0))</f>
        <v/>
      </c>
      <c r="D901" s="8" t="str">
        <f>INDEX(中間シート!$A$1:$AZ$149,MATCH($A901&amp;$B901,中間シート!$A$1:$A$149,0),MATCH(D$1,中間シート!$A$2:$AZ$2,0))</f>
        <v/>
      </c>
      <c r="E901" t="str">
        <f>IF(
A901="","",
VLOOKUP(MOD(ROW(A901)-2, 参照用!$J$12) + 1,参照用!$N$1:$P$50,2,0)
)</f>
        <v>悪化サイン</v>
      </c>
      <c r="F901" t="str">
        <f xml:space="preserve">
IF(A901="","",
VLOOKUP(MOD(ROW(A901)-2, 参照用!$J$12) + 1,参照用!$N$1:$P$50,3,0)
)</f>
        <v>外出不可</v>
      </c>
      <c r="G901">
        <f xml:space="preserve">
IF(A901="","",
IFERROR(
INDEX(中間シート!$B:$CB,
MATCH(A901&amp;B901,中間シート!$A$1:$A$149,0),
MATCH(F901,中間シート!$B$2:$CB$2,0)
),
"")
)</f>
        <v>0</v>
      </c>
      <c r="H901">
        <f t="shared" si="42"/>
        <v>0</v>
      </c>
      <c r="I901" t="str">
        <f t="shared" si="43"/>
        <v/>
      </c>
      <c r="J901" t="str">
        <f xml:space="preserve">
_xlfn.SWITCH(E901,
"良好サイン",H901*VLOOKUP(F901,参照用!$P$2:$Q$55,2,0),
"注意サイン",H901*VLOOKUP(F901,参照用!$P$2:$Q$55,2,0),
""
)</f>
        <v/>
      </c>
      <c r="K901" s="20">
        <f t="shared" si="44"/>
        <v>60</v>
      </c>
    </row>
    <row r="902" spans="1:11" x14ac:dyDescent="0.2">
      <c r="A902" s="8">
        <f>IF(INDEX(中間シート!B$1:B$149,QUOTIENT(ROW(A902)-2, 参照用!$J$12) + 3,1)&gt;0,
INDEX(中間シート!B$1:B$149,QUOTIENT(ROW(A902)-2, 参照用!$J$12) + 3,1),
"")</f>
        <v>46031</v>
      </c>
      <c r="B902" s="8" t="str">
        <f>IF(INDEX(中間シート!D$1:D$149,QUOTIENT(ROW(B902)-2, 参照用!$J$12) + 3,1)&gt;0,
INDEX(中間シート!D$1:D$149,QUOTIENT(ROW(B902)-2, 参照用!$J$12) + 3,1),
"")</f>
        <v>昼</v>
      </c>
      <c r="C902" s="8" t="str">
        <f>INDEX(中間シート!$A$1:$AZ$149,MATCH(A902&amp;B902,中間シート!$A$1:$A$149,0),MATCH(C$1,中間シート!$A$2:$AZ$2,0))</f>
        <v/>
      </c>
      <c r="D902" s="8" t="str">
        <f>INDEX(中間シート!$A$1:$AZ$149,MATCH($A902&amp;$B902,中間シート!$A$1:$A$149,0),MATCH(D$1,中間シート!$A$2:$AZ$2,0))</f>
        <v/>
      </c>
      <c r="E902" t="str">
        <f>IF(
A902="","",
VLOOKUP(MOD(ROW(A902)-2, 参照用!$J$12) + 1,参照用!$N$1:$P$50,2,0)
)</f>
        <v>悪化サイン</v>
      </c>
      <c r="F902" t="str">
        <f xml:space="preserve">
IF(A902="","",
VLOOKUP(MOD(ROW(A902)-2, 参照用!$J$12) + 1,参照用!$N$1:$P$50,3,0)
)</f>
        <v>思考不能</v>
      </c>
      <c r="G902">
        <f xml:space="preserve">
IF(A902="","",
IFERROR(
INDEX(中間シート!$B:$CB,
MATCH(A902&amp;B902,中間シート!$A$1:$A$149,0),
MATCH(F902,中間シート!$B$2:$CB$2,0)
),
"")
)</f>
        <v>0</v>
      </c>
      <c r="H902">
        <f t="shared" si="42"/>
        <v>0</v>
      </c>
      <c r="I902" t="str">
        <f t="shared" si="43"/>
        <v/>
      </c>
      <c r="J902" t="str">
        <f xml:space="preserve">
_xlfn.SWITCH(E902,
"良好サイン",H902*VLOOKUP(F902,参照用!$P$2:$Q$55,2,0),
"注意サイン",H902*VLOOKUP(F902,参照用!$P$2:$Q$55,2,0),
""
)</f>
        <v/>
      </c>
      <c r="K902" s="20">
        <f t="shared" si="44"/>
        <v>60</v>
      </c>
    </row>
    <row r="903" spans="1:11" x14ac:dyDescent="0.2">
      <c r="A903" s="8">
        <f>IF(INDEX(中間シート!B$1:B$149,QUOTIENT(ROW(A903)-2, 参照用!$J$12) + 3,1)&gt;0,
INDEX(中間シート!B$1:B$149,QUOTIENT(ROW(A903)-2, 参照用!$J$12) + 3,1),
"")</f>
        <v>46031</v>
      </c>
      <c r="B903" s="8" t="str">
        <f>IF(INDEX(中間シート!D$1:D$149,QUOTIENT(ROW(B903)-2, 参照用!$J$12) + 3,1)&gt;0,
INDEX(中間シート!D$1:D$149,QUOTIENT(ROW(B903)-2, 参照用!$J$12) + 3,1),
"")</f>
        <v>昼</v>
      </c>
      <c r="C903" s="8" t="str">
        <f>INDEX(中間シート!$A$1:$AZ$149,MATCH(A903&amp;B903,中間シート!$A$1:$A$149,0),MATCH(C$1,中間シート!$A$2:$AZ$2,0))</f>
        <v/>
      </c>
      <c r="D903" s="8" t="str">
        <f>INDEX(中間シート!$A$1:$AZ$149,MATCH($A903&amp;$B903,中間シート!$A$1:$A$149,0),MATCH(D$1,中間シート!$A$2:$AZ$2,0))</f>
        <v/>
      </c>
      <c r="E903" t="str">
        <f>IF(
A903="","",
VLOOKUP(MOD(ROW(A903)-2, 参照用!$J$12) + 1,参照用!$N$1:$P$50,2,0)
)</f>
        <v>悪化サイン</v>
      </c>
      <c r="F903" t="str">
        <f xml:space="preserve">
IF(A903="","",
VLOOKUP(MOD(ROW(A903)-2, 参照用!$J$12) + 1,参照用!$N$1:$P$50,3,0)
)</f>
        <v>人間不信</v>
      </c>
      <c r="G903">
        <f xml:space="preserve">
IF(A903="","",
IFERROR(
INDEX(中間シート!$B:$CB,
MATCH(A903&amp;B903,中間シート!$A$1:$A$149,0),
MATCH(F903,中間シート!$B$2:$CB$2,0)
),
"")
)</f>
        <v>0</v>
      </c>
      <c r="H903">
        <f t="shared" si="42"/>
        <v>0</v>
      </c>
      <c r="I903" t="str">
        <f t="shared" si="43"/>
        <v/>
      </c>
      <c r="J903" t="str">
        <f xml:space="preserve">
_xlfn.SWITCH(E903,
"良好サイン",H903*VLOOKUP(F903,参照用!$P$2:$Q$55,2,0),
"注意サイン",H903*VLOOKUP(F903,参照用!$P$2:$Q$55,2,0),
""
)</f>
        <v/>
      </c>
      <c r="K903" s="20">
        <f t="shared" si="44"/>
        <v>60</v>
      </c>
    </row>
    <row r="904" spans="1:11" x14ac:dyDescent="0.2">
      <c r="A904" s="8">
        <f>IF(INDEX(中間シート!B$1:B$149,QUOTIENT(ROW(A904)-2, 参照用!$J$12) + 3,1)&gt;0,
INDEX(中間シート!B$1:B$149,QUOTIENT(ROW(A904)-2, 参照用!$J$12) + 3,1),
"")</f>
        <v>46031</v>
      </c>
      <c r="B904" s="8" t="str">
        <f>IF(INDEX(中間シート!D$1:D$149,QUOTIENT(ROW(B904)-2, 参照用!$J$12) + 3,1)&gt;0,
INDEX(中間シート!D$1:D$149,QUOTIENT(ROW(B904)-2, 参照用!$J$12) + 3,1),
"")</f>
        <v>昼</v>
      </c>
      <c r="C904" s="8" t="str">
        <f>INDEX(中間シート!$A$1:$AZ$149,MATCH(A904&amp;B904,中間シート!$A$1:$A$149,0),MATCH(C$1,中間シート!$A$2:$AZ$2,0))</f>
        <v/>
      </c>
      <c r="D904" s="8" t="str">
        <f>INDEX(中間シート!$A$1:$AZ$149,MATCH($A904&amp;$B904,中間シート!$A$1:$A$149,0),MATCH(D$1,中間シート!$A$2:$AZ$2,0))</f>
        <v/>
      </c>
      <c r="E904" t="str">
        <f>IF(
A904="","",
VLOOKUP(MOD(ROW(A904)-2, 参照用!$J$12) + 1,参照用!$N$1:$P$50,2,0)
)</f>
        <v>悪化サイン</v>
      </c>
      <c r="F904" t="str">
        <f xml:space="preserve">
IF(A904="","",
VLOOKUP(MOD(ROW(A904)-2, 参照用!$J$12) + 1,参照用!$N$1:$P$50,3,0)
)</f>
        <v>破壊衝動</v>
      </c>
      <c r="G904">
        <f xml:space="preserve">
IF(A904="","",
IFERROR(
INDEX(中間シート!$B:$CB,
MATCH(A904&amp;B904,中間シート!$A$1:$A$149,0),
MATCH(F904,中間シート!$B$2:$CB$2,0)
),
"")
)</f>
        <v>0</v>
      </c>
      <c r="H904">
        <f t="shared" si="42"/>
        <v>0</v>
      </c>
      <c r="I904" t="str">
        <f t="shared" si="43"/>
        <v/>
      </c>
      <c r="J904" t="str">
        <f xml:space="preserve">
_xlfn.SWITCH(E904,
"良好サイン",H904*VLOOKUP(F904,参照用!$P$2:$Q$55,2,0),
"注意サイン",H904*VLOOKUP(F904,参照用!$P$2:$Q$55,2,0),
""
)</f>
        <v/>
      </c>
      <c r="K904" s="20">
        <f t="shared" si="44"/>
        <v>60</v>
      </c>
    </row>
    <row r="905" spans="1:11" x14ac:dyDescent="0.2">
      <c r="A905" s="8">
        <f>IF(INDEX(中間シート!B$1:B$149,QUOTIENT(ROW(A905)-2, 参照用!$J$12) + 3,1)&gt;0,
INDEX(中間シート!B$1:B$149,QUOTIENT(ROW(A905)-2, 参照用!$J$12) + 3,1),
"")</f>
        <v>46031</v>
      </c>
      <c r="B905" s="8" t="str">
        <f>IF(INDEX(中間シート!D$1:D$149,QUOTIENT(ROW(B905)-2, 参照用!$J$12) + 3,1)&gt;0,
INDEX(中間シート!D$1:D$149,QUOTIENT(ROW(B905)-2, 参照用!$J$12) + 3,1),
"")</f>
        <v>昼</v>
      </c>
      <c r="C905" s="8" t="str">
        <f>INDEX(中間シート!$A$1:$AZ$149,MATCH(A905&amp;B905,中間シート!$A$1:$A$149,0),MATCH(C$1,中間シート!$A$2:$AZ$2,0))</f>
        <v/>
      </c>
      <c r="D905" s="8" t="str">
        <f>INDEX(中間シート!$A$1:$AZ$149,MATCH($A905&amp;$B905,中間シート!$A$1:$A$149,0),MATCH(D$1,中間シート!$A$2:$AZ$2,0))</f>
        <v/>
      </c>
      <c r="E905" t="str">
        <f>IF(
A905="","",
VLOOKUP(MOD(ROW(A905)-2, 参照用!$J$12) + 1,参照用!$N$1:$P$50,2,0)
)</f>
        <v>リカバリー</v>
      </c>
      <c r="F905" t="str">
        <f xml:space="preserve">
IF(A905="","",
VLOOKUP(MOD(ROW(A905)-2, 参照用!$J$12) + 1,参照用!$N$1:$P$50,3,0)
)</f>
        <v>ストレッチ</v>
      </c>
      <c r="G905">
        <f xml:space="preserve">
IF(A905="","",
IFERROR(
INDEX(中間シート!$B:$CB,
MATCH(A905&amp;B905,中間シート!$A$1:$A$149,0),
MATCH(F905,中間シート!$B$2:$CB$2,0)
),
"")
)</f>
        <v>0</v>
      </c>
      <c r="H905">
        <f t="shared" si="42"/>
        <v>0</v>
      </c>
      <c r="I905" t="str">
        <f t="shared" si="43"/>
        <v/>
      </c>
      <c r="J905" t="str">
        <f xml:space="preserve">
_xlfn.SWITCH(E905,
"良好サイン",H905*VLOOKUP(F905,参照用!$P$2:$Q$55,2,0),
"注意サイン",H905*VLOOKUP(F905,参照用!$P$2:$Q$55,2,0),
""
)</f>
        <v/>
      </c>
      <c r="K905" s="20">
        <f t="shared" si="44"/>
        <v>60</v>
      </c>
    </row>
    <row r="906" spans="1:11" x14ac:dyDescent="0.2">
      <c r="A906" s="8">
        <f>IF(INDEX(中間シート!B$1:B$149,QUOTIENT(ROW(A906)-2, 参照用!$J$12) + 3,1)&gt;0,
INDEX(中間シート!B$1:B$149,QUOTIENT(ROW(A906)-2, 参照用!$J$12) + 3,1),
"")</f>
        <v>46031</v>
      </c>
      <c r="B906" s="8" t="str">
        <f>IF(INDEX(中間シート!D$1:D$149,QUOTIENT(ROW(B906)-2, 参照用!$J$12) + 3,1)&gt;0,
INDEX(中間シート!D$1:D$149,QUOTIENT(ROW(B906)-2, 参照用!$J$12) + 3,1),
"")</f>
        <v>昼</v>
      </c>
      <c r="C906" s="8" t="str">
        <f>INDEX(中間シート!$A$1:$AZ$149,MATCH(A906&amp;B906,中間シート!$A$1:$A$149,0),MATCH(C$1,中間シート!$A$2:$AZ$2,0))</f>
        <v/>
      </c>
      <c r="D906" s="8" t="str">
        <f>INDEX(中間シート!$A$1:$AZ$149,MATCH($A906&amp;$B906,中間シート!$A$1:$A$149,0),MATCH(D$1,中間シート!$A$2:$AZ$2,0))</f>
        <v/>
      </c>
      <c r="E906" t="str">
        <f>IF(
A906="","",
VLOOKUP(MOD(ROW(A906)-2, 参照用!$J$12) + 1,参照用!$N$1:$P$50,2,0)
)</f>
        <v>リカバリー</v>
      </c>
      <c r="F906" t="str">
        <f xml:space="preserve">
IF(A906="","",
VLOOKUP(MOD(ROW(A906)-2, 参照用!$J$12) + 1,参照用!$N$1:$P$50,3,0)
)</f>
        <v>仮眠</v>
      </c>
      <c r="G906">
        <f xml:space="preserve">
IF(A906="","",
IFERROR(
INDEX(中間シート!$B:$CB,
MATCH(A906&amp;B906,中間シート!$A$1:$A$149,0),
MATCH(F906,中間シート!$B$2:$CB$2,0)
),
"")
)</f>
        <v>0</v>
      </c>
      <c r="H906">
        <f t="shared" si="42"/>
        <v>0</v>
      </c>
      <c r="I906" t="str">
        <f t="shared" si="43"/>
        <v/>
      </c>
      <c r="J906" t="str">
        <f xml:space="preserve">
_xlfn.SWITCH(E906,
"良好サイン",H906*VLOOKUP(F906,参照用!$P$2:$Q$55,2,0),
"注意サイン",H906*VLOOKUP(F906,参照用!$P$2:$Q$55,2,0),
""
)</f>
        <v/>
      </c>
      <c r="K906" s="20">
        <f t="shared" si="44"/>
        <v>60</v>
      </c>
    </row>
    <row r="907" spans="1:11" x14ac:dyDescent="0.2">
      <c r="A907" s="8">
        <f>IF(INDEX(中間シート!B$1:B$149,QUOTIENT(ROW(A907)-2, 参照用!$J$12) + 3,1)&gt;0,
INDEX(中間シート!B$1:B$149,QUOTIENT(ROW(A907)-2, 参照用!$J$12) + 3,1),
"")</f>
        <v>46031</v>
      </c>
      <c r="B907" s="8" t="str">
        <f>IF(INDEX(中間シート!D$1:D$149,QUOTIENT(ROW(B907)-2, 参照用!$J$12) + 3,1)&gt;0,
INDEX(中間シート!D$1:D$149,QUOTIENT(ROW(B907)-2, 参照用!$J$12) + 3,1),
"")</f>
        <v>昼</v>
      </c>
      <c r="C907" s="8" t="str">
        <f>INDEX(中間シート!$A$1:$AZ$149,MATCH(A907&amp;B907,中間シート!$A$1:$A$149,0),MATCH(C$1,中間シート!$A$2:$AZ$2,0))</f>
        <v/>
      </c>
      <c r="D907" s="8" t="str">
        <f>INDEX(中間シート!$A$1:$AZ$149,MATCH($A907&amp;$B907,中間シート!$A$1:$A$149,0),MATCH(D$1,中間シート!$A$2:$AZ$2,0))</f>
        <v/>
      </c>
      <c r="E907" t="str">
        <f>IF(
A907="","",
VLOOKUP(MOD(ROW(A907)-2, 参照用!$J$12) + 1,参照用!$N$1:$P$50,2,0)
)</f>
        <v>リカバリー</v>
      </c>
      <c r="F907" t="str">
        <f xml:space="preserve">
IF(A907="","",
VLOOKUP(MOD(ROW(A907)-2, 参照用!$J$12) + 1,参照用!$N$1:$P$50,3,0)
)</f>
        <v>音楽</v>
      </c>
      <c r="G907">
        <f xml:space="preserve">
IF(A907="","",
IFERROR(
INDEX(中間シート!$B:$CB,
MATCH(A907&amp;B907,中間シート!$A$1:$A$149,0),
MATCH(F907,中間シート!$B$2:$CB$2,0)
),
"")
)</f>
        <v>0</v>
      </c>
      <c r="H907">
        <f t="shared" si="42"/>
        <v>0</v>
      </c>
      <c r="I907" t="str">
        <f t="shared" si="43"/>
        <v/>
      </c>
      <c r="J907" t="str">
        <f xml:space="preserve">
_xlfn.SWITCH(E907,
"良好サイン",H907*VLOOKUP(F907,参照用!$P$2:$Q$55,2,0),
"注意サイン",H907*VLOOKUP(F907,参照用!$P$2:$Q$55,2,0),
""
)</f>
        <v/>
      </c>
      <c r="K907" s="20">
        <f t="shared" si="44"/>
        <v>60</v>
      </c>
    </row>
    <row r="908" spans="1:11" x14ac:dyDescent="0.2">
      <c r="A908" s="8">
        <f>IF(INDEX(中間シート!B$1:B$149,QUOTIENT(ROW(A908)-2, 参照用!$J$12) + 3,1)&gt;0,
INDEX(中間シート!B$1:B$149,QUOTIENT(ROW(A908)-2, 参照用!$J$12) + 3,1),
"")</f>
        <v>46031</v>
      </c>
      <c r="B908" s="8" t="str">
        <f>IF(INDEX(中間シート!D$1:D$149,QUOTIENT(ROW(B908)-2, 参照用!$J$12) + 3,1)&gt;0,
INDEX(中間シート!D$1:D$149,QUOTIENT(ROW(B908)-2, 参照用!$J$12) + 3,1),
"")</f>
        <v>昼</v>
      </c>
      <c r="C908" s="8" t="str">
        <f>INDEX(中間シート!$A$1:$AZ$149,MATCH(A908&amp;B908,中間シート!$A$1:$A$149,0),MATCH(C$1,中間シート!$A$2:$AZ$2,0))</f>
        <v/>
      </c>
      <c r="D908" s="8" t="str">
        <f>INDEX(中間シート!$A$1:$AZ$149,MATCH($A908&amp;$B908,中間シート!$A$1:$A$149,0),MATCH(D$1,中間シート!$A$2:$AZ$2,0))</f>
        <v/>
      </c>
      <c r="E908" t="str">
        <f>IF(
A908="","",
VLOOKUP(MOD(ROW(A908)-2, 参照用!$J$12) + 1,参照用!$N$1:$P$50,2,0)
)</f>
        <v>リカバリー</v>
      </c>
      <c r="F908" t="str">
        <f xml:space="preserve">
IF(A908="","",
VLOOKUP(MOD(ROW(A908)-2, 参照用!$J$12) + 1,参照用!$N$1:$P$50,3,0)
)</f>
        <v>頓服</v>
      </c>
      <c r="G908">
        <f xml:space="preserve">
IF(A908="","",
IFERROR(
INDEX(中間シート!$B:$CB,
MATCH(A908&amp;B908,中間シート!$A$1:$A$149,0),
MATCH(F908,中間シート!$B$2:$CB$2,0)
),
"")
)</f>
        <v>0</v>
      </c>
      <c r="H908">
        <f t="shared" si="42"/>
        <v>0</v>
      </c>
      <c r="I908" t="str">
        <f t="shared" si="43"/>
        <v/>
      </c>
      <c r="J908" t="str">
        <f xml:space="preserve">
_xlfn.SWITCH(E908,
"良好サイン",H908*VLOOKUP(F908,参照用!$P$2:$Q$55,2,0),
"注意サイン",H908*VLOOKUP(F908,参照用!$P$2:$Q$55,2,0),
""
)</f>
        <v/>
      </c>
      <c r="K908" s="20">
        <f t="shared" si="44"/>
        <v>60</v>
      </c>
    </row>
    <row r="909" spans="1:11" x14ac:dyDescent="0.2">
      <c r="A909" s="8">
        <f>IF(INDEX(中間シート!B$1:B$149,QUOTIENT(ROW(A909)-2, 参照用!$J$12) + 3,1)&gt;0,
INDEX(中間シート!B$1:B$149,QUOTIENT(ROW(A909)-2, 参照用!$J$12) + 3,1),
"")</f>
        <v>46031</v>
      </c>
      <c r="B909" s="8" t="str">
        <f>IF(INDEX(中間シート!D$1:D$149,QUOTIENT(ROW(B909)-2, 参照用!$J$12) + 3,1)&gt;0,
INDEX(中間シート!D$1:D$149,QUOTIENT(ROW(B909)-2, 参照用!$J$12) + 3,1),
"")</f>
        <v>昼</v>
      </c>
      <c r="C909" s="8" t="str">
        <f>INDEX(中間シート!$A$1:$AZ$149,MATCH(A909&amp;B909,中間シート!$A$1:$A$149,0),MATCH(C$1,中間シート!$A$2:$AZ$2,0))</f>
        <v/>
      </c>
      <c r="D909" s="8" t="str">
        <f>INDEX(中間シート!$A$1:$AZ$149,MATCH($A909&amp;$B909,中間シート!$A$1:$A$149,0),MATCH(D$1,中間シート!$A$2:$AZ$2,0))</f>
        <v/>
      </c>
      <c r="E909" t="str">
        <f>IF(
A909="","",
VLOOKUP(MOD(ROW(A909)-2, 参照用!$J$12) + 1,参照用!$N$1:$P$50,2,0)
)</f>
        <v>リカバリー</v>
      </c>
      <c r="F909" t="str">
        <f xml:space="preserve">
IF(A909="","",
VLOOKUP(MOD(ROW(A909)-2, 参照用!$J$12) + 1,参照用!$N$1:$P$50,3,0)
)</f>
        <v>散歩</v>
      </c>
      <c r="G909">
        <f xml:space="preserve">
IF(A909="","",
IFERROR(
INDEX(中間シート!$B:$CB,
MATCH(A909&amp;B909,中間シート!$A$1:$A$149,0),
MATCH(F909,中間シート!$B$2:$CB$2,0)
),
"")
)</f>
        <v>0</v>
      </c>
      <c r="H909">
        <f t="shared" si="42"/>
        <v>0</v>
      </c>
      <c r="I909" t="str">
        <f t="shared" si="43"/>
        <v/>
      </c>
      <c r="J909" t="str">
        <f xml:space="preserve">
_xlfn.SWITCH(E909,
"良好サイン",H909*VLOOKUP(F909,参照用!$P$2:$Q$55,2,0),
"注意サイン",H909*VLOOKUP(F909,参照用!$P$2:$Q$55,2,0),
""
)</f>
        <v/>
      </c>
      <c r="K909" s="20">
        <f t="shared" si="44"/>
        <v>60</v>
      </c>
    </row>
    <row r="910" spans="1:11" x14ac:dyDescent="0.2">
      <c r="A910" s="8">
        <f>IF(INDEX(中間シート!B$1:B$149,QUOTIENT(ROW(A910)-2, 参照用!$J$12) + 3,1)&gt;0,
INDEX(中間シート!B$1:B$149,QUOTIENT(ROW(A910)-2, 参照用!$J$12) + 3,1),
"")</f>
        <v>46031</v>
      </c>
      <c r="B910" s="8" t="str">
        <f>IF(INDEX(中間シート!D$1:D$149,QUOTIENT(ROW(B910)-2, 参照用!$J$12) + 3,1)&gt;0,
INDEX(中間シート!D$1:D$149,QUOTIENT(ROW(B910)-2, 参照用!$J$12) + 3,1),
"")</f>
        <v>昼</v>
      </c>
      <c r="C910" s="8" t="str">
        <f>INDEX(中間シート!$A$1:$AZ$149,MATCH(A910&amp;B910,中間シート!$A$1:$A$149,0),MATCH(C$1,中間シート!$A$2:$AZ$2,0))</f>
        <v/>
      </c>
      <c r="D910" s="8" t="str">
        <f>INDEX(中間シート!$A$1:$AZ$149,MATCH($A910&amp;$B910,中間シート!$A$1:$A$149,0),MATCH(D$1,中間シート!$A$2:$AZ$2,0))</f>
        <v/>
      </c>
      <c r="E910" t="str">
        <f>IF(
A910="","",
VLOOKUP(MOD(ROW(A910)-2, 参照用!$J$12) + 1,参照用!$N$1:$P$50,2,0)
)</f>
        <v>服薬</v>
      </c>
      <c r="F910" t="str">
        <f xml:space="preserve">
IF(A910="","",
VLOOKUP(MOD(ROW(A910)-2, 参照用!$J$12) + 1,参照用!$N$1:$P$50,3,0)
)</f>
        <v>いつもの薬</v>
      </c>
      <c r="G910">
        <f xml:space="preserve">
IF(A910="","",
IFERROR(
INDEX(中間シート!$B:$CB,
MATCH(A910&amp;B910,中間シート!$A$1:$A$149,0),
MATCH(F910,中間シート!$B$2:$CB$2,0)
),
"")
)</f>
        <v>0</v>
      </c>
      <c r="H910">
        <f t="shared" si="42"/>
        <v>0</v>
      </c>
      <c r="I910" t="str">
        <f t="shared" si="43"/>
        <v/>
      </c>
      <c r="J910" t="str">
        <f xml:space="preserve">
_xlfn.SWITCH(E910,
"良好サイン",H910*VLOOKUP(F910,参照用!$P$2:$Q$55,2,0),
"注意サイン",H910*VLOOKUP(F910,参照用!$P$2:$Q$55,2,0),
""
)</f>
        <v/>
      </c>
      <c r="K910" s="20">
        <f t="shared" si="44"/>
        <v>60</v>
      </c>
    </row>
    <row r="911" spans="1:11" x14ac:dyDescent="0.2">
      <c r="A911" s="8">
        <f>IF(INDEX(中間シート!B$1:B$149,QUOTIENT(ROW(A911)-2, 参照用!$J$12) + 3,1)&gt;0,
INDEX(中間シート!B$1:B$149,QUOTIENT(ROW(A911)-2, 参照用!$J$12) + 3,1),
"")</f>
        <v>46031</v>
      </c>
      <c r="B911" s="8" t="str">
        <f>IF(INDEX(中間シート!D$1:D$149,QUOTIENT(ROW(B911)-2, 参照用!$J$12) + 3,1)&gt;0,
INDEX(中間シート!D$1:D$149,QUOTIENT(ROW(B911)-2, 参照用!$J$12) + 3,1),
"")</f>
        <v>昼</v>
      </c>
      <c r="C911" s="8" t="str">
        <f>INDEX(中間シート!$A$1:$AZ$149,MATCH(A911&amp;B911,中間シート!$A$1:$A$149,0),MATCH(C$1,中間シート!$A$2:$AZ$2,0))</f>
        <v/>
      </c>
      <c r="D911" s="8" t="str">
        <f>INDEX(中間シート!$A$1:$AZ$149,MATCH($A911&amp;$B911,中間シート!$A$1:$A$149,0),MATCH(D$1,中間シート!$A$2:$AZ$2,0))</f>
        <v/>
      </c>
      <c r="E911" t="str">
        <f>IF(
A911="","",
VLOOKUP(MOD(ROW(A911)-2, 参照用!$J$12) + 1,参照用!$N$1:$P$50,2,0)
)</f>
        <v>備考</v>
      </c>
      <c r="F911" t="str">
        <f xml:space="preserve">
IF(A911="","",
VLOOKUP(MOD(ROW(A911)-2, 参照用!$J$12) + 1,参照用!$N$1:$P$50,3,0)
)</f>
        <v>コメント</v>
      </c>
      <c r="G911" t="str">
        <f xml:space="preserve">
IF(A911="","",
IFERROR(
INDEX(中間シート!$B:$CB,
MATCH(A911&amp;B911,中間シート!$A$1:$A$149,0),
MATCH(F911,中間シート!$B$2:$CB$2,0)
),
"")
)</f>
        <v/>
      </c>
      <c r="H911" t="str">
        <f t="shared" si="42"/>
        <v/>
      </c>
      <c r="I911" t="str">
        <f t="shared" si="43"/>
        <v/>
      </c>
      <c r="J911" t="str">
        <f xml:space="preserve">
_xlfn.SWITCH(E911,
"良好サイン",H911*VLOOKUP(F911,参照用!$P$2:$Q$55,2,0),
"注意サイン",H911*VLOOKUP(F911,参照用!$P$2:$Q$55,2,0),
""
)</f>
        <v/>
      </c>
      <c r="K911" s="20">
        <f t="shared" si="44"/>
        <v>60</v>
      </c>
    </row>
    <row r="912" spans="1:11" x14ac:dyDescent="0.2">
      <c r="A912" s="8">
        <f>IF(INDEX(中間シート!B$1:B$149,QUOTIENT(ROW(A912)-2, 参照用!$J$12) + 3,1)&gt;0,
INDEX(中間シート!B$1:B$149,QUOTIENT(ROW(A912)-2, 参照用!$J$12) + 3,1),
"")</f>
        <v>46031</v>
      </c>
      <c r="B912" s="8" t="str">
        <f>IF(INDEX(中間シート!D$1:D$149,QUOTIENT(ROW(B912)-2, 参照用!$J$12) + 3,1)&gt;0,
INDEX(中間シート!D$1:D$149,QUOTIENT(ROW(B912)-2, 参照用!$J$12) + 3,1),
"")</f>
        <v>夜</v>
      </c>
      <c r="C912" s="8" t="str">
        <f>INDEX(中間シート!$A$1:$AZ$149,MATCH(A912&amp;B912,中間シート!$A$1:$A$149,0),MATCH(C$1,中間シート!$A$2:$AZ$2,0))</f>
        <v/>
      </c>
      <c r="D912" s="8" t="str">
        <f>INDEX(中間シート!$A$1:$AZ$149,MATCH($A912&amp;$B912,中間シート!$A$1:$A$149,0),MATCH(D$1,中間シート!$A$2:$AZ$2,0))</f>
        <v/>
      </c>
      <c r="E912" t="str">
        <f>IF(
A912="","",
VLOOKUP(MOD(ROW(A912)-2, 参照用!$J$12) + 1,参照用!$N$1:$P$50,2,0)
)</f>
        <v>日付</v>
      </c>
      <c r="F912" t="str">
        <f xml:space="preserve">
IF(A912="","",
VLOOKUP(MOD(ROW(A912)-2, 参照用!$J$12) + 1,参照用!$N$1:$P$50,3,0)
)</f>
        <v>日付</v>
      </c>
      <c r="G912">
        <f xml:space="preserve">
IF(A912="","",
IFERROR(
INDEX(中間シート!$B:$CB,
MATCH(A912&amp;B912,中間シート!$A$1:$A$149,0),
MATCH(F912,中間シート!$B$2:$CB$2,0)
),
"")
)</f>
        <v>46031</v>
      </c>
      <c r="H912" t="str">
        <f t="shared" si="42"/>
        <v/>
      </c>
      <c r="I912">
        <f t="shared" si="43"/>
        <v>46031</v>
      </c>
      <c r="J912" t="str">
        <f xml:space="preserve">
_xlfn.SWITCH(E912,
"良好サイン",H912*VLOOKUP(F912,参照用!$P$2:$Q$55,2,0),
"注意サイン",H912*VLOOKUP(F912,参照用!$P$2:$Q$55,2,0),
""
)</f>
        <v/>
      </c>
      <c r="K912" s="20">
        <f t="shared" si="44"/>
        <v>60</v>
      </c>
    </row>
    <row r="913" spans="1:11" x14ac:dyDescent="0.2">
      <c r="A913" s="8">
        <f>IF(INDEX(中間シート!B$1:B$149,QUOTIENT(ROW(A913)-2, 参照用!$J$12) + 3,1)&gt;0,
INDEX(中間シート!B$1:B$149,QUOTIENT(ROW(A913)-2, 参照用!$J$12) + 3,1),
"")</f>
        <v>46031</v>
      </c>
      <c r="B913" s="8" t="str">
        <f>IF(INDEX(中間シート!D$1:D$149,QUOTIENT(ROW(B913)-2, 参照用!$J$12) + 3,1)&gt;0,
INDEX(中間シート!D$1:D$149,QUOTIENT(ROW(B913)-2, 参照用!$J$12) + 3,1),
"")</f>
        <v>夜</v>
      </c>
      <c r="C913" s="8" t="str">
        <f>INDEX(中間シート!$A$1:$AZ$149,MATCH(A913&amp;B913,中間シート!$A$1:$A$149,0),MATCH(C$1,中間シート!$A$2:$AZ$2,0))</f>
        <v/>
      </c>
      <c r="D913" s="8" t="str">
        <f>INDEX(中間シート!$A$1:$AZ$149,MATCH($A913&amp;$B913,中間シート!$A$1:$A$149,0),MATCH(D$1,中間シート!$A$2:$AZ$2,0))</f>
        <v/>
      </c>
      <c r="E913" t="str">
        <f>IF(
A913="","",
VLOOKUP(MOD(ROW(A913)-2, 参照用!$J$12) + 1,参照用!$N$1:$P$50,2,0)
)</f>
        <v>曜日</v>
      </c>
      <c r="F913" t="str">
        <f xml:space="preserve">
IF(A913="","",
VLOOKUP(MOD(ROW(A913)-2, 参照用!$J$12) + 1,参照用!$N$1:$P$50,3,0)
)</f>
        <v>曜日</v>
      </c>
      <c r="G913" t="str">
        <f xml:space="preserve">
IF(A913="","",
IFERROR(
INDEX(中間シート!$B:$CB,
MATCH(A913&amp;B913,中間シート!$A$1:$A$149,0),
MATCH(F913,中間シート!$B$2:$CB$2,0)
),
"")
)</f>
        <v>金</v>
      </c>
      <c r="H913" t="str">
        <f t="shared" si="42"/>
        <v/>
      </c>
      <c r="I913" t="str">
        <f t="shared" si="43"/>
        <v>金</v>
      </c>
      <c r="J913" t="str">
        <f xml:space="preserve">
_xlfn.SWITCH(E913,
"良好サイン",H913*VLOOKUP(F913,参照用!$P$2:$Q$55,2,0),
"注意サイン",H913*VLOOKUP(F913,参照用!$P$2:$Q$55,2,0),
""
)</f>
        <v/>
      </c>
      <c r="K913" s="20">
        <f t="shared" si="44"/>
        <v>60</v>
      </c>
    </row>
    <row r="914" spans="1:11" x14ac:dyDescent="0.2">
      <c r="A914" s="8">
        <f>IF(INDEX(中間シート!B$1:B$149,QUOTIENT(ROW(A914)-2, 参照用!$J$12) + 3,1)&gt;0,
INDEX(中間シート!B$1:B$149,QUOTIENT(ROW(A914)-2, 参照用!$J$12) + 3,1),
"")</f>
        <v>46031</v>
      </c>
      <c r="B914" s="8" t="str">
        <f>IF(INDEX(中間シート!D$1:D$149,QUOTIENT(ROW(B914)-2, 参照用!$J$12) + 3,1)&gt;0,
INDEX(中間シート!D$1:D$149,QUOTIENT(ROW(B914)-2, 参照用!$J$12) + 3,1),
"")</f>
        <v>夜</v>
      </c>
      <c r="C914" s="8" t="str">
        <f>INDEX(中間シート!$A$1:$AZ$149,MATCH(A914&amp;B914,中間シート!$A$1:$A$149,0),MATCH(C$1,中間シート!$A$2:$AZ$2,0))</f>
        <v/>
      </c>
      <c r="D914" s="8" t="str">
        <f>INDEX(中間シート!$A$1:$AZ$149,MATCH($A914&amp;$B914,中間シート!$A$1:$A$149,0),MATCH(D$1,中間シート!$A$2:$AZ$2,0))</f>
        <v/>
      </c>
      <c r="E914" t="str">
        <f>IF(
A914="","",
VLOOKUP(MOD(ROW(A914)-2, 参照用!$J$12) + 1,参照用!$N$1:$P$50,2,0)
)</f>
        <v>時間帯</v>
      </c>
      <c r="F914" t="str">
        <f xml:space="preserve">
IF(A914="","",
VLOOKUP(MOD(ROW(A914)-2, 参照用!$J$12) + 1,参照用!$N$1:$P$50,3,0)
)</f>
        <v>時間帯</v>
      </c>
      <c r="G914" t="str">
        <f xml:space="preserve">
IF(A914="","",
IFERROR(
INDEX(中間シート!$B:$CB,
MATCH(A914&amp;B914,中間シート!$A$1:$A$149,0),
MATCH(F914,中間シート!$B$2:$CB$2,0)
),
"")
)</f>
        <v>夜</v>
      </c>
      <c r="H914" t="str">
        <f t="shared" si="42"/>
        <v/>
      </c>
      <c r="I914" t="str">
        <f t="shared" si="43"/>
        <v>夜</v>
      </c>
      <c r="J914" t="str">
        <f xml:space="preserve">
_xlfn.SWITCH(E914,
"良好サイン",H914*VLOOKUP(F914,参照用!$P$2:$Q$55,2,0),
"注意サイン",H914*VLOOKUP(F914,参照用!$P$2:$Q$55,2,0),
""
)</f>
        <v/>
      </c>
      <c r="K914" s="20">
        <f t="shared" si="44"/>
        <v>60</v>
      </c>
    </row>
    <row r="915" spans="1:11" x14ac:dyDescent="0.2">
      <c r="A915" s="8">
        <f>IF(INDEX(中間シート!B$1:B$149,QUOTIENT(ROW(A915)-2, 参照用!$J$12) + 3,1)&gt;0,
INDEX(中間シート!B$1:B$149,QUOTIENT(ROW(A915)-2, 参照用!$J$12) + 3,1),
"")</f>
        <v>46031</v>
      </c>
      <c r="B915" s="8" t="str">
        <f>IF(INDEX(中間シート!D$1:D$149,QUOTIENT(ROW(B915)-2, 参照用!$J$12) + 3,1)&gt;0,
INDEX(中間シート!D$1:D$149,QUOTIENT(ROW(B915)-2, 参照用!$J$12) + 3,1),
"")</f>
        <v>夜</v>
      </c>
      <c r="C915" s="8" t="str">
        <f>INDEX(中間シート!$A$1:$AZ$149,MATCH(A915&amp;B915,中間シート!$A$1:$A$149,0),MATCH(C$1,中間シート!$A$2:$AZ$2,0))</f>
        <v/>
      </c>
      <c r="D915" s="8" t="str">
        <f>INDEX(中間シート!$A$1:$AZ$149,MATCH($A915&amp;$B915,中間シート!$A$1:$A$149,0),MATCH(D$1,中間シート!$A$2:$AZ$2,0))</f>
        <v/>
      </c>
      <c r="E915" t="str">
        <f>IF(
A915="","",
VLOOKUP(MOD(ROW(A915)-2, 参照用!$J$12) + 1,参照用!$N$1:$P$50,2,0)
)</f>
        <v>気候</v>
      </c>
      <c r="F915" t="str">
        <f xml:space="preserve">
IF(A915="","",
VLOOKUP(MOD(ROW(A915)-2, 参照用!$J$12) + 1,参照用!$N$1:$P$50,3,0)
)</f>
        <v>天気</v>
      </c>
      <c r="G915" t="str">
        <f xml:space="preserve">
IF(A915="","",
IFERROR(
INDEX(中間シート!$B:$CB,
MATCH(A915&amp;B915,中間シート!$A$1:$A$149,0),
MATCH(F915,中間シート!$B$2:$CB$2,0)
),
"")
)</f>
        <v/>
      </c>
      <c r="H915" t="str">
        <f t="shared" si="42"/>
        <v/>
      </c>
      <c r="I915" t="str">
        <f t="shared" si="43"/>
        <v/>
      </c>
      <c r="J915" t="str">
        <f xml:space="preserve">
_xlfn.SWITCH(E915,
"良好サイン",H915*VLOOKUP(F915,参照用!$P$2:$Q$55,2,0),
"注意サイン",H915*VLOOKUP(F915,参照用!$P$2:$Q$55,2,0),
""
)</f>
        <v/>
      </c>
      <c r="K915" s="20">
        <f t="shared" si="44"/>
        <v>60</v>
      </c>
    </row>
    <row r="916" spans="1:11" x14ac:dyDescent="0.2">
      <c r="A916" s="8">
        <f>IF(INDEX(中間シート!B$1:B$149,QUOTIENT(ROW(A916)-2, 参照用!$J$12) + 3,1)&gt;0,
INDEX(中間シート!B$1:B$149,QUOTIENT(ROW(A916)-2, 参照用!$J$12) + 3,1),
"")</f>
        <v>46031</v>
      </c>
      <c r="B916" s="8" t="str">
        <f>IF(INDEX(中間シート!D$1:D$149,QUOTIENT(ROW(B916)-2, 参照用!$J$12) + 3,1)&gt;0,
INDEX(中間シート!D$1:D$149,QUOTIENT(ROW(B916)-2, 参照用!$J$12) + 3,1),
"")</f>
        <v>夜</v>
      </c>
      <c r="C916" s="8" t="str">
        <f>INDEX(中間シート!$A$1:$AZ$149,MATCH(A916&amp;B916,中間シート!$A$1:$A$149,0),MATCH(C$1,中間シート!$A$2:$AZ$2,0))</f>
        <v/>
      </c>
      <c r="D916" s="8" t="str">
        <f>INDEX(中間シート!$A$1:$AZ$149,MATCH($A916&amp;$B916,中間シート!$A$1:$A$149,0),MATCH(D$1,中間シート!$A$2:$AZ$2,0))</f>
        <v/>
      </c>
      <c r="E916" t="str">
        <f>IF(
A916="","",
VLOOKUP(MOD(ROW(A916)-2, 参照用!$J$12) + 1,参照用!$N$1:$P$50,2,0)
)</f>
        <v>気候</v>
      </c>
      <c r="F916" t="str">
        <f xml:space="preserve">
IF(A916="","",
VLOOKUP(MOD(ROW(A916)-2, 参照用!$J$12) + 1,参照用!$N$1:$P$50,3,0)
)</f>
        <v>気温</v>
      </c>
      <c r="G916" t="str">
        <f xml:space="preserve">
IF(A916="","",
IFERROR(
INDEX(中間シート!$B:$CB,
MATCH(A916&amp;B916,中間シート!$A$1:$A$149,0),
MATCH(F916,中間シート!$B$2:$CB$2,0)
),
"")
)</f>
        <v/>
      </c>
      <c r="H916" t="str">
        <f t="shared" si="42"/>
        <v/>
      </c>
      <c r="I916" t="str">
        <f t="shared" si="43"/>
        <v/>
      </c>
      <c r="J916" t="str">
        <f xml:space="preserve">
_xlfn.SWITCH(E916,
"良好サイン",H916*VLOOKUP(F916,参照用!$P$2:$Q$55,2,0),
"注意サイン",H916*VLOOKUP(F916,参照用!$P$2:$Q$55,2,0),
""
)</f>
        <v/>
      </c>
      <c r="K916" s="20">
        <f t="shared" si="44"/>
        <v>60</v>
      </c>
    </row>
    <row r="917" spans="1:11" x14ac:dyDescent="0.2">
      <c r="A917" s="8">
        <f>IF(INDEX(中間シート!B$1:B$149,QUOTIENT(ROW(A917)-2, 参照用!$J$12) + 3,1)&gt;0,
INDEX(中間シート!B$1:B$149,QUOTIENT(ROW(A917)-2, 参照用!$J$12) + 3,1),
"")</f>
        <v>46031</v>
      </c>
      <c r="B917" s="8" t="str">
        <f>IF(INDEX(中間シート!D$1:D$149,QUOTIENT(ROW(B917)-2, 参照用!$J$12) + 3,1)&gt;0,
INDEX(中間シート!D$1:D$149,QUOTIENT(ROW(B917)-2, 参照用!$J$12) + 3,1),
"")</f>
        <v>夜</v>
      </c>
      <c r="C917" s="8" t="str">
        <f>INDEX(中間シート!$A$1:$AZ$149,MATCH(A917&amp;B917,中間シート!$A$1:$A$149,0),MATCH(C$1,中間シート!$A$2:$AZ$2,0))</f>
        <v/>
      </c>
      <c r="D917" s="8" t="str">
        <f>INDEX(中間シート!$A$1:$AZ$149,MATCH($A917&amp;$B917,中間シート!$A$1:$A$149,0),MATCH(D$1,中間シート!$A$2:$AZ$2,0))</f>
        <v/>
      </c>
      <c r="E917" t="str">
        <f>IF(
A917="","",
VLOOKUP(MOD(ROW(A917)-2, 参照用!$J$12) + 1,参照用!$N$1:$P$50,2,0)
)</f>
        <v>基礎指標</v>
      </c>
      <c r="F917" t="str">
        <f xml:space="preserve">
IF(A917="","",
VLOOKUP(MOD(ROW(A917)-2, 参照用!$J$12) + 1,参照用!$N$1:$P$50,3,0)
)</f>
        <v>睡眠</v>
      </c>
      <c r="G917">
        <f xml:space="preserve">
IF(A917="","",
IFERROR(
INDEX(中間シート!$B:$CB,
MATCH(A917&amp;B917,中間シート!$A$1:$A$149,0),
MATCH(F917,中間シート!$B$2:$CB$2,0)
),
"")
)</f>
        <v>0</v>
      </c>
      <c r="H917">
        <f t="shared" si="42"/>
        <v>0</v>
      </c>
      <c r="I917" t="str">
        <f t="shared" si="43"/>
        <v/>
      </c>
      <c r="J917" t="str">
        <f xml:space="preserve">
_xlfn.SWITCH(E917,
"良好サイン",H917*VLOOKUP(F917,参照用!$P$2:$Q$55,2,0),
"注意サイン",H917*VLOOKUP(F917,参照用!$P$2:$Q$55,2,0),
""
)</f>
        <v/>
      </c>
      <c r="K917" s="20">
        <f t="shared" si="44"/>
        <v>60</v>
      </c>
    </row>
    <row r="918" spans="1:11" x14ac:dyDescent="0.2">
      <c r="A918" s="8">
        <f>IF(INDEX(中間シート!B$1:B$149,QUOTIENT(ROW(A918)-2, 参照用!$J$12) + 3,1)&gt;0,
INDEX(中間シート!B$1:B$149,QUOTIENT(ROW(A918)-2, 参照用!$J$12) + 3,1),
"")</f>
        <v>46031</v>
      </c>
      <c r="B918" s="8" t="str">
        <f>IF(INDEX(中間シート!D$1:D$149,QUOTIENT(ROW(B918)-2, 参照用!$J$12) + 3,1)&gt;0,
INDEX(中間シート!D$1:D$149,QUOTIENT(ROW(B918)-2, 参照用!$J$12) + 3,1),
"")</f>
        <v>夜</v>
      </c>
      <c r="C918" s="8" t="str">
        <f>INDEX(中間シート!$A$1:$AZ$149,MATCH(A918&amp;B918,中間シート!$A$1:$A$149,0),MATCH(C$1,中間シート!$A$2:$AZ$2,0))</f>
        <v/>
      </c>
      <c r="D918" s="8" t="str">
        <f>INDEX(中間シート!$A$1:$AZ$149,MATCH($A918&amp;$B918,中間シート!$A$1:$A$149,0),MATCH(D$1,中間シート!$A$2:$AZ$2,0))</f>
        <v/>
      </c>
      <c r="E918" t="str">
        <f>IF(
A918="","",
VLOOKUP(MOD(ROW(A918)-2, 参照用!$J$12) + 1,参照用!$N$1:$P$50,2,0)
)</f>
        <v>基礎指標</v>
      </c>
      <c r="F918" t="str">
        <f xml:space="preserve">
IF(A918="","",
VLOOKUP(MOD(ROW(A918)-2, 参照用!$J$12) + 1,参照用!$N$1:$P$50,3,0)
)</f>
        <v>食事</v>
      </c>
      <c r="G918">
        <f xml:space="preserve">
IF(A918="","",
IFERROR(
INDEX(中間シート!$B:$CB,
MATCH(A918&amp;B918,中間シート!$A$1:$A$149,0),
MATCH(F918,中間シート!$B$2:$CB$2,0)
),
"")
)</f>
        <v>0</v>
      </c>
      <c r="H918">
        <f t="shared" si="42"/>
        <v>0</v>
      </c>
      <c r="I918" t="str">
        <f t="shared" si="43"/>
        <v/>
      </c>
      <c r="J918" t="str">
        <f xml:space="preserve">
_xlfn.SWITCH(E918,
"良好サイン",H918*VLOOKUP(F918,参照用!$P$2:$Q$55,2,0),
"注意サイン",H918*VLOOKUP(F918,参照用!$P$2:$Q$55,2,0),
""
)</f>
        <v/>
      </c>
      <c r="K918" s="20">
        <f t="shared" si="44"/>
        <v>60</v>
      </c>
    </row>
    <row r="919" spans="1:11" x14ac:dyDescent="0.2">
      <c r="A919" s="8">
        <f>IF(INDEX(中間シート!B$1:B$149,QUOTIENT(ROW(A919)-2, 参照用!$J$12) + 3,1)&gt;0,
INDEX(中間シート!B$1:B$149,QUOTIENT(ROW(A919)-2, 参照用!$J$12) + 3,1),
"")</f>
        <v>46031</v>
      </c>
      <c r="B919" s="8" t="str">
        <f>IF(INDEX(中間シート!D$1:D$149,QUOTIENT(ROW(B919)-2, 参照用!$J$12) + 3,1)&gt;0,
INDEX(中間シート!D$1:D$149,QUOTIENT(ROW(B919)-2, 参照用!$J$12) + 3,1),
"")</f>
        <v>夜</v>
      </c>
      <c r="C919" s="8" t="str">
        <f>INDEX(中間シート!$A$1:$AZ$149,MATCH(A919&amp;B919,中間シート!$A$1:$A$149,0),MATCH(C$1,中間シート!$A$2:$AZ$2,0))</f>
        <v/>
      </c>
      <c r="D919" s="8" t="str">
        <f>INDEX(中間シート!$A$1:$AZ$149,MATCH($A919&amp;$B919,中間シート!$A$1:$A$149,0),MATCH(D$1,中間シート!$A$2:$AZ$2,0))</f>
        <v/>
      </c>
      <c r="E919" t="str">
        <f>IF(
A919="","",
VLOOKUP(MOD(ROW(A919)-2, 参照用!$J$12) + 1,参照用!$N$1:$P$50,2,0)
)</f>
        <v>基礎指標</v>
      </c>
      <c r="F919" t="str">
        <f xml:space="preserve">
IF(A919="","",
VLOOKUP(MOD(ROW(A919)-2, 参照用!$J$12) + 1,参照用!$N$1:$P$50,3,0)
)</f>
        <v>ストレス</v>
      </c>
      <c r="G919">
        <f xml:space="preserve">
IF(A919="","",
IFERROR(
INDEX(中間シート!$B:$CB,
MATCH(A919&amp;B919,中間シート!$A$1:$A$149,0),
MATCH(F919,中間シート!$B$2:$CB$2,0)
),
"")
)</f>
        <v>0</v>
      </c>
      <c r="H919">
        <f t="shared" si="42"/>
        <v>0</v>
      </c>
      <c r="I919" t="str">
        <f t="shared" si="43"/>
        <v/>
      </c>
      <c r="J919" t="str">
        <f xml:space="preserve">
_xlfn.SWITCH(E919,
"良好サイン",H919*VLOOKUP(F919,参照用!$P$2:$Q$55,2,0),
"注意サイン",H919*VLOOKUP(F919,参照用!$P$2:$Q$55,2,0),
""
)</f>
        <v/>
      </c>
      <c r="K919" s="20">
        <f t="shared" si="44"/>
        <v>60</v>
      </c>
    </row>
    <row r="920" spans="1:11" x14ac:dyDescent="0.2">
      <c r="A920" s="8">
        <f>IF(INDEX(中間シート!B$1:B$149,QUOTIENT(ROW(A920)-2, 参照用!$J$12) + 3,1)&gt;0,
INDEX(中間シート!B$1:B$149,QUOTIENT(ROW(A920)-2, 参照用!$J$12) + 3,1),
"")</f>
        <v>46031</v>
      </c>
      <c r="B920" s="8" t="str">
        <f>IF(INDEX(中間シート!D$1:D$149,QUOTIENT(ROW(B920)-2, 参照用!$J$12) + 3,1)&gt;0,
INDEX(中間シート!D$1:D$149,QUOTIENT(ROW(B920)-2, 参照用!$J$12) + 3,1),
"")</f>
        <v>夜</v>
      </c>
      <c r="C920" s="8" t="str">
        <f>INDEX(中間シート!$A$1:$AZ$149,MATCH(A920&amp;B920,中間シート!$A$1:$A$149,0),MATCH(C$1,中間シート!$A$2:$AZ$2,0))</f>
        <v/>
      </c>
      <c r="D920" s="8" t="str">
        <f>INDEX(中間シート!$A$1:$AZ$149,MATCH($A920&amp;$B920,中間シート!$A$1:$A$149,0),MATCH(D$1,中間シート!$A$2:$AZ$2,0))</f>
        <v/>
      </c>
      <c r="E920" t="str">
        <f>IF(
A920="","",
VLOOKUP(MOD(ROW(A920)-2, 参照用!$J$12) + 1,参照用!$N$1:$P$50,2,0)
)</f>
        <v>良好サイン</v>
      </c>
      <c r="F920" t="str">
        <f xml:space="preserve">
IF(A920="","",
VLOOKUP(MOD(ROW(A920)-2, 参照用!$J$12) + 1,参照用!$N$1:$P$50,3,0)
)</f>
        <v>プラス思考</v>
      </c>
      <c r="G920">
        <f xml:space="preserve">
IF(A920="","",
IFERROR(
INDEX(中間シート!$B:$CB,
MATCH(A920&amp;B920,中間シート!$A$1:$A$149,0),
MATCH(F920,中間シート!$B$2:$CB$2,0)
),
"")
)</f>
        <v>0</v>
      </c>
      <c r="H920">
        <f t="shared" si="42"/>
        <v>0</v>
      </c>
      <c r="I920" t="str">
        <f t="shared" si="43"/>
        <v/>
      </c>
      <c r="J920">
        <f xml:space="preserve">
_xlfn.SWITCH(E920,
"良好サイン",H920*VLOOKUP(F920,参照用!$P$2:$Q$55,2,0),
"注意サイン",H920*VLOOKUP(F920,参照用!$P$2:$Q$55,2,0),
""
)</f>
        <v>0</v>
      </c>
      <c r="K920" s="20">
        <f t="shared" si="44"/>
        <v>60</v>
      </c>
    </row>
    <row r="921" spans="1:11" x14ac:dyDescent="0.2">
      <c r="A921" s="8">
        <f>IF(INDEX(中間シート!B$1:B$149,QUOTIENT(ROW(A921)-2, 参照用!$J$12) + 3,1)&gt;0,
INDEX(中間シート!B$1:B$149,QUOTIENT(ROW(A921)-2, 参照用!$J$12) + 3,1),
"")</f>
        <v>46031</v>
      </c>
      <c r="B921" s="8" t="str">
        <f>IF(INDEX(中間シート!D$1:D$149,QUOTIENT(ROW(B921)-2, 参照用!$J$12) + 3,1)&gt;0,
INDEX(中間シート!D$1:D$149,QUOTIENT(ROW(B921)-2, 参照用!$J$12) + 3,1),
"")</f>
        <v>夜</v>
      </c>
      <c r="C921" s="8" t="str">
        <f>INDEX(中間シート!$A$1:$AZ$149,MATCH(A921&amp;B921,中間シート!$A$1:$A$149,0),MATCH(C$1,中間シート!$A$2:$AZ$2,0))</f>
        <v/>
      </c>
      <c r="D921" s="8" t="str">
        <f>INDEX(中間シート!$A$1:$AZ$149,MATCH($A921&amp;$B921,中間シート!$A$1:$A$149,0),MATCH(D$1,中間シート!$A$2:$AZ$2,0))</f>
        <v/>
      </c>
      <c r="E921" t="str">
        <f>IF(
A921="","",
VLOOKUP(MOD(ROW(A921)-2, 参照用!$J$12) + 1,参照用!$N$1:$P$50,2,0)
)</f>
        <v>良好サイン</v>
      </c>
      <c r="F921" t="str">
        <f xml:space="preserve">
IF(A921="","",
VLOOKUP(MOD(ROW(A921)-2, 参照用!$J$12) + 1,参照用!$N$1:$P$50,3,0)
)</f>
        <v>元気</v>
      </c>
      <c r="G921">
        <f xml:space="preserve">
IF(A921="","",
IFERROR(
INDEX(中間シート!$B:$CB,
MATCH(A921&amp;B921,中間シート!$A$1:$A$149,0),
MATCH(F921,中間シート!$B$2:$CB$2,0)
),
"")
)</f>
        <v>0</v>
      </c>
      <c r="H921">
        <f t="shared" si="42"/>
        <v>0</v>
      </c>
      <c r="I921" t="str">
        <f t="shared" si="43"/>
        <v/>
      </c>
      <c r="J921">
        <f xml:space="preserve">
_xlfn.SWITCH(E921,
"良好サイン",H921*VLOOKUP(F921,参照用!$P$2:$Q$55,2,0),
"注意サイン",H921*VLOOKUP(F921,参照用!$P$2:$Q$55,2,0),
""
)</f>
        <v>0</v>
      </c>
      <c r="K921" s="20">
        <f t="shared" si="44"/>
        <v>60</v>
      </c>
    </row>
    <row r="922" spans="1:11" x14ac:dyDescent="0.2">
      <c r="A922" s="8">
        <f>IF(INDEX(中間シート!B$1:B$149,QUOTIENT(ROW(A922)-2, 参照用!$J$12) + 3,1)&gt;0,
INDEX(中間シート!B$1:B$149,QUOTIENT(ROW(A922)-2, 参照用!$J$12) + 3,1),
"")</f>
        <v>46031</v>
      </c>
      <c r="B922" s="8" t="str">
        <f>IF(INDEX(中間シート!D$1:D$149,QUOTIENT(ROW(B922)-2, 参照用!$J$12) + 3,1)&gt;0,
INDEX(中間シート!D$1:D$149,QUOTIENT(ROW(B922)-2, 参照用!$J$12) + 3,1),
"")</f>
        <v>夜</v>
      </c>
      <c r="C922" s="8" t="str">
        <f>INDEX(中間シート!$A$1:$AZ$149,MATCH(A922&amp;B922,中間シート!$A$1:$A$149,0),MATCH(C$1,中間シート!$A$2:$AZ$2,0))</f>
        <v/>
      </c>
      <c r="D922" s="8" t="str">
        <f>INDEX(中間シート!$A$1:$AZ$149,MATCH($A922&amp;$B922,中間シート!$A$1:$A$149,0),MATCH(D$1,中間シート!$A$2:$AZ$2,0))</f>
        <v/>
      </c>
      <c r="E922" t="str">
        <f>IF(
A922="","",
VLOOKUP(MOD(ROW(A922)-2, 参照用!$J$12) + 1,参照用!$N$1:$P$50,2,0)
)</f>
        <v>良好サイン</v>
      </c>
      <c r="F922" t="str">
        <f xml:space="preserve">
IF(A922="","",
VLOOKUP(MOD(ROW(A922)-2, 参照用!$J$12) + 1,参照用!$N$1:$P$50,3,0)
)</f>
        <v>やる気あり</v>
      </c>
      <c r="G922">
        <f xml:space="preserve">
IF(A922="","",
IFERROR(
INDEX(中間シート!$B:$CB,
MATCH(A922&amp;B922,中間シート!$A$1:$A$149,0),
MATCH(F922,中間シート!$B$2:$CB$2,0)
),
"")
)</f>
        <v>0</v>
      </c>
      <c r="H922">
        <f t="shared" si="42"/>
        <v>0</v>
      </c>
      <c r="I922" t="str">
        <f t="shared" si="43"/>
        <v/>
      </c>
      <c r="J922">
        <f xml:space="preserve">
_xlfn.SWITCH(E922,
"良好サイン",H922*VLOOKUP(F922,参照用!$P$2:$Q$55,2,0),
"注意サイン",H922*VLOOKUP(F922,参照用!$P$2:$Q$55,2,0),
""
)</f>
        <v>0</v>
      </c>
      <c r="K922" s="20">
        <f t="shared" si="44"/>
        <v>60</v>
      </c>
    </row>
    <row r="923" spans="1:11" x14ac:dyDescent="0.2">
      <c r="A923" s="8">
        <f>IF(INDEX(中間シート!B$1:B$149,QUOTIENT(ROW(A923)-2, 参照用!$J$12) + 3,1)&gt;0,
INDEX(中間シート!B$1:B$149,QUOTIENT(ROW(A923)-2, 参照用!$J$12) + 3,1),
"")</f>
        <v>46031</v>
      </c>
      <c r="B923" s="8" t="str">
        <f>IF(INDEX(中間シート!D$1:D$149,QUOTIENT(ROW(B923)-2, 参照用!$J$12) + 3,1)&gt;0,
INDEX(中間シート!D$1:D$149,QUOTIENT(ROW(B923)-2, 参照用!$J$12) + 3,1),
"")</f>
        <v>夜</v>
      </c>
      <c r="C923" s="8" t="str">
        <f>INDEX(中間シート!$A$1:$AZ$149,MATCH(A923&amp;B923,中間シート!$A$1:$A$149,0),MATCH(C$1,中間シート!$A$2:$AZ$2,0))</f>
        <v/>
      </c>
      <c r="D923" s="8" t="str">
        <f>INDEX(中間シート!$A$1:$AZ$149,MATCH($A923&amp;$B923,中間シート!$A$1:$A$149,0),MATCH(D$1,中間シート!$A$2:$AZ$2,0))</f>
        <v/>
      </c>
      <c r="E923" t="str">
        <f>IF(
A923="","",
VLOOKUP(MOD(ROW(A923)-2, 参照用!$J$12) + 1,参照用!$N$1:$P$50,2,0)
)</f>
        <v>良好サイン</v>
      </c>
      <c r="F923" t="str">
        <f xml:space="preserve">
IF(A923="","",
VLOOKUP(MOD(ROW(A923)-2, 参照用!$J$12) + 1,参照用!$N$1:$P$50,3,0)
)</f>
        <v>心に余裕</v>
      </c>
      <c r="G923">
        <f xml:space="preserve">
IF(A923="","",
IFERROR(
INDEX(中間シート!$B:$CB,
MATCH(A923&amp;B923,中間シート!$A$1:$A$149,0),
MATCH(F923,中間シート!$B$2:$CB$2,0)
),
"")
)</f>
        <v>0</v>
      </c>
      <c r="H923">
        <f t="shared" si="42"/>
        <v>0</v>
      </c>
      <c r="I923" t="str">
        <f t="shared" si="43"/>
        <v/>
      </c>
      <c r="J923">
        <f xml:space="preserve">
_xlfn.SWITCH(E923,
"良好サイン",H923*VLOOKUP(F923,参照用!$P$2:$Q$55,2,0),
"注意サイン",H923*VLOOKUP(F923,参照用!$P$2:$Q$55,2,0),
""
)</f>
        <v>0</v>
      </c>
      <c r="K923" s="20">
        <f t="shared" si="44"/>
        <v>60</v>
      </c>
    </row>
    <row r="924" spans="1:11" x14ac:dyDescent="0.2">
      <c r="A924" s="8">
        <f>IF(INDEX(中間シート!B$1:B$149,QUOTIENT(ROW(A924)-2, 参照用!$J$12) + 3,1)&gt;0,
INDEX(中間シート!B$1:B$149,QUOTIENT(ROW(A924)-2, 参照用!$J$12) + 3,1),
"")</f>
        <v>46031</v>
      </c>
      <c r="B924" s="8" t="str">
        <f>IF(INDEX(中間シート!D$1:D$149,QUOTIENT(ROW(B924)-2, 参照用!$J$12) + 3,1)&gt;0,
INDEX(中間シート!D$1:D$149,QUOTIENT(ROW(B924)-2, 参照用!$J$12) + 3,1),
"")</f>
        <v>夜</v>
      </c>
      <c r="C924" s="8" t="str">
        <f>INDEX(中間シート!$A$1:$AZ$149,MATCH(A924&amp;B924,中間シート!$A$1:$A$149,0),MATCH(C$1,中間シート!$A$2:$AZ$2,0))</f>
        <v/>
      </c>
      <c r="D924" s="8" t="str">
        <f>INDEX(中間シート!$A$1:$AZ$149,MATCH($A924&amp;$B924,中間シート!$A$1:$A$149,0),MATCH(D$1,中間シート!$A$2:$AZ$2,0))</f>
        <v/>
      </c>
      <c r="E924" t="str">
        <f>IF(
A924="","",
VLOOKUP(MOD(ROW(A924)-2, 参照用!$J$12) + 1,参照用!$N$1:$P$50,2,0)
)</f>
        <v>良好サイン</v>
      </c>
      <c r="F924" t="str">
        <f xml:space="preserve">
IF(A924="","",
VLOOKUP(MOD(ROW(A924)-2, 参照用!$J$12) + 1,参照用!$N$1:$P$50,3,0)
)</f>
        <v>イキイキ</v>
      </c>
      <c r="G924">
        <f xml:space="preserve">
IF(A924="","",
IFERROR(
INDEX(中間シート!$B:$CB,
MATCH(A924&amp;B924,中間シート!$A$1:$A$149,0),
MATCH(F924,中間シート!$B$2:$CB$2,0)
),
"")
)</f>
        <v>0</v>
      </c>
      <c r="H924">
        <f t="shared" si="42"/>
        <v>0</v>
      </c>
      <c r="I924" t="str">
        <f t="shared" si="43"/>
        <v/>
      </c>
      <c r="J924">
        <f xml:space="preserve">
_xlfn.SWITCH(E924,
"良好サイン",H924*VLOOKUP(F924,参照用!$P$2:$Q$55,2,0),
"注意サイン",H924*VLOOKUP(F924,参照用!$P$2:$Q$55,2,0),
""
)</f>
        <v>0</v>
      </c>
      <c r="K924" s="20">
        <f t="shared" si="44"/>
        <v>60</v>
      </c>
    </row>
    <row r="925" spans="1:11" x14ac:dyDescent="0.2">
      <c r="A925" s="8">
        <f>IF(INDEX(中間シート!B$1:B$149,QUOTIENT(ROW(A925)-2, 参照用!$J$12) + 3,1)&gt;0,
INDEX(中間シート!B$1:B$149,QUOTIENT(ROW(A925)-2, 参照用!$J$12) + 3,1),
"")</f>
        <v>46031</v>
      </c>
      <c r="B925" s="8" t="str">
        <f>IF(INDEX(中間シート!D$1:D$149,QUOTIENT(ROW(B925)-2, 参照用!$J$12) + 3,1)&gt;0,
INDEX(中間シート!D$1:D$149,QUOTIENT(ROW(B925)-2, 参照用!$J$12) + 3,1),
"")</f>
        <v>夜</v>
      </c>
      <c r="C925" s="8" t="str">
        <f>INDEX(中間シート!$A$1:$AZ$149,MATCH(A925&amp;B925,中間シート!$A$1:$A$149,0),MATCH(C$1,中間シート!$A$2:$AZ$2,0))</f>
        <v/>
      </c>
      <c r="D925" s="8" t="str">
        <f>INDEX(中間シート!$A$1:$AZ$149,MATCH($A925&amp;$B925,中間シート!$A$1:$A$149,0),MATCH(D$1,中間シート!$A$2:$AZ$2,0))</f>
        <v/>
      </c>
      <c r="E925" t="str">
        <f>IF(
A925="","",
VLOOKUP(MOD(ROW(A925)-2, 参照用!$J$12) + 1,参照用!$N$1:$P$50,2,0)
)</f>
        <v>良好サイン</v>
      </c>
      <c r="F925" t="str">
        <f xml:space="preserve">
IF(A925="","",
VLOOKUP(MOD(ROW(A925)-2, 参照用!$J$12) + 1,参照用!$N$1:$P$50,3,0)
)</f>
        <v>活動的</v>
      </c>
      <c r="G925">
        <f xml:space="preserve">
IF(A925="","",
IFERROR(
INDEX(中間シート!$B:$CB,
MATCH(A925&amp;B925,中間シート!$A$1:$A$149,0),
MATCH(F925,中間シート!$B$2:$CB$2,0)
),
"")
)</f>
        <v>0</v>
      </c>
      <c r="H925">
        <f t="shared" si="42"/>
        <v>0</v>
      </c>
      <c r="I925" t="str">
        <f t="shared" si="43"/>
        <v/>
      </c>
      <c r="J925">
        <f xml:space="preserve">
_xlfn.SWITCH(E925,
"良好サイン",H925*VLOOKUP(F925,参照用!$P$2:$Q$55,2,0),
"注意サイン",H925*VLOOKUP(F925,参照用!$P$2:$Q$55,2,0),
""
)</f>
        <v>0</v>
      </c>
      <c r="K925" s="20">
        <f t="shared" si="44"/>
        <v>60</v>
      </c>
    </row>
    <row r="926" spans="1:11" x14ac:dyDescent="0.2">
      <c r="A926" s="8">
        <f>IF(INDEX(中間シート!B$1:B$149,QUOTIENT(ROW(A926)-2, 参照用!$J$12) + 3,1)&gt;0,
INDEX(中間シート!B$1:B$149,QUOTIENT(ROW(A926)-2, 参照用!$J$12) + 3,1),
"")</f>
        <v>46031</v>
      </c>
      <c r="B926" s="8" t="str">
        <f>IF(INDEX(中間シート!D$1:D$149,QUOTIENT(ROW(B926)-2, 参照用!$J$12) + 3,1)&gt;0,
INDEX(中間シート!D$1:D$149,QUOTIENT(ROW(B926)-2, 参照用!$J$12) + 3,1),
"")</f>
        <v>夜</v>
      </c>
      <c r="C926" s="8" t="str">
        <f>INDEX(中間シート!$A$1:$AZ$149,MATCH(A926&amp;B926,中間シート!$A$1:$A$149,0),MATCH(C$1,中間シート!$A$2:$AZ$2,0))</f>
        <v/>
      </c>
      <c r="D926" s="8" t="str">
        <f>INDEX(中間シート!$A$1:$AZ$149,MATCH($A926&amp;$B926,中間シート!$A$1:$A$149,0),MATCH(D$1,中間シート!$A$2:$AZ$2,0))</f>
        <v/>
      </c>
      <c r="E926" t="str">
        <f>IF(
A926="","",
VLOOKUP(MOD(ROW(A926)-2, 参照用!$J$12) + 1,参照用!$N$1:$P$50,2,0)
)</f>
        <v>注意サイン</v>
      </c>
      <c r="F926" t="str">
        <f xml:space="preserve">
IF(A926="","",
VLOOKUP(MOD(ROW(A926)-2, 参照用!$J$12) + 1,参照用!$N$1:$P$50,3,0)
)</f>
        <v>ため息が増加</v>
      </c>
      <c r="G926">
        <f xml:space="preserve">
IF(A926="","",
IFERROR(
INDEX(中間シート!$B:$CB,
MATCH(A926&amp;B926,中間シート!$A$1:$A$149,0),
MATCH(F926,中間シート!$B$2:$CB$2,0)
),
"")
)</f>
        <v>0</v>
      </c>
      <c r="H926">
        <f t="shared" si="42"/>
        <v>0</v>
      </c>
      <c r="I926" t="str">
        <f t="shared" si="43"/>
        <v/>
      </c>
      <c r="J926">
        <f xml:space="preserve">
_xlfn.SWITCH(E926,
"良好サイン",H926*VLOOKUP(F926,参照用!$P$2:$Q$55,2,0),
"注意サイン",H926*VLOOKUP(F926,参照用!$P$2:$Q$55,2,0),
""
)</f>
        <v>0</v>
      </c>
      <c r="K926" s="20">
        <f t="shared" si="44"/>
        <v>60</v>
      </c>
    </row>
    <row r="927" spans="1:11" x14ac:dyDescent="0.2">
      <c r="A927" s="8">
        <f>IF(INDEX(中間シート!B$1:B$149,QUOTIENT(ROW(A927)-2, 参照用!$J$12) + 3,1)&gt;0,
INDEX(中間シート!B$1:B$149,QUOTIENT(ROW(A927)-2, 参照用!$J$12) + 3,1),
"")</f>
        <v>46031</v>
      </c>
      <c r="B927" s="8" t="str">
        <f>IF(INDEX(中間シート!D$1:D$149,QUOTIENT(ROW(B927)-2, 参照用!$J$12) + 3,1)&gt;0,
INDEX(中間シート!D$1:D$149,QUOTIENT(ROW(B927)-2, 参照用!$J$12) + 3,1),
"")</f>
        <v>夜</v>
      </c>
      <c r="C927" s="8" t="str">
        <f>INDEX(中間シート!$A$1:$AZ$149,MATCH(A927&amp;B927,中間シート!$A$1:$A$149,0),MATCH(C$1,中間シート!$A$2:$AZ$2,0))</f>
        <v/>
      </c>
      <c r="D927" s="8" t="str">
        <f>INDEX(中間シート!$A$1:$AZ$149,MATCH($A927&amp;$B927,中間シート!$A$1:$A$149,0),MATCH(D$1,中間シート!$A$2:$AZ$2,0))</f>
        <v/>
      </c>
      <c r="E927" t="str">
        <f>IF(
A927="","",
VLOOKUP(MOD(ROW(A927)-2, 参照用!$J$12) + 1,参照用!$N$1:$P$50,2,0)
)</f>
        <v>注意サイン</v>
      </c>
      <c r="F927" t="str">
        <f xml:space="preserve">
IF(A927="","",
VLOOKUP(MOD(ROW(A927)-2, 参照用!$J$12) + 1,参照用!$N$1:$P$50,3,0)
)</f>
        <v>もやもや</v>
      </c>
      <c r="G927">
        <f xml:space="preserve">
IF(A927="","",
IFERROR(
INDEX(中間シート!$B:$CB,
MATCH(A927&amp;B927,中間シート!$A$1:$A$149,0),
MATCH(F927,中間シート!$B$2:$CB$2,0)
),
"")
)</f>
        <v>0</v>
      </c>
      <c r="H927">
        <f t="shared" si="42"/>
        <v>0</v>
      </c>
      <c r="I927" t="str">
        <f t="shared" si="43"/>
        <v/>
      </c>
      <c r="J927">
        <f xml:space="preserve">
_xlfn.SWITCH(E927,
"良好サイン",H927*VLOOKUP(F927,参照用!$P$2:$Q$55,2,0),
"注意サイン",H927*VLOOKUP(F927,参照用!$P$2:$Q$55,2,0),
""
)</f>
        <v>0</v>
      </c>
      <c r="K927" s="20">
        <f t="shared" si="44"/>
        <v>60</v>
      </c>
    </row>
    <row r="928" spans="1:11" x14ac:dyDescent="0.2">
      <c r="A928" s="8">
        <f>IF(INDEX(中間シート!B$1:B$149,QUOTIENT(ROW(A928)-2, 参照用!$J$12) + 3,1)&gt;0,
INDEX(中間シート!B$1:B$149,QUOTIENT(ROW(A928)-2, 参照用!$J$12) + 3,1),
"")</f>
        <v>46031</v>
      </c>
      <c r="B928" s="8" t="str">
        <f>IF(INDEX(中間シート!D$1:D$149,QUOTIENT(ROW(B928)-2, 参照用!$J$12) + 3,1)&gt;0,
INDEX(中間シート!D$1:D$149,QUOTIENT(ROW(B928)-2, 参照用!$J$12) + 3,1),
"")</f>
        <v>夜</v>
      </c>
      <c r="C928" s="8" t="str">
        <f>INDEX(中間シート!$A$1:$AZ$149,MATCH(A928&amp;B928,中間シート!$A$1:$A$149,0),MATCH(C$1,中間シート!$A$2:$AZ$2,0))</f>
        <v/>
      </c>
      <c r="D928" s="8" t="str">
        <f>INDEX(中間シート!$A$1:$AZ$149,MATCH($A928&amp;$B928,中間シート!$A$1:$A$149,0),MATCH(D$1,中間シート!$A$2:$AZ$2,0))</f>
        <v/>
      </c>
      <c r="E928" t="str">
        <f>IF(
A928="","",
VLOOKUP(MOD(ROW(A928)-2, 参照用!$J$12) + 1,参照用!$N$1:$P$50,2,0)
)</f>
        <v>注意サイン</v>
      </c>
      <c r="F928" t="str">
        <f xml:space="preserve">
IF(A928="","",
VLOOKUP(MOD(ROW(A928)-2, 参照用!$J$12) + 1,参照用!$N$1:$P$50,3,0)
)</f>
        <v>だるい</v>
      </c>
      <c r="G928">
        <f xml:space="preserve">
IF(A928="","",
IFERROR(
INDEX(中間シート!$B:$CB,
MATCH(A928&amp;B928,中間シート!$A$1:$A$149,0),
MATCH(F928,中間シート!$B$2:$CB$2,0)
),
"")
)</f>
        <v>0</v>
      </c>
      <c r="H928">
        <f t="shared" si="42"/>
        <v>0</v>
      </c>
      <c r="I928" t="str">
        <f t="shared" si="43"/>
        <v/>
      </c>
      <c r="J928">
        <f xml:space="preserve">
_xlfn.SWITCH(E928,
"良好サイン",H928*VLOOKUP(F928,参照用!$P$2:$Q$55,2,0),
"注意サイン",H928*VLOOKUP(F928,参照用!$P$2:$Q$55,2,0),
""
)</f>
        <v>0</v>
      </c>
      <c r="K928" s="20">
        <f t="shared" si="44"/>
        <v>60</v>
      </c>
    </row>
    <row r="929" spans="1:11" x14ac:dyDescent="0.2">
      <c r="A929" s="8">
        <f>IF(INDEX(中間シート!B$1:B$149,QUOTIENT(ROW(A929)-2, 参照用!$J$12) + 3,1)&gt;0,
INDEX(中間シート!B$1:B$149,QUOTIENT(ROW(A929)-2, 参照用!$J$12) + 3,1),
"")</f>
        <v>46031</v>
      </c>
      <c r="B929" s="8" t="str">
        <f>IF(INDEX(中間シート!D$1:D$149,QUOTIENT(ROW(B929)-2, 参照用!$J$12) + 3,1)&gt;0,
INDEX(中間シート!D$1:D$149,QUOTIENT(ROW(B929)-2, 参照用!$J$12) + 3,1),
"")</f>
        <v>夜</v>
      </c>
      <c r="C929" s="8" t="str">
        <f>INDEX(中間シート!$A$1:$AZ$149,MATCH(A929&amp;B929,中間シート!$A$1:$A$149,0),MATCH(C$1,中間シート!$A$2:$AZ$2,0))</f>
        <v/>
      </c>
      <c r="D929" s="8" t="str">
        <f>INDEX(中間シート!$A$1:$AZ$149,MATCH($A929&amp;$B929,中間シート!$A$1:$A$149,0),MATCH(D$1,中間シート!$A$2:$AZ$2,0))</f>
        <v/>
      </c>
      <c r="E929" t="str">
        <f>IF(
A929="","",
VLOOKUP(MOD(ROW(A929)-2, 参照用!$J$12) + 1,参照用!$N$1:$P$50,2,0)
)</f>
        <v>注意サイン</v>
      </c>
      <c r="F929" t="str">
        <f xml:space="preserve">
IF(A929="","",
VLOOKUP(MOD(ROW(A929)-2, 参照用!$J$12) + 1,参照用!$N$1:$P$50,3,0)
)</f>
        <v>ぼーっとする</v>
      </c>
      <c r="G929">
        <f xml:space="preserve">
IF(A929="","",
IFERROR(
INDEX(中間シート!$B:$CB,
MATCH(A929&amp;B929,中間シート!$A$1:$A$149,0),
MATCH(F929,中間シート!$B$2:$CB$2,0)
),
"")
)</f>
        <v>0</v>
      </c>
      <c r="H929">
        <f t="shared" si="42"/>
        <v>0</v>
      </c>
      <c r="I929" t="str">
        <f t="shared" si="43"/>
        <v/>
      </c>
      <c r="J929">
        <f xml:space="preserve">
_xlfn.SWITCH(E929,
"良好サイン",H929*VLOOKUP(F929,参照用!$P$2:$Q$55,2,0),
"注意サイン",H929*VLOOKUP(F929,参照用!$P$2:$Q$55,2,0),
""
)</f>
        <v>0</v>
      </c>
      <c r="K929" s="20">
        <f t="shared" si="44"/>
        <v>60</v>
      </c>
    </row>
    <row r="930" spans="1:11" x14ac:dyDescent="0.2">
      <c r="A930" s="8">
        <f>IF(INDEX(中間シート!B$1:B$149,QUOTIENT(ROW(A930)-2, 参照用!$J$12) + 3,1)&gt;0,
INDEX(中間シート!B$1:B$149,QUOTIENT(ROW(A930)-2, 参照用!$J$12) + 3,1),
"")</f>
        <v>46031</v>
      </c>
      <c r="B930" s="8" t="str">
        <f>IF(INDEX(中間シート!D$1:D$149,QUOTIENT(ROW(B930)-2, 参照用!$J$12) + 3,1)&gt;0,
INDEX(中間シート!D$1:D$149,QUOTIENT(ROW(B930)-2, 参照用!$J$12) + 3,1),
"")</f>
        <v>夜</v>
      </c>
      <c r="C930" s="8" t="str">
        <f>INDEX(中間シート!$A$1:$AZ$149,MATCH(A930&amp;B930,中間シート!$A$1:$A$149,0),MATCH(C$1,中間シート!$A$2:$AZ$2,0))</f>
        <v/>
      </c>
      <c r="D930" s="8" t="str">
        <f>INDEX(中間シート!$A$1:$AZ$149,MATCH($A930&amp;$B930,中間シート!$A$1:$A$149,0),MATCH(D$1,中間シート!$A$2:$AZ$2,0))</f>
        <v/>
      </c>
      <c r="E930" t="str">
        <f>IF(
A930="","",
VLOOKUP(MOD(ROW(A930)-2, 参照用!$J$12) + 1,参照用!$N$1:$P$50,2,0)
)</f>
        <v>注意サイン</v>
      </c>
      <c r="F930" t="str">
        <f xml:space="preserve">
IF(A930="","",
VLOOKUP(MOD(ROW(A930)-2, 参照用!$J$12) + 1,参照用!$N$1:$P$50,3,0)
)</f>
        <v>協調性が低下</v>
      </c>
      <c r="G930">
        <f xml:space="preserve">
IF(A930="","",
IFERROR(
INDEX(中間シート!$B:$CB,
MATCH(A930&amp;B930,中間シート!$A$1:$A$149,0),
MATCH(F930,中間シート!$B$2:$CB$2,0)
),
"")
)</f>
        <v>0</v>
      </c>
      <c r="H930">
        <f t="shared" si="42"/>
        <v>0</v>
      </c>
      <c r="I930" t="str">
        <f t="shared" si="43"/>
        <v/>
      </c>
      <c r="J930">
        <f xml:space="preserve">
_xlfn.SWITCH(E930,
"良好サイン",H930*VLOOKUP(F930,参照用!$P$2:$Q$55,2,0),
"注意サイン",H930*VLOOKUP(F930,参照用!$P$2:$Q$55,2,0),
""
)</f>
        <v>0</v>
      </c>
      <c r="K930" s="20">
        <f t="shared" si="44"/>
        <v>60</v>
      </c>
    </row>
    <row r="931" spans="1:11" x14ac:dyDescent="0.2">
      <c r="A931" s="8">
        <f>IF(INDEX(中間シート!B$1:B$149,QUOTIENT(ROW(A931)-2, 参照用!$J$12) + 3,1)&gt;0,
INDEX(中間シート!B$1:B$149,QUOTIENT(ROW(A931)-2, 参照用!$J$12) + 3,1),
"")</f>
        <v>46031</v>
      </c>
      <c r="B931" s="8" t="str">
        <f>IF(INDEX(中間シート!D$1:D$149,QUOTIENT(ROW(B931)-2, 参照用!$J$12) + 3,1)&gt;0,
INDEX(中間シート!D$1:D$149,QUOTIENT(ROW(B931)-2, 参照用!$J$12) + 3,1),
"")</f>
        <v>夜</v>
      </c>
      <c r="C931" s="8" t="str">
        <f>INDEX(中間シート!$A$1:$AZ$149,MATCH(A931&amp;B931,中間シート!$A$1:$A$149,0),MATCH(C$1,中間シート!$A$2:$AZ$2,0))</f>
        <v/>
      </c>
      <c r="D931" s="8" t="str">
        <f>INDEX(中間シート!$A$1:$AZ$149,MATCH($A931&amp;$B931,中間シート!$A$1:$A$149,0),MATCH(D$1,中間シート!$A$2:$AZ$2,0))</f>
        <v/>
      </c>
      <c r="E931" t="str">
        <f>IF(
A931="","",
VLOOKUP(MOD(ROW(A931)-2, 参照用!$J$12) + 1,参照用!$N$1:$P$50,2,0)
)</f>
        <v>注意サイン</v>
      </c>
      <c r="F931" t="str">
        <f xml:space="preserve">
IF(A931="","",
VLOOKUP(MOD(ROW(A931)-2, 参照用!$J$12) + 1,参照用!$N$1:$P$50,3,0)
)</f>
        <v>憂鬱</v>
      </c>
      <c r="G931">
        <f xml:space="preserve">
IF(A931="","",
IFERROR(
INDEX(中間シート!$B:$CB,
MATCH(A931&amp;B931,中間シート!$A$1:$A$149,0),
MATCH(F931,中間シート!$B$2:$CB$2,0)
),
"")
)</f>
        <v>0</v>
      </c>
      <c r="H931">
        <f t="shared" si="42"/>
        <v>0</v>
      </c>
      <c r="I931" t="str">
        <f t="shared" si="43"/>
        <v/>
      </c>
      <c r="J931">
        <f xml:space="preserve">
_xlfn.SWITCH(E931,
"良好サイン",H931*VLOOKUP(F931,参照用!$P$2:$Q$55,2,0),
"注意サイン",H931*VLOOKUP(F931,参照用!$P$2:$Q$55,2,0),
""
)</f>
        <v>0</v>
      </c>
      <c r="K931" s="20">
        <f t="shared" si="44"/>
        <v>60</v>
      </c>
    </row>
    <row r="932" spans="1:11" x14ac:dyDescent="0.2">
      <c r="A932" s="8">
        <f>IF(INDEX(中間シート!B$1:B$149,QUOTIENT(ROW(A932)-2, 参照用!$J$12) + 3,1)&gt;0,
INDEX(中間シート!B$1:B$149,QUOTIENT(ROW(A932)-2, 参照用!$J$12) + 3,1),
"")</f>
        <v>46031</v>
      </c>
      <c r="B932" s="8" t="str">
        <f>IF(INDEX(中間シート!D$1:D$149,QUOTIENT(ROW(B932)-2, 参照用!$J$12) + 3,1)&gt;0,
INDEX(中間シート!D$1:D$149,QUOTIENT(ROW(B932)-2, 参照用!$J$12) + 3,1),
"")</f>
        <v>夜</v>
      </c>
      <c r="C932" s="8" t="str">
        <f>INDEX(中間シート!$A$1:$AZ$149,MATCH(A932&amp;B932,中間シート!$A$1:$A$149,0),MATCH(C$1,中間シート!$A$2:$AZ$2,0))</f>
        <v/>
      </c>
      <c r="D932" s="8" t="str">
        <f>INDEX(中間シート!$A$1:$AZ$149,MATCH($A932&amp;$B932,中間シート!$A$1:$A$149,0),MATCH(D$1,中間シート!$A$2:$AZ$2,0))</f>
        <v/>
      </c>
      <c r="E932" t="str">
        <f>IF(
A932="","",
VLOOKUP(MOD(ROW(A932)-2, 参照用!$J$12) + 1,参照用!$N$1:$P$50,2,0)
)</f>
        <v>注意サイン</v>
      </c>
      <c r="F932" t="str">
        <f xml:space="preserve">
IF(A932="","",
VLOOKUP(MOD(ROW(A932)-2, 参照用!$J$12) + 1,参照用!$N$1:$P$50,3,0)
)</f>
        <v>やる気が無い</v>
      </c>
      <c r="G932">
        <f xml:space="preserve">
IF(A932="","",
IFERROR(
INDEX(中間シート!$B:$CB,
MATCH(A932&amp;B932,中間シート!$A$1:$A$149,0),
MATCH(F932,中間シート!$B$2:$CB$2,0)
),
"")
)</f>
        <v>0</v>
      </c>
      <c r="H932">
        <f t="shared" si="42"/>
        <v>0</v>
      </c>
      <c r="I932" t="str">
        <f t="shared" si="43"/>
        <v/>
      </c>
      <c r="J932">
        <f xml:space="preserve">
_xlfn.SWITCH(E932,
"良好サイン",H932*VLOOKUP(F932,参照用!$P$2:$Q$55,2,0),
"注意サイン",H932*VLOOKUP(F932,参照用!$P$2:$Q$55,2,0),
""
)</f>
        <v>0</v>
      </c>
      <c r="K932" s="20">
        <f t="shared" si="44"/>
        <v>60</v>
      </c>
    </row>
    <row r="933" spans="1:11" x14ac:dyDescent="0.2">
      <c r="A933" s="8">
        <f>IF(INDEX(中間シート!B$1:B$149,QUOTIENT(ROW(A933)-2, 参照用!$J$12) + 3,1)&gt;0,
INDEX(中間シート!B$1:B$149,QUOTIENT(ROW(A933)-2, 参照用!$J$12) + 3,1),
"")</f>
        <v>46031</v>
      </c>
      <c r="B933" s="8" t="str">
        <f>IF(INDEX(中間シート!D$1:D$149,QUOTIENT(ROW(B933)-2, 参照用!$J$12) + 3,1)&gt;0,
INDEX(中間シート!D$1:D$149,QUOTIENT(ROW(B933)-2, 参照用!$J$12) + 3,1),
"")</f>
        <v>夜</v>
      </c>
      <c r="C933" s="8" t="str">
        <f>INDEX(中間シート!$A$1:$AZ$149,MATCH(A933&amp;B933,中間シート!$A$1:$A$149,0),MATCH(C$1,中間シート!$A$2:$AZ$2,0))</f>
        <v/>
      </c>
      <c r="D933" s="8" t="str">
        <f>INDEX(中間シート!$A$1:$AZ$149,MATCH($A933&amp;$B933,中間シート!$A$1:$A$149,0),MATCH(D$1,中間シート!$A$2:$AZ$2,0))</f>
        <v/>
      </c>
      <c r="E933" t="str">
        <f>IF(
A933="","",
VLOOKUP(MOD(ROW(A933)-2, 参照用!$J$12) + 1,参照用!$N$1:$P$50,2,0)
)</f>
        <v>注意サイン</v>
      </c>
      <c r="F933" t="str">
        <f xml:space="preserve">
IF(A933="","",
VLOOKUP(MOD(ROW(A933)-2, 参照用!$J$12) + 1,参照用!$N$1:$P$50,3,0)
)</f>
        <v>物忘れ</v>
      </c>
      <c r="G933">
        <f xml:space="preserve">
IF(A933="","",
IFERROR(
INDEX(中間シート!$B:$CB,
MATCH(A933&amp;B933,中間シート!$A$1:$A$149,0),
MATCH(F933,中間シート!$B$2:$CB$2,0)
),
"")
)</f>
        <v>0</v>
      </c>
      <c r="H933">
        <f t="shared" si="42"/>
        <v>0</v>
      </c>
      <c r="I933" t="str">
        <f t="shared" si="43"/>
        <v/>
      </c>
      <c r="J933">
        <f xml:space="preserve">
_xlfn.SWITCH(E933,
"良好サイン",H933*VLOOKUP(F933,参照用!$P$2:$Q$55,2,0),
"注意サイン",H933*VLOOKUP(F933,参照用!$P$2:$Q$55,2,0),
""
)</f>
        <v>0</v>
      </c>
      <c r="K933" s="20">
        <f t="shared" si="44"/>
        <v>60</v>
      </c>
    </row>
    <row r="934" spans="1:11" x14ac:dyDescent="0.2">
      <c r="A934" s="8">
        <f>IF(INDEX(中間シート!B$1:B$149,QUOTIENT(ROW(A934)-2, 参照用!$J$12) + 3,1)&gt;0,
INDEX(中間シート!B$1:B$149,QUOTIENT(ROW(A934)-2, 参照用!$J$12) + 3,1),
"")</f>
        <v>46031</v>
      </c>
      <c r="B934" s="8" t="str">
        <f>IF(INDEX(中間シート!D$1:D$149,QUOTIENT(ROW(B934)-2, 参照用!$J$12) + 3,1)&gt;0,
INDEX(中間シート!D$1:D$149,QUOTIENT(ROW(B934)-2, 参照用!$J$12) + 3,1),
"")</f>
        <v>夜</v>
      </c>
      <c r="C934" s="8" t="str">
        <f>INDEX(中間シート!$A$1:$AZ$149,MATCH(A934&amp;B934,中間シート!$A$1:$A$149,0),MATCH(C$1,中間シート!$A$2:$AZ$2,0))</f>
        <v/>
      </c>
      <c r="D934" s="8" t="str">
        <f>INDEX(中間シート!$A$1:$AZ$149,MATCH($A934&amp;$B934,中間シート!$A$1:$A$149,0),MATCH(D$1,中間シート!$A$2:$AZ$2,0))</f>
        <v/>
      </c>
      <c r="E934" t="str">
        <f>IF(
A934="","",
VLOOKUP(MOD(ROW(A934)-2, 参照用!$J$12) + 1,参照用!$N$1:$P$50,2,0)
)</f>
        <v>悪化サイン</v>
      </c>
      <c r="F934" t="str">
        <f xml:space="preserve">
IF(A934="","",
VLOOKUP(MOD(ROW(A934)-2, 参照用!$J$12) + 1,参照用!$N$1:$P$50,3,0)
)</f>
        <v>イライラ</v>
      </c>
      <c r="G934">
        <f xml:space="preserve">
IF(A934="","",
IFERROR(
INDEX(中間シート!$B:$CB,
MATCH(A934&amp;B934,中間シート!$A$1:$A$149,0),
MATCH(F934,中間シート!$B$2:$CB$2,0)
),
"")
)</f>
        <v>0</v>
      </c>
      <c r="H934">
        <f t="shared" si="42"/>
        <v>0</v>
      </c>
      <c r="I934" t="str">
        <f t="shared" si="43"/>
        <v/>
      </c>
      <c r="J934" t="str">
        <f xml:space="preserve">
_xlfn.SWITCH(E934,
"良好サイン",H934*VLOOKUP(F934,参照用!$P$2:$Q$55,2,0),
"注意サイン",H934*VLOOKUP(F934,参照用!$P$2:$Q$55,2,0),
""
)</f>
        <v/>
      </c>
      <c r="K934" s="20">
        <f t="shared" si="44"/>
        <v>60</v>
      </c>
    </row>
    <row r="935" spans="1:11" x14ac:dyDescent="0.2">
      <c r="A935" s="8">
        <f>IF(INDEX(中間シート!B$1:B$149,QUOTIENT(ROW(A935)-2, 参照用!$J$12) + 3,1)&gt;0,
INDEX(中間シート!B$1:B$149,QUOTIENT(ROW(A935)-2, 参照用!$J$12) + 3,1),
"")</f>
        <v>46031</v>
      </c>
      <c r="B935" s="8" t="str">
        <f>IF(INDEX(中間シート!D$1:D$149,QUOTIENT(ROW(B935)-2, 参照用!$J$12) + 3,1)&gt;0,
INDEX(中間シート!D$1:D$149,QUOTIENT(ROW(B935)-2, 参照用!$J$12) + 3,1),
"")</f>
        <v>夜</v>
      </c>
      <c r="C935" s="8" t="str">
        <f>INDEX(中間シート!$A$1:$AZ$149,MATCH(A935&amp;B935,中間シート!$A$1:$A$149,0),MATCH(C$1,中間シート!$A$2:$AZ$2,0))</f>
        <v/>
      </c>
      <c r="D935" s="8" t="str">
        <f>INDEX(中間シート!$A$1:$AZ$149,MATCH($A935&amp;$B935,中間シート!$A$1:$A$149,0),MATCH(D$1,中間シート!$A$2:$AZ$2,0))</f>
        <v/>
      </c>
      <c r="E935" t="str">
        <f>IF(
A935="","",
VLOOKUP(MOD(ROW(A935)-2, 参照用!$J$12) + 1,参照用!$N$1:$P$50,2,0)
)</f>
        <v>悪化サイン</v>
      </c>
      <c r="F935" t="str">
        <f xml:space="preserve">
IF(A935="","",
VLOOKUP(MOD(ROW(A935)-2, 参照用!$J$12) + 1,参照用!$N$1:$P$50,3,0)
)</f>
        <v>恐怖心</v>
      </c>
      <c r="G935">
        <f xml:space="preserve">
IF(A935="","",
IFERROR(
INDEX(中間シート!$B:$CB,
MATCH(A935&amp;B935,中間シート!$A$1:$A$149,0),
MATCH(F935,中間シート!$B$2:$CB$2,0)
),
"")
)</f>
        <v>0</v>
      </c>
      <c r="H935">
        <f t="shared" si="42"/>
        <v>0</v>
      </c>
      <c r="I935" t="str">
        <f t="shared" si="43"/>
        <v/>
      </c>
      <c r="J935" t="str">
        <f xml:space="preserve">
_xlfn.SWITCH(E935,
"良好サイン",H935*VLOOKUP(F935,参照用!$P$2:$Q$55,2,0),
"注意サイン",H935*VLOOKUP(F935,参照用!$P$2:$Q$55,2,0),
""
)</f>
        <v/>
      </c>
      <c r="K935" s="20">
        <f t="shared" si="44"/>
        <v>60</v>
      </c>
    </row>
    <row r="936" spans="1:11" x14ac:dyDescent="0.2">
      <c r="A936" s="8">
        <f>IF(INDEX(中間シート!B$1:B$149,QUOTIENT(ROW(A936)-2, 参照用!$J$12) + 3,1)&gt;0,
INDEX(中間シート!B$1:B$149,QUOTIENT(ROW(A936)-2, 参照用!$J$12) + 3,1),
"")</f>
        <v>46031</v>
      </c>
      <c r="B936" s="8" t="str">
        <f>IF(INDEX(中間シート!D$1:D$149,QUOTIENT(ROW(B936)-2, 参照用!$J$12) + 3,1)&gt;0,
INDEX(中間シート!D$1:D$149,QUOTIENT(ROW(B936)-2, 参照用!$J$12) + 3,1),
"")</f>
        <v>夜</v>
      </c>
      <c r="C936" s="8" t="str">
        <f>INDEX(中間シート!$A$1:$AZ$149,MATCH(A936&amp;B936,中間シート!$A$1:$A$149,0),MATCH(C$1,中間シート!$A$2:$AZ$2,0))</f>
        <v/>
      </c>
      <c r="D936" s="8" t="str">
        <f>INDEX(中間シート!$A$1:$AZ$149,MATCH($A936&amp;$B936,中間シート!$A$1:$A$149,0),MATCH(D$1,中間シート!$A$2:$AZ$2,0))</f>
        <v/>
      </c>
      <c r="E936" t="str">
        <f>IF(
A936="","",
VLOOKUP(MOD(ROW(A936)-2, 参照用!$J$12) + 1,参照用!$N$1:$P$50,2,0)
)</f>
        <v>悪化サイン</v>
      </c>
      <c r="F936" t="str">
        <f xml:space="preserve">
IF(A936="","",
VLOOKUP(MOD(ROW(A936)-2, 参照用!$J$12) + 1,参照用!$N$1:$P$50,3,0)
)</f>
        <v>外出不可</v>
      </c>
      <c r="G936">
        <f xml:space="preserve">
IF(A936="","",
IFERROR(
INDEX(中間シート!$B:$CB,
MATCH(A936&amp;B936,中間シート!$A$1:$A$149,0),
MATCH(F936,中間シート!$B$2:$CB$2,0)
),
"")
)</f>
        <v>0</v>
      </c>
      <c r="H936">
        <f t="shared" si="42"/>
        <v>0</v>
      </c>
      <c r="I936" t="str">
        <f t="shared" si="43"/>
        <v/>
      </c>
      <c r="J936" t="str">
        <f xml:space="preserve">
_xlfn.SWITCH(E936,
"良好サイン",H936*VLOOKUP(F936,参照用!$P$2:$Q$55,2,0),
"注意サイン",H936*VLOOKUP(F936,参照用!$P$2:$Q$55,2,0),
""
)</f>
        <v/>
      </c>
      <c r="K936" s="20">
        <f t="shared" si="44"/>
        <v>60</v>
      </c>
    </row>
    <row r="937" spans="1:11" x14ac:dyDescent="0.2">
      <c r="A937" s="8">
        <f>IF(INDEX(中間シート!B$1:B$149,QUOTIENT(ROW(A937)-2, 参照用!$J$12) + 3,1)&gt;0,
INDEX(中間シート!B$1:B$149,QUOTIENT(ROW(A937)-2, 参照用!$J$12) + 3,1),
"")</f>
        <v>46031</v>
      </c>
      <c r="B937" s="8" t="str">
        <f>IF(INDEX(中間シート!D$1:D$149,QUOTIENT(ROW(B937)-2, 参照用!$J$12) + 3,1)&gt;0,
INDEX(中間シート!D$1:D$149,QUOTIENT(ROW(B937)-2, 参照用!$J$12) + 3,1),
"")</f>
        <v>夜</v>
      </c>
      <c r="C937" s="8" t="str">
        <f>INDEX(中間シート!$A$1:$AZ$149,MATCH(A937&amp;B937,中間シート!$A$1:$A$149,0),MATCH(C$1,中間シート!$A$2:$AZ$2,0))</f>
        <v/>
      </c>
      <c r="D937" s="8" t="str">
        <f>INDEX(中間シート!$A$1:$AZ$149,MATCH($A937&amp;$B937,中間シート!$A$1:$A$149,0),MATCH(D$1,中間シート!$A$2:$AZ$2,0))</f>
        <v/>
      </c>
      <c r="E937" t="str">
        <f>IF(
A937="","",
VLOOKUP(MOD(ROW(A937)-2, 参照用!$J$12) + 1,参照用!$N$1:$P$50,2,0)
)</f>
        <v>悪化サイン</v>
      </c>
      <c r="F937" t="str">
        <f xml:space="preserve">
IF(A937="","",
VLOOKUP(MOD(ROW(A937)-2, 参照用!$J$12) + 1,参照用!$N$1:$P$50,3,0)
)</f>
        <v>思考不能</v>
      </c>
      <c r="G937">
        <f xml:space="preserve">
IF(A937="","",
IFERROR(
INDEX(中間シート!$B:$CB,
MATCH(A937&amp;B937,中間シート!$A$1:$A$149,0),
MATCH(F937,中間シート!$B$2:$CB$2,0)
),
"")
)</f>
        <v>0</v>
      </c>
      <c r="H937">
        <f t="shared" si="42"/>
        <v>0</v>
      </c>
      <c r="I937" t="str">
        <f t="shared" si="43"/>
        <v/>
      </c>
      <c r="J937" t="str">
        <f xml:space="preserve">
_xlfn.SWITCH(E937,
"良好サイン",H937*VLOOKUP(F937,参照用!$P$2:$Q$55,2,0),
"注意サイン",H937*VLOOKUP(F937,参照用!$P$2:$Q$55,2,0),
""
)</f>
        <v/>
      </c>
      <c r="K937" s="20">
        <f t="shared" si="44"/>
        <v>60</v>
      </c>
    </row>
    <row r="938" spans="1:11" x14ac:dyDescent="0.2">
      <c r="A938" s="8">
        <f>IF(INDEX(中間シート!B$1:B$149,QUOTIENT(ROW(A938)-2, 参照用!$J$12) + 3,1)&gt;0,
INDEX(中間シート!B$1:B$149,QUOTIENT(ROW(A938)-2, 参照用!$J$12) + 3,1),
"")</f>
        <v>46031</v>
      </c>
      <c r="B938" s="8" t="str">
        <f>IF(INDEX(中間シート!D$1:D$149,QUOTIENT(ROW(B938)-2, 参照用!$J$12) + 3,1)&gt;0,
INDEX(中間シート!D$1:D$149,QUOTIENT(ROW(B938)-2, 参照用!$J$12) + 3,1),
"")</f>
        <v>夜</v>
      </c>
      <c r="C938" s="8" t="str">
        <f>INDEX(中間シート!$A$1:$AZ$149,MATCH(A938&amp;B938,中間シート!$A$1:$A$149,0),MATCH(C$1,中間シート!$A$2:$AZ$2,0))</f>
        <v/>
      </c>
      <c r="D938" s="8" t="str">
        <f>INDEX(中間シート!$A$1:$AZ$149,MATCH($A938&amp;$B938,中間シート!$A$1:$A$149,0),MATCH(D$1,中間シート!$A$2:$AZ$2,0))</f>
        <v/>
      </c>
      <c r="E938" t="str">
        <f>IF(
A938="","",
VLOOKUP(MOD(ROW(A938)-2, 参照用!$J$12) + 1,参照用!$N$1:$P$50,2,0)
)</f>
        <v>悪化サイン</v>
      </c>
      <c r="F938" t="str">
        <f xml:space="preserve">
IF(A938="","",
VLOOKUP(MOD(ROW(A938)-2, 参照用!$J$12) + 1,参照用!$N$1:$P$50,3,0)
)</f>
        <v>人間不信</v>
      </c>
      <c r="G938">
        <f xml:space="preserve">
IF(A938="","",
IFERROR(
INDEX(中間シート!$B:$CB,
MATCH(A938&amp;B938,中間シート!$A$1:$A$149,0),
MATCH(F938,中間シート!$B$2:$CB$2,0)
),
"")
)</f>
        <v>0</v>
      </c>
      <c r="H938">
        <f t="shared" si="42"/>
        <v>0</v>
      </c>
      <c r="I938" t="str">
        <f t="shared" si="43"/>
        <v/>
      </c>
      <c r="J938" t="str">
        <f xml:space="preserve">
_xlfn.SWITCH(E938,
"良好サイン",H938*VLOOKUP(F938,参照用!$P$2:$Q$55,2,0),
"注意サイン",H938*VLOOKUP(F938,参照用!$P$2:$Q$55,2,0),
""
)</f>
        <v/>
      </c>
      <c r="K938" s="20">
        <f t="shared" si="44"/>
        <v>60</v>
      </c>
    </row>
    <row r="939" spans="1:11" x14ac:dyDescent="0.2">
      <c r="A939" s="8">
        <f>IF(INDEX(中間シート!B$1:B$149,QUOTIENT(ROW(A939)-2, 参照用!$J$12) + 3,1)&gt;0,
INDEX(中間シート!B$1:B$149,QUOTIENT(ROW(A939)-2, 参照用!$J$12) + 3,1),
"")</f>
        <v>46031</v>
      </c>
      <c r="B939" s="8" t="str">
        <f>IF(INDEX(中間シート!D$1:D$149,QUOTIENT(ROW(B939)-2, 参照用!$J$12) + 3,1)&gt;0,
INDEX(中間シート!D$1:D$149,QUOTIENT(ROW(B939)-2, 参照用!$J$12) + 3,1),
"")</f>
        <v>夜</v>
      </c>
      <c r="C939" s="8" t="str">
        <f>INDEX(中間シート!$A$1:$AZ$149,MATCH(A939&amp;B939,中間シート!$A$1:$A$149,0),MATCH(C$1,中間シート!$A$2:$AZ$2,0))</f>
        <v/>
      </c>
      <c r="D939" s="8" t="str">
        <f>INDEX(中間シート!$A$1:$AZ$149,MATCH($A939&amp;$B939,中間シート!$A$1:$A$149,0),MATCH(D$1,中間シート!$A$2:$AZ$2,0))</f>
        <v/>
      </c>
      <c r="E939" t="str">
        <f>IF(
A939="","",
VLOOKUP(MOD(ROW(A939)-2, 参照用!$J$12) + 1,参照用!$N$1:$P$50,2,0)
)</f>
        <v>悪化サイン</v>
      </c>
      <c r="F939" t="str">
        <f xml:space="preserve">
IF(A939="","",
VLOOKUP(MOD(ROW(A939)-2, 参照用!$J$12) + 1,参照用!$N$1:$P$50,3,0)
)</f>
        <v>破壊衝動</v>
      </c>
      <c r="G939">
        <f xml:space="preserve">
IF(A939="","",
IFERROR(
INDEX(中間シート!$B:$CB,
MATCH(A939&amp;B939,中間シート!$A$1:$A$149,0),
MATCH(F939,中間シート!$B$2:$CB$2,0)
),
"")
)</f>
        <v>0</v>
      </c>
      <c r="H939">
        <f t="shared" si="42"/>
        <v>0</v>
      </c>
      <c r="I939" t="str">
        <f t="shared" si="43"/>
        <v/>
      </c>
      <c r="J939" t="str">
        <f xml:space="preserve">
_xlfn.SWITCH(E939,
"良好サイン",H939*VLOOKUP(F939,参照用!$P$2:$Q$55,2,0),
"注意サイン",H939*VLOOKUP(F939,参照用!$P$2:$Q$55,2,0),
""
)</f>
        <v/>
      </c>
      <c r="K939" s="20">
        <f t="shared" si="44"/>
        <v>60</v>
      </c>
    </row>
    <row r="940" spans="1:11" x14ac:dyDescent="0.2">
      <c r="A940" s="8">
        <f>IF(INDEX(中間シート!B$1:B$149,QUOTIENT(ROW(A940)-2, 参照用!$J$12) + 3,1)&gt;0,
INDEX(中間シート!B$1:B$149,QUOTIENT(ROW(A940)-2, 参照用!$J$12) + 3,1),
"")</f>
        <v>46031</v>
      </c>
      <c r="B940" s="8" t="str">
        <f>IF(INDEX(中間シート!D$1:D$149,QUOTIENT(ROW(B940)-2, 参照用!$J$12) + 3,1)&gt;0,
INDEX(中間シート!D$1:D$149,QUOTIENT(ROW(B940)-2, 参照用!$J$12) + 3,1),
"")</f>
        <v>夜</v>
      </c>
      <c r="C940" s="8" t="str">
        <f>INDEX(中間シート!$A$1:$AZ$149,MATCH(A940&amp;B940,中間シート!$A$1:$A$149,0),MATCH(C$1,中間シート!$A$2:$AZ$2,0))</f>
        <v/>
      </c>
      <c r="D940" s="8" t="str">
        <f>INDEX(中間シート!$A$1:$AZ$149,MATCH($A940&amp;$B940,中間シート!$A$1:$A$149,0),MATCH(D$1,中間シート!$A$2:$AZ$2,0))</f>
        <v/>
      </c>
      <c r="E940" t="str">
        <f>IF(
A940="","",
VLOOKUP(MOD(ROW(A940)-2, 参照用!$J$12) + 1,参照用!$N$1:$P$50,2,0)
)</f>
        <v>リカバリー</v>
      </c>
      <c r="F940" t="str">
        <f xml:space="preserve">
IF(A940="","",
VLOOKUP(MOD(ROW(A940)-2, 参照用!$J$12) + 1,参照用!$N$1:$P$50,3,0)
)</f>
        <v>ストレッチ</v>
      </c>
      <c r="G940">
        <f xml:space="preserve">
IF(A940="","",
IFERROR(
INDEX(中間シート!$B:$CB,
MATCH(A940&amp;B940,中間シート!$A$1:$A$149,0),
MATCH(F940,中間シート!$B$2:$CB$2,0)
),
"")
)</f>
        <v>0</v>
      </c>
      <c r="H940">
        <f t="shared" si="42"/>
        <v>0</v>
      </c>
      <c r="I940" t="str">
        <f t="shared" si="43"/>
        <v/>
      </c>
      <c r="J940" t="str">
        <f xml:space="preserve">
_xlfn.SWITCH(E940,
"良好サイン",H940*VLOOKUP(F940,参照用!$P$2:$Q$55,2,0),
"注意サイン",H940*VLOOKUP(F940,参照用!$P$2:$Q$55,2,0),
""
)</f>
        <v/>
      </c>
      <c r="K940" s="20">
        <f t="shared" si="44"/>
        <v>60</v>
      </c>
    </row>
    <row r="941" spans="1:11" x14ac:dyDescent="0.2">
      <c r="A941" s="8">
        <f>IF(INDEX(中間シート!B$1:B$149,QUOTIENT(ROW(A941)-2, 参照用!$J$12) + 3,1)&gt;0,
INDEX(中間シート!B$1:B$149,QUOTIENT(ROW(A941)-2, 参照用!$J$12) + 3,1),
"")</f>
        <v>46031</v>
      </c>
      <c r="B941" s="8" t="str">
        <f>IF(INDEX(中間シート!D$1:D$149,QUOTIENT(ROW(B941)-2, 参照用!$J$12) + 3,1)&gt;0,
INDEX(中間シート!D$1:D$149,QUOTIENT(ROW(B941)-2, 参照用!$J$12) + 3,1),
"")</f>
        <v>夜</v>
      </c>
      <c r="C941" s="8" t="str">
        <f>INDEX(中間シート!$A$1:$AZ$149,MATCH(A941&amp;B941,中間シート!$A$1:$A$149,0),MATCH(C$1,中間シート!$A$2:$AZ$2,0))</f>
        <v/>
      </c>
      <c r="D941" s="8" t="str">
        <f>INDEX(中間シート!$A$1:$AZ$149,MATCH($A941&amp;$B941,中間シート!$A$1:$A$149,0),MATCH(D$1,中間シート!$A$2:$AZ$2,0))</f>
        <v/>
      </c>
      <c r="E941" t="str">
        <f>IF(
A941="","",
VLOOKUP(MOD(ROW(A941)-2, 参照用!$J$12) + 1,参照用!$N$1:$P$50,2,0)
)</f>
        <v>リカバリー</v>
      </c>
      <c r="F941" t="str">
        <f xml:space="preserve">
IF(A941="","",
VLOOKUP(MOD(ROW(A941)-2, 参照用!$J$12) + 1,参照用!$N$1:$P$50,3,0)
)</f>
        <v>仮眠</v>
      </c>
      <c r="G941">
        <f xml:space="preserve">
IF(A941="","",
IFERROR(
INDEX(中間シート!$B:$CB,
MATCH(A941&amp;B941,中間シート!$A$1:$A$149,0),
MATCH(F941,中間シート!$B$2:$CB$2,0)
),
"")
)</f>
        <v>0</v>
      </c>
      <c r="H941">
        <f t="shared" si="42"/>
        <v>0</v>
      </c>
      <c r="I941" t="str">
        <f t="shared" si="43"/>
        <v/>
      </c>
      <c r="J941" t="str">
        <f xml:space="preserve">
_xlfn.SWITCH(E941,
"良好サイン",H941*VLOOKUP(F941,参照用!$P$2:$Q$55,2,0),
"注意サイン",H941*VLOOKUP(F941,参照用!$P$2:$Q$55,2,0),
""
)</f>
        <v/>
      </c>
      <c r="K941" s="20">
        <f t="shared" si="44"/>
        <v>60</v>
      </c>
    </row>
    <row r="942" spans="1:11" x14ac:dyDescent="0.2">
      <c r="A942" s="8">
        <f>IF(INDEX(中間シート!B$1:B$149,QUOTIENT(ROW(A942)-2, 参照用!$J$12) + 3,1)&gt;0,
INDEX(中間シート!B$1:B$149,QUOTIENT(ROW(A942)-2, 参照用!$J$12) + 3,1),
"")</f>
        <v>46031</v>
      </c>
      <c r="B942" s="8" t="str">
        <f>IF(INDEX(中間シート!D$1:D$149,QUOTIENT(ROW(B942)-2, 参照用!$J$12) + 3,1)&gt;0,
INDEX(中間シート!D$1:D$149,QUOTIENT(ROW(B942)-2, 参照用!$J$12) + 3,1),
"")</f>
        <v>夜</v>
      </c>
      <c r="C942" s="8" t="str">
        <f>INDEX(中間シート!$A$1:$AZ$149,MATCH(A942&amp;B942,中間シート!$A$1:$A$149,0),MATCH(C$1,中間シート!$A$2:$AZ$2,0))</f>
        <v/>
      </c>
      <c r="D942" s="8" t="str">
        <f>INDEX(中間シート!$A$1:$AZ$149,MATCH($A942&amp;$B942,中間シート!$A$1:$A$149,0),MATCH(D$1,中間シート!$A$2:$AZ$2,0))</f>
        <v/>
      </c>
      <c r="E942" t="str">
        <f>IF(
A942="","",
VLOOKUP(MOD(ROW(A942)-2, 参照用!$J$12) + 1,参照用!$N$1:$P$50,2,0)
)</f>
        <v>リカバリー</v>
      </c>
      <c r="F942" t="str">
        <f xml:space="preserve">
IF(A942="","",
VLOOKUP(MOD(ROW(A942)-2, 参照用!$J$12) + 1,参照用!$N$1:$P$50,3,0)
)</f>
        <v>音楽</v>
      </c>
      <c r="G942">
        <f xml:space="preserve">
IF(A942="","",
IFERROR(
INDEX(中間シート!$B:$CB,
MATCH(A942&amp;B942,中間シート!$A$1:$A$149,0),
MATCH(F942,中間シート!$B$2:$CB$2,0)
),
"")
)</f>
        <v>0</v>
      </c>
      <c r="H942">
        <f t="shared" si="42"/>
        <v>0</v>
      </c>
      <c r="I942" t="str">
        <f t="shared" si="43"/>
        <v/>
      </c>
      <c r="J942" t="str">
        <f xml:space="preserve">
_xlfn.SWITCH(E942,
"良好サイン",H942*VLOOKUP(F942,参照用!$P$2:$Q$55,2,0),
"注意サイン",H942*VLOOKUP(F942,参照用!$P$2:$Q$55,2,0),
""
)</f>
        <v/>
      </c>
      <c r="K942" s="20">
        <f t="shared" si="44"/>
        <v>60</v>
      </c>
    </row>
    <row r="943" spans="1:11" x14ac:dyDescent="0.2">
      <c r="A943" s="8">
        <f>IF(INDEX(中間シート!B$1:B$149,QUOTIENT(ROW(A943)-2, 参照用!$J$12) + 3,1)&gt;0,
INDEX(中間シート!B$1:B$149,QUOTIENT(ROW(A943)-2, 参照用!$J$12) + 3,1),
"")</f>
        <v>46031</v>
      </c>
      <c r="B943" s="8" t="str">
        <f>IF(INDEX(中間シート!D$1:D$149,QUOTIENT(ROW(B943)-2, 参照用!$J$12) + 3,1)&gt;0,
INDEX(中間シート!D$1:D$149,QUOTIENT(ROW(B943)-2, 参照用!$J$12) + 3,1),
"")</f>
        <v>夜</v>
      </c>
      <c r="C943" s="8" t="str">
        <f>INDEX(中間シート!$A$1:$AZ$149,MATCH(A943&amp;B943,中間シート!$A$1:$A$149,0),MATCH(C$1,中間シート!$A$2:$AZ$2,0))</f>
        <v/>
      </c>
      <c r="D943" s="8" t="str">
        <f>INDEX(中間シート!$A$1:$AZ$149,MATCH($A943&amp;$B943,中間シート!$A$1:$A$149,0),MATCH(D$1,中間シート!$A$2:$AZ$2,0))</f>
        <v/>
      </c>
      <c r="E943" t="str">
        <f>IF(
A943="","",
VLOOKUP(MOD(ROW(A943)-2, 参照用!$J$12) + 1,参照用!$N$1:$P$50,2,0)
)</f>
        <v>リカバリー</v>
      </c>
      <c r="F943" t="str">
        <f xml:space="preserve">
IF(A943="","",
VLOOKUP(MOD(ROW(A943)-2, 参照用!$J$12) + 1,参照用!$N$1:$P$50,3,0)
)</f>
        <v>頓服</v>
      </c>
      <c r="G943">
        <f xml:space="preserve">
IF(A943="","",
IFERROR(
INDEX(中間シート!$B:$CB,
MATCH(A943&amp;B943,中間シート!$A$1:$A$149,0),
MATCH(F943,中間シート!$B$2:$CB$2,0)
),
"")
)</f>
        <v>0</v>
      </c>
      <c r="H943">
        <f t="shared" si="42"/>
        <v>0</v>
      </c>
      <c r="I943" t="str">
        <f t="shared" si="43"/>
        <v/>
      </c>
      <c r="J943" t="str">
        <f xml:space="preserve">
_xlfn.SWITCH(E943,
"良好サイン",H943*VLOOKUP(F943,参照用!$P$2:$Q$55,2,0),
"注意サイン",H943*VLOOKUP(F943,参照用!$P$2:$Q$55,2,0),
""
)</f>
        <v/>
      </c>
      <c r="K943" s="20">
        <f t="shared" si="44"/>
        <v>60</v>
      </c>
    </row>
    <row r="944" spans="1:11" x14ac:dyDescent="0.2">
      <c r="A944" s="8">
        <f>IF(INDEX(中間シート!B$1:B$149,QUOTIENT(ROW(A944)-2, 参照用!$J$12) + 3,1)&gt;0,
INDEX(中間シート!B$1:B$149,QUOTIENT(ROW(A944)-2, 参照用!$J$12) + 3,1),
"")</f>
        <v>46031</v>
      </c>
      <c r="B944" s="8" t="str">
        <f>IF(INDEX(中間シート!D$1:D$149,QUOTIENT(ROW(B944)-2, 参照用!$J$12) + 3,1)&gt;0,
INDEX(中間シート!D$1:D$149,QUOTIENT(ROW(B944)-2, 参照用!$J$12) + 3,1),
"")</f>
        <v>夜</v>
      </c>
      <c r="C944" s="8" t="str">
        <f>INDEX(中間シート!$A$1:$AZ$149,MATCH(A944&amp;B944,中間シート!$A$1:$A$149,0),MATCH(C$1,中間シート!$A$2:$AZ$2,0))</f>
        <v/>
      </c>
      <c r="D944" s="8" t="str">
        <f>INDEX(中間シート!$A$1:$AZ$149,MATCH($A944&amp;$B944,中間シート!$A$1:$A$149,0),MATCH(D$1,中間シート!$A$2:$AZ$2,0))</f>
        <v/>
      </c>
      <c r="E944" t="str">
        <f>IF(
A944="","",
VLOOKUP(MOD(ROW(A944)-2, 参照用!$J$12) + 1,参照用!$N$1:$P$50,2,0)
)</f>
        <v>リカバリー</v>
      </c>
      <c r="F944" t="str">
        <f xml:space="preserve">
IF(A944="","",
VLOOKUP(MOD(ROW(A944)-2, 参照用!$J$12) + 1,参照用!$N$1:$P$50,3,0)
)</f>
        <v>散歩</v>
      </c>
      <c r="G944">
        <f xml:space="preserve">
IF(A944="","",
IFERROR(
INDEX(中間シート!$B:$CB,
MATCH(A944&amp;B944,中間シート!$A$1:$A$149,0),
MATCH(F944,中間シート!$B$2:$CB$2,0)
),
"")
)</f>
        <v>0</v>
      </c>
      <c r="H944">
        <f t="shared" si="42"/>
        <v>0</v>
      </c>
      <c r="I944" t="str">
        <f t="shared" si="43"/>
        <v/>
      </c>
      <c r="J944" t="str">
        <f xml:space="preserve">
_xlfn.SWITCH(E944,
"良好サイン",H944*VLOOKUP(F944,参照用!$P$2:$Q$55,2,0),
"注意サイン",H944*VLOOKUP(F944,参照用!$P$2:$Q$55,2,0),
""
)</f>
        <v/>
      </c>
      <c r="K944" s="20">
        <f t="shared" si="44"/>
        <v>60</v>
      </c>
    </row>
    <row r="945" spans="1:11" x14ac:dyDescent="0.2">
      <c r="A945" s="8">
        <f>IF(INDEX(中間シート!B$1:B$149,QUOTIENT(ROW(A945)-2, 参照用!$J$12) + 3,1)&gt;0,
INDEX(中間シート!B$1:B$149,QUOTIENT(ROW(A945)-2, 参照用!$J$12) + 3,1),
"")</f>
        <v>46031</v>
      </c>
      <c r="B945" s="8" t="str">
        <f>IF(INDEX(中間シート!D$1:D$149,QUOTIENT(ROW(B945)-2, 参照用!$J$12) + 3,1)&gt;0,
INDEX(中間シート!D$1:D$149,QUOTIENT(ROW(B945)-2, 参照用!$J$12) + 3,1),
"")</f>
        <v>夜</v>
      </c>
      <c r="C945" s="8" t="str">
        <f>INDEX(中間シート!$A$1:$AZ$149,MATCH(A945&amp;B945,中間シート!$A$1:$A$149,0),MATCH(C$1,中間シート!$A$2:$AZ$2,0))</f>
        <v/>
      </c>
      <c r="D945" s="8" t="str">
        <f>INDEX(中間シート!$A$1:$AZ$149,MATCH($A945&amp;$B945,中間シート!$A$1:$A$149,0),MATCH(D$1,中間シート!$A$2:$AZ$2,0))</f>
        <v/>
      </c>
      <c r="E945" t="str">
        <f>IF(
A945="","",
VLOOKUP(MOD(ROW(A945)-2, 参照用!$J$12) + 1,参照用!$N$1:$P$50,2,0)
)</f>
        <v>服薬</v>
      </c>
      <c r="F945" t="str">
        <f xml:space="preserve">
IF(A945="","",
VLOOKUP(MOD(ROW(A945)-2, 参照用!$J$12) + 1,参照用!$N$1:$P$50,3,0)
)</f>
        <v>いつもの薬</v>
      </c>
      <c r="G945">
        <f xml:space="preserve">
IF(A945="","",
IFERROR(
INDEX(中間シート!$B:$CB,
MATCH(A945&amp;B945,中間シート!$A$1:$A$149,0),
MATCH(F945,中間シート!$B$2:$CB$2,0)
),
"")
)</f>
        <v>0</v>
      </c>
      <c r="H945">
        <f t="shared" si="42"/>
        <v>0</v>
      </c>
      <c r="I945" t="str">
        <f t="shared" si="43"/>
        <v/>
      </c>
      <c r="J945" t="str">
        <f xml:space="preserve">
_xlfn.SWITCH(E945,
"良好サイン",H945*VLOOKUP(F945,参照用!$P$2:$Q$55,2,0),
"注意サイン",H945*VLOOKUP(F945,参照用!$P$2:$Q$55,2,0),
""
)</f>
        <v/>
      </c>
      <c r="K945" s="20">
        <f t="shared" si="44"/>
        <v>60</v>
      </c>
    </row>
    <row r="946" spans="1:11" x14ac:dyDescent="0.2">
      <c r="A946" s="8">
        <f>IF(INDEX(中間シート!B$1:B$149,QUOTIENT(ROW(A946)-2, 参照用!$J$12) + 3,1)&gt;0,
INDEX(中間シート!B$1:B$149,QUOTIENT(ROW(A946)-2, 参照用!$J$12) + 3,1),
"")</f>
        <v>46031</v>
      </c>
      <c r="B946" s="8" t="str">
        <f>IF(INDEX(中間シート!D$1:D$149,QUOTIENT(ROW(B946)-2, 参照用!$J$12) + 3,1)&gt;0,
INDEX(中間シート!D$1:D$149,QUOTIENT(ROW(B946)-2, 参照用!$J$12) + 3,1),
"")</f>
        <v>夜</v>
      </c>
      <c r="C946" s="8" t="str">
        <f>INDEX(中間シート!$A$1:$AZ$149,MATCH(A946&amp;B946,中間シート!$A$1:$A$149,0),MATCH(C$1,中間シート!$A$2:$AZ$2,0))</f>
        <v/>
      </c>
      <c r="D946" s="8" t="str">
        <f>INDEX(中間シート!$A$1:$AZ$149,MATCH($A946&amp;$B946,中間シート!$A$1:$A$149,0),MATCH(D$1,中間シート!$A$2:$AZ$2,0))</f>
        <v/>
      </c>
      <c r="E946" t="str">
        <f>IF(
A946="","",
VLOOKUP(MOD(ROW(A946)-2, 参照用!$J$12) + 1,参照用!$N$1:$P$50,2,0)
)</f>
        <v>備考</v>
      </c>
      <c r="F946" t="str">
        <f xml:space="preserve">
IF(A946="","",
VLOOKUP(MOD(ROW(A946)-2, 参照用!$J$12) + 1,参照用!$N$1:$P$50,3,0)
)</f>
        <v>コメント</v>
      </c>
      <c r="G946" t="str">
        <f xml:space="preserve">
IF(A946="","",
IFERROR(
INDEX(中間シート!$B:$CB,
MATCH(A946&amp;B946,中間シート!$A$1:$A$149,0),
MATCH(F946,中間シート!$B$2:$CB$2,0)
),
"")
)</f>
        <v/>
      </c>
      <c r="H946" t="str">
        <f t="shared" si="42"/>
        <v/>
      </c>
      <c r="I946" t="str">
        <f t="shared" si="43"/>
        <v/>
      </c>
      <c r="J946" t="str">
        <f xml:space="preserve">
_xlfn.SWITCH(E946,
"良好サイン",H946*VLOOKUP(F946,参照用!$P$2:$Q$55,2,0),
"注意サイン",H946*VLOOKUP(F946,参照用!$P$2:$Q$55,2,0),
""
)</f>
        <v/>
      </c>
      <c r="K946" s="20">
        <f t="shared" si="44"/>
        <v>60</v>
      </c>
    </row>
    <row r="947" spans="1:11" x14ac:dyDescent="0.2">
      <c r="A947" s="8">
        <f>IF(INDEX(中間シート!B$1:B$149,QUOTIENT(ROW(A947)-2, 参照用!$J$12) + 3,1)&gt;0,
INDEX(中間シート!B$1:B$149,QUOTIENT(ROW(A947)-2, 参照用!$J$12) + 3,1),
"")</f>
        <v>46032</v>
      </c>
      <c r="B947" s="8" t="str">
        <f>IF(INDEX(中間シート!D$1:D$149,QUOTIENT(ROW(B947)-2, 参照用!$J$12) + 3,1)&gt;0,
INDEX(中間シート!D$1:D$149,QUOTIENT(ROW(B947)-2, 参照用!$J$12) + 3,1),
"")</f>
        <v>朝</v>
      </c>
      <c r="C947" s="8" t="str">
        <f>INDEX(中間シート!$A$1:$AZ$149,MATCH(A947&amp;B947,中間シート!$A$1:$A$149,0),MATCH(C$1,中間シート!$A$2:$AZ$2,0))</f>
        <v/>
      </c>
      <c r="D947" s="8" t="str">
        <f>INDEX(中間シート!$A$1:$AZ$149,MATCH($A947&amp;$B947,中間シート!$A$1:$A$149,0),MATCH(D$1,中間シート!$A$2:$AZ$2,0))</f>
        <v/>
      </c>
      <c r="E947" t="str">
        <f>IF(
A947="","",
VLOOKUP(MOD(ROW(A947)-2, 参照用!$J$12) + 1,参照用!$N$1:$P$50,2,0)
)</f>
        <v>日付</v>
      </c>
      <c r="F947" t="str">
        <f xml:space="preserve">
IF(A947="","",
VLOOKUP(MOD(ROW(A947)-2, 参照用!$J$12) + 1,参照用!$N$1:$P$50,3,0)
)</f>
        <v>日付</v>
      </c>
      <c r="G947">
        <f xml:space="preserve">
IF(A947="","",
IFERROR(
INDEX(中間シート!$B:$CB,
MATCH(A947&amp;B947,中間シート!$A$1:$A$149,0),
MATCH(F947,中間シート!$B$2:$CB$2,0)
),
"")
)</f>
        <v>46032</v>
      </c>
      <c r="H947" t="str">
        <f t="shared" si="42"/>
        <v/>
      </c>
      <c r="I947">
        <f t="shared" si="43"/>
        <v>46032</v>
      </c>
      <c r="J947" t="str">
        <f xml:space="preserve">
_xlfn.SWITCH(E947,
"良好サイン",H947*VLOOKUP(F947,参照用!$P$2:$Q$55,2,0),
"注意サイン",H947*VLOOKUP(F947,参照用!$P$2:$Q$55,2,0),
""
)</f>
        <v/>
      </c>
      <c r="K947" s="20">
        <f t="shared" si="44"/>
        <v>60</v>
      </c>
    </row>
    <row r="948" spans="1:11" x14ac:dyDescent="0.2">
      <c r="A948" s="8">
        <f>IF(INDEX(中間シート!B$1:B$149,QUOTIENT(ROW(A948)-2, 参照用!$J$12) + 3,1)&gt;0,
INDEX(中間シート!B$1:B$149,QUOTIENT(ROW(A948)-2, 参照用!$J$12) + 3,1),
"")</f>
        <v>46032</v>
      </c>
      <c r="B948" s="8" t="str">
        <f>IF(INDEX(中間シート!D$1:D$149,QUOTIENT(ROW(B948)-2, 参照用!$J$12) + 3,1)&gt;0,
INDEX(中間シート!D$1:D$149,QUOTIENT(ROW(B948)-2, 参照用!$J$12) + 3,1),
"")</f>
        <v>朝</v>
      </c>
      <c r="C948" s="8" t="str">
        <f>INDEX(中間シート!$A$1:$AZ$149,MATCH(A948&amp;B948,中間シート!$A$1:$A$149,0),MATCH(C$1,中間シート!$A$2:$AZ$2,0))</f>
        <v/>
      </c>
      <c r="D948" s="8" t="str">
        <f>INDEX(中間シート!$A$1:$AZ$149,MATCH($A948&amp;$B948,中間シート!$A$1:$A$149,0),MATCH(D$1,中間シート!$A$2:$AZ$2,0))</f>
        <v/>
      </c>
      <c r="E948" t="str">
        <f>IF(
A948="","",
VLOOKUP(MOD(ROW(A948)-2, 参照用!$J$12) + 1,参照用!$N$1:$P$50,2,0)
)</f>
        <v>曜日</v>
      </c>
      <c r="F948" t="str">
        <f xml:space="preserve">
IF(A948="","",
VLOOKUP(MOD(ROW(A948)-2, 参照用!$J$12) + 1,参照用!$N$1:$P$50,3,0)
)</f>
        <v>曜日</v>
      </c>
      <c r="G948" t="str">
        <f xml:space="preserve">
IF(A948="","",
IFERROR(
INDEX(中間シート!$B:$CB,
MATCH(A948&amp;B948,中間シート!$A$1:$A$149,0),
MATCH(F948,中間シート!$B$2:$CB$2,0)
),
"")
)</f>
        <v>土</v>
      </c>
      <c r="H948" t="str">
        <f t="shared" si="42"/>
        <v/>
      </c>
      <c r="I948" t="str">
        <f t="shared" si="43"/>
        <v>土</v>
      </c>
      <c r="J948" t="str">
        <f xml:space="preserve">
_xlfn.SWITCH(E948,
"良好サイン",H948*VLOOKUP(F948,参照用!$P$2:$Q$55,2,0),
"注意サイン",H948*VLOOKUP(F948,参照用!$P$2:$Q$55,2,0),
""
)</f>
        <v/>
      </c>
      <c r="K948" s="20">
        <f t="shared" si="44"/>
        <v>60</v>
      </c>
    </row>
    <row r="949" spans="1:11" x14ac:dyDescent="0.2">
      <c r="A949" s="8">
        <f>IF(INDEX(中間シート!B$1:B$149,QUOTIENT(ROW(A949)-2, 参照用!$J$12) + 3,1)&gt;0,
INDEX(中間シート!B$1:B$149,QUOTIENT(ROW(A949)-2, 参照用!$J$12) + 3,1),
"")</f>
        <v>46032</v>
      </c>
      <c r="B949" s="8" t="str">
        <f>IF(INDEX(中間シート!D$1:D$149,QUOTIENT(ROW(B949)-2, 参照用!$J$12) + 3,1)&gt;0,
INDEX(中間シート!D$1:D$149,QUOTIENT(ROW(B949)-2, 参照用!$J$12) + 3,1),
"")</f>
        <v>朝</v>
      </c>
      <c r="C949" s="8" t="str">
        <f>INDEX(中間シート!$A$1:$AZ$149,MATCH(A949&amp;B949,中間シート!$A$1:$A$149,0),MATCH(C$1,中間シート!$A$2:$AZ$2,0))</f>
        <v/>
      </c>
      <c r="D949" s="8" t="str">
        <f>INDEX(中間シート!$A$1:$AZ$149,MATCH($A949&amp;$B949,中間シート!$A$1:$A$149,0),MATCH(D$1,中間シート!$A$2:$AZ$2,0))</f>
        <v/>
      </c>
      <c r="E949" t="str">
        <f>IF(
A949="","",
VLOOKUP(MOD(ROW(A949)-2, 参照用!$J$12) + 1,参照用!$N$1:$P$50,2,0)
)</f>
        <v>時間帯</v>
      </c>
      <c r="F949" t="str">
        <f xml:space="preserve">
IF(A949="","",
VLOOKUP(MOD(ROW(A949)-2, 参照用!$J$12) + 1,参照用!$N$1:$P$50,3,0)
)</f>
        <v>時間帯</v>
      </c>
      <c r="G949" t="str">
        <f xml:space="preserve">
IF(A949="","",
IFERROR(
INDEX(中間シート!$B:$CB,
MATCH(A949&amp;B949,中間シート!$A$1:$A$149,0),
MATCH(F949,中間シート!$B$2:$CB$2,0)
),
"")
)</f>
        <v>朝</v>
      </c>
      <c r="H949" t="str">
        <f t="shared" si="42"/>
        <v/>
      </c>
      <c r="I949" t="str">
        <f t="shared" si="43"/>
        <v>朝</v>
      </c>
      <c r="J949" t="str">
        <f xml:space="preserve">
_xlfn.SWITCH(E949,
"良好サイン",H949*VLOOKUP(F949,参照用!$P$2:$Q$55,2,0),
"注意サイン",H949*VLOOKUP(F949,参照用!$P$2:$Q$55,2,0),
""
)</f>
        <v/>
      </c>
      <c r="K949" s="20">
        <f t="shared" si="44"/>
        <v>60</v>
      </c>
    </row>
    <row r="950" spans="1:11" x14ac:dyDescent="0.2">
      <c r="A950" s="8">
        <f>IF(INDEX(中間シート!B$1:B$149,QUOTIENT(ROW(A950)-2, 参照用!$J$12) + 3,1)&gt;0,
INDEX(中間シート!B$1:B$149,QUOTIENT(ROW(A950)-2, 参照用!$J$12) + 3,1),
"")</f>
        <v>46032</v>
      </c>
      <c r="B950" s="8" t="str">
        <f>IF(INDEX(中間シート!D$1:D$149,QUOTIENT(ROW(B950)-2, 参照用!$J$12) + 3,1)&gt;0,
INDEX(中間シート!D$1:D$149,QUOTIENT(ROW(B950)-2, 参照用!$J$12) + 3,1),
"")</f>
        <v>朝</v>
      </c>
      <c r="C950" s="8" t="str">
        <f>INDEX(中間シート!$A$1:$AZ$149,MATCH(A950&amp;B950,中間シート!$A$1:$A$149,0),MATCH(C$1,中間シート!$A$2:$AZ$2,0))</f>
        <v/>
      </c>
      <c r="D950" s="8" t="str">
        <f>INDEX(中間シート!$A$1:$AZ$149,MATCH($A950&amp;$B950,中間シート!$A$1:$A$149,0),MATCH(D$1,中間シート!$A$2:$AZ$2,0))</f>
        <v/>
      </c>
      <c r="E950" t="str">
        <f>IF(
A950="","",
VLOOKUP(MOD(ROW(A950)-2, 参照用!$J$12) + 1,参照用!$N$1:$P$50,2,0)
)</f>
        <v>気候</v>
      </c>
      <c r="F950" t="str">
        <f xml:space="preserve">
IF(A950="","",
VLOOKUP(MOD(ROW(A950)-2, 参照用!$J$12) + 1,参照用!$N$1:$P$50,3,0)
)</f>
        <v>天気</v>
      </c>
      <c r="G950" t="str">
        <f xml:space="preserve">
IF(A950="","",
IFERROR(
INDEX(中間シート!$B:$CB,
MATCH(A950&amp;B950,中間シート!$A$1:$A$149,0),
MATCH(F950,中間シート!$B$2:$CB$2,0)
),
"")
)</f>
        <v/>
      </c>
      <c r="H950" t="str">
        <f t="shared" si="42"/>
        <v/>
      </c>
      <c r="I950" t="str">
        <f t="shared" si="43"/>
        <v/>
      </c>
      <c r="J950" t="str">
        <f xml:space="preserve">
_xlfn.SWITCH(E950,
"良好サイン",H950*VLOOKUP(F950,参照用!$P$2:$Q$55,2,0),
"注意サイン",H950*VLOOKUP(F950,参照用!$P$2:$Q$55,2,0),
""
)</f>
        <v/>
      </c>
      <c r="K950" s="20">
        <f t="shared" si="44"/>
        <v>60</v>
      </c>
    </row>
    <row r="951" spans="1:11" x14ac:dyDescent="0.2">
      <c r="A951" s="8">
        <f>IF(INDEX(中間シート!B$1:B$149,QUOTIENT(ROW(A951)-2, 参照用!$J$12) + 3,1)&gt;0,
INDEX(中間シート!B$1:B$149,QUOTIENT(ROW(A951)-2, 参照用!$J$12) + 3,1),
"")</f>
        <v>46032</v>
      </c>
      <c r="B951" s="8" t="str">
        <f>IF(INDEX(中間シート!D$1:D$149,QUOTIENT(ROW(B951)-2, 参照用!$J$12) + 3,1)&gt;0,
INDEX(中間シート!D$1:D$149,QUOTIENT(ROW(B951)-2, 参照用!$J$12) + 3,1),
"")</f>
        <v>朝</v>
      </c>
      <c r="C951" s="8" t="str">
        <f>INDEX(中間シート!$A$1:$AZ$149,MATCH(A951&amp;B951,中間シート!$A$1:$A$149,0),MATCH(C$1,中間シート!$A$2:$AZ$2,0))</f>
        <v/>
      </c>
      <c r="D951" s="8" t="str">
        <f>INDEX(中間シート!$A$1:$AZ$149,MATCH($A951&amp;$B951,中間シート!$A$1:$A$149,0),MATCH(D$1,中間シート!$A$2:$AZ$2,0))</f>
        <v/>
      </c>
      <c r="E951" t="str">
        <f>IF(
A951="","",
VLOOKUP(MOD(ROW(A951)-2, 参照用!$J$12) + 1,参照用!$N$1:$P$50,2,0)
)</f>
        <v>気候</v>
      </c>
      <c r="F951" t="str">
        <f xml:space="preserve">
IF(A951="","",
VLOOKUP(MOD(ROW(A951)-2, 参照用!$J$12) + 1,参照用!$N$1:$P$50,3,0)
)</f>
        <v>気温</v>
      </c>
      <c r="G951" t="str">
        <f xml:space="preserve">
IF(A951="","",
IFERROR(
INDEX(中間シート!$B:$CB,
MATCH(A951&amp;B951,中間シート!$A$1:$A$149,0),
MATCH(F951,中間シート!$B$2:$CB$2,0)
),
"")
)</f>
        <v/>
      </c>
      <c r="H951" t="str">
        <f t="shared" si="42"/>
        <v/>
      </c>
      <c r="I951" t="str">
        <f t="shared" si="43"/>
        <v/>
      </c>
      <c r="J951" t="str">
        <f xml:space="preserve">
_xlfn.SWITCH(E951,
"良好サイン",H951*VLOOKUP(F951,参照用!$P$2:$Q$55,2,0),
"注意サイン",H951*VLOOKUP(F951,参照用!$P$2:$Q$55,2,0),
""
)</f>
        <v/>
      </c>
      <c r="K951" s="20">
        <f t="shared" si="44"/>
        <v>60</v>
      </c>
    </row>
    <row r="952" spans="1:11" x14ac:dyDescent="0.2">
      <c r="A952" s="8">
        <f>IF(INDEX(中間シート!B$1:B$149,QUOTIENT(ROW(A952)-2, 参照用!$J$12) + 3,1)&gt;0,
INDEX(中間シート!B$1:B$149,QUOTIENT(ROW(A952)-2, 参照用!$J$12) + 3,1),
"")</f>
        <v>46032</v>
      </c>
      <c r="B952" s="8" t="str">
        <f>IF(INDEX(中間シート!D$1:D$149,QUOTIENT(ROW(B952)-2, 参照用!$J$12) + 3,1)&gt;0,
INDEX(中間シート!D$1:D$149,QUOTIENT(ROW(B952)-2, 参照用!$J$12) + 3,1),
"")</f>
        <v>朝</v>
      </c>
      <c r="C952" s="8" t="str">
        <f>INDEX(中間シート!$A$1:$AZ$149,MATCH(A952&amp;B952,中間シート!$A$1:$A$149,0),MATCH(C$1,中間シート!$A$2:$AZ$2,0))</f>
        <v/>
      </c>
      <c r="D952" s="8" t="str">
        <f>INDEX(中間シート!$A$1:$AZ$149,MATCH($A952&amp;$B952,中間シート!$A$1:$A$149,0),MATCH(D$1,中間シート!$A$2:$AZ$2,0))</f>
        <v/>
      </c>
      <c r="E952" t="str">
        <f>IF(
A952="","",
VLOOKUP(MOD(ROW(A952)-2, 参照用!$J$12) + 1,参照用!$N$1:$P$50,2,0)
)</f>
        <v>基礎指標</v>
      </c>
      <c r="F952" t="str">
        <f xml:space="preserve">
IF(A952="","",
VLOOKUP(MOD(ROW(A952)-2, 参照用!$J$12) + 1,参照用!$N$1:$P$50,3,0)
)</f>
        <v>睡眠</v>
      </c>
      <c r="G952">
        <f xml:space="preserve">
IF(A952="","",
IFERROR(
INDEX(中間シート!$B:$CB,
MATCH(A952&amp;B952,中間シート!$A$1:$A$149,0),
MATCH(F952,中間シート!$B$2:$CB$2,0)
),
"")
)</f>
        <v>0</v>
      </c>
      <c r="H952">
        <f t="shared" si="42"/>
        <v>0</v>
      </c>
      <c r="I952" t="str">
        <f t="shared" si="43"/>
        <v/>
      </c>
      <c r="J952" t="str">
        <f xml:space="preserve">
_xlfn.SWITCH(E952,
"良好サイン",H952*VLOOKUP(F952,参照用!$P$2:$Q$55,2,0),
"注意サイン",H952*VLOOKUP(F952,参照用!$P$2:$Q$55,2,0),
""
)</f>
        <v/>
      </c>
      <c r="K952" s="20">
        <f t="shared" si="44"/>
        <v>60</v>
      </c>
    </row>
    <row r="953" spans="1:11" x14ac:dyDescent="0.2">
      <c r="A953" s="8">
        <f>IF(INDEX(中間シート!B$1:B$149,QUOTIENT(ROW(A953)-2, 参照用!$J$12) + 3,1)&gt;0,
INDEX(中間シート!B$1:B$149,QUOTIENT(ROW(A953)-2, 参照用!$J$12) + 3,1),
"")</f>
        <v>46032</v>
      </c>
      <c r="B953" s="8" t="str">
        <f>IF(INDEX(中間シート!D$1:D$149,QUOTIENT(ROW(B953)-2, 参照用!$J$12) + 3,1)&gt;0,
INDEX(中間シート!D$1:D$149,QUOTIENT(ROW(B953)-2, 参照用!$J$12) + 3,1),
"")</f>
        <v>朝</v>
      </c>
      <c r="C953" s="8" t="str">
        <f>INDEX(中間シート!$A$1:$AZ$149,MATCH(A953&amp;B953,中間シート!$A$1:$A$149,0),MATCH(C$1,中間シート!$A$2:$AZ$2,0))</f>
        <v/>
      </c>
      <c r="D953" s="8" t="str">
        <f>INDEX(中間シート!$A$1:$AZ$149,MATCH($A953&amp;$B953,中間シート!$A$1:$A$149,0),MATCH(D$1,中間シート!$A$2:$AZ$2,0))</f>
        <v/>
      </c>
      <c r="E953" t="str">
        <f>IF(
A953="","",
VLOOKUP(MOD(ROW(A953)-2, 参照用!$J$12) + 1,参照用!$N$1:$P$50,2,0)
)</f>
        <v>基礎指標</v>
      </c>
      <c r="F953" t="str">
        <f xml:space="preserve">
IF(A953="","",
VLOOKUP(MOD(ROW(A953)-2, 参照用!$J$12) + 1,参照用!$N$1:$P$50,3,0)
)</f>
        <v>食事</v>
      </c>
      <c r="G953">
        <f xml:space="preserve">
IF(A953="","",
IFERROR(
INDEX(中間シート!$B:$CB,
MATCH(A953&amp;B953,中間シート!$A$1:$A$149,0),
MATCH(F953,中間シート!$B$2:$CB$2,0)
),
"")
)</f>
        <v>0</v>
      </c>
      <c r="H953">
        <f t="shared" si="42"/>
        <v>0</v>
      </c>
      <c r="I953" t="str">
        <f t="shared" si="43"/>
        <v/>
      </c>
      <c r="J953" t="str">
        <f xml:space="preserve">
_xlfn.SWITCH(E953,
"良好サイン",H953*VLOOKUP(F953,参照用!$P$2:$Q$55,2,0),
"注意サイン",H953*VLOOKUP(F953,参照用!$P$2:$Q$55,2,0),
""
)</f>
        <v/>
      </c>
      <c r="K953" s="20">
        <f t="shared" si="44"/>
        <v>60</v>
      </c>
    </row>
    <row r="954" spans="1:11" x14ac:dyDescent="0.2">
      <c r="A954" s="8">
        <f>IF(INDEX(中間シート!B$1:B$149,QUOTIENT(ROW(A954)-2, 参照用!$J$12) + 3,1)&gt;0,
INDEX(中間シート!B$1:B$149,QUOTIENT(ROW(A954)-2, 参照用!$J$12) + 3,1),
"")</f>
        <v>46032</v>
      </c>
      <c r="B954" s="8" t="str">
        <f>IF(INDEX(中間シート!D$1:D$149,QUOTIENT(ROW(B954)-2, 参照用!$J$12) + 3,1)&gt;0,
INDEX(中間シート!D$1:D$149,QUOTIENT(ROW(B954)-2, 参照用!$J$12) + 3,1),
"")</f>
        <v>朝</v>
      </c>
      <c r="C954" s="8" t="str">
        <f>INDEX(中間シート!$A$1:$AZ$149,MATCH(A954&amp;B954,中間シート!$A$1:$A$149,0),MATCH(C$1,中間シート!$A$2:$AZ$2,0))</f>
        <v/>
      </c>
      <c r="D954" s="8" t="str">
        <f>INDEX(中間シート!$A$1:$AZ$149,MATCH($A954&amp;$B954,中間シート!$A$1:$A$149,0),MATCH(D$1,中間シート!$A$2:$AZ$2,0))</f>
        <v/>
      </c>
      <c r="E954" t="str">
        <f>IF(
A954="","",
VLOOKUP(MOD(ROW(A954)-2, 参照用!$J$12) + 1,参照用!$N$1:$P$50,2,0)
)</f>
        <v>基礎指標</v>
      </c>
      <c r="F954" t="str">
        <f xml:space="preserve">
IF(A954="","",
VLOOKUP(MOD(ROW(A954)-2, 参照用!$J$12) + 1,参照用!$N$1:$P$50,3,0)
)</f>
        <v>ストレス</v>
      </c>
      <c r="G954">
        <f xml:space="preserve">
IF(A954="","",
IFERROR(
INDEX(中間シート!$B:$CB,
MATCH(A954&amp;B954,中間シート!$A$1:$A$149,0),
MATCH(F954,中間シート!$B$2:$CB$2,0)
),
"")
)</f>
        <v>0</v>
      </c>
      <c r="H954">
        <f t="shared" si="42"/>
        <v>0</v>
      </c>
      <c r="I954" t="str">
        <f t="shared" si="43"/>
        <v/>
      </c>
      <c r="J954" t="str">
        <f xml:space="preserve">
_xlfn.SWITCH(E954,
"良好サイン",H954*VLOOKUP(F954,参照用!$P$2:$Q$55,2,0),
"注意サイン",H954*VLOOKUP(F954,参照用!$P$2:$Q$55,2,0),
""
)</f>
        <v/>
      </c>
      <c r="K954" s="20">
        <f t="shared" si="44"/>
        <v>60</v>
      </c>
    </row>
    <row r="955" spans="1:11" x14ac:dyDescent="0.2">
      <c r="A955" s="8">
        <f>IF(INDEX(中間シート!B$1:B$149,QUOTIENT(ROW(A955)-2, 参照用!$J$12) + 3,1)&gt;0,
INDEX(中間シート!B$1:B$149,QUOTIENT(ROW(A955)-2, 参照用!$J$12) + 3,1),
"")</f>
        <v>46032</v>
      </c>
      <c r="B955" s="8" t="str">
        <f>IF(INDEX(中間シート!D$1:D$149,QUOTIENT(ROW(B955)-2, 参照用!$J$12) + 3,1)&gt;0,
INDEX(中間シート!D$1:D$149,QUOTIENT(ROW(B955)-2, 参照用!$J$12) + 3,1),
"")</f>
        <v>朝</v>
      </c>
      <c r="C955" s="8" t="str">
        <f>INDEX(中間シート!$A$1:$AZ$149,MATCH(A955&amp;B955,中間シート!$A$1:$A$149,0),MATCH(C$1,中間シート!$A$2:$AZ$2,0))</f>
        <v/>
      </c>
      <c r="D955" s="8" t="str">
        <f>INDEX(中間シート!$A$1:$AZ$149,MATCH($A955&amp;$B955,中間シート!$A$1:$A$149,0),MATCH(D$1,中間シート!$A$2:$AZ$2,0))</f>
        <v/>
      </c>
      <c r="E955" t="str">
        <f>IF(
A955="","",
VLOOKUP(MOD(ROW(A955)-2, 参照用!$J$12) + 1,参照用!$N$1:$P$50,2,0)
)</f>
        <v>良好サイン</v>
      </c>
      <c r="F955" t="str">
        <f xml:space="preserve">
IF(A955="","",
VLOOKUP(MOD(ROW(A955)-2, 参照用!$J$12) + 1,参照用!$N$1:$P$50,3,0)
)</f>
        <v>プラス思考</v>
      </c>
      <c r="G955">
        <f xml:space="preserve">
IF(A955="","",
IFERROR(
INDEX(中間シート!$B:$CB,
MATCH(A955&amp;B955,中間シート!$A$1:$A$149,0),
MATCH(F955,中間シート!$B$2:$CB$2,0)
),
"")
)</f>
        <v>0</v>
      </c>
      <c r="H955">
        <f t="shared" si="42"/>
        <v>0</v>
      </c>
      <c r="I955" t="str">
        <f t="shared" si="43"/>
        <v/>
      </c>
      <c r="J955">
        <f xml:space="preserve">
_xlfn.SWITCH(E955,
"良好サイン",H955*VLOOKUP(F955,参照用!$P$2:$Q$55,2,0),
"注意サイン",H955*VLOOKUP(F955,参照用!$P$2:$Q$55,2,0),
""
)</f>
        <v>0</v>
      </c>
      <c r="K955" s="20">
        <f t="shared" si="44"/>
        <v>60</v>
      </c>
    </row>
    <row r="956" spans="1:11" x14ac:dyDescent="0.2">
      <c r="A956" s="8">
        <f>IF(INDEX(中間シート!B$1:B$149,QUOTIENT(ROW(A956)-2, 参照用!$J$12) + 3,1)&gt;0,
INDEX(中間シート!B$1:B$149,QUOTIENT(ROW(A956)-2, 参照用!$J$12) + 3,1),
"")</f>
        <v>46032</v>
      </c>
      <c r="B956" s="8" t="str">
        <f>IF(INDEX(中間シート!D$1:D$149,QUOTIENT(ROW(B956)-2, 参照用!$J$12) + 3,1)&gt;0,
INDEX(中間シート!D$1:D$149,QUOTIENT(ROW(B956)-2, 参照用!$J$12) + 3,1),
"")</f>
        <v>朝</v>
      </c>
      <c r="C956" s="8" t="str">
        <f>INDEX(中間シート!$A$1:$AZ$149,MATCH(A956&amp;B956,中間シート!$A$1:$A$149,0),MATCH(C$1,中間シート!$A$2:$AZ$2,0))</f>
        <v/>
      </c>
      <c r="D956" s="8" t="str">
        <f>INDEX(中間シート!$A$1:$AZ$149,MATCH($A956&amp;$B956,中間シート!$A$1:$A$149,0),MATCH(D$1,中間シート!$A$2:$AZ$2,0))</f>
        <v/>
      </c>
      <c r="E956" t="str">
        <f>IF(
A956="","",
VLOOKUP(MOD(ROW(A956)-2, 参照用!$J$12) + 1,参照用!$N$1:$P$50,2,0)
)</f>
        <v>良好サイン</v>
      </c>
      <c r="F956" t="str">
        <f xml:space="preserve">
IF(A956="","",
VLOOKUP(MOD(ROW(A956)-2, 参照用!$J$12) + 1,参照用!$N$1:$P$50,3,0)
)</f>
        <v>元気</v>
      </c>
      <c r="G956">
        <f xml:space="preserve">
IF(A956="","",
IFERROR(
INDEX(中間シート!$B:$CB,
MATCH(A956&amp;B956,中間シート!$A$1:$A$149,0),
MATCH(F956,中間シート!$B$2:$CB$2,0)
),
"")
)</f>
        <v>0</v>
      </c>
      <c r="H956">
        <f t="shared" si="42"/>
        <v>0</v>
      </c>
      <c r="I956" t="str">
        <f t="shared" si="43"/>
        <v/>
      </c>
      <c r="J956">
        <f xml:space="preserve">
_xlfn.SWITCH(E956,
"良好サイン",H956*VLOOKUP(F956,参照用!$P$2:$Q$55,2,0),
"注意サイン",H956*VLOOKUP(F956,参照用!$P$2:$Q$55,2,0),
""
)</f>
        <v>0</v>
      </c>
      <c r="K956" s="20">
        <f t="shared" si="44"/>
        <v>60</v>
      </c>
    </row>
    <row r="957" spans="1:11" x14ac:dyDescent="0.2">
      <c r="A957" s="8">
        <f>IF(INDEX(中間シート!B$1:B$149,QUOTIENT(ROW(A957)-2, 参照用!$J$12) + 3,1)&gt;0,
INDEX(中間シート!B$1:B$149,QUOTIENT(ROW(A957)-2, 参照用!$J$12) + 3,1),
"")</f>
        <v>46032</v>
      </c>
      <c r="B957" s="8" t="str">
        <f>IF(INDEX(中間シート!D$1:D$149,QUOTIENT(ROW(B957)-2, 参照用!$J$12) + 3,1)&gt;0,
INDEX(中間シート!D$1:D$149,QUOTIENT(ROW(B957)-2, 参照用!$J$12) + 3,1),
"")</f>
        <v>朝</v>
      </c>
      <c r="C957" s="8" t="str">
        <f>INDEX(中間シート!$A$1:$AZ$149,MATCH(A957&amp;B957,中間シート!$A$1:$A$149,0),MATCH(C$1,中間シート!$A$2:$AZ$2,0))</f>
        <v/>
      </c>
      <c r="D957" s="8" t="str">
        <f>INDEX(中間シート!$A$1:$AZ$149,MATCH($A957&amp;$B957,中間シート!$A$1:$A$149,0),MATCH(D$1,中間シート!$A$2:$AZ$2,0))</f>
        <v/>
      </c>
      <c r="E957" t="str">
        <f>IF(
A957="","",
VLOOKUP(MOD(ROW(A957)-2, 参照用!$J$12) + 1,参照用!$N$1:$P$50,2,0)
)</f>
        <v>良好サイン</v>
      </c>
      <c r="F957" t="str">
        <f xml:space="preserve">
IF(A957="","",
VLOOKUP(MOD(ROW(A957)-2, 参照用!$J$12) + 1,参照用!$N$1:$P$50,3,0)
)</f>
        <v>やる気あり</v>
      </c>
      <c r="G957">
        <f xml:space="preserve">
IF(A957="","",
IFERROR(
INDEX(中間シート!$B:$CB,
MATCH(A957&amp;B957,中間シート!$A$1:$A$149,0),
MATCH(F957,中間シート!$B$2:$CB$2,0)
),
"")
)</f>
        <v>0</v>
      </c>
      <c r="H957">
        <f t="shared" si="42"/>
        <v>0</v>
      </c>
      <c r="I957" t="str">
        <f t="shared" si="43"/>
        <v/>
      </c>
      <c r="J957">
        <f xml:space="preserve">
_xlfn.SWITCH(E957,
"良好サイン",H957*VLOOKUP(F957,参照用!$P$2:$Q$55,2,0),
"注意サイン",H957*VLOOKUP(F957,参照用!$P$2:$Q$55,2,0),
""
)</f>
        <v>0</v>
      </c>
      <c r="K957" s="20">
        <f t="shared" si="44"/>
        <v>60</v>
      </c>
    </row>
    <row r="958" spans="1:11" x14ac:dyDescent="0.2">
      <c r="A958" s="8">
        <f>IF(INDEX(中間シート!B$1:B$149,QUOTIENT(ROW(A958)-2, 参照用!$J$12) + 3,1)&gt;0,
INDEX(中間シート!B$1:B$149,QUOTIENT(ROW(A958)-2, 参照用!$J$12) + 3,1),
"")</f>
        <v>46032</v>
      </c>
      <c r="B958" s="8" t="str">
        <f>IF(INDEX(中間シート!D$1:D$149,QUOTIENT(ROW(B958)-2, 参照用!$J$12) + 3,1)&gt;0,
INDEX(中間シート!D$1:D$149,QUOTIENT(ROW(B958)-2, 参照用!$J$12) + 3,1),
"")</f>
        <v>朝</v>
      </c>
      <c r="C958" s="8" t="str">
        <f>INDEX(中間シート!$A$1:$AZ$149,MATCH(A958&amp;B958,中間シート!$A$1:$A$149,0),MATCH(C$1,中間シート!$A$2:$AZ$2,0))</f>
        <v/>
      </c>
      <c r="D958" s="8" t="str">
        <f>INDEX(中間シート!$A$1:$AZ$149,MATCH($A958&amp;$B958,中間シート!$A$1:$A$149,0),MATCH(D$1,中間シート!$A$2:$AZ$2,0))</f>
        <v/>
      </c>
      <c r="E958" t="str">
        <f>IF(
A958="","",
VLOOKUP(MOD(ROW(A958)-2, 参照用!$J$12) + 1,参照用!$N$1:$P$50,2,0)
)</f>
        <v>良好サイン</v>
      </c>
      <c r="F958" t="str">
        <f xml:space="preserve">
IF(A958="","",
VLOOKUP(MOD(ROW(A958)-2, 参照用!$J$12) + 1,参照用!$N$1:$P$50,3,0)
)</f>
        <v>心に余裕</v>
      </c>
      <c r="G958">
        <f xml:space="preserve">
IF(A958="","",
IFERROR(
INDEX(中間シート!$B:$CB,
MATCH(A958&amp;B958,中間シート!$A$1:$A$149,0),
MATCH(F958,中間シート!$B$2:$CB$2,0)
),
"")
)</f>
        <v>0</v>
      </c>
      <c r="H958">
        <f t="shared" si="42"/>
        <v>0</v>
      </c>
      <c r="I958" t="str">
        <f t="shared" si="43"/>
        <v/>
      </c>
      <c r="J958">
        <f xml:space="preserve">
_xlfn.SWITCH(E958,
"良好サイン",H958*VLOOKUP(F958,参照用!$P$2:$Q$55,2,0),
"注意サイン",H958*VLOOKUP(F958,参照用!$P$2:$Q$55,2,0),
""
)</f>
        <v>0</v>
      </c>
      <c r="K958" s="20">
        <f t="shared" si="44"/>
        <v>60</v>
      </c>
    </row>
    <row r="959" spans="1:11" x14ac:dyDescent="0.2">
      <c r="A959" s="8">
        <f>IF(INDEX(中間シート!B$1:B$149,QUOTIENT(ROW(A959)-2, 参照用!$J$12) + 3,1)&gt;0,
INDEX(中間シート!B$1:B$149,QUOTIENT(ROW(A959)-2, 参照用!$J$12) + 3,1),
"")</f>
        <v>46032</v>
      </c>
      <c r="B959" s="8" t="str">
        <f>IF(INDEX(中間シート!D$1:D$149,QUOTIENT(ROW(B959)-2, 参照用!$J$12) + 3,1)&gt;0,
INDEX(中間シート!D$1:D$149,QUOTIENT(ROW(B959)-2, 参照用!$J$12) + 3,1),
"")</f>
        <v>朝</v>
      </c>
      <c r="C959" s="8" t="str">
        <f>INDEX(中間シート!$A$1:$AZ$149,MATCH(A959&amp;B959,中間シート!$A$1:$A$149,0),MATCH(C$1,中間シート!$A$2:$AZ$2,0))</f>
        <v/>
      </c>
      <c r="D959" s="8" t="str">
        <f>INDEX(中間シート!$A$1:$AZ$149,MATCH($A959&amp;$B959,中間シート!$A$1:$A$149,0),MATCH(D$1,中間シート!$A$2:$AZ$2,0))</f>
        <v/>
      </c>
      <c r="E959" t="str">
        <f>IF(
A959="","",
VLOOKUP(MOD(ROW(A959)-2, 参照用!$J$12) + 1,参照用!$N$1:$P$50,2,0)
)</f>
        <v>良好サイン</v>
      </c>
      <c r="F959" t="str">
        <f xml:space="preserve">
IF(A959="","",
VLOOKUP(MOD(ROW(A959)-2, 参照用!$J$12) + 1,参照用!$N$1:$P$50,3,0)
)</f>
        <v>イキイキ</v>
      </c>
      <c r="G959">
        <f xml:space="preserve">
IF(A959="","",
IFERROR(
INDEX(中間シート!$B:$CB,
MATCH(A959&amp;B959,中間シート!$A$1:$A$149,0),
MATCH(F959,中間シート!$B$2:$CB$2,0)
),
"")
)</f>
        <v>0</v>
      </c>
      <c r="H959">
        <f t="shared" si="42"/>
        <v>0</v>
      </c>
      <c r="I959" t="str">
        <f t="shared" si="43"/>
        <v/>
      </c>
      <c r="J959">
        <f xml:space="preserve">
_xlfn.SWITCH(E959,
"良好サイン",H959*VLOOKUP(F959,参照用!$P$2:$Q$55,2,0),
"注意サイン",H959*VLOOKUP(F959,参照用!$P$2:$Q$55,2,0),
""
)</f>
        <v>0</v>
      </c>
      <c r="K959" s="20">
        <f t="shared" si="44"/>
        <v>60</v>
      </c>
    </row>
    <row r="960" spans="1:11" x14ac:dyDescent="0.2">
      <c r="A960" s="8">
        <f>IF(INDEX(中間シート!B$1:B$149,QUOTIENT(ROW(A960)-2, 参照用!$J$12) + 3,1)&gt;0,
INDEX(中間シート!B$1:B$149,QUOTIENT(ROW(A960)-2, 参照用!$J$12) + 3,1),
"")</f>
        <v>46032</v>
      </c>
      <c r="B960" s="8" t="str">
        <f>IF(INDEX(中間シート!D$1:D$149,QUOTIENT(ROW(B960)-2, 参照用!$J$12) + 3,1)&gt;0,
INDEX(中間シート!D$1:D$149,QUOTIENT(ROW(B960)-2, 参照用!$J$12) + 3,1),
"")</f>
        <v>朝</v>
      </c>
      <c r="C960" s="8" t="str">
        <f>INDEX(中間シート!$A$1:$AZ$149,MATCH(A960&amp;B960,中間シート!$A$1:$A$149,0),MATCH(C$1,中間シート!$A$2:$AZ$2,0))</f>
        <v/>
      </c>
      <c r="D960" s="8" t="str">
        <f>INDEX(中間シート!$A$1:$AZ$149,MATCH($A960&amp;$B960,中間シート!$A$1:$A$149,0),MATCH(D$1,中間シート!$A$2:$AZ$2,0))</f>
        <v/>
      </c>
      <c r="E960" t="str">
        <f>IF(
A960="","",
VLOOKUP(MOD(ROW(A960)-2, 参照用!$J$12) + 1,参照用!$N$1:$P$50,2,0)
)</f>
        <v>良好サイン</v>
      </c>
      <c r="F960" t="str">
        <f xml:space="preserve">
IF(A960="","",
VLOOKUP(MOD(ROW(A960)-2, 参照用!$J$12) + 1,参照用!$N$1:$P$50,3,0)
)</f>
        <v>活動的</v>
      </c>
      <c r="G960">
        <f xml:space="preserve">
IF(A960="","",
IFERROR(
INDEX(中間シート!$B:$CB,
MATCH(A960&amp;B960,中間シート!$A$1:$A$149,0),
MATCH(F960,中間シート!$B$2:$CB$2,0)
),
"")
)</f>
        <v>0</v>
      </c>
      <c r="H960">
        <f t="shared" si="42"/>
        <v>0</v>
      </c>
      <c r="I960" t="str">
        <f t="shared" si="43"/>
        <v/>
      </c>
      <c r="J960">
        <f xml:space="preserve">
_xlfn.SWITCH(E960,
"良好サイン",H960*VLOOKUP(F960,参照用!$P$2:$Q$55,2,0),
"注意サイン",H960*VLOOKUP(F960,参照用!$P$2:$Q$55,2,0),
""
)</f>
        <v>0</v>
      </c>
      <c r="K960" s="20">
        <f t="shared" si="44"/>
        <v>60</v>
      </c>
    </row>
    <row r="961" spans="1:11" x14ac:dyDescent="0.2">
      <c r="A961" s="8">
        <f>IF(INDEX(中間シート!B$1:B$149,QUOTIENT(ROW(A961)-2, 参照用!$J$12) + 3,1)&gt;0,
INDEX(中間シート!B$1:B$149,QUOTIENT(ROW(A961)-2, 参照用!$J$12) + 3,1),
"")</f>
        <v>46032</v>
      </c>
      <c r="B961" s="8" t="str">
        <f>IF(INDEX(中間シート!D$1:D$149,QUOTIENT(ROW(B961)-2, 参照用!$J$12) + 3,1)&gt;0,
INDEX(中間シート!D$1:D$149,QUOTIENT(ROW(B961)-2, 参照用!$J$12) + 3,1),
"")</f>
        <v>朝</v>
      </c>
      <c r="C961" s="8" t="str">
        <f>INDEX(中間シート!$A$1:$AZ$149,MATCH(A961&amp;B961,中間シート!$A$1:$A$149,0),MATCH(C$1,中間シート!$A$2:$AZ$2,0))</f>
        <v/>
      </c>
      <c r="D961" s="8" t="str">
        <f>INDEX(中間シート!$A$1:$AZ$149,MATCH($A961&amp;$B961,中間シート!$A$1:$A$149,0),MATCH(D$1,中間シート!$A$2:$AZ$2,0))</f>
        <v/>
      </c>
      <c r="E961" t="str">
        <f>IF(
A961="","",
VLOOKUP(MOD(ROW(A961)-2, 参照用!$J$12) + 1,参照用!$N$1:$P$50,2,0)
)</f>
        <v>注意サイン</v>
      </c>
      <c r="F961" t="str">
        <f xml:space="preserve">
IF(A961="","",
VLOOKUP(MOD(ROW(A961)-2, 参照用!$J$12) + 1,参照用!$N$1:$P$50,3,0)
)</f>
        <v>ため息が増加</v>
      </c>
      <c r="G961">
        <f xml:space="preserve">
IF(A961="","",
IFERROR(
INDEX(中間シート!$B:$CB,
MATCH(A961&amp;B961,中間シート!$A$1:$A$149,0),
MATCH(F961,中間シート!$B$2:$CB$2,0)
),
"")
)</f>
        <v>0</v>
      </c>
      <c r="H961">
        <f t="shared" si="42"/>
        <v>0</v>
      </c>
      <c r="I961" t="str">
        <f t="shared" si="43"/>
        <v/>
      </c>
      <c r="J961">
        <f xml:space="preserve">
_xlfn.SWITCH(E961,
"良好サイン",H961*VLOOKUP(F961,参照用!$P$2:$Q$55,2,0),
"注意サイン",H961*VLOOKUP(F961,参照用!$P$2:$Q$55,2,0),
""
)</f>
        <v>0</v>
      </c>
      <c r="K961" s="20">
        <f t="shared" si="44"/>
        <v>60</v>
      </c>
    </row>
    <row r="962" spans="1:11" x14ac:dyDescent="0.2">
      <c r="A962" s="8">
        <f>IF(INDEX(中間シート!B$1:B$149,QUOTIENT(ROW(A962)-2, 参照用!$J$12) + 3,1)&gt;0,
INDEX(中間シート!B$1:B$149,QUOTIENT(ROW(A962)-2, 参照用!$J$12) + 3,1),
"")</f>
        <v>46032</v>
      </c>
      <c r="B962" s="8" t="str">
        <f>IF(INDEX(中間シート!D$1:D$149,QUOTIENT(ROW(B962)-2, 参照用!$J$12) + 3,1)&gt;0,
INDEX(中間シート!D$1:D$149,QUOTIENT(ROW(B962)-2, 参照用!$J$12) + 3,1),
"")</f>
        <v>朝</v>
      </c>
      <c r="C962" s="8" t="str">
        <f>INDEX(中間シート!$A$1:$AZ$149,MATCH(A962&amp;B962,中間シート!$A$1:$A$149,0),MATCH(C$1,中間シート!$A$2:$AZ$2,0))</f>
        <v/>
      </c>
      <c r="D962" s="8" t="str">
        <f>INDEX(中間シート!$A$1:$AZ$149,MATCH($A962&amp;$B962,中間シート!$A$1:$A$149,0),MATCH(D$1,中間シート!$A$2:$AZ$2,0))</f>
        <v/>
      </c>
      <c r="E962" t="str">
        <f>IF(
A962="","",
VLOOKUP(MOD(ROW(A962)-2, 参照用!$J$12) + 1,参照用!$N$1:$P$50,2,0)
)</f>
        <v>注意サイン</v>
      </c>
      <c r="F962" t="str">
        <f xml:space="preserve">
IF(A962="","",
VLOOKUP(MOD(ROW(A962)-2, 参照用!$J$12) + 1,参照用!$N$1:$P$50,3,0)
)</f>
        <v>もやもや</v>
      </c>
      <c r="G962">
        <f xml:space="preserve">
IF(A962="","",
IFERROR(
INDEX(中間シート!$B:$CB,
MATCH(A962&amp;B962,中間シート!$A$1:$A$149,0),
MATCH(F962,中間シート!$B$2:$CB$2,0)
),
"")
)</f>
        <v>0</v>
      </c>
      <c r="H962">
        <f t="shared" si="42"/>
        <v>0</v>
      </c>
      <c r="I962" t="str">
        <f t="shared" si="43"/>
        <v/>
      </c>
      <c r="J962">
        <f xml:space="preserve">
_xlfn.SWITCH(E962,
"良好サイン",H962*VLOOKUP(F962,参照用!$P$2:$Q$55,2,0),
"注意サイン",H962*VLOOKUP(F962,参照用!$P$2:$Q$55,2,0),
""
)</f>
        <v>0</v>
      </c>
      <c r="K962" s="20">
        <f t="shared" si="44"/>
        <v>60</v>
      </c>
    </row>
    <row r="963" spans="1:11" x14ac:dyDescent="0.2">
      <c r="A963" s="8">
        <f>IF(INDEX(中間シート!B$1:B$149,QUOTIENT(ROW(A963)-2, 参照用!$J$12) + 3,1)&gt;0,
INDEX(中間シート!B$1:B$149,QUOTIENT(ROW(A963)-2, 参照用!$J$12) + 3,1),
"")</f>
        <v>46032</v>
      </c>
      <c r="B963" s="8" t="str">
        <f>IF(INDEX(中間シート!D$1:D$149,QUOTIENT(ROW(B963)-2, 参照用!$J$12) + 3,1)&gt;0,
INDEX(中間シート!D$1:D$149,QUOTIENT(ROW(B963)-2, 参照用!$J$12) + 3,1),
"")</f>
        <v>朝</v>
      </c>
      <c r="C963" s="8" t="str">
        <f>INDEX(中間シート!$A$1:$AZ$149,MATCH(A963&amp;B963,中間シート!$A$1:$A$149,0),MATCH(C$1,中間シート!$A$2:$AZ$2,0))</f>
        <v/>
      </c>
      <c r="D963" s="8" t="str">
        <f>INDEX(中間シート!$A$1:$AZ$149,MATCH($A963&amp;$B963,中間シート!$A$1:$A$149,0),MATCH(D$1,中間シート!$A$2:$AZ$2,0))</f>
        <v/>
      </c>
      <c r="E963" t="str">
        <f>IF(
A963="","",
VLOOKUP(MOD(ROW(A963)-2, 参照用!$J$12) + 1,参照用!$N$1:$P$50,2,0)
)</f>
        <v>注意サイン</v>
      </c>
      <c r="F963" t="str">
        <f xml:space="preserve">
IF(A963="","",
VLOOKUP(MOD(ROW(A963)-2, 参照用!$J$12) + 1,参照用!$N$1:$P$50,3,0)
)</f>
        <v>だるい</v>
      </c>
      <c r="G963">
        <f xml:space="preserve">
IF(A963="","",
IFERROR(
INDEX(中間シート!$B:$CB,
MATCH(A963&amp;B963,中間シート!$A$1:$A$149,0),
MATCH(F963,中間シート!$B$2:$CB$2,0)
),
"")
)</f>
        <v>0</v>
      </c>
      <c r="H963">
        <f t="shared" ref="H963:H1026" si="45">IFERROR(IF(VALUE(G963)&gt;100,"",VALUE(G963)),"")</f>
        <v>0</v>
      </c>
      <c r="I963" t="str">
        <f t="shared" ref="I963:I1026" si="46">IF(H963="",G963,"")</f>
        <v/>
      </c>
      <c r="J963">
        <f xml:space="preserve">
_xlfn.SWITCH(E963,
"良好サイン",H963*VLOOKUP(F963,参照用!$P$2:$Q$55,2,0),
"注意サイン",H963*VLOOKUP(F963,参照用!$P$2:$Q$55,2,0),
""
)</f>
        <v>0</v>
      </c>
      <c r="K963" s="20">
        <f t="shared" ref="K963:K1026" si="47">IFERROR(IF(A963="","",(60+SUMIFS($J$1:$J$3999,$A$1:$A$3999,A963,$B$1:$B$3999,B963)))
/
(1+SUMIFS(H:H,A:A,A963,B:B,B963,E:E,"悪化サイン")),"")</f>
        <v>60</v>
      </c>
    </row>
    <row r="964" spans="1:11" x14ac:dyDescent="0.2">
      <c r="A964" s="8">
        <f>IF(INDEX(中間シート!B$1:B$149,QUOTIENT(ROW(A964)-2, 参照用!$J$12) + 3,1)&gt;0,
INDEX(中間シート!B$1:B$149,QUOTIENT(ROW(A964)-2, 参照用!$J$12) + 3,1),
"")</f>
        <v>46032</v>
      </c>
      <c r="B964" s="8" t="str">
        <f>IF(INDEX(中間シート!D$1:D$149,QUOTIENT(ROW(B964)-2, 参照用!$J$12) + 3,1)&gt;0,
INDEX(中間シート!D$1:D$149,QUOTIENT(ROW(B964)-2, 参照用!$J$12) + 3,1),
"")</f>
        <v>朝</v>
      </c>
      <c r="C964" s="8" t="str">
        <f>INDEX(中間シート!$A$1:$AZ$149,MATCH(A964&amp;B964,中間シート!$A$1:$A$149,0),MATCH(C$1,中間シート!$A$2:$AZ$2,0))</f>
        <v/>
      </c>
      <c r="D964" s="8" t="str">
        <f>INDEX(中間シート!$A$1:$AZ$149,MATCH($A964&amp;$B964,中間シート!$A$1:$A$149,0),MATCH(D$1,中間シート!$A$2:$AZ$2,0))</f>
        <v/>
      </c>
      <c r="E964" t="str">
        <f>IF(
A964="","",
VLOOKUP(MOD(ROW(A964)-2, 参照用!$J$12) + 1,参照用!$N$1:$P$50,2,0)
)</f>
        <v>注意サイン</v>
      </c>
      <c r="F964" t="str">
        <f xml:space="preserve">
IF(A964="","",
VLOOKUP(MOD(ROW(A964)-2, 参照用!$J$12) + 1,参照用!$N$1:$P$50,3,0)
)</f>
        <v>ぼーっとする</v>
      </c>
      <c r="G964">
        <f xml:space="preserve">
IF(A964="","",
IFERROR(
INDEX(中間シート!$B:$CB,
MATCH(A964&amp;B964,中間シート!$A$1:$A$149,0),
MATCH(F964,中間シート!$B$2:$CB$2,0)
),
"")
)</f>
        <v>0</v>
      </c>
      <c r="H964">
        <f t="shared" si="45"/>
        <v>0</v>
      </c>
      <c r="I964" t="str">
        <f t="shared" si="46"/>
        <v/>
      </c>
      <c r="J964">
        <f xml:space="preserve">
_xlfn.SWITCH(E964,
"良好サイン",H964*VLOOKUP(F964,参照用!$P$2:$Q$55,2,0),
"注意サイン",H964*VLOOKUP(F964,参照用!$P$2:$Q$55,2,0),
""
)</f>
        <v>0</v>
      </c>
      <c r="K964" s="20">
        <f t="shared" si="47"/>
        <v>60</v>
      </c>
    </row>
    <row r="965" spans="1:11" x14ac:dyDescent="0.2">
      <c r="A965" s="8">
        <f>IF(INDEX(中間シート!B$1:B$149,QUOTIENT(ROW(A965)-2, 参照用!$J$12) + 3,1)&gt;0,
INDEX(中間シート!B$1:B$149,QUOTIENT(ROW(A965)-2, 参照用!$J$12) + 3,1),
"")</f>
        <v>46032</v>
      </c>
      <c r="B965" s="8" t="str">
        <f>IF(INDEX(中間シート!D$1:D$149,QUOTIENT(ROW(B965)-2, 参照用!$J$12) + 3,1)&gt;0,
INDEX(中間シート!D$1:D$149,QUOTIENT(ROW(B965)-2, 参照用!$J$12) + 3,1),
"")</f>
        <v>朝</v>
      </c>
      <c r="C965" s="8" t="str">
        <f>INDEX(中間シート!$A$1:$AZ$149,MATCH(A965&amp;B965,中間シート!$A$1:$A$149,0),MATCH(C$1,中間シート!$A$2:$AZ$2,0))</f>
        <v/>
      </c>
      <c r="D965" s="8" t="str">
        <f>INDEX(中間シート!$A$1:$AZ$149,MATCH($A965&amp;$B965,中間シート!$A$1:$A$149,0),MATCH(D$1,中間シート!$A$2:$AZ$2,0))</f>
        <v/>
      </c>
      <c r="E965" t="str">
        <f>IF(
A965="","",
VLOOKUP(MOD(ROW(A965)-2, 参照用!$J$12) + 1,参照用!$N$1:$P$50,2,0)
)</f>
        <v>注意サイン</v>
      </c>
      <c r="F965" t="str">
        <f xml:space="preserve">
IF(A965="","",
VLOOKUP(MOD(ROW(A965)-2, 参照用!$J$12) + 1,参照用!$N$1:$P$50,3,0)
)</f>
        <v>協調性が低下</v>
      </c>
      <c r="G965">
        <f xml:space="preserve">
IF(A965="","",
IFERROR(
INDEX(中間シート!$B:$CB,
MATCH(A965&amp;B965,中間シート!$A$1:$A$149,0),
MATCH(F965,中間シート!$B$2:$CB$2,0)
),
"")
)</f>
        <v>0</v>
      </c>
      <c r="H965">
        <f t="shared" si="45"/>
        <v>0</v>
      </c>
      <c r="I965" t="str">
        <f t="shared" si="46"/>
        <v/>
      </c>
      <c r="J965">
        <f xml:space="preserve">
_xlfn.SWITCH(E965,
"良好サイン",H965*VLOOKUP(F965,参照用!$P$2:$Q$55,2,0),
"注意サイン",H965*VLOOKUP(F965,参照用!$P$2:$Q$55,2,0),
""
)</f>
        <v>0</v>
      </c>
      <c r="K965" s="20">
        <f t="shared" si="47"/>
        <v>60</v>
      </c>
    </row>
    <row r="966" spans="1:11" x14ac:dyDescent="0.2">
      <c r="A966" s="8">
        <f>IF(INDEX(中間シート!B$1:B$149,QUOTIENT(ROW(A966)-2, 参照用!$J$12) + 3,1)&gt;0,
INDEX(中間シート!B$1:B$149,QUOTIENT(ROW(A966)-2, 参照用!$J$12) + 3,1),
"")</f>
        <v>46032</v>
      </c>
      <c r="B966" s="8" t="str">
        <f>IF(INDEX(中間シート!D$1:D$149,QUOTIENT(ROW(B966)-2, 参照用!$J$12) + 3,1)&gt;0,
INDEX(中間シート!D$1:D$149,QUOTIENT(ROW(B966)-2, 参照用!$J$12) + 3,1),
"")</f>
        <v>朝</v>
      </c>
      <c r="C966" s="8" t="str">
        <f>INDEX(中間シート!$A$1:$AZ$149,MATCH(A966&amp;B966,中間シート!$A$1:$A$149,0),MATCH(C$1,中間シート!$A$2:$AZ$2,0))</f>
        <v/>
      </c>
      <c r="D966" s="8" t="str">
        <f>INDEX(中間シート!$A$1:$AZ$149,MATCH($A966&amp;$B966,中間シート!$A$1:$A$149,0),MATCH(D$1,中間シート!$A$2:$AZ$2,0))</f>
        <v/>
      </c>
      <c r="E966" t="str">
        <f>IF(
A966="","",
VLOOKUP(MOD(ROW(A966)-2, 参照用!$J$12) + 1,参照用!$N$1:$P$50,2,0)
)</f>
        <v>注意サイン</v>
      </c>
      <c r="F966" t="str">
        <f xml:space="preserve">
IF(A966="","",
VLOOKUP(MOD(ROW(A966)-2, 参照用!$J$12) + 1,参照用!$N$1:$P$50,3,0)
)</f>
        <v>憂鬱</v>
      </c>
      <c r="G966">
        <f xml:space="preserve">
IF(A966="","",
IFERROR(
INDEX(中間シート!$B:$CB,
MATCH(A966&amp;B966,中間シート!$A$1:$A$149,0),
MATCH(F966,中間シート!$B$2:$CB$2,0)
),
"")
)</f>
        <v>0</v>
      </c>
      <c r="H966">
        <f t="shared" si="45"/>
        <v>0</v>
      </c>
      <c r="I966" t="str">
        <f t="shared" si="46"/>
        <v/>
      </c>
      <c r="J966">
        <f xml:space="preserve">
_xlfn.SWITCH(E966,
"良好サイン",H966*VLOOKUP(F966,参照用!$P$2:$Q$55,2,0),
"注意サイン",H966*VLOOKUP(F966,参照用!$P$2:$Q$55,2,0),
""
)</f>
        <v>0</v>
      </c>
      <c r="K966" s="20">
        <f t="shared" si="47"/>
        <v>60</v>
      </c>
    </row>
    <row r="967" spans="1:11" x14ac:dyDescent="0.2">
      <c r="A967" s="8">
        <f>IF(INDEX(中間シート!B$1:B$149,QUOTIENT(ROW(A967)-2, 参照用!$J$12) + 3,1)&gt;0,
INDEX(中間シート!B$1:B$149,QUOTIENT(ROW(A967)-2, 参照用!$J$12) + 3,1),
"")</f>
        <v>46032</v>
      </c>
      <c r="B967" s="8" t="str">
        <f>IF(INDEX(中間シート!D$1:D$149,QUOTIENT(ROW(B967)-2, 参照用!$J$12) + 3,1)&gt;0,
INDEX(中間シート!D$1:D$149,QUOTIENT(ROW(B967)-2, 参照用!$J$12) + 3,1),
"")</f>
        <v>朝</v>
      </c>
      <c r="C967" s="8" t="str">
        <f>INDEX(中間シート!$A$1:$AZ$149,MATCH(A967&amp;B967,中間シート!$A$1:$A$149,0),MATCH(C$1,中間シート!$A$2:$AZ$2,0))</f>
        <v/>
      </c>
      <c r="D967" s="8" t="str">
        <f>INDEX(中間シート!$A$1:$AZ$149,MATCH($A967&amp;$B967,中間シート!$A$1:$A$149,0),MATCH(D$1,中間シート!$A$2:$AZ$2,0))</f>
        <v/>
      </c>
      <c r="E967" t="str">
        <f>IF(
A967="","",
VLOOKUP(MOD(ROW(A967)-2, 参照用!$J$12) + 1,参照用!$N$1:$P$50,2,0)
)</f>
        <v>注意サイン</v>
      </c>
      <c r="F967" t="str">
        <f xml:space="preserve">
IF(A967="","",
VLOOKUP(MOD(ROW(A967)-2, 参照用!$J$12) + 1,参照用!$N$1:$P$50,3,0)
)</f>
        <v>やる気が無い</v>
      </c>
      <c r="G967">
        <f xml:space="preserve">
IF(A967="","",
IFERROR(
INDEX(中間シート!$B:$CB,
MATCH(A967&amp;B967,中間シート!$A$1:$A$149,0),
MATCH(F967,中間シート!$B$2:$CB$2,0)
),
"")
)</f>
        <v>0</v>
      </c>
      <c r="H967">
        <f t="shared" si="45"/>
        <v>0</v>
      </c>
      <c r="I967" t="str">
        <f t="shared" si="46"/>
        <v/>
      </c>
      <c r="J967">
        <f xml:space="preserve">
_xlfn.SWITCH(E967,
"良好サイン",H967*VLOOKUP(F967,参照用!$P$2:$Q$55,2,0),
"注意サイン",H967*VLOOKUP(F967,参照用!$P$2:$Q$55,2,0),
""
)</f>
        <v>0</v>
      </c>
      <c r="K967" s="20">
        <f t="shared" si="47"/>
        <v>60</v>
      </c>
    </row>
    <row r="968" spans="1:11" x14ac:dyDescent="0.2">
      <c r="A968" s="8">
        <f>IF(INDEX(中間シート!B$1:B$149,QUOTIENT(ROW(A968)-2, 参照用!$J$12) + 3,1)&gt;0,
INDEX(中間シート!B$1:B$149,QUOTIENT(ROW(A968)-2, 参照用!$J$12) + 3,1),
"")</f>
        <v>46032</v>
      </c>
      <c r="B968" s="8" t="str">
        <f>IF(INDEX(中間シート!D$1:D$149,QUOTIENT(ROW(B968)-2, 参照用!$J$12) + 3,1)&gt;0,
INDEX(中間シート!D$1:D$149,QUOTIENT(ROW(B968)-2, 参照用!$J$12) + 3,1),
"")</f>
        <v>朝</v>
      </c>
      <c r="C968" s="8" t="str">
        <f>INDEX(中間シート!$A$1:$AZ$149,MATCH(A968&amp;B968,中間シート!$A$1:$A$149,0),MATCH(C$1,中間シート!$A$2:$AZ$2,0))</f>
        <v/>
      </c>
      <c r="D968" s="8" t="str">
        <f>INDEX(中間シート!$A$1:$AZ$149,MATCH($A968&amp;$B968,中間シート!$A$1:$A$149,0),MATCH(D$1,中間シート!$A$2:$AZ$2,0))</f>
        <v/>
      </c>
      <c r="E968" t="str">
        <f>IF(
A968="","",
VLOOKUP(MOD(ROW(A968)-2, 参照用!$J$12) + 1,参照用!$N$1:$P$50,2,0)
)</f>
        <v>注意サイン</v>
      </c>
      <c r="F968" t="str">
        <f xml:space="preserve">
IF(A968="","",
VLOOKUP(MOD(ROW(A968)-2, 参照用!$J$12) + 1,参照用!$N$1:$P$50,3,0)
)</f>
        <v>物忘れ</v>
      </c>
      <c r="G968">
        <f xml:space="preserve">
IF(A968="","",
IFERROR(
INDEX(中間シート!$B:$CB,
MATCH(A968&amp;B968,中間シート!$A$1:$A$149,0),
MATCH(F968,中間シート!$B$2:$CB$2,0)
),
"")
)</f>
        <v>0</v>
      </c>
      <c r="H968">
        <f t="shared" si="45"/>
        <v>0</v>
      </c>
      <c r="I968" t="str">
        <f t="shared" si="46"/>
        <v/>
      </c>
      <c r="J968">
        <f xml:space="preserve">
_xlfn.SWITCH(E968,
"良好サイン",H968*VLOOKUP(F968,参照用!$P$2:$Q$55,2,0),
"注意サイン",H968*VLOOKUP(F968,参照用!$P$2:$Q$55,2,0),
""
)</f>
        <v>0</v>
      </c>
      <c r="K968" s="20">
        <f t="shared" si="47"/>
        <v>60</v>
      </c>
    </row>
    <row r="969" spans="1:11" x14ac:dyDescent="0.2">
      <c r="A969" s="8">
        <f>IF(INDEX(中間シート!B$1:B$149,QUOTIENT(ROW(A969)-2, 参照用!$J$12) + 3,1)&gt;0,
INDEX(中間シート!B$1:B$149,QUOTIENT(ROW(A969)-2, 参照用!$J$12) + 3,1),
"")</f>
        <v>46032</v>
      </c>
      <c r="B969" s="8" t="str">
        <f>IF(INDEX(中間シート!D$1:D$149,QUOTIENT(ROW(B969)-2, 参照用!$J$12) + 3,1)&gt;0,
INDEX(中間シート!D$1:D$149,QUOTIENT(ROW(B969)-2, 参照用!$J$12) + 3,1),
"")</f>
        <v>朝</v>
      </c>
      <c r="C969" s="8" t="str">
        <f>INDEX(中間シート!$A$1:$AZ$149,MATCH(A969&amp;B969,中間シート!$A$1:$A$149,0),MATCH(C$1,中間シート!$A$2:$AZ$2,0))</f>
        <v/>
      </c>
      <c r="D969" s="8" t="str">
        <f>INDEX(中間シート!$A$1:$AZ$149,MATCH($A969&amp;$B969,中間シート!$A$1:$A$149,0),MATCH(D$1,中間シート!$A$2:$AZ$2,0))</f>
        <v/>
      </c>
      <c r="E969" t="str">
        <f>IF(
A969="","",
VLOOKUP(MOD(ROW(A969)-2, 参照用!$J$12) + 1,参照用!$N$1:$P$50,2,0)
)</f>
        <v>悪化サイン</v>
      </c>
      <c r="F969" t="str">
        <f xml:space="preserve">
IF(A969="","",
VLOOKUP(MOD(ROW(A969)-2, 参照用!$J$12) + 1,参照用!$N$1:$P$50,3,0)
)</f>
        <v>イライラ</v>
      </c>
      <c r="G969">
        <f xml:space="preserve">
IF(A969="","",
IFERROR(
INDEX(中間シート!$B:$CB,
MATCH(A969&amp;B969,中間シート!$A$1:$A$149,0),
MATCH(F969,中間シート!$B$2:$CB$2,0)
),
"")
)</f>
        <v>0</v>
      </c>
      <c r="H969">
        <f t="shared" si="45"/>
        <v>0</v>
      </c>
      <c r="I969" t="str">
        <f t="shared" si="46"/>
        <v/>
      </c>
      <c r="J969" t="str">
        <f xml:space="preserve">
_xlfn.SWITCH(E969,
"良好サイン",H969*VLOOKUP(F969,参照用!$P$2:$Q$55,2,0),
"注意サイン",H969*VLOOKUP(F969,参照用!$P$2:$Q$55,2,0),
""
)</f>
        <v/>
      </c>
      <c r="K969" s="20">
        <f t="shared" si="47"/>
        <v>60</v>
      </c>
    </row>
    <row r="970" spans="1:11" x14ac:dyDescent="0.2">
      <c r="A970" s="8">
        <f>IF(INDEX(中間シート!B$1:B$149,QUOTIENT(ROW(A970)-2, 参照用!$J$12) + 3,1)&gt;0,
INDEX(中間シート!B$1:B$149,QUOTIENT(ROW(A970)-2, 参照用!$J$12) + 3,1),
"")</f>
        <v>46032</v>
      </c>
      <c r="B970" s="8" t="str">
        <f>IF(INDEX(中間シート!D$1:D$149,QUOTIENT(ROW(B970)-2, 参照用!$J$12) + 3,1)&gt;0,
INDEX(中間シート!D$1:D$149,QUOTIENT(ROW(B970)-2, 参照用!$J$12) + 3,1),
"")</f>
        <v>朝</v>
      </c>
      <c r="C970" s="8" t="str">
        <f>INDEX(中間シート!$A$1:$AZ$149,MATCH(A970&amp;B970,中間シート!$A$1:$A$149,0),MATCH(C$1,中間シート!$A$2:$AZ$2,0))</f>
        <v/>
      </c>
      <c r="D970" s="8" t="str">
        <f>INDEX(中間シート!$A$1:$AZ$149,MATCH($A970&amp;$B970,中間シート!$A$1:$A$149,0),MATCH(D$1,中間シート!$A$2:$AZ$2,0))</f>
        <v/>
      </c>
      <c r="E970" t="str">
        <f>IF(
A970="","",
VLOOKUP(MOD(ROW(A970)-2, 参照用!$J$12) + 1,参照用!$N$1:$P$50,2,0)
)</f>
        <v>悪化サイン</v>
      </c>
      <c r="F970" t="str">
        <f xml:space="preserve">
IF(A970="","",
VLOOKUP(MOD(ROW(A970)-2, 参照用!$J$12) + 1,参照用!$N$1:$P$50,3,0)
)</f>
        <v>恐怖心</v>
      </c>
      <c r="G970">
        <f xml:space="preserve">
IF(A970="","",
IFERROR(
INDEX(中間シート!$B:$CB,
MATCH(A970&amp;B970,中間シート!$A$1:$A$149,0),
MATCH(F970,中間シート!$B$2:$CB$2,0)
),
"")
)</f>
        <v>0</v>
      </c>
      <c r="H970">
        <f t="shared" si="45"/>
        <v>0</v>
      </c>
      <c r="I970" t="str">
        <f t="shared" si="46"/>
        <v/>
      </c>
      <c r="J970" t="str">
        <f xml:space="preserve">
_xlfn.SWITCH(E970,
"良好サイン",H970*VLOOKUP(F970,参照用!$P$2:$Q$55,2,0),
"注意サイン",H970*VLOOKUP(F970,参照用!$P$2:$Q$55,2,0),
""
)</f>
        <v/>
      </c>
      <c r="K970" s="20">
        <f t="shared" si="47"/>
        <v>60</v>
      </c>
    </row>
    <row r="971" spans="1:11" x14ac:dyDescent="0.2">
      <c r="A971" s="8">
        <f>IF(INDEX(中間シート!B$1:B$149,QUOTIENT(ROW(A971)-2, 参照用!$J$12) + 3,1)&gt;0,
INDEX(中間シート!B$1:B$149,QUOTIENT(ROW(A971)-2, 参照用!$J$12) + 3,1),
"")</f>
        <v>46032</v>
      </c>
      <c r="B971" s="8" t="str">
        <f>IF(INDEX(中間シート!D$1:D$149,QUOTIENT(ROW(B971)-2, 参照用!$J$12) + 3,1)&gt;0,
INDEX(中間シート!D$1:D$149,QUOTIENT(ROW(B971)-2, 参照用!$J$12) + 3,1),
"")</f>
        <v>朝</v>
      </c>
      <c r="C971" s="8" t="str">
        <f>INDEX(中間シート!$A$1:$AZ$149,MATCH(A971&amp;B971,中間シート!$A$1:$A$149,0),MATCH(C$1,中間シート!$A$2:$AZ$2,0))</f>
        <v/>
      </c>
      <c r="D971" s="8" t="str">
        <f>INDEX(中間シート!$A$1:$AZ$149,MATCH($A971&amp;$B971,中間シート!$A$1:$A$149,0),MATCH(D$1,中間シート!$A$2:$AZ$2,0))</f>
        <v/>
      </c>
      <c r="E971" t="str">
        <f>IF(
A971="","",
VLOOKUP(MOD(ROW(A971)-2, 参照用!$J$12) + 1,参照用!$N$1:$P$50,2,0)
)</f>
        <v>悪化サイン</v>
      </c>
      <c r="F971" t="str">
        <f xml:space="preserve">
IF(A971="","",
VLOOKUP(MOD(ROW(A971)-2, 参照用!$J$12) + 1,参照用!$N$1:$P$50,3,0)
)</f>
        <v>外出不可</v>
      </c>
      <c r="G971">
        <f xml:space="preserve">
IF(A971="","",
IFERROR(
INDEX(中間シート!$B:$CB,
MATCH(A971&amp;B971,中間シート!$A$1:$A$149,0),
MATCH(F971,中間シート!$B$2:$CB$2,0)
),
"")
)</f>
        <v>0</v>
      </c>
      <c r="H971">
        <f t="shared" si="45"/>
        <v>0</v>
      </c>
      <c r="I971" t="str">
        <f t="shared" si="46"/>
        <v/>
      </c>
      <c r="J971" t="str">
        <f xml:space="preserve">
_xlfn.SWITCH(E971,
"良好サイン",H971*VLOOKUP(F971,参照用!$P$2:$Q$55,2,0),
"注意サイン",H971*VLOOKUP(F971,参照用!$P$2:$Q$55,2,0),
""
)</f>
        <v/>
      </c>
      <c r="K971" s="20">
        <f t="shared" si="47"/>
        <v>60</v>
      </c>
    </row>
    <row r="972" spans="1:11" x14ac:dyDescent="0.2">
      <c r="A972" s="8">
        <f>IF(INDEX(中間シート!B$1:B$149,QUOTIENT(ROW(A972)-2, 参照用!$J$12) + 3,1)&gt;0,
INDEX(中間シート!B$1:B$149,QUOTIENT(ROW(A972)-2, 参照用!$J$12) + 3,1),
"")</f>
        <v>46032</v>
      </c>
      <c r="B972" s="8" t="str">
        <f>IF(INDEX(中間シート!D$1:D$149,QUOTIENT(ROW(B972)-2, 参照用!$J$12) + 3,1)&gt;0,
INDEX(中間シート!D$1:D$149,QUOTIENT(ROW(B972)-2, 参照用!$J$12) + 3,1),
"")</f>
        <v>朝</v>
      </c>
      <c r="C972" s="8" t="str">
        <f>INDEX(中間シート!$A$1:$AZ$149,MATCH(A972&amp;B972,中間シート!$A$1:$A$149,0),MATCH(C$1,中間シート!$A$2:$AZ$2,0))</f>
        <v/>
      </c>
      <c r="D972" s="8" t="str">
        <f>INDEX(中間シート!$A$1:$AZ$149,MATCH($A972&amp;$B972,中間シート!$A$1:$A$149,0),MATCH(D$1,中間シート!$A$2:$AZ$2,0))</f>
        <v/>
      </c>
      <c r="E972" t="str">
        <f>IF(
A972="","",
VLOOKUP(MOD(ROW(A972)-2, 参照用!$J$12) + 1,参照用!$N$1:$P$50,2,0)
)</f>
        <v>悪化サイン</v>
      </c>
      <c r="F972" t="str">
        <f xml:space="preserve">
IF(A972="","",
VLOOKUP(MOD(ROW(A972)-2, 参照用!$J$12) + 1,参照用!$N$1:$P$50,3,0)
)</f>
        <v>思考不能</v>
      </c>
      <c r="G972">
        <f xml:space="preserve">
IF(A972="","",
IFERROR(
INDEX(中間シート!$B:$CB,
MATCH(A972&amp;B972,中間シート!$A$1:$A$149,0),
MATCH(F972,中間シート!$B$2:$CB$2,0)
),
"")
)</f>
        <v>0</v>
      </c>
      <c r="H972">
        <f t="shared" si="45"/>
        <v>0</v>
      </c>
      <c r="I972" t="str">
        <f t="shared" si="46"/>
        <v/>
      </c>
      <c r="J972" t="str">
        <f xml:space="preserve">
_xlfn.SWITCH(E972,
"良好サイン",H972*VLOOKUP(F972,参照用!$P$2:$Q$55,2,0),
"注意サイン",H972*VLOOKUP(F972,参照用!$P$2:$Q$55,2,0),
""
)</f>
        <v/>
      </c>
      <c r="K972" s="20">
        <f t="shared" si="47"/>
        <v>60</v>
      </c>
    </row>
    <row r="973" spans="1:11" x14ac:dyDescent="0.2">
      <c r="A973" s="8">
        <f>IF(INDEX(中間シート!B$1:B$149,QUOTIENT(ROW(A973)-2, 参照用!$J$12) + 3,1)&gt;0,
INDEX(中間シート!B$1:B$149,QUOTIENT(ROW(A973)-2, 参照用!$J$12) + 3,1),
"")</f>
        <v>46032</v>
      </c>
      <c r="B973" s="8" t="str">
        <f>IF(INDEX(中間シート!D$1:D$149,QUOTIENT(ROW(B973)-2, 参照用!$J$12) + 3,1)&gt;0,
INDEX(中間シート!D$1:D$149,QUOTIENT(ROW(B973)-2, 参照用!$J$12) + 3,1),
"")</f>
        <v>朝</v>
      </c>
      <c r="C973" s="8" t="str">
        <f>INDEX(中間シート!$A$1:$AZ$149,MATCH(A973&amp;B973,中間シート!$A$1:$A$149,0),MATCH(C$1,中間シート!$A$2:$AZ$2,0))</f>
        <v/>
      </c>
      <c r="D973" s="8" t="str">
        <f>INDEX(中間シート!$A$1:$AZ$149,MATCH($A973&amp;$B973,中間シート!$A$1:$A$149,0),MATCH(D$1,中間シート!$A$2:$AZ$2,0))</f>
        <v/>
      </c>
      <c r="E973" t="str">
        <f>IF(
A973="","",
VLOOKUP(MOD(ROW(A973)-2, 参照用!$J$12) + 1,参照用!$N$1:$P$50,2,0)
)</f>
        <v>悪化サイン</v>
      </c>
      <c r="F973" t="str">
        <f xml:space="preserve">
IF(A973="","",
VLOOKUP(MOD(ROW(A973)-2, 参照用!$J$12) + 1,参照用!$N$1:$P$50,3,0)
)</f>
        <v>人間不信</v>
      </c>
      <c r="G973">
        <f xml:space="preserve">
IF(A973="","",
IFERROR(
INDEX(中間シート!$B:$CB,
MATCH(A973&amp;B973,中間シート!$A$1:$A$149,0),
MATCH(F973,中間シート!$B$2:$CB$2,0)
),
"")
)</f>
        <v>0</v>
      </c>
      <c r="H973">
        <f t="shared" si="45"/>
        <v>0</v>
      </c>
      <c r="I973" t="str">
        <f t="shared" si="46"/>
        <v/>
      </c>
      <c r="J973" t="str">
        <f xml:space="preserve">
_xlfn.SWITCH(E973,
"良好サイン",H973*VLOOKUP(F973,参照用!$P$2:$Q$55,2,0),
"注意サイン",H973*VLOOKUP(F973,参照用!$P$2:$Q$55,2,0),
""
)</f>
        <v/>
      </c>
      <c r="K973" s="20">
        <f t="shared" si="47"/>
        <v>60</v>
      </c>
    </row>
    <row r="974" spans="1:11" x14ac:dyDescent="0.2">
      <c r="A974" s="8">
        <f>IF(INDEX(中間シート!B$1:B$149,QUOTIENT(ROW(A974)-2, 参照用!$J$12) + 3,1)&gt;0,
INDEX(中間シート!B$1:B$149,QUOTIENT(ROW(A974)-2, 参照用!$J$12) + 3,1),
"")</f>
        <v>46032</v>
      </c>
      <c r="B974" s="8" t="str">
        <f>IF(INDEX(中間シート!D$1:D$149,QUOTIENT(ROW(B974)-2, 参照用!$J$12) + 3,1)&gt;0,
INDEX(中間シート!D$1:D$149,QUOTIENT(ROW(B974)-2, 参照用!$J$12) + 3,1),
"")</f>
        <v>朝</v>
      </c>
      <c r="C974" s="8" t="str">
        <f>INDEX(中間シート!$A$1:$AZ$149,MATCH(A974&amp;B974,中間シート!$A$1:$A$149,0),MATCH(C$1,中間シート!$A$2:$AZ$2,0))</f>
        <v/>
      </c>
      <c r="D974" s="8" t="str">
        <f>INDEX(中間シート!$A$1:$AZ$149,MATCH($A974&amp;$B974,中間シート!$A$1:$A$149,0),MATCH(D$1,中間シート!$A$2:$AZ$2,0))</f>
        <v/>
      </c>
      <c r="E974" t="str">
        <f>IF(
A974="","",
VLOOKUP(MOD(ROW(A974)-2, 参照用!$J$12) + 1,参照用!$N$1:$P$50,2,0)
)</f>
        <v>悪化サイン</v>
      </c>
      <c r="F974" t="str">
        <f xml:space="preserve">
IF(A974="","",
VLOOKUP(MOD(ROW(A974)-2, 参照用!$J$12) + 1,参照用!$N$1:$P$50,3,0)
)</f>
        <v>破壊衝動</v>
      </c>
      <c r="G974">
        <f xml:space="preserve">
IF(A974="","",
IFERROR(
INDEX(中間シート!$B:$CB,
MATCH(A974&amp;B974,中間シート!$A$1:$A$149,0),
MATCH(F974,中間シート!$B$2:$CB$2,0)
),
"")
)</f>
        <v>0</v>
      </c>
      <c r="H974">
        <f t="shared" si="45"/>
        <v>0</v>
      </c>
      <c r="I974" t="str">
        <f t="shared" si="46"/>
        <v/>
      </c>
      <c r="J974" t="str">
        <f xml:space="preserve">
_xlfn.SWITCH(E974,
"良好サイン",H974*VLOOKUP(F974,参照用!$P$2:$Q$55,2,0),
"注意サイン",H974*VLOOKUP(F974,参照用!$P$2:$Q$55,2,0),
""
)</f>
        <v/>
      </c>
      <c r="K974" s="20">
        <f t="shared" si="47"/>
        <v>60</v>
      </c>
    </row>
    <row r="975" spans="1:11" x14ac:dyDescent="0.2">
      <c r="A975" s="8">
        <f>IF(INDEX(中間シート!B$1:B$149,QUOTIENT(ROW(A975)-2, 参照用!$J$12) + 3,1)&gt;0,
INDEX(中間シート!B$1:B$149,QUOTIENT(ROW(A975)-2, 参照用!$J$12) + 3,1),
"")</f>
        <v>46032</v>
      </c>
      <c r="B975" s="8" t="str">
        <f>IF(INDEX(中間シート!D$1:D$149,QUOTIENT(ROW(B975)-2, 参照用!$J$12) + 3,1)&gt;0,
INDEX(中間シート!D$1:D$149,QUOTIENT(ROW(B975)-2, 参照用!$J$12) + 3,1),
"")</f>
        <v>朝</v>
      </c>
      <c r="C975" s="8" t="str">
        <f>INDEX(中間シート!$A$1:$AZ$149,MATCH(A975&amp;B975,中間シート!$A$1:$A$149,0),MATCH(C$1,中間シート!$A$2:$AZ$2,0))</f>
        <v/>
      </c>
      <c r="D975" s="8" t="str">
        <f>INDEX(中間シート!$A$1:$AZ$149,MATCH($A975&amp;$B975,中間シート!$A$1:$A$149,0),MATCH(D$1,中間シート!$A$2:$AZ$2,0))</f>
        <v/>
      </c>
      <c r="E975" t="str">
        <f>IF(
A975="","",
VLOOKUP(MOD(ROW(A975)-2, 参照用!$J$12) + 1,参照用!$N$1:$P$50,2,0)
)</f>
        <v>リカバリー</v>
      </c>
      <c r="F975" t="str">
        <f xml:space="preserve">
IF(A975="","",
VLOOKUP(MOD(ROW(A975)-2, 参照用!$J$12) + 1,参照用!$N$1:$P$50,3,0)
)</f>
        <v>ストレッチ</v>
      </c>
      <c r="G975">
        <f xml:space="preserve">
IF(A975="","",
IFERROR(
INDEX(中間シート!$B:$CB,
MATCH(A975&amp;B975,中間シート!$A$1:$A$149,0),
MATCH(F975,中間シート!$B$2:$CB$2,0)
),
"")
)</f>
        <v>0</v>
      </c>
      <c r="H975">
        <f t="shared" si="45"/>
        <v>0</v>
      </c>
      <c r="I975" t="str">
        <f t="shared" si="46"/>
        <v/>
      </c>
      <c r="J975" t="str">
        <f xml:space="preserve">
_xlfn.SWITCH(E975,
"良好サイン",H975*VLOOKUP(F975,参照用!$P$2:$Q$55,2,0),
"注意サイン",H975*VLOOKUP(F975,参照用!$P$2:$Q$55,2,0),
""
)</f>
        <v/>
      </c>
      <c r="K975" s="20">
        <f t="shared" si="47"/>
        <v>60</v>
      </c>
    </row>
    <row r="976" spans="1:11" x14ac:dyDescent="0.2">
      <c r="A976" s="8">
        <f>IF(INDEX(中間シート!B$1:B$149,QUOTIENT(ROW(A976)-2, 参照用!$J$12) + 3,1)&gt;0,
INDEX(中間シート!B$1:B$149,QUOTIENT(ROW(A976)-2, 参照用!$J$12) + 3,1),
"")</f>
        <v>46032</v>
      </c>
      <c r="B976" s="8" t="str">
        <f>IF(INDEX(中間シート!D$1:D$149,QUOTIENT(ROW(B976)-2, 参照用!$J$12) + 3,1)&gt;0,
INDEX(中間シート!D$1:D$149,QUOTIENT(ROW(B976)-2, 参照用!$J$12) + 3,1),
"")</f>
        <v>朝</v>
      </c>
      <c r="C976" s="8" t="str">
        <f>INDEX(中間シート!$A$1:$AZ$149,MATCH(A976&amp;B976,中間シート!$A$1:$A$149,0),MATCH(C$1,中間シート!$A$2:$AZ$2,0))</f>
        <v/>
      </c>
      <c r="D976" s="8" t="str">
        <f>INDEX(中間シート!$A$1:$AZ$149,MATCH($A976&amp;$B976,中間シート!$A$1:$A$149,0),MATCH(D$1,中間シート!$A$2:$AZ$2,0))</f>
        <v/>
      </c>
      <c r="E976" t="str">
        <f>IF(
A976="","",
VLOOKUP(MOD(ROW(A976)-2, 参照用!$J$12) + 1,参照用!$N$1:$P$50,2,0)
)</f>
        <v>リカバリー</v>
      </c>
      <c r="F976" t="str">
        <f xml:space="preserve">
IF(A976="","",
VLOOKUP(MOD(ROW(A976)-2, 参照用!$J$12) + 1,参照用!$N$1:$P$50,3,0)
)</f>
        <v>仮眠</v>
      </c>
      <c r="G976">
        <f xml:space="preserve">
IF(A976="","",
IFERROR(
INDEX(中間シート!$B:$CB,
MATCH(A976&amp;B976,中間シート!$A$1:$A$149,0),
MATCH(F976,中間シート!$B$2:$CB$2,0)
),
"")
)</f>
        <v>0</v>
      </c>
      <c r="H976">
        <f t="shared" si="45"/>
        <v>0</v>
      </c>
      <c r="I976" t="str">
        <f t="shared" si="46"/>
        <v/>
      </c>
      <c r="J976" t="str">
        <f xml:space="preserve">
_xlfn.SWITCH(E976,
"良好サイン",H976*VLOOKUP(F976,参照用!$P$2:$Q$55,2,0),
"注意サイン",H976*VLOOKUP(F976,参照用!$P$2:$Q$55,2,0),
""
)</f>
        <v/>
      </c>
      <c r="K976" s="20">
        <f t="shared" si="47"/>
        <v>60</v>
      </c>
    </row>
    <row r="977" spans="1:11" x14ac:dyDescent="0.2">
      <c r="A977" s="8">
        <f>IF(INDEX(中間シート!B$1:B$149,QUOTIENT(ROW(A977)-2, 参照用!$J$12) + 3,1)&gt;0,
INDEX(中間シート!B$1:B$149,QUOTIENT(ROW(A977)-2, 参照用!$J$12) + 3,1),
"")</f>
        <v>46032</v>
      </c>
      <c r="B977" s="8" t="str">
        <f>IF(INDEX(中間シート!D$1:D$149,QUOTIENT(ROW(B977)-2, 参照用!$J$12) + 3,1)&gt;0,
INDEX(中間シート!D$1:D$149,QUOTIENT(ROW(B977)-2, 参照用!$J$12) + 3,1),
"")</f>
        <v>朝</v>
      </c>
      <c r="C977" s="8" t="str">
        <f>INDEX(中間シート!$A$1:$AZ$149,MATCH(A977&amp;B977,中間シート!$A$1:$A$149,0),MATCH(C$1,中間シート!$A$2:$AZ$2,0))</f>
        <v/>
      </c>
      <c r="D977" s="8" t="str">
        <f>INDEX(中間シート!$A$1:$AZ$149,MATCH($A977&amp;$B977,中間シート!$A$1:$A$149,0),MATCH(D$1,中間シート!$A$2:$AZ$2,0))</f>
        <v/>
      </c>
      <c r="E977" t="str">
        <f>IF(
A977="","",
VLOOKUP(MOD(ROW(A977)-2, 参照用!$J$12) + 1,参照用!$N$1:$P$50,2,0)
)</f>
        <v>リカバリー</v>
      </c>
      <c r="F977" t="str">
        <f xml:space="preserve">
IF(A977="","",
VLOOKUP(MOD(ROW(A977)-2, 参照用!$J$12) + 1,参照用!$N$1:$P$50,3,0)
)</f>
        <v>音楽</v>
      </c>
      <c r="G977">
        <f xml:space="preserve">
IF(A977="","",
IFERROR(
INDEX(中間シート!$B:$CB,
MATCH(A977&amp;B977,中間シート!$A$1:$A$149,0),
MATCH(F977,中間シート!$B$2:$CB$2,0)
),
"")
)</f>
        <v>0</v>
      </c>
      <c r="H977">
        <f t="shared" si="45"/>
        <v>0</v>
      </c>
      <c r="I977" t="str">
        <f t="shared" si="46"/>
        <v/>
      </c>
      <c r="J977" t="str">
        <f xml:space="preserve">
_xlfn.SWITCH(E977,
"良好サイン",H977*VLOOKUP(F977,参照用!$P$2:$Q$55,2,0),
"注意サイン",H977*VLOOKUP(F977,参照用!$P$2:$Q$55,2,0),
""
)</f>
        <v/>
      </c>
      <c r="K977" s="20">
        <f t="shared" si="47"/>
        <v>60</v>
      </c>
    </row>
    <row r="978" spans="1:11" x14ac:dyDescent="0.2">
      <c r="A978" s="8">
        <f>IF(INDEX(中間シート!B$1:B$149,QUOTIENT(ROW(A978)-2, 参照用!$J$12) + 3,1)&gt;0,
INDEX(中間シート!B$1:B$149,QUOTIENT(ROW(A978)-2, 参照用!$J$12) + 3,1),
"")</f>
        <v>46032</v>
      </c>
      <c r="B978" s="8" t="str">
        <f>IF(INDEX(中間シート!D$1:D$149,QUOTIENT(ROW(B978)-2, 参照用!$J$12) + 3,1)&gt;0,
INDEX(中間シート!D$1:D$149,QUOTIENT(ROW(B978)-2, 参照用!$J$12) + 3,1),
"")</f>
        <v>朝</v>
      </c>
      <c r="C978" s="8" t="str">
        <f>INDEX(中間シート!$A$1:$AZ$149,MATCH(A978&amp;B978,中間シート!$A$1:$A$149,0),MATCH(C$1,中間シート!$A$2:$AZ$2,0))</f>
        <v/>
      </c>
      <c r="D978" s="8" t="str">
        <f>INDEX(中間シート!$A$1:$AZ$149,MATCH($A978&amp;$B978,中間シート!$A$1:$A$149,0),MATCH(D$1,中間シート!$A$2:$AZ$2,0))</f>
        <v/>
      </c>
      <c r="E978" t="str">
        <f>IF(
A978="","",
VLOOKUP(MOD(ROW(A978)-2, 参照用!$J$12) + 1,参照用!$N$1:$P$50,2,0)
)</f>
        <v>リカバリー</v>
      </c>
      <c r="F978" t="str">
        <f xml:space="preserve">
IF(A978="","",
VLOOKUP(MOD(ROW(A978)-2, 参照用!$J$12) + 1,参照用!$N$1:$P$50,3,0)
)</f>
        <v>頓服</v>
      </c>
      <c r="G978">
        <f xml:space="preserve">
IF(A978="","",
IFERROR(
INDEX(中間シート!$B:$CB,
MATCH(A978&amp;B978,中間シート!$A$1:$A$149,0),
MATCH(F978,中間シート!$B$2:$CB$2,0)
),
"")
)</f>
        <v>0</v>
      </c>
      <c r="H978">
        <f t="shared" si="45"/>
        <v>0</v>
      </c>
      <c r="I978" t="str">
        <f t="shared" si="46"/>
        <v/>
      </c>
      <c r="J978" t="str">
        <f xml:space="preserve">
_xlfn.SWITCH(E978,
"良好サイン",H978*VLOOKUP(F978,参照用!$P$2:$Q$55,2,0),
"注意サイン",H978*VLOOKUP(F978,参照用!$P$2:$Q$55,2,0),
""
)</f>
        <v/>
      </c>
      <c r="K978" s="20">
        <f t="shared" si="47"/>
        <v>60</v>
      </c>
    </row>
    <row r="979" spans="1:11" x14ac:dyDescent="0.2">
      <c r="A979" s="8">
        <f>IF(INDEX(中間シート!B$1:B$149,QUOTIENT(ROW(A979)-2, 参照用!$J$12) + 3,1)&gt;0,
INDEX(中間シート!B$1:B$149,QUOTIENT(ROW(A979)-2, 参照用!$J$12) + 3,1),
"")</f>
        <v>46032</v>
      </c>
      <c r="B979" s="8" t="str">
        <f>IF(INDEX(中間シート!D$1:D$149,QUOTIENT(ROW(B979)-2, 参照用!$J$12) + 3,1)&gt;0,
INDEX(中間シート!D$1:D$149,QUOTIENT(ROW(B979)-2, 参照用!$J$12) + 3,1),
"")</f>
        <v>朝</v>
      </c>
      <c r="C979" s="8" t="str">
        <f>INDEX(中間シート!$A$1:$AZ$149,MATCH(A979&amp;B979,中間シート!$A$1:$A$149,0),MATCH(C$1,中間シート!$A$2:$AZ$2,0))</f>
        <v/>
      </c>
      <c r="D979" s="8" t="str">
        <f>INDEX(中間シート!$A$1:$AZ$149,MATCH($A979&amp;$B979,中間シート!$A$1:$A$149,0),MATCH(D$1,中間シート!$A$2:$AZ$2,0))</f>
        <v/>
      </c>
      <c r="E979" t="str">
        <f>IF(
A979="","",
VLOOKUP(MOD(ROW(A979)-2, 参照用!$J$12) + 1,参照用!$N$1:$P$50,2,0)
)</f>
        <v>リカバリー</v>
      </c>
      <c r="F979" t="str">
        <f xml:space="preserve">
IF(A979="","",
VLOOKUP(MOD(ROW(A979)-2, 参照用!$J$12) + 1,参照用!$N$1:$P$50,3,0)
)</f>
        <v>散歩</v>
      </c>
      <c r="G979">
        <f xml:space="preserve">
IF(A979="","",
IFERROR(
INDEX(中間シート!$B:$CB,
MATCH(A979&amp;B979,中間シート!$A$1:$A$149,0),
MATCH(F979,中間シート!$B$2:$CB$2,0)
),
"")
)</f>
        <v>0</v>
      </c>
      <c r="H979">
        <f t="shared" si="45"/>
        <v>0</v>
      </c>
      <c r="I979" t="str">
        <f t="shared" si="46"/>
        <v/>
      </c>
      <c r="J979" t="str">
        <f xml:space="preserve">
_xlfn.SWITCH(E979,
"良好サイン",H979*VLOOKUP(F979,参照用!$P$2:$Q$55,2,0),
"注意サイン",H979*VLOOKUP(F979,参照用!$P$2:$Q$55,2,0),
""
)</f>
        <v/>
      </c>
      <c r="K979" s="20">
        <f t="shared" si="47"/>
        <v>60</v>
      </c>
    </row>
    <row r="980" spans="1:11" x14ac:dyDescent="0.2">
      <c r="A980" s="8">
        <f>IF(INDEX(中間シート!B$1:B$149,QUOTIENT(ROW(A980)-2, 参照用!$J$12) + 3,1)&gt;0,
INDEX(中間シート!B$1:B$149,QUOTIENT(ROW(A980)-2, 参照用!$J$12) + 3,1),
"")</f>
        <v>46032</v>
      </c>
      <c r="B980" s="8" t="str">
        <f>IF(INDEX(中間シート!D$1:D$149,QUOTIENT(ROW(B980)-2, 参照用!$J$12) + 3,1)&gt;0,
INDEX(中間シート!D$1:D$149,QUOTIENT(ROW(B980)-2, 参照用!$J$12) + 3,1),
"")</f>
        <v>朝</v>
      </c>
      <c r="C980" s="8" t="str">
        <f>INDEX(中間シート!$A$1:$AZ$149,MATCH(A980&amp;B980,中間シート!$A$1:$A$149,0),MATCH(C$1,中間シート!$A$2:$AZ$2,0))</f>
        <v/>
      </c>
      <c r="D980" s="8" t="str">
        <f>INDEX(中間シート!$A$1:$AZ$149,MATCH($A980&amp;$B980,中間シート!$A$1:$A$149,0),MATCH(D$1,中間シート!$A$2:$AZ$2,0))</f>
        <v/>
      </c>
      <c r="E980" t="str">
        <f>IF(
A980="","",
VLOOKUP(MOD(ROW(A980)-2, 参照用!$J$12) + 1,参照用!$N$1:$P$50,2,0)
)</f>
        <v>服薬</v>
      </c>
      <c r="F980" t="str">
        <f xml:space="preserve">
IF(A980="","",
VLOOKUP(MOD(ROW(A980)-2, 参照用!$J$12) + 1,参照用!$N$1:$P$50,3,0)
)</f>
        <v>いつもの薬</v>
      </c>
      <c r="G980">
        <f xml:space="preserve">
IF(A980="","",
IFERROR(
INDEX(中間シート!$B:$CB,
MATCH(A980&amp;B980,中間シート!$A$1:$A$149,0),
MATCH(F980,中間シート!$B$2:$CB$2,0)
),
"")
)</f>
        <v>0</v>
      </c>
      <c r="H980">
        <f t="shared" si="45"/>
        <v>0</v>
      </c>
      <c r="I980" t="str">
        <f t="shared" si="46"/>
        <v/>
      </c>
      <c r="J980" t="str">
        <f xml:space="preserve">
_xlfn.SWITCH(E980,
"良好サイン",H980*VLOOKUP(F980,参照用!$P$2:$Q$55,2,0),
"注意サイン",H980*VLOOKUP(F980,参照用!$P$2:$Q$55,2,0),
""
)</f>
        <v/>
      </c>
      <c r="K980" s="20">
        <f t="shared" si="47"/>
        <v>60</v>
      </c>
    </row>
    <row r="981" spans="1:11" x14ac:dyDescent="0.2">
      <c r="A981" s="8">
        <f>IF(INDEX(中間シート!B$1:B$149,QUOTIENT(ROW(A981)-2, 参照用!$J$12) + 3,1)&gt;0,
INDEX(中間シート!B$1:B$149,QUOTIENT(ROW(A981)-2, 参照用!$J$12) + 3,1),
"")</f>
        <v>46032</v>
      </c>
      <c r="B981" s="8" t="str">
        <f>IF(INDEX(中間シート!D$1:D$149,QUOTIENT(ROW(B981)-2, 参照用!$J$12) + 3,1)&gt;0,
INDEX(中間シート!D$1:D$149,QUOTIENT(ROW(B981)-2, 参照用!$J$12) + 3,1),
"")</f>
        <v>朝</v>
      </c>
      <c r="C981" s="8" t="str">
        <f>INDEX(中間シート!$A$1:$AZ$149,MATCH(A981&amp;B981,中間シート!$A$1:$A$149,0),MATCH(C$1,中間シート!$A$2:$AZ$2,0))</f>
        <v/>
      </c>
      <c r="D981" s="8" t="str">
        <f>INDEX(中間シート!$A$1:$AZ$149,MATCH($A981&amp;$B981,中間シート!$A$1:$A$149,0),MATCH(D$1,中間シート!$A$2:$AZ$2,0))</f>
        <v/>
      </c>
      <c r="E981" t="str">
        <f>IF(
A981="","",
VLOOKUP(MOD(ROW(A981)-2, 参照用!$J$12) + 1,参照用!$N$1:$P$50,2,0)
)</f>
        <v>備考</v>
      </c>
      <c r="F981" t="str">
        <f xml:space="preserve">
IF(A981="","",
VLOOKUP(MOD(ROW(A981)-2, 参照用!$J$12) + 1,参照用!$N$1:$P$50,3,0)
)</f>
        <v>コメント</v>
      </c>
      <c r="G981" t="str">
        <f xml:space="preserve">
IF(A981="","",
IFERROR(
INDEX(中間シート!$B:$CB,
MATCH(A981&amp;B981,中間シート!$A$1:$A$149,0),
MATCH(F981,中間シート!$B$2:$CB$2,0)
),
"")
)</f>
        <v/>
      </c>
      <c r="H981" t="str">
        <f t="shared" si="45"/>
        <v/>
      </c>
      <c r="I981" t="str">
        <f t="shared" si="46"/>
        <v/>
      </c>
      <c r="J981" t="str">
        <f xml:space="preserve">
_xlfn.SWITCH(E981,
"良好サイン",H981*VLOOKUP(F981,参照用!$P$2:$Q$55,2,0),
"注意サイン",H981*VLOOKUP(F981,参照用!$P$2:$Q$55,2,0),
""
)</f>
        <v/>
      </c>
      <c r="K981" s="20">
        <f t="shared" si="47"/>
        <v>60</v>
      </c>
    </row>
    <row r="982" spans="1:11" x14ac:dyDescent="0.2">
      <c r="A982" s="8">
        <f>IF(INDEX(中間シート!B$1:B$149,QUOTIENT(ROW(A982)-2, 参照用!$J$12) + 3,1)&gt;0,
INDEX(中間シート!B$1:B$149,QUOTIENT(ROW(A982)-2, 参照用!$J$12) + 3,1),
"")</f>
        <v>46032</v>
      </c>
      <c r="B982" s="8" t="str">
        <f>IF(INDEX(中間シート!D$1:D$149,QUOTIENT(ROW(B982)-2, 参照用!$J$12) + 3,1)&gt;0,
INDEX(中間シート!D$1:D$149,QUOTIENT(ROW(B982)-2, 参照用!$J$12) + 3,1),
"")</f>
        <v>昼</v>
      </c>
      <c r="C982" s="8" t="str">
        <f>INDEX(中間シート!$A$1:$AZ$149,MATCH(A982&amp;B982,中間シート!$A$1:$A$149,0),MATCH(C$1,中間シート!$A$2:$AZ$2,0))</f>
        <v/>
      </c>
      <c r="D982" s="8" t="str">
        <f>INDEX(中間シート!$A$1:$AZ$149,MATCH($A982&amp;$B982,中間シート!$A$1:$A$149,0),MATCH(D$1,中間シート!$A$2:$AZ$2,0))</f>
        <v/>
      </c>
      <c r="E982" t="str">
        <f>IF(
A982="","",
VLOOKUP(MOD(ROW(A982)-2, 参照用!$J$12) + 1,参照用!$N$1:$P$50,2,0)
)</f>
        <v>日付</v>
      </c>
      <c r="F982" t="str">
        <f xml:space="preserve">
IF(A982="","",
VLOOKUP(MOD(ROW(A982)-2, 参照用!$J$12) + 1,参照用!$N$1:$P$50,3,0)
)</f>
        <v>日付</v>
      </c>
      <c r="G982">
        <f xml:space="preserve">
IF(A982="","",
IFERROR(
INDEX(中間シート!$B:$CB,
MATCH(A982&amp;B982,中間シート!$A$1:$A$149,0),
MATCH(F982,中間シート!$B$2:$CB$2,0)
),
"")
)</f>
        <v>46032</v>
      </c>
      <c r="H982" t="str">
        <f t="shared" si="45"/>
        <v/>
      </c>
      <c r="I982">
        <f t="shared" si="46"/>
        <v>46032</v>
      </c>
      <c r="J982" t="str">
        <f xml:space="preserve">
_xlfn.SWITCH(E982,
"良好サイン",H982*VLOOKUP(F982,参照用!$P$2:$Q$55,2,0),
"注意サイン",H982*VLOOKUP(F982,参照用!$P$2:$Q$55,2,0),
""
)</f>
        <v/>
      </c>
      <c r="K982" s="20">
        <f t="shared" si="47"/>
        <v>60</v>
      </c>
    </row>
    <row r="983" spans="1:11" x14ac:dyDescent="0.2">
      <c r="A983" s="8">
        <f>IF(INDEX(中間シート!B$1:B$149,QUOTIENT(ROW(A983)-2, 参照用!$J$12) + 3,1)&gt;0,
INDEX(中間シート!B$1:B$149,QUOTIENT(ROW(A983)-2, 参照用!$J$12) + 3,1),
"")</f>
        <v>46032</v>
      </c>
      <c r="B983" s="8" t="str">
        <f>IF(INDEX(中間シート!D$1:D$149,QUOTIENT(ROW(B983)-2, 参照用!$J$12) + 3,1)&gt;0,
INDEX(中間シート!D$1:D$149,QUOTIENT(ROW(B983)-2, 参照用!$J$12) + 3,1),
"")</f>
        <v>昼</v>
      </c>
      <c r="C983" s="8" t="str">
        <f>INDEX(中間シート!$A$1:$AZ$149,MATCH(A983&amp;B983,中間シート!$A$1:$A$149,0),MATCH(C$1,中間シート!$A$2:$AZ$2,0))</f>
        <v/>
      </c>
      <c r="D983" s="8" t="str">
        <f>INDEX(中間シート!$A$1:$AZ$149,MATCH($A983&amp;$B983,中間シート!$A$1:$A$149,0),MATCH(D$1,中間シート!$A$2:$AZ$2,0))</f>
        <v/>
      </c>
      <c r="E983" t="str">
        <f>IF(
A983="","",
VLOOKUP(MOD(ROW(A983)-2, 参照用!$J$12) + 1,参照用!$N$1:$P$50,2,0)
)</f>
        <v>曜日</v>
      </c>
      <c r="F983" t="str">
        <f xml:space="preserve">
IF(A983="","",
VLOOKUP(MOD(ROW(A983)-2, 参照用!$J$12) + 1,参照用!$N$1:$P$50,3,0)
)</f>
        <v>曜日</v>
      </c>
      <c r="G983" t="str">
        <f xml:space="preserve">
IF(A983="","",
IFERROR(
INDEX(中間シート!$B:$CB,
MATCH(A983&amp;B983,中間シート!$A$1:$A$149,0),
MATCH(F983,中間シート!$B$2:$CB$2,0)
),
"")
)</f>
        <v>土</v>
      </c>
      <c r="H983" t="str">
        <f t="shared" si="45"/>
        <v/>
      </c>
      <c r="I983" t="str">
        <f t="shared" si="46"/>
        <v>土</v>
      </c>
      <c r="J983" t="str">
        <f xml:space="preserve">
_xlfn.SWITCH(E983,
"良好サイン",H983*VLOOKUP(F983,参照用!$P$2:$Q$55,2,0),
"注意サイン",H983*VLOOKUP(F983,参照用!$P$2:$Q$55,2,0),
""
)</f>
        <v/>
      </c>
      <c r="K983" s="20">
        <f t="shared" si="47"/>
        <v>60</v>
      </c>
    </row>
    <row r="984" spans="1:11" x14ac:dyDescent="0.2">
      <c r="A984" s="8">
        <f>IF(INDEX(中間シート!B$1:B$149,QUOTIENT(ROW(A984)-2, 参照用!$J$12) + 3,1)&gt;0,
INDEX(中間シート!B$1:B$149,QUOTIENT(ROW(A984)-2, 参照用!$J$12) + 3,1),
"")</f>
        <v>46032</v>
      </c>
      <c r="B984" s="8" t="str">
        <f>IF(INDEX(中間シート!D$1:D$149,QUOTIENT(ROW(B984)-2, 参照用!$J$12) + 3,1)&gt;0,
INDEX(中間シート!D$1:D$149,QUOTIENT(ROW(B984)-2, 参照用!$J$12) + 3,1),
"")</f>
        <v>昼</v>
      </c>
      <c r="C984" s="8" t="str">
        <f>INDEX(中間シート!$A$1:$AZ$149,MATCH(A984&amp;B984,中間シート!$A$1:$A$149,0),MATCH(C$1,中間シート!$A$2:$AZ$2,0))</f>
        <v/>
      </c>
      <c r="D984" s="8" t="str">
        <f>INDEX(中間シート!$A$1:$AZ$149,MATCH($A984&amp;$B984,中間シート!$A$1:$A$149,0),MATCH(D$1,中間シート!$A$2:$AZ$2,0))</f>
        <v/>
      </c>
      <c r="E984" t="str">
        <f>IF(
A984="","",
VLOOKUP(MOD(ROW(A984)-2, 参照用!$J$12) + 1,参照用!$N$1:$P$50,2,0)
)</f>
        <v>時間帯</v>
      </c>
      <c r="F984" t="str">
        <f xml:space="preserve">
IF(A984="","",
VLOOKUP(MOD(ROW(A984)-2, 参照用!$J$12) + 1,参照用!$N$1:$P$50,3,0)
)</f>
        <v>時間帯</v>
      </c>
      <c r="G984" t="str">
        <f xml:space="preserve">
IF(A984="","",
IFERROR(
INDEX(中間シート!$B:$CB,
MATCH(A984&amp;B984,中間シート!$A$1:$A$149,0),
MATCH(F984,中間シート!$B$2:$CB$2,0)
),
"")
)</f>
        <v>昼</v>
      </c>
      <c r="H984" t="str">
        <f t="shared" si="45"/>
        <v/>
      </c>
      <c r="I984" t="str">
        <f t="shared" si="46"/>
        <v>昼</v>
      </c>
      <c r="J984" t="str">
        <f xml:space="preserve">
_xlfn.SWITCH(E984,
"良好サイン",H984*VLOOKUP(F984,参照用!$P$2:$Q$55,2,0),
"注意サイン",H984*VLOOKUP(F984,参照用!$P$2:$Q$55,2,0),
""
)</f>
        <v/>
      </c>
      <c r="K984" s="20">
        <f t="shared" si="47"/>
        <v>60</v>
      </c>
    </row>
    <row r="985" spans="1:11" x14ac:dyDescent="0.2">
      <c r="A985" s="8">
        <f>IF(INDEX(中間シート!B$1:B$149,QUOTIENT(ROW(A985)-2, 参照用!$J$12) + 3,1)&gt;0,
INDEX(中間シート!B$1:B$149,QUOTIENT(ROW(A985)-2, 参照用!$J$12) + 3,1),
"")</f>
        <v>46032</v>
      </c>
      <c r="B985" s="8" t="str">
        <f>IF(INDEX(中間シート!D$1:D$149,QUOTIENT(ROW(B985)-2, 参照用!$J$12) + 3,1)&gt;0,
INDEX(中間シート!D$1:D$149,QUOTIENT(ROW(B985)-2, 参照用!$J$12) + 3,1),
"")</f>
        <v>昼</v>
      </c>
      <c r="C985" s="8" t="str">
        <f>INDEX(中間シート!$A$1:$AZ$149,MATCH(A985&amp;B985,中間シート!$A$1:$A$149,0),MATCH(C$1,中間シート!$A$2:$AZ$2,0))</f>
        <v/>
      </c>
      <c r="D985" s="8" t="str">
        <f>INDEX(中間シート!$A$1:$AZ$149,MATCH($A985&amp;$B985,中間シート!$A$1:$A$149,0),MATCH(D$1,中間シート!$A$2:$AZ$2,0))</f>
        <v/>
      </c>
      <c r="E985" t="str">
        <f>IF(
A985="","",
VLOOKUP(MOD(ROW(A985)-2, 参照用!$J$12) + 1,参照用!$N$1:$P$50,2,0)
)</f>
        <v>気候</v>
      </c>
      <c r="F985" t="str">
        <f xml:space="preserve">
IF(A985="","",
VLOOKUP(MOD(ROW(A985)-2, 参照用!$J$12) + 1,参照用!$N$1:$P$50,3,0)
)</f>
        <v>天気</v>
      </c>
      <c r="G985" t="str">
        <f xml:space="preserve">
IF(A985="","",
IFERROR(
INDEX(中間シート!$B:$CB,
MATCH(A985&amp;B985,中間シート!$A$1:$A$149,0),
MATCH(F985,中間シート!$B$2:$CB$2,0)
),
"")
)</f>
        <v/>
      </c>
      <c r="H985" t="str">
        <f t="shared" si="45"/>
        <v/>
      </c>
      <c r="I985" t="str">
        <f t="shared" si="46"/>
        <v/>
      </c>
      <c r="J985" t="str">
        <f xml:space="preserve">
_xlfn.SWITCH(E985,
"良好サイン",H985*VLOOKUP(F985,参照用!$P$2:$Q$55,2,0),
"注意サイン",H985*VLOOKUP(F985,参照用!$P$2:$Q$55,2,0),
""
)</f>
        <v/>
      </c>
      <c r="K985" s="20">
        <f t="shared" si="47"/>
        <v>60</v>
      </c>
    </row>
    <row r="986" spans="1:11" x14ac:dyDescent="0.2">
      <c r="A986" s="8">
        <f>IF(INDEX(中間シート!B$1:B$149,QUOTIENT(ROW(A986)-2, 参照用!$J$12) + 3,1)&gt;0,
INDEX(中間シート!B$1:B$149,QUOTIENT(ROW(A986)-2, 参照用!$J$12) + 3,1),
"")</f>
        <v>46032</v>
      </c>
      <c r="B986" s="8" t="str">
        <f>IF(INDEX(中間シート!D$1:D$149,QUOTIENT(ROW(B986)-2, 参照用!$J$12) + 3,1)&gt;0,
INDEX(中間シート!D$1:D$149,QUOTIENT(ROW(B986)-2, 参照用!$J$12) + 3,1),
"")</f>
        <v>昼</v>
      </c>
      <c r="C986" s="8" t="str">
        <f>INDEX(中間シート!$A$1:$AZ$149,MATCH(A986&amp;B986,中間シート!$A$1:$A$149,0),MATCH(C$1,中間シート!$A$2:$AZ$2,0))</f>
        <v/>
      </c>
      <c r="D986" s="8" t="str">
        <f>INDEX(中間シート!$A$1:$AZ$149,MATCH($A986&amp;$B986,中間シート!$A$1:$A$149,0),MATCH(D$1,中間シート!$A$2:$AZ$2,0))</f>
        <v/>
      </c>
      <c r="E986" t="str">
        <f>IF(
A986="","",
VLOOKUP(MOD(ROW(A986)-2, 参照用!$J$12) + 1,参照用!$N$1:$P$50,2,0)
)</f>
        <v>気候</v>
      </c>
      <c r="F986" t="str">
        <f xml:space="preserve">
IF(A986="","",
VLOOKUP(MOD(ROW(A986)-2, 参照用!$J$12) + 1,参照用!$N$1:$P$50,3,0)
)</f>
        <v>気温</v>
      </c>
      <c r="G986" t="str">
        <f xml:space="preserve">
IF(A986="","",
IFERROR(
INDEX(中間シート!$B:$CB,
MATCH(A986&amp;B986,中間シート!$A$1:$A$149,0),
MATCH(F986,中間シート!$B$2:$CB$2,0)
),
"")
)</f>
        <v/>
      </c>
      <c r="H986" t="str">
        <f t="shared" si="45"/>
        <v/>
      </c>
      <c r="I986" t="str">
        <f t="shared" si="46"/>
        <v/>
      </c>
      <c r="J986" t="str">
        <f xml:space="preserve">
_xlfn.SWITCH(E986,
"良好サイン",H986*VLOOKUP(F986,参照用!$P$2:$Q$55,2,0),
"注意サイン",H986*VLOOKUP(F986,参照用!$P$2:$Q$55,2,0),
""
)</f>
        <v/>
      </c>
      <c r="K986" s="20">
        <f t="shared" si="47"/>
        <v>60</v>
      </c>
    </row>
    <row r="987" spans="1:11" x14ac:dyDescent="0.2">
      <c r="A987" s="8">
        <f>IF(INDEX(中間シート!B$1:B$149,QUOTIENT(ROW(A987)-2, 参照用!$J$12) + 3,1)&gt;0,
INDEX(中間シート!B$1:B$149,QUOTIENT(ROW(A987)-2, 参照用!$J$12) + 3,1),
"")</f>
        <v>46032</v>
      </c>
      <c r="B987" s="8" t="str">
        <f>IF(INDEX(中間シート!D$1:D$149,QUOTIENT(ROW(B987)-2, 参照用!$J$12) + 3,1)&gt;0,
INDEX(中間シート!D$1:D$149,QUOTIENT(ROW(B987)-2, 参照用!$J$12) + 3,1),
"")</f>
        <v>昼</v>
      </c>
      <c r="C987" s="8" t="str">
        <f>INDEX(中間シート!$A$1:$AZ$149,MATCH(A987&amp;B987,中間シート!$A$1:$A$149,0),MATCH(C$1,中間シート!$A$2:$AZ$2,0))</f>
        <v/>
      </c>
      <c r="D987" s="8" t="str">
        <f>INDEX(中間シート!$A$1:$AZ$149,MATCH($A987&amp;$B987,中間シート!$A$1:$A$149,0),MATCH(D$1,中間シート!$A$2:$AZ$2,0))</f>
        <v/>
      </c>
      <c r="E987" t="str">
        <f>IF(
A987="","",
VLOOKUP(MOD(ROW(A987)-2, 参照用!$J$12) + 1,参照用!$N$1:$P$50,2,0)
)</f>
        <v>基礎指標</v>
      </c>
      <c r="F987" t="str">
        <f xml:space="preserve">
IF(A987="","",
VLOOKUP(MOD(ROW(A987)-2, 参照用!$J$12) + 1,参照用!$N$1:$P$50,3,0)
)</f>
        <v>睡眠</v>
      </c>
      <c r="G987">
        <f xml:space="preserve">
IF(A987="","",
IFERROR(
INDEX(中間シート!$B:$CB,
MATCH(A987&amp;B987,中間シート!$A$1:$A$149,0),
MATCH(F987,中間シート!$B$2:$CB$2,0)
),
"")
)</f>
        <v>0</v>
      </c>
      <c r="H987">
        <f t="shared" si="45"/>
        <v>0</v>
      </c>
      <c r="I987" t="str">
        <f t="shared" si="46"/>
        <v/>
      </c>
      <c r="J987" t="str">
        <f xml:space="preserve">
_xlfn.SWITCH(E987,
"良好サイン",H987*VLOOKUP(F987,参照用!$P$2:$Q$55,2,0),
"注意サイン",H987*VLOOKUP(F987,参照用!$P$2:$Q$55,2,0),
""
)</f>
        <v/>
      </c>
      <c r="K987" s="20">
        <f t="shared" si="47"/>
        <v>60</v>
      </c>
    </row>
    <row r="988" spans="1:11" x14ac:dyDescent="0.2">
      <c r="A988" s="8">
        <f>IF(INDEX(中間シート!B$1:B$149,QUOTIENT(ROW(A988)-2, 参照用!$J$12) + 3,1)&gt;0,
INDEX(中間シート!B$1:B$149,QUOTIENT(ROW(A988)-2, 参照用!$J$12) + 3,1),
"")</f>
        <v>46032</v>
      </c>
      <c r="B988" s="8" t="str">
        <f>IF(INDEX(中間シート!D$1:D$149,QUOTIENT(ROW(B988)-2, 参照用!$J$12) + 3,1)&gt;0,
INDEX(中間シート!D$1:D$149,QUOTIENT(ROW(B988)-2, 参照用!$J$12) + 3,1),
"")</f>
        <v>昼</v>
      </c>
      <c r="C988" s="8" t="str">
        <f>INDEX(中間シート!$A$1:$AZ$149,MATCH(A988&amp;B988,中間シート!$A$1:$A$149,0),MATCH(C$1,中間シート!$A$2:$AZ$2,0))</f>
        <v/>
      </c>
      <c r="D988" s="8" t="str">
        <f>INDEX(中間シート!$A$1:$AZ$149,MATCH($A988&amp;$B988,中間シート!$A$1:$A$149,0),MATCH(D$1,中間シート!$A$2:$AZ$2,0))</f>
        <v/>
      </c>
      <c r="E988" t="str">
        <f>IF(
A988="","",
VLOOKUP(MOD(ROW(A988)-2, 参照用!$J$12) + 1,参照用!$N$1:$P$50,2,0)
)</f>
        <v>基礎指標</v>
      </c>
      <c r="F988" t="str">
        <f xml:space="preserve">
IF(A988="","",
VLOOKUP(MOD(ROW(A988)-2, 参照用!$J$12) + 1,参照用!$N$1:$P$50,3,0)
)</f>
        <v>食事</v>
      </c>
      <c r="G988">
        <f xml:space="preserve">
IF(A988="","",
IFERROR(
INDEX(中間シート!$B:$CB,
MATCH(A988&amp;B988,中間シート!$A$1:$A$149,0),
MATCH(F988,中間シート!$B$2:$CB$2,0)
),
"")
)</f>
        <v>0</v>
      </c>
      <c r="H988">
        <f t="shared" si="45"/>
        <v>0</v>
      </c>
      <c r="I988" t="str">
        <f t="shared" si="46"/>
        <v/>
      </c>
      <c r="J988" t="str">
        <f xml:space="preserve">
_xlfn.SWITCH(E988,
"良好サイン",H988*VLOOKUP(F988,参照用!$P$2:$Q$55,2,0),
"注意サイン",H988*VLOOKUP(F988,参照用!$P$2:$Q$55,2,0),
""
)</f>
        <v/>
      </c>
      <c r="K988" s="20">
        <f t="shared" si="47"/>
        <v>60</v>
      </c>
    </row>
    <row r="989" spans="1:11" x14ac:dyDescent="0.2">
      <c r="A989" s="8">
        <f>IF(INDEX(中間シート!B$1:B$149,QUOTIENT(ROW(A989)-2, 参照用!$J$12) + 3,1)&gt;0,
INDEX(中間シート!B$1:B$149,QUOTIENT(ROW(A989)-2, 参照用!$J$12) + 3,1),
"")</f>
        <v>46032</v>
      </c>
      <c r="B989" s="8" t="str">
        <f>IF(INDEX(中間シート!D$1:D$149,QUOTIENT(ROW(B989)-2, 参照用!$J$12) + 3,1)&gt;0,
INDEX(中間シート!D$1:D$149,QUOTIENT(ROW(B989)-2, 参照用!$J$12) + 3,1),
"")</f>
        <v>昼</v>
      </c>
      <c r="C989" s="8" t="str">
        <f>INDEX(中間シート!$A$1:$AZ$149,MATCH(A989&amp;B989,中間シート!$A$1:$A$149,0),MATCH(C$1,中間シート!$A$2:$AZ$2,0))</f>
        <v/>
      </c>
      <c r="D989" s="8" t="str">
        <f>INDEX(中間シート!$A$1:$AZ$149,MATCH($A989&amp;$B989,中間シート!$A$1:$A$149,0),MATCH(D$1,中間シート!$A$2:$AZ$2,0))</f>
        <v/>
      </c>
      <c r="E989" t="str">
        <f>IF(
A989="","",
VLOOKUP(MOD(ROW(A989)-2, 参照用!$J$12) + 1,参照用!$N$1:$P$50,2,0)
)</f>
        <v>基礎指標</v>
      </c>
      <c r="F989" t="str">
        <f xml:space="preserve">
IF(A989="","",
VLOOKUP(MOD(ROW(A989)-2, 参照用!$J$12) + 1,参照用!$N$1:$P$50,3,0)
)</f>
        <v>ストレス</v>
      </c>
      <c r="G989">
        <f xml:space="preserve">
IF(A989="","",
IFERROR(
INDEX(中間シート!$B:$CB,
MATCH(A989&amp;B989,中間シート!$A$1:$A$149,0),
MATCH(F989,中間シート!$B$2:$CB$2,0)
),
"")
)</f>
        <v>0</v>
      </c>
      <c r="H989">
        <f t="shared" si="45"/>
        <v>0</v>
      </c>
      <c r="I989" t="str">
        <f t="shared" si="46"/>
        <v/>
      </c>
      <c r="J989" t="str">
        <f xml:space="preserve">
_xlfn.SWITCH(E989,
"良好サイン",H989*VLOOKUP(F989,参照用!$P$2:$Q$55,2,0),
"注意サイン",H989*VLOOKUP(F989,参照用!$P$2:$Q$55,2,0),
""
)</f>
        <v/>
      </c>
      <c r="K989" s="20">
        <f t="shared" si="47"/>
        <v>60</v>
      </c>
    </row>
    <row r="990" spans="1:11" x14ac:dyDescent="0.2">
      <c r="A990" s="8">
        <f>IF(INDEX(中間シート!B$1:B$149,QUOTIENT(ROW(A990)-2, 参照用!$J$12) + 3,1)&gt;0,
INDEX(中間シート!B$1:B$149,QUOTIENT(ROW(A990)-2, 参照用!$J$12) + 3,1),
"")</f>
        <v>46032</v>
      </c>
      <c r="B990" s="8" t="str">
        <f>IF(INDEX(中間シート!D$1:D$149,QUOTIENT(ROW(B990)-2, 参照用!$J$12) + 3,1)&gt;0,
INDEX(中間シート!D$1:D$149,QUOTIENT(ROW(B990)-2, 参照用!$J$12) + 3,1),
"")</f>
        <v>昼</v>
      </c>
      <c r="C990" s="8" t="str">
        <f>INDEX(中間シート!$A$1:$AZ$149,MATCH(A990&amp;B990,中間シート!$A$1:$A$149,0),MATCH(C$1,中間シート!$A$2:$AZ$2,0))</f>
        <v/>
      </c>
      <c r="D990" s="8" t="str">
        <f>INDEX(中間シート!$A$1:$AZ$149,MATCH($A990&amp;$B990,中間シート!$A$1:$A$149,0),MATCH(D$1,中間シート!$A$2:$AZ$2,0))</f>
        <v/>
      </c>
      <c r="E990" t="str">
        <f>IF(
A990="","",
VLOOKUP(MOD(ROW(A990)-2, 参照用!$J$12) + 1,参照用!$N$1:$P$50,2,0)
)</f>
        <v>良好サイン</v>
      </c>
      <c r="F990" t="str">
        <f xml:space="preserve">
IF(A990="","",
VLOOKUP(MOD(ROW(A990)-2, 参照用!$J$12) + 1,参照用!$N$1:$P$50,3,0)
)</f>
        <v>プラス思考</v>
      </c>
      <c r="G990">
        <f xml:space="preserve">
IF(A990="","",
IFERROR(
INDEX(中間シート!$B:$CB,
MATCH(A990&amp;B990,中間シート!$A$1:$A$149,0),
MATCH(F990,中間シート!$B$2:$CB$2,0)
),
"")
)</f>
        <v>0</v>
      </c>
      <c r="H990">
        <f t="shared" si="45"/>
        <v>0</v>
      </c>
      <c r="I990" t="str">
        <f t="shared" si="46"/>
        <v/>
      </c>
      <c r="J990">
        <f xml:space="preserve">
_xlfn.SWITCH(E990,
"良好サイン",H990*VLOOKUP(F990,参照用!$P$2:$Q$55,2,0),
"注意サイン",H990*VLOOKUP(F990,参照用!$P$2:$Q$55,2,0),
""
)</f>
        <v>0</v>
      </c>
      <c r="K990" s="20">
        <f t="shared" si="47"/>
        <v>60</v>
      </c>
    </row>
    <row r="991" spans="1:11" x14ac:dyDescent="0.2">
      <c r="A991" s="8">
        <f>IF(INDEX(中間シート!B$1:B$149,QUOTIENT(ROW(A991)-2, 参照用!$J$12) + 3,1)&gt;0,
INDEX(中間シート!B$1:B$149,QUOTIENT(ROW(A991)-2, 参照用!$J$12) + 3,1),
"")</f>
        <v>46032</v>
      </c>
      <c r="B991" s="8" t="str">
        <f>IF(INDEX(中間シート!D$1:D$149,QUOTIENT(ROW(B991)-2, 参照用!$J$12) + 3,1)&gt;0,
INDEX(中間シート!D$1:D$149,QUOTIENT(ROW(B991)-2, 参照用!$J$12) + 3,1),
"")</f>
        <v>昼</v>
      </c>
      <c r="C991" s="8" t="str">
        <f>INDEX(中間シート!$A$1:$AZ$149,MATCH(A991&amp;B991,中間シート!$A$1:$A$149,0),MATCH(C$1,中間シート!$A$2:$AZ$2,0))</f>
        <v/>
      </c>
      <c r="D991" s="8" t="str">
        <f>INDEX(中間シート!$A$1:$AZ$149,MATCH($A991&amp;$B991,中間シート!$A$1:$A$149,0),MATCH(D$1,中間シート!$A$2:$AZ$2,0))</f>
        <v/>
      </c>
      <c r="E991" t="str">
        <f>IF(
A991="","",
VLOOKUP(MOD(ROW(A991)-2, 参照用!$J$12) + 1,参照用!$N$1:$P$50,2,0)
)</f>
        <v>良好サイン</v>
      </c>
      <c r="F991" t="str">
        <f xml:space="preserve">
IF(A991="","",
VLOOKUP(MOD(ROW(A991)-2, 参照用!$J$12) + 1,参照用!$N$1:$P$50,3,0)
)</f>
        <v>元気</v>
      </c>
      <c r="G991">
        <f xml:space="preserve">
IF(A991="","",
IFERROR(
INDEX(中間シート!$B:$CB,
MATCH(A991&amp;B991,中間シート!$A$1:$A$149,0),
MATCH(F991,中間シート!$B$2:$CB$2,0)
),
"")
)</f>
        <v>0</v>
      </c>
      <c r="H991">
        <f t="shared" si="45"/>
        <v>0</v>
      </c>
      <c r="I991" t="str">
        <f t="shared" si="46"/>
        <v/>
      </c>
      <c r="J991">
        <f xml:space="preserve">
_xlfn.SWITCH(E991,
"良好サイン",H991*VLOOKUP(F991,参照用!$P$2:$Q$55,2,0),
"注意サイン",H991*VLOOKUP(F991,参照用!$P$2:$Q$55,2,0),
""
)</f>
        <v>0</v>
      </c>
      <c r="K991" s="20">
        <f t="shared" si="47"/>
        <v>60</v>
      </c>
    </row>
    <row r="992" spans="1:11" x14ac:dyDescent="0.2">
      <c r="A992" s="8">
        <f>IF(INDEX(中間シート!B$1:B$149,QUOTIENT(ROW(A992)-2, 参照用!$J$12) + 3,1)&gt;0,
INDEX(中間シート!B$1:B$149,QUOTIENT(ROW(A992)-2, 参照用!$J$12) + 3,1),
"")</f>
        <v>46032</v>
      </c>
      <c r="B992" s="8" t="str">
        <f>IF(INDEX(中間シート!D$1:D$149,QUOTIENT(ROW(B992)-2, 参照用!$J$12) + 3,1)&gt;0,
INDEX(中間シート!D$1:D$149,QUOTIENT(ROW(B992)-2, 参照用!$J$12) + 3,1),
"")</f>
        <v>昼</v>
      </c>
      <c r="C992" s="8" t="str">
        <f>INDEX(中間シート!$A$1:$AZ$149,MATCH(A992&amp;B992,中間シート!$A$1:$A$149,0),MATCH(C$1,中間シート!$A$2:$AZ$2,0))</f>
        <v/>
      </c>
      <c r="D992" s="8" t="str">
        <f>INDEX(中間シート!$A$1:$AZ$149,MATCH($A992&amp;$B992,中間シート!$A$1:$A$149,0),MATCH(D$1,中間シート!$A$2:$AZ$2,0))</f>
        <v/>
      </c>
      <c r="E992" t="str">
        <f>IF(
A992="","",
VLOOKUP(MOD(ROW(A992)-2, 参照用!$J$12) + 1,参照用!$N$1:$P$50,2,0)
)</f>
        <v>良好サイン</v>
      </c>
      <c r="F992" t="str">
        <f xml:space="preserve">
IF(A992="","",
VLOOKUP(MOD(ROW(A992)-2, 参照用!$J$12) + 1,参照用!$N$1:$P$50,3,0)
)</f>
        <v>やる気あり</v>
      </c>
      <c r="G992">
        <f xml:space="preserve">
IF(A992="","",
IFERROR(
INDEX(中間シート!$B:$CB,
MATCH(A992&amp;B992,中間シート!$A$1:$A$149,0),
MATCH(F992,中間シート!$B$2:$CB$2,0)
),
"")
)</f>
        <v>0</v>
      </c>
      <c r="H992">
        <f t="shared" si="45"/>
        <v>0</v>
      </c>
      <c r="I992" t="str">
        <f t="shared" si="46"/>
        <v/>
      </c>
      <c r="J992">
        <f xml:space="preserve">
_xlfn.SWITCH(E992,
"良好サイン",H992*VLOOKUP(F992,参照用!$P$2:$Q$55,2,0),
"注意サイン",H992*VLOOKUP(F992,参照用!$P$2:$Q$55,2,0),
""
)</f>
        <v>0</v>
      </c>
      <c r="K992" s="20">
        <f t="shared" si="47"/>
        <v>60</v>
      </c>
    </row>
    <row r="993" spans="1:11" x14ac:dyDescent="0.2">
      <c r="A993" s="8">
        <f>IF(INDEX(中間シート!B$1:B$149,QUOTIENT(ROW(A993)-2, 参照用!$J$12) + 3,1)&gt;0,
INDEX(中間シート!B$1:B$149,QUOTIENT(ROW(A993)-2, 参照用!$J$12) + 3,1),
"")</f>
        <v>46032</v>
      </c>
      <c r="B993" s="8" t="str">
        <f>IF(INDEX(中間シート!D$1:D$149,QUOTIENT(ROW(B993)-2, 参照用!$J$12) + 3,1)&gt;0,
INDEX(中間シート!D$1:D$149,QUOTIENT(ROW(B993)-2, 参照用!$J$12) + 3,1),
"")</f>
        <v>昼</v>
      </c>
      <c r="C993" s="8" t="str">
        <f>INDEX(中間シート!$A$1:$AZ$149,MATCH(A993&amp;B993,中間シート!$A$1:$A$149,0),MATCH(C$1,中間シート!$A$2:$AZ$2,0))</f>
        <v/>
      </c>
      <c r="D993" s="8" t="str">
        <f>INDEX(中間シート!$A$1:$AZ$149,MATCH($A993&amp;$B993,中間シート!$A$1:$A$149,0),MATCH(D$1,中間シート!$A$2:$AZ$2,0))</f>
        <v/>
      </c>
      <c r="E993" t="str">
        <f>IF(
A993="","",
VLOOKUP(MOD(ROW(A993)-2, 参照用!$J$12) + 1,参照用!$N$1:$P$50,2,0)
)</f>
        <v>良好サイン</v>
      </c>
      <c r="F993" t="str">
        <f xml:space="preserve">
IF(A993="","",
VLOOKUP(MOD(ROW(A993)-2, 参照用!$J$12) + 1,参照用!$N$1:$P$50,3,0)
)</f>
        <v>心に余裕</v>
      </c>
      <c r="G993">
        <f xml:space="preserve">
IF(A993="","",
IFERROR(
INDEX(中間シート!$B:$CB,
MATCH(A993&amp;B993,中間シート!$A$1:$A$149,0),
MATCH(F993,中間シート!$B$2:$CB$2,0)
),
"")
)</f>
        <v>0</v>
      </c>
      <c r="H993">
        <f t="shared" si="45"/>
        <v>0</v>
      </c>
      <c r="I993" t="str">
        <f t="shared" si="46"/>
        <v/>
      </c>
      <c r="J993">
        <f xml:space="preserve">
_xlfn.SWITCH(E993,
"良好サイン",H993*VLOOKUP(F993,参照用!$P$2:$Q$55,2,0),
"注意サイン",H993*VLOOKUP(F993,参照用!$P$2:$Q$55,2,0),
""
)</f>
        <v>0</v>
      </c>
      <c r="K993" s="20">
        <f t="shared" si="47"/>
        <v>60</v>
      </c>
    </row>
    <row r="994" spans="1:11" x14ac:dyDescent="0.2">
      <c r="A994" s="8">
        <f>IF(INDEX(中間シート!B$1:B$149,QUOTIENT(ROW(A994)-2, 参照用!$J$12) + 3,1)&gt;0,
INDEX(中間シート!B$1:B$149,QUOTIENT(ROW(A994)-2, 参照用!$J$12) + 3,1),
"")</f>
        <v>46032</v>
      </c>
      <c r="B994" s="8" t="str">
        <f>IF(INDEX(中間シート!D$1:D$149,QUOTIENT(ROW(B994)-2, 参照用!$J$12) + 3,1)&gt;0,
INDEX(中間シート!D$1:D$149,QUOTIENT(ROW(B994)-2, 参照用!$J$12) + 3,1),
"")</f>
        <v>昼</v>
      </c>
      <c r="C994" s="8" t="str">
        <f>INDEX(中間シート!$A$1:$AZ$149,MATCH(A994&amp;B994,中間シート!$A$1:$A$149,0),MATCH(C$1,中間シート!$A$2:$AZ$2,0))</f>
        <v/>
      </c>
      <c r="D994" s="8" t="str">
        <f>INDEX(中間シート!$A$1:$AZ$149,MATCH($A994&amp;$B994,中間シート!$A$1:$A$149,0),MATCH(D$1,中間シート!$A$2:$AZ$2,0))</f>
        <v/>
      </c>
      <c r="E994" t="str">
        <f>IF(
A994="","",
VLOOKUP(MOD(ROW(A994)-2, 参照用!$J$12) + 1,参照用!$N$1:$P$50,2,0)
)</f>
        <v>良好サイン</v>
      </c>
      <c r="F994" t="str">
        <f xml:space="preserve">
IF(A994="","",
VLOOKUP(MOD(ROW(A994)-2, 参照用!$J$12) + 1,参照用!$N$1:$P$50,3,0)
)</f>
        <v>イキイキ</v>
      </c>
      <c r="G994">
        <f xml:space="preserve">
IF(A994="","",
IFERROR(
INDEX(中間シート!$B:$CB,
MATCH(A994&amp;B994,中間シート!$A$1:$A$149,0),
MATCH(F994,中間シート!$B$2:$CB$2,0)
),
"")
)</f>
        <v>0</v>
      </c>
      <c r="H994">
        <f t="shared" si="45"/>
        <v>0</v>
      </c>
      <c r="I994" t="str">
        <f t="shared" si="46"/>
        <v/>
      </c>
      <c r="J994">
        <f xml:space="preserve">
_xlfn.SWITCH(E994,
"良好サイン",H994*VLOOKUP(F994,参照用!$P$2:$Q$55,2,0),
"注意サイン",H994*VLOOKUP(F994,参照用!$P$2:$Q$55,2,0),
""
)</f>
        <v>0</v>
      </c>
      <c r="K994" s="20">
        <f t="shared" si="47"/>
        <v>60</v>
      </c>
    </row>
    <row r="995" spans="1:11" x14ac:dyDescent="0.2">
      <c r="A995" s="8">
        <f>IF(INDEX(中間シート!B$1:B$149,QUOTIENT(ROW(A995)-2, 参照用!$J$12) + 3,1)&gt;0,
INDEX(中間シート!B$1:B$149,QUOTIENT(ROW(A995)-2, 参照用!$J$12) + 3,1),
"")</f>
        <v>46032</v>
      </c>
      <c r="B995" s="8" t="str">
        <f>IF(INDEX(中間シート!D$1:D$149,QUOTIENT(ROW(B995)-2, 参照用!$J$12) + 3,1)&gt;0,
INDEX(中間シート!D$1:D$149,QUOTIENT(ROW(B995)-2, 参照用!$J$12) + 3,1),
"")</f>
        <v>昼</v>
      </c>
      <c r="C995" s="8" t="str">
        <f>INDEX(中間シート!$A$1:$AZ$149,MATCH(A995&amp;B995,中間シート!$A$1:$A$149,0),MATCH(C$1,中間シート!$A$2:$AZ$2,0))</f>
        <v/>
      </c>
      <c r="D995" s="8" t="str">
        <f>INDEX(中間シート!$A$1:$AZ$149,MATCH($A995&amp;$B995,中間シート!$A$1:$A$149,0),MATCH(D$1,中間シート!$A$2:$AZ$2,0))</f>
        <v/>
      </c>
      <c r="E995" t="str">
        <f>IF(
A995="","",
VLOOKUP(MOD(ROW(A995)-2, 参照用!$J$12) + 1,参照用!$N$1:$P$50,2,0)
)</f>
        <v>良好サイン</v>
      </c>
      <c r="F995" t="str">
        <f xml:space="preserve">
IF(A995="","",
VLOOKUP(MOD(ROW(A995)-2, 参照用!$J$12) + 1,参照用!$N$1:$P$50,3,0)
)</f>
        <v>活動的</v>
      </c>
      <c r="G995">
        <f xml:space="preserve">
IF(A995="","",
IFERROR(
INDEX(中間シート!$B:$CB,
MATCH(A995&amp;B995,中間シート!$A$1:$A$149,0),
MATCH(F995,中間シート!$B$2:$CB$2,0)
),
"")
)</f>
        <v>0</v>
      </c>
      <c r="H995">
        <f t="shared" si="45"/>
        <v>0</v>
      </c>
      <c r="I995" t="str">
        <f t="shared" si="46"/>
        <v/>
      </c>
      <c r="J995">
        <f xml:space="preserve">
_xlfn.SWITCH(E995,
"良好サイン",H995*VLOOKUP(F995,参照用!$P$2:$Q$55,2,0),
"注意サイン",H995*VLOOKUP(F995,参照用!$P$2:$Q$55,2,0),
""
)</f>
        <v>0</v>
      </c>
      <c r="K995" s="20">
        <f t="shared" si="47"/>
        <v>60</v>
      </c>
    </row>
    <row r="996" spans="1:11" x14ac:dyDescent="0.2">
      <c r="A996" s="8">
        <f>IF(INDEX(中間シート!B$1:B$149,QUOTIENT(ROW(A996)-2, 参照用!$J$12) + 3,1)&gt;0,
INDEX(中間シート!B$1:B$149,QUOTIENT(ROW(A996)-2, 参照用!$J$12) + 3,1),
"")</f>
        <v>46032</v>
      </c>
      <c r="B996" s="8" t="str">
        <f>IF(INDEX(中間シート!D$1:D$149,QUOTIENT(ROW(B996)-2, 参照用!$J$12) + 3,1)&gt;0,
INDEX(中間シート!D$1:D$149,QUOTIENT(ROW(B996)-2, 参照用!$J$12) + 3,1),
"")</f>
        <v>昼</v>
      </c>
      <c r="C996" s="8" t="str">
        <f>INDEX(中間シート!$A$1:$AZ$149,MATCH(A996&amp;B996,中間シート!$A$1:$A$149,0),MATCH(C$1,中間シート!$A$2:$AZ$2,0))</f>
        <v/>
      </c>
      <c r="D996" s="8" t="str">
        <f>INDEX(中間シート!$A$1:$AZ$149,MATCH($A996&amp;$B996,中間シート!$A$1:$A$149,0),MATCH(D$1,中間シート!$A$2:$AZ$2,0))</f>
        <v/>
      </c>
      <c r="E996" t="str">
        <f>IF(
A996="","",
VLOOKUP(MOD(ROW(A996)-2, 参照用!$J$12) + 1,参照用!$N$1:$P$50,2,0)
)</f>
        <v>注意サイン</v>
      </c>
      <c r="F996" t="str">
        <f xml:space="preserve">
IF(A996="","",
VLOOKUP(MOD(ROW(A996)-2, 参照用!$J$12) + 1,参照用!$N$1:$P$50,3,0)
)</f>
        <v>ため息が増加</v>
      </c>
      <c r="G996">
        <f xml:space="preserve">
IF(A996="","",
IFERROR(
INDEX(中間シート!$B:$CB,
MATCH(A996&amp;B996,中間シート!$A$1:$A$149,0),
MATCH(F996,中間シート!$B$2:$CB$2,0)
),
"")
)</f>
        <v>0</v>
      </c>
      <c r="H996">
        <f t="shared" si="45"/>
        <v>0</v>
      </c>
      <c r="I996" t="str">
        <f t="shared" si="46"/>
        <v/>
      </c>
      <c r="J996">
        <f xml:space="preserve">
_xlfn.SWITCH(E996,
"良好サイン",H996*VLOOKUP(F996,参照用!$P$2:$Q$55,2,0),
"注意サイン",H996*VLOOKUP(F996,参照用!$P$2:$Q$55,2,0),
""
)</f>
        <v>0</v>
      </c>
      <c r="K996" s="20">
        <f t="shared" si="47"/>
        <v>60</v>
      </c>
    </row>
    <row r="997" spans="1:11" x14ac:dyDescent="0.2">
      <c r="A997" s="8">
        <f>IF(INDEX(中間シート!B$1:B$149,QUOTIENT(ROW(A997)-2, 参照用!$J$12) + 3,1)&gt;0,
INDEX(中間シート!B$1:B$149,QUOTIENT(ROW(A997)-2, 参照用!$J$12) + 3,1),
"")</f>
        <v>46032</v>
      </c>
      <c r="B997" s="8" t="str">
        <f>IF(INDEX(中間シート!D$1:D$149,QUOTIENT(ROW(B997)-2, 参照用!$J$12) + 3,1)&gt;0,
INDEX(中間シート!D$1:D$149,QUOTIENT(ROW(B997)-2, 参照用!$J$12) + 3,1),
"")</f>
        <v>昼</v>
      </c>
      <c r="C997" s="8" t="str">
        <f>INDEX(中間シート!$A$1:$AZ$149,MATCH(A997&amp;B997,中間シート!$A$1:$A$149,0),MATCH(C$1,中間シート!$A$2:$AZ$2,0))</f>
        <v/>
      </c>
      <c r="D997" s="8" t="str">
        <f>INDEX(中間シート!$A$1:$AZ$149,MATCH($A997&amp;$B997,中間シート!$A$1:$A$149,0),MATCH(D$1,中間シート!$A$2:$AZ$2,0))</f>
        <v/>
      </c>
      <c r="E997" t="str">
        <f>IF(
A997="","",
VLOOKUP(MOD(ROW(A997)-2, 参照用!$J$12) + 1,参照用!$N$1:$P$50,2,0)
)</f>
        <v>注意サイン</v>
      </c>
      <c r="F997" t="str">
        <f xml:space="preserve">
IF(A997="","",
VLOOKUP(MOD(ROW(A997)-2, 参照用!$J$12) + 1,参照用!$N$1:$P$50,3,0)
)</f>
        <v>もやもや</v>
      </c>
      <c r="G997">
        <f xml:space="preserve">
IF(A997="","",
IFERROR(
INDEX(中間シート!$B:$CB,
MATCH(A997&amp;B997,中間シート!$A$1:$A$149,0),
MATCH(F997,中間シート!$B$2:$CB$2,0)
),
"")
)</f>
        <v>0</v>
      </c>
      <c r="H997">
        <f t="shared" si="45"/>
        <v>0</v>
      </c>
      <c r="I997" t="str">
        <f t="shared" si="46"/>
        <v/>
      </c>
      <c r="J997">
        <f xml:space="preserve">
_xlfn.SWITCH(E997,
"良好サイン",H997*VLOOKUP(F997,参照用!$P$2:$Q$55,2,0),
"注意サイン",H997*VLOOKUP(F997,参照用!$P$2:$Q$55,2,0),
""
)</f>
        <v>0</v>
      </c>
      <c r="K997" s="20">
        <f t="shared" si="47"/>
        <v>60</v>
      </c>
    </row>
    <row r="998" spans="1:11" x14ac:dyDescent="0.2">
      <c r="A998" s="8">
        <f>IF(INDEX(中間シート!B$1:B$149,QUOTIENT(ROW(A998)-2, 参照用!$J$12) + 3,1)&gt;0,
INDEX(中間シート!B$1:B$149,QUOTIENT(ROW(A998)-2, 参照用!$J$12) + 3,1),
"")</f>
        <v>46032</v>
      </c>
      <c r="B998" s="8" t="str">
        <f>IF(INDEX(中間シート!D$1:D$149,QUOTIENT(ROW(B998)-2, 参照用!$J$12) + 3,1)&gt;0,
INDEX(中間シート!D$1:D$149,QUOTIENT(ROW(B998)-2, 参照用!$J$12) + 3,1),
"")</f>
        <v>昼</v>
      </c>
      <c r="C998" s="8" t="str">
        <f>INDEX(中間シート!$A$1:$AZ$149,MATCH(A998&amp;B998,中間シート!$A$1:$A$149,0),MATCH(C$1,中間シート!$A$2:$AZ$2,0))</f>
        <v/>
      </c>
      <c r="D998" s="8" t="str">
        <f>INDEX(中間シート!$A$1:$AZ$149,MATCH($A998&amp;$B998,中間シート!$A$1:$A$149,0),MATCH(D$1,中間シート!$A$2:$AZ$2,0))</f>
        <v/>
      </c>
      <c r="E998" t="str">
        <f>IF(
A998="","",
VLOOKUP(MOD(ROW(A998)-2, 参照用!$J$12) + 1,参照用!$N$1:$P$50,2,0)
)</f>
        <v>注意サイン</v>
      </c>
      <c r="F998" t="str">
        <f xml:space="preserve">
IF(A998="","",
VLOOKUP(MOD(ROW(A998)-2, 参照用!$J$12) + 1,参照用!$N$1:$P$50,3,0)
)</f>
        <v>だるい</v>
      </c>
      <c r="G998">
        <f xml:space="preserve">
IF(A998="","",
IFERROR(
INDEX(中間シート!$B:$CB,
MATCH(A998&amp;B998,中間シート!$A$1:$A$149,0),
MATCH(F998,中間シート!$B$2:$CB$2,0)
),
"")
)</f>
        <v>0</v>
      </c>
      <c r="H998">
        <f t="shared" si="45"/>
        <v>0</v>
      </c>
      <c r="I998" t="str">
        <f t="shared" si="46"/>
        <v/>
      </c>
      <c r="J998">
        <f xml:space="preserve">
_xlfn.SWITCH(E998,
"良好サイン",H998*VLOOKUP(F998,参照用!$P$2:$Q$55,2,0),
"注意サイン",H998*VLOOKUP(F998,参照用!$P$2:$Q$55,2,0),
""
)</f>
        <v>0</v>
      </c>
      <c r="K998" s="20">
        <f t="shared" si="47"/>
        <v>60</v>
      </c>
    </row>
    <row r="999" spans="1:11" x14ac:dyDescent="0.2">
      <c r="A999" s="8">
        <f>IF(INDEX(中間シート!B$1:B$149,QUOTIENT(ROW(A999)-2, 参照用!$J$12) + 3,1)&gt;0,
INDEX(中間シート!B$1:B$149,QUOTIENT(ROW(A999)-2, 参照用!$J$12) + 3,1),
"")</f>
        <v>46032</v>
      </c>
      <c r="B999" s="8" t="str">
        <f>IF(INDEX(中間シート!D$1:D$149,QUOTIENT(ROW(B999)-2, 参照用!$J$12) + 3,1)&gt;0,
INDEX(中間シート!D$1:D$149,QUOTIENT(ROW(B999)-2, 参照用!$J$12) + 3,1),
"")</f>
        <v>昼</v>
      </c>
      <c r="C999" s="8" t="str">
        <f>INDEX(中間シート!$A$1:$AZ$149,MATCH(A999&amp;B999,中間シート!$A$1:$A$149,0),MATCH(C$1,中間シート!$A$2:$AZ$2,0))</f>
        <v/>
      </c>
      <c r="D999" s="8" t="str">
        <f>INDEX(中間シート!$A$1:$AZ$149,MATCH($A999&amp;$B999,中間シート!$A$1:$A$149,0),MATCH(D$1,中間シート!$A$2:$AZ$2,0))</f>
        <v/>
      </c>
      <c r="E999" t="str">
        <f>IF(
A999="","",
VLOOKUP(MOD(ROW(A999)-2, 参照用!$J$12) + 1,参照用!$N$1:$P$50,2,0)
)</f>
        <v>注意サイン</v>
      </c>
      <c r="F999" t="str">
        <f xml:space="preserve">
IF(A999="","",
VLOOKUP(MOD(ROW(A999)-2, 参照用!$J$12) + 1,参照用!$N$1:$P$50,3,0)
)</f>
        <v>ぼーっとする</v>
      </c>
      <c r="G999">
        <f xml:space="preserve">
IF(A999="","",
IFERROR(
INDEX(中間シート!$B:$CB,
MATCH(A999&amp;B999,中間シート!$A$1:$A$149,0),
MATCH(F999,中間シート!$B$2:$CB$2,0)
),
"")
)</f>
        <v>0</v>
      </c>
      <c r="H999">
        <f t="shared" si="45"/>
        <v>0</v>
      </c>
      <c r="I999" t="str">
        <f t="shared" si="46"/>
        <v/>
      </c>
      <c r="J999">
        <f xml:space="preserve">
_xlfn.SWITCH(E999,
"良好サイン",H999*VLOOKUP(F999,参照用!$P$2:$Q$55,2,0),
"注意サイン",H999*VLOOKUP(F999,参照用!$P$2:$Q$55,2,0),
""
)</f>
        <v>0</v>
      </c>
      <c r="K999" s="20">
        <f t="shared" si="47"/>
        <v>60</v>
      </c>
    </row>
    <row r="1000" spans="1:11" x14ac:dyDescent="0.2">
      <c r="A1000" s="8">
        <f>IF(INDEX(中間シート!B$1:B$149,QUOTIENT(ROW(A1000)-2, 参照用!$J$12) + 3,1)&gt;0,
INDEX(中間シート!B$1:B$149,QUOTIENT(ROW(A1000)-2, 参照用!$J$12) + 3,1),
"")</f>
        <v>46032</v>
      </c>
      <c r="B1000" s="8" t="str">
        <f>IF(INDEX(中間シート!D$1:D$149,QUOTIENT(ROW(B1000)-2, 参照用!$J$12) + 3,1)&gt;0,
INDEX(中間シート!D$1:D$149,QUOTIENT(ROW(B1000)-2, 参照用!$J$12) + 3,1),
"")</f>
        <v>昼</v>
      </c>
      <c r="C1000" s="8" t="str">
        <f>INDEX(中間シート!$A$1:$AZ$149,MATCH(A1000&amp;B1000,中間シート!$A$1:$A$149,0),MATCH(C$1,中間シート!$A$2:$AZ$2,0))</f>
        <v/>
      </c>
      <c r="D1000" s="8" t="str">
        <f>INDEX(中間シート!$A$1:$AZ$149,MATCH($A1000&amp;$B1000,中間シート!$A$1:$A$149,0),MATCH(D$1,中間シート!$A$2:$AZ$2,0))</f>
        <v/>
      </c>
      <c r="E1000" t="str">
        <f>IF(
A1000="","",
VLOOKUP(MOD(ROW(A1000)-2, 参照用!$J$12) + 1,参照用!$N$1:$P$50,2,0)
)</f>
        <v>注意サイン</v>
      </c>
      <c r="F1000" t="str">
        <f xml:space="preserve">
IF(A1000="","",
VLOOKUP(MOD(ROW(A1000)-2, 参照用!$J$12) + 1,参照用!$N$1:$P$50,3,0)
)</f>
        <v>協調性が低下</v>
      </c>
      <c r="G1000">
        <f xml:space="preserve">
IF(A1000="","",
IFERROR(
INDEX(中間シート!$B:$CB,
MATCH(A1000&amp;B1000,中間シート!$A$1:$A$149,0),
MATCH(F1000,中間シート!$B$2:$CB$2,0)
),
"")
)</f>
        <v>0</v>
      </c>
      <c r="H1000">
        <f t="shared" si="45"/>
        <v>0</v>
      </c>
      <c r="I1000" t="str">
        <f t="shared" si="46"/>
        <v/>
      </c>
      <c r="J1000">
        <f xml:space="preserve">
_xlfn.SWITCH(E1000,
"良好サイン",H1000*VLOOKUP(F1000,参照用!$P$2:$Q$55,2,0),
"注意サイン",H1000*VLOOKUP(F1000,参照用!$P$2:$Q$55,2,0),
""
)</f>
        <v>0</v>
      </c>
      <c r="K1000" s="20">
        <f t="shared" si="47"/>
        <v>60</v>
      </c>
    </row>
    <row r="1001" spans="1:11" x14ac:dyDescent="0.2">
      <c r="A1001" s="8">
        <f>IF(INDEX(中間シート!B$1:B$149,QUOTIENT(ROW(A1001)-2, 参照用!$J$12) + 3,1)&gt;0,
INDEX(中間シート!B$1:B$149,QUOTIENT(ROW(A1001)-2, 参照用!$J$12) + 3,1),
"")</f>
        <v>46032</v>
      </c>
      <c r="B1001" s="8" t="str">
        <f>IF(INDEX(中間シート!D$1:D$149,QUOTIENT(ROW(B1001)-2, 参照用!$J$12) + 3,1)&gt;0,
INDEX(中間シート!D$1:D$149,QUOTIENT(ROW(B1001)-2, 参照用!$J$12) + 3,1),
"")</f>
        <v>昼</v>
      </c>
      <c r="C1001" s="8" t="str">
        <f>INDEX(中間シート!$A$1:$AZ$149,MATCH(A1001&amp;B1001,中間シート!$A$1:$A$149,0),MATCH(C$1,中間シート!$A$2:$AZ$2,0))</f>
        <v/>
      </c>
      <c r="D1001" s="8" t="str">
        <f>INDEX(中間シート!$A$1:$AZ$149,MATCH($A1001&amp;$B1001,中間シート!$A$1:$A$149,0),MATCH(D$1,中間シート!$A$2:$AZ$2,0))</f>
        <v/>
      </c>
      <c r="E1001" t="str">
        <f>IF(
A1001="","",
VLOOKUP(MOD(ROW(A1001)-2, 参照用!$J$12) + 1,参照用!$N$1:$P$50,2,0)
)</f>
        <v>注意サイン</v>
      </c>
      <c r="F1001" t="str">
        <f xml:space="preserve">
IF(A1001="","",
VLOOKUP(MOD(ROW(A1001)-2, 参照用!$J$12) + 1,参照用!$N$1:$P$50,3,0)
)</f>
        <v>憂鬱</v>
      </c>
      <c r="G1001">
        <f xml:space="preserve">
IF(A1001="","",
IFERROR(
INDEX(中間シート!$B:$CB,
MATCH(A1001&amp;B1001,中間シート!$A$1:$A$149,0),
MATCH(F1001,中間シート!$B$2:$CB$2,0)
),
"")
)</f>
        <v>0</v>
      </c>
      <c r="H1001">
        <f t="shared" si="45"/>
        <v>0</v>
      </c>
      <c r="I1001" t="str">
        <f t="shared" si="46"/>
        <v/>
      </c>
      <c r="J1001">
        <f xml:space="preserve">
_xlfn.SWITCH(E1001,
"良好サイン",H1001*VLOOKUP(F1001,参照用!$P$2:$Q$55,2,0),
"注意サイン",H1001*VLOOKUP(F1001,参照用!$P$2:$Q$55,2,0),
""
)</f>
        <v>0</v>
      </c>
      <c r="K1001" s="20">
        <f t="shared" si="47"/>
        <v>60</v>
      </c>
    </row>
    <row r="1002" spans="1:11" x14ac:dyDescent="0.2">
      <c r="A1002" s="8">
        <f>IF(INDEX(中間シート!B$1:B$149,QUOTIENT(ROW(A1002)-2, 参照用!$J$12) + 3,1)&gt;0,
INDEX(中間シート!B$1:B$149,QUOTIENT(ROW(A1002)-2, 参照用!$J$12) + 3,1),
"")</f>
        <v>46032</v>
      </c>
      <c r="B1002" s="8" t="str">
        <f>IF(INDEX(中間シート!D$1:D$149,QUOTIENT(ROW(B1002)-2, 参照用!$J$12) + 3,1)&gt;0,
INDEX(中間シート!D$1:D$149,QUOTIENT(ROW(B1002)-2, 参照用!$J$12) + 3,1),
"")</f>
        <v>昼</v>
      </c>
      <c r="C1002" s="8" t="str">
        <f>INDEX(中間シート!$A$1:$AZ$149,MATCH(A1002&amp;B1002,中間シート!$A$1:$A$149,0),MATCH(C$1,中間シート!$A$2:$AZ$2,0))</f>
        <v/>
      </c>
      <c r="D1002" s="8" t="str">
        <f>INDEX(中間シート!$A$1:$AZ$149,MATCH($A1002&amp;$B1002,中間シート!$A$1:$A$149,0),MATCH(D$1,中間シート!$A$2:$AZ$2,0))</f>
        <v/>
      </c>
      <c r="E1002" t="str">
        <f>IF(
A1002="","",
VLOOKUP(MOD(ROW(A1002)-2, 参照用!$J$12) + 1,参照用!$N$1:$P$50,2,0)
)</f>
        <v>注意サイン</v>
      </c>
      <c r="F1002" t="str">
        <f xml:space="preserve">
IF(A1002="","",
VLOOKUP(MOD(ROW(A1002)-2, 参照用!$J$12) + 1,参照用!$N$1:$P$50,3,0)
)</f>
        <v>やる気が無い</v>
      </c>
      <c r="G1002">
        <f xml:space="preserve">
IF(A1002="","",
IFERROR(
INDEX(中間シート!$B:$CB,
MATCH(A1002&amp;B1002,中間シート!$A$1:$A$149,0),
MATCH(F1002,中間シート!$B$2:$CB$2,0)
),
"")
)</f>
        <v>0</v>
      </c>
      <c r="H1002">
        <f t="shared" si="45"/>
        <v>0</v>
      </c>
      <c r="I1002" t="str">
        <f t="shared" si="46"/>
        <v/>
      </c>
      <c r="J1002">
        <f xml:space="preserve">
_xlfn.SWITCH(E1002,
"良好サイン",H1002*VLOOKUP(F1002,参照用!$P$2:$Q$55,2,0),
"注意サイン",H1002*VLOOKUP(F1002,参照用!$P$2:$Q$55,2,0),
""
)</f>
        <v>0</v>
      </c>
      <c r="K1002" s="20">
        <f t="shared" si="47"/>
        <v>60</v>
      </c>
    </row>
    <row r="1003" spans="1:11" x14ac:dyDescent="0.2">
      <c r="A1003" s="8">
        <f>IF(INDEX(中間シート!B$1:B$149,QUOTIENT(ROW(A1003)-2, 参照用!$J$12) + 3,1)&gt;0,
INDEX(中間シート!B$1:B$149,QUOTIENT(ROW(A1003)-2, 参照用!$J$12) + 3,1),
"")</f>
        <v>46032</v>
      </c>
      <c r="B1003" s="8" t="str">
        <f>IF(INDEX(中間シート!D$1:D$149,QUOTIENT(ROW(B1003)-2, 参照用!$J$12) + 3,1)&gt;0,
INDEX(中間シート!D$1:D$149,QUOTIENT(ROW(B1003)-2, 参照用!$J$12) + 3,1),
"")</f>
        <v>昼</v>
      </c>
      <c r="C1003" s="8" t="str">
        <f>INDEX(中間シート!$A$1:$AZ$149,MATCH(A1003&amp;B1003,中間シート!$A$1:$A$149,0),MATCH(C$1,中間シート!$A$2:$AZ$2,0))</f>
        <v/>
      </c>
      <c r="D1003" s="8" t="str">
        <f>INDEX(中間シート!$A$1:$AZ$149,MATCH($A1003&amp;$B1003,中間シート!$A$1:$A$149,0),MATCH(D$1,中間シート!$A$2:$AZ$2,0))</f>
        <v/>
      </c>
      <c r="E1003" t="str">
        <f>IF(
A1003="","",
VLOOKUP(MOD(ROW(A1003)-2, 参照用!$J$12) + 1,参照用!$N$1:$P$50,2,0)
)</f>
        <v>注意サイン</v>
      </c>
      <c r="F1003" t="str">
        <f xml:space="preserve">
IF(A1003="","",
VLOOKUP(MOD(ROW(A1003)-2, 参照用!$J$12) + 1,参照用!$N$1:$P$50,3,0)
)</f>
        <v>物忘れ</v>
      </c>
      <c r="G1003">
        <f xml:space="preserve">
IF(A1003="","",
IFERROR(
INDEX(中間シート!$B:$CB,
MATCH(A1003&amp;B1003,中間シート!$A$1:$A$149,0),
MATCH(F1003,中間シート!$B$2:$CB$2,0)
),
"")
)</f>
        <v>0</v>
      </c>
      <c r="H1003">
        <f t="shared" si="45"/>
        <v>0</v>
      </c>
      <c r="I1003" t="str">
        <f t="shared" si="46"/>
        <v/>
      </c>
      <c r="J1003">
        <f xml:space="preserve">
_xlfn.SWITCH(E1003,
"良好サイン",H1003*VLOOKUP(F1003,参照用!$P$2:$Q$55,2,0),
"注意サイン",H1003*VLOOKUP(F1003,参照用!$P$2:$Q$55,2,0),
""
)</f>
        <v>0</v>
      </c>
      <c r="K1003" s="20">
        <f t="shared" si="47"/>
        <v>60</v>
      </c>
    </row>
    <row r="1004" spans="1:11" x14ac:dyDescent="0.2">
      <c r="A1004" s="8">
        <f>IF(INDEX(中間シート!B$1:B$149,QUOTIENT(ROW(A1004)-2, 参照用!$J$12) + 3,1)&gt;0,
INDEX(中間シート!B$1:B$149,QUOTIENT(ROW(A1004)-2, 参照用!$J$12) + 3,1),
"")</f>
        <v>46032</v>
      </c>
      <c r="B1004" s="8" t="str">
        <f>IF(INDEX(中間シート!D$1:D$149,QUOTIENT(ROW(B1004)-2, 参照用!$J$12) + 3,1)&gt;0,
INDEX(中間シート!D$1:D$149,QUOTIENT(ROW(B1004)-2, 参照用!$J$12) + 3,1),
"")</f>
        <v>昼</v>
      </c>
      <c r="C1004" s="8" t="str">
        <f>INDEX(中間シート!$A$1:$AZ$149,MATCH(A1004&amp;B1004,中間シート!$A$1:$A$149,0),MATCH(C$1,中間シート!$A$2:$AZ$2,0))</f>
        <v/>
      </c>
      <c r="D1004" s="8" t="str">
        <f>INDEX(中間シート!$A$1:$AZ$149,MATCH($A1004&amp;$B1004,中間シート!$A$1:$A$149,0),MATCH(D$1,中間シート!$A$2:$AZ$2,0))</f>
        <v/>
      </c>
      <c r="E1004" t="str">
        <f>IF(
A1004="","",
VLOOKUP(MOD(ROW(A1004)-2, 参照用!$J$12) + 1,参照用!$N$1:$P$50,2,0)
)</f>
        <v>悪化サイン</v>
      </c>
      <c r="F1004" t="str">
        <f xml:space="preserve">
IF(A1004="","",
VLOOKUP(MOD(ROW(A1004)-2, 参照用!$J$12) + 1,参照用!$N$1:$P$50,3,0)
)</f>
        <v>イライラ</v>
      </c>
      <c r="G1004">
        <f xml:space="preserve">
IF(A1004="","",
IFERROR(
INDEX(中間シート!$B:$CB,
MATCH(A1004&amp;B1004,中間シート!$A$1:$A$149,0),
MATCH(F1004,中間シート!$B$2:$CB$2,0)
),
"")
)</f>
        <v>0</v>
      </c>
      <c r="H1004">
        <f t="shared" si="45"/>
        <v>0</v>
      </c>
      <c r="I1004" t="str">
        <f t="shared" si="46"/>
        <v/>
      </c>
      <c r="J1004" t="str">
        <f xml:space="preserve">
_xlfn.SWITCH(E1004,
"良好サイン",H1004*VLOOKUP(F1004,参照用!$P$2:$Q$55,2,0),
"注意サイン",H1004*VLOOKUP(F1004,参照用!$P$2:$Q$55,2,0),
""
)</f>
        <v/>
      </c>
      <c r="K1004" s="20">
        <f t="shared" si="47"/>
        <v>60</v>
      </c>
    </row>
    <row r="1005" spans="1:11" x14ac:dyDescent="0.2">
      <c r="A1005" s="8">
        <f>IF(INDEX(中間シート!B$1:B$149,QUOTIENT(ROW(A1005)-2, 参照用!$J$12) + 3,1)&gt;0,
INDEX(中間シート!B$1:B$149,QUOTIENT(ROW(A1005)-2, 参照用!$J$12) + 3,1),
"")</f>
        <v>46032</v>
      </c>
      <c r="B1005" s="8" t="str">
        <f>IF(INDEX(中間シート!D$1:D$149,QUOTIENT(ROW(B1005)-2, 参照用!$J$12) + 3,1)&gt;0,
INDEX(中間シート!D$1:D$149,QUOTIENT(ROW(B1005)-2, 参照用!$J$12) + 3,1),
"")</f>
        <v>昼</v>
      </c>
      <c r="C1005" s="8" t="str">
        <f>INDEX(中間シート!$A$1:$AZ$149,MATCH(A1005&amp;B1005,中間シート!$A$1:$A$149,0),MATCH(C$1,中間シート!$A$2:$AZ$2,0))</f>
        <v/>
      </c>
      <c r="D1005" s="8" t="str">
        <f>INDEX(中間シート!$A$1:$AZ$149,MATCH($A1005&amp;$B1005,中間シート!$A$1:$A$149,0),MATCH(D$1,中間シート!$A$2:$AZ$2,0))</f>
        <v/>
      </c>
      <c r="E1005" t="str">
        <f>IF(
A1005="","",
VLOOKUP(MOD(ROW(A1005)-2, 参照用!$J$12) + 1,参照用!$N$1:$P$50,2,0)
)</f>
        <v>悪化サイン</v>
      </c>
      <c r="F1005" t="str">
        <f xml:space="preserve">
IF(A1005="","",
VLOOKUP(MOD(ROW(A1005)-2, 参照用!$J$12) + 1,参照用!$N$1:$P$50,3,0)
)</f>
        <v>恐怖心</v>
      </c>
      <c r="G1005">
        <f xml:space="preserve">
IF(A1005="","",
IFERROR(
INDEX(中間シート!$B:$CB,
MATCH(A1005&amp;B1005,中間シート!$A$1:$A$149,0),
MATCH(F1005,中間シート!$B$2:$CB$2,0)
),
"")
)</f>
        <v>0</v>
      </c>
      <c r="H1005">
        <f t="shared" si="45"/>
        <v>0</v>
      </c>
      <c r="I1005" t="str">
        <f t="shared" si="46"/>
        <v/>
      </c>
      <c r="J1005" t="str">
        <f xml:space="preserve">
_xlfn.SWITCH(E1005,
"良好サイン",H1005*VLOOKUP(F1005,参照用!$P$2:$Q$55,2,0),
"注意サイン",H1005*VLOOKUP(F1005,参照用!$P$2:$Q$55,2,0),
""
)</f>
        <v/>
      </c>
      <c r="K1005" s="20">
        <f t="shared" si="47"/>
        <v>60</v>
      </c>
    </row>
    <row r="1006" spans="1:11" x14ac:dyDescent="0.2">
      <c r="A1006" s="8">
        <f>IF(INDEX(中間シート!B$1:B$149,QUOTIENT(ROW(A1006)-2, 参照用!$J$12) + 3,1)&gt;0,
INDEX(中間シート!B$1:B$149,QUOTIENT(ROW(A1006)-2, 参照用!$J$12) + 3,1),
"")</f>
        <v>46032</v>
      </c>
      <c r="B1006" s="8" t="str">
        <f>IF(INDEX(中間シート!D$1:D$149,QUOTIENT(ROW(B1006)-2, 参照用!$J$12) + 3,1)&gt;0,
INDEX(中間シート!D$1:D$149,QUOTIENT(ROW(B1006)-2, 参照用!$J$12) + 3,1),
"")</f>
        <v>昼</v>
      </c>
      <c r="C1006" s="8" t="str">
        <f>INDEX(中間シート!$A$1:$AZ$149,MATCH(A1006&amp;B1006,中間シート!$A$1:$A$149,0),MATCH(C$1,中間シート!$A$2:$AZ$2,0))</f>
        <v/>
      </c>
      <c r="D1006" s="8" t="str">
        <f>INDEX(中間シート!$A$1:$AZ$149,MATCH($A1006&amp;$B1006,中間シート!$A$1:$A$149,0),MATCH(D$1,中間シート!$A$2:$AZ$2,0))</f>
        <v/>
      </c>
      <c r="E1006" t="str">
        <f>IF(
A1006="","",
VLOOKUP(MOD(ROW(A1006)-2, 参照用!$J$12) + 1,参照用!$N$1:$P$50,2,0)
)</f>
        <v>悪化サイン</v>
      </c>
      <c r="F1006" t="str">
        <f xml:space="preserve">
IF(A1006="","",
VLOOKUP(MOD(ROW(A1006)-2, 参照用!$J$12) + 1,参照用!$N$1:$P$50,3,0)
)</f>
        <v>外出不可</v>
      </c>
      <c r="G1006">
        <f xml:space="preserve">
IF(A1006="","",
IFERROR(
INDEX(中間シート!$B:$CB,
MATCH(A1006&amp;B1006,中間シート!$A$1:$A$149,0),
MATCH(F1006,中間シート!$B$2:$CB$2,0)
),
"")
)</f>
        <v>0</v>
      </c>
      <c r="H1006">
        <f t="shared" si="45"/>
        <v>0</v>
      </c>
      <c r="I1006" t="str">
        <f t="shared" si="46"/>
        <v/>
      </c>
      <c r="J1006" t="str">
        <f xml:space="preserve">
_xlfn.SWITCH(E1006,
"良好サイン",H1006*VLOOKUP(F1006,参照用!$P$2:$Q$55,2,0),
"注意サイン",H1006*VLOOKUP(F1006,参照用!$P$2:$Q$55,2,0),
""
)</f>
        <v/>
      </c>
      <c r="K1006" s="20">
        <f t="shared" si="47"/>
        <v>60</v>
      </c>
    </row>
    <row r="1007" spans="1:11" x14ac:dyDescent="0.2">
      <c r="A1007" s="8">
        <f>IF(INDEX(中間シート!B$1:B$149,QUOTIENT(ROW(A1007)-2, 参照用!$J$12) + 3,1)&gt;0,
INDEX(中間シート!B$1:B$149,QUOTIENT(ROW(A1007)-2, 参照用!$J$12) + 3,1),
"")</f>
        <v>46032</v>
      </c>
      <c r="B1007" s="8" t="str">
        <f>IF(INDEX(中間シート!D$1:D$149,QUOTIENT(ROW(B1007)-2, 参照用!$J$12) + 3,1)&gt;0,
INDEX(中間シート!D$1:D$149,QUOTIENT(ROW(B1007)-2, 参照用!$J$12) + 3,1),
"")</f>
        <v>昼</v>
      </c>
      <c r="C1007" s="8" t="str">
        <f>INDEX(中間シート!$A$1:$AZ$149,MATCH(A1007&amp;B1007,中間シート!$A$1:$A$149,0),MATCH(C$1,中間シート!$A$2:$AZ$2,0))</f>
        <v/>
      </c>
      <c r="D1007" s="8" t="str">
        <f>INDEX(中間シート!$A$1:$AZ$149,MATCH($A1007&amp;$B1007,中間シート!$A$1:$A$149,0),MATCH(D$1,中間シート!$A$2:$AZ$2,0))</f>
        <v/>
      </c>
      <c r="E1007" t="str">
        <f>IF(
A1007="","",
VLOOKUP(MOD(ROW(A1007)-2, 参照用!$J$12) + 1,参照用!$N$1:$P$50,2,0)
)</f>
        <v>悪化サイン</v>
      </c>
      <c r="F1007" t="str">
        <f xml:space="preserve">
IF(A1007="","",
VLOOKUP(MOD(ROW(A1007)-2, 参照用!$J$12) + 1,参照用!$N$1:$P$50,3,0)
)</f>
        <v>思考不能</v>
      </c>
      <c r="G1007">
        <f xml:space="preserve">
IF(A1007="","",
IFERROR(
INDEX(中間シート!$B:$CB,
MATCH(A1007&amp;B1007,中間シート!$A$1:$A$149,0),
MATCH(F1007,中間シート!$B$2:$CB$2,0)
),
"")
)</f>
        <v>0</v>
      </c>
      <c r="H1007">
        <f t="shared" si="45"/>
        <v>0</v>
      </c>
      <c r="I1007" t="str">
        <f t="shared" si="46"/>
        <v/>
      </c>
      <c r="J1007" t="str">
        <f xml:space="preserve">
_xlfn.SWITCH(E1007,
"良好サイン",H1007*VLOOKUP(F1007,参照用!$P$2:$Q$55,2,0),
"注意サイン",H1007*VLOOKUP(F1007,参照用!$P$2:$Q$55,2,0),
""
)</f>
        <v/>
      </c>
      <c r="K1007" s="20">
        <f t="shared" si="47"/>
        <v>60</v>
      </c>
    </row>
    <row r="1008" spans="1:11" x14ac:dyDescent="0.2">
      <c r="A1008" s="8">
        <f>IF(INDEX(中間シート!B$1:B$149,QUOTIENT(ROW(A1008)-2, 参照用!$J$12) + 3,1)&gt;0,
INDEX(中間シート!B$1:B$149,QUOTIENT(ROW(A1008)-2, 参照用!$J$12) + 3,1),
"")</f>
        <v>46032</v>
      </c>
      <c r="B1008" s="8" t="str">
        <f>IF(INDEX(中間シート!D$1:D$149,QUOTIENT(ROW(B1008)-2, 参照用!$J$12) + 3,1)&gt;0,
INDEX(中間シート!D$1:D$149,QUOTIENT(ROW(B1008)-2, 参照用!$J$12) + 3,1),
"")</f>
        <v>昼</v>
      </c>
      <c r="C1008" s="8" t="str">
        <f>INDEX(中間シート!$A$1:$AZ$149,MATCH(A1008&amp;B1008,中間シート!$A$1:$A$149,0),MATCH(C$1,中間シート!$A$2:$AZ$2,0))</f>
        <v/>
      </c>
      <c r="D1008" s="8" t="str">
        <f>INDEX(中間シート!$A$1:$AZ$149,MATCH($A1008&amp;$B1008,中間シート!$A$1:$A$149,0),MATCH(D$1,中間シート!$A$2:$AZ$2,0))</f>
        <v/>
      </c>
      <c r="E1008" t="str">
        <f>IF(
A1008="","",
VLOOKUP(MOD(ROW(A1008)-2, 参照用!$J$12) + 1,参照用!$N$1:$P$50,2,0)
)</f>
        <v>悪化サイン</v>
      </c>
      <c r="F1008" t="str">
        <f xml:space="preserve">
IF(A1008="","",
VLOOKUP(MOD(ROW(A1008)-2, 参照用!$J$12) + 1,参照用!$N$1:$P$50,3,0)
)</f>
        <v>人間不信</v>
      </c>
      <c r="G1008">
        <f xml:space="preserve">
IF(A1008="","",
IFERROR(
INDEX(中間シート!$B:$CB,
MATCH(A1008&amp;B1008,中間シート!$A$1:$A$149,0),
MATCH(F1008,中間シート!$B$2:$CB$2,0)
),
"")
)</f>
        <v>0</v>
      </c>
      <c r="H1008">
        <f t="shared" si="45"/>
        <v>0</v>
      </c>
      <c r="I1008" t="str">
        <f t="shared" si="46"/>
        <v/>
      </c>
      <c r="J1008" t="str">
        <f xml:space="preserve">
_xlfn.SWITCH(E1008,
"良好サイン",H1008*VLOOKUP(F1008,参照用!$P$2:$Q$55,2,0),
"注意サイン",H1008*VLOOKUP(F1008,参照用!$P$2:$Q$55,2,0),
""
)</f>
        <v/>
      </c>
      <c r="K1008" s="20">
        <f t="shared" si="47"/>
        <v>60</v>
      </c>
    </row>
    <row r="1009" spans="1:11" x14ac:dyDescent="0.2">
      <c r="A1009" s="8">
        <f>IF(INDEX(中間シート!B$1:B$149,QUOTIENT(ROW(A1009)-2, 参照用!$J$12) + 3,1)&gt;0,
INDEX(中間シート!B$1:B$149,QUOTIENT(ROW(A1009)-2, 参照用!$J$12) + 3,1),
"")</f>
        <v>46032</v>
      </c>
      <c r="B1009" s="8" t="str">
        <f>IF(INDEX(中間シート!D$1:D$149,QUOTIENT(ROW(B1009)-2, 参照用!$J$12) + 3,1)&gt;0,
INDEX(中間シート!D$1:D$149,QUOTIENT(ROW(B1009)-2, 参照用!$J$12) + 3,1),
"")</f>
        <v>昼</v>
      </c>
      <c r="C1009" s="8" t="str">
        <f>INDEX(中間シート!$A$1:$AZ$149,MATCH(A1009&amp;B1009,中間シート!$A$1:$A$149,0),MATCH(C$1,中間シート!$A$2:$AZ$2,0))</f>
        <v/>
      </c>
      <c r="D1009" s="8" t="str">
        <f>INDEX(中間シート!$A$1:$AZ$149,MATCH($A1009&amp;$B1009,中間シート!$A$1:$A$149,0),MATCH(D$1,中間シート!$A$2:$AZ$2,0))</f>
        <v/>
      </c>
      <c r="E1009" t="str">
        <f>IF(
A1009="","",
VLOOKUP(MOD(ROW(A1009)-2, 参照用!$J$12) + 1,参照用!$N$1:$P$50,2,0)
)</f>
        <v>悪化サイン</v>
      </c>
      <c r="F1009" t="str">
        <f xml:space="preserve">
IF(A1009="","",
VLOOKUP(MOD(ROW(A1009)-2, 参照用!$J$12) + 1,参照用!$N$1:$P$50,3,0)
)</f>
        <v>破壊衝動</v>
      </c>
      <c r="G1009">
        <f xml:space="preserve">
IF(A1009="","",
IFERROR(
INDEX(中間シート!$B:$CB,
MATCH(A1009&amp;B1009,中間シート!$A$1:$A$149,0),
MATCH(F1009,中間シート!$B$2:$CB$2,0)
),
"")
)</f>
        <v>0</v>
      </c>
      <c r="H1009">
        <f t="shared" si="45"/>
        <v>0</v>
      </c>
      <c r="I1009" t="str">
        <f t="shared" si="46"/>
        <v/>
      </c>
      <c r="J1009" t="str">
        <f xml:space="preserve">
_xlfn.SWITCH(E1009,
"良好サイン",H1009*VLOOKUP(F1009,参照用!$P$2:$Q$55,2,0),
"注意サイン",H1009*VLOOKUP(F1009,参照用!$P$2:$Q$55,2,0),
""
)</f>
        <v/>
      </c>
      <c r="K1009" s="20">
        <f t="shared" si="47"/>
        <v>60</v>
      </c>
    </row>
    <row r="1010" spans="1:11" x14ac:dyDescent="0.2">
      <c r="A1010" s="8">
        <f>IF(INDEX(中間シート!B$1:B$149,QUOTIENT(ROW(A1010)-2, 参照用!$J$12) + 3,1)&gt;0,
INDEX(中間シート!B$1:B$149,QUOTIENT(ROW(A1010)-2, 参照用!$J$12) + 3,1),
"")</f>
        <v>46032</v>
      </c>
      <c r="B1010" s="8" t="str">
        <f>IF(INDEX(中間シート!D$1:D$149,QUOTIENT(ROW(B1010)-2, 参照用!$J$12) + 3,1)&gt;0,
INDEX(中間シート!D$1:D$149,QUOTIENT(ROW(B1010)-2, 参照用!$J$12) + 3,1),
"")</f>
        <v>昼</v>
      </c>
      <c r="C1010" s="8" t="str">
        <f>INDEX(中間シート!$A$1:$AZ$149,MATCH(A1010&amp;B1010,中間シート!$A$1:$A$149,0),MATCH(C$1,中間シート!$A$2:$AZ$2,0))</f>
        <v/>
      </c>
      <c r="D1010" s="8" t="str">
        <f>INDEX(中間シート!$A$1:$AZ$149,MATCH($A1010&amp;$B1010,中間シート!$A$1:$A$149,0),MATCH(D$1,中間シート!$A$2:$AZ$2,0))</f>
        <v/>
      </c>
      <c r="E1010" t="str">
        <f>IF(
A1010="","",
VLOOKUP(MOD(ROW(A1010)-2, 参照用!$J$12) + 1,参照用!$N$1:$P$50,2,0)
)</f>
        <v>リカバリー</v>
      </c>
      <c r="F1010" t="str">
        <f xml:space="preserve">
IF(A1010="","",
VLOOKUP(MOD(ROW(A1010)-2, 参照用!$J$12) + 1,参照用!$N$1:$P$50,3,0)
)</f>
        <v>ストレッチ</v>
      </c>
      <c r="G1010">
        <f xml:space="preserve">
IF(A1010="","",
IFERROR(
INDEX(中間シート!$B:$CB,
MATCH(A1010&amp;B1010,中間シート!$A$1:$A$149,0),
MATCH(F1010,中間シート!$B$2:$CB$2,0)
),
"")
)</f>
        <v>0</v>
      </c>
      <c r="H1010">
        <f t="shared" si="45"/>
        <v>0</v>
      </c>
      <c r="I1010" t="str">
        <f t="shared" si="46"/>
        <v/>
      </c>
      <c r="J1010" t="str">
        <f xml:space="preserve">
_xlfn.SWITCH(E1010,
"良好サイン",H1010*VLOOKUP(F1010,参照用!$P$2:$Q$55,2,0),
"注意サイン",H1010*VLOOKUP(F1010,参照用!$P$2:$Q$55,2,0),
""
)</f>
        <v/>
      </c>
      <c r="K1010" s="20">
        <f t="shared" si="47"/>
        <v>60</v>
      </c>
    </row>
    <row r="1011" spans="1:11" x14ac:dyDescent="0.2">
      <c r="A1011" s="8">
        <f>IF(INDEX(中間シート!B$1:B$149,QUOTIENT(ROW(A1011)-2, 参照用!$J$12) + 3,1)&gt;0,
INDEX(中間シート!B$1:B$149,QUOTIENT(ROW(A1011)-2, 参照用!$J$12) + 3,1),
"")</f>
        <v>46032</v>
      </c>
      <c r="B1011" s="8" t="str">
        <f>IF(INDEX(中間シート!D$1:D$149,QUOTIENT(ROW(B1011)-2, 参照用!$J$12) + 3,1)&gt;0,
INDEX(中間シート!D$1:D$149,QUOTIENT(ROW(B1011)-2, 参照用!$J$12) + 3,1),
"")</f>
        <v>昼</v>
      </c>
      <c r="C1011" s="8" t="str">
        <f>INDEX(中間シート!$A$1:$AZ$149,MATCH(A1011&amp;B1011,中間シート!$A$1:$A$149,0),MATCH(C$1,中間シート!$A$2:$AZ$2,0))</f>
        <v/>
      </c>
      <c r="D1011" s="8" t="str">
        <f>INDEX(中間シート!$A$1:$AZ$149,MATCH($A1011&amp;$B1011,中間シート!$A$1:$A$149,0),MATCH(D$1,中間シート!$A$2:$AZ$2,0))</f>
        <v/>
      </c>
      <c r="E1011" t="str">
        <f>IF(
A1011="","",
VLOOKUP(MOD(ROW(A1011)-2, 参照用!$J$12) + 1,参照用!$N$1:$P$50,2,0)
)</f>
        <v>リカバリー</v>
      </c>
      <c r="F1011" t="str">
        <f xml:space="preserve">
IF(A1011="","",
VLOOKUP(MOD(ROW(A1011)-2, 参照用!$J$12) + 1,参照用!$N$1:$P$50,3,0)
)</f>
        <v>仮眠</v>
      </c>
      <c r="G1011">
        <f xml:space="preserve">
IF(A1011="","",
IFERROR(
INDEX(中間シート!$B:$CB,
MATCH(A1011&amp;B1011,中間シート!$A$1:$A$149,0),
MATCH(F1011,中間シート!$B$2:$CB$2,0)
),
"")
)</f>
        <v>0</v>
      </c>
      <c r="H1011">
        <f t="shared" si="45"/>
        <v>0</v>
      </c>
      <c r="I1011" t="str">
        <f t="shared" si="46"/>
        <v/>
      </c>
      <c r="J1011" t="str">
        <f xml:space="preserve">
_xlfn.SWITCH(E1011,
"良好サイン",H1011*VLOOKUP(F1011,参照用!$P$2:$Q$55,2,0),
"注意サイン",H1011*VLOOKUP(F1011,参照用!$P$2:$Q$55,2,0),
""
)</f>
        <v/>
      </c>
      <c r="K1011" s="20">
        <f t="shared" si="47"/>
        <v>60</v>
      </c>
    </row>
    <row r="1012" spans="1:11" x14ac:dyDescent="0.2">
      <c r="A1012" s="8">
        <f>IF(INDEX(中間シート!B$1:B$149,QUOTIENT(ROW(A1012)-2, 参照用!$J$12) + 3,1)&gt;0,
INDEX(中間シート!B$1:B$149,QUOTIENT(ROW(A1012)-2, 参照用!$J$12) + 3,1),
"")</f>
        <v>46032</v>
      </c>
      <c r="B1012" s="8" t="str">
        <f>IF(INDEX(中間シート!D$1:D$149,QUOTIENT(ROW(B1012)-2, 参照用!$J$12) + 3,1)&gt;0,
INDEX(中間シート!D$1:D$149,QUOTIENT(ROW(B1012)-2, 参照用!$J$12) + 3,1),
"")</f>
        <v>昼</v>
      </c>
      <c r="C1012" s="8" t="str">
        <f>INDEX(中間シート!$A$1:$AZ$149,MATCH(A1012&amp;B1012,中間シート!$A$1:$A$149,0),MATCH(C$1,中間シート!$A$2:$AZ$2,0))</f>
        <v/>
      </c>
      <c r="D1012" s="8" t="str">
        <f>INDEX(中間シート!$A$1:$AZ$149,MATCH($A1012&amp;$B1012,中間シート!$A$1:$A$149,0),MATCH(D$1,中間シート!$A$2:$AZ$2,0))</f>
        <v/>
      </c>
      <c r="E1012" t="str">
        <f>IF(
A1012="","",
VLOOKUP(MOD(ROW(A1012)-2, 参照用!$J$12) + 1,参照用!$N$1:$P$50,2,0)
)</f>
        <v>リカバリー</v>
      </c>
      <c r="F1012" t="str">
        <f xml:space="preserve">
IF(A1012="","",
VLOOKUP(MOD(ROW(A1012)-2, 参照用!$J$12) + 1,参照用!$N$1:$P$50,3,0)
)</f>
        <v>音楽</v>
      </c>
      <c r="G1012">
        <f xml:space="preserve">
IF(A1012="","",
IFERROR(
INDEX(中間シート!$B:$CB,
MATCH(A1012&amp;B1012,中間シート!$A$1:$A$149,0),
MATCH(F1012,中間シート!$B$2:$CB$2,0)
),
"")
)</f>
        <v>0</v>
      </c>
      <c r="H1012">
        <f t="shared" si="45"/>
        <v>0</v>
      </c>
      <c r="I1012" t="str">
        <f t="shared" si="46"/>
        <v/>
      </c>
      <c r="J1012" t="str">
        <f xml:space="preserve">
_xlfn.SWITCH(E1012,
"良好サイン",H1012*VLOOKUP(F1012,参照用!$P$2:$Q$55,2,0),
"注意サイン",H1012*VLOOKUP(F1012,参照用!$P$2:$Q$55,2,0),
""
)</f>
        <v/>
      </c>
      <c r="K1012" s="20">
        <f t="shared" si="47"/>
        <v>60</v>
      </c>
    </row>
    <row r="1013" spans="1:11" x14ac:dyDescent="0.2">
      <c r="A1013" s="8">
        <f>IF(INDEX(中間シート!B$1:B$149,QUOTIENT(ROW(A1013)-2, 参照用!$J$12) + 3,1)&gt;0,
INDEX(中間シート!B$1:B$149,QUOTIENT(ROW(A1013)-2, 参照用!$J$12) + 3,1),
"")</f>
        <v>46032</v>
      </c>
      <c r="B1013" s="8" t="str">
        <f>IF(INDEX(中間シート!D$1:D$149,QUOTIENT(ROW(B1013)-2, 参照用!$J$12) + 3,1)&gt;0,
INDEX(中間シート!D$1:D$149,QUOTIENT(ROW(B1013)-2, 参照用!$J$12) + 3,1),
"")</f>
        <v>昼</v>
      </c>
      <c r="C1013" s="8" t="str">
        <f>INDEX(中間シート!$A$1:$AZ$149,MATCH(A1013&amp;B1013,中間シート!$A$1:$A$149,0),MATCH(C$1,中間シート!$A$2:$AZ$2,0))</f>
        <v/>
      </c>
      <c r="D1013" s="8" t="str">
        <f>INDEX(中間シート!$A$1:$AZ$149,MATCH($A1013&amp;$B1013,中間シート!$A$1:$A$149,0),MATCH(D$1,中間シート!$A$2:$AZ$2,0))</f>
        <v/>
      </c>
      <c r="E1013" t="str">
        <f>IF(
A1013="","",
VLOOKUP(MOD(ROW(A1013)-2, 参照用!$J$12) + 1,参照用!$N$1:$P$50,2,0)
)</f>
        <v>リカバリー</v>
      </c>
      <c r="F1013" t="str">
        <f xml:space="preserve">
IF(A1013="","",
VLOOKUP(MOD(ROW(A1013)-2, 参照用!$J$12) + 1,参照用!$N$1:$P$50,3,0)
)</f>
        <v>頓服</v>
      </c>
      <c r="G1013">
        <f xml:space="preserve">
IF(A1013="","",
IFERROR(
INDEX(中間シート!$B:$CB,
MATCH(A1013&amp;B1013,中間シート!$A$1:$A$149,0),
MATCH(F1013,中間シート!$B$2:$CB$2,0)
),
"")
)</f>
        <v>0</v>
      </c>
      <c r="H1013">
        <f t="shared" si="45"/>
        <v>0</v>
      </c>
      <c r="I1013" t="str">
        <f t="shared" si="46"/>
        <v/>
      </c>
      <c r="J1013" t="str">
        <f xml:space="preserve">
_xlfn.SWITCH(E1013,
"良好サイン",H1013*VLOOKUP(F1013,参照用!$P$2:$Q$55,2,0),
"注意サイン",H1013*VLOOKUP(F1013,参照用!$P$2:$Q$55,2,0),
""
)</f>
        <v/>
      </c>
      <c r="K1013" s="20">
        <f t="shared" si="47"/>
        <v>60</v>
      </c>
    </row>
    <row r="1014" spans="1:11" x14ac:dyDescent="0.2">
      <c r="A1014" s="8">
        <f>IF(INDEX(中間シート!B$1:B$149,QUOTIENT(ROW(A1014)-2, 参照用!$J$12) + 3,1)&gt;0,
INDEX(中間シート!B$1:B$149,QUOTIENT(ROW(A1014)-2, 参照用!$J$12) + 3,1),
"")</f>
        <v>46032</v>
      </c>
      <c r="B1014" s="8" t="str">
        <f>IF(INDEX(中間シート!D$1:D$149,QUOTIENT(ROW(B1014)-2, 参照用!$J$12) + 3,1)&gt;0,
INDEX(中間シート!D$1:D$149,QUOTIENT(ROW(B1014)-2, 参照用!$J$12) + 3,1),
"")</f>
        <v>昼</v>
      </c>
      <c r="C1014" s="8" t="str">
        <f>INDEX(中間シート!$A$1:$AZ$149,MATCH(A1014&amp;B1014,中間シート!$A$1:$A$149,0),MATCH(C$1,中間シート!$A$2:$AZ$2,0))</f>
        <v/>
      </c>
      <c r="D1014" s="8" t="str">
        <f>INDEX(中間シート!$A$1:$AZ$149,MATCH($A1014&amp;$B1014,中間シート!$A$1:$A$149,0),MATCH(D$1,中間シート!$A$2:$AZ$2,0))</f>
        <v/>
      </c>
      <c r="E1014" t="str">
        <f>IF(
A1014="","",
VLOOKUP(MOD(ROW(A1014)-2, 参照用!$J$12) + 1,参照用!$N$1:$P$50,2,0)
)</f>
        <v>リカバリー</v>
      </c>
      <c r="F1014" t="str">
        <f xml:space="preserve">
IF(A1014="","",
VLOOKUP(MOD(ROW(A1014)-2, 参照用!$J$12) + 1,参照用!$N$1:$P$50,3,0)
)</f>
        <v>散歩</v>
      </c>
      <c r="G1014">
        <f xml:space="preserve">
IF(A1014="","",
IFERROR(
INDEX(中間シート!$B:$CB,
MATCH(A1014&amp;B1014,中間シート!$A$1:$A$149,0),
MATCH(F1014,中間シート!$B$2:$CB$2,0)
),
"")
)</f>
        <v>0</v>
      </c>
      <c r="H1014">
        <f t="shared" si="45"/>
        <v>0</v>
      </c>
      <c r="I1014" t="str">
        <f t="shared" si="46"/>
        <v/>
      </c>
      <c r="J1014" t="str">
        <f xml:space="preserve">
_xlfn.SWITCH(E1014,
"良好サイン",H1014*VLOOKUP(F1014,参照用!$P$2:$Q$55,2,0),
"注意サイン",H1014*VLOOKUP(F1014,参照用!$P$2:$Q$55,2,0),
""
)</f>
        <v/>
      </c>
      <c r="K1014" s="20">
        <f t="shared" si="47"/>
        <v>60</v>
      </c>
    </row>
    <row r="1015" spans="1:11" x14ac:dyDescent="0.2">
      <c r="A1015" s="8">
        <f>IF(INDEX(中間シート!B$1:B$149,QUOTIENT(ROW(A1015)-2, 参照用!$J$12) + 3,1)&gt;0,
INDEX(中間シート!B$1:B$149,QUOTIENT(ROW(A1015)-2, 参照用!$J$12) + 3,1),
"")</f>
        <v>46032</v>
      </c>
      <c r="B1015" s="8" t="str">
        <f>IF(INDEX(中間シート!D$1:D$149,QUOTIENT(ROW(B1015)-2, 参照用!$J$12) + 3,1)&gt;0,
INDEX(中間シート!D$1:D$149,QUOTIENT(ROW(B1015)-2, 参照用!$J$12) + 3,1),
"")</f>
        <v>昼</v>
      </c>
      <c r="C1015" s="8" t="str">
        <f>INDEX(中間シート!$A$1:$AZ$149,MATCH(A1015&amp;B1015,中間シート!$A$1:$A$149,0),MATCH(C$1,中間シート!$A$2:$AZ$2,0))</f>
        <v/>
      </c>
      <c r="D1015" s="8" t="str">
        <f>INDEX(中間シート!$A$1:$AZ$149,MATCH($A1015&amp;$B1015,中間シート!$A$1:$A$149,0),MATCH(D$1,中間シート!$A$2:$AZ$2,0))</f>
        <v/>
      </c>
      <c r="E1015" t="str">
        <f>IF(
A1015="","",
VLOOKUP(MOD(ROW(A1015)-2, 参照用!$J$12) + 1,参照用!$N$1:$P$50,2,0)
)</f>
        <v>服薬</v>
      </c>
      <c r="F1015" t="str">
        <f xml:space="preserve">
IF(A1015="","",
VLOOKUP(MOD(ROW(A1015)-2, 参照用!$J$12) + 1,参照用!$N$1:$P$50,3,0)
)</f>
        <v>いつもの薬</v>
      </c>
      <c r="G1015">
        <f xml:space="preserve">
IF(A1015="","",
IFERROR(
INDEX(中間シート!$B:$CB,
MATCH(A1015&amp;B1015,中間シート!$A$1:$A$149,0),
MATCH(F1015,中間シート!$B$2:$CB$2,0)
),
"")
)</f>
        <v>0</v>
      </c>
      <c r="H1015">
        <f t="shared" si="45"/>
        <v>0</v>
      </c>
      <c r="I1015" t="str">
        <f t="shared" si="46"/>
        <v/>
      </c>
      <c r="J1015" t="str">
        <f xml:space="preserve">
_xlfn.SWITCH(E1015,
"良好サイン",H1015*VLOOKUP(F1015,参照用!$P$2:$Q$55,2,0),
"注意サイン",H1015*VLOOKUP(F1015,参照用!$P$2:$Q$55,2,0),
""
)</f>
        <v/>
      </c>
      <c r="K1015" s="20">
        <f t="shared" si="47"/>
        <v>60</v>
      </c>
    </row>
    <row r="1016" spans="1:11" x14ac:dyDescent="0.2">
      <c r="A1016" s="8">
        <f>IF(INDEX(中間シート!B$1:B$149,QUOTIENT(ROW(A1016)-2, 参照用!$J$12) + 3,1)&gt;0,
INDEX(中間シート!B$1:B$149,QUOTIENT(ROW(A1016)-2, 参照用!$J$12) + 3,1),
"")</f>
        <v>46032</v>
      </c>
      <c r="B1016" s="8" t="str">
        <f>IF(INDEX(中間シート!D$1:D$149,QUOTIENT(ROW(B1016)-2, 参照用!$J$12) + 3,1)&gt;0,
INDEX(中間シート!D$1:D$149,QUOTIENT(ROW(B1016)-2, 参照用!$J$12) + 3,1),
"")</f>
        <v>昼</v>
      </c>
      <c r="C1016" s="8" t="str">
        <f>INDEX(中間シート!$A$1:$AZ$149,MATCH(A1016&amp;B1016,中間シート!$A$1:$A$149,0),MATCH(C$1,中間シート!$A$2:$AZ$2,0))</f>
        <v/>
      </c>
      <c r="D1016" s="8" t="str">
        <f>INDEX(中間シート!$A$1:$AZ$149,MATCH($A1016&amp;$B1016,中間シート!$A$1:$A$149,0),MATCH(D$1,中間シート!$A$2:$AZ$2,0))</f>
        <v/>
      </c>
      <c r="E1016" t="str">
        <f>IF(
A1016="","",
VLOOKUP(MOD(ROW(A1016)-2, 参照用!$J$12) + 1,参照用!$N$1:$P$50,2,0)
)</f>
        <v>備考</v>
      </c>
      <c r="F1016" t="str">
        <f xml:space="preserve">
IF(A1016="","",
VLOOKUP(MOD(ROW(A1016)-2, 参照用!$J$12) + 1,参照用!$N$1:$P$50,3,0)
)</f>
        <v>コメント</v>
      </c>
      <c r="G1016" t="str">
        <f xml:space="preserve">
IF(A1016="","",
IFERROR(
INDEX(中間シート!$B:$CB,
MATCH(A1016&amp;B1016,中間シート!$A$1:$A$149,0),
MATCH(F1016,中間シート!$B$2:$CB$2,0)
),
"")
)</f>
        <v/>
      </c>
      <c r="H1016" t="str">
        <f t="shared" si="45"/>
        <v/>
      </c>
      <c r="I1016" t="str">
        <f t="shared" si="46"/>
        <v/>
      </c>
      <c r="J1016" t="str">
        <f xml:space="preserve">
_xlfn.SWITCH(E1016,
"良好サイン",H1016*VLOOKUP(F1016,参照用!$P$2:$Q$55,2,0),
"注意サイン",H1016*VLOOKUP(F1016,参照用!$P$2:$Q$55,2,0),
""
)</f>
        <v/>
      </c>
      <c r="K1016" s="20">
        <f t="shared" si="47"/>
        <v>60</v>
      </c>
    </row>
    <row r="1017" spans="1:11" x14ac:dyDescent="0.2">
      <c r="A1017" s="8">
        <f>IF(INDEX(中間シート!B$1:B$149,QUOTIENT(ROW(A1017)-2, 参照用!$J$12) + 3,1)&gt;0,
INDEX(中間シート!B$1:B$149,QUOTIENT(ROW(A1017)-2, 参照用!$J$12) + 3,1),
"")</f>
        <v>46032</v>
      </c>
      <c r="B1017" s="8" t="str">
        <f>IF(INDEX(中間シート!D$1:D$149,QUOTIENT(ROW(B1017)-2, 参照用!$J$12) + 3,1)&gt;0,
INDEX(中間シート!D$1:D$149,QUOTIENT(ROW(B1017)-2, 参照用!$J$12) + 3,1),
"")</f>
        <v>夜</v>
      </c>
      <c r="C1017" s="8" t="str">
        <f>INDEX(中間シート!$A$1:$AZ$149,MATCH(A1017&amp;B1017,中間シート!$A$1:$A$149,0),MATCH(C$1,中間シート!$A$2:$AZ$2,0))</f>
        <v/>
      </c>
      <c r="D1017" s="8" t="str">
        <f>INDEX(中間シート!$A$1:$AZ$149,MATCH($A1017&amp;$B1017,中間シート!$A$1:$A$149,0),MATCH(D$1,中間シート!$A$2:$AZ$2,0))</f>
        <v/>
      </c>
      <c r="E1017" t="str">
        <f>IF(
A1017="","",
VLOOKUP(MOD(ROW(A1017)-2, 参照用!$J$12) + 1,参照用!$N$1:$P$50,2,0)
)</f>
        <v>日付</v>
      </c>
      <c r="F1017" t="str">
        <f xml:space="preserve">
IF(A1017="","",
VLOOKUP(MOD(ROW(A1017)-2, 参照用!$J$12) + 1,参照用!$N$1:$P$50,3,0)
)</f>
        <v>日付</v>
      </c>
      <c r="G1017">
        <f xml:space="preserve">
IF(A1017="","",
IFERROR(
INDEX(中間シート!$B:$CB,
MATCH(A1017&amp;B1017,中間シート!$A$1:$A$149,0),
MATCH(F1017,中間シート!$B$2:$CB$2,0)
),
"")
)</f>
        <v>46032</v>
      </c>
      <c r="H1017" t="str">
        <f t="shared" si="45"/>
        <v/>
      </c>
      <c r="I1017">
        <f t="shared" si="46"/>
        <v>46032</v>
      </c>
      <c r="J1017" t="str">
        <f xml:space="preserve">
_xlfn.SWITCH(E1017,
"良好サイン",H1017*VLOOKUP(F1017,参照用!$P$2:$Q$55,2,0),
"注意サイン",H1017*VLOOKUP(F1017,参照用!$P$2:$Q$55,2,0),
""
)</f>
        <v/>
      </c>
      <c r="K1017" s="20">
        <f t="shared" si="47"/>
        <v>60</v>
      </c>
    </row>
    <row r="1018" spans="1:11" x14ac:dyDescent="0.2">
      <c r="A1018" s="8">
        <f>IF(INDEX(中間シート!B$1:B$149,QUOTIENT(ROW(A1018)-2, 参照用!$J$12) + 3,1)&gt;0,
INDEX(中間シート!B$1:B$149,QUOTIENT(ROW(A1018)-2, 参照用!$J$12) + 3,1),
"")</f>
        <v>46032</v>
      </c>
      <c r="B1018" s="8" t="str">
        <f>IF(INDEX(中間シート!D$1:D$149,QUOTIENT(ROW(B1018)-2, 参照用!$J$12) + 3,1)&gt;0,
INDEX(中間シート!D$1:D$149,QUOTIENT(ROW(B1018)-2, 参照用!$J$12) + 3,1),
"")</f>
        <v>夜</v>
      </c>
      <c r="C1018" s="8" t="str">
        <f>INDEX(中間シート!$A$1:$AZ$149,MATCH(A1018&amp;B1018,中間シート!$A$1:$A$149,0),MATCH(C$1,中間シート!$A$2:$AZ$2,0))</f>
        <v/>
      </c>
      <c r="D1018" s="8" t="str">
        <f>INDEX(中間シート!$A$1:$AZ$149,MATCH($A1018&amp;$B1018,中間シート!$A$1:$A$149,0),MATCH(D$1,中間シート!$A$2:$AZ$2,0))</f>
        <v/>
      </c>
      <c r="E1018" t="str">
        <f>IF(
A1018="","",
VLOOKUP(MOD(ROW(A1018)-2, 参照用!$J$12) + 1,参照用!$N$1:$P$50,2,0)
)</f>
        <v>曜日</v>
      </c>
      <c r="F1018" t="str">
        <f xml:space="preserve">
IF(A1018="","",
VLOOKUP(MOD(ROW(A1018)-2, 参照用!$J$12) + 1,参照用!$N$1:$P$50,3,0)
)</f>
        <v>曜日</v>
      </c>
      <c r="G1018" t="str">
        <f xml:space="preserve">
IF(A1018="","",
IFERROR(
INDEX(中間シート!$B:$CB,
MATCH(A1018&amp;B1018,中間シート!$A$1:$A$149,0),
MATCH(F1018,中間シート!$B$2:$CB$2,0)
),
"")
)</f>
        <v>土</v>
      </c>
      <c r="H1018" t="str">
        <f t="shared" si="45"/>
        <v/>
      </c>
      <c r="I1018" t="str">
        <f t="shared" si="46"/>
        <v>土</v>
      </c>
      <c r="J1018" t="str">
        <f xml:space="preserve">
_xlfn.SWITCH(E1018,
"良好サイン",H1018*VLOOKUP(F1018,参照用!$P$2:$Q$55,2,0),
"注意サイン",H1018*VLOOKUP(F1018,参照用!$P$2:$Q$55,2,0),
""
)</f>
        <v/>
      </c>
      <c r="K1018" s="20">
        <f t="shared" si="47"/>
        <v>60</v>
      </c>
    </row>
    <row r="1019" spans="1:11" x14ac:dyDescent="0.2">
      <c r="A1019" s="8">
        <f>IF(INDEX(中間シート!B$1:B$149,QUOTIENT(ROW(A1019)-2, 参照用!$J$12) + 3,1)&gt;0,
INDEX(中間シート!B$1:B$149,QUOTIENT(ROW(A1019)-2, 参照用!$J$12) + 3,1),
"")</f>
        <v>46032</v>
      </c>
      <c r="B1019" s="8" t="str">
        <f>IF(INDEX(中間シート!D$1:D$149,QUOTIENT(ROW(B1019)-2, 参照用!$J$12) + 3,1)&gt;0,
INDEX(中間シート!D$1:D$149,QUOTIENT(ROW(B1019)-2, 参照用!$J$12) + 3,1),
"")</f>
        <v>夜</v>
      </c>
      <c r="C1019" s="8" t="str">
        <f>INDEX(中間シート!$A$1:$AZ$149,MATCH(A1019&amp;B1019,中間シート!$A$1:$A$149,0),MATCH(C$1,中間シート!$A$2:$AZ$2,0))</f>
        <v/>
      </c>
      <c r="D1019" s="8" t="str">
        <f>INDEX(中間シート!$A$1:$AZ$149,MATCH($A1019&amp;$B1019,中間シート!$A$1:$A$149,0),MATCH(D$1,中間シート!$A$2:$AZ$2,0))</f>
        <v/>
      </c>
      <c r="E1019" t="str">
        <f>IF(
A1019="","",
VLOOKUP(MOD(ROW(A1019)-2, 参照用!$J$12) + 1,参照用!$N$1:$P$50,2,0)
)</f>
        <v>時間帯</v>
      </c>
      <c r="F1019" t="str">
        <f xml:space="preserve">
IF(A1019="","",
VLOOKUP(MOD(ROW(A1019)-2, 参照用!$J$12) + 1,参照用!$N$1:$P$50,3,0)
)</f>
        <v>時間帯</v>
      </c>
      <c r="G1019" t="str">
        <f xml:space="preserve">
IF(A1019="","",
IFERROR(
INDEX(中間シート!$B:$CB,
MATCH(A1019&amp;B1019,中間シート!$A$1:$A$149,0),
MATCH(F1019,中間シート!$B$2:$CB$2,0)
),
"")
)</f>
        <v>夜</v>
      </c>
      <c r="H1019" t="str">
        <f t="shared" si="45"/>
        <v/>
      </c>
      <c r="I1019" t="str">
        <f t="shared" si="46"/>
        <v>夜</v>
      </c>
      <c r="J1019" t="str">
        <f xml:space="preserve">
_xlfn.SWITCH(E1019,
"良好サイン",H1019*VLOOKUP(F1019,参照用!$P$2:$Q$55,2,0),
"注意サイン",H1019*VLOOKUP(F1019,参照用!$P$2:$Q$55,2,0),
""
)</f>
        <v/>
      </c>
      <c r="K1019" s="20">
        <f t="shared" si="47"/>
        <v>60</v>
      </c>
    </row>
    <row r="1020" spans="1:11" x14ac:dyDescent="0.2">
      <c r="A1020" s="8">
        <f>IF(INDEX(中間シート!B$1:B$149,QUOTIENT(ROW(A1020)-2, 参照用!$J$12) + 3,1)&gt;0,
INDEX(中間シート!B$1:B$149,QUOTIENT(ROW(A1020)-2, 参照用!$J$12) + 3,1),
"")</f>
        <v>46032</v>
      </c>
      <c r="B1020" s="8" t="str">
        <f>IF(INDEX(中間シート!D$1:D$149,QUOTIENT(ROW(B1020)-2, 参照用!$J$12) + 3,1)&gt;0,
INDEX(中間シート!D$1:D$149,QUOTIENT(ROW(B1020)-2, 参照用!$J$12) + 3,1),
"")</f>
        <v>夜</v>
      </c>
      <c r="C1020" s="8" t="str">
        <f>INDEX(中間シート!$A$1:$AZ$149,MATCH(A1020&amp;B1020,中間シート!$A$1:$A$149,0),MATCH(C$1,中間シート!$A$2:$AZ$2,0))</f>
        <v/>
      </c>
      <c r="D1020" s="8" t="str">
        <f>INDEX(中間シート!$A$1:$AZ$149,MATCH($A1020&amp;$B1020,中間シート!$A$1:$A$149,0),MATCH(D$1,中間シート!$A$2:$AZ$2,0))</f>
        <v/>
      </c>
      <c r="E1020" t="str">
        <f>IF(
A1020="","",
VLOOKUP(MOD(ROW(A1020)-2, 参照用!$J$12) + 1,参照用!$N$1:$P$50,2,0)
)</f>
        <v>気候</v>
      </c>
      <c r="F1020" t="str">
        <f xml:space="preserve">
IF(A1020="","",
VLOOKUP(MOD(ROW(A1020)-2, 参照用!$J$12) + 1,参照用!$N$1:$P$50,3,0)
)</f>
        <v>天気</v>
      </c>
      <c r="G1020" t="str">
        <f xml:space="preserve">
IF(A1020="","",
IFERROR(
INDEX(中間シート!$B:$CB,
MATCH(A1020&amp;B1020,中間シート!$A$1:$A$149,0),
MATCH(F1020,中間シート!$B$2:$CB$2,0)
),
"")
)</f>
        <v/>
      </c>
      <c r="H1020" t="str">
        <f t="shared" si="45"/>
        <v/>
      </c>
      <c r="I1020" t="str">
        <f t="shared" si="46"/>
        <v/>
      </c>
      <c r="J1020" t="str">
        <f xml:space="preserve">
_xlfn.SWITCH(E1020,
"良好サイン",H1020*VLOOKUP(F1020,参照用!$P$2:$Q$55,2,0),
"注意サイン",H1020*VLOOKUP(F1020,参照用!$P$2:$Q$55,2,0),
""
)</f>
        <v/>
      </c>
      <c r="K1020" s="20">
        <f t="shared" si="47"/>
        <v>60</v>
      </c>
    </row>
    <row r="1021" spans="1:11" x14ac:dyDescent="0.2">
      <c r="A1021" s="8">
        <f>IF(INDEX(中間シート!B$1:B$149,QUOTIENT(ROW(A1021)-2, 参照用!$J$12) + 3,1)&gt;0,
INDEX(中間シート!B$1:B$149,QUOTIENT(ROW(A1021)-2, 参照用!$J$12) + 3,1),
"")</f>
        <v>46032</v>
      </c>
      <c r="B1021" s="8" t="str">
        <f>IF(INDEX(中間シート!D$1:D$149,QUOTIENT(ROW(B1021)-2, 参照用!$J$12) + 3,1)&gt;0,
INDEX(中間シート!D$1:D$149,QUOTIENT(ROW(B1021)-2, 参照用!$J$12) + 3,1),
"")</f>
        <v>夜</v>
      </c>
      <c r="C1021" s="8" t="str">
        <f>INDEX(中間シート!$A$1:$AZ$149,MATCH(A1021&amp;B1021,中間シート!$A$1:$A$149,0),MATCH(C$1,中間シート!$A$2:$AZ$2,0))</f>
        <v/>
      </c>
      <c r="D1021" s="8" t="str">
        <f>INDEX(中間シート!$A$1:$AZ$149,MATCH($A1021&amp;$B1021,中間シート!$A$1:$A$149,0),MATCH(D$1,中間シート!$A$2:$AZ$2,0))</f>
        <v/>
      </c>
      <c r="E1021" t="str">
        <f>IF(
A1021="","",
VLOOKUP(MOD(ROW(A1021)-2, 参照用!$J$12) + 1,参照用!$N$1:$P$50,2,0)
)</f>
        <v>気候</v>
      </c>
      <c r="F1021" t="str">
        <f xml:space="preserve">
IF(A1021="","",
VLOOKUP(MOD(ROW(A1021)-2, 参照用!$J$12) + 1,参照用!$N$1:$P$50,3,0)
)</f>
        <v>気温</v>
      </c>
      <c r="G1021" t="str">
        <f xml:space="preserve">
IF(A1021="","",
IFERROR(
INDEX(中間シート!$B:$CB,
MATCH(A1021&amp;B1021,中間シート!$A$1:$A$149,0),
MATCH(F1021,中間シート!$B$2:$CB$2,0)
),
"")
)</f>
        <v/>
      </c>
      <c r="H1021" t="str">
        <f t="shared" si="45"/>
        <v/>
      </c>
      <c r="I1021" t="str">
        <f t="shared" si="46"/>
        <v/>
      </c>
      <c r="J1021" t="str">
        <f xml:space="preserve">
_xlfn.SWITCH(E1021,
"良好サイン",H1021*VLOOKUP(F1021,参照用!$P$2:$Q$55,2,0),
"注意サイン",H1021*VLOOKUP(F1021,参照用!$P$2:$Q$55,2,0),
""
)</f>
        <v/>
      </c>
      <c r="K1021" s="20">
        <f t="shared" si="47"/>
        <v>60</v>
      </c>
    </row>
    <row r="1022" spans="1:11" x14ac:dyDescent="0.2">
      <c r="A1022" s="8">
        <f>IF(INDEX(中間シート!B$1:B$149,QUOTIENT(ROW(A1022)-2, 参照用!$J$12) + 3,1)&gt;0,
INDEX(中間シート!B$1:B$149,QUOTIENT(ROW(A1022)-2, 参照用!$J$12) + 3,1),
"")</f>
        <v>46032</v>
      </c>
      <c r="B1022" s="8" t="str">
        <f>IF(INDEX(中間シート!D$1:D$149,QUOTIENT(ROW(B1022)-2, 参照用!$J$12) + 3,1)&gt;0,
INDEX(中間シート!D$1:D$149,QUOTIENT(ROW(B1022)-2, 参照用!$J$12) + 3,1),
"")</f>
        <v>夜</v>
      </c>
      <c r="C1022" s="8" t="str">
        <f>INDEX(中間シート!$A$1:$AZ$149,MATCH(A1022&amp;B1022,中間シート!$A$1:$A$149,0),MATCH(C$1,中間シート!$A$2:$AZ$2,0))</f>
        <v/>
      </c>
      <c r="D1022" s="8" t="str">
        <f>INDEX(中間シート!$A$1:$AZ$149,MATCH($A1022&amp;$B1022,中間シート!$A$1:$A$149,0),MATCH(D$1,中間シート!$A$2:$AZ$2,0))</f>
        <v/>
      </c>
      <c r="E1022" t="str">
        <f>IF(
A1022="","",
VLOOKUP(MOD(ROW(A1022)-2, 参照用!$J$12) + 1,参照用!$N$1:$P$50,2,0)
)</f>
        <v>基礎指標</v>
      </c>
      <c r="F1022" t="str">
        <f xml:space="preserve">
IF(A1022="","",
VLOOKUP(MOD(ROW(A1022)-2, 参照用!$J$12) + 1,参照用!$N$1:$P$50,3,0)
)</f>
        <v>睡眠</v>
      </c>
      <c r="G1022">
        <f xml:space="preserve">
IF(A1022="","",
IFERROR(
INDEX(中間シート!$B:$CB,
MATCH(A1022&amp;B1022,中間シート!$A$1:$A$149,0),
MATCH(F1022,中間シート!$B$2:$CB$2,0)
),
"")
)</f>
        <v>0</v>
      </c>
      <c r="H1022">
        <f t="shared" si="45"/>
        <v>0</v>
      </c>
      <c r="I1022" t="str">
        <f t="shared" si="46"/>
        <v/>
      </c>
      <c r="J1022" t="str">
        <f xml:space="preserve">
_xlfn.SWITCH(E1022,
"良好サイン",H1022*VLOOKUP(F1022,参照用!$P$2:$Q$55,2,0),
"注意サイン",H1022*VLOOKUP(F1022,参照用!$P$2:$Q$55,2,0),
""
)</f>
        <v/>
      </c>
      <c r="K1022" s="20">
        <f t="shared" si="47"/>
        <v>60</v>
      </c>
    </row>
    <row r="1023" spans="1:11" x14ac:dyDescent="0.2">
      <c r="A1023" s="8">
        <f>IF(INDEX(中間シート!B$1:B$149,QUOTIENT(ROW(A1023)-2, 参照用!$J$12) + 3,1)&gt;0,
INDEX(中間シート!B$1:B$149,QUOTIENT(ROW(A1023)-2, 参照用!$J$12) + 3,1),
"")</f>
        <v>46032</v>
      </c>
      <c r="B1023" s="8" t="str">
        <f>IF(INDEX(中間シート!D$1:D$149,QUOTIENT(ROW(B1023)-2, 参照用!$J$12) + 3,1)&gt;0,
INDEX(中間シート!D$1:D$149,QUOTIENT(ROW(B1023)-2, 参照用!$J$12) + 3,1),
"")</f>
        <v>夜</v>
      </c>
      <c r="C1023" s="8" t="str">
        <f>INDEX(中間シート!$A$1:$AZ$149,MATCH(A1023&amp;B1023,中間シート!$A$1:$A$149,0),MATCH(C$1,中間シート!$A$2:$AZ$2,0))</f>
        <v/>
      </c>
      <c r="D1023" s="8" t="str">
        <f>INDEX(中間シート!$A$1:$AZ$149,MATCH($A1023&amp;$B1023,中間シート!$A$1:$A$149,0),MATCH(D$1,中間シート!$A$2:$AZ$2,0))</f>
        <v/>
      </c>
      <c r="E1023" t="str">
        <f>IF(
A1023="","",
VLOOKUP(MOD(ROW(A1023)-2, 参照用!$J$12) + 1,参照用!$N$1:$P$50,2,0)
)</f>
        <v>基礎指標</v>
      </c>
      <c r="F1023" t="str">
        <f xml:space="preserve">
IF(A1023="","",
VLOOKUP(MOD(ROW(A1023)-2, 参照用!$J$12) + 1,参照用!$N$1:$P$50,3,0)
)</f>
        <v>食事</v>
      </c>
      <c r="G1023">
        <f xml:space="preserve">
IF(A1023="","",
IFERROR(
INDEX(中間シート!$B:$CB,
MATCH(A1023&amp;B1023,中間シート!$A$1:$A$149,0),
MATCH(F1023,中間シート!$B$2:$CB$2,0)
),
"")
)</f>
        <v>0</v>
      </c>
      <c r="H1023">
        <f t="shared" si="45"/>
        <v>0</v>
      </c>
      <c r="I1023" t="str">
        <f t="shared" si="46"/>
        <v/>
      </c>
      <c r="J1023" t="str">
        <f xml:space="preserve">
_xlfn.SWITCH(E1023,
"良好サイン",H1023*VLOOKUP(F1023,参照用!$P$2:$Q$55,2,0),
"注意サイン",H1023*VLOOKUP(F1023,参照用!$P$2:$Q$55,2,0),
""
)</f>
        <v/>
      </c>
      <c r="K1023" s="20">
        <f t="shared" si="47"/>
        <v>60</v>
      </c>
    </row>
    <row r="1024" spans="1:11" x14ac:dyDescent="0.2">
      <c r="A1024" s="8">
        <f>IF(INDEX(中間シート!B$1:B$149,QUOTIENT(ROW(A1024)-2, 参照用!$J$12) + 3,1)&gt;0,
INDEX(中間シート!B$1:B$149,QUOTIENT(ROW(A1024)-2, 参照用!$J$12) + 3,1),
"")</f>
        <v>46032</v>
      </c>
      <c r="B1024" s="8" t="str">
        <f>IF(INDEX(中間シート!D$1:D$149,QUOTIENT(ROW(B1024)-2, 参照用!$J$12) + 3,1)&gt;0,
INDEX(中間シート!D$1:D$149,QUOTIENT(ROW(B1024)-2, 参照用!$J$12) + 3,1),
"")</f>
        <v>夜</v>
      </c>
      <c r="C1024" s="8" t="str">
        <f>INDEX(中間シート!$A$1:$AZ$149,MATCH(A1024&amp;B1024,中間シート!$A$1:$A$149,0),MATCH(C$1,中間シート!$A$2:$AZ$2,0))</f>
        <v/>
      </c>
      <c r="D1024" s="8" t="str">
        <f>INDEX(中間シート!$A$1:$AZ$149,MATCH($A1024&amp;$B1024,中間シート!$A$1:$A$149,0),MATCH(D$1,中間シート!$A$2:$AZ$2,0))</f>
        <v/>
      </c>
      <c r="E1024" t="str">
        <f>IF(
A1024="","",
VLOOKUP(MOD(ROW(A1024)-2, 参照用!$J$12) + 1,参照用!$N$1:$P$50,2,0)
)</f>
        <v>基礎指標</v>
      </c>
      <c r="F1024" t="str">
        <f xml:space="preserve">
IF(A1024="","",
VLOOKUP(MOD(ROW(A1024)-2, 参照用!$J$12) + 1,参照用!$N$1:$P$50,3,0)
)</f>
        <v>ストレス</v>
      </c>
      <c r="G1024">
        <f xml:space="preserve">
IF(A1024="","",
IFERROR(
INDEX(中間シート!$B:$CB,
MATCH(A1024&amp;B1024,中間シート!$A$1:$A$149,0),
MATCH(F1024,中間シート!$B$2:$CB$2,0)
),
"")
)</f>
        <v>0</v>
      </c>
      <c r="H1024">
        <f t="shared" si="45"/>
        <v>0</v>
      </c>
      <c r="I1024" t="str">
        <f t="shared" si="46"/>
        <v/>
      </c>
      <c r="J1024" t="str">
        <f xml:space="preserve">
_xlfn.SWITCH(E1024,
"良好サイン",H1024*VLOOKUP(F1024,参照用!$P$2:$Q$55,2,0),
"注意サイン",H1024*VLOOKUP(F1024,参照用!$P$2:$Q$55,2,0),
""
)</f>
        <v/>
      </c>
      <c r="K1024" s="20">
        <f t="shared" si="47"/>
        <v>60</v>
      </c>
    </row>
    <row r="1025" spans="1:11" x14ac:dyDescent="0.2">
      <c r="A1025" s="8">
        <f>IF(INDEX(中間シート!B$1:B$149,QUOTIENT(ROW(A1025)-2, 参照用!$J$12) + 3,1)&gt;0,
INDEX(中間シート!B$1:B$149,QUOTIENT(ROW(A1025)-2, 参照用!$J$12) + 3,1),
"")</f>
        <v>46032</v>
      </c>
      <c r="B1025" s="8" t="str">
        <f>IF(INDEX(中間シート!D$1:D$149,QUOTIENT(ROW(B1025)-2, 参照用!$J$12) + 3,1)&gt;0,
INDEX(中間シート!D$1:D$149,QUOTIENT(ROW(B1025)-2, 参照用!$J$12) + 3,1),
"")</f>
        <v>夜</v>
      </c>
      <c r="C1025" s="8" t="str">
        <f>INDEX(中間シート!$A$1:$AZ$149,MATCH(A1025&amp;B1025,中間シート!$A$1:$A$149,0),MATCH(C$1,中間シート!$A$2:$AZ$2,0))</f>
        <v/>
      </c>
      <c r="D1025" s="8" t="str">
        <f>INDEX(中間シート!$A$1:$AZ$149,MATCH($A1025&amp;$B1025,中間シート!$A$1:$A$149,0),MATCH(D$1,中間シート!$A$2:$AZ$2,0))</f>
        <v/>
      </c>
      <c r="E1025" t="str">
        <f>IF(
A1025="","",
VLOOKUP(MOD(ROW(A1025)-2, 参照用!$J$12) + 1,参照用!$N$1:$P$50,2,0)
)</f>
        <v>良好サイン</v>
      </c>
      <c r="F1025" t="str">
        <f xml:space="preserve">
IF(A1025="","",
VLOOKUP(MOD(ROW(A1025)-2, 参照用!$J$12) + 1,参照用!$N$1:$P$50,3,0)
)</f>
        <v>プラス思考</v>
      </c>
      <c r="G1025">
        <f xml:space="preserve">
IF(A1025="","",
IFERROR(
INDEX(中間シート!$B:$CB,
MATCH(A1025&amp;B1025,中間シート!$A$1:$A$149,0),
MATCH(F1025,中間シート!$B$2:$CB$2,0)
),
"")
)</f>
        <v>0</v>
      </c>
      <c r="H1025">
        <f t="shared" si="45"/>
        <v>0</v>
      </c>
      <c r="I1025" t="str">
        <f t="shared" si="46"/>
        <v/>
      </c>
      <c r="J1025">
        <f xml:space="preserve">
_xlfn.SWITCH(E1025,
"良好サイン",H1025*VLOOKUP(F1025,参照用!$P$2:$Q$55,2,0),
"注意サイン",H1025*VLOOKUP(F1025,参照用!$P$2:$Q$55,2,0),
""
)</f>
        <v>0</v>
      </c>
      <c r="K1025" s="20">
        <f t="shared" si="47"/>
        <v>60</v>
      </c>
    </row>
    <row r="1026" spans="1:11" x14ac:dyDescent="0.2">
      <c r="A1026" s="8">
        <f>IF(INDEX(中間シート!B$1:B$149,QUOTIENT(ROW(A1026)-2, 参照用!$J$12) + 3,1)&gt;0,
INDEX(中間シート!B$1:B$149,QUOTIENT(ROW(A1026)-2, 参照用!$J$12) + 3,1),
"")</f>
        <v>46032</v>
      </c>
      <c r="B1026" s="8" t="str">
        <f>IF(INDEX(中間シート!D$1:D$149,QUOTIENT(ROW(B1026)-2, 参照用!$J$12) + 3,1)&gt;0,
INDEX(中間シート!D$1:D$149,QUOTIENT(ROW(B1026)-2, 参照用!$J$12) + 3,1),
"")</f>
        <v>夜</v>
      </c>
      <c r="C1026" s="8" t="str">
        <f>INDEX(中間シート!$A$1:$AZ$149,MATCH(A1026&amp;B1026,中間シート!$A$1:$A$149,0),MATCH(C$1,中間シート!$A$2:$AZ$2,0))</f>
        <v/>
      </c>
      <c r="D1026" s="8" t="str">
        <f>INDEX(中間シート!$A$1:$AZ$149,MATCH($A1026&amp;$B1026,中間シート!$A$1:$A$149,0),MATCH(D$1,中間シート!$A$2:$AZ$2,0))</f>
        <v/>
      </c>
      <c r="E1026" t="str">
        <f>IF(
A1026="","",
VLOOKUP(MOD(ROW(A1026)-2, 参照用!$J$12) + 1,参照用!$N$1:$P$50,2,0)
)</f>
        <v>良好サイン</v>
      </c>
      <c r="F1026" t="str">
        <f xml:space="preserve">
IF(A1026="","",
VLOOKUP(MOD(ROW(A1026)-2, 参照用!$J$12) + 1,参照用!$N$1:$P$50,3,0)
)</f>
        <v>元気</v>
      </c>
      <c r="G1026">
        <f xml:space="preserve">
IF(A1026="","",
IFERROR(
INDEX(中間シート!$B:$CB,
MATCH(A1026&amp;B1026,中間シート!$A$1:$A$149,0),
MATCH(F1026,中間シート!$B$2:$CB$2,0)
),
"")
)</f>
        <v>0</v>
      </c>
      <c r="H1026">
        <f t="shared" si="45"/>
        <v>0</v>
      </c>
      <c r="I1026" t="str">
        <f t="shared" si="46"/>
        <v/>
      </c>
      <c r="J1026">
        <f xml:space="preserve">
_xlfn.SWITCH(E1026,
"良好サイン",H1026*VLOOKUP(F1026,参照用!$P$2:$Q$55,2,0),
"注意サイン",H1026*VLOOKUP(F1026,参照用!$P$2:$Q$55,2,0),
""
)</f>
        <v>0</v>
      </c>
      <c r="K1026" s="20">
        <f t="shared" si="47"/>
        <v>60</v>
      </c>
    </row>
    <row r="1027" spans="1:11" x14ac:dyDescent="0.2">
      <c r="A1027" s="8">
        <f>IF(INDEX(中間シート!B$1:B$149,QUOTIENT(ROW(A1027)-2, 参照用!$J$12) + 3,1)&gt;0,
INDEX(中間シート!B$1:B$149,QUOTIENT(ROW(A1027)-2, 参照用!$J$12) + 3,1),
"")</f>
        <v>46032</v>
      </c>
      <c r="B1027" s="8" t="str">
        <f>IF(INDEX(中間シート!D$1:D$149,QUOTIENT(ROW(B1027)-2, 参照用!$J$12) + 3,1)&gt;0,
INDEX(中間シート!D$1:D$149,QUOTIENT(ROW(B1027)-2, 参照用!$J$12) + 3,1),
"")</f>
        <v>夜</v>
      </c>
      <c r="C1027" s="8" t="str">
        <f>INDEX(中間シート!$A$1:$AZ$149,MATCH(A1027&amp;B1027,中間シート!$A$1:$A$149,0),MATCH(C$1,中間シート!$A$2:$AZ$2,0))</f>
        <v/>
      </c>
      <c r="D1027" s="8" t="str">
        <f>INDEX(中間シート!$A$1:$AZ$149,MATCH($A1027&amp;$B1027,中間シート!$A$1:$A$149,0),MATCH(D$1,中間シート!$A$2:$AZ$2,0))</f>
        <v/>
      </c>
      <c r="E1027" t="str">
        <f>IF(
A1027="","",
VLOOKUP(MOD(ROW(A1027)-2, 参照用!$J$12) + 1,参照用!$N$1:$P$50,2,0)
)</f>
        <v>良好サイン</v>
      </c>
      <c r="F1027" t="str">
        <f xml:space="preserve">
IF(A1027="","",
VLOOKUP(MOD(ROW(A1027)-2, 参照用!$J$12) + 1,参照用!$N$1:$P$50,3,0)
)</f>
        <v>やる気あり</v>
      </c>
      <c r="G1027">
        <f xml:space="preserve">
IF(A1027="","",
IFERROR(
INDEX(中間シート!$B:$CB,
MATCH(A1027&amp;B1027,中間シート!$A$1:$A$149,0),
MATCH(F1027,中間シート!$B$2:$CB$2,0)
),
"")
)</f>
        <v>0</v>
      </c>
      <c r="H1027">
        <f t="shared" ref="H1027:H1090" si="48">IFERROR(IF(VALUE(G1027)&gt;100,"",VALUE(G1027)),"")</f>
        <v>0</v>
      </c>
      <c r="I1027" t="str">
        <f t="shared" ref="I1027:I1090" si="49">IF(H1027="",G1027,"")</f>
        <v/>
      </c>
      <c r="J1027">
        <f xml:space="preserve">
_xlfn.SWITCH(E1027,
"良好サイン",H1027*VLOOKUP(F1027,参照用!$P$2:$Q$55,2,0),
"注意サイン",H1027*VLOOKUP(F1027,参照用!$P$2:$Q$55,2,0),
""
)</f>
        <v>0</v>
      </c>
      <c r="K1027" s="20">
        <f t="shared" ref="K1027:K1090" si="50">IFERROR(IF(A1027="","",(60+SUMIFS($J$1:$J$3999,$A$1:$A$3999,A1027,$B$1:$B$3999,B1027)))
/
(1+SUMIFS(H:H,A:A,A1027,B:B,B1027,E:E,"悪化サイン")),"")</f>
        <v>60</v>
      </c>
    </row>
    <row r="1028" spans="1:11" x14ac:dyDescent="0.2">
      <c r="A1028" s="8">
        <f>IF(INDEX(中間シート!B$1:B$149,QUOTIENT(ROW(A1028)-2, 参照用!$J$12) + 3,1)&gt;0,
INDEX(中間シート!B$1:B$149,QUOTIENT(ROW(A1028)-2, 参照用!$J$12) + 3,1),
"")</f>
        <v>46032</v>
      </c>
      <c r="B1028" s="8" t="str">
        <f>IF(INDEX(中間シート!D$1:D$149,QUOTIENT(ROW(B1028)-2, 参照用!$J$12) + 3,1)&gt;0,
INDEX(中間シート!D$1:D$149,QUOTIENT(ROW(B1028)-2, 参照用!$J$12) + 3,1),
"")</f>
        <v>夜</v>
      </c>
      <c r="C1028" s="8" t="str">
        <f>INDEX(中間シート!$A$1:$AZ$149,MATCH(A1028&amp;B1028,中間シート!$A$1:$A$149,0),MATCH(C$1,中間シート!$A$2:$AZ$2,0))</f>
        <v/>
      </c>
      <c r="D1028" s="8" t="str">
        <f>INDEX(中間シート!$A$1:$AZ$149,MATCH($A1028&amp;$B1028,中間シート!$A$1:$A$149,0),MATCH(D$1,中間シート!$A$2:$AZ$2,0))</f>
        <v/>
      </c>
      <c r="E1028" t="str">
        <f>IF(
A1028="","",
VLOOKUP(MOD(ROW(A1028)-2, 参照用!$J$12) + 1,参照用!$N$1:$P$50,2,0)
)</f>
        <v>良好サイン</v>
      </c>
      <c r="F1028" t="str">
        <f xml:space="preserve">
IF(A1028="","",
VLOOKUP(MOD(ROW(A1028)-2, 参照用!$J$12) + 1,参照用!$N$1:$P$50,3,0)
)</f>
        <v>心に余裕</v>
      </c>
      <c r="G1028">
        <f xml:space="preserve">
IF(A1028="","",
IFERROR(
INDEX(中間シート!$B:$CB,
MATCH(A1028&amp;B1028,中間シート!$A$1:$A$149,0),
MATCH(F1028,中間シート!$B$2:$CB$2,0)
),
"")
)</f>
        <v>0</v>
      </c>
      <c r="H1028">
        <f t="shared" si="48"/>
        <v>0</v>
      </c>
      <c r="I1028" t="str">
        <f t="shared" si="49"/>
        <v/>
      </c>
      <c r="J1028">
        <f xml:space="preserve">
_xlfn.SWITCH(E1028,
"良好サイン",H1028*VLOOKUP(F1028,参照用!$P$2:$Q$55,2,0),
"注意サイン",H1028*VLOOKUP(F1028,参照用!$P$2:$Q$55,2,0),
""
)</f>
        <v>0</v>
      </c>
      <c r="K1028" s="20">
        <f t="shared" si="50"/>
        <v>60</v>
      </c>
    </row>
    <row r="1029" spans="1:11" x14ac:dyDescent="0.2">
      <c r="A1029" s="8">
        <f>IF(INDEX(中間シート!B$1:B$149,QUOTIENT(ROW(A1029)-2, 参照用!$J$12) + 3,1)&gt;0,
INDEX(中間シート!B$1:B$149,QUOTIENT(ROW(A1029)-2, 参照用!$J$12) + 3,1),
"")</f>
        <v>46032</v>
      </c>
      <c r="B1029" s="8" t="str">
        <f>IF(INDEX(中間シート!D$1:D$149,QUOTIENT(ROW(B1029)-2, 参照用!$J$12) + 3,1)&gt;0,
INDEX(中間シート!D$1:D$149,QUOTIENT(ROW(B1029)-2, 参照用!$J$12) + 3,1),
"")</f>
        <v>夜</v>
      </c>
      <c r="C1029" s="8" t="str">
        <f>INDEX(中間シート!$A$1:$AZ$149,MATCH(A1029&amp;B1029,中間シート!$A$1:$A$149,0),MATCH(C$1,中間シート!$A$2:$AZ$2,0))</f>
        <v/>
      </c>
      <c r="D1029" s="8" t="str">
        <f>INDEX(中間シート!$A$1:$AZ$149,MATCH($A1029&amp;$B1029,中間シート!$A$1:$A$149,0),MATCH(D$1,中間シート!$A$2:$AZ$2,0))</f>
        <v/>
      </c>
      <c r="E1029" t="str">
        <f>IF(
A1029="","",
VLOOKUP(MOD(ROW(A1029)-2, 参照用!$J$12) + 1,参照用!$N$1:$P$50,2,0)
)</f>
        <v>良好サイン</v>
      </c>
      <c r="F1029" t="str">
        <f xml:space="preserve">
IF(A1029="","",
VLOOKUP(MOD(ROW(A1029)-2, 参照用!$J$12) + 1,参照用!$N$1:$P$50,3,0)
)</f>
        <v>イキイキ</v>
      </c>
      <c r="G1029">
        <f xml:space="preserve">
IF(A1029="","",
IFERROR(
INDEX(中間シート!$B:$CB,
MATCH(A1029&amp;B1029,中間シート!$A$1:$A$149,0),
MATCH(F1029,中間シート!$B$2:$CB$2,0)
),
"")
)</f>
        <v>0</v>
      </c>
      <c r="H1029">
        <f t="shared" si="48"/>
        <v>0</v>
      </c>
      <c r="I1029" t="str">
        <f t="shared" si="49"/>
        <v/>
      </c>
      <c r="J1029">
        <f xml:space="preserve">
_xlfn.SWITCH(E1029,
"良好サイン",H1029*VLOOKUP(F1029,参照用!$P$2:$Q$55,2,0),
"注意サイン",H1029*VLOOKUP(F1029,参照用!$P$2:$Q$55,2,0),
""
)</f>
        <v>0</v>
      </c>
      <c r="K1029" s="20">
        <f t="shared" si="50"/>
        <v>60</v>
      </c>
    </row>
    <row r="1030" spans="1:11" x14ac:dyDescent="0.2">
      <c r="A1030" s="8">
        <f>IF(INDEX(中間シート!B$1:B$149,QUOTIENT(ROW(A1030)-2, 参照用!$J$12) + 3,1)&gt;0,
INDEX(中間シート!B$1:B$149,QUOTIENT(ROW(A1030)-2, 参照用!$J$12) + 3,1),
"")</f>
        <v>46032</v>
      </c>
      <c r="B1030" s="8" t="str">
        <f>IF(INDEX(中間シート!D$1:D$149,QUOTIENT(ROW(B1030)-2, 参照用!$J$12) + 3,1)&gt;0,
INDEX(中間シート!D$1:D$149,QUOTIENT(ROW(B1030)-2, 参照用!$J$12) + 3,1),
"")</f>
        <v>夜</v>
      </c>
      <c r="C1030" s="8" t="str">
        <f>INDEX(中間シート!$A$1:$AZ$149,MATCH(A1030&amp;B1030,中間シート!$A$1:$A$149,0),MATCH(C$1,中間シート!$A$2:$AZ$2,0))</f>
        <v/>
      </c>
      <c r="D1030" s="8" t="str">
        <f>INDEX(中間シート!$A$1:$AZ$149,MATCH($A1030&amp;$B1030,中間シート!$A$1:$A$149,0),MATCH(D$1,中間シート!$A$2:$AZ$2,0))</f>
        <v/>
      </c>
      <c r="E1030" t="str">
        <f>IF(
A1030="","",
VLOOKUP(MOD(ROW(A1030)-2, 参照用!$J$12) + 1,参照用!$N$1:$P$50,2,0)
)</f>
        <v>良好サイン</v>
      </c>
      <c r="F1030" t="str">
        <f xml:space="preserve">
IF(A1030="","",
VLOOKUP(MOD(ROW(A1030)-2, 参照用!$J$12) + 1,参照用!$N$1:$P$50,3,0)
)</f>
        <v>活動的</v>
      </c>
      <c r="G1030">
        <f xml:space="preserve">
IF(A1030="","",
IFERROR(
INDEX(中間シート!$B:$CB,
MATCH(A1030&amp;B1030,中間シート!$A$1:$A$149,0),
MATCH(F1030,中間シート!$B$2:$CB$2,0)
),
"")
)</f>
        <v>0</v>
      </c>
      <c r="H1030">
        <f t="shared" si="48"/>
        <v>0</v>
      </c>
      <c r="I1030" t="str">
        <f t="shared" si="49"/>
        <v/>
      </c>
      <c r="J1030">
        <f xml:space="preserve">
_xlfn.SWITCH(E1030,
"良好サイン",H1030*VLOOKUP(F1030,参照用!$P$2:$Q$55,2,0),
"注意サイン",H1030*VLOOKUP(F1030,参照用!$P$2:$Q$55,2,0),
""
)</f>
        <v>0</v>
      </c>
      <c r="K1030" s="20">
        <f t="shared" si="50"/>
        <v>60</v>
      </c>
    </row>
    <row r="1031" spans="1:11" x14ac:dyDescent="0.2">
      <c r="A1031" s="8">
        <f>IF(INDEX(中間シート!B$1:B$149,QUOTIENT(ROW(A1031)-2, 参照用!$J$12) + 3,1)&gt;0,
INDEX(中間シート!B$1:B$149,QUOTIENT(ROW(A1031)-2, 参照用!$J$12) + 3,1),
"")</f>
        <v>46032</v>
      </c>
      <c r="B1031" s="8" t="str">
        <f>IF(INDEX(中間シート!D$1:D$149,QUOTIENT(ROW(B1031)-2, 参照用!$J$12) + 3,1)&gt;0,
INDEX(中間シート!D$1:D$149,QUOTIENT(ROW(B1031)-2, 参照用!$J$12) + 3,1),
"")</f>
        <v>夜</v>
      </c>
      <c r="C1031" s="8" t="str">
        <f>INDEX(中間シート!$A$1:$AZ$149,MATCH(A1031&amp;B1031,中間シート!$A$1:$A$149,0),MATCH(C$1,中間シート!$A$2:$AZ$2,0))</f>
        <v/>
      </c>
      <c r="D1031" s="8" t="str">
        <f>INDEX(中間シート!$A$1:$AZ$149,MATCH($A1031&amp;$B1031,中間シート!$A$1:$A$149,0),MATCH(D$1,中間シート!$A$2:$AZ$2,0))</f>
        <v/>
      </c>
      <c r="E1031" t="str">
        <f>IF(
A1031="","",
VLOOKUP(MOD(ROW(A1031)-2, 参照用!$J$12) + 1,参照用!$N$1:$P$50,2,0)
)</f>
        <v>注意サイン</v>
      </c>
      <c r="F1031" t="str">
        <f xml:space="preserve">
IF(A1031="","",
VLOOKUP(MOD(ROW(A1031)-2, 参照用!$J$12) + 1,参照用!$N$1:$P$50,3,0)
)</f>
        <v>ため息が増加</v>
      </c>
      <c r="G1031">
        <f xml:space="preserve">
IF(A1031="","",
IFERROR(
INDEX(中間シート!$B:$CB,
MATCH(A1031&amp;B1031,中間シート!$A$1:$A$149,0),
MATCH(F1031,中間シート!$B$2:$CB$2,0)
),
"")
)</f>
        <v>0</v>
      </c>
      <c r="H1031">
        <f t="shared" si="48"/>
        <v>0</v>
      </c>
      <c r="I1031" t="str">
        <f t="shared" si="49"/>
        <v/>
      </c>
      <c r="J1031">
        <f xml:space="preserve">
_xlfn.SWITCH(E1031,
"良好サイン",H1031*VLOOKUP(F1031,参照用!$P$2:$Q$55,2,0),
"注意サイン",H1031*VLOOKUP(F1031,参照用!$P$2:$Q$55,2,0),
""
)</f>
        <v>0</v>
      </c>
      <c r="K1031" s="20">
        <f t="shared" si="50"/>
        <v>60</v>
      </c>
    </row>
    <row r="1032" spans="1:11" x14ac:dyDescent="0.2">
      <c r="A1032" s="8">
        <f>IF(INDEX(中間シート!B$1:B$149,QUOTIENT(ROW(A1032)-2, 参照用!$J$12) + 3,1)&gt;0,
INDEX(中間シート!B$1:B$149,QUOTIENT(ROW(A1032)-2, 参照用!$J$12) + 3,1),
"")</f>
        <v>46032</v>
      </c>
      <c r="B1032" s="8" t="str">
        <f>IF(INDEX(中間シート!D$1:D$149,QUOTIENT(ROW(B1032)-2, 参照用!$J$12) + 3,1)&gt;0,
INDEX(中間シート!D$1:D$149,QUOTIENT(ROW(B1032)-2, 参照用!$J$12) + 3,1),
"")</f>
        <v>夜</v>
      </c>
      <c r="C1032" s="8" t="str">
        <f>INDEX(中間シート!$A$1:$AZ$149,MATCH(A1032&amp;B1032,中間シート!$A$1:$A$149,0),MATCH(C$1,中間シート!$A$2:$AZ$2,0))</f>
        <v/>
      </c>
      <c r="D1032" s="8" t="str">
        <f>INDEX(中間シート!$A$1:$AZ$149,MATCH($A1032&amp;$B1032,中間シート!$A$1:$A$149,0),MATCH(D$1,中間シート!$A$2:$AZ$2,0))</f>
        <v/>
      </c>
      <c r="E1032" t="str">
        <f>IF(
A1032="","",
VLOOKUP(MOD(ROW(A1032)-2, 参照用!$J$12) + 1,参照用!$N$1:$P$50,2,0)
)</f>
        <v>注意サイン</v>
      </c>
      <c r="F1032" t="str">
        <f xml:space="preserve">
IF(A1032="","",
VLOOKUP(MOD(ROW(A1032)-2, 参照用!$J$12) + 1,参照用!$N$1:$P$50,3,0)
)</f>
        <v>もやもや</v>
      </c>
      <c r="G1032">
        <f xml:space="preserve">
IF(A1032="","",
IFERROR(
INDEX(中間シート!$B:$CB,
MATCH(A1032&amp;B1032,中間シート!$A$1:$A$149,0),
MATCH(F1032,中間シート!$B$2:$CB$2,0)
),
"")
)</f>
        <v>0</v>
      </c>
      <c r="H1032">
        <f t="shared" si="48"/>
        <v>0</v>
      </c>
      <c r="I1032" t="str">
        <f t="shared" si="49"/>
        <v/>
      </c>
      <c r="J1032">
        <f xml:space="preserve">
_xlfn.SWITCH(E1032,
"良好サイン",H1032*VLOOKUP(F1032,参照用!$P$2:$Q$55,2,0),
"注意サイン",H1032*VLOOKUP(F1032,参照用!$P$2:$Q$55,2,0),
""
)</f>
        <v>0</v>
      </c>
      <c r="K1032" s="20">
        <f t="shared" si="50"/>
        <v>60</v>
      </c>
    </row>
    <row r="1033" spans="1:11" x14ac:dyDescent="0.2">
      <c r="A1033" s="8">
        <f>IF(INDEX(中間シート!B$1:B$149,QUOTIENT(ROW(A1033)-2, 参照用!$J$12) + 3,1)&gt;0,
INDEX(中間シート!B$1:B$149,QUOTIENT(ROW(A1033)-2, 参照用!$J$12) + 3,1),
"")</f>
        <v>46032</v>
      </c>
      <c r="B1033" s="8" t="str">
        <f>IF(INDEX(中間シート!D$1:D$149,QUOTIENT(ROW(B1033)-2, 参照用!$J$12) + 3,1)&gt;0,
INDEX(中間シート!D$1:D$149,QUOTIENT(ROW(B1033)-2, 参照用!$J$12) + 3,1),
"")</f>
        <v>夜</v>
      </c>
      <c r="C1033" s="8" t="str">
        <f>INDEX(中間シート!$A$1:$AZ$149,MATCH(A1033&amp;B1033,中間シート!$A$1:$A$149,0),MATCH(C$1,中間シート!$A$2:$AZ$2,0))</f>
        <v/>
      </c>
      <c r="D1033" s="8" t="str">
        <f>INDEX(中間シート!$A$1:$AZ$149,MATCH($A1033&amp;$B1033,中間シート!$A$1:$A$149,0),MATCH(D$1,中間シート!$A$2:$AZ$2,0))</f>
        <v/>
      </c>
      <c r="E1033" t="str">
        <f>IF(
A1033="","",
VLOOKUP(MOD(ROW(A1033)-2, 参照用!$J$12) + 1,参照用!$N$1:$P$50,2,0)
)</f>
        <v>注意サイン</v>
      </c>
      <c r="F1033" t="str">
        <f xml:space="preserve">
IF(A1033="","",
VLOOKUP(MOD(ROW(A1033)-2, 参照用!$J$12) + 1,参照用!$N$1:$P$50,3,0)
)</f>
        <v>だるい</v>
      </c>
      <c r="G1033">
        <f xml:space="preserve">
IF(A1033="","",
IFERROR(
INDEX(中間シート!$B:$CB,
MATCH(A1033&amp;B1033,中間シート!$A$1:$A$149,0),
MATCH(F1033,中間シート!$B$2:$CB$2,0)
),
"")
)</f>
        <v>0</v>
      </c>
      <c r="H1033">
        <f t="shared" si="48"/>
        <v>0</v>
      </c>
      <c r="I1033" t="str">
        <f t="shared" si="49"/>
        <v/>
      </c>
      <c r="J1033">
        <f xml:space="preserve">
_xlfn.SWITCH(E1033,
"良好サイン",H1033*VLOOKUP(F1033,参照用!$P$2:$Q$55,2,0),
"注意サイン",H1033*VLOOKUP(F1033,参照用!$P$2:$Q$55,2,0),
""
)</f>
        <v>0</v>
      </c>
      <c r="K1033" s="20">
        <f t="shared" si="50"/>
        <v>60</v>
      </c>
    </row>
    <row r="1034" spans="1:11" x14ac:dyDescent="0.2">
      <c r="A1034" s="8">
        <f>IF(INDEX(中間シート!B$1:B$149,QUOTIENT(ROW(A1034)-2, 参照用!$J$12) + 3,1)&gt;0,
INDEX(中間シート!B$1:B$149,QUOTIENT(ROW(A1034)-2, 参照用!$J$12) + 3,1),
"")</f>
        <v>46032</v>
      </c>
      <c r="B1034" s="8" t="str">
        <f>IF(INDEX(中間シート!D$1:D$149,QUOTIENT(ROW(B1034)-2, 参照用!$J$12) + 3,1)&gt;0,
INDEX(中間シート!D$1:D$149,QUOTIENT(ROW(B1034)-2, 参照用!$J$12) + 3,1),
"")</f>
        <v>夜</v>
      </c>
      <c r="C1034" s="8" t="str">
        <f>INDEX(中間シート!$A$1:$AZ$149,MATCH(A1034&amp;B1034,中間シート!$A$1:$A$149,0),MATCH(C$1,中間シート!$A$2:$AZ$2,0))</f>
        <v/>
      </c>
      <c r="D1034" s="8" t="str">
        <f>INDEX(中間シート!$A$1:$AZ$149,MATCH($A1034&amp;$B1034,中間シート!$A$1:$A$149,0),MATCH(D$1,中間シート!$A$2:$AZ$2,0))</f>
        <v/>
      </c>
      <c r="E1034" t="str">
        <f>IF(
A1034="","",
VLOOKUP(MOD(ROW(A1034)-2, 参照用!$J$12) + 1,参照用!$N$1:$P$50,2,0)
)</f>
        <v>注意サイン</v>
      </c>
      <c r="F1034" t="str">
        <f xml:space="preserve">
IF(A1034="","",
VLOOKUP(MOD(ROW(A1034)-2, 参照用!$J$12) + 1,参照用!$N$1:$P$50,3,0)
)</f>
        <v>ぼーっとする</v>
      </c>
      <c r="G1034">
        <f xml:space="preserve">
IF(A1034="","",
IFERROR(
INDEX(中間シート!$B:$CB,
MATCH(A1034&amp;B1034,中間シート!$A$1:$A$149,0),
MATCH(F1034,中間シート!$B$2:$CB$2,0)
),
"")
)</f>
        <v>0</v>
      </c>
      <c r="H1034">
        <f t="shared" si="48"/>
        <v>0</v>
      </c>
      <c r="I1034" t="str">
        <f t="shared" si="49"/>
        <v/>
      </c>
      <c r="J1034">
        <f xml:space="preserve">
_xlfn.SWITCH(E1034,
"良好サイン",H1034*VLOOKUP(F1034,参照用!$P$2:$Q$55,2,0),
"注意サイン",H1034*VLOOKUP(F1034,参照用!$P$2:$Q$55,2,0),
""
)</f>
        <v>0</v>
      </c>
      <c r="K1034" s="20">
        <f t="shared" si="50"/>
        <v>60</v>
      </c>
    </row>
    <row r="1035" spans="1:11" x14ac:dyDescent="0.2">
      <c r="A1035" s="8">
        <f>IF(INDEX(中間シート!B$1:B$149,QUOTIENT(ROW(A1035)-2, 参照用!$J$12) + 3,1)&gt;0,
INDEX(中間シート!B$1:B$149,QUOTIENT(ROW(A1035)-2, 参照用!$J$12) + 3,1),
"")</f>
        <v>46032</v>
      </c>
      <c r="B1035" s="8" t="str">
        <f>IF(INDEX(中間シート!D$1:D$149,QUOTIENT(ROW(B1035)-2, 参照用!$J$12) + 3,1)&gt;0,
INDEX(中間シート!D$1:D$149,QUOTIENT(ROW(B1035)-2, 参照用!$J$12) + 3,1),
"")</f>
        <v>夜</v>
      </c>
      <c r="C1035" s="8" t="str">
        <f>INDEX(中間シート!$A$1:$AZ$149,MATCH(A1035&amp;B1035,中間シート!$A$1:$A$149,0),MATCH(C$1,中間シート!$A$2:$AZ$2,0))</f>
        <v/>
      </c>
      <c r="D1035" s="8" t="str">
        <f>INDEX(中間シート!$A$1:$AZ$149,MATCH($A1035&amp;$B1035,中間シート!$A$1:$A$149,0),MATCH(D$1,中間シート!$A$2:$AZ$2,0))</f>
        <v/>
      </c>
      <c r="E1035" t="str">
        <f>IF(
A1035="","",
VLOOKUP(MOD(ROW(A1035)-2, 参照用!$J$12) + 1,参照用!$N$1:$P$50,2,0)
)</f>
        <v>注意サイン</v>
      </c>
      <c r="F1035" t="str">
        <f xml:space="preserve">
IF(A1035="","",
VLOOKUP(MOD(ROW(A1035)-2, 参照用!$J$12) + 1,参照用!$N$1:$P$50,3,0)
)</f>
        <v>協調性が低下</v>
      </c>
      <c r="G1035">
        <f xml:space="preserve">
IF(A1035="","",
IFERROR(
INDEX(中間シート!$B:$CB,
MATCH(A1035&amp;B1035,中間シート!$A$1:$A$149,0),
MATCH(F1035,中間シート!$B$2:$CB$2,0)
),
"")
)</f>
        <v>0</v>
      </c>
      <c r="H1035">
        <f t="shared" si="48"/>
        <v>0</v>
      </c>
      <c r="I1035" t="str">
        <f t="shared" si="49"/>
        <v/>
      </c>
      <c r="J1035">
        <f xml:space="preserve">
_xlfn.SWITCH(E1035,
"良好サイン",H1035*VLOOKUP(F1035,参照用!$P$2:$Q$55,2,0),
"注意サイン",H1035*VLOOKUP(F1035,参照用!$P$2:$Q$55,2,0),
""
)</f>
        <v>0</v>
      </c>
      <c r="K1035" s="20">
        <f t="shared" si="50"/>
        <v>60</v>
      </c>
    </row>
    <row r="1036" spans="1:11" x14ac:dyDescent="0.2">
      <c r="A1036" s="8">
        <f>IF(INDEX(中間シート!B$1:B$149,QUOTIENT(ROW(A1036)-2, 参照用!$J$12) + 3,1)&gt;0,
INDEX(中間シート!B$1:B$149,QUOTIENT(ROW(A1036)-2, 参照用!$J$12) + 3,1),
"")</f>
        <v>46032</v>
      </c>
      <c r="B1036" s="8" t="str">
        <f>IF(INDEX(中間シート!D$1:D$149,QUOTIENT(ROW(B1036)-2, 参照用!$J$12) + 3,1)&gt;0,
INDEX(中間シート!D$1:D$149,QUOTIENT(ROW(B1036)-2, 参照用!$J$12) + 3,1),
"")</f>
        <v>夜</v>
      </c>
      <c r="C1036" s="8" t="str">
        <f>INDEX(中間シート!$A$1:$AZ$149,MATCH(A1036&amp;B1036,中間シート!$A$1:$A$149,0),MATCH(C$1,中間シート!$A$2:$AZ$2,0))</f>
        <v/>
      </c>
      <c r="D1036" s="8" t="str">
        <f>INDEX(中間シート!$A$1:$AZ$149,MATCH($A1036&amp;$B1036,中間シート!$A$1:$A$149,0),MATCH(D$1,中間シート!$A$2:$AZ$2,0))</f>
        <v/>
      </c>
      <c r="E1036" t="str">
        <f>IF(
A1036="","",
VLOOKUP(MOD(ROW(A1036)-2, 参照用!$J$12) + 1,参照用!$N$1:$P$50,2,0)
)</f>
        <v>注意サイン</v>
      </c>
      <c r="F1036" t="str">
        <f xml:space="preserve">
IF(A1036="","",
VLOOKUP(MOD(ROW(A1036)-2, 参照用!$J$12) + 1,参照用!$N$1:$P$50,3,0)
)</f>
        <v>憂鬱</v>
      </c>
      <c r="G1036">
        <f xml:space="preserve">
IF(A1036="","",
IFERROR(
INDEX(中間シート!$B:$CB,
MATCH(A1036&amp;B1036,中間シート!$A$1:$A$149,0),
MATCH(F1036,中間シート!$B$2:$CB$2,0)
),
"")
)</f>
        <v>0</v>
      </c>
      <c r="H1036">
        <f t="shared" si="48"/>
        <v>0</v>
      </c>
      <c r="I1036" t="str">
        <f t="shared" si="49"/>
        <v/>
      </c>
      <c r="J1036">
        <f xml:space="preserve">
_xlfn.SWITCH(E1036,
"良好サイン",H1036*VLOOKUP(F1036,参照用!$P$2:$Q$55,2,0),
"注意サイン",H1036*VLOOKUP(F1036,参照用!$P$2:$Q$55,2,0),
""
)</f>
        <v>0</v>
      </c>
      <c r="K1036" s="20">
        <f t="shared" si="50"/>
        <v>60</v>
      </c>
    </row>
    <row r="1037" spans="1:11" x14ac:dyDescent="0.2">
      <c r="A1037" s="8">
        <f>IF(INDEX(中間シート!B$1:B$149,QUOTIENT(ROW(A1037)-2, 参照用!$J$12) + 3,1)&gt;0,
INDEX(中間シート!B$1:B$149,QUOTIENT(ROW(A1037)-2, 参照用!$J$12) + 3,1),
"")</f>
        <v>46032</v>
      </c>
      <c r="B1037" s="8" t="str">
        <f>IF(INDEX(中間シート!D$1:D$149,QUOTIENT(ROW(B1037)-2, 参照用!$J$12) + 3,1)&gt;0,
INDEX(中間シート!D$1:D$149,QUOTIENT(ROW(B1037)-2, 参照用!$J$12) + 3,1),
"")</f>
        <v>夜</v>
      </c>
      <c r="C1037" s="8" t="str">
        <f>INDEX(中間シート!$A$1:$AZ$149,MATCH(A1037&amp;B1037,中間シート!$A$1:$A$149,0),MATCH(C$1,中間シート!$A$2:$AZ$2,0))</f>
        <v/>
      </c>
      <c r="D1037" s="8" t="str">
        <f>INDEX(中間シート!$A$1:$AZ$149,MATCH($A1037&amp;$B1037,中間シート!$A$1:$A$149,0),MATCH(D$1,中間シート!$A$2:$AZ$2,0))</f>
        <v/>
      </c>
      <c r="E1037" t="str">
        <f>IF(
A1037="","",
VLOOKUP(MOD(ROW(A1037)-2, 参照用!$J$12) + 1,参照用!$N$1:$P$50,2,0)
)</f>
        <v>注意サイン</v>
      </c>
      <c r="F1037" t="str">
        <f xml:space="preserve">
IF(A1037="","",
VLOOKUP(MOD(ROW(A1037)-2, 参照用!$J$12) + 1,参照用!$N$1:$P$50,3,0)
)</f>
        <v>やる気が無い</v>
      </c>
      <c r="G1037">
        <f xml:space="preserve">
IF(A1037="","",
IFERROR(
INDEX(中間シート!$B:$CB,
MATCH(A1037&amp;B1037,中間シート!$A$1:$A$149,0),
MATCH(F1037,中間シート!$B$2:$CB$2,0)
),
"")
)</f>
        <v>0</v>
      </c>
      <c r="H1037">
        <f t="shared" si="48"/>
        <v>0</v>
      </c>
      <c r="I1037" t="str">
        <f t="shared" si="49"/>
        <v/>
      </c>
      <c r="J1037">
        <f xml:space="preserve">
_xlfn.SWITCH(E1037,
"良好サイン",H1037*VLOOKUP(F1037,参照用!$P$2:$Q$55,2,0),
"注意サイン",H1037*VLOOKUP(F1037,参照用!$P$2:$Q$55,2,0),
""
)</f>
        <v>0</v>
      </c>
      <c r="K1037" s="20">
        <f t="shared" si="50"/>
        <v>60</v>
      </c>
    </row>
    <row r="1038" spans="1:11" x14ac:dyDescent="0.2">
      <c r="A1038" s="8">
        <f>IF(INDEX(中間シート!B$1:B$149,QUOTIENT(ROW(A1038)-2, 参照用!$J$12) + 3,1)&gt;0,
INDEX(中間シート!B$1:B$149,QUOTIENT(ROW(A1038)-2, 参照用!$J$12) + 3,1),
"")</f>
        <v>46032</v>
      </c>
      <c r="B1038" s="8" t="str">
        <f>IF(INDEX(中間シート!D$1:D$149,QUOTIENT(ROW(B1038)-2, 参照用!$J$12) + 3,1)&gt;0,
INDEX(中間シート!D$1:D$149,QUOTIENT(ROW(B1038)-2, 参照用!$J$12) + 3,1),
"")</f>
        <v>夜</v>
      </c>
      <c r="C1038" s="8" t="str">
        <f>INDEX(中間シート!$A$1:$AZ$149,MATCH(A1038&amp;B1038,中間シート!$A$1:$A$149,0),MATCH(C$1,中間シート!$A$2:$AZ$2,0))</f>
        <v/>
      </c>
      <c r="D1038" s="8" t="str">
        <f>INDEX(中間シート!$A$1:$AZ$149,MATCH($A1038&amp;$B1038,中間シート!$A$1:$A$149,0),MATCH(D$1,中間シート!$A$2:$AZ$2,0))</f>
        <v/>
      </c>
      <c r="E1038" t="str">
        <f>IF(
A1038="","",
VLOOKUP(MOD(ROW(A1038)-2, 参照用!$J$12) + 1,参照用!$N$1:$P$50,2,0)
)</f>
        <v>注意サイン</v>
      </c>
      <c r="F1038" t="str">
        <f xml:space="preserve">
IF(A1038="","",
VLOOKUP(MOD(ROW(A1038)-2, 参照用!$J$12) + 1,参照用!$N$1:$P$50,3,0)
)</f>
        <v>物忘れ</v>
      </c>
      <c r="G1038">
        <f xml:space="preserve">
IF(A1038="","",
IFERROR(
INDEX(中間シート!$B:$CB,
MATCH(A1038&amp;B1038,中間シート!$A$1:$A$149,0),
MATCH(F1038,中間シート!$B$2:$CB$2,0)
),
"")
)</f>
        <v>0</v>
      </c>
      <c r="H1038">
        <f t="shared" si="48"/>
        <v>0</v>
      </c>
      <c r="I1038" t="str">
        <f t="shared" si="49"/>
        <v/>
      </c>
      <c r="J1038">
        <f xml:space="preserve">
_xlfn.SWITCH(E1038,
"良好サイン",H1038*VLOOKUP(F1038,参照用!$P$2:$Q$55,2,0),
"注意サイン",H1038*VLOOKUP(F1038,参照用!$P$2:$Q$55,2,0),
""
)</f>
        <v>0</v>
      </c>
      <c r="K1038" s="20">
        <f t="shared" si="50"/>
        <v>60</v>
      </c>
    </row>
    <row r="1039" spans="1:11" x14ac:dyDescent="0.2">
      <c r="A1039" s="8">
        <f>IF(INDEX(中間シート!B$1:B$149,QUOTIENT(ROW(A1039)-2, 参照用!$J$12) + 3,1)&gt;0,
INDEX(中間シート!B$1:B$149,QUOTIENT(ROW(A1039)-2, 参照用!$J$12) + 3,1),
"")</f>
        <v>46032</v>
      </c>
      <c r="B1039" s="8" t="str">
        <f>IF(INDEX(中間シート!D$1:D$149,QUOTIENT(ROW(B1039)-2, 参照用!$J$12) + 3,1)&gt;0,
INDEX(中間シート!D$1:D$149,QUOTIENT(ROW(B1039)-2, 参照用!$J$12) + 3,1),
"")</f>
        <v>夜</v>
      </c>
      <c r="C1039" s="8" t="str">
        <f>INDEX(中間シート!$A$1:$AZ$149,MATCH(A1039&amp;B1039,中間シート!$A$1:$A$149,0),MATCH(C$1,中間シート!$A$2:$AZ$2,0))</f>
        <v/>
      </c>
      <c r="D1039" s="8" t="str">
        <f>INDEX(中間シート!$A$1:$AZ$149,MATCH($A1039&amp;$B1039,中間シート!$A$1:$A$149,0),MATCH(D$1,中間シート!$A$2:$AZ$2,0))</f>
        <v/>
      </c>
      <c r="E1039" t="str">
        <f>IF(
A1039="","",
VLOOKUP(MOD(ROW(A1039)-2, 参照用!$J$12) + 1,参照用!$N$1:$P$50,2,0)
)</f>
        <v>悪化サイン</v>
      </c>
      <c r="F1039" t="str">
        <f xml:space="preserve">
IF(A1039="","",
VLOOKUP(MOD(ROW(A1039)-2, 参照用!$J$12) + 1,参照用!$N$1:$P$50,3,0)
)</f>
        <v>イライラ</v>
      </c>
      <c r="G1039">
        <f xml:space="preserve">
IF(A1039="","",
IFERROR(
INDEX(中間シート!$B:$CB,
MATCH(A1039&amp;B1039,中間シート!$A$1:$A$149,0),
MATCH(F1039,中間シート!$B$2:$CB$2,0)
),
"")
)</f>
        <v>0</v>
      </c>
      <c r="H1039">
        <f t="shared" si="48"/>
        <v>0</v>
      </c>
      <c r="I1039" t="str">
        <f t="shared" si="49"/>
        <v/>
      </c>
      <c r="J1039" t="str">
        <f xml:space="preserve">
_xlfn.SWITCH(E1039,
"良好サイン",H1039*VLOOKUP(F1039,参照用!$P$2:$Q$55,2,0),
"注意サイン",H1039*VLOOKUP(F1039,参照用!$P$2:$Q$55,2,0),
""
)</f>
        <v/>
      </c>
      <c r="K1039" s="20">
        <f t="shared" si="50"/>
        <v>60</v>
      </c>
    </row>
    <row r="1040" spans="1:11" x14ac:dyDescent="0.2">
      <c r="A1040" s="8">
        <f>IF(INDEX(中間シート!B$1:B$149,QUOTIENT(ROW(A1040)-2, 参照用!$J$12) + 3,1)&gt;0,
INDEX(中間シート!B$1:B$149,QUOTIENT(ROW(A1040)-2, 参照用!$J$12) + 3,1),
"")</f>
        <v>46032</v>
      </c>
      <c r="B1040" s="8" t="str">
        <f>IF(INDEX(中間シート!D$1:D$149,QUOTIENT(ROW(B1040)-2, 参照用!$J$12) + 3,1)&gt;0,
INDEX(中間シート!D$1:D$149,QUOTIENT(ROW(B1040)-2, 参照用!$J$12) + 3,1),
"")</f>
        <v>夜</v>
      </c>
      <c r="C1040" s="8" t="str">
        <f>INDEX(中間シート!$A$1:$AZ$149,MATCH(A1040&amp;B1040,中間シート!$A$1:$A$149,0),MATCH(C$1,中間シート!$A$2:$AZ$2,0))</f>
        <v/>
      </c>
      <c r="D1040" s="8" t="str">
        <f>INDEX(中間シート!$A$1:$AZ$149,MATCH($A1040&amp;$B1040,中間シート!$A$1:$A$149,0),MATCH(D$1,中間シート!$A$2:$AZ$2,0))</f>
        <v/>
      </c>
      <c r="E1040" t="str">
        <f>IF(
A1040="","",
VLOOKUP(MOD(ROW(A1040)-2, 参照用!$J$12) + 1,参照用!$N$1:$P$50,2,0)
)</f>
        <v>悪化サイン</v>
      </c>
      <c r="F1040" t="str">
        <f xml:space="preserve">
IF(A1040="","",
VLOOKUP(MOD(ROW(A1040)-2, 参照用!$J$12) + 1,参照用!$N$1:$P$50,3,0)
)</f>
        <v>恐怖心</v>
      </c>
      <c r="G1040">
        <f xml:space="preserve">
IF(A1040="","",
IFERROR(
INDEX(中間シート!$B:$CB,
MATCH(A1040&amp;B1040,中間シート!$A$1:$A$149,0),
MATCH(F1040,中間シート!$B$2:$CB$2,0)
),
"")
)</f>
        <v>0</v>
      </c>
      <c r="H1040">
        <f t="shared" si="48"/>
        <v>0</v>
      </c>
      <c r="I1040" t="str">
        <f t="shared" si="49"/>
        <v/>
      </c>
      <c r="J1040" t="str">
        <f xml:space="preserve">
_xlfn.SWITCH(E1040,
"良好サイン",H1040*VLOOKUP(F1040,参照用!$P$2:$Q$55,2,0),
"注意サイン",H1040*VLOOKUP(F1040,参照用!$P$2:$Q$55,2,0),
""
)</f>
        <v/>
      </c>
      <c r="K1040" s="20">
        <f t="shared" si="50"/>
        <v>60</v>
      </c>
    </row>
    <row r="1041" spans="1:11" x14ac:dyDescent="0.2">
      <c r="A1041" s="8">
        <f>IF(INDEX(中間シート!B$1:B$149,QUOTIENT(ROW(A1041)-2, 参照用!$J$12) + 3,1)&gt;0,
INDEX(中間シート!B$1:B$149,QUOTIENT(ROW(A1041)-2, 参照用!$J$12) + 3,1),
"")</f>
        <v>46032</v>
      </c>
      <c r="B1041" s="8" t="str">
        <f>IF(INDEX(中間シート!D$1:D$149,QUOTIENT(ROW(B1041)-2, 参照用!$J$12) + 3,1)&gt;0,
INDEX(中間シート!D$1:D$149,QUOTIENT(ROW(B1041)-2, 参照用!$J$12) + 3,1),
"")</f>
        <v>夜</v>
      </c>
      <c r="C1041" s="8" t="str">
        <f>INDEX(中間シート!$A$1:$AZ$149,MATCH(A1041&amp;B1041,中間シート!$A$1:$A$149,0),MATCH(C$1,中間シート!$A$2:$AZ$2,0))</f>
        <v/>
      </c>
      <c r="D1041" s="8" t="str">
        <f>INDEX(中間シート!$A$1:$AZ$149,MATCH($A1041&amp;$B1041,中間シート!$A$1:$A$149,0),MATCH(D$1,中間シート!$A$2:$AZ$2,0))</f>
        <v/>
      </c>
      <c r="E1041" t="str">
        <f>IF(
A1041="","",
VLOOKUP(MOD(ROW(A1041)-2, 参照用!$J$12) + 1,参照用!$N$1:$P$50,2,0)
)</f>
        <v>悪化サイン</v>
      </c>
      <c r="F1041" t="str">
        <f xml:space="preserve">
IF(A1041="","",
VLOOKUP(MOD(ROW(A1041)-2, 参照用!$J$12) + 1,参照用!$N$1:$P$50,3,0)
)</f>
        <v>外出不可</v>
      </c>
      <c r="G1041">
        <f xml:space="preserve">
IF(A1041="","",
IFERROR(
INDEX(中間シート!$B:$CB,
MATCH(A1041&amp;B1041,中間シート!$A$1:$A$149,0),
MATCH(F1041,中間シート!$B$2:$CB$2,0)
),
"")
)</f>
        <v>0</v>
      </c>
      <c r="H1041">
        <f t="shared" si="48"/>
        <v>0</v>
      </c>
      <c r="I1041" t="str">
        <f t="shared" si="49"/>
        <v/>
      </c>
      <c r="J1041" t="str">
        <f xml:space="preserve">
_xlfn.SWITCH(E1041,
"良好サイン",H1041*VLOOKUP(F1041,参照用!$P$2:$Q$55,2,0),
"注意サイン",H1041*VLOOKUP(F1041,参照用!$P$2:$Q$55,2,0),
""
)</f>
        <v/>
      </c>
      <c r="K1041" s="20">
        <f t="shared" si="50"/>
        <v>60</v>
      </c>
    </row>
    <row r="1042" spans="1:11" x14ac:dyDescent="0.2">
      <c r="A1042" s="8">
        <f>IF(INDEX(中間シート!B$1:B$149,QUOTIENT(ROW(A1042)-2, 参照用!$J$12) + 3,1)&gt;0,
INDEX(中間シート!B$1:B$149,QUOTIENT(ROW(A1042)-2, 参照用!$J$12) + 3,1),
"")</f>
        <v>46032</v>
      </c>
      <c r="B1042" s="8" t="str">
        <f>IF(INDEX(中間シート!D$1:D$149,QUOTIENT(ROW(B1042)-2, 参照用!$J$12) + 3,1)&gt;0,
INDEX(中間シート!D$1:D$149,QUOTIENT(ROW(B1042)-2, 参照用!$J$12) + 3,1),
"")</f>
        <v>夜</v>
      </c>
      <c r="C1042" s="8" t="str">
        <f>INDEX(中間シート!$A$1:$AZ$149,MATCH(A1042&amp;B1042,中間シート!$A$1:$A$149,0),MATCH(C$1,中間シート!$A$2:$AZ$2,0))</f>
        <v/>
      </c>
      <c r="D1042" s="8" t="str">
        <f>INDEX(中間シート!$A$1:$AZ$149,MATCH($A1042&amp;$B1042,中間シート!$A$1:$A$149,0),MATCH(D$1,中間シート!$A$2:$AZ$2,0))</f>
        <v/>
      </c>
      <c r="E1042" t="str">
        <f>IF(
A1042="","",
VLOOKUP(MOD(ROW(A1042)-2, 参照用!$J$12) + 1,参照用!$N$1:$P$50,2,0)
)</f>
        <v>悪化サイン</v>
      </c>
      <c r="F1042" t="str">
        <f xml:space="preserve">
IF(A1042="","",
VLOOKUP(MOD(ROW(A1042)-2, 参照用!$J$12) + 1,参照用!$N$1:$P$50,3,0)
)</f>
        <v>思考不能</v>
      </c>
      <c r="G1042">
        <f xml:space="preserve">
IF(A1042="","",
IFERROR(
INDEX(中間シート!$B:$CB,
MATCH(A1042&amp;B1042,中間シート!$A$1:$A$149,0),
MATCH(F1042,中間シート!$B$2:$CB$2,0)
),
"")
)</f>
        <v>0</v>
      </c>
      <c r="H1042">
        <f t="shared" si="48"/>
        <v>0</v>
      </c>
      <c r="I1042" t="str">
        <f t="shared" si="49"/>
        <v/>
      </c>
      <c r="J1042" t="str">
        <f xml:space="preserve">
_xlfn.SWITCH(E1042,
"良好サイン",H1042*VLOOKUP(F1042,参照用!$P$2:$Q$55,2,0),
"注意サイン",H1042*VLOOKUP(F1042,参照用!$P$2:$Q$55,2,0),
""
)</f>
        <v/>
      </c>
      <c r="K1042" s="20">
        <f t="shared" si="50"/>
        <v>60</v>
      </c>
    </row>
    <row r="1043" spans="1:11" x14ac:dyDescent="0.2">
      <c r="A1043" s="8">
        <f>IF(INDEX(中間シート!B$1:B$149,QUOTIENT(ROW(A1043)-2, 参照用!$J$12) + 3,1)&gt;0,
INDEX(中間シート!B$1:B$149,QUOTIENT(ROW(A1043)-2, 参照用!$J$12) + 3,1),
"")</f>
        <v>46032</v>
      </c>
      <c r="B1043" s="8" t="str">
        <f>IF(INDEX(中間シート!D$1:D$149,QUOTIENT(ROW(B1043)-2, 参照用!$J$12) + 3,1)&gt;0,
INDEX(中間シート!D$1:D$149,QUOTIENT(ROW(B1043)-2, 参照用!$J$12) + 3,1),
"")</f>
        <v>夜</v>
      </c>
      <c r="C1043" s="8" t="str">
        <f>INDEX(中間シート!$A$1:$AZ$149,MATCH(A1043&amp;B1043,中間シート!$A$1:$A$149,0),MATCH(C$1,中間シート!$A$2:$AZ$2,0))</f>
        <v/>
      </c>
      <c r="D1043" s="8" t="str">
        <f>INDEX(中間シート!$A$1:$AZ$149,MATCH($A1043&amp;$B1043,中間シート!$A$1:$A$149,0),MATCH(D$1,中間シート!$A$2:$AZ$2,0))</f>
        <v/>
      </c>
      <c r="E1043" t="str">
        <f>IF(
A1043="","",
VLOOKUP(MOD(ROW(A1043)-2, 参照用!$J$12) + 1,参照用!$N$1:$P$50,2,0)
)</f>
        <v>悪化サイン</v>
      </c>
      <c r="F1043" t="str">
        <f xml:space="preserve">
IF(A1043="","",
VLOOKUP(MOD(ROW(A1043)-2, 参照用!$J$12) + 1,参照用!$N$1:$P$50,3,0)
)</f>
        <v>人間不信</v>
      </c>
      <c r="G1043">
        <f xml:space="preserve">
IF(A1043="","",
IFERROR(
INDEX(中間シート!$B:$CB,
MATCH(A1043&amp;B1043,中間シート!$A$1:$A$149,0),
MATCH(F1043,中間シート!$B$2:$CB$2,0)
),
"")
)</f>
        <v>0</v>
      </c>
      <c r="H1043">
        <f t="shared" si="48"/>
        <v>0</v>
      </c>
      <c r="I1043" t="str">
        <f t="shared" si="49"/>
        <v/>
      </c>
      <c r="J1043" t="str">
        <f xml:space="preserve">
_xlfn.SWITCH(E1043,
"良好サイン",H1043*VLOOKUP(F1043,参照用!$P$2:$Q$55,2,0),
"注意サイン",H1043*VLOOKUP(F1043,参照用!$P$2:$Q$55,2,0),
""
)</f>
        <v/>
      </c>
      <c r="K1043" s="20">
        <f t="shared" si="50"/>
        <v>60</v>
      </c>
    </row>
    <row r="1044" spans="1:11" x14ac:dyDescent="0.2">
      <c r="A1044" s="8">
        <f>IF(INDEX(中間シート!B$1:B$149,QUOTIENT(ROW(A1044)-2, 参照用!$J$12) + 3,1)&gt;0,
INDEX(中間シート!B$1:B$149,QUOTIENT(ROW(A1044)-2, 参照用!$J$12) + 3,1),
"")</f>
        <v>46032</v>
      </c>
      <c r="B1044" s="8" t="str">
        <f>IF(INDEX(中間シート!D$1:D$149,QUOTIENT(ROW(B1044)-2, 参照用!$J$12) + 3,1)&gt;0,
INDEX(中間シート!D$1:D$149,QUOTIENT(ROW(B1044)-2, 参照用!$J$12) + 3,1),
"")</f>
        <v>夜</v>
      </c>
      <c r="C1044" s="8" t="str">
        <f>INDEX(中間シート!$A$1:$AZ$149,MATCH(A1044&amp;B1044,中間シート!$A$1:$A$149,0),MATCH(C$1,中間シート!$A$2:$AZ$2,0))</f>
        <v/>
      </c>
      <c r="D1044" s="8" t="str">
        <f>INDEX(中間シート!$A$1:$AZ$149,MATCH($A1044&amp;$B1044,中間シート!$A$1:$A$149,0),MATCH(D$1,中間シート!$A$2:$AZ$2,0))</f>
        <v/>
      </c>
      <c r="E1044" t="str">
        <f>IF(
A1044="","",
VLOOKUP(MOD(ROW(A1044)-2, 参照用!$J$12) + 1,参照用!$N$1:$P$50,2,0)
)</f>
        <v>悪化サイン</v>
      </c>
      <c r="F1044" t="str">
        <f xml:space="preserve">
IF(A1044="","",
VLOOKUP(MOD(ROW(A1044)-2, 参照用!$J$12) + 1,参照用!$N$1:$P$50,3,0)
)</f>
        <v>破壊衝動</v>
      </c>
      <c r="G1044">
        <f xml:space="preserve">
IF(A1044="","",
IFERROR(
INDEX(中間シート!$B:$CB,
MATCH(A1044&amp;B1044,中間シート!$A$1:$A$149,0),
MATCH(F1044,中間シート!$B$2:$CB$2,0)
),
"")
)</f>
        <v>0</v>
      </c>
      <c r="H1044">
        <f t="shared" si="48"/>
        <v>0</v>
      </c>
      <c r="I1044" t="str">
        <f t="shared" si="49"/>
        <v/>
      </c>
      <c r="J1044" t="str">
        <f xml:space="preserve">
_xlfn.SWITCH(E1044,
"良好サイン",H1044*VLOOKUP(F1044,参照用!$P$2:$Q$55,2,0),
"注意サイン",H1044*VLOOKUP(F1044,参照用!$P$2:$Q$55,2,0),
""
)</f>
        <v/>
      </c>
      <c r="K1044" s="20">
        <f t="shared" si="50"/>
        <v>60</v>
      </c>
    </row>
    <row r="1045" spans="1:11" x14ac:dyDescent="0.2">
      <c r="A1045" s="8">
        <f>IF(INDEX(中間シート!B$1:B$149,QUOTIENT(ROW(A1045)-2, 参照用!$J$12) + 3,1)&gt;0,
INDEX(中間シート!B$1:B$149,QUOTIENT(ROW(A1045)-2, 参照用!$J$12) + 3,1),
"")</f>
        <v>46032</v>
      </c>
      <c r="B1045" s="8" t="str">
        <f>IF(INDEX(中間シート!D$1:D$149,QUOTIENT(ROW(B1045)-2, 参照用!$J$12) + 3,1)&gt;0,
INDEX(中間シート!D$1:D$149,QUOTIENT(ROW(B1045)-2, 参照用!$J$12) + 3,1),
"")</f>
        <v>夜</v>
      </c>
      <c r="C1045" s="8" t="str">
        <f>INDEX(中間シート!$A$1:$AZ$149,MATCH(A1045&amp;B1045,中間シート!$A$1:$A$149,0),MATCH(C$1,中間シート!$A$2:$AZ$2,0))</f>
        <v/>
      </c>
      <c r="D1045" s="8" t="str">
        <f>INDEX(中間シート!$A$1:$AZ$149,MATCH($A1045&amp;$B1045,中間シート!$A$1:$A$149,0),MATCH(D$1,中間シート!$A$2:$AZ$2,0))</f>
        <v/>
      </c>
      <c r="E1045" t="str">
        <f>IF(
A1045="","",
VLOOKUP(MOD(ROW(A1045)-2, 参照用!$J$12) + 1,参照用!$N$1:$P$50,2,0)
)</f>
        <v>リカバリー</v>
      </c>
      <c r="F1045" t="str">
        <f xml:space="preserve">
IF(A1045="","",
VLOOKUP(MOD(ROW(A1045)-2, 参照用!$J$12) + 1,参照用!$N$1:$P$50,3,0)
)</f>
        <v>ストレッチ</v>
      </c>
      <c r="G1045">
        <f xml:space="preserve">
IF(A1045="","",
IFERROR(
INDEX(中間シート!$B:$CB,
MATCH(A1045&amp;B1045,中間シート!$A$1:$A$149,0),
MATCH(F1045,中間シート!$B$2:$CB$2,0)
),
"")
)</f>
        <v>0</v>
      </c>
      <c r="H1045">
        <f t="shared" si="48"/>
        <v>0</v>
      </c>
      <c r="I1045" t="str">
        <f t="shared" si="49"/>
        <v/>
      </c>
      <c r="J1045" t="str">
        <f xml:space="preserve">
_xlfn.SWITCH(E1045,
"良好サイン",H1045*VLOOKUP(F1045,参照用!$P$2:$Q$55,2,0),
"注意サイン",H1045*VLOOKUP(F1045,参照用!$P$2:$Q$55,2,0),
""
)</f>
        <v/>
      </c>
      <c r="K1045" s="20">
        <f t="shared" si="50"/>
        <v>60</v>
      </c>
    </row>
    <row r="1046" spans="1:11" x14ac:dyDescent="0.2">
      <c r="A1046" s="8">
        <f>IF(INDEX(中間シート!B$1:B$149,QUOTIENT(ROW(A1046)-2, 参照用!$J$12) + 3,1)&gt;0,
INDEX(中間シート!B$1:B$149,QUOTIENT(ROW(A1046)-2, 参照用!$J$12) + 3,1),
"")</f>
        <v>46032</v>
      </c>
      <c r="B1046" s="8" t="str">
        <f>IF(INDEX(中間シート!D$1:D$149,QUOTIENT(ROW(B1046)-2, 参照用!$J$12) + 3,1)&gt;0,
INDEX(中間シート!D$1:D$149,QUOTIENT(ROW(B1046)-2, 参照用!$J$12) + 3,1),
"")</f>
        <v>夜</v>
      </c>
      <c r="C1046" s="8" t="str">
        <f>INDEX(中間シート!$A$1:$AZ$149,MATCH(A1046&amp;B1046,中間シート!$A$1:$A$149,0),MATCH(C$1,中間シート!$A$2:$AZ$2,0))</f>
        <v/>
      </c>
      <c r="D1046" s="8" t="str">
        <f>INDEX(中間シート!$A$1:$AZ$149,MATCH($A1046&amp;$B1046,中間シート!$A$1:$A$149,0),MATCH(D$1,中間シート!$A$2:$AZ$2,0))</f>
        <v/>
      </c>
      <c r="E1046" t="str">
        <f>IF(
A1046="","",
VLOOKUP(MOD(ROW(A1046)-2, 参照用!$J$12) + 1,参照用!$N$1:$P$50,2,0)
)</f>
        <v>リカバリー</v>
      </c>
      <c r="F1046" t="str">
        <f xml:space="preserve">
IF(A1046="","",
VLOOKUP(MOD(ROW(A1046)-2, 参照用!$J$12) + 1,参照用!$N$1:$P$50,3,0)
)</f>
        <v>仮眠</v>
      </c>
      <c r="G1046">
        <f xml:space="preserve">
IF(A1046="","",
IFERROR(
INDEX(中間シート!$B:$CB,
MATCH(A1046&amp;B1046,中間シート!$A$1:$A$149,0),
MATCH(F1046,中間シート!$B$2:$CB$2,0)
),
"")
)</f>
        <v>0</v>
      </c>
      <c r="H1046">
        <f t="shared" si="48"/>
        <v>0</v>
      </c>
      <c r="I1046" t="str">
        <f t="shared" si="49"/>
        <v/>
      </c>
      <c r="J1046" t="str">
        <f xml:space="preserve">
_xlfn.SWITCH(E1046,
"良好サイン",H1046*VLOOKUP(F1046,参照用!$P$2:$Q$55,2,0),
"注意サイン",H1046*VLOOKUP(F1046,参照用!$P$2:$Q$55,2,0),
""
)</f>
        <v/>
      </c>
      <c r="K1046" s="20">
        <f t="shared" si="50"/>
        <v>60</v>
      </c>
    </row>
    <row r="1047" spans="1:11" x14ac:dyDescent="0.2">
      <c r="A1047" s="8">
        <f>IF(INDEX(中間シート!B$1:B$149,QUOTIENT(ROW(A1047)-2, 参照用!$J$12) + 3,1)&gt;0,
INDEX(中間シート!B$1:B$149,QUOTIENT(ROW(A1047)-2, 参照用!$J$12) + 3,1),
"")</f>
        <v>46032</v>
      </c>
      <c r="B1047" s="8" t="str">
        <f>IF(INDEX(中間シート!D$1:D$149,QUOTIENT(ROW(B1047)-2, 参照用!$J$12) + 3,1)&gt;0,
INDEX(中間シート!D$1:D$149,QUOTIENT(ROW(B1047)-2, 参照用!$J$12) + 3,1),
"")</f>
        <v>夜</v>
      </c>
      <c r="C1047" s="8" t="str">
        <f>INDEX(中間シート!$A$1:$AZ$149,MATCH(A1047&amp;B1047,中間シート!$A$1:$A$149,0),MATCH(C$1,中間シート!$A$2:$AZ$2,0))</f>
        <v/>
      </c>
      <c r="D1047" s="8" t="str">
        <f>INDEX(中間シート!$A$1:$AZ$149,MATCH($A1047&amp;$B1047,中間シート!$A$1:$A$149,0),MATCH(D$1,中間シート!$A$2:$AZ$2,0))</f>
        <v/>
      </c>
      <c r="E1047" t="str">
        <f>IF(
A1047="","",
VLOOKUP(MOD(ROW(A1047)-2, 参照用!$J$12) + 1,参照用!$N$1:$P$50,2,0)
)</f>
        <v>リカバリー</v>
      </c>
      <c r="F1047" t="str">
        <f xml:space="preserve">
IF(A1047="","",
VLOOKUP(MOD(ROW(A1047)-2, 参照用!$J$12) + 1,参照用!$N$1:$P$50,3,0)
)</f>
        <v>音楽</v>
      </c>
      <c r="G1047">
        <f xml:space="preserve">
IF(A1047="","",
IFERROR(
INDEX(中間シート!$B:$CB,
MATCH(A1047&amp;B1047,中間シート!$A$1:$A$149,0),
MATCH(F1047,中間シート!$B$2:$CB$2,0)
),
"")
)</f>
        <v>0</v>
      </c>
      <c r="H1047">
        <f t="shared" si="48"/>
        <v>0</v>
      </c>
      <c r="I1047" t="str">
        <f t="shared" si="49"/>
        <v/>
      </c>
      <c r="J1047" t="str">
        <f xml:space="preserve">
_xlfn.SWITCH(E1047,
"良好サイン",H1047*VLOOKUP(F1047,参照用!$P$2:$Q$55,2,0),
"注意サイン",H1047*VLOOKUP(F1047,参照用!$P$2:$Q$55,2,0),
""
)</f>
        <v/>
      </c>
      <c r="K1047" s="20">
        <f t="shared" si="50"/>
        <v>60</v>
      </c>
    </row>
    <row r="1048" spans="1:11" x14ac:dyDescent="0.2">
      <c r="A1048" s="8">
        <f>IF(INDEX(中間シート!B$1:B$149,QUOTIENT(ROW(A1048)-2, 参照用!$J$12) + 3,1)&gt;0,
INDEX(中間シート!B$1:B$149,QUOTIENT(ROW(A1048)-2, 参照用!$J$12) + 3,1),
"")</f>
        <v>46032</v>
      </c>
      <c r="B1048" s="8" t="str">
        <f>IF(INDEX(中間シート!D$1:D$149,QUOTIENT(ROW(B1048)-2, 参照用!$J$12) + 3,1)&gt;0,
INDEX(中間シート!D$1:D$149,QUOTIENT(ROW(B1048)-2, 参照用!$J$12) + 3,1),
"")</f>
        <v>夜</v>
      </c>
      <c r="C1048" s="8" t="str">
        <f>INDEX(中間シート!$A$1:$AZ$149,MATCH(A1048&amp;B1048,中間シート!$A$1:$A$149,0),MATCH(C$1,中間シート!$A$2:$AZ$2,0))</f>
        <v/>
      </c>
      <c r="D1048" s="8" t="str">
        <f>INDEX(中間シート!$A$1:$AZ$149,MATCH($A1048&amp;$B1048,中間シート!$A$1:$A$149,0),MATCH(D$1,中間シート!$A$2:$AZ$2,0))</f>
        <v/>
      </c>
      <c r="E1048" t="str">
        <f>IF(
A1048="","",
VLOOKUP(MOD(ROW(A1048)-2, 参照用!$J$12) + 1,参照用!$N$1:$P$50,2,0)
)</f>
        <v>リカバリー</v>
      </c>
      <c r="F1048" t="str">
        <f xml:space="preserve">
IF(A1048="","",
VLOOKUP(MOD(ROW(A1048)-2, 参照用!$J$12) + 1,参照用!$N$1:$P$50,3,0)
)</f>
        <v>頓服</v>
      </c>
      <c r="G1048">
        <f xml:space="preserve">
IF(A1048="","",
IFERROR(
INDEX(中間シート!$B:$CB,
MATCH(A1048&amp;B1048,中間シート!$A$1:$A$149,0),
MATCH(F1048,中間シート!$B$2:$CB$2,0)
),
"")
)</f>
        <v>0</v>
      </c>
      <c r="H1048">
        <f t="shared" si="48"/>
        <v>0</v>
      </c>
      <c r="I1048" t="str">
        <f t="shared" si="49"/>
        <v/>
      </c>
      <c r="J1048" t="str">
        <f xml:space="preserve">
_xlfn.SWITCH(E1048,
"良好サイン",H1048*VLOOKUP(F1048,参照用!$P$2:$Q$55,2,0),
"注意サイン",H1048*VLOOKUP(F1048,参照用!$P$2:$Q$55,2,0),
""
)</f>
        <v/>
      </c>
      <c r="K1048" s="20">
        <f t="shared" si="50"/>
        <v>60</v>
      </c>
    </row>
    <row r="1049" spans="1:11" x14ac:dyDescent="0.2">
      <c r="A1049" s="8">
        <f>IF(INDEX(中間シート!B$1:B$149,QUOTIENT(ROW(A1049)-2, 参照用!$J$12) + 3,1)&gt;0,
INDEX(中間シート!B$1:B$149,QUOTIENT(ROW(A1049)-2, 参照用!$J$12) + 3,1),
"")</f>
        <v>46032</v>
      </c>
      <c r="B1049" s="8" t="str">
        <f>IF(INDEX(中間シート!D$1:D$149,QUOTIENT(ROW(B1049)-2, 参照用!$J$12) + 3,1)&gt;0,
INDEX(中間シート!D$1:D$149,QUOTIENT(ROW(B1049)-2, 参照用!$J$12) + 3,1),
"")</f>
        <v>夜</v>
      </c>
      <c r="C1049" s="8" t="str">
        <f>INDEX(中間シート!$A$1:$AZ$149,MATCH(A1049&amp;B1049,中間シート!$A$1:$A$149,0),MATCH(C$1,中間シート!$A$2:$AZ$2,0))</f>
        <v/>
      </c>
      <c r="D1049" s="8" t="str">
        <f>INDEX(中間シート!$A$1:$AZ$149,MATCH($A1049&amp;$B1049,中間シート!$A$1:$A$149,0),MATCH(D$1,中間シート!$A$2:$AZ$2,0))</f>
        <v/>
      </c>
      <c r="E1049" t="str">
        <f>IF(
A1049="","",
VLOOKUP(MOD(ROW(A1049)-2, 参照用!$J$12) + 1,参照用!$N$1:$P$50,2,0)
)</f>
        <v>リカバリー</v>
      </c>
      <c r="F1049" t="str">
        <f xml:space="preserve">
IF(A1049="","",
VLOOKUP(MOD(ROW(A1049)-2, 参照用!$J$12) + 1,参照用!$N$1:$P$50,3,0)
)</f>
        <v>散歩</v>
      </c>
      <c r="G1049">
        <f xml:space="preserve">
IF(A1049="","",
IFERROR(
INDEX(中間シート!$B:$CB,
MATCH(A1049&amp;B1049,中間シート!$A$1:$A$149,0),
MATCH(F1049,中間シート!$B$2:$CB$2,0)
),
"")
)</f>
        <v>0</v>
      </c>
      <c r="H1049">
        <f t="shared" si="48"/>
        <v>0</v>
      </c>
      <c r="I1049" t="str">
        <f t="shared" si="49"/>
        <v/>
      </c>
      <c r="J1049" t="str">
        <f xml:space="preserve">
_xlfn.SWITCH(E1049,
"良好サイン",H1049*VLOOKUP(F1049,参照用!$P$2:$Q$55,2,0),
"注意サイン",H1049*VLOOKUP(F1049,参照用!$P$2:$Q$55,2,0),
""
)</f>
        <v/>
      </c>
      <c r="K1049" s="20">
        <f t="shared" si="50"/>
        <v>60</v>
      </c>
    </row>
    <row r="1050" spans="1:11" x14ac:dyDescent="0.2">
      <c r="A1050" s="8">
        <f>IF(INDEX(中間シート!B$1:B$149,QUOTIENT(ROW(A1050)-2, 参照用!$J$12) + 3,1)&gt;0,
INDEX(中間シート!B$1:B$149,QUOTIENT(ROW(A1050)-2, 参照用!$J$12) + 3,1),
"")</f>
        <v>46032</v>
      </c>
      <c r="B1050" s="8" t="str">
        <f>IF(INDEX(中間シート!D$1:D$149,QUOTIENT(ROW(B1050)-2, 参照用!$J$12) + 3,1)&gt;0,
INDEX(中間シート!D$1:D$149,QUOTIENT(ROW(B1050)-2, 参照用!$J$12) + 3,1),
"")</f>
        <v>夜</v>
      </c>
      <c r="C1050" s="8" t="str">
        <f>INDEX(中間シート!$A$1:$AZ$149,MATCH(A1050&amp;B1050,中間シート!$A$1:$A$149,0),MATCH(C$1,中間シート!$A$2:$AZ$2,0))</f>
        <v/>
      </c>
      <c r="D1050" s="8" t="str">
        <f>INDEX(中間シート!$A$1:$AZ$149,MATCH($A1050&amp;$B1050,中間シート!$A$1:$A$149,0),MATCH(D$1,中間シート!$A$2:$AZ$2,0))</f>
        <v/>
      </c>
      <c r="E1050" t="str">
        <f>IF(
A1050="","",
VLOOKUP(MOD(ROW(A1050)-2, 参照用!$J$12) + 1,参照用!$N$1:$P$50,2,0)
)</f>
        <v>服薬</v>
      </c>
      <c r="F1050" t="str">
        <f xml:space="preserve">
IF(A1050="","",
VLOOKUP(MOD(ROW(A1050)-2, 参照用!$J$12) + 1,参照用!$N$1:$P$50,3,0)
)</f>
        <v>いつもの薬</v>
      </c>
      <c r="G1050">
        <f xml:space="preserve">
IF(A1050="","",
IFERROR(
INDEX(中間シート!$B:$CB,
MATCH(A1050&amp;B1050,中間シート!$A$1:$A$149,0),
MATCH(F1050,中間シート!$B$2:$CB$2,0)
),
"")
)</f>
        <v>0</v>
      </c>
      <c r="H1050">
        <f t="shared" si="48"/>
        <v>0</v>
      </c>
      <c r="I1050" t="str">
        <f t="shared" si="49"/>
        <v/>
      </c>
      <c r="J1050" t="str">
        <f xml:space="preserve">
_xlfn.SWITCH(E1050,
"良好サイン",H1050*VLOOKUP(F1050,参照用!$P$2:$Q$55,2,0),
"注意サイン",H1050*VLOOKUP(F1050,参照用!$P$2:$Q$55,2,0),
""
)</f>
        <v/>
      </c>
      <c r="K1050" s="20">
        <f t="shared" si="50"/>
        <v>60</v>
      </c>
    </row>
    <row r="1051" spans="1:11" x14ac:dyDescent="0.2">
      <c r="A1051" s="8">
        <f>IF(INDEX(中間シート!B$1:B$149,QUOTIENT(ROW(A1051)-2, 参照用!$J$12) + 3,1)&gt;0,
INDEX(中間シート!B$1:B$149,QUOTIENT(ROW(A1051)-2, 参照用!$J$12) + 3,1),
"")</f>
        <v>46032</v>
      </c>
      <c r="B1051" s="8" t="str">
        <f>IF(INDEX(中間シート!D$1:D$149,QUOTIENT(ROW(B1051)-2, 参照用!$J$12) + 3,1)&gt;0,
INDEX(中間シート!D$1:D$149,QUOTIENT(ROW(B1051)-2, 参照用!$J$12) + 3,1),
"")</f>
        <v>夜</v>
      </c>
      <c r="C1051" s="8" t="str">
        <f>INDEX(中間シート!$A$1:$AZ$149,MATCH(A1051&amp;B1051,中間シート!$A$1:$A$149,0),MATCH(C$1,中間シート!$A$2:$AZ$2,0))</f>
        <v/>
      </c>
      <c r="D1051" s="8" t="str">
        <f>INDEX(中間シート!$A$1:$AZ$149,MATCH($A1051&amp;$B1051,中間シート!$A$1:$A$149,0),MATCH(D$1,中間シート!$A$2:$AZ$2,0))</f>
        <v/>
      </c>
      <c r="E1051" t="str">
        <f>IF(
A1051="","",
VLOOKUP(MOD(ROW(A1051)-2, 参照用!$J$12) + 1,参照用!$N$1:$P$50,2,0)
)</f>
        <v>備考</v>
      </c>
      <c r="F1051" t="str">
        <f xml:space="preserve">
IF(A1051="","",
VLOOKUP(MOD(ROW(A1051)-2, 参照用!$J$12) + 1,参照用!$N$1:$P$50,3,0)
)</f>
        <v>コメント</v>
      </c>
      <c r="G1051" t="str">
        <f xml:space="preserve">
IF(A1051="","",
IFERROR(
INDEX(中間シート!$B:$CB,
MATCH(A1051&amp;B1051,中間シート!$A$1:$A$149,0),
MATCH(F1051,中間シート!$B$2:$CB$2,0)
),
"")
)</f>
        <v/>
      </c>
      <c r="H1051" t="str">
        <f t="shared" si="48"/>
        <v/>
      </c>
      <c r="I1051" t="str">
        <f t="shared" si="49"/>
        <v/>
      </c>
      <c r="J1051" t="str">
        <f xml:space="preserve">
_xlfn.SWITCH(E1051,
"良好サイン",H1051*VLOOKUP(F1051,参照用!$P$2:$Q$55,2,0),
"注意サイン",H1051*VLOOKUP(F1051,参照用!$P$2:$Q$55,2,0),
""
)</f>
        <v/>
      </c>
      <c r="K1051" s="20">
        <f t="shared" si="50"/>
        <v>60</v>
      </c>
    </row>
    <row r="1052" spans="1:11" x14ac:dyDescent="0.2">
      <c r="A1052" s="8">
        <f>IF(INDEX(中間シート!B$1:B$149,QUOTIENT(ROW(A1052)-2, 参照用!$J$12) + 3,1)&gt;0,
INDEX(中間シート!B$1:B$149,QUOTIENT(ROW(A1052)-2, 参照用!$J$12) + 3,1),
"")</f>
        <v>46033</v>
      </c>
      <c r="B1052" s="8" t="str">
        <f>IF(INDEX(中間シート!D$1:D$149,QUOTIENT(ROW(B1052)-2, 参照用!$J$12) + 3,1)&gt;0,
INDEX(中間シート!D$1:D$149,QUOTIENT(ROW(B1052)-2, 参照用!$J$12) + 3,1),
"")</f>
        <v>朝</v>
      </c>
      <c r="C1052" s="8" t="str">
        <f>INDEX(中間シート!$A$1:$AZ$149,MATCH(A1052&amp;B1052,中間シート!$A$1:$A$149,0),MATCH(C$1,中間シート!$A$2:$AZ$2,0))</f>
        <v/>
      </c>
      <c r="D1052" s="8" t="str">
        <f>INDEX(中間シート!$A$1:$AZ$149,MATCH($A1052&amp;$B1052,中間シート!$A$1:$A$149,0),MATCH(D$1,中間シート!$A$2:$AZ$2,0))</f>
        <v/>
      </c>
      <c r="E1052" t="str">
        <f>IF(
A1052="","",
VLOOKUP(MOD(ROW(A1052)-2, 参照用!$J$12) + 1,参照用!$N$1:$P$50,2,0)
)</f>
        <v>日付</v>
      </c>
      <c r="F1052" t="str">
        <f xml:space="preserve">
IF(A1052="","",
VLOOKUP(MOD(ROW(A1052)-2, 参照用!$J$12) + 1,参照用!$N$1:$P$50,3,0)
)</f>
        <v>日付</v>
      </c>
      <c r="G1052">
        <f xml:space="preserve">
IF(A1052="","",
IFERROR(
INDEX(中間シート!$B:$CB,
MATCH(A1052&amp;B1052,中間シート!$A$1:$A$149,0),
MATCH(F1052,中間シート!$B$2:$CB$2,0)
),
"")
)</f>
        <v>46033</v>
      </c>
      <c r="H1052" t="str">
        <f t="shared" si="48"/>
        <v/>
      </c>
      <c r="I1052">
        <f t="shared" si="49"/>
        <v>46033</v>
      </c>
      <c r="J1052" t="str">
        <f xml:space="preserve">
_xlfn.SWITCH(E1052,
"良好サイン",H1052*VLOOKUP(F1052,参照用!$P$2:$Q$55,2,0),
"注意サイン",H1052*VLOOKUP(F1052,参照用!$P$2:$Q$55,2,0),
""
)</f>
        <v/>
      </c>
      <c r="K1052" s="20">
        <f t="shared" si="50"/>
        <v>60</v>
      </c>
    </row>
    <row r="1053" spans="1:11" x14ac:dyDescent="0.2">
      <c r="A1053" s="8">
        <f>IF(INDEX(中間シート!B$1:B$149,QUOTIENT(ROW(A1053)-2, 参照用!$J$12) + 3,1)&gt;0,
INDEX(中間シート!B$1:B$149,QUOTIENT(ROW(A1053)-2, 参照用!$J$12) + 3,1),
"")</f>
        <v>46033</v>
      </c>
      <c r="B1053" s="8" t="str">
        <f>IF(INDEX(中間シート!D$1:D$149,QUOTIENT(ROW(B1053)-2, 参照用!$J$12) + 3,1)&gt;0,
INDEX(中間シート!D$1:D$149,QUOTIENT(ROW(B1053)-2, 参照用!$J$12) + 3,1),
"")</f>
        <v>朝</v>
      </c>
      <c r="C1053" s="8" t="str">
        <f>INDEX(中間シート!$A$1:$AZ$149,MATCH(A1053&amp;B1053,中間シート!$A$1:$A$149,0),MATCH(C$1,中間シート!$A$2:$AZ$2,0))</f>
        <v/>
      </c>
      <c r="D1053" s="8" t="str">
        <f>INDEX(中間シート!$A$1:$AZ$149,MATCH($A1053&amp;$B1053,中間シート!$A$1:$A$149,0),MATCH(D$1,中間シート!$A$2:$AZ$2,0))</f>
        <v/>
      </c>
      <c r="E1053" t="str">
        <f>IF(
A1053="","",
VLOOKUP(MOD(ROW(A1053)-2, 参照用!$J$12) + 1,参照用!$N$1:$P$50,2,0)
)</f>
        <v>曜日</v>
      </c>
      <c r="F1053" t="str">
        <f xml:space="preserve">
IF(A1053="","",
VLOOKUP(MOD(ROW(A1053)-2, 参照用!$J$12) + 1,参照用!$N$1:$P$50,3,0)
)</f>
        <v>曜日</v>
      </c>
      <c r="G1053" t="str">
        <f xml:space="preserve">
IF(A1053="","",
IFERROR(
INDEX(中間シート!$B:$CB,
MATCH(A1053&amp;B1053,中間シート!$A$1:$A$149,0),
MATCH(F1053,中間シート!$B$2:$CB$2,0)
),
"")
)</f>
        <v>日</v>
      </c>
      <c r="H1053" t="str">
        <f t="shared" si="48"/>
        <v/>
      </c>
      <c r="I1053" t="str">
        <f t="shared" si="49"/>
        <v>日</v>
      </c>
      <c r="J1053" t="str">
        <f xml:space="preserve">
_xlfn.SWITCH(E1053,
"良好サイン",H1053*VLOOKUP(F1053,参照用!$P$2:$Q$55,2,0),
"注意サイン",H1053*VLOOKUP(F1053,参照用!$P$2:$Q$55,2,0),
""
)</f>
        <v/>
      </c>
      <c r="K1053" s="20">
        <f t="shared" si="50"/>
        <v>60</v>
      </c>
    </row>
    <row r="1054" spans="1:11" x14ac:dyDescent="0.2">
      <c r="A1054" s="8">
        <f>IF(INDEX(中間シート!B$1:B$149,QUOTIENT(ROW(A1054)-2, 参照用!$J$12) + 3,1)&gt;0,
INDEX(中間シート!B$1:B$149,QUOTIENT(ROW(A1054)-2, 参照用!$J$12) + 3,1),
"")</f>
        <v>46033</v>
      </c>
      <c r="B1054" s="8" t="str">
        <f>IF(INDEX(中間シート!D$1:D$149,QUOTIENT(ROW(B1054)-2, 参照用!$J$12) + 3,1)&gt;0,
INDEX(中間シート!D$1:D$149,QUOTIENT(ROW(B1054)-2, 参照用!$J$12) + 3,1),
"")</f>
        <v>朝</v>
      </c>
      <c r="C1054" s="8" t="str">
        <f>INDEX(中間シート!$A$1:$AZ$149,MATCH(A1054&amp;B1054,中間シート!$A$1:$A$149,0),MATCH(C$1,中間シート!$A$2:$AZ$2,0))</f>
        <v/>
      </c>
      <c r="D1054" s="8" t="str">
        <f>INDEX(中間シート!$A$1:$AZ$149,MATCH($A1054&amp;$B1054,中間シート!$A$1:$A$149,0),MATCH(D$1,中間シート!$A$2:$AZ$2,0))</f>
        <v/>
      </c>
      <c r="E1054" t="str">
        <f>IF(
A1054="","",
VLOOKUP(MOD(ROW(A1054)-2, 参照用!$J$12) + 1,参照用!$N$1:$P$50,2,0)
)</f>
        <v>時間帯</v>
      </c>
      <c r="F1054" t="str">
        <f xml:space="preserve">
IF(A1054="","",
VLOOKUP(MOD(ROW(A1054)-2, 参照用!$J$12) + 1,参照用!$N$1:$P$50,3,0)
)</f>
        <v>時間帯</v>
      </c>
      <c r="G1054" t="str">
        <f xml:space="preserve">
IF(A1054="","",
IFERROR(
INDEX(中間シート!$B:$CB,
MATCH(A1054&amp;B1054,中間シート!$A$1:$A$149,0),
MATCH(F1054,中間シート!$B$2:$CB$2,0)
),
"")
)</f>
        <v>朝</v>
      </c>
      <c r="H1054" t="str">
        <f t="shared" si="48"/>
        <v/>
      </c>
      <c r="I1054" t="str">
        <f t="shared" si="49"/>
        <v>朝</v>
      </c>
      <c r="J1054" t="str">
        <f xml:space="preserve">
_xlfn.SWITCH(E1054,
"良好サイン",H1054*VLOOKUP(F1054,参照用!$P$2:$Q$55,2,0),
"注意サイン",H1054*VLOOKUP(F1054,参照用!$P$2:$Q$55,2,0),
""
)</f>
        <v/>
      </c>
      <c r="K1054" s="20">
        <f t="shared" si="50"/>
        <v>60</v>
      </c>
    </row>
    <row r="1055" spans="1:11" x14ac:dyDescent="0.2">
      <c r="A1055" s="8">
        <f>IF(INDEX(中間シート!B$1:B$149,QUOTIENT(ROW(A1055)-2, 参照用!$J$12) + 3,1)&gt;0,
INDEX(中間シート!B$1:B$149,QUOTIENT(ROW(A1055)-2, 参照用!$J$12) + 3,1),
"")</f>
        <v>46033</v>
      </c>
      <c r="B1055" s="8" t="str">
        <f>IF(INDEX(中間シート!D$1:D$149,QUOTIENT(ROW(B1055)-2, 参照用!$J$12) + 3,1)&gt;0,
INDEX(中間シート!D$1:D$149,QUOTIENT(ROW(B1055)-2, 参照用!$J$12) + 3,1),
"")</f>
        <v>朝</v>
      </c>
      <c r="C1055" s="8" t="str">
        <f>INDEX(中間シート!$A$1:$AZ$149,MATCH(A1055&amp;B1055,中間シート!$A$1:$A$149,0),MATCH(C$1,中間シート!$A$2:$AZ$2,0))</f>
        <v/>
      </c>
      <c r="D1055" s="8" t="str">
        <f>INDEX(中間シート!$A$1:$AZ$149,MATCH($A1055&amp;$B1055,中間シート!$A$1:$A$149,0),MATCH(D$1,中間シート!$A$2:$AZ$2,0))</f>
        <v/>
      </c>
      <c r="E1055" t="str">
        <f>IF(
A1055="","",
VLOOKUP(MOD(ROW(A1055)-2, 参照用!$J$12) + 1,参照用!$N$1:$P$50,2,0)
)</f>
        <v>気候</v>
      </c>
      <c r="F1055" t="str">
        <f xml:space="preserve">
IF(A1055="","",
VLOOKUP(MOD(ROW(A1055)-2, 参照用!$J$12) + 1,参照用!$N$1:$P$50,3,0)
)</f>
        <v>天気</v>
      </c>
      <c r="G1055" t="str">
        <f xml:space="preserve">
IF(A1055="","",
IFERROR(
INDEX(中間シート!$B:$CB,
MATCH(A1055&amp;B1055,中間シート!$A$1:$A$149,0),
MATCH(F1055,中間シート!$B$2:$CB$2,0)
),
"")
)</f>
        <v/>
      </c>
      <c r="H1055" t="str">
        <f t="shared" si="48"/>
        <v/>
      </c>
      <c r="I1055" t="str">
        <f t="shared" si="49"/>
        <v/>
      </c>
      <c r="J1055" t="str">
        <f xml:space="preserve">
_xlfn.SWITCH(E1055,
"良好サイン",H1055*VLOOKUP(F1055,参照用!$P$2:$Q$55,2,0),
"注意サイン",H1055*VLOOKUP(F1055,参照用!$P$2:$Q$55,2,0),
""
)</f>
        <v/>
      </c>
      <c r="K1055" s="20">
        <f t="shared" si="50"/>
        <v>60</v>
      </c>
    </row>
    <row r="1056" spans="1:11" x14ac:dyDescent="0.2">
      <c r="A1056" s="8">
        <f>IF(INDEX(中間シート!B$1:B$149,QUOTIENT(ROW(A1056)-2, 参照用!$J$12) + 3,1)&gt;0,
INDEX(中間シート!B$1:B$149,QUOTIENT(ROW(A1056)-2, 参照用!$J$12) + 3,1),
"")</f>
        <v>46033</v>
      </c>
      <c r="B1056" s="8" t="str">
        <f>IF(INDEX(中間シート!D$1:D$149,QUOTIENT(ROW(B1056)-2, 参照用!$J$12) + 3,1)&gt;0,
INDEX(中間シート!D$1:D$149,QUOTIENT(ROW(B1056)-2, 参照用!$J$12) + 3,1),
"")</f>
        <v>朝</v>
      </c>
      <c r="C1056" s="8" t="str">
        <f>INDEX(中間シート!$A$1:$AZ$149,MATCH(A1056&amp;B1056,中間シート!$A$1:$A$149,0),MATCH(C$1,中間シート!$A$2:$AZ$2,0))</f>
        <v/>
      </c>
      <c r="D1056" s="8" t="str">
        <f>INDEX(中間シート!$A$1:$AZ$149,MATCH($A1056&amp;$B1056,中間シート!$A$1:$A$149,0),MATCH(D$1,中間シート!$A$2:$AZ$2,0))</f>
        <v/>
      </c>
      <c r="E1056" t="str">
        <f>IF(
A1056="","",
VLOOKUP(MOD(ROW(A1056)-2, 参照用!$J$12) + 1,参照用!$N$1:$P$50,2,0)
)</f>
        <v>気候</v>
      </c>
      <c r="F1056" t="str">
        <f xml:space="preserve">
IF(A1056="","",
VLOOKUP(MOD(ROW(A1056)-2, 参照用!$J$12) + 1,参照用!$N$1:$P$50,3,0)
)</f>
        <v>気温</v>
      </c>
      <c r="G1056" t="str">
        <f xml:space="preserve">
IF(A1056="","",
IFERROR(
INDEX(中間シート!$B:$CB,
MATCH(A1056&amp;B1056,中間シート!$A$1:$A$149,0),
MATCH(F1056,中間シート!$B$2:$CB$2,0)
),
"")
)</f>
        <v/>
      </c>
      <c r="H1056" t="str">
        <f t="shared" si="48"/>
        <v/>
      </c>
      <c r="I1056" t="str">
        <f t="shared" si="49"/>
        <v/>
      </c>
      <c r="J1056" t="str">
        <f xml:space="preserve">
_xlfn.SWITCH(E1056,
"良好サイン",H1056*VLOOKUP(F1056,参照用!$P$2:$Q$55,2,0),
"注意サイン",H1056*VLOOKUP(F1056,参照用!$P$2:$Q$55,2,0),
""
)</f>
        <v/>
      </c>
      <c r="K1056" s="20">
        <f t="shared" si="50"/>
        <v>60</v>
      </c>
    </row>
    <row r="1057" spans="1:11" x14ac:dyDescent="0.2">
      <c r="A1057" s="8">
        <f>IF(INDEX(中間シート!B$1:B$149,QUOTIENT(ROW(A1057)-2, 参照用!$J$12) + 3,1)&gt;0,
INDEX(中間シート!B$1:B$149,QUOTIENT(ROW(A1057)-2, 参照用!$J$12) + 3,1),
"")</f>
        <v>46033</v>
      </c>
      <c r="B1057" s="8" t="str">
        <f>IF(INDEX(中間シート!D$1:D$149,QUOTIENT(ROW(B1057)-2, 参照用!$J$12) + 3,1)&gt;0,
INDEX(中間シート!D$1:D$149,QUOTIENT(ROW(B1057)-2, 参照用!$J$12) + 3,1),
"")</f>
        <v>朝</v>
      </c>
      <c r="C1057" s="8" t="str">
        <f>INDEX(中間シート!$A$1:$AZ$149,MATCH(A1057&amp;B1057,中間シート!$A$1:$A$149,0),MATCH(C$1,中間シート!$A$2:$AZ$2,0))</f>
        <v/>
      </c>
      <c r="D1057" s="8" t="str">
        <f>INDEX(中間シート!$A$1:$AZ$149,MATCH($A1057&amp;$B1057,中間シート!$A$1:$A$149,0),MATCH(D$1,中間シート!$A$2:$AZ$2,0))</f>
        <v/>
      </c>
      <c r="E1057" t="str">
        <f>IF(
A1057="","",
VLOOKUP(MOD(ROW(A1057)-2, 参照用!$J$12) + 1,参照用!$N$1:$P$50,2,0)
)</f>
        <v>基礎指標</v>
      </c>
      <c r="F1057" t="str">
        <f xml:space="preserve">
IF(A1057="","",
VLOOKUP(MOD(ROW(A1057)-2, 参照用!$J$12) + 1,参照用!$N$1:$P$50,3,0)
)</f>
        <v>睡眠</v>
      </c>
      <c r="G1057">
        <f xml:space="preserve">
IF(A1057="","",
IFERROR(
INDEX(中間シート!$B:$CB,
MATCH(A1057&amp;B1057,中間シート!$A$1:$A$149,0),
MATCH(F1057,中間シート!$B$2:$CB$2,0)
),
"")
)</f>
        <v>0</v>
      </c>
      <c r="H1057">
        <f t="shared" si="48"/>
        <v>0</v>
      </c>
      <c r="I1057" t="str">
        <f t="shared" si="49"/>
        <v/>
      </c>
      <c r="J1057" t="str">
        <f xml:space="preserve">
_xlfn.SWITCH(E1057,
"良好サイン",H1057*VLOOKUP(F1057,参照用!$P$2:$Q$55,2,0),
"注意サイン",H1057*VLOOKUP(F1057,参照用!$P$2:$Q$55,2,0),
""
)</f>
        <v/>
      </c>
      <c r="K1057" s="20">
        <f t="shared" si="50"/>
        <v>60</v>
      </c>
    </row>
    <row r="1058" spans="1:11" x14ac:dyDescent="0.2">
      <c r="A1058" s="8">
        <f>IF(INDEX(中間シート!B$1:B$149,QUOTIENT(ROW(A1058)-2, 参照用!$J$12) + 3,1)&gt;0,
INDEX(中間シート!B$1:B$149,QUOTIENT(ROW(A1058)-2, 参照用!$J$12) + 3,1),
"")</f>
        <v>46033</v>
      </c>
      <c r="B1058" s="8" t="str">
        <f>IF(INDEX(中間シート!D$1:D$149,QUOTIENT(ROW(B1058)-2, 参照用!$J$12) + 3,1)&gt;0,
INDEX(中間シート!D$1:D$149,QUOTIENT(ROW(B1058)-2, 参照用!$J$12) + 3,1),
"")</f>
        <v>朝</v>
      </c>
      <c r="C1058" s="8" t="str">
        <f>INDEX(中間シート!$A$1:$AZ$149,MATCH(A1058&amp;B1058,中間シート!$A$1:$A$149,0),MATCH(C$1,中間シート!$A$2:$AZ$2,0))</f>
        <v/>
      </c>
      <c r="D1058" s="8" t="str">
        <f>INDEX(中間シート!$A$1:$AZ$149,MATCH($A1058&amp;$B1058,中間シート!$A$1:$A$149,0),MATCH(D$1,中間シート!$A$2:$AZ$2,0))</f>
        <v/>
      </c>
      <c r="E1058" t="str">
        <f>IF(
A1058="","",
VLOOKUP(MOD(ROW(A1058)-2, 参照用!$J$12) + 1,参照用!$N$1:$P$50,2,0)
)</f>
        <v>基礎指標</v>
      </c>
      <c r="F1058" t="str">
        <f xml:space="preserve">
IF(A1058="","",
VLOOKUP(MOD(ROW(A1058)-2, 参照用!$J$12) + 1,参照用!$N$1:$P$50,3,0)
)</f>
        <v>食事</v>
      </c>
      <c r="G1058">
        <f xml:space="preserve">
IF(A1058="","",
IFERROR(
INDEX(中間シート!$B:$CB,
MATCH(A1058&amp;B1058,中間シート!$A$1:$A$149,0),
MATCH(F1058,中間シート!$B$2:$CB$2,0)
),
"")
)</f>
        <v>0</v>
      </c>
      <c r="H1058">
        <f t="shared" si="48"/>
        <v>0</v>
      </c>
      <c r="I1058" t="str">
        <f t="shared" si="49"/>
        <v/>
      </c>
      <c r="J1058" t="str">
        <f xml:space="preserve">
_xlfn.SWITCH(E1058,
"良好サイン",H1058*VLOOKUP(F1058,参照用!$P$2:$Q$55,2,0),
"注意サイン",H1058*VLOOKUP(F1058,参照用!$P$2:$Q$55,2,0),
""
)</f>
        <v/>
      </c>
      <c r="K1058" s="20">
        <f t="shared" si="50"/>
        <v>60</v>
      </c>
    </row>
    <row r="1059" spans="1:11" x14ac:dyDescent="0.2">
      <c r="A1059" s="8">
        <f>IF(INDEX(中間シート!B$1:B$149,QUOTIENT(ROW(A1059)-2, 参照用!$J$12) + 3,1)&gt;0,
INDEX(中間シート!B$1:B$149,QUOTIENT(ROW(A1059)-2, 参照用!$J$12) + 3,1),
"")</f>
        <v>46033</v>
      </c>
      <c r="B1059" s="8" t="str">
        <f>IF(INDEX(中間シート!D$1:D$149,QUOTIENT(ROW(B1059)-2, 参照用!$J$12) + 3,1)&gt;0,
INDEX(中間シート!D$1:D$149,QUOTIENT(ROW(B1059)-2, 参照用!$J$12) + 3,1),
"")</f>
        <v>朝</v>
      </c>
      <c r="C1059" s="8" t="str">
        <f>INDEX(中間シート!$A$1:$AZ$149,MATCH(A1059&amp;B1059,中間シート!$A$1:$A$149,0),MATCH(C$1,中間シート!$A$2:$AZ$2,0))</f>
        <v/>
      </c>
      <c r="D1059" s="8" t="str">
        <f>INDEX(中間シート!$A$1:$AZ$149,MATCH($A1059&amp;$B1059,中間シート!$A$1:$A$149,0),MATCH(D$1,中間シート!$A$2:$AZ$2,0))</f>
        <v/>
      </c>
      <c r="E1059" t="str">
        <f>IF(
A1059="","",
VLOOKUP(MOD(ROW(A1059)-2, 参照用!$J$12) + 1,参照用!$N$1:$P$50,2,0)
)</f>
        <v>基礎指標</v>
      </c>
      <c r="F1059" t="str">
        <f xml:space="preserve">
IF(A1059="","",
VLOOKUP(MOD(ROW(A1059)-2, 参照用!$J$12) + 1,参照用!$N$1:$P$50,3,0)
)</f>
        <v>ストレス</v>
      </c>
      <c r="G1059">
        <f xml:space="preserve">
IF(A1059="","",
IFERROR(
INDEX(中間シート!$B:$CB,
MATCH(A1059&amp;B1059,中間シート!$A$1:$A$149,0),
MATCH(F1059,中間シート!$B$2:$CB$2,0)
),
"")
)</f>
        <v>0</v>
      </c>
      <c r="H1059">
        <f t="shared" si="48"/>
        <v>0</v>
      </c>
      <c r="I1059" t="str">
        <f t="shared" si="49"/>
        <v/>
      </c>
      <c r="J1059" t="str">
        <f xml:space="preserve">
_xlfn.SWITCH(E1059,
"良好サイン",H1059*VLOOKUP(F1059,参照用!$P$2:$Q$55,2,0),
"注意サイン",H1059*VLOOKUP(F1059,参照用!$P$2:$Q$55,2,0),
""
)</f>
        <v/>
      </c>
      <c r="K1059" s="20">
        <f t="shared" si="50"/>
        <v>60</v>
      </c>
    </row>
    <row r="1060" spans="1:11" x14ac:dyDescent="0.2">
      <c r="A1060" s="8">
        <f>IF(INDEX(中間シート!B$1:B$149,QUOTIENT(ROW(A1060)-2, 参照用!$J$12) + 3,1)&gt;0,
INDEX(中間シート!B$1:B$149,QUOTIENT(ROW(A1060)-2, 参照用!$J$12) + 3,1),
"")</f>
        <v>46033</v>
      </c>
      <c r="B1060" s="8" t="str">
        <f>IF(INDEX(中間シート!D$1:D$149,QUOTIENT(ROW(B1060)-2, 参照用!$J$12) + 3,1)&gt;0,
INDEX(中間シート!D$1:D$149,QUOTIENT(ROW(B1060)-2, 参照用!$J$12) + 3,1),
"")</f>
        <v>朝</v>
      </c>
      <c r="C1060" s="8" t="str">
        <f>INDEX(中間シート!$A$1:$AZ$149,MATCH(A1060&amp;B1060,中間シート!$A$1:$A$149,0),MATCH(C$1,中間シート!$A$2:$AZ$2,0))</f>
        <v/>
      </c>
      <c r="D1060" s="8" t="str">
        <f>INDEX(中間シート!$A$1:$AZ$149,MATCH($A1060&amp;$B1060,中間シート!$A$1:$A$149,0),MATCH(D$1,中間シート!$A$2:$AZ$2,0))</f>
        <v/>
      </c>
      <c r="E1060" t="str">
        <f>IF(
A1060="","",
VLOOKUP(MOD(ROW(A1060)-2, 参照用!$J$12) + 1,参照用!$N$1:$P$50,2,0)
)</f>
        <v>良好サイン</v>
      </c>
      <c r="F1060" t="str">
        <f xml:space="preserve">
IF(A1060="","",
VLOOKUP(MOD(ROW(A1060)-2, 参照用!$J$12) + 1,参照用!$N$1:$P$50,3,0)
)</f>
        <v>プラス思考</v>
      </c>
      <c r="G1060">
        <f xml:space="preserve">
IF(A1060="","",
IFERROR(
INDEX(中間シート!$B:$CB,
MATCH(A1060&amp;B1060,中間シート!$A$1:$A$149,0),
MATCH(F1060,中間シート!$B$2:$CB$2,0)
),
"")
)</f>
        <v>0</v>
      </c>
      <c r="H1060">
        <f t="shared" si="48"/>
        <v>0</v>
      </c>
      <c r="I1060" t="str">
        <f t="shared" si="49"/>
        <v/>
      </c>
      <c r="J1060">
        <f xml:space="preserve">
_xlfn.SWITCH(E1060,
"良好サイン",H1060*VLOOKUP(F1060,参照用!$P$2:$Q$55,2,0),
"注意サイン",H1060*VLOOKUP(F1060,参照用!$P$2:$Q$55,2,0),
""
)</f>
        <v>0</v>
      </c>
      <c r="K1060" s="20">
        <f t="shared" si="50"/>
        <v>60</v>
      </c>
    </row>
    <row r="1061" spans="1:11" x14ac:dyDescent="0.2">
      <c r="A1061" s="8">
        <f>IF(INDEX(中間シート!B$1:B$149,QUOTIENT(ROW(A1061)-2, 参照用!$J$12) + 3,1)&gt;0,
INDEX(中間シート!B$1:B$149,QUOTIENT(ROW(A1061)-2, 参照用!$J$12) + 3,1),
"")</f>
        <v>46033</v>
      </c>
      <c r="B1061" s="8" t="str">
        <f>IF(INDEX(中間シート!D$1:D$149,QUOTIENT(ROW(B1061)-2, 参照用!$J$12) + 3,1)&gt;0,
INDEX(中間シート!D$1:D$149,QUOTIENT(ROW(B1061)-2, 参照用!$J$12) + 3,1),
"")</f>
        <v>朝</v>
      </c>
      <c r="C1061" s="8" t="str">
        <f>INDEX(中間シート!$A$1:$AZ$149,MATCH(A1061&amp;B1061,中間シート!$A$1:$A$149,0),MATCH(C$1,中間シート!$A$2:$AZ$2,0))</f>
        <v/>
      </c>
      <c r="D1061" s="8" t="str">
        <f>INDEX(中間シート!$A$1:$AZ$149,MATCH($A1061&amp;$B1061,中間シート!$A$1:$A$149,0),MATCH(D$1,中間シート!$A$2:$AZ$2,0))</f>
        <v/>
      </c>
      <c r="E1061" t="str">
        <f>IF(
A1061="","",
VLOOKUP(MOD(ROW(A1061)-2, 参照用!$J$12) + 1,参照用!$N$1:$P$50,2,0)
)</f>
        <v>良好サイン</v>
      </c>
      <c r="F1061" t="str">
        <f xml:space="preserve">
IF(A1061="","",
VLOOKUP(MOD(ROW(A1061)-2, 参照用!$J$12) + 1,参照用!$N$1:$P$50,3,0)
)</f>
        <v>元気</v>
      </c>
      <c r="G1061">
        <f xml:space="preserve">
IF(A1061="","",
IFERROR(
INDEX(中間シート!$B:$CB,
MATCH(A1061&amp;B1061,中間シート!$A$1:$A$149,0),
MATCH(F1061,中間シート!$B$2:$CB$2,0)
),
"")
)</f>
        <v>0</v>
      </c>
      <c r="H1061">
        <f t="shared" si="48"/>
        <v>0</v>
      </c>
      <c r="I1061" t="str">
        <f t="shared" si="49"/>
        <v/>
      </c>
      <c r="J1061">
        <f xml:space="preserve">
_xlfn.SWITCH(E1061,
"良好サイン",H1061*VLOOKUP(F1061,参照用!$P$2:$Q$55,2,0),
"注意サイン",H1061*VLOOKUP(F1061,参照用!$P$2:$Q$55,2,0),
""
)</f>
        <v>0</v>
      </c>
      <c r="K1061" s="20">
        <f t="shared" si="50"/>
        <v>60</v>
      </c>
    </row>
    <row r="1062" spans="1:11" x14ac:dyDescent="0.2">
      <c r="A1062" s="8">
        <f>IF(INDEX(中間シート!B$1:B$149,QUOTIENT(ROW(A1062)-2, 参照用!$J$12) + 3,1)&gt;0,
INDEX(中間シート!B$1:B$149,QUOTIENT(ROW(A1062)-2, 参照用!$J$12) + 3,1),
"")</f>
        <v>46033</v>
      </c>
      <c r="B1062" s="8" t="str">
        <f>IF(INDEX(中間シート!D$1:D$149,QUOTIENT(ROW(B1062)-2, 参照用!$J$12) + 3,1)&gt;0,
INDEX(中間シート!D$1:D$149,QUOTIENT(ROW(B1062)-2, 参照用!$J$12) + 3,1),
"")</f>
        <v>朝</v>
      </c>
      <c r="C1062" s="8" t="str">
        <f>INDEX(中間シート!$A$1:$AZ$149,MATCH(A1062&amp;B1062,中間シート!$A$1:$A$149,0),MATCH(C$1,中間シート!$A$2:$AZ$2,0))</f>
        <v/>
      </c>
      <c r="D1062" s="8" t="str">
        <f>INDEX(中間シート!$A$1:$AZ$149,MATCH($A1062&amp;$B1062,中間シート!$A$1:$A$149,0),MATCH(D$1,中間シート!$A$2:$AZ$2,0))</f>
        <v/>
      </c>
      <c r="E1062" t="str">
        <f>IF(
A1062="","",
VLOOKUP(MOD(ROW(A1062)-2, 参照用!$J$12) + 1,参照用!$N$1:$P$50,2,0)
)</f>
        <v>良好サイン</v>
      </c>
      <c r="F1062" t="str">
        <f xml:space="preserve">
IF(A1062="","",
VLOOKUP(MOD(ROW(A1062)-2, 参照用!$J$12) + 1,参照用!$N$1:$P$50,3,0)
)</f>
        <v>やる気あり</v>
      </c>
      <c r="G1062">
        <f xml:space="preserve">
IF(A1062="","",
IFERROR(
INDEX(中間シート!$B:$CB,
MATCH(A1062&amp;B1062,中間シート!$A$1:$A$149,0),
MATCH(F1062,中間シート!$B$2:$CB$2,0)
),
"")
)</f>
        <v>0</v>
      </c>
      <c r="H1062">
        <f t="shared" si="48"/>
        <v>0</v>
      </c>
      <c r="I1062" t="str">
        <f t="shared" si="49"/>
        <v/>
      </c>
      <c r="J1062">
        <f xml:space="preserve">
_xlfn.SWITCH(E1062,
"良好サイン",H1062*VLOOKUP(F1062,参照用!$P$2:$Q$55,2,0),
"注意サイン",H1062*VLOOKUP(F1062,参照用!$P$2:$Q$55,2,0),
""
)</f>
        <v>0</v>
      </c>
      <c r="K1062" s="20">
        <f t="shared" si="50"/>
        <v>60</v>
      </c>
    </row>
    <row r="1063" spans="1:11" x14ac:dyDescent="0.2">
      <c r="A1063" s="8">
        <f>IF(INDEX(中間シート!B$1:B$149,QUOTIENT(ROW(A1063)-2, 参照用!$J$12) + 3,1)&gt;0,
INDEX(中間シート!B$1:B$149,QUOTIENT(ROW(A1063)-2, 参照用!$J$12) + 3,1),
"")</f>
        <v>46033</v>
      </c>
      <c r="B1063" s="8" t="str">
        <f>IF(INDEX(中間シート!D$1:D$149,QUOTIENT(ROW(B1063)-2, 参照用!$J$12) + 3,1)&gt;0,
INDEX(中間シート!D$1:D$149,QUOTIENT(ROW(B1063)-2, 参照用!$J$12) + 3,1),
"")</f>
        <v>朝</v>
      </c>
      <c r="C1063" s="8" t="str">
        <f>INDEX(中間シート!$A$1:$AZ$149,MATCH(A1063&amp;B1063,中間シート!$A$1:$A$149,0),MATCH(C$1,中間シート!$A$2:$AZ$2,0))</f>
        <v/>
      </c>
      <c r="D1063" s="8" t="str">
        <f>INDEX(中間シート!$A$1:$AZ$149,MATCH($A1063&amp;$B1063,中間シート!$A$1:$A$149,0),MATCH(D$1,中間シート!$A$2:$AZ$2,0))</f>
        <v/>
      </c>
      <c r="E1063" t="str">
        <f>IF(
A1063="","",
VLOOKUP(MOD(ROW(A1063)-2, 参照用!$J$12) + 1,参照用!$N$1:$P$50,2,0)
)</f>
        <v>良好サイン</v>
      </c>
      <c r="F1063" t="str">
        <f xml:space="preserve">
IF(A1063="","",
VLOOKUP(MOD(ROW(A1063)-2, 参照用!$J$12) + 1,参照用!$N$1:$P$50,3,0)
)</f>
        <v>心に余裕</v>
      </c>
      <c r="G1063">
        <f xml:space="preserve">
IF(A1063="","",
IFERROR(
INDEX(中間シート!$B:$CB,
MATCH(A1063&amp;B1063,中間シート!$A$1:$A$149,0),
MATCH(F1063,中間シート!$B$2:$CB$2,0)
),
"")
)</f>
        <v>0</v>
      </c>
      <c r="H1063">
        <f t="shared" si="48"/>
        <v>0</v>
      </c>
      <c r="I1063" t="str">
        <f t="shared" si="49"/>
        <v/>
      </c>
      <c r="J1063">
        <f xml:space="preserve">
_xlfn.SWITCH(E1063,
"良好サイン",H1063*VLOOKUP(F1063,参照用!$P$2:$Q$55,2,0),
"注意サイン",H1063*VLOOKUP(F1063,参照用!$P$2:$Q$55,2,0),
""
)</f>
        <v>0</v>
      </c>
      <c r="K1063" s="20">
        <f t="shared" si="50"/>
        <v>60</v>
      </c>
    </row>
    <row r="1064" spans="1:11" x14ac:dyDescent="0.2">
      <c r="A1064" s="8">
        <f>IF(INDEX(中間シート!B$1:B$149,QUOTIENT(ROW(A1064)-2, 参照用!$J$12) + 3,1)&gt;0,
INDEX(中間シート!B$1:B$149,QUOTIENT(ROW(A1064)-2, 参照用!$J$12) + 3,1),
"")</f>
        <v>46033</v>
      </c>
      <c r="B1064" s="8" t="str">
        <f>IF(INDEX(中間シート!D$1:D$149,QUOTIENT(ROW(B1064)-2, 参照用!$J$12) + 3,1)&gt;0,
INDEX(中間シート!D$1:D$149,QUOTIENT(ROW(B1064)-2, 参照用!$J$12) + 3,1),
"")</f>
        <v>朝</v>
      </c>
      <c r="C1064" s="8" t="str">
        <f>INDEX(中間シート!$A$1:$AZ$149,MATCH(A1064&amp;B1064,中間シート!$A$1:$A$149,0),MATCH(C$1,中間シート!$A$2:$AZ$2,0))</f>
        <v/>
      </c>
      <c r="D1064" s="8" t="str">
        <f>INDEX(中間シート!$A$1:$AZ$149,MATCH($A1064&amp;$B1064,中間シート!$A$1:$A$149,0),MATCH(D$1,中間シート!$A$2:$AZ$2,0))</f>
        <v/>
      </c>
      <c r="E1064" t="str">
        <f>IF(
A1064="","",
VLOOKUP(MOD(ROW(A1064)-2, 参照用!$J$12) + 1,参照用!$N$1:$P$50,2,0)
)</f>
        <v>良好サイン</v>
      </c>
      <c r="F1064" t="str">
        <f xml:space="preserve">
IF(A1064="","",
VLOOKUP(MOD(ROW(A1064)-2, 参照用!$J$12) + 1,参照用!$N$1:$P$50,3,0)
)</f>
        <v>イキイキ</v>
      </c>
      <c r="G1064">
        <f xml:space="preserve">
IF(A1064="","",
IFERROR(
INDEX(中間シート!$B:$CB,
MATCH(A1064&amp;B1064,中間シート!$A$1:$A$149,0),
MATCH(F1064,中間シート!$B$2:$CB$2,0)
),
"")
)</f>
        <v>0</v>
      </c>
      <c r="H1064">
        <f t="shared" si="48"/>
        <v>0</v>
      </c>
      <c r="I1064" t="str">
        <f t="shared" si="49"/>
        <v/>
      </c>
      <c r="J1064">
        <f xml:space="preserve">
_xlfn.SWITCH(E1064,
"良好サイン",H1064*VLOOKUP(F1064,参照用!$P$2:$Q$55,2,0),
"注意サイン",H1064*VLOOKUP(F1064,参照用!$P$2:$Q$55,2,0),
""
)</f>
        <v>0</v>
      </c>
      <c r="K1064" s="20">
        <f t="shared" si="50"/>
        <v>60</v>
      </c>
    </row>
    <row r="1065" spans="1:11" x14ac:dyDescent="0.2">
      <c r="A1065" s="8">
        <f>IF(INDEX(中間シート!B$1:B$149,QUOTIENT(ROW(A1065)-2, 参照用!$J$12) + 3,1)&gt;0,
INDEX(中間シート!B$1:B$149,QUOTIENT(ROW(A1065)-2, 参照用!$J$12) + 3,1),
"")</f>
        <v>46033</v>
      </c>
      <c r="B1065" s="8" t="str">
        <f>IF(INDEX(中間シート!D$1:D$149,QUOTIENT(ROW(B1065)-2, 参照用!$J$12) + 3,1)&gt;0,
INDEX(中間シート!D$1:D$149,QUOTIENT(ROW(B1065)-2, 参照用!$J$12) + 3,1),
"")</f>
        <v>朝</v>
      </c>
      <c r="C1065" s="8" t="str">
        <f>INDEX(中間シート!$A$1:$AZ$149,MATCH(A1065&amp;B1065,中間シート!$A$1:$A$149,0),MATCH(C$1,中間シート!$A$2:$AZ$2,0))</f>
        <v/>
      </c>
      <c r="D1065" s="8" t="str">
        <f>INDEX(中間シート!$A$1:$AZ$149,MATCH($A1065&amp;$B1065,中間シート!$A$1:$A$149,0),MATCH(D$1,中間シート!$A$2:$AZ$2,0))</f>
        <v/>
      </c>
      <c r="E1065" t="str">
        <f>IF(
A1065="","",
VLOOKUP(MOD(ROW(A1065)-2, 参照用!$J$12) + 1,参照用!$N$1:$P$50,2,0)
)</f>
        <v>良好サイン</v>
      </c>
      <c r="F1065" t="str">
        <f xml:space="preserve">
IF(A1065="","",
VLOOKUP(MOD(ROW(A1065)-2, 参照用!$J$12) + 1,参照用!$N$1:$P$50,3,0)
)</f>
        <v>活動的</v>
      </c>
      <c r="G1065">
        <f xml:space="preserve">
IF(A1065="","",
IFERROR(
INDEX(中間シート!$B:$CB,
MATCH(A1065&amp;B1065,中間シート!$A$1:$A$149,0),
MATCH(F1065,中間シート!$B$2:$CB$2,0)
),
"")
)</f>
        <v>0</v>
      </c>
      <c r="H1065">
        <f t="shared" si="48"/>
        <v>0</v>
      </c>
      <c r="I1065" t="str">
        <f t="shared" si="49"/>
        <v/>
      </c>
      <c r="J1065">
        <f xml:space="preserve">
_xlfn.SWITCH(E1065,
"良好サイン",H1065*VLOOKUP(F1065,参照用!$P$2:$Q$55,2,0),
"注意サイン",H1065*VLOOKUP(F1065,参照用!$P$2:$Q$55,2,0),
""
)</f>
        <v>0</v>
      </c>
      <c r="K1065" s="20">
        <f t="shared" si="50"/>
        <v>60</v>
      </c>
    </row>
    <row r="1066" spans="1:11" x14ac:dyDescent="0.2">
      <c r="A1066" s="8">
        <f>IF(INDEX(中間シート!B$1:B$149,QUOTIENT(ROW(A1066)-2, 参照用!$J$12) + 3,1)&gt;0,
INDEX(中間シート!B$1:B$149,QUOTIENT(ROW(A1066)-2, 参照用!$J$12) + 3,1),
"")</f>
        <v>46033</v>
      </c>
      <c r="B1066" s="8" t="str">
        <f>IF(INDEX(中間シート!D$1:D$149,QUOTIENT(ROW(B1066)-2, 参照用!$J$12) + 3,1)&gt;0,
INDEX(中間シート!D$1:D$149,QUOTIENT(ROW(B1066)-2, 参照用!$J$12) + 3,1),
"")</f>
        <v>朝</v>
      </c>
      <c r="C1066" s="8" t="str">
        <f>INDEX(中間シート!$A$1:$AZ$149,MATCH(A1066&amp;B1066,中間シート!$A$1:$A$149,0),MATCH(C$1,中間シート!$A$2:$AZ$2,0))</f>
        <v/>
      </c>
      <c r="D1066" s="8" t="str">
        <f>INDEX(中間シート!$A$1:$AZ$149,MATCH($A1066&amp;$B1066,中間シート!$A$1:$A$149,0),MATCH(D$1,中間シート!$A$2:$AZ$2,0))</f>
        <v/>
      </c>
      <c r="E1066" t="str">
        <f>IF(
A1066="","",
VLOOKUP(MOD(ROW(A1066)-2, 参照用!$J$12) + 1,参照用!$N$1:$P$50,2,0)
)</f>
        <v>注意サイン</v>
      </c>
      <c r="F1066" t="str">
        <f xml:space="preserve">
IF(A1066="","",
VLOOKUP(MOD(ROW(A1066)-2, 参照用!$J$12) + 1,参照用!$N$1:$P$50,3,0)
)</f>
        <v>ため息が増加</v>
      </c>
      <c r="G1066">
        <f xml:space="preserve">
IF(A1066="","",
IFERROR(
INDEX(中間シート!$B:$CB,
MATCH(A1066&amp;B1066,中間シート!$A$1:$A$149,0),
MATCH(F1066,中間シート!$B$2:$CB$2,0)
),
"")
)</f>
        <v>0</v>
      </c>
      <c r="H1066">
        <f t="shared" si="48"/>
        <v>0</v>
      </c>
      <c r="I1066" t="str">
        <f t="shared" si="49"/>
        <v/>
      </c>
      <c r="J1066">
        <f xml:space="preserve">
_xlfn.SWITCH(E1066,
"良好サイン",H1066*VLOOKUP(F1066,参照用!$P$2:$Q$55,2,0),
"注意サイン",H1066*VLOOKUP(F1066,参照用!$P$2:$Q$55,2,0),
""
)</f>
        <v>0</v>
      </c>
      <c r="K1066" s="20">
        <f t="shared" si="50"/>
        <v>60</v>
      </c>
    </row>
    <row r="1067" spans="1:11" x14ac:dyDescent="0.2">
      <c r="A1067" s="8">
        <f>IF(INDEX(中間シート!B$1:B$149,QUOTIENT(ROW(A1067)-2, 参照用!$J$12) + 3,1)&gt;0,
INDEX(中間シート!B$1:B$149,QUOTIENT(ROW(A1067)-2, 参照用!$J$12) + 3,1),
"")</f>
        <v>46033</v>
      </c>
      <c r="B1067" s="8" t="str">
        <f>IF(INDEX(中間シート!D$1:D$149,QUOTIENT(ROW(B1067)-2, 参照用!$J$12) + 3,1)&gt;0,
INDEX(中間シート!D$1:D$149,QUOTIENT(ROW(B1067)-2, 参照用!$J$12) + 3,1),
"")</f>
        <v>朝</v>
      </c>
      <c r="C1067" s="8" t="str">
        <f>INDEX(中間シート!$A$1:$AZ$149,MATCH(A1067&amp;B1067,中間シート!$A$1:$A$149,0),MATCH(C$1,中間シート!$A$2:$AZ$2,0))</f>
        <v/>
      </c>
      <c r="D1067" s="8" t="str">
        <f>INDEX(中間シート!$A$1:$AZ$149,MATCH($A1067&amp;$B1067,中間シート!$A$1:$A$149,0),MATCH(D$1,中間シート!$A$2:$AZ$2,0))</f>
        <v/>
      </c>
      <c r="E1067" t="str">
        <f>IF(
A1067="","",
VLOOKUP(MOD(ROW(A1067)-2, 参照用!$J$12) + 1,参照用!$N$1:$P$50,2,0)
)</f>
        <v>注意サイン</v>
      </c>
      <c r="F1067" t="str">
        <f xml:space="preserve">
IF(A1067="","",
VLOOKUP(MOD(ROW(A1067)-2, 参照用!$J$12) + 1,参照用!$N$1:$P$50,3,0)
)</f>
        <v>もやもや</v>
      </c>
      <c r="G1067">
        <f xml:space="preserve">
IF(A1067="","",
IFERROR(
INDEX(中間シート!$B:$CB,
MATCH(A1067&amp;B1067,中間シート!$A$1:$A$149,0),
MATCH(F1067,中間シート!$B$2:$CB$2,0)
),
"")
)</f>
        <v>0</v>
      </c>
      <c r="H1067">
        <f t="shared" si="48"/>
        <v>0</v>
      </c>
      <c r="I1067" t="str">
        <f t="shared" si="49"/>
        <v/>
      </c>
      <c r="J1067">
        <f xml:space="preserve">
_xlfn.SWITCH(E1067,
"良好サイン",H1067*VLOOKUP(F1067,参照用!$P$2:$Q$55,2,0),
"注意サイン",H1067*VLOOKUP(F1067,参照用!$P$2:$Q$55,2,0),
""
)</f>
        <v>0</v>
      </c>
      <c r="K1067" s="20">
        <f t="shared" si="50"/>
        <v>60</v>
      </c>
    </row>
    <row r="1068" spans="1:11" x14ac:dyDescent="0.2">
      <c r="A1068" s="8">
        <f>IF(INDEX(中間シート!B$1:B$149,QUOTIENT(ROW(A1068)-2, 参照用!$J$12) + 3,1)&gt;0,
INDEX(中間シート!B$1:B$149,QUOTIENT(ROW(A1068)-2, 参照用!$J$12) + 3,1),
"")</f>
        <v>46033</v>
      </c>
      <c r="B1068" s="8" t="str">
        <f>IF(INDEX(中間シート!D$1:D$149,QUOTIENT(ROW(B1068)-2, 参照用!$J$12) + 3,1)&gt;0,
INDEX(中間シート!D$1:D$149,QUOTIENT(ROW(B1068)-2, 参照用!$J$12) + 3,1),
"")</f>
        <v>朝</v>
      </c>
      <c r="C1068" s="8" t="str">
        <f>INDEX(中間シート!$A$1:$AZ$149,MATCH(A1068&amp;B1068,中間シート!$A$1:$A$149,0),MATCH(C$1,中間シート!$A$2:$AZ$2,0))</f>
        <v/>
      </c>
      <c r="D1068" s="8" t="str">
        <f>INDEX(中間シート!$A$1:$AZ$149,MATCH($A1068&amp;$B1068,中間シート!$A$1:$A$149,0),MATCH(D$1,中間シート!$A$2:$AZ$2,0))</f>
        <v/>
      </c>
      <c r="E1068" t="str">
        <f>IF(
A1068="","",
VLOOKUP(MOD(ROW(A1068)-2, 参照用!$J$12) + 1,参照用!$N$1:$P$50,2,0)
)</f>
        <v>注意サイン</v>
      </c>
      <c r="F1068" t="str">
        <f xml:space="preserve">
IF(A1068="","",
VLOOKUP(MOD(ROW(A1068)-2, 参照用!$J$12) + 1,参照用!$N$1:$P$50,3,0)
)</f>
        <v>だるい</v>
      </c>
      <c r="G1068">
        <f xml:space="preserve">
IF(A1068="","",
IFERROR(
INDEX(中間シート!$B:$CB,
MATCH(A1068&amp;B1068,中間シート!$A$1:$A$149,0),
MATCH(F1068,中間シート!$B$2:$CB$2,0)
),
"")
)</f>
        <v>0</v>
      </c>
      <c r="H1068">
        <f t="shared" si="48"/>
        <v>0</v>
      </c>
      <c r="I1068" t="str">
        <f t="shared" si="49"/>
        <v/>
      </c>
      <c r="J1068">
        <f xml:space="preserve">
_xlfn.SWITCH(E1068,
"良好サイン",H1068*VLOOKUP(F1068,参照用!$P$2:$Q$55,2,0),
"注意サイン",H1068*VLOOKUP(F1068,参照用!$P$2:$Q$55,2,0),
""
)</f>
        <v>0</v>
      </c>
      <c r="K1068" s="20">
        <f t="shared" si="50"/>
        <v>60</v>
      </c>
    </row>
    <row r="1069" spans="1:11" x14ac:dyDescent="0.2">
      <c r="A1069" s="8">
        <f>IF(INDEX(中間シート!B$1:B$149,QUOTIENT(ROW(A1069)-2, 参照用!$J$12) + 3,1)&gt;0,
INDEX(中間シート!B$1:B$149,QUOTIENT(ROW(A1069)-2, 参照用!$J$12) + 3,1),
"")</f>
        <v>46033</v>
      </c>
      <c r="B1069" s="8" t="str">
        <f>IF(INDEX(中間シート!D$1:D$149,QUOTIENT(ROW(B1069)-2, 参照用!$J$12) + 3,1)&gt;0,
INDEX(中間シート!D$1:D$149,QUOTIENT(ROW(B1069)-2, 参照用!$J$12) + 3,1),
"")</f>
        <v>朝</v>
      </c>
      <c r="C1069" s="8" t="str">
        <f>INDEX(中間シート!$A$1:$AZ$149,MATCH(A1069&amp;B1069,中間シート!$A$1:$A$149,0),MATCH(C$1,中間シート!$A$2:$AZ$2,0))</f>
        <v/>
      </c>
      <c r="D1069" s="8" t="str">
        <f>INDEX(中間シート!$A$1:$AZ$149,MATCH($A1069&amp;$B1069,中間シート!$A$1:$A$149,0),MATCH(D$1,中間シート!$A$2:$AZ$2,0))</f>
        <v/>
      </c>
      <c r="E1069" t="str">
        <f>IF(
A1069="","",
VLOOKUP(MOD(ROW(A1069)-2, 参照用!$J$12) + 1,参照用!$N$1:$P$50,2,0)
)</f>
        <v>注意サイン</v>
      </c>
      <c r="F1069" t="str">
        <f xml:space="preserve">
IF(A1069="","",
VLOOKUP(MOD(ROW(A1069)-2, 参照用!$J$12) + 1,参照用!$N$1:$P$50,3,0)
)</f>
        <v>ぼーっとする</v>
      </c>
      <c r="G1069">
        <f xml:space="preserve">
IF(A1069="","",
IFERROR(
INDEX(中間シート!$B:$CB,
MATCH(A1069&amp;B1069,中間シート!$A$1:$A$149,0),
MATCH(F1069,中間シート!$B$2:$CB$2,0)
),
"")
)</f>
        <v>0</v>
      </c>
      <c r="H1069">
        <f t="shared" si="48"/>
        <v>0</v>
      </c>
      <c r="I1069" t="str">
        <f t="shared" si="49"/>
        <v/>
      </c>
      <c r="J1069">
        <f xml:space="preserve">
_xlfn.SWITCH(E1069,
"良好サイン",H1069*VLOOKUP(F1069,参照用!$P$2:$Q$55,2,0),
"注意サイン",H1069*VLOOKUP(F1069,参照用!$P$2:$Q$55,2,0),
""
)</f>
        <v>0</v>
      </c>
      <c r="K1069" s="20">
        <f t="shared" si="50"/>
        <v>60</v>
      </c>
    </row>
    <row r="1070" spans="1:11" x14ac:dyDescent="0.2">
      <c r="A1070" s="8">
        <f>IF(INDEX(中間シート!B$1:B$149,QUOTIENT(ROW(A1070)-2, 参照用!$J$12) + 3,1)&gt;0,
INDEX(中間シート!B$1:B$149,QUOTIENT(ROW(A1070)-2, 参照用!$J$12) + 3,1),
"")</f>
        <v>46033</v>
      </c>
      <c r="B1070" s="8" t="str">
        <f>IF(INDEX(中間シート!D$1:D$149,QUOTIENT(ROW(B1070)-2, 参照用!$J$12) + 3,1)&gt;0,
INDEX(中間シート!D$1:D$149,QUOTIENT(ROW(B1070)-2, 参照用!$J$12) + 3,1),
"")</f>
        <v>朝</v>
      </c>
      <c r="C1070" s="8" t="str">
        <f>INDEX(中間シート!$A$1:$AZ$149,MATCH(A1070&amp;B1070,中間シート!$A$1:$A$149,0),MATCH(C$1,中間シート!$A$2:$AZ$2,0))</f>
        <v/>
      </c>
      <c r="D1070" s="8" t="str">
        <f>INDEX(中間シート!$A$1:$AZ$149,MATCH($A1070&amp;$B1070,中間シート!$A$1:$A$149,0),MATCH(D$1,中間シート!$A$2:$AZ$2,0))</f>
        <v/>
      </c>
      <c r="E1070" t="str">
        <f>IF(
A1070="","",
VLOOKUP(MOD(ROW(A1070)-2, 参照用!$J$12) + 1,参照用!$N$1:$P$50,2,0)
)</f>
        <v>注意サイン</v>
      </c>
      <c r="F1070" t="str">
        <f xml:space="preserve">
IF(A1070="","",
VLOOKUP(MOD(ROW(A1070)-2, 参照用!$J$12) + 1,参照用!$N$1:$P$50,3,0)
)</f>
        <v>協調性が低下</v>
      </c>
      <c r="G1070">
        <f xml:space="preserve">
IF(A1070="","",
IFERROR(
INDEX(中間シート!$B:$CB,
MATCH(A1070&amp;B1070,中間シート!$A$1:$A$149,0),
MATCH(F1070,中間シート!$B$2:$CB$2,0)
),
"")
)</f>
        <v>0</v>
      </c>
      <c r="H1070">
        <f t="shared" si="48"/>
        <v>0</v>
      </c>
      <c r="I1070" t="str">
        <f t="shared" si="49"/>
        <v/>
      </c>
      <c r="J1070">
        <f xml:space="preserve">
_xlfn.SWITCH(E1070,
"良好サイン",H1070*VLOOKUP(F1070,参照用!$P$2:$Q$55,2,0),
"注意サイン",H1070*VLOOKUP(F1070,参照用!$P$2:$Q$55,2,0),
""
)</f>
        <v>0</v>
      </c>
      <c r="K1070" s="20">
        <f t="shared" si="50"/>
        <v>60</v>
      </c>
    </row>
    <row r="1071" spans="1:11" x14ac:dyDescent="0.2">
      <c r="A1071" s="8">
        <f>IF(INDEX(中間シート!B$1:B$149,QUOTIENT(ROW(A1071)-2, 参照用!$J$12) + 3,1)&gt;0,
INDEX(中間シート!B$1:B$149,QUOTIENT(ROW(A1071)-2, 参照用!$J$12) + 3,1),
"")</f>
        <v>46033</v>
      </c>
      <c r="B1071" s="8" t="str">
        <f>IF(INDEX(中間シート!D$1:D$149,QUOTIENT(ROW(B1071)-2, 参照用!$J$12) + 3,1)&gt;0,
INDEX(中間シート!D$1:D$149,QUOTIENT(ROW(B1071)-2, 参照用!$J$12) + 3,1),
"")</f>
        <v>朝</v>
      </c>
      <c r="C1071" s="8" t="str">
        <f>INDEX(中間シート!$A$1:$AZ$149,MATCH(A1071&amp;B1071,中間シート!$A$1:$A$149,0),MATCH(C$1,中間シート!$A$2:$AZ$2,0))</f>
        <v/>
      </c>
      <c r="D1071" s="8" t="str">
        <f>INDEX(中間シート!$A$1:$AZ$149,MATCH($A1071&amp;$B1071,中間シート!$A$1:$A$149,0),MATCH(D$1,中間シート!$A$2:$AZ$2,0))</f>
        <v/>
      </c>
      <c r="E1071" t="str">
        <f>IF(
A1071="","",
VLOOKUP(MOD(ROW(A1071)-2, 参照用!$J$12) + 1,参照用!$N$1:$P$50,2,0)
)</f>
        <v>注意サイン</v>
      </c>
      <c r="F1071" t="str">
        <f xml:space="preserve">
IF(A1071="","",
VLOOKUP(MOD(ROW(A1071)-2, 参照用!$J$12) + 1,参照用!$N$1:$P$50,3,0)
)</f>
        <v>憂鬱</v>
      </c>
      <c r="G1071">
        <f xml:space="preserve">
IF(A1071="","",
IFERROR(
INDEX(中間シート!$B:$CB,
MATCH(A1071&amp;B1071,中間シート!$A$1:$A$149,0),
MATCH(F1071,中間シート!$B$2:$CB$2,0)
),
"")
)</f>
        <v>0</v>
      </c>
      <c r="H1071">
        <f t="shared" si="48"/>
        <v>0</v>
      </c>
      <c r="I1071" t="str">
        <f t="shared" si="49"/>
        <v/>
      </c>
      <c r="J1071">
        <f xml:space="preserve">
_xlfn.SWITCH(E1071,
"良好サイン",H1071*VLOOKUP(F1071,参照用!$P$2:$Q$55,2,0),
"注意サイン",H1071*VLOOKUP(F1071,参照用!$P$2:$Q$55,2,0),
""
)</f>
        <v>0</v>
      </c>
      <c r="K1071" s="20">
        <f t="shared" si="50"/>
        <v>60</v>
      </c>
    </row>
    <row r="1072" spans="1:11" x14ac:dyDescent="0.2">
      <c r="A1072" s="8">
        <f>IF(INDEX(中間シート!B$1:B$149,QUOTIENT(ROW(A1072)-2, 参照用!$J$12) + 3,1)&gt;0,
INDEX(中間シート!B$1:B$149,QUOTIENT(ROW(A1072)-2, 参照用!$J$12) + 3,1),
"")</f>
        <v>46033</v>
      </c>
      <c r="B1072" s="8" t="str">
        <f>IF(INDEX(中間シート!D$1:D$149,QUOTIENT(ROW(B1072)-2, 参照用!$J$12) + 3,1)&gt;0,
INDEX(中間シート!D$1:D$149,QUOTIENT(ROW(B1072)-2, 参照用!$J$12) + 3,1),
"")</f>
        <v>朝</v>
      </c>
      <c r="C1072" s="8" t="str">
        <f>INDEX(中間シート!$A$1:$AZ$149,MATCH(A1072&amp;B1072,中間シート!$A$1:$A$149,0),MATCH(C$1,中間シート!$A$2:$AZ$2,0))</f>
        <v/>
      </c>
      <c r="D1072" s="8" t="str">
        <f>INDEX(中間シート!$A$1:$AZ$149,MATCH($A1072&amp;$B1072,中間シート!$A$1:$A$149,0),MATCH(D$1,中間シート!$A$2:$AZ$2,0))</f>
        <v/>
      </c>
      <c r="E1072" t="str">
        <f>IF(
A1072="","",
VLOOKUP(MOD(ROW(A1072)-2, 参照用!$J$12) + 1,参照用!$N$1:$P$50,2,0)
)</f>
        <v>注意サイン</v>
      </c>
      <c r="F1072" t="str">
        <f xml:space="preserve">
IF(A1072="","",
VLOOKUP(MOD(ROW(A1072)-2, 参照用!$J$12) + 1,参照用!$N$1:$P$50,3,0)
)</f>
        <v>やる気が無い</v>
      </c>
      <c r="G1072">
        <f xml:space="preserve">
IF(A1072="","",
IFERROR(
INDEX(中間シート!$B:$CB,
MATCH(A1072&amp;B1072,中間シート!$A$1:$A$149,0),
MATCH(F1072,中間シート!$B$2:$CB$2,0)
),
"")
)</f>
        <v>0</v>
      </c>
      <c r="H1072">
        <f t="shared" si="48"/>
        <v>0</v>
      </c>
      <c r="I1072" t="str">
        <f t="shared" si="49"/>
        <v/>
      </c>
      <c r="J1072">
        <f xml:space="preserve">
_xlfn.SWITCH(E1072,
"良好サイン",H1072*VLOOKUP(F1072,参照用!$P$2:$Q$55,2,0),
"注意サイン",H1072*VLOOKUP(F1072,参照用!$P$2:$Q$55,2,0),
""
)</f>
        <v>0</v>
      </c>
      <c r="K1072" s="20">
        <f t="shared" si="50"/>
        <v>60</v>
      </c>
    </row>
    <row r="1073" spans="1:11" x14ac:dyDescent="0.2">
      <c r="A1073" s="8">
        <f>IF(INDEX(中間シート!B$1:B$149,QUOTIENT(ROW(A1073)-2, 参照用!$J$12) + 3,1)&gt;0,
INDEX(中間シート!B$1:B$149,QUOTIENT(ROW(A1073)-2, 参照用!$J$12) + 3,1),
"")</f>
        <v>46033</v>
      </c>
      <c r="B1073" s="8" t="str">
        <f>IF(INDEX(中間シート!D$1:D$149,QUOTIENT(ROW(B1073)-2, 参照用!$J$12) + 3,1)&gt;0,
INDEX(中間シート!D$1:D$149,QUOTIENT(ROW(B1073)-2, 参照用!$J$12) + 3,1),
"")</f>
        <v>朝</v>
      </c>
      <c r="C1073" s="8" t="str">
        <f>INDEX(中間シート!$A$1:$AZ$149,MATCH(A1073&amp;B1073,中間シート!$A$1:$A$149,0),MATCH(C$1,中間シート!$A$2:$AZ$2,0))</f>
        <v/>
      </c>
      <c r="D1073" s="8" t="str">
        <f>INDEX(中間シート!$A$1:$AZ$149,MATCH($A1073&amp;$B1073,中間シート!$A$1:$A$149,0),MATCH(D$1,中間シート!$A$2:$AZ$2,0))</f>
        <v/>
      </c>
      <c r="E1073" t="str">
        <f>IF(
A1073="","",
VLOOKUP(MOD(ROW(A1073)-2, 参照用!$J$12) + 1,参照用!$N$1:$P$50,2,0)
)</f>
        <v>注意サイン</v>
      </c>
      <c r="F1073" t="str">
        <f xml:space="preserve">
IF(A1073="","",
VLOOKUP(MOD(ROW(A1073)-2, 参照用!$J$12) + 1,参照用!$N$1:$P$50,3,0)
)</f>
        <v>物忘れ</v>
      </c>
      <c r="G1073">
        <f xml:space="preserve">
IF(A1073="","",
IFERROR(
INDEX(中間シート!$B:$CB,
MATCH(A1073&amp;B1073,中間シート!$A$1:$A$149,0),
MATCH(F1073,中間シート!$B$2:$CB$2,0)
),
"")
)</f>
        <v>0</v>
      </c>
      <c r="H1073">
        <f t="shared" si="48"/>
        <v>0</v>
      </c>
      <c r="I1073" t="str">
        <f t="shared" si="49"/>
        <v/>
      </c>
      <c r="J1073">
        <f xml:space="preserve">
_xlfn.SWITCH(E1073,
"良好サイン",H1073*VLOOKUP(F1073,参照用!$P$2:$Q$55,2,0),
"注意サイン",H1073*VLOOKUP(F1073,参照用!$P$2:$Q$55,2,0),
""
)</f>
        <v>0</v>
      </c>
      <c r="K1073" s="20">
        <f t="shared" si="50"/>
        <v>60</v>
      </c>
    </row>
    <row r="1074" spans="1:11" x14ac:dyDescent="0.2">
      <c r="A1074" s="8">
        <f>IF(INDEX(中間シート!B$1:B$149,QUOTIENT(ROW(A1074)-2, 参照用!$J$12) + 3,1)&gt;0,
INDEX(中間シート!B$1:B$149,QUOTIENT(ROW(A1074)-2, 参照用!$J$12) + 3,1),
"")</f>
        <v>46033</v>
      </c>
      <c r="B1074" s="8" t="str">
        <f>IF(INDEX(中間シート!D$1:D$149,QUOTIENT(ROW(B1074)-2, 参照用!$J$12) + 3,1)&gt;0,
INDEX(中間シート!D$1:D$149,QUOTIENT(ROW(B1074)-2, 参照用!$J$12) + 3,1),
"")</f>
        <v>朝</v>
      </c>
      <c r="C1074" s="8" t="str">
        <f>INDEX(中間シート!$A$1:$AZ$149,MATCH(A1074&amp;B1074,中間シート!$A$1:$A$149,0),MATCH(C$1,中間シート!$A$2:$AZ$2,0))</f>
        <v/>
      </c>
      <c r="D1074" s="8" t="str">
        <f>INDEX(中間シート!$A$1:$AZ$149,MATCH($A1074&amp;$B1074,中間シート!$A$1:$A$149,0),MATCH(D$1,中間シート!$A$2:$AZ$2,0))</f>
        <v/>
      </c>
      <c r="E1074" t="str">
        <f>IF(
A1074="","",
VLOOKUP(MOD(ROW(A1074)-2, 参照用!$J$12) + 1,参照用!$N$1:$P$50,2,0)
)</f>
        <v>悪化サイン</v>
      </c>
      <c r="F1074" t="str">
        <f xml:space="preserve">
IF(A1074="","",
VLOOKUP(MOD(ROW(A1074)-2, 参照用!$J$12) + 1,参照用!$N$1:$P$50,3,0)
)</f>
        <v>イライラ</v>
      </c>
      <c r="G1074">
        <f xml:space="preserve">
IF(A1074="","",
IFERROR(
INDEX(中間シート!$B:$CB,
MATCH(A1074&amp;B1074,中間シート!$A$1:$A$149,0),
MATCH(F1074,中間シート!$B$2:$CB$2,0)
),
"")
)</f>
        <v>0</v>
      </c>
      <c r="H1074">
        <f t="shared" si="48"/>
        <v>0</v>
      </c>
      <c r="I1074" t="str">
        <f t="shared" si="49"/>
        <v/>
      </c>
      <c r="J1074" t="str">
        <f xml:space="preserve">
_xlfn.SWITCH(E1074,
"良好サイン",H1074*VLOOKUP(F1074,参照用!$P$2:$Q$55,2,0),
"注意サイン",H1074*VLOOKUP(F1074,参照用!$P$2:$Q$55,2,0),
""
)</f>
        <v/>
      </c>
      <c r="K1074" s="20">
        <f t="shared" si="50"/>
        <v>60</v>
      </c>
    </row>
    <row r="1075" spans="1:11" x14ac:dyDescent="0.2">
      <c r="A1075" s="8">
        <f>IF(INDEX(中間シート!B$1:B$149,QUOTIENT(ROW(A1075)-2, 参照用!$J$12) + 3,1)&gt;0,
INDEX(中間シート!B$1:B$149,QUOTIENT(ROW(A1075)-2, 参照用!$J$12) + 3,1),
"")</f>
        <v>46033</v>
      </c>
      <c r="B1075" s="8" t="str">
        <f>IF(INDEX(中間シート!D$1:D$149,QUOTIENT(ROW(B1075)-2, 参照用!$J$12) + 3,1)&gt;0,
INDEX(中間シート!D$1:D$149,QUOTIENT(ROW(B1075)-2, 参照用!$J$12) + 3,1),
"")</f>
        <v>朝</v>
      </c>
      <c r="C1075" s="8" t="str">
        <f>INDEX(中間シート!$A$1:$AZ$149,MATCH(A1075&amp;B1075,中間シート!$A$1:$A$149,0),MATCH(C$1,中間シート!$A$2:$AZ$2,0))</f>
        <v/>
      </c>
      <c r="D1075" s="8" t="str">
        <f>INDEX(中間シート!$A$1:$AZ$149,MATCH($A1075&amp;$B1075,中間シート!$A$1:$A$149,0),MATCH(D$1,中間シート!$A$2:$AZ$2,0))</f>
        <v/>
      </c>
      <c r="E1075" t="str">
        <f>IF(
A1075="","",
VLOOKUP(MOD(ROW(A1075)-2, 参照用!$J$12) + 1,参照用!$N$1:$P$50,2,0)
)</f>
        <v>悪化サイン</v>
      </c>
      <c r="F1075" t="str">
        <f xml:space="preserve">
IF(A1075="","",
VLOOKUP(MOD(ROW(A1075)-2, 参照用!$J$12) + 1,参照用!$N$1:$P$50,3,0)
)</f>
        <v>恐怖心</v>
      </c>
      <c r="G1075">
        <f xml:space="preserve">
IF(A1075="","",
IFERROR(
INDEX(中間シート!$B:$CB,
MATCH(A1075&amp;B1075,中間シート!$A$1:$A$149,0),
MATCH(F1075,中間シート!$B$2:$CB$2,0)
),
"")
)</f>
        <v>0</v>
      </c>
      <c r="H1075">
        <f t="shared" si="48"/>
        <v>0</v>
      </c>
      <c r="I1075" t="str">
        <f t="shared" si="49"/>
        <v/>
      </c>
      <c r="J1075" t="str">
        <f xml:space="preserve">
_xlfn.SWITCH(E1075,
"良好サイン",H1075*VLOOKUP(F1075,参照用!$P$2:$Q$55,2,0),
"注意サイン",H1075*VLOOKUP(F1075,参照用!$P$2:$Q$55,2,0),
""
)</f>
        <v/>
      </c>
      <c r="K1075" s="20">
        <f t="shared" si="50"/>
        <v>60</v>
      </c>
    </row>
    <row r="1076" spans="1:11" x14ac:dyDescent="0.2">
      <c r="A1076" s="8">
        <f>IF(INDEX(中間シート!B$1:B$149,QUOTIENT(ROW(A1076)-2, 参照用!$J$12) + 3,1)&gt;0,
INDEX(中間シート!B$1:B$149,QUOTIENT(ROW(A1076)-2, 参照用!$J$12) + 3,1),
"")</f>
        <v>46033</v>
      </c>
      <c r="B1076" s="8" t="str">
        <f>IF(INDEX(中間シート!D$1:D$149,QUOTIENT(ROW(B1076)-2, 参照用!$J$12) + 3,1)&gt;0,
INDEX(中間シート!D$1:D$149,QUOTIENT(ROW(B1076)-2, 参照用!$J$12) + 3,1),
"")</f>
        <v>朝</v>
      </c>
      <c r="C1076" s="8" t="str">
        <f>INDEX(中間シート!$A$1:$AZ$149,MATCH(A1076&amp;B1076,中間シート!$A$1:$A$149,0),MATCH(C$1,中間シート!$A$2:$AZ$2,0))</f>
        <v/>
      </c>
      <c r="D1076" s="8" t="str">
        <f>INDEX(中間シート!$A$1:$AZ$149,MATCH($A1076&amp;$B1076,中間シート!$A$1:$A$149,0),MATCH(D$1,中間シート!$A$2:$AZ$2,0))</f>
        <v/>
      </c>
      <c r="E1076" t="str">
        <f>IF(
A1076="","",
VLOOKUP(MOD(ROW(A1076)-2, 参照用!$J$12) + 1,参照用!$N$1:$P$50,2,0)
)</f>
        <v>悪化サイン</v>
      </c>
      <c r="F1076" t="str">
        <f xml:space="preserve">
IF(A1076="","",
VLOOKUP(MOD(ROW(A1076)-2, 参照用!$J$12) + 1,参照用!$N$1:$P$50,3,0)
)</f>
        <v>外出不可</v>
      </c>
      <c r="G1076">
        <f xml:space="preserve">
IF(A1076="","",
IFERROR(
INDEX(中間シート!$B:$CB,
MATCH(A1076&amp;B1076,中間シート!$A$1:$A$149,0),
MATCH(F1076,中間シート!$B$2:$CB$2,0)
),
"")
)</f>
        <v>0</v>
      </c>
      <c r="H1076">
        <f t="shared" si="48"/>
        <v>0</v>
      </c>
      <c r="I1076" t="str">
        <f t="shared" si="49"/>
        <v/>
      </c>
      <c r="J1076" t="str">
        <f xml:space="preserve">
_xlfn.SWITCH(E1076,
"良好サイン",H1076*VLOOKUP(F1076,参照用!$P$2:$Q$55,2,0),
"注意サイン",H1076*VLOOKUP(F1076,参照用!$P$2:$Q$55,2,0),
""
)</f>
        <v/>
      </c>
      <c r="K1076" s="20">
        <f t="shared" si="50"/>
        <v>60</v>
      </c>
    </row>
    <row r="1077" spans="1:11" x14ac:dyDescent="0.2">
      <c r="A1077" s="8">
        <f>IF(INDEX(中間シート!B$1:B$149,QUOTIENT(ROW(A1077)-2, 参照用!$J$12) + 3,1)&gt;0,
INDEX(中間シート!B$1:B$149,QUOTIENT(ROW(A1077)-2, 参照用!$J$12) + 3,1),
"")</f>
        <v>46033</v>
      </c>
      <c r="B1077" s="8" t="str">
        <f>IF(INDEX(中間シート!D$1:D$149,QUOTIENT(ROW(B1077)-2, 参照用!$J$12) + 3,1)&gt;0,
INDEX(中間シート!D$1:D$149,QUOTIENT(ROW(B1077)-2, 参照用!$J$12) + 3,1),
"")</f>
        <v>朝</v>
      </c>
      <c r="C1077" s="8" t="str">
        <f>INDEX(中間シート!$A$1:$AZ$149,MATCH(A1077&amp;B1077,中間シート!$A$1:$A$149,0),MATCH(C$1,中間シート!$A$2:$AZ$2,0))</f>
        <v/>
      </c>
      <c r="D1077" s="8" t="str">
        <f>INDEX(中間シート!$A$1:$AZ$149,MATCH($A1077&amp;$B1077,中間シート!$A$1:$A$149,0),MATCH(D$1,中間シート!$A$2:$AZ$2,0))</f>
        <v/>
      </c>
      <c r="E1077" t="str">
        <f>IF(
A1077="","",
VLOOKUP(MOD(ROW(A1077)-2, 参照用!$J$12) + 1,参照用!$N$1:$P$50,2,0)
)</f>
        <v>悪化サイン</v>
      </c>
      <c r="F1077" t="str">
        <f xml:space="preserve">
IF(A1077="","",
VLOOKUP(MOD(ROW(A1077)-2, 参照用!$J$12) + 1,参照用!$N$1:$P$50,3,0)
)</f>
        <v>思考不能</v>
      </c>
      <c r="G1077">
        <f xml:space="preserve">
IF(A1077="","",
IFERROR(
INDEX(中間シート!$B:$CB,
MATCH(A1077&amp;B1077,中間シート!$A$1:$A$149,0),
MATCH(F1077,中間シート!$B$2:$CB$2,0)
),
"")
)</f>
        <v>0</v>
      </c>
      <c r="H1077">
        <f t="shared" si="48"/>
        <v>0</v>
      </c>
      <c r="I1077" t="str">
        <f t="shared" si="49"/>
        <v/>
      </c>
      <c r="J1077" t="str">
        <f xml:space="preserve">
_xlfn.SWITCH(E1077,
"良好サイン",H1077*VLOOKUP(F1077,参照用!$P$2:$Q$55,2,0),
"注意サイン",H1077*VLOOKUP(F1077,参照用!$P$2:$Q$55,2,0),
""
)</f>
        <v/>
      </c>
      <c r="K1077" s="20">
        <f t="shared" si="50"/>
        <v>60</v>
      </c>
    </row>
    <row r="1078" spans="1:11" x14ac:dyDescent="0.2">
      <c r="A1078" s="8">
        <f>IF(INDEX(中間シート!B$1:B$149,QUOTIENT(ROW(A1078)-2, 参照用!$J$12) + 3,1)&gt;0,
INDEX(中間シート!B$1:B$149,QUOTIENT(ROW(A1078)-2, 参照用!$J$12) + 3,1),
"")</f>
        <v>46033</v>
      </c>
      <c r="B1078" s="8" t="str">
        <f>IF(INDEX(中間シート!D$1:D$149,QUOTIENT(ROW(B1078)-2, 参照用!$J$12) + 3,1)&gt;0,
INDEX(中間シート!D$1:D$149,QUOTIENT(ROW(B1078)-2, 参照用!$J$12) + 3,1),
"")</f>
        <v>朝</v>
      </c>
      <c r="C1078" s="8" t="str">
        <f>INDEX(中間シート!$A$1:$AZ$149,MATCH(A1078&amp;B1078,中間シート!$A$1:$A$149,0),MATCH(C$1,中間シート!$A$2:$AZ$2,0))</f>
        <v/>
      </c>
      <c r="D1078" s="8" t="str">
        <f>INDEX(中間シート!$A$1:$AZ$149,MATCH($A1078&amp;$B1078,中間シート!$A$1:$A$149,0),MATCH(D$1,中間シート!$A$2:$AZ$2,0))</f>
        <v/>
      </c>
      <c r="E1078" t="str">
        <f>IF(
A1078="","",
VLOOKUP(MOD(ROW(A1078)-2, 参照用!$J$12) + 1,参照用!$N$1:$P$50,2,0)
)</f>
        <v>悪化サイン</v>
      </c>
      <c r="F1078" t="str">
        <f xml:space="preserve">
IF(A1078="","",
VLOOKUP(MOD(ROW(A1078)-2, 参照用!$J$12) + 1,参照用!$N$1:$P$50,3,0)
)</f>
        <v>人間不信</v>
      </c>
      <c r="G1078">
        <f xml:space="preserve">
IF(A1078="","",
IFERROR(
INDEX(中間シート!$B:$CB,
MATCH(A1078&amp;B1078,中間シート!$A$1:$A$149,0),
MATCH(F1078,中間シート!$B$2:$CB$2,0)
),
"")
)</f>
        <v>0</v>
      </c>
      <c r="H1078">
        <f t="shared" si="48"/>
        <v>0</v>
      </c>
      <c r="I1078" t="str">
        <f t="shared" si="49"/>
        <v/>
      </c>
      <c r="J1078" t="str">
        <f xml:space="preserve">
_xlfn.SWITCH(E1078,
"良好サイン",H1078*VLOOKUP(F1078,参照用!$P$2:$Q$55,2,0),
"注意サイン",H1078*VLOOKUP(F1078,参照用!$P$2:$Q$55,2,0),
""
)</f>
        <v/>
      </c>
      <c r="K1078" s="20">
        <f t="shared" si="50"/>
        <v>60</v>
      </c>
    </row>
    <row r="1079" spans="1:11" x14ac:dyDescent="0.2">
      <c r="A1079" s="8">
        <f>IF(INDEX(中間シート!B$1:B$149,QUOTIENT(ROW(A1079)-2, 参照用!$J$12) + 3,1)&gt;0,
INDEX(中間シート!B$1:B$149,QUOTIENT(ROW(A1079)-2, 参照用!$J$12) + 3,1),
"")</f>
        <v>46033</v>
      </c>
      <c r="B1079" s="8" t="str">
        <f>IF(INDEX(中間シート!D$1:D$149,QUOTIENT(ROW(B1079)-2, 参照用!$J$12) + 3,1)&gt;0,
INDEX(中間シート!D$1:D$149,QUOTIENT(ROW(B1079)-2, 参照用!$J$12) + 3,1),
"")</f>
        <v>朝</v>
      </c>
      <c r="C1079" s="8" t="str">
        <f>INDEX(中間シート!$A$1:$AZ$149,MATCH(A1079&amp;B1079,中間シート!$A$1:$A$149,0),MATCH(C$1,中間シート!$A$2:$AZ$2,0))</f>
        <v/>
      </c>
      <c r="D1079" s="8" t="str">
        <f>INDEX(中間シート!$A$1:$AZ$149,MATCH($A1079&amp;$B1079,中間シート!$A$1:$A$149,0),MATCH(D$1,中間シート!$A$2:$AZ$2,0))</f>
        <v/>
      </c>
      <c r="E1079" t="str">
        <f>IF(
A1079="","",
VLOOKUP(MOD(ROW(A1079)-2, 参照用!$J$12) + 1,参照用!$N$1:$P$50,2,0)
)</f>
        <v>悪化サイン</v>
      </c>
      <c r="F1079" t="str">
        <f xml:space="preserve">
IF(A1079="","",
VLOOKUP(MOD(ROW(A1079)-2, 参照用!$J$12) + 1,参照用!$N$1:$P$50,3,0)
)</f>
        <v>破壊衝動</v>
      </c>
      <c r="G1079">
        <f xml:space="preserve">
IF(A1079="","",
IFERROR(
INDEX(中間シート!$B:$CB,
MATCH(A1079&amp;B1079,中間シート!$A$1:$A$149,0),
MATCH(F1079,中間シート!$B$2:$CB$2,0)
),
"")
)</f>
        <v>0</v>
      </c>
      <c r="H1079">
        <f t="shared" si="48"/>
        <v>0</v>
      </c>
      <c r="I1079" t="str">
        <f t="shared" si="49"/>
        <v/>
      </c>
      <c r="J1079" t="str">
        <f xml:space="preserve">
_xlfn.SWITCH(E1079,
"良好サイン",H1079*VLOOKUP(F1079,参照用!$P$2:$Q$55,2,0),
"注意サイン",H1079*VLOOKUP(F1079,参照用!$P$2:$Q$55,2,0),
""
)</f>
        <v/>
      </c>
      <c r="K1079" s="20">
        <f t="shared" si="50"/>
        <v>60</v>
      </c>
    </row>
    <row r="1080" spans="1:11" x14ac:dyDescent="0.2">
      <c r="A1080" s="8">
        <f>IF(INDEX(中間シート!B$1:B$149,QUOTIENT(ROW(A1080)-2, 参照用!$J$12) + 3,1)&gt;0,
INDEX(中間シート!B$1:B$149,QUOTIENT(ROW(A1080)-2, 参照用!$J$12) + 3,1),
"")</f>
        <v>46033</v>
      </c>
      <c r="B1080" s="8" t="str">
        <f>IF(INDEX(中間シート!D$1:D$149,QUOTIENT(ROW(B1080)-2, 参照用!$J$12) + 3,1)&gt;0,
INDEX(中間シート!D$1:D$149,QUOTIENT(ROW(B1080)-2, 参照用!$J$12) + 3,1),
"")</f>
        <v>朝</v>
      </c>
      <c r="C1080" s="8" t="str">
        <f>INDEX(中間シート!$A$1:$AZ$149,MATCH(A1080&amp;B1080,中間シート!$A$1:$A$149,0),MATCH(C$1,中間シート!$A$2:$AZ$2,0))</f>
        <v/>
      </c>
      <c r="D1080" s="8" t="str">
        <f>INDEX(中間シート!$A$1:$AZ$149,MATCH($A1080&amp;$B1080,中間シート!$A$1:$A$149,0),MATCH(D$1,中間シート!$A$2:$AZ$2,0))</f>
        <v/>
      </c>
      <c r="E1080" t="str">
        <f>IF(
A1080="","",
VLOOKUP(MOD(ROW(A1080)-2, 参照用!$J$12) + 1,参照用!$N$1:$P$50,2,0)
)</f>
        <v>リカバリー</v>
      </c>
      <c r="F1080" t="str">
        <f xml:space="preserve">
IF(A1080="","",
VLOOKUP(MOD(ROW(A1080)-2, 参照用!$J$12) + 1,参照用!$N$1:$P$50,3,0)
)</f>
        <v>ストレッチ</v>
      </c>
      <c r="G1080">
        <f xml:space="preserve">
IF(A1080="","",
IFERROR(
INDEX(中間シート!$B:$CB,
MATCH(A1080&amp;B1080,中間シート!$A$1:$A$149,0),
MATCH(F1080,中間シート!$B$2:$CB$2,0)
),
"")
)</f>
        <v>0</v>
      </c>
      <c r="H1080">
        <f t="shared" si="48"/>
        <v>0</v>
      </c>
      <c r="I1080" t="str">
        <f t="shared" si="49"/>
        <v/>
      </c>
      <c r="J1080" t="str">
        <f xml:space="preserve">
_xlfn.SWITCH(E1080,
"良好サイン",H1080*VLOOKUP(F1080,参照用!$P$2:$Q$55,2,0),
"注意サイン",H1080*VLOOKUP(F1080,参照用!$P$2:$Q$55,2,0),
""
)</f>
        <v/>
      </c>
      <c r="K1080" s="20">
        <f t="shared" si="50"/>
        <v>60</v>
      </c>
    </row>
    <row r="1081" spans="1:11" x14ac:dyDescent="0.2">
      <c r="A1081" s="8">
        <f>IF(INDEX(中間シート!B$1:B$149,QUOTIENT(ROW(A1081)-2, 参照用!$J$12) + 3,1)&gt;0,
INDEX(中間シート!B$1:B$149,QUOTIENT(ROW(A1081)-2, 参照用!$J$12) + 3,1),
"")</f>
        <v>46033</v>
      </c>
      <c r="B1081" s="8" t="str">
        <f>IF(INDEX(中間シート!D$1:D$149,QUOTIENT(ROW(B1081)-2, 参照用!$J$12) + 3,1)&gt;0,
INDEX(中間シート!D$1:D$149,QUOTIENT(ROW(B1081)-2, 参照用!$J$12) + 3,1),
"")</f>
        <v>朝</v>
      </c>
      <c r="C1081" s="8" t="str">
        <f>INDEX(中間シート!$A$1:$AZ$149,MATCH(A1081&amp;B1081,中間シート!$A$1:$A$149,0),MATCH(C$1,中間シート!$A$2:$AZ$2,0))</f>
        <v/>
      </c>
      <c r="D1081" s="8" t="str">
        <f>INDEX(中間シート!$A$1:$AZ$149,MATCH($A1081&amp;$B1081,中間シート!$A$1:$A$149,0),MATCH(D$1,中間シート!$A$2:$AZ$2,0))</f>
        <v/>
      </c>
      <c r="E1081" t="str">
        <f>IF(
A1081="","",
VLOOKUP(MOD(ROW(A1081)-2, 参照用!$J$12) + 1,参照用!$N$1:$P$50,2,0)
)</f>
        <v>リカバリー</v>
      </c>
      <c r="F1081" t="str">
        <f xml:space="preserve">
IF(A1081="","",
VLOOKUP(MOD(ROW(A1081)-2, 参照用!$J$12) + 1,参照用!$N$1:$P$50,3,0)
)</f>
        <v>仮眠</v>
      </c>
      <c r="G1081">
        <f xml:space="preserve">
IF(A1081="","",
IFERROR(
INDEX(中間シート!$B:$CB,
MATCH(A1081&amp;B1081,中間シート!$A$1:$A$149,0),
MATCH(F1081,中間シート!$B$2:$CB$2,0)
),
"")
)</f>
        <v>0</v>
      </c>
      <c r="H1081">
        <f t="shared" si="48"/>
        <v>0</v>
      </c>
      <c r="I1081" t="str">
        <f t="shared" si="49"/>
        <v/>
      </c>
      <c r="J1081" t="str">
        <f xml:space="preserve">
_xlfn.SWITCH(E1081,
"良好サイン",H1081*VLOOKUP(F1081,参照用!$P$2:$Q$55,2,0),
"注意サイン",H1081*VLOOKUP(F1081,参照用!$P$2:$Q$55,2,0),
""
)</f>
        <v/>
      </c>
      <c r="K1081" s="20">
        <f t="shared" si="50"/>
        <v>60</v>
      </c>
    </row>
    <row r="1082" spans="1:11" x14ac:dyDescent="0.2">
      <c r="A1082" s="8">
        <f>IF(INDEX(中間シート!B$1:B$149,QUOTIENT(ROW(A1082)-2, 参照用!$J$12) + 3,1)&gt;0,
INDEX(中間シート!B$1:B$149,QUOTIENT(ROW(A1082)-2, 参照用!$J$12) + 3,1),
"")</f>
        <v>46033</v>
      </c>
      <c r="B1082" s="8" t="str">
        <f>IF(INDEX(中間シート!D$1:D$149,QUOTIENT(ROW(B1082)-2, 参照用!$J$12) + 3,1)&gt;0,
INDEX(中間シート!D$1:D$149,QUOTIENT(ROW(B1082)-2, 参照用!$J$12) + 3,1),
"")</f>
        <v>朝</v>
      </c>
      <c r="C1082" s="8" t="str">
        <f>INDEX(中間シート!$A$1:$AZ$149,MATCH(A1082&amp;B1082,中間シート!$A$1:$A$149,0),MATCH(C$1,中間シート!$A$2:$AZ$2,0))</f>
        <v/>
      </c>
      <c r="D1082" s="8" t="str">
        <f>INDEX(中間シート!$A$1:$AZ$149,MATCH($A1082&amp;$B1082,中間シート!$A$1:$A$149,0),MATCH(D$1,中間シート!$A$2:$AZ$2,0))</f>
        <v/>
      </c>
      <c r="E1082" t="str">
        <f>IF(
A1082="","",
VLOOKUP(MOD(ROW(A1082)-2, 参照用!$J$12) + 1,参照用!$N$1:$P$50,2,0)
)</f>
        <v>リカバリー</v>
      </c>
      <c r="F1082" t="str">
        <f xml:space="preserve">
IF(A1082="","",
VLOOKUP(MOD(ROW(A1082)-2, 参照用!$J$12) + 1,参照用!$N$1:$P$50,3,0)
)</f>
        <v>音楽</v>
      </c>
      <c r="G1082">
        <f xml:space="preserve">
IF(A1082="","",
IFERROR(
INDEX(中間シート!$B:$CB,
MATCH(A1082&amp;B1082,中間シート!$A$1:$A$149,0),
MATCH(F1082,中間シート!$B$2:$CB$2,0)
),
"")
)</f>
        <v>0</v>
      </c>
      <c r="H1082">
        <f t="shared" si="48"/>
        <v>0</v>
      </c>
      <c r="I1082" t="str">
        <f t="shared" si="49"/>
        <v/>
      </c>
      <c r="J1082" t="str">
        <f xml:space="preserve">
_xlfn.SWITCH(E1082,
"良好サイン",H1082*VLOOKUP(F1082,参照用!$P$2:$Q$55,2,0),
"注意サイン",H1082*VLOOKUP(F1082,参照用!$P$2:$Q$55,2,0),
""
)</f>
        <v/>
      </c>
      <c r="K1082" s="20">
        <f t="shared" si="50"/>
        <v>60</v>
      </c>
    </row>
    <row r="1083" spans="1:11" x14ac:dyDescent="0.2">
      <c r="A1083" s="8">
        <f>IF(INDEX(中間シート!B$1:B$149,QUOTIENT(ROW(A1083)-2, 参照用!$J$12) + 3,1)&gt;0,
INDEX(中間シート!B$1:B$149,QUOTIENT(ROW(A1083)-2, 参照用!$J$12) + 3,1),
"")</f>
        <v>46033</v>
      </c>
      <c r="B1083" s="8" t="str">
        <f>IF(INDEX(中間シート!D$1:D$149,QUOTIENT(ROW(B1083)-2, 参照用!$J$12) + 3,1)&gt;0,
INDEX(中間シート!D$1:D$149,QUOTIENT(ROW(B1083)-2, 参照用!$J$12) + 3,1),
"")</f>
        <v>朝</v>
      </c>
      <c r="C1083" s="8" t="str">
        <f>INDEX(中間シート!$A$1:$AZ$149,MATCH(A1083&amp;B1083,中間シート!$A$1:$A$149,0),MATCH(C$1,中間シート!$A$2:$AZ$2,0))</f>
        <v/>
      </c>
      <c r="D1083" s="8" t="str">
        <f>INDEX(中間シート!$A$1:$AZ$149,MATCH($A1083&amp;$B1083,中間シート!$A$1:$A$149,0),MATCH(D$1,中間シート!$A$2:$AZ$2,0))</f>
        <v/>
      </c>
      <c r="E1083" t="str">
        <f>IF(
A1083="","",
VLOOKUP(MOD(ROW(A1083)-2, 参照用!$J$12) + 1,参照用!$N$1:$P$50,2,0)
)</f>
        <v>リカバリー</v>
      </c>
      <c r="F1083" t="str">
        <f xml:space="preserve">
IF(A1083="","",
VLOOKUP(MOD(ROW(A1083)-2, 参照用!$J$12) + 1,参照用!$N$1:$P$50,3,0)
)</f>
        <v>頓服</v>
      </c>
      <c r="G1083">
        <f xml:space="preserve">
IF(A1083="","",
IFERROR(
INDEX(中間シート!$B:$CB,
MATCH(A1083&amp;B1083,中間シート!$A$1:$A$149,0),
MATCH(F1083,中間シート!$B$2:$CB$2,0)
),
"")
)</f>
        <v>0</v>
      </c>
      <c r="H1083">
        <f t="shared" si="48"/>
        <v>0</v>
      </c>
      <c r="I1083" t="str">
        <f t="shared" si="49"/>
        <v/>
      </c>
      <c r="J1083" t="str">
        <f xml:space="preserve">
_xlfn.SWITCH(E1083,
"良好サイン",H1083*VLOOKUP(F1083,参照用!$P$2:$Q$55,2,0),
"注意サイン",H1083*VLOOKUP(F1083,参照用!$P$2:$Q$55,2,0),
""
)</f>
        <v/>
      </c>
      <c r="K1083" s="20">
        <f t="shared" si="50"/>
        <v>60</v>
      </c>
    </row>
    <row r="1084" spans="1:11" x14ac:dyDescent="0.2">
      <c r="A1084" s="8">
        <f>IF(INDEX(中間シート!B$1:B$149,QUOTIENT(ROW(A1084)-2, 参照用!$J$12) + 3,1)&gt;0,
INDEX(中間シート!B$1:B$149,QUOTIENT(ROW(A1084)-2, 参照用!$J$12) + 3,1),
"")</f>
        <v>46033</v>
      </c>
      <c r="B1084" s="8" t="str">
        <f>IF(INDEX(中間シート!D$1:D$149,QUOTIENT(ROW(B1084)-2, 参照用!$J$12) + 3,1)&gt;0,
INDEX(中間シート!D$1:D$149,QUOTIENT(ROW(B1084)-2, 参照用!$J$12) + 3,1),
"")</f>
        <v>朝</v>
      </c>
      <c r="C1084" s="8" t="str">
        <f>INDEX(中間シート!$A$1:$AZ$149,MATCH(A1084&amp;B1084,中間シート!$A$1:$A$149,0),MATCH(C$1,中間シート!$A$2:$AZ$2,0))</f>
        <v/>
      </c>
      <c r="D1084" s="8" t="str">
        <f>INDEX(中間シート!$A$1:$AZ$149,MATCH($A1084&amp;$B1084,中間シート!$A$1:$A$149,0),MATCH(D$1,中間シート!$A$2:$AZ$2,0))</f>
        <v/>
      </c>
      <c r="E1084" t="str">
        <f>IF(
A1084="","",
VLOOKUP(MOD(ROW(A1084)-2, 参照用!$J$12) + 1,参照用!$N$1:$P$50,2,0)
)</f>
        <v>リカバリー</v>
      </c>
      <c r="F1084" t="str">
        <f xml:space="preserve">
IF(A1084="","",
VLOOKUP(MOD(ROW(A1084)-2, 参照用!$J$12) + 1,参照用!$N$1:$P$50,3,0)
)</f>
        <v>散歩</v>
      </c>
      <c r="G1084">
        <f xml:space="preserve">
IF(A1084="","",
IFERROR(
INDEX(中間シート!$B:$CB,
MATCH(A1084&amp;B1084,中間シート!$A$1:$A$149,0),
MATCH(F1084,中間シート!$B$2:$CB$2,0)
),
"")
)</f>
        <v>0</v>
      </c>
      <c r="H1084">
        <f t="shared" si="48"/>
        <v>0</v>
      </c>
      <c r="I1084" t="str">
        <f t="shared" si="49"/>
        <v/>
      </c>
      <c r="J1084" t="str">
        <f xml:space="preserve">
_xlfn.SWITCH(E1084,
"良好サイン",H1084*VLOOKUP(F1084,参照用!$P$2:$Q$55,2,0),
"注意サイン",H1084*VLOOKUP(F1084,参照用!$P$2:$Q$55,2,0),
""
)</f>
        <v/>
      </c>
      <c r="K1084" s="20">
        <f t="shared" si="50"/>
        <v>60</v>
      </c>
    </row>
    <row r="1085" spans="1:11" x14ac:dyDescent="0.2">
      <c r="A1085" s="8">
        <f>IF(INDEX(中間シート!B$1:B$149,QUOTIENT(ROW(A1085)-2, 参照用!$J$12) + 3,1)&gt;0,
INDEX(中間シート!B$1:B$149,QUOTIENT(ROW(A1085)-2, 参照用!$J$12) + 3,1),
"")</f>
        <v>46033</v>
      </c>
      <c r="B1085" s="8" t="str">
        <f>IF(INDEX(中間シート!D$1:D$149,QUOTIENT(ROW(B1085)-2, 参照用!$J$12) + 3,1)&gt;0,
INDEX(中間シート!D$1:D$149,QUOTIENT(ROW(B1085)-2, 参照用!$J$12) + 3,1),
"")</f>
        <v>朝</v>
      </c>
      <c r="C1085" s="8" t="str">
        <f>INDEX(中間シート!$A$1:$AZ$149,MATCH(A1085&amp;B1085,中間シート!$A$1:$A$149,0),MATCH(C$1,中間シート!$A$2:$AZ$2,0))</f>
        <v/>
      </c>
      <c r="D1085" s="8" t="str">
        <f>INDEX(中間シート!$A$1:$AZ$149,MATCH($A1085&amp;$B1085,中間シート!$A$1:$A$149,0),MATCH(D$1,中間シート!$A$2:$AZ$2,0))</f>
        <v/>
      </c>
      <c r="E1085" t="str">
        <f>IF(
A1085="","",
VLOOKUP(MOD(ROW(A1085)-2, 参照用!$J$12) + 1,参照用!$N$1:$P$50,2,0)
)</f>
        <v>服薬</v>
      </c>
      <c r="F1085" t="str">
        <f xml:space="preserve">
IF(A1085="","",
VLOOKUP(MOD(ROW(A1085)-2, 参照用!$J$12) + 1,参照用!$N$1:$P$50,3,0)
)</f>
        <v>いつもの薬</v>
      </c>
      <c r="G1085">
        <f xml:space="preserve">
IF(A1085="","",
IFERROR(
INDEX(中間シート!$B:$CB,
MATCH(A1085&amp;B1085,中間シート!$A$1:$A$149,0),
MATCH(F1085,中間シート!$B$2:$CB$2,0)
),
"")
)</f>
        <v>0</v>
      </c>
      <c r="H1085">
        <f t="shared" si="48"/>
        <v>0</v>
      </c>
      <c r="I1085" t="str">
        <f t="shared" si="49"/>
        <v/>
      </c>
      <c r="J1085" t="str">
        <f xml:space="preserve">
_xlfn.SWITCH(E1085,
"良好サイン",H1085*VLOOKUP(F1085,参照用!$P$2:$Q$55,2,0),
"注意サイン",H1085*VLOOKUP(F1085,参照用!$P$2:$Q$55,2,0),
""
)</f>
        <v/>
      </c>
      <c r="K1085" s="20">
        <f t="shared" si="50"/>
        <v>60</v>
      </c>
    </row>
    <row r="1086" spans="1:11" x14ac:dyDescent="0.2">
      <c r="A1086" s="8">
        <f>IF(INDEX(中間シート!B$1:B$149,QUOTIENT(ROW(A1086)-2, 参照用!$J$12) + 3,1)&gt;0,
INDEX(中間シート!B$1:B$149,QUOTIENT(ROW(A1086)-2, 参照用!$J$12) + 3,1),
"")</f>
        <v>46033</v>
      </c>
      <c r="B1086" s="8" t="str">
        <f>IF(INDEX(中間シート!D$1:D$149,QUOTIENT(ROW(B1086)-2, 参照用!$J$12) + 3,1)&gt;0,
INDEX(中間シート!D$1:D$149,QUOTIENT(ROW(B1086)-2, 参照用!$J$12) + 3,1),
"")</f>
        <v>朝</v>
      </c>
      <c r="C1086" s="8" t="str">
        <f>INDEX(中間シート!$A$1:$AZ$149,MATCH(A1086&amp;B1086,中間シート!$A$1:$A$149,0),MATCH(C$1,中間シート!$A$2:$AZ$2,0))</f>
        <v/>
      </c>
      <c r="D1086" s="8" t="str">
        <f>INDEX(中間シート!$A$1:$AZ$149,MATCH($A1086&amp;$B1086,中間シート!$A$1:$A$149,0),MATCH(D$1,中間シート!$A$2:$AZ$2,0))</f>
        <v/>
      </c>
      <c r="E1086" t="str">
        <f>IF(
A1086="","",
VLOOKUP(MOD(ROW(A1086)-2, 参照用!$J$12) + 1,参照用!$N$1:$P$50,2,0)
)</f>
        <v>備考</v>
      </c>
      <c r="F1086" t="str">
        <f xml:space="preserve">
IF(A1086="","",
VLOOKUP(MOD(ROW(A1086)-2, 参照用!$J$12) + 1,参照用!$N$1:$P$50,3,0)
)</f>
        <v>コメント</v>
      </c>
      <c r="G1086" t="str">
        <f xml:space="preserve">
IF(A1086="","",
IFERROR(
INDEX(中間シート!$B:$CB,
MATCH(A1086&amp;B1086,中間シート!$A$1:$A$149,0),
MATCH(F1086,中間シート!$B$2:$CB$2,0)
),
"")
)</f>
        <v/>
      </c>
      <c r="H1086" t="str">
        <f t="shared" si="48"/>
        <v/>
      </c>
      <c r="I1086" t="str">
        <f t="shared" si="49"/>
        <v/>
      </c>
      <c r="J1086" t="str">
        <f xml:space="preserve">
_xlfn.SWITCH(E1086,
"良好サイン",H1086*VLOOKUP(F1086,参照用!$P$2:$Q$55,2,0),
"注意サイン",H1086*VLOOKUP(F1086,参照用!$P$2:$Q$55,2,0),
""
)</f>
        <v/>
      </c>
      <c r="K1086" s="20">
        <f t="shared" si="50"/>
        <v>60</v>
      </c>
    </row>
    <row r="1087" spans="1:11" x14ac:dyDescent="0.2">
      <c r="A1087" s="8">
        <f>IF(INDEX(中間シート!B$1:B$149,QUOTIENT(ROW(A1087)-2, 参照用!$J$12) + 3,1)&gt;0,
INDEX(中間シート!B$1:B$149,QUOTIENT(ROW(A1087)-2, 参照用!$J$12) + 3,1),
"")</f>
        <v>46033</v>
      </c>
      <c r="B1087" s="8" t="str">
        <f>IF(INDEX(中間シート!D$1:D$149,QUOTIENT(ROW(B1087)-2, 参照用!$J$12) + 3,1)&gt;0,
INDEX(中間シート!D$1:D$149,QUOTIENT(ROW(B1087)-2, 参照用!$J$12) + 3,1),
"")</f>
        <v>昼</v>
      </c>
      <c r="C1087" s="8" t="str">
        <f>INDEX(中間シート!$A$1:$AZ$149,MATCH(A1087&amp;B1087,中間シート!$A$1:$A$149,0),MATCH(C$1,中間シート!$A$2:$AZ$2,0))</f>
        <v/>
      </c>
      <c r="D1087" s="8" t="str">
        <f>INDEX(中間シート!$A$1:$AZ$149,MATCH($A1087&amp;$B1087,中間シート!$A$1:$A$149,0),MATCH(D$1,中間シート!$A$2:$AZ$2,0))</f>
        <v/>
      </c>
      <c r="E1087" t="str">
        <f>IF(
A1087="","",
VLOOKUP(MOD(ROW(A1087)-2, 参照用!$J$12) + 1,参照用!$N$1:$P$50,2,0)
)</f>
        <v>日付</v>
      </c>
      <c r="F1087" t="str">
        <f xml:space="preserve">
IF(A1087="","",
VLOOKUP(MOD(ROW(A1087)-2, 参照用!$J$12) + 1,参照用!$N$1:$P$50,3,0)
)</f>
        <v>日付</v>
      </c>
      <c r="G1087">
        <f xml:space="preserve">
IF(A1087="","",
IFERROR(
INDEX(中間シート!$B:$CB,
MATCH(A1087&amp;B1087,中間シート!$A$1:$A$149,0),
MATCH(F1087,中間シート!$B$2:$CB$2,0)
),
"")
)</f>
        <v>46033</v>
      </c>
      <c r="H1087" t="str">
        <f t="shared" si="48"/>
        <v/>
      </c>
      <c r="I1087">
        <f t="shared" si="49"/>
        <v>46033</v>
      </c>
      <c r="J1087" t="str">
        <f xml:space="preserve">
_xlfn.SWITCH(E1087,
"良好サイン",H1087*VLOOKUP(F1087,参照用!$P$2:$Q$55,2,0),
"注意サイン",H1087*VLOOKUP(F1087,参照用!$P$2:$Q$55,2,0),
""
)</f>
        <v/>
      </c>
      <c r="K1087" s="20">
        <f t="shared" si="50"/>
        <v>60</v>
      </c>
    </row>
    <row r="1088" spans="1:11" x14ac:dyDescent="0.2">
      <c r="A1088" s="8">
        <f>IF(INDEX(中間シート!B$1:B$149,QUOTIENT(ROW(A1088)-2, 参照用!$J$12) + 3,1)&gt;0,
INDEX(中間シート!B$1:B$149,QUOTIENT(ROW(A1088)-2, 参照用!$J$12) + 3,1),
"")</f>
        <v>46033</v>
      </c>
      <c r="B1088" s="8" t="str">
        <f>IF(INDEX(中間シート!D$1:D$149,QUOTIENT(ROW(B1088)-2, 参照用!$J$12) + 3,1)&gt;0,
INDEX(中間シート!D$1:D$149,QUOTIENT(ROW(B1088)-2, 参照用!$J$12) + 3,1),
"")</f>
        <v>昼</v>
      </c>
      <c r="C1088" s="8" t="str">
        <f>INDEX(中間シート!$A$1:$AZ$149,MATCH(A1088&amp;B1088,中間シート!$A$1:$A$149,0),MATCH(C$1,中間シート!$A$2:$AZ$2,0))</f>
        <v/>
      </c>
      <c r="D1088" s="8" t="str">
        <f>INDEX(中間シート!$A$1:$AZ$149,MATCH($A1088&amp;$B1088,中間シート!$A$1:$A$149,0),MATCH(D$1,中間シート!$A$2:$AZ$2,0))</f>
        <v/>
      </c>
      <c r="E1088" t="str">
        <f>IF(
A1088="","",
VLOOKUP(MOD(ROW(A1088)-2, 参照用!$J$12) + 1,参照用!$N$1:$P$50,2,0)
)</f>
        <v>曜日</v>
      </c>
      <c r="F1088" t="str">
        <f xml:space="preserve">
IF(A1088="","",
VLOOKUP(MOD(ROW(A1088)-2, 参照用!$J$12) + 1,参照用!$N$1:$P$50,3,0)
)</f>
        <v>曜日</v>
      </c>
      <c r="G1088" t="str">
        <f xml:space="preserve">
IF(A1088="","",
IFERROR(
INDEX(中間シート!$B:$CB,
MATCH(A1088&amp;B1088,中間シート!$A$1:$A$149,0),
MATCH(F1088,中間シート!$B$2:$CB$2,0)
),
"")
)</f>
        <v>日</v>
      </c>
      <c r="H1088" t="str">
        <f t="shared" si="48"/>
        <v/>
      </c>
      <c r="I1088" t="str">
        <f t="shared" si="49"/>
        <v>日</v>
      </c>
      <c r="J1088" t="str">
        <f xml:space="preserve">
_xlfn.SWITCH(E1088,
"良好サイン",H1088*VLOOKUP(F1088,参照用!$P$2:$Q$55,2,0),
"注意サイン",H1088*VLOOKUP(F1088,参照用!$P$2:$Q$55,2,0),
""
)</f>
        <v/>
      </c>
      <c r="K1088" s="20">
        <f t="shared" si="50"/>
        <v>60</v>
      </c>
    </row>
    <row r="1089" spans="1:11" x14ac:dyDescent="0.2">
      <c r="A1089" s="8">
        <f>IF(INDEX(中間シート!B$1:B$149,QUOTIENT(ROW(A1089)-2, 参照用!$J$12) + 3,1)&gt;0,
INDEX(中間シート!B$1:B$149,QUOTIENT(ROW(A1089)-2, 参照用!$J$12) + 3,1),
"")</f>
        <v>46033</v>
      </c>
      <c r="B1089" s="8" t="str">
        <f>IF(INDEX(中間シート!D$1:D$149,QUOTIENT(ROW(B1089)-2, 参照用!$J$12) + 3,1)&gt;0,
INDEX(中間シート!D$1:D$149,QUOTIENT(ROW(B1089)-2, 参照用!$J$12) + 3,1),
"")</f>
        <v>昼</v>
      </c>
      <c r="C1089" s="8" t="str">
        <f>INDEX(中間シート!$A$1:$AZ$149,MATCH(A1089&amp;B1089,中間シート!$A$1:$A$149,0),MATCH(C$1,中間シート!$A$2:$AZ$2,0))</f>
        <v/>
      </c>
      <c r="D1089" s="8" t="str">
        <f>INDEX(中間シート!$A$1:$AZ$149,MATCH($A1089&amp;$B1089,中間シート!$A$1:$A$149,0),MATCH(D$1,中間シート!$A$2:$AZ$2,0))</f>
        <v/>
      </c>
      <c r="E1089" t="str">
        <f>IF(
A1089="","",
VLOOKUP(MOD(ROW(A1089)-2, 参照用!$J$12) + 1,参照用!$N$1:$P$50,2,0)
)</f>
        <v>時間帯</v>
      </c>
      <c r="F1089" t="str">
        <f xml:space="preserve">
IF(A1089="","",
VLOOKUP(MOD(ROW(A1089)-2, 参照用!$J$12) + 1,参照用!$N$1:$P$50,3,0)
)</f>
        <v>時間帯</v>
      </c>
      <c r="G1089" t="str">
        <f xml:space="preserve">
IF(A1089="","",
IFERROR(
INDEX(中間シート!$B:$CB,
MATCH(A1089&amp;B1089,中間シート!$A$1:$A$149,0),
MATCH(F1089,中間シート!$B$2:$CB$2,0)
),
"")
)</f>
        <v>昼</v>
      </c>
      <c r="H1089" t="str">
        <f t="shared" si="48"/>
        <v/>
      </c>
      <c r="I1089" t="str">
        <f t="shared" si="49"/>
        <v>昼</v>
      </c>
      <c r="J1089" t="str">
        <f xml:space="preserve">
_xlfn.SWITCH(E1089,
"良好サイン",H1089*VLOOKUP(F1089,参照用!$P$2:$Q$55,2,0),
"注意サイン",H1089*VLOOKUP(F1089,参照用!$P$2:$Q$55,2,0),
""
)</f>
        <v/>
      </c>
      <c r="K1089" s="20">
        <f t="shared" si="50"/>
        <v>60</v>
      </c>
    </row>
    <row r="1090" spans="1:11" x14ac:dyDescent="0.2">
      <c r="A1090" s="8">
        <f>IF(INDEX(中間シート!B$1:B$149,QUOTIENT(ROW(A1090)-2, 参照用!$J$12) + 3,1)&gt;0,
INDEX(中間シート!B$1:B$149,QUOTIENT(ROW(A1090)-2, 参照用!$J$12) + 3,1),
"")</f>
        <v>46033</v>
      </c>
      <c r="B1090" s="8" t="str">
        <f>IF(INDEX(中間シート!D$1:D$149,QUOTIENT(ROW(B1090)-2, 参照用!$J$12) + 3,1)&gt;0,
INDEX(中間シート!D$1:D$149,QUOTIENT(ROW(B1090)-2, 参照用!$J$12) + 3,1),
"")</f>
        <v>昼</v>
      </c>
      <c r="C1090" s="8" t="str">
        <f>INDEX(中間シート!$A$1:$AZ$149,MATCH(A1090&amp;B1090,中間シート!$A$1:$A$149,0),MATCH(C$1,中間シート!$A$2:$AZ$2,0))</f>
        <v/>
      </c>
      <c r="D1090" s="8" t="str">
        <f>INDEX(中間シート!$A$1:$AZ$149,MATCH($A1090&amp;$B1090,中間シート!$A$1:$A$149,0),MATCH(D$1,中間シート!$A$2:$AZ$2,0))</f>
        <v/>
      </c>
      <c r="E1090" t="str">
        <f>IF(
A1090="","",
VLOOKUP(MOD(ROW(A1090)-2, 参照用!$J$12) + 1,参照用!$N$1:$P$50,2,0)
)</f>
        <v>気候</v>
      </c>
      <c r="F1090" t="str">
        <f xml:space="preserve">
IF(A1090="","",
VLOOKUP(MOD(ROW(A1090)-2, 参照用!$J$12) + 1,参照用!$N$1:$P$50,3,0)
)</f>
        <v>天気</v>
      </c>
      <c r="G1090" t="str">
        <f xml:space="preserve">
IF(A1090="","",
IFERROR(
INDEX(中間シート!$B:$CB,
MATCH(A1090&amp;B1090,中間シート!$A$1:$A$149,0),
MATCH(F1090,中間シート!$B$2:$CB$2,0)
),
"")
)</f>
        <v/>
      </c>
      <c r="H1090" t="str">
        <f t="shared" si="48"/>
        <v/>
      </c>
      <c r="I1090" t="str">
        <f t="shared" si="49"/>
        <v/>
      </c>
      <c r="J1090" t="str">
        <f xml:space="preserve">
_xlfn.SWITCH(E1090,
"良好サイン",H1090*VLOOKUP(F1090,参照用!$P$2:$Q$55,2,0),
"注意サイン",H1090*VLOOKUP(F1090,参照用!$P$2:$Q$55,2,0),
""
)</f>
        <v/>
      </c>
      <c r="K1090" s="20">
        <f t="shared" si="50"/>
        <v>60</v>
      </c>
    </row>
    <row r="1091" spans="1:11" x14ac:dyDescent="0.2">
      <c r="A1091" s="8">
        <f>IF(INDEX(中間シート!B$1:B$149,QUOTIENT(ROW(A1091)-2, 参照用!$J$12) + 3,1)&gt;0,
INDEX(中間シート!B$1:B$149,QUOTIENT(ROW(A1091)-2, 参照用!$J$12) + 3,1),
"")</f>
        <v>46033</v>
      </c>
      <c r="B1091" s="8" t="str">
        <f>IF(INDEX(中間シート!D$1:D$149,QUOTIENT(ROW(B1091)-2, 参照用!$J$12) + 3,1)&gt;0,
INDEX(中間シート!D$1:D$149,QUOTIENT(ROW(B1091)-2, 参照用!$J$12) + 3,1),
"")</f>
        <v>昼</v>
      </c>
      <c r="C1091" s="8" t="str">
        <f>INDEX(中間シート!$A$1:$AZ$149,MATCH(A1091&amp;B1091,中間シート!$A$1:$A$149,0),MATCH(C$1,中間シート!$A$2:$AZ$2,0))</f>
        <v/>
      </c>
      <c r="D1091" s="8" t="str">
        <f>INDEX(中間シート!$A$1:$AZ$149,MATCH($A1091&amp;$B1091,中間シート!$A$1:$A$149,0),MATCH(D$1,中間シート!$A$2:$AZ$2,0))</f>
        <v/>
      </c>
      <c r="E1091" t="str">
        <f>IF(
A1091="","",
VLOOKUP(MOD(ROW(A1091)-2, 参照用!$J$12) + 1,参照用!$N$1:$P$50,2,0)
)</f>
        <v>気候</v>
      </c>
      <c r="F1091" t="str">
        <f xml:space="preserve">
IF(A1091="","",
VLOOKUP(MOD(ROW(A1091)-2, 参照用!$J$12) + 1,参照用!$N$1:$P$50,3,0)
)</f>
        <v>気温</v>
      </c>
      <c r="G1091" t="str">
        <f xml:space="preserve">
IF(A1091="","",
IFERROR(
INDEX(中間シート!$B:$CB,
MATCH(A1091&amp;B1091,中間シート!$A$1:$A$149,0),
MATCH(F1091,中間シート!$B$2:$CB$2,0)
),
"")
)</f>
        <v/>
      </c>
      <c r="H1091" t="str">
        <f t="shared" ref="H1091:H1154" si="51">IFERROR(IF(VALUE(G1091)&gt;100,"",VALUE(G1091)),"")</f>
        <v/>
      </c>
      <c r="I1091" t="str">
        <f t="shared" ref="I1091:I1154" si="52">IF(H1091="",G1091,"")</f>
        <v/>
      </c>
      <c r="J1091" t="str">
        <f xml:space="preserve">
_xlfn.SWITCH(E1091,
"良好サイン",H1091*VLOOKUP(F1091,参照用!$P$2:$Q$55,2,0),
"注意サイン",H1091*VLOOKUP(F1091,参照用!$P$2:$Q$55,2,0),
""
)</f>
        <v/>
      </c>
      <c r="K1091" s="20">
        <f t="shared" ref="K1091:K1154" si="53">IFERROR(IF(A1091="","",(60+SUMIFS($J$1:$J$3999,$A$1:$A$3999,A1091,$B$1:$B$3999,B1091)))
/
(1+SUMIFS(H:H,A:A,A1091,B:B,B1091,E:E,"悪化サイン")),"")</f>
        <v>60</v>
      </c>
    </row>
    <row r="1092" spans="1:11" x14ac:dyDescent="0.2">
      <c r="A1092" s="8">
        <f>IF(INDEX(中間シート!B$1:B$149,QUOTIENT(ROW(A1092)-2, 参照用!$J$12) + 3,1)&gt;0,
INDEX(中間シート!B$1:B$149,QUOTIENT(ROW(A1092)-2, 参照用!$J$12) + 3,1),
"")</f>
        <v>46033</v>
      </c>
      <c r="B1092" s="8" t="str">
        <f>IF(INDEX(中間シート!D$1:D$149,QUOTIENT(ROW(B1092)-2, 参照用!$J$12) + 3,1)&gt;0,
INDEX(中間シート!D$1:D$149,QUOTIENT(ROW(B1092)-2, 参照用!$J$12) + 3,1),
"")</f>
        <v>昼</v>
      </c>
      <c r="C1092" s="8" t="str">
        <f>INDEX(中間シート!$A$1:$AZ$149,MATCH(A1092&amp;B1092,中間シート!$A$1:$A$149,0),MATCH(C$1,中間シート!$A$2:$AZ$2,0))</f>
        <v/>
      </c>
      <c r="D1092" s="8" t="str">
        <f>INDEX(中間シート!$A$1:$AZ$149,MATCH($A1092&amp;$B1092,中間シート!$A$1:$A$149,0),MATCH(D$1,中間シート!$A$2:$AZ$2,0))</f>
        <v/>
      </c>
      <c r="E1092" t="str">
        <f>IF(
A1092="","",
VLOOKUP(MOD(ROW(A1092)-2, 参照用!$J$12) + 1,参照用!$N$1:$P$50,2,0)
)</f>
        <v>基礎指標</v>
      </c>
      <c r="F1092" t="str">
        <f xml:space="preserve">
IF(A1092="","",
VLOOKUP(MOD(ROW(A1092)-2, 参照用!$J$12) + 1,参照用!$N$1:$P$50,3,0)
)</f>
        <v>睡眠</v>
      </c>
      <c r="G1092">
        <f xml:space="preserve">
IF(A1092="","",
IFERROR(
INDEX(中間シート!$B:$CB,
MATCH(A1092&amp;B1092,中間シート!$A$1:$A$149,0),
MATCH(F1092,中間シート!$B$2:$CB$2,0)
),
"")
)</f>
        <v>0</v>
      </c>
      <c r="H1092">
        <f t="shared" si="51"/>
        <v>0</v>
      </c>
      <c r="I1092" t="str">
        <f t="shared" si="52"/>
        <v/>
      </c>
      <c r="J1092" t="str">
        <f xml:space="preserve">
_xlfn.SWITCH(E1092,
"良好サイン",H1092*VLOOKUP(F1092,参照用!$P$2:$Q$55,2,0),
"注意サイン",H1092*VLOOKUP(F1092,参照用!$P$2:$Q$55,2,0),
""
)</f>
        <v/>
      </c>
      <c r="K1092" s="20">
        <f t="shared" si="53"/>
        <v>60</v>
      </c>
    </row>
    <row r="1093" spans="1:11" x14ac:dyDescent="0.2">
      <c r="A1093" s="8">
        <f>IF(INDEX(中間シート!B$1:B$149,QUOTIENT(ROW(A1093)-2, 参照用!$J$12) + 3,1)&gt;0,
INDEX(中間シート!B$1:B$149,QUOTIENT(ROW(A1093)-2, 参照用!$J$12) + 3,1),
"")</f>
        <v>46033</v>
      </c>
      <c r="B1093" s="8" t="str">
        <f>IF(INDEX(中間シート!D$1:D$149,QUOTIENT(ROW(B1093)-2, 参照用!$J$12) + 3,1)&gt;0,
INDEX(中間シート!D$1:D$149,QUOTIENT(ROW(B1093)-2, 参照用!$J$12) + 3,1),
"")</f>
        <v>昼</v>
      </c>
      <c r="C1093" s="8" t="str">
        <f>INDEX(中間シート!$A$1:$AZ$149,MATCH(A1093&amp;B1093,中間シート!$A$1:$A$149,0),MATCH(C$1,中間シート!$A$2:$AZ$2,0))</f>
        <v/>
      </c>
      <c r="D1093" s="8" t="str">
        <f>INDEX(中間シート!$A$1:$AZ$149,MATCH($A1093&amp;$B1093,中間シート!$A$1:$A$149,0),MATCH(D$1,中間シート!$A$2:$AZ$2,0))</f>
        <v/>
      </c>
      <c r="E1093" t="str">
        <f>IF(
A1093="","",
VLOOKUP(MOD(ROW(A1093)-2, 参照用!$J$12) + 1,参照用!$N$1:$P$50,2,0)
)</f>
        <v>基礎指標</v>
      </c>
      <c r="F1093" t="str">
        <f xml:space="preserve">
IF(A1093="","",
VLOOKUP(MOD(ROW(A1093)-2, 参照用!$J$12) + 1,参照用!$N$1:$P$50,3,0)
)</f>
        <v>食事</v>
      </c>
      <c r="G1093">
        <f xml:space="preserve">
IF(A1093="","",
IFERROR(
INDEX(中間シート!$B:$CB,
MATCH(A1093&amp;B1093,中間シート!$A$1:$A$149,0),
MATCH(F1093,中間シート!$B$2:$CB$2,0)
),
"")
)</f>
        <v>0</v>
      </c>
      <c r="H1093">
        <f t="shared" si="51"/>
        <v>0</v>
      </c>
      <c r="I1093" t="str">
        <f t="shared" si="52"/>
        <v/>
      </c>
      <c r="J1093" t="str">
        <f xml:space="preserve">
_xlfn.SWITCH(E1093,
"良好サイン",H1093*VLOOKUP(F1093,参照用!$P$2:$Q$55,2,0),
"注意サイン",H1093*VLOOKUP(F1093,参照用!$P$2:$Q$55,2,0),
""
)</f>
        <v/>
      </c>
      <c r="K1093" s="20">
        <f t="shared" si="53"/>
        <v>60</v>
      </c>
    </row>
    <row r="1094" spans="1:11" x14ac:dyDescent="0.2">
      <c r="A1094" s="8">
        <f>IF(INDEX(中間シート!B$1:B$149,QUOTIENT(ROW(A1094)-2, 参照用!$J$12) + 3,1)&gt;0,
INDEX(中間シート!B$1:B$149,QUOTIENT(ROW(A1094)-2, 参照用!$J$12) + 3,1),
"")</f>
        <v>46033</v>
      </c>
      <c r="B1094" s="8" t="str">
        <f>IF(INDEX(中間シート!D$1:D$149,QUOTIENT(ROW(B1094)-2, 参照用!$J$12) + 3,1)&gt;0,
INDEX(中間シート!D$1:D$149,QUOTIENT(ROW(B1094)-2, 参照用!$J$12) + 3,1),
"")</f>
        <v>昼</v>
      </c>
      <c r="C1094" s="8" t="str">
        <f>INDEX(中間シート!$A$1:$AZ$149,MATCH(A1094&amp;B1094,中間シート!$A$1:$A$149,0),MATCH(C$1,中間シート!$A$2:$AZ$2,0))</f>
        <v/>
      </c>
      <c r="D1094" s="8" t="str">
        <f>INDEX(中間シート!$A$1:$AZ$149,MATCH($A1094&amp;$B1094,中間シート!$A$1:$A$149,0),MATCH(D$1,中間シート!$A$2:$AZ$2,0))</f>
        <v/>
      </c>
      <c r="E1094" t="str">
        <f>IF(
A1094="","",
VLOOKUP(MOD(ROW(A1094)-2, 参照用!$J$12) + 1,参照用!$N$1:$P$50,2,0)
)</f>
        <v>基礎指標</v>
      </c>
      <c r="F1094" t="str">
        <f xml:space="preserve">
IF(A1094="","",
VLOOKUP(MOD(ROW(A1094)-2, 参照用!$J$12) + 1,参照用!$N$1:$P$50,3,0)
)</f>
        <v>ストレス</v>
      </c>
      <c r="G1094">
        <f xml:space="preserve">
IF(A1094="","",
IFERROR(
INDEX(中間シート!$B:$CB,
MATCH(A1094&amp;B1094,中間シート!$A$1:$A$149,0),
MATCH(F1094,中間シート!$B$2:$CB$2,0)
),
"")
)</f>
        <v>0</v>
      </c>
      <c r="H1094">
        <f t="shared" si="51"/>
        <v>0</v>
      </c>
      <c r="I1094" t="str">
        <f t="shared" si="52"/>
        <v/>
      </c>
      <c r="J1094" t="str">
        <f xml:space="preserve">
_xlfn.SWITCH(E1094,
"良好サイン",H1094*VLOOKUP(F1094,参照用!$P$2:$Q$55,2,0),
"注意サイン",H1094*VLOOKUP(F1094,参照用!$P$2:$Q$55,2,0),
""
)</f>
        <v/>
      </c>
      <c r="K1094" s="20">
        <f t="shared" si="53"/>
        <v>60</v>
      </c>
    </row>
    <row r="1095" spans="1:11" x14ac:dyDescent="0.2">
      <c r="A1095" s="8">
        <f>IF(INDEX(中間シート!B$1:B$149,QUOTIENT(ROW(A1095)-2, 参照用!$J$12) + 3,1)&gt;0,
INDEX(中間シート!B$1:B$149,QUOTIENT(ROW(A1095)-2, 参照用!$J$12) + 3,1),
"")</f>
        <v>46033</v>
      </c>
      <c r="B1095" s="8" t="str">
        <f>IF(INDEX(中間シート!D$1:D$149,QUOTIENT(ROW(B1095)-2, 参照用!$J$12) + 3,1)&gt;0,
INDEX(中間シート!D$1:D$149,QUOTIENT(ROW(B1095)-2, 参照用!$J$12) + 3,1),
"")</f>
        <v>昼</v>
      </c>
      <c r="C1095" s="8" t="str">
        <f>INDEX(中間シート!$A$1:$AZ$149,MATCH(A1095&amp;B1095,中間シート!$A$1:$A$149,0),MATCH(C$1,中間シート!$A$2:$AZ$2,0))</f>
        <v/>
      </c>
      <c r="D1095" s="8" t="str">
        <f>INDEX(中間シート!$A$1:$AZ$149,MATCH($A1095&amp;$B1095,中間シート!$A$1:$A$149,0),MATCH(D$1,中間シート!$A$2:$AZ$2,0))</f>
        <v/>
      </c>
      <c r="E1095" t="str">
        <f>IF(
A1095="","",
VLOOKUP(MOD(ROW(A1095)-2, 参照用!$J$12) + 1,参照用!$N$1:$P$50,2,0)
)</f>
        <v>良好サイン</v>
      </c>
      <c r="F1095" t="str">
        <f xml:space="preserve">
IF(A1095="","",
VLOOKUP(MOD(ROW(A1095)-2, 参照用!$J$12) + 1,参照用!$N$1:$P$50,3,0)
)</f>
        <v>プラス思考</v>
      </c>
      <c r="G1095">
        <f xml:space="preserve">
IF(A1095="","",
IFERROR(
INDEX(中間シート!$B:$CB,
MATCH(A1095&amp;B1095,中間シート!$A$1:$A$149,0),
MATCH(F1095,中間シート!$B$2:$CB$2,0)
),
"")
)</f>
        <v>0</v>
      </c>
      <c r="H1095">
        <f t="shared" si="51"/>
        <v>0</v>
      </c>
      <c r="I1095" t="str">
        <f t="shared" si="52"/>
        <v/>
      </c>
      <c r="J1095">
        <f xml:space="preserve">
_xlfn.SWITCH(E1095,
"良好サイン",H1095*VLOOKUP(F1095,参照用!$P$2:$Q$55,2,0),
"注意サイン",H1095*VLOOKUP(F1095,参照用!$P$2:$Q$55,2,0),
""
)</f>
        <v>0</v>
      </c>
      <c r="K1095" s="20">
        <f t="shared" si="53"/>
        <v>60</v>
      </c>
    </row>
    <row r="1096" spans="1:11" x14ac:dyDescent="0.2">
      <c r="A1096" s="8">
        <f>IF(INDEX(中間シート!B$1:B$149,QUOTIENT(ROW(A1096)-2, 参照用!$J$12) + 3,1)&gt;0,
INDEX(中間シート!B$1:B$149,QUOTIENT(ROW(A1096)-2, 参照用!$J$12) + 3,1),
"")</f>
        <v>46033</v>
      </c>
      <c r="B1096" s="8" t="str">
        <f>IF(INDEX(中間シート!D$1:D$149,QUOTIENT(ROW(B1096)-2, 参照用!$J$12) + 3,1)&gt;0,
INDEX(中間シート!D$1:D$149,QUOTIENT(ROW(B1096)-2, 参照用!$J$12) + 3,1),
"")</f>
        <v>昼</v>
      </c>
      <c r="C1096" s="8" t="str">
        <f>INDEX(中間シート!$A$1:$AZ$149,MATCH(A1096&amp;B1096,中間シート!$A$1:$A$149,0),MATCH(C$1,中間シート!$A$2:$AZ$2,0))</f>
        <v/>
      </c>
      <c r="D1096" s="8" t="str">
        <f>INDEX(中間シート!$A$1:$AZ$149,MATCH($A1096&amp;$B1096,中間シート!$A$1:$A$149,0),MATCH(D$1,中間シート!$A$2:$AZ$2,0))</f>
        <v/>
      </c>
      <c r="E1096" t="str">
        <f>IF(
A1096="","",
VLOOKUP(MOD(ROW(A1096)-2, 参照用!$J$12) + 1,参照用!$N$1:$P$50,2,0)
)</f>
        <v>良好サイン</v>
      </c>
      <c r="F1096" t="str">
        <f xml:space="preserve">
IF(A1096="","",
VLOOKUP(MOD(ROW(A1096)-2, 参照用!$J$12) + 1,参照用!$N$1:$P$50,3,0)
)</f>
        <v>元気</v>
      </c>
      <c r="G1096">
        <f xml:space="preserve">
IF(A1096="","",
IFERROR(
INDEX(中間シート!$B:$CB,
MATCH(A1096&amp;B1096,中間シート!$A$1:$A$149,0),
MATCH(F1096,中間シート!$B$2:$CB$2,0)
),
"")
)</f>
        <v>0</v>
      </c>
      <c r="H1096">
        <f t="shared" si="51"/>
        <v>0</v>
      </c>
      <c r="I1096" t="str">
        <f t="shared" si="52"/>
        <v/>
      </c>
      <c r="J1096">
        <f xml:space="preserve">
_xlfn.SWITCH(E1096,
"良好サイン",H1096*VLOOKUP(F1096,参照用!$P$2:$Q$55,2,0),
"注意サイン",H1096*VLOOKUP(F1096,参照用!$P$2:$Q$55,2,0),
""
)</f>
        <v>0</v>
      </c>
      <c r="K1096" s="20">
        <f t="shared" si="53"/>
        <v>60</v>
      </c>
    </row>
    <row r="1097" spans="1:11" x14ac:dyDescent="0.2">
      <c r="A1097" s="8">
        <f>IF(INDEX(中間シート!B$1:B$149,QUOTIENT(ROW(A1097)-2, 参照用!$J$12) + 3,1)&gt;0,
INDEX(中間シート!B$1:B$149,QUOTIENT(ROW(A1097)-2, 参照用!$J$12) + 3,1),
"")</f>
        <v>46033</v>
      </c>
      <c r="B1097" s="8" t="str">
        <f>IF(INDEX(中間シート!D$1:D$149,QUOTIENT(ROW(B1097)-2, 参照用!$J$12) + 3,1)&gt;0,
INDEX(中間シート!D$1:D$149,QUOTIENT(ROW(B1097)-2, 参照用!$J$12) + 3,1),
"")</f>
        <v>昼</v>
      </c>
      <c r="C1097" s="8" t="str">
        <f>INDEX(中間シート!$A$1:$AZ$149,MATCH(A1097&amp;B1097,中間シート!$A$1:$A$149,0),MATCH(C$1,中間シート!$A$2:$AZ$2,0))</f>
        <v/>
      </c>
      <c r="D1097" s="8" t="str">
        <f>INDEX(中間シート!$A$1:$AZ$149,MATCH($A1097&amp;$B1097,中間シート!$A$1:$A$149,0),MATCH(D$1,中間シート!$A$2:$AZ$2,0))</f>
        <v/>
      </c>
      <c r="E1097" t="str">
        <f>IF(
A1097="","",
VLOOKUP(MOD(ROW(A1097)-2, 参照用!$J$12) + 1,参照用!$N$1:$P$50,2,0)
)</f>
        <v>良好サイン</v>
      </c>
      <c r="F1097" t="str">
        <f xml:space="preserve">
IF(A1097="","",
VLOOKUP(MOD(ROW(A1097)-2, 参照用!$J$12) + 1,参照用!$N$1:$P$50,3,0)
)</f>
        <v>やる気あり</v>
      </c>
      <c r="G1097">
        <f xml:space="preserve">
IF(A1097="","",
IFERROR(
INDEX(中間シート!$B:$CB,
MATCH(A1097&amp;B1097,中間シート!$A$1:$A$149,0),
MATCH(F1097,中間シート!$B$2:$CB$2,0)
),
"")
)</f>
        <v>0</v>
      </c>
      <c r="H1097">
        <f t="shared" si="51"/>
        <v>0</v>
      </c>
      <c r="I1097" t="str">
        <f t="shared" si="52"/>
        <v/>
      </c>
      <c r="J1097">
        <f xml:space="preserve">
_xlfn.SWITCH(E1097,
"良好サイン",H1097*VLOOKUP(F1097,参照用!$P$2:$Q$55,2,0),
"注意サイン",H1097*VLOOKUP(F1097,参照用!$P$2:$Q$55,2,0),
""
)</f>
        <v>0</v>
      </c>
      <c r="K1097" s="20">
        <f t="shared" si="53"/>
        <v>60</v>
      </c>
    </row>
    <row r="1098" spans="1:11" x14ac:dyDescent="0.2">
      <c r="A1098" s="8">
        <f>IF(INDEX(中間シート!B$1:B$149,QUOTIENT(ROW(A1098)-2, 参照用!$J$12) + 3,1)&gt;0,
INDEX(中間シート!B$1:B$149,QUOTIENT(ROW(A1098)-2, 参照用!$J$12) + 3,1),
"")</f>
        <v>46033</v>
      </c>
      <c r="B1098" s="8" t="str">
        <f>IF(INDEX(中間シート!D$1:D$149,QUOTIENT(ROW(B1098)-2, 参照用!$J$12) + 3,1)&gt;0,
INDEX(中間シート!D$1:D$149,QUOTIENT(ROW(B1098)-2, 参照用!$J$12) + 3,1),
"")</f>
        <v>昼</v>
      </c>
      <c r="C1098" s="8" t="str">
        <f>INDEX(中間シート!$A$1:$AZ$149,MATCH(A1098&amp;B1098,中間シート!$A$1:$A$149,0),MATCH(C$1,中間シート!$A$2:$AZ$2,0))</f>
        <v/>
      </c>
      <c r="D1098" s="8" t="str">
        <f>INDEX(中間シート!$A$1:$AZ$149,MATCH($A1098&amp;$B1098,中間シート!$A$1:$A$149,0),MATCH(D$1,中間シート!$A$2:$AZ$2,0))</f>
        <v/>
      </c>
      <c r="E1098" t="str">
        <f>IF(
A1098="","",
VLOOKUP(MOD(ROW(A1098)-2, 参照用!$J$12) + 1,参照用!$N$1:$P$50,2,0)
)</f>
        <v>良好サイン</v>
      </c>
      <c r="F1098" t="str">
        <f xml:space="preserve">
IF(A1098="","",
VLOOKUP(MOD(ROW(A1098)-2, 参照用!$J$12) + 1,参照用!$N$1:$P$50,3,0)
)</f>
        <v>心に余裕</v>
      </c>
      <c r="G1098">
        <f xml:space="preserve">
IF(A1098="","",
IFERROR(
INDEX(中間シート!$B:$CB,
MATCH(A1098&amp;B1098,中間シート!$A$1:$A$149,0),
MATCH(F1098,中間シート!$B$2:$CB$2,0)
),
"")
)</f>
        <v>0</v>
      </c>
      <c r="H1098">
        <f t="shared" si="51"/>
        <v>0</v>
      </c>
      <c r="I1098" t="str">
        <f t="shared" si="52"/>
        <v/>
      </c>
      <c r="J1098">
        <f xml:space="preserve">
_xlfn.SWITCH(E1098,
"良好サイン",H1098*VLOOKUP(F1098,参照用!$P$2:$Q$55,2,0),
"注意サイン",H1098*VLOOKUP(F1098,参照用!$P$2:$Q$55,2,0),
""
)</f>
        <v>0</v>
      </c>
      <c r="K1098" s="20">
        <f t="shared" si="53"/>
        <v>60</v>
      </c>
    </row>
    <row r="1099" spans="1:11" x14ac:dyDescent="0.2">
      <c r="A1099" s="8">
        <f>IF(INDEX(中間シート!B$1:B$149,QUOTIENT(ROW(A1099)-2, 参照用!$J$12) + 3,1)&gt;0,
INDEX(中間シート!B$1:B$149,QUOTIENT(ROW(A1099)-2, 参照用!$J$12) + 3,1),
"")</f>
        <v>46033</v>
      </c>
      <c r="B1099" s="8" t="str">
        <f>IF(INDEX(中間シート!D$1:D$149,QUOTIENT(ROW(B1099)-2, 参照用!$J$12) + 3,1)&gt;0,
INDEX(中間シート!D$1:D$149,QUOTIENT(ROW(B1099)-2, 参照用!$J$12) + 3,1),
"")</f>
        <v>昼</v>
      </c>
      <c r="C1099" s="8" t="str">
        <f>INDEX(中間シート!$A$1:$AZ$149,MATCH(A1099&amp;B1099,中間シート!$A$1:$A$149,0),MATCH(C$1,中間シート!$A$2:$AZ$2,0))</f>
        <v/>
      </c>
      <c r="D1099" s="8" t="str">
        <f>INDEX(中間シート!$A$1:$AZ$149,MATCH($A1099&amp;$B1099,中間シート!$A$1:$A$149,0),MATCH(D$1,中間シート!$A$2:$AZ$2,0))</f>
        <v/>
      </c>
      <c r="E1099" t="str">
        <f>IF(
A1099="","",
VLOOKUP(MOD(ROW(A1099)-2, 参照用!$J$12) + 1,参照用!$N$1:$P$50,2,0)
)</f>
        <v>良好サイン</v>
      </c>
      <c r="F1099" t="str">
        <f xml:space="preserve">
IF(A1099="","",
VLOOKUP(MOD(ROW(A1099)-2, 参照用!$J$12) + 1,参照用!$N$1:$P$50,3,0)
)</f>
        <v>イキイキ</v>
      </c>
      <c r="G1099">
        <f xml:space="preserve">
IF(A1099="","",
IFERROR(
INDEX(中間シート!$B:$CB,
MATCH(A1099&amp;B1099,中間シート!$A$1:$A$149,0),
MATCH(F1099,中間シート!$B$2:$CB$2,0)
),
"")
)</f>
        <v>0</v>
      </c>
      <c r="H1099">
        <f t="shared" si="51"/>
        <v>0</v>
      </c>
      <c r="I1099" t="str">
        <f t="shared" si="52"/>
        <v/>
      </c>
      <c r="J1099">
        <f xml:space="preserve">
_xlfn.SWITCH(E1099,
"良好サイン",H1099*VLOOKUP(F1099,参照用!$P$2:$Q$55,2,0),
"注意サイン",H1099*VLOOKUP(F1099,参照用!$P$2:$Q$55,2,0),
""
)</f>
        <v>0</v>
      </c>
      <c r="K1099" s="20">
        <f t="shared" si="53"/>
        <v>60</v>
      </c>
    </row>
    <row r="1100" spans="1:11" x14ac:dyDescent="0.2">
      <c r="A1100" s="8">
        <f>IF(INDEX(中間シート!B$1:B$149,QUOTIENT(ROW(A1100)-2, 参照用!$J$12) + 3,1)&gt;0,
INDEX(中間シート!B$1:B$149,QUOTIENT(ROW(A1100)-2, 参照用!$J$12) + 3,1),
"")</f>
        <v>46033</v>
      </c>
      <c r="B1100" s="8" t="str">
        <f>IF(INDEX(中間シート!D$1:D$149,QUOTIENT(ROW(B1100)-2, 参照用!$J$12) + 3,1)&gt;0,
INDEX(中間シート!D$1:D$149,QUOTIENT(ROW(B1100)-2, 参照用!$J$12) + 3,1),
"")</f>
        <v>昼</v>
      </c>
      <c r="C1100" s="8" t="str">
        <f>INDEX(中間シート!$A$1:$AZ$149,MATCH(A1100&amp;B1100,中間シート!$A$1:$A$149,0),MATCH(C$1,中間シート!$A$2:$AZ$2,0))</f>
        <v/>
      </c>
      <c r="D1100" s="8" t="str">
        <f>INDEX(中間シート!$A$1:$AZ$149,MATCH($A1100&amp;$B1100,中間シート!$A$1:$A$149,0),MATCH(D$1,中間シート!$A$2:$AZ$2,0))</f>
        <v/>
      </c>
      <c r="E1100" t="str">
        <f>IF(
A1100="","",
VLOOKUP(MOD(ROW(A1100)-2, 参照用!$J$12) + 1,参照用!$N$1:$P$50,2,0)
)</f>
        <v>良好サイン</v>
      </c>
      <c r="F1100" t="str">
        <f xml:space="preserve">
IF(A1100="","",
VLOOKUP(MOD(ROW(A1100)-2, 参照用!$J$12) + 1,参照用!$N$1:$P$50,3,0)
)</f>
        <v>活動的</v>
      </c>
      <c r="G1100">
        <f xml:space="preserve">
IF(A1100="","",
IFERROR(
INDEX(中間シート!$B:$CB,
MATCH(A1100&amp;B1100,中間シート!$A$1:$A$149,0),
MATCH(F1100,中間シート!$B$2:$CB$2,0)
),
"")
)</f>
        <v>0</v>
      </c>
      <c r="H1100">
        <f t="shared" si="51"/>
        <v>0</v>
      </c>
      <c r="I1100" t="str">
        <f t="shared" si="52"/>
        <v/>
      </c>
      <c r="J1100">
        <f xml:space="preserve">
_xlfn.SWITCH(E1100,
"良好サイン",H1100*VLOOKUP(F1100,参照用!$P$2:$Q$55,2,0),
"注意サイン",H1100*VLOOKUP(F1100,参照用!$P$2:$Q$55,2,0),
""
)</f>
        <v>0</v>
      </c>
      <c r="K1100" s="20">
        <f t="shared" si="53"/>
        <v>60</v>
      </c>
    </row>
    <row r="1101" spans="1:11" x14ac:dyDescent="0.2">
      <c r="A1101" s="8">
        <f>IF(INDEX(中間シート!B$1:B$149,QUOTIENT(ROW(A1101)-2, 参照用!$J$12) + 3,1)&gt;0,
INDEX(中間シート!B$1:B$149,QUOTIENT(ROW(A1101)-2, 参照用!$J$12) + 3,1),
"")</f>
        <v>46033</v>
      </c>
      <c r="B1101" s="8" t="str">
        <f>IF(INDEX(中間シート!D$1:D$149,QUOTIENT(ROW(B1101)-2, 参照用!$J$12) + 3,1)&gt;0,
INDEX(中間シート!D$1:D$149,QUOTIENT(ROW(B1101)-2, 参照用!$J$12) + 3,1),
"")</f>
        <v>昼</v>
      </c>
      <c r="C1101" s="8" t="str">
        <f>INDEX(中間シート!$A$1:$AZ$149,MATCH(A1101&amp;B1101,中間シート!$A$1:$A$149,0),MATCH(C$1,中間シート!$A$2:$AZ$2,0))</f>
        <v/>
      </c>
      <c r="D1101" s="8" t="str">
        <f>INDEX(中間シート!$A$1:$AZ$149,MATCH($A1101&amp;$B1101,中間シート!$A$1:$A$149,0),MATCH(D$1,中間シート!$A$2:$AZ$2,0))</f>
        <v/>
      </c>
      <c r="E1101" t="str">
        <f>IF(
A1101="","",
VLOOKUP(MOD(ROW(A1101)-2, 参照用!$J$12) + 1,参照用!$N$1:$P$50,2,0)
)</f>
        <v>注意サイン</v>
      </c>
      <c r="F1101" t="str">
        <f xml:space="preserve">
IF(A1101="","",
VLOOKUP(MOD(ROW(A1101)-2, 参照用!$J$12) + 1,参照用!$N$1:$P$50,3,0)
)</f>
        <v>ため息が増加</v>
      </c>
      <c r="G1101">
        <f xml:space="preserve">
IF(A1101="","",
IFERROR(
INDEX(中間シート!$B:$CB,
MATCH(A1101&amp;B1101,中間シート!$A$1:$A$149,0),
MATCH(F1101,中間シート!$B$2:$CB$2,0)
),
"")
)</f>
        <v>0</v>
      </c>
      <c r="H1101">
        <f t="shared" si="51"/>
        <v>0</v>
      </c>
      <c r="I1101" t="str">
        <f t="shared" si="52"/>
        <v/>
      </c>
      <c r="J1101">
        <f xml:space="preserve">
_xlfn.SWITCH(E1101,
"良好サイン",H1101*VLOOKUP(F1101,参照用!$P$2:$Q$55,2,0),
"注意サイン",H1101*VLOOKUP(F1101,参照用!$P$2:$Q$55,2,0),
""
)</f>
        <v>0</v>
      </c>
      <c r="K1101" s="20">
        <f t="shared" si="53"/>
        <v>60</v>
      </c>
    </row>
    <row r="1102" spans="1:11" x14ac:dyDescent="0.2">
      <c r="A1102" s="8">
        <f>IF(INDEX(中間シート!B$1:B$149,QUOTIENT(ROW(A1102)-2, 参照用!$J$12) + 3,1)&gt;0,
INDEX(中間シート!B$1:B$149,QUOTIENT(ROW(A1102)-2, 参照用!$J$12) + 3,1),
"")</f>
        <v>46033</v>
      </c>
      <c r="B1102" s="8" t="str">
        <f>IF(INDEX(中間シート!D$1:D$149,QUOTIENT(ROW(B1102)-2, 参照用!$J$12) + 3,1)&gt;0,
INDEX(中間シート!D$1:D$149,QUOTIENT(ROW(B1102)-2, 参照用!$J$12) + 3,1),
"")</f>
        <v>昼</v>
      </c>
      <c r="C1102" s="8" t="str">
        <f>INDEX(中間シート!$A$1:$AZ$149,MATCH(A1102&amp;B1102,中間シート!$A$1:$A$149,0),MATCH(C$1,中間シート!$A$2:$AZ$2,0))</f>
        <v/>
      </c>
      <c r="D1102" s="8" t="str">
        <f>INDEX(中間シート!$A$1:$AZ$149,MATCH($A1102&amp;$B1102,中間シート!$A$1:$A$149,0),MATCH(D$1,中間シート!$A$2:$AZ$2,0))</f>
        <v/>
      </c>
      <c r="E1102" t="str">
        <f>IF(
A1102="","",
VLOOKUP(MOD(ROW(A1102)-2, 参照用!$J$12) + 1,参照用!$N$1:$P$50,2,0)
)</f>
        <v>注意サイン</v>
      </c>
      <c r="F1102" t="str">
        <f xml:space="preserve">
IF(A1102="","",
VLOOKUP(MOD(ROW(A1102)-2, 参照用!$J$12) + 1,参照用!$N$1:$P$50,3,0)
)</f>
        <v>もやもや</v>
      </c>
      <c r="G1102">
        <f xml:space="preserve">
IF(A1102="","",
IFERROR(
INDEX(中間シート!$B:$CB,
MATCH(A1102&amp;B1102,中間シート!$A$1:$A$149,0),
MATCH(F1102,中間シート!$B$2:$CB$2,0)
),
"")
)</f>
        <v>0</v>
      </c>
      <c r="H1102">
        <f t="shared" si="51"/>
        <v>0</v>
      </c>
      <c r="I1102" t="str">
        <f t="shared" si="52"/>
        <v/>
      </c>
      <c r="J1102">
        <f xml:space="preserve">
_xlfn.SWITCH(E1102,
"良好サイン",H1102*VLOOKUP(F1102,参照用!$P$2:$Q$55,2,0),
"注意サイン",H1102*VLOOKUP(F1102,参照用!$P$2:$Q$55,2,0),
""
)</f>
        <v>0</v>
      </c>
      <c r="K1102" s="20">
        <f t="shared" si="53"/>
        <v>60</v>
      </c>
    </row>
    <row r="1103" spans="1:11" x14ac:dyDescent="0.2">
      <c r="A1103" s="8">
        <f>IF(INDEX(中間シート!B$1:B$149,QUOTIENT(ROW(A1103)-2, 参照用!$J$12) + 3,1)&gt;0,
INDEX(中間シート!B$1:B$149,QUOTIENT(ROW(A1103)-2, 参照用!$J$12) + 3,1),
"")</f>
        <v>46033</v>
      </c>
      <c r="B1103" s="8" t="str">
        <f>IF(INDEX(中間シート!D$1:D$149,QUOTIENT(ROW(B1103)-2, 参照用!$J$12) + 3,1)&gt;0,
INDEX(中間シート!D$1:D$149,QUOTIENT(ROW(B1103)-2, 参照用!$J$12) + 3,1),
"")</f>
        <v>昼</v>
      </c>
      <c r="C1103" s="8" t="str">
        <f>INDEX(中間シート!$A$1:$AZ$149,MATCH(A1103&amp;B1103,中間シート!$A$1:$A$149,0),MATCH(C$1,中間シート!$A$2:$AZ$2,0))</f>
        <v/>
      </c>
      <c r="D1103" s="8" t="str">
        <f>INDEX(中間シート!$A$1:$AZ$149,MATCH($A1103&amp;$B1103,中間シート!$A$1:$A$149,0),MATCH(D$1,中間シート!$A$2:$AZ$2,0))</f>
        <v/>
      </c>
      <c r="E1103" t="str">
        <f>IF(
A1103="","",
VLOOKUP(MOD(ROW(A1103)-2, 参照用!$J$12) + 1,参照用!$N$1:$P$50,2,0)
)</f>
        <v>注意サイン</v>
      </c>
      <c r="F1103" t="str">
        <f xml:space="preserve">
IF(A1103="","",
VLOOKUP(MOD(ROW(A1103)-2, 参照用!$J$12) + 1,参照用!$N$1:$P$50,3,0)
)</f>
        <v>だるい</v>
      </c>
      <c r="G1103">
        <f xml:space="preserve">
IF(A1103="","",
IFERROR(
INDEX(中間シート!$B:$CB,
MATCH(A1103&amp;B1103,中間シート!$A$1:$A$149,0),
MATCH(F1103,中間シート!$B$2:$CB$2,0)
),
"")
)</f>
        <v>0</v>
      </c>
      <c r="H1103">
        <f t="shared" si="51"/>
        <v>0</v>
      </c>
      <c r="I1103" t="str">
        <f t="shared" si="52"/>
        <v/>
      </c>
      <c r="J1103">
        <f xml:space="preserve">
_xlfn.SWITCH(E1103,
"良好サイン",H1103*VLOOKUP(F1103,参照用!$P$2:$Q$55,2,0),
"注意サイン",H1103*VLOOKUP(F1103,参照用!$P$2:$Q$55,2,0),
""
)</f>
        <v>0</v>
      </c>
      <c r="K1103" s="20">
        <f t="shared" si="53"/>
        <v>60</v>
      </c>
    </row>
    <row r="1104" spans="1:11" x14ac:dyDescent="0.2">
      <c r="A1104" s="8">
        <f>IF(INDEX(中間シート!B$1:B$149,QUOTIENT(ROW(A1104)-2, 参照用!$J$12) + 3,1)&gt;0,
INDEX(中間シート!B$1:B$149,QUOTIENT(ROW(A1104)-2, 参照用!$J$12) + 3,1),
"")</f>
        <v>46033</v>
      </c>
      <c r="B1104" s="8" t="str">
        <f>IF(INDEX(中間シート!D$1:D$149,QUOTIENT(ROW(B1104)-2, 参照用!$J$12) + 3,1)&gt;0,
INDEX(中間シート!D$1:D$149,QUOTIENT(ROW(B1104)-2, 参照用!$J$12) + 3,1),
"")</f>
        <v>昼</v>
      </c>
      <c r="C1104" s="8" t="str">
        <f>INDEX(中間シート!$A$1:$AZ$149,MATCH(A1104&amp;B1104,中間シート!$A$1:$A$149,0),MATCH(C$1,中間シート!$A$2:$AZ$2,0))</f>
        <v/>
      </c>
      <c r="D1104" s="8" t="str">
        <f>INDEX(中間シート!$A$1:$AZ$149,MATCH($A1104&amp;$B1104,中間シート!$A$1:$A$149,0),MATCH(D$1,中間シート!$A$2:$AZ$2,0))</f>
        <v/>
      </c>
      <c r="E1104" t="str">
        <f>IF(
A1104="","",
VLOOKUP(MOD(ROW(A1104)-2, 参照用!$J$12) + 1,参照用!$N$1:$P$50,2,0)
)</f>
        <v>注意サイン</v>
      </c>
      <c r="F1104" t="str">
        <f xml:space="preserve">
IF(A1104="","",
VLOOKUP(MOD(ROW(A1104)-2, 参照用!$J$12) + 1,参照用!$N$1:$P$50,3,0)
)</f>
        <v>ぼーっとする</v>
      </c>
      <c r="G1104">
        <f xml:space="preserve">
IF(A1104="","",
IFERROR(
INDEX(中間シート!$B:$CB,
MATCH(A1104&amp;B1104,中間シート!$A$1:$A$149,0),
MATCH(F1104,中間シート!$B$2:$CB$2,0)
),
"")
)</f>
        <v>0</v>
      </c>
      <c r="H1104">
        <f t="shared" si="51"/>
        <v>0</v>
      </c>
      <c r="I1104" t="str">
        <f t="shared" si="52"/>
        <v/>
      </c>
      <c r="J1104">
        <f xml:space="preserve">
_xlfn.SWITCH(E1104,
"良好サイン",H1104*VLOOKUP(F1104,参照用!$P$2:$Q$55,2,0),
"注意サイン",H1104*VLOOKUP(F1104,参照用!$P$2:$Q$55,2,0),
""
)</f>
        <v>0</v>
      </c>
      <c r="K1104" s="20">
        <f t="shared" si="53"/>
        <v>60</v>
      </c>
    </row>
    <row r="1105" spans="1:11" x14ac:dyDescent="0.2">
      <c r="A1105" s="8">
        <f>IF(INDEX(中間シート!B$1:B$149,QUOTIENT(ROW(A1105)-2, 参照用!$J$12) + 3,1)&gt;0,
INDEX(中間シート!B$1:B$149,QUOTIENT(ROW(A1105)-2, 参照用!$J$12) + 3,1),
"")</f>
        <v>46033</v>
      </c>
      <c r="B1105" s="8" t="str">
        <f>IF(INDEX(中間シート!D$1:D$149,QUOTIENT(ROW(B1105)-2, 参照用!$J$12) + 3,1)&gt;0,
INDEX(中間シート!D$1:D$149,QUOTIENT(ROW(B1105)-2, 参照用!$J$12) + 3,1),
"")</f>
        <v>昼</v>
      </c>
      <c r="C1105" s="8" t="str">
        <f>INDEX(中間シート!$A$1:$AZ$149,MATCH(A1105&amp;B1105,中間シート!$A$1:$A$149,0),MATCH(C$1,中間シート!$A$2:$AZ$2,0))</f>
        <v/>
      </c>
      <c r="D1105" s="8" t="str">
        <f>INDEX(中間シート!$A$1:$AZ$149,MATCH($A1105&amp;$B1105,中間シート!$A$1:$A$149,0),MATCH(D$1,中間シート!$A$2:$AZ$2,0))</f>
        <v/>
      </c>
      <c r="E1105" t="str">
        <f>IF(
A1105="","",
VLOOKUP(MOD(ROW(A1105)-2, 参照用!$J$12) + 1,参照用!$N$1:$P$50,2,0)
)</f>
        <v>注意サイン</v>
      </c>
      <c r="F1105" t="str">
        <f xml:space="preserve">
IF(A1105="","",
VLOOKUP(MOD(ROW(A1105)-2, 参照用!$J$12) + 1,参照用!$N$1:$P$50,3,0)
)</f>
        <v>協調性が低下</v>
      </c>
      <c r="G1105">
        <f xml:space="preserve">
IF(A1105="","",
IFERROR(
INDEX(中間シート!$B:$CB,
MATCH(A1105&amp;B1105,中間シート!$A$1:$A$149,0),
MATCH(F1105,中間シート!$B$2:$CB$2,0)
),
"")
)</f>
        <v>0</v>
      </c>
      <c r="H1105">
        <f t="shared" si="51"/>
        <v>0</v>
      </c>
      <c r="I1105" t="str">
        <f t="shared" si="52"/>
        <v/>
      </c>
      <c r="J1105">
        <f xml:space="preserve">
_xlfn.SWITCH(E1105,
"良好サイン",H1105*VLOOKUP(F1105,参照用!$P$2:$Q$55,2,0),
"注意サイン",H1105*VLOOKUP(F1105,参照用!$P$2:$Q$55,2,0),
""
)</f>
        <v>0</v>
      </c>
      <c r="K1105" s="20">
        <f t="shared" si="53"/>
        <v>60</v>
      </c>
    </row>
    <row r="1106" spans="1:11" x14ac:dyDescent="0.2">
      <c r="A1106" s="8">
        <f>IF(INDEX(中間シート!B$1:B$149,QUOTIENT(ROW(A1106)-2, 参照用!$J$12) + 3,1)&gt;0,
INDEX(中間シート!B$1:B$149,QUOTIENT(ROW(A1106)-2, 参照用!$J$12) + 3,1),
"")</f>
        <v>46033</v>
      </c>
      <c r="B1106" s="8" t="str">
        <f>IF(INDEX(中間シート!D$1:D$149,QUOTIENT(ROW(B1106)-2, 参照用!$J$12) + 3,1)&gt;0,
INDEX(中間シート!D$1:D$149,QUOTIENT(ROW(B1106)-2, 参照用!$J$12) + 3,1),
"")</f>
        <v>昼</v>
      </c>
      <c r="C1106" s="8" t="str">
        <f>INDEX(中間シート!$A$1:$AZ$149,MATCH(A1106&amp;B1106,中間シート!$A$1:$A$149,0),MATCH(C$1,中間シート!$A$2:$AZ$2,0))</f>
        <v/>
      </c>
      <c r="D1106" s="8" t="str">
        <f>INDEX(中間シート!$A$1:$AZ$149,MATCH($A1106&amp;$B1106,中間シート!$A$1:$A$149,0),MATCH(D$1,中間シート!$A$2:$AZ$2,0))</f>
        <v/>
      </c>
      <c r="E1106" t="str">
        <f>IF(
A1106="","",
VLOOKUP(MOD(ROW(A1106)-2, 参照用!$J$12) + 1,参照用!$N$1:$P$50,2,0)
)</f>
        <v>注意サイン</v>
      </c>
      <c r="F1106" t="str">
        <f xml:space="preserve">
IF(A1106="","",
VLOOKUP(MOD(ROW(A1106)-2, 参照用!$J$12) + 1,参照用!$N$1:$P$50,3,0)
)</f>
        <v>憂鬱</v>
      </c>
      <c r="G1106">
        <f xml:space="preserve">
IF(A1106="","",
IFERROR(
INDEX(中間シート!$B:$CB,
MATCH(A1106&amp;B1106,中間シート!$A$1:$A$149,0),
MATCH(F1106,中間シート!$B$2:$CB$2,0)
),
"")
)</f>
        <v>0</v>
      </c>
      <c r="H1106">
        <f t="shared" si="51"/>
        <v>0</v>
      </c>
      <c r="I1106" t="str">
        <f t="shared" si="52"/>
        <v/>
      </c>
      <c r="J1106">
        <f xml:space="preserve">
_xlfn.SWITCH(E1106,
"良好サイン",H1106*VLOOKUP(F1106,参照用!$P$2:$Q$55,2,0),
"注意サイン",H1106*VLOOKUP(F1106,参照用!$P$2:$Q$55,2,0),
""
)</f>
        <v>0</v>
      </c>
      <c r="K1106" s="20">
        <f t="shared" si="53"/>
        <v>60</v>
      </c>
    </row>
    <row r="1107" spans="1:11" x14ac:dyDescent="0.2">
      <c r="A1107" s="8">
        <f>IF(INDEX(中間シート!B$1:B$149,QUOTIENT(ROW(A1107)-2, 参照用!$J$12) + 3,1)&gt;0,
INDEX(中間シート!B$1:B$149,QUOTIENT(ROW(A1107)-2, 参照用!$J$12) + 3,1),
"")</f>
        <v>46033</v>
      </c>
      <c r="B1107" s="8" t="str">
        <f>IF(INDEX(中間シート!D$1:D$149,QUOTIENT(ROW(B1107)-2, 参照用!$J$12) + 3,1)&gt;0,
INDEX(中間シート!D$1:D$149,QUOTIENT(ROW(B1107)-2, 参照用!$J$12) + 3,1),
"")</f>
        <v>昼</v>
      </c>
      <c r="C1107" s="8" t="str">
        <f>INDEX(中間シート!$A$1:$AZ$149,MATCH(A1107&amp;B1107,中間シート!$A$1:$A$149,0),MATCH(C$1,中間シート!$A$2:$AZ$2,0))</f>
        <v/>
      </c>
      <c r="D1107" s="8" t="str">
        <f>INDEX(中間シート!$A$1:$AZ$149,MATCH($A1107&amp;$B1107,中間シート!$A$1:$A$149,0),MATCH(D$1,中間シート!$A$2:$AZ$2,0))</f>
        <v/>
      </c>
      <c r="E1107" t="str">
        <f>IF(
A1107="","",
VLOOKUP(MOD(ROW(A1107)-2, 参照用!$J$12) + 1,参照用!$N$1:$P$50,2,0)
)</f>
        <v>注意サイン</v>
      </c>
      <c r="F1107" t="str">
        <f xml:space="preserve">
IF(A1107="","",
VLOOKUP(MOD(ROW(A1107)-2, 参照用!$J$12) + 1,参照用!$N$1:$P$50,3,0)
)</f>
        <v>やる気が無い</v>
      </c>
      <c r="G1107">
        <f xml:space="preserve">
IF(A1107="","",
IFERROR(
INDEX(中間シート!$B:$CB,
MATCH(A1107&amp;B1107,中間シート!$A$1:$A$149,0),
MATCH(F1107,中間シート!$B$2:$CB$2,0)
),
"")
)</f>
        <v>0</v>
      </c>
      <c r="H1107">
        <f t="shared" si="51"/>
        <v>0</v>
      </c>
      <c r="I1107" t="str">
        <f t="shared" si="52"/>
        <v/>
      </c>
      <c r="J1107">
        <f xml:space="preserve">
_xlfn.SWITCH(E1107,
"良好サイン",H1107*VLOOKUP(F1107,参照用!$P$2:$Q$55,2,0),
"注意サイン",H1107*VLOOKUP(F1107,参照用!$P$2:$Q$55,2,0),
""
)</f>
        <v>0</v>
      </c>
      <c r="K1107" s="20">
        <f t="shared" si="53"/>
        <v>60</v>
      </c>
    </row>
    <row r="1108" spans="1:11" x14ac:dyDescent="0.2">
      <c r="A1108" s="8">
        <f>IF(INDEX(中間シート!B$1:B$149,QUOTIENT(ROW(A1108)-2, 参照用!$J$12) + 3,1)&gt;0,
INDEX(中間シート!B$1:B$149,QUOTIENT(ROW(A1108)-2, 参照用!$J$12) + 3,1),
"")</f>
        <v>46033</v>
      </c>
      <c r="B1108" s="8" t="str">
        <f>IF(INDEX(中間シート!D$1:D$149,QUOTIENT(ROW(B1108)-2, 参照用!$J$12) + 3,1)&gt;0,
INDEX(中間シート!D$1:D$149,QUOTIENT(ROW(B1108)-2, 参照用!$J$12) + 3,1),
"")</f>
        <v>昼</v>
      </c>
      <c r="C1108" s="8" t="str">
        <f>INDEX(中間シート!$A$1:$AZ$149,MATCH(A1108&amp;B1108,中間シート!$A$1:$A$149,0),MATCH(C$1,中間シート!$A$2:$AZ$2,0))</f>
        <v/>
      </c>
      <c r="D1108" s="8" t="str">
        <f>INDEX(中間シート!$A$1:$AZ$149,MATCH($A1108&amp;$B1108,中間シート!$A$1:$A$149,0),MATCH(D$1,中間シート!$A$2:$AZ$2,0))</f>
        <v/>
      </c>
      <c r="E1108" t="str">
        <f>IF(
A1108="","",
VLOOKUP(MOD(ROW(A1108)-2, 参照用!$J$12) + 1,参照用!$N$1:$P$50,2,0)
)</f>
        <v>注意サイン</v>
      </c>
      <c r="F1108" t="str">
        <f xml:space="preserve">
IF(A1108="","",
VLOOKUP(MOD(ROW(A1108)-2, 参照用!$J$12) + 1,参照用!$N$1:$P$50,3,0)
)</f>
        <v>物忘れ</v>
      </c>
      <c r="G1108">
        <f xml:space="preserve">
IF(A1108="","",
IFERROR(
INDEX(中間シート!$B:$CB,
MATCH(A1108&amp;B1108,中間シート!$A$1:$A$149,0),
MATCH(F1108,中間シート!$B$2:$CB$2,0)
),
"")
)</f>
        <v>0</v>
      </c>
      <c r="H1108">
        <f t="shared" si="51"/>
        <v>0</v>
      </c>
      <c r="I1108" t="str">
        <f t="shared" si="52"/>
        <v/>
      </c>
      <c r="J1108">
        <f xml:space="preserve">
_xlfn.SWITCH(E1108,
"良好サイン",H1108*VLOOKUP(F1108,参照用!$P$2:$Q$55,2,0),
"注意サイン",H1108*VLOOKUP(F1108,参照用!$P$2:$Q$55,2,0),
""
)</f>
        <v>0</v>
      </c>
      <c r="K1108" s="20">
        <f t="shared" si="53"/>
        <v>60</v>
      </c>
    </row>
    <row r="1109" spans="1:11" x14ac:dyDescent="0.2">
      <c r="A1109" s="8">
        <f>IF(INDEX(中間シート!B$1:B$149,QUOTIENT(ROW(A1109)-2, 参照用!$J$12) + 3,1)&gt;0,
INDEX(中間シート!B$1:B$149,QUOTIENT(ROW(A1109)-2, 参照用!$J$12) + 3,1),
"")</f>
        <v>46033</v>
      </c>
      <c r="B1109" s="8" t="str">
        <f>IF(INDEX(中間シート!D$1:D$149,QUOTIENT(ROW(B1109)-2, 参照用!$J$12) + 3,1)&gt;0,
INDEX(中間シート!D$1:D$149,QUOTIENT(ROW(B1109)-2, 参照用!$J$12) + 3,1),
"")</f>
        <v>昼</v>
      </c>
      <c r="C1109" s="8" t="str">
        <f>INDEX(中間シート!$A$1:$AZ$149,MATCH(A1109&amp;B1109,中間シート!$A$1:$A$149,0),MATCH(C$1,中間シート!$A$2:$AZ$2,0))</f>
        <v/>
      </c>
      <c r="D1109" s="8" t="str">
        <f>INDEX(中間シート!$A$1:$AZ$149,MATCH($A1109&amp;$B1109,中間シート!$A$1:$A$149,0),MATCH(D$1,中間シート!$A$2:$AZ$2,0))</f>
        <v/>
      </c>
      <c r="E1109" t="str">
        <f>IF(
A1109="","",
VLOOKUP(MOD(ROW(A1109)-2, 参照用!$J$12) + 1,参照用!$N$1:$P$50,2,0)
)</f>
        <v>悪化サイン</v>
      </c>
      <c r="F1109" t="str">
        <f xml:space="preserve">
IF(A1109="","",
VLOOKUP(MOD(ROW(A1109)-2, 参照用!$J$12) + 1,参照用!$N$1:$P$50,3,0)
)</f>
        <v>イライラ</v>
      </c>
      <c r="G1109">
        <f xml:space="preserve">
IF(A1109="","",
IFERROR(
INDEX(中間シート!$B:$CB,
MATCH(A1109&amp;B1109,中間シート!$A$1:$A$149,0),
MATCH(F1109,中間シート!$B$2:$CB$2,0)
),
"")
)</f>
        <v>0</v>
      </c>
      <c r="H1109">
        <f t="shared" si="51"/>
        <v>0</v>
      </c>
      <c r="I1109" t="str">
        <f t="shared" si="52"/>
        <v/>
      </c>
      <c r="J1109" t="str">
        <f xml:space="preserve">
_xlfn.SWITCH(E1109,
"良好サイン",H1109*VLOOKUP(F1109,参照用!$P$2:$Q$55,2,0),
"注意サイン",H1109*VLOOKUP(F1109,参照用!$P$2:$Q$55,2,0),
""
)</f>
        <v/>
      </c>
      <c r="K1109" s="20">
        <f t="shared" si="53"/>
        <v>60</v>
      </c>
    </row>
    <row r="1110" spans="1:11" x14ac:dyDescent="0.2">
      <c r="A1110" s="8">
        <f>IF(INDEX(中間シート!B$1:B$149,QUOTIENT(ROW(A1110)-2, 参照用!$J$12) + 3,1)&gt;0,
INDEX(中間シート!B$1:B$149,QUOTIENT(ROW(A1110)-2, 参照用!$J$12) + 3,1),
"")</f>
        <v>46033</v>
      </c>
      <c r="B1110" s="8" t="str">
        <f>IF(INDEX(中間シート!D$1:D$149,QUOTIENT(ROW(B1110)-2, 参照用!$J$12) + 3,1)&gt;0,
INDEX(中間シート!D$1:D$149,QUOTIENT(ROW(B1110)-2, 参照用!$J$12) + 3,1),
"")</f>
        <v>昼</v>
      </c>
      <c r="C1110" s="8" t="str">
        <f>INDEX(中間シート!$A$1:$AZ$149,MATCH(A1110&amp;B1110,中間シート!$A$1:$A$149,0),MATCH(C$1,中間シート!$A$2:$AZ$2,0))</f>
        <v/>
      </c>
      <c r="D1110" s="8" t="str">
        <f>INDEX(中間シート!$A$1:$AZ$149,MATCH($A1110&amp;$B1110,中間シート!$A$1:$A$149,0),MATCH(D$1,中間シート!$A$2:$AZ$2,0))</f>
        <v/>
      </c>
      <c r="E1110" t="str">
        <f>IF(
A1110="","",
VLOOKUP(MOD(ROW(A1110)-2, 参照用!$J$12) + 1,参照用!$N$1:$P$50,2,0)
)</f>
        <v>悪化サイン</v>
      </c>
      <c r="F1110" t="str">
        <f xml:space="preserve">
IF(A1110="","",
VLOOKUP(MOD(ROW(A1110)-2, 参照用!$J$12) + 1,参照用!$N$1:$P$50,3,0)
)</f>
        <v>恐怖心</v>
      </c>
      <c r="G1110">
        <f xml:space="preserve">
IF(A1110="","",
IFERROR(
INDEX(中間シート!$B:$CB,
MATCH(A1110&amp;B1110,中間シート!$A$1:$A$149,0),
MATCH(F1110,中間シート!$B$2:$CB$2,0)
),
"")
)</f>
        <v>0</v>
      </c>
      <c r="H1110">
        <f t="shared" si="51"/>
        <v>0</v>
      </c>
      <c r="I1110" t="str">
        <f t="shared" si="52"/>
        <v/>
      </c>
      <c r="J1110" t="str">
        <f xml:space="preserve">
_xlfn.SWITCH(E1110,
"良好サイン",H1110*VLOOKUP(F1110,参照用!$P$2:$Q$55,2,0),
"注意サイン",H1110*VLOOKUP(F1110,参照用!$P$2:$Q$55,2,0),
""
)</f>
        <v/>
      </c>
      <c r="K1110" s="20">
        <f t="shared" si="53"/>
        <v>60</v>
      </c>
    </row>
    <row r="1111" spans="1:11" x14ac:dyDescent="0.2">
      <c r="A1111" s="8">
        <f>IF(INDEX(中間シート!B$1:B$149,QUOTIENT(ROW(A1111)-2, 参照用!$J$12) + 3,1)&gt;0,
INDEX(中間シート!B$1:B$149,QUOTIENT(ROW(A1111)-2, 参照用!$J$12) + 3,1),
"")</f>
        <v>46033</v>
      </c>
      <c r="B1111" s="8" t="str">
        <f>IF(INDEX(中間シート!D$1:D$149,QUOTIENT(ROW(B1111)-2, 参照用!$J$12) + 3,1)&gt;0,
INDEX(中間シート!D$1:D$149,QUOTIENT(ROW(B1111)-2, 参照用!$J$12) + 3,1),
"")</f>
        <v>昼</v>
      </c>
      <c r="C1111" s="8" t="str">
        <f>INDEX(中間シート!$A$1:$AZ$149,MATCH(A1111&amp;B1111,中間シート!$A$1:$A$149,0),MATCH(C$1,中間シート!$A$2:$AZ$2,0))</f>
        <v/>
      </c>
      <c r="D1111" s="8" t="str">
        <f>INDEX(中間シート!$A$1:$AZ$149,MATCH($A1111&amp;$B1111,中間シート!$A$1:$A$149,0),MATCH(D$1,中間シート!$A$2:$AZ$2,0))</f>
        <v/>
      </c>
      <c r="E1111" t="str">
        <f>IF(
A1111="","",
VLOOKUP(MOD(ROW(A1111)-2, 参照用!$J$12) + 1,参照用!$N$1:$P$50,2,0)
)</f>
        <v>悪化サイン</v>
      </c>
      <c r="F1111" t="str">
        <f xml:space="preserve">
IF(A1111="","",
VLOOKUP(MOD(ROW(A1111)-2, 参照用!$J$12) + 1,参照用!$N$1:$P$50,3,0)
)</f>
        <v>外出不可</v>
      </c>
      <c r="G1111">
        <f xml:space="preserve">
IF(A1111="","",
IFERROR(
INDEX(中間シート!$B:$CB,
MATCH(A1111&amp;B1111,中間シート!$A$1:$A$149,0),
MATCH(F1111,中間シート!$B$2:$CB$2,0)
),
"")
)</f>
        <v>0</v>
      </c>
      <c r="H1111">
        <f t="shared" si="51"/>
        <v>0</v>
      </c>
      <c r="I1111" t="str">
        <f t="shared" si="52"/>
        <v/>
      </c>
      <c r="J1111" t="str">
        <f xml:space="preserve">
_xlfn.SWITCH(E1111,
"良好サイン",H1111*VLOOKUP(F1111,参照用!$P$2:$Q$55,2,0),
"注意サイン",H1111*VLOOKUP(F1111,参照用!$P$2:$Q$55,2,0),
""
)</f>
        <v/>
      </c>
      <c r="K1111" s="20">
        <f t="shared" si="53"/>
        <v>60</v>
      </c>
    </row>
    <row r="1112" spans="1:11" x14ac:dyDescent="0.2">
      <c r="A1112" s="8">
        <f>IF(INDEX(中間シート!B$1:B$149,QUOTIENT(ROW(A1112)-2, 参照用!$J$12) + 3,1)&gt;0,
INDEX(中間シート!B$1:B$149,QUOTIENT(ROW(A1112)-2, 参照用!$J$12) + 3,1),
"")</f>
        <v>46033</v>
      </c>
      <c r="B1112" s="8" t="str">
        <f>IF(INDEX(中間シート!D$1:D$149,QUOTIENT(ROW(B1112)-2, 参照用!$J$12) + 3,1)&gt;0,
INDEX(中間シート!D$1:D$149,QUOTIENT(ROW(B1112)-2, 参照用!$J$12) + 3,1),
"")</f>
        <v>昼</v>
      </c>
      <c r="C1112" s="8" t="str">
        <f>INDEX(中間シート!$A$1:$AZ$149,MATCH(A1112&amp;B1112,中間シート!$A$1:$A$149,0),MATCH(C$1,中間シート!$A$2:$AZ$2,0))</f>
        <v/>
      </c>
      <c r="D1112" s="8" t="str">
        <f>INDEX(中間シート!$A$1:$AZ$149,MATCH($A1112&amp;$B1112,中間シート!$A$1:$A$149,0),MATCH(D$1,中間シート!$A$2:$AZ$2,0))</f>
        <v/>
      </c>
      <c r="E1112" t="str">
        <f>IF(
A1112="","",
VLOOKUP(MOD(ROW(A1112)-2, 参照用!$J$12) + 1,参照用!$N$1:$P$50,2,0)
)</f>
        <v>悪化サイン</v>
      </c>
      <c r="F1112" t="str">
        <f xml:space="preserve">
IF(A1112="","",
VLOOKUP(MOD(ROW(A1112)-2, 参照用!$J$12) + 1,参照用!$N$1:$P$50,3,0)
)</f>
        <v>思考不能</v>
      </c>
      <c r="G1112">
        <f xml:space="preserve">
IF(A1112="","",
IFERROR(
INDEX(中間シート!$B:$CB,
MATCH(A1112&amp;B1112,中間シート!$A$1:$A$149,0),
MATCH(F1112,中間シート!$B$2:$CB$2,0)
),
"")
)</f>
        <v>0</v>
      </c>
      <c r="H1112">
        <f t="shared" si="51"/>
        <v>0</v>
      </c>
      <c r="I1112" t="str">
        <f t="shared" si="52"/>
        <v/>
      </c>
      <c r="J1112" t="str">
        <f xml:space="preserve">
_xlfn.SWITCH(E1112,
"良好サイン",H1112*VLOOKUP(F1112,参照用!$P$2:$Q$55,2,0),
"注意サイン",H1112*VLOOKUP(F1112,参照用!$P$2:$Q$55,2,0),
""
)</f>
        <v/>
      </c>
      <c r="K1112" s="20">
        <f t="shared" si="53"/>
        <v>60</v>
      </c>
    </row>
    <row r="1113" spans="1:11" x14ac:dyDescent="0.2">
      <c r="A1113" s="8">
        <f>IF(INDEX(中間シート!B$1:B$149,QUOTIENT(ROW(A1113)-2, 参照用!$J$12) + 3,1)&gt;0,
INDEX(中間シート!B$1:B$149,QUOTIENT(ROW(A1113)-2, 参照用!$J$12) + 3,1),
"")</f>
        <v>46033</v>
      </c>
      <c r="B1113" s="8" t="str">
        <f>IF(INDEX(中間シート!D$1:D$149,QUOTIENT(ROW(B1113)-2, 参照用!$J$12) + 3,1)&gt;0,
INDEX(中間シート!D$1:D$149,QUOTIENT(ROW(B1113)-2, 参照用!$J$12) + 3,1),
"")</f>
        <v>昼</v>
      </c>
      <c r="C1113" s="8" t="str">
        <f>INDEX(中間シート!$A$1:$AZ$149,MATCH(A1113&amp;B1113,中間シート!$A$1:$A$149,0),MATCH(C$1,中間シート!$A$2:$AZ$2,0))</f>
        <v/>
      </c>
      <c r="D1113" s="8" t="str">
        <f>INDEX(中間シート!$A$1:$AZ$149,MATCH($A1113&amp;$B1113,中間シート!$A$1:$A$149,0),MATCH(D$1,中間シート!$A$2:$AZ$2,0))</f>
        <v/>
      </c>
      <c r="E1113" t="str">
        <f>IF(
A1113="","",
VLOOKUP(MOD(ROW(A1113)-2, 参照用!$J$12) + 1,参照用!$N$1:$P$50,2,0)
)</f>
        <v>悪化サイン</v>
      </c>
      <c r="F1113" t="str">
        <f xml:space="preserve">
IF(A1113="","",
VLOOKUP(MOD(ROW(A1113)-2, 参照用!$J$12) + 1,参照用!$N$1:$P$50,3,0)
)</f>
        <v>人間不信</v>
      </c>
      <c r="G1113">
        <f xml:space="preserve">
IF(A1113="","",
IFERROR(
INDEX(中間シート!$B:$CB,
MATCH(A1113&amp;B1113,中間シート!$A$1:$A$149,0),
MATCH(F1113,中間シート!$B$2:$CB$2,0)
),
"")
)</f>
        <v>0</v>
      </c>
      <c r="H1113">
        <f t="shared" si="51"/>
        <v>0</v>
      </c>
      <c r="I1113" t="str">
        <f t="shared" si="52"/>
        <v/>
      </c>
      <c r="J1113" t="str">
        <f xml:space="preserve">
_xlfn.SWITCH(E1113,
"良好サイン",H1113*VLOOKUP(F1113,参照用!$P$2:$Q$55,2,0),
"注意サイン",H1113*VLOOKUP(F1113,参照用!$P$2:$Q$55,2,0),
""
)</f>
        <v/>
      </c>
      <c r="K1113" s="20">
        <f t="shared" si="53"/>
        <v>60</v>
      </c>
    </row>
    <row r="1114" spans="1:11" x14ac:dyDescent="0.2">
      <c r="A1114" s="8">
        <f>IF(INDEX(中間シート!B$1:B$149,QUOTIENT(ROW(A1114)-2, 参照用!$J$12) + 3,1)&gt;0,
INDEX(中間シート!B$1:B$149,QUOTIENT(ROW(A1114)-2, 参照用!$J$12) + 3,1),
"")</f>
        <v>46033</v>
      </c>
      <c r="B1114" s="8" t="str">
        <f>IF(INDEX(中間シート!D$1:D$149,QUOTIENT(ROW(B1114)-2, 参照用!$J$12) + 3,1)&gt;0,
INDEX(中間シート!D$1:D$149,QUOTIENT(ROW(B1114)-2, 参照用!$J$12) + 3,1),
"")</f>
        <v>昼</v>
      </c>
      <c r="C1114" s="8" t="str">
        <f>INDEX(中間シート!$A$1:$AZ$149,MATCH(A1114&amp;B1114,中間シート!$A$1:$A$149,0),MATCH(C$1,中間シート!$A$2:$AZ$2,0))</f>
        <v/>
      </c>
      <c r="D1114" s="8" t="str">
        <f>INDEX(中間シート!$A$1:$AZ$149,MATCH($A1114&amp;$B1114,中間シート!$A$1:$A$149,0),MATCH(D$1,中間シート!$A$2:$AZ$2,0))</f>
        <v/>
      </c>
      <c r="E1114" t="str">
        <f>IF(
A1114="","",
VLOOKUP(MOD(ROW(A1114)-2, 参照用!$J$12) + 1,参照用!$N$1:$P$50,2,0)
)</f>
        <v>悪化サイン</v>
      </c>
      <c r="F1114" t="str">
        <f xml:space="preserve">
IF(A1114="","",
VLOOKUP(MOD(ROW(A1114)-2, 参照用!$J$12) + 1,参照用!$N$1:$P$50,3,0)
)</f>
        <v>破壊衝動</v>
      </c>
      <c r="G1114">
        <f xml:space="preserve">
IF(A1114="","",
IFERROR(
INDEX(中間シート!$B:$CB,
MATCH(A1114&amp;B1114,中間シート!$A$1:$A$149,0),
MATCH(F1114,中間シート!$B$2:$CB$2,0)
),
"")
)</f>
        <v>0</v>
      </c>
      <c r="H1114">
        <f t="shared" si="51"/>
        <v>0</v>
      </c>
      <c r="I1114" t="str">
        <f t="shared" si="52"/>
        <v/>
      </c>
      <c r="J1114" t="str">
        <f xml:space="preserve">
_xlfn.SWITCH(E1114,
"良好サイン",H1114*VLOOKUP(F1114,参照用!$P$2:$Q$55,2,0),
"注意サイン",H1114*VLOOKUP(F1114,参照用!$P$2:$Q$55,2,0),
""
)</f>
        <v/>
      </c>
      <c r="K1114" s="20">
        <f t="shared" si="53"/>
        <v>60</v>
      </c>
    </row>
    <row r="1115" spans="1:11" x14ac:dyDescent="0.2">
      <c r="A1115" s="8">
        <f>IF(INDEX(中間シート!B$1:B$149,QUOTIENT(ROW(A1115)-2, 参照用!$J$12) + 3,1)&gt;0,
INDEX(中間シート!B$1:B$149,QUOTIENT(ROW(A1115)-2, 参照用!$J$12) + 3,1),
"")</f>
        <v>46033</v>
      </c>
      <c r="B1115" s="8" t="str">
        <f>IF(INDEX(中間シート!D$1:D$149,QUOTIENT(ROW(B1115)-2, 参照用!$J$12) + 3,1)&gt;0,
INDEX(中間シート!D$1:D$149,QUOTIENT(ROW(B1115)-2, 参照用!$J$12) + 3,1),
"")</f>
        <v>昼</v>
      </c>
      <c r="C1115" s="8" t="str">
        <f>INDEX(中間シート!$A$1:$AZ$149,MATCH(A1115&amp;B1115,中間シート!$A$1:$A$149,0),MATCH(C$1,中間シート!$A$2:$AZ$2,0))</f>
        <v/>
      </c>
      <c r="D1115" s="8" t="str">
        <f>INDEX(中間シート!$A$1:$AZ$149,MATCH($A1115&amp;$B1115,中間シート!$A$1:$A$149,0),MATCH(D$1,中間シート!$A$2:$AZ$2,0))</f>
        <v/>
      </c>
      <c r="E1115" t="str">
        <f>IF(
A1115="","",
VLOOKUP(MOD(ROW(A1115)-2, 参照用!$J$12) + 1,参照用!$N$1:$P$50,2,0)
)</f>
        <v>リカバリー</v>
      </c>
      <c r="F1115" t="str">
        <f xml:space="preserve">
IF(A1115="","",
VLOOKUP(MOD(ROW(A1115)-2, 参照用!$J$12) + 1,参照用!$N$1:$P$50,3,0)
)</f>
        <v>ストレッチ</v>
      </c>
      <c r="G1115">
        <f xml:space="preserve">
IF(A1115="","",
IFERROR(
INDEX(中間シート!$B:$CB,
MATCH(A1115&amp;B1115,中間シート!$A$1:$A$149,0),
MATCH(F1115,中間シート!$B$2:$CB$2,0)
),
"")
)</f>
        <v>0</v>
      </c>
      <c r="H1115">
        <f t="shared" si="51"/>
        <v>0</v>
      </c>
      <c r="I1115" t="str">
        <f t="shared" si="52"/>
        <v/>
      </c>
      <c r="J1115" t="str">
        <f xml:space="preserve">
_xlfn.SWITCH(E1115,
"良好サイン",H1115*VLOOKUP(F1115,参照用!$P$2:$Q$55,2,0),
"注意サイン",H1115*VLOOKUP(F1115,参照用!$P$2:$Q$55,2,0),
""
)</f>
        <v/>
      </c>
      <c r="K1115" s="20">
        <f t="shared" si="53"/>
        <v>60</v>
      </c>
    </row>
    <row r="1116" spans="1:11" x14ac:dyDescent="0.2">
      <c r="A1116" s="8">
        <f>IF(INDEX(中間シート!B$1:B$149,QUOTIENT(ROW(A1116)-2, 参照用!$J$12) + 3,1)&gt;0,
INDEX(中間シート!B$1:B$149,QUOTIENT(ROW(A1116)-2, 参照用!$J$12) + 3,1),
"")</f>
        <v>46033</v>
      </c>
      <c r="B1116" s="8" t="str">
        <f>IF(INDEX(中間シート!D$1:D$149,QUOTIENT(ROW(B1116)-2, 参照用!$J$12) + 3,1)&gt;0,
INDEX(中間シート!D$1:D$149,QUOTIENT(ROW(B1116)-2, 参照用!$J$12) + 3,1),
"")</f>
        <v>昼</v>
      </c>
      <c r="C1116" s="8" t="str">
        <f>INDEX(中間シート!$A$1:$AZ$149,MATCH(A1116&amp;B1116,中間シート!$A$1:$A$149,0),MATCH(C$1,中間シート!$A$2:$AZ$2,0))</f>
        <v/>
      </c>
      <c r="D1116" s="8" t="str">
        <f>INDEX(中間シート!$A$1:$AZ$149,MATCH($A1116&amp;$B1116,中間シート!$A$1:$A$149,0),MATCH(D$1,中間シート!$A$2:$AZ$2,0))</f>
        <v/>
      </c>
      <c r="E1116" t="str">
        <f>IF(
A1116="","",
VLOOKUP(MOD(ROW(A1116)-2, 参照用!$J$12) + 1,参照用!$N$1:$P$50,2,0)
)</f>
        <v>リカバリー</v>
      </c>
      <c r="F1116" t="str">
        <f xml:space="preserve">
IF(A1116="","",
VLOOKUP(MOD(ROW(A1116)-2, 参照用!$J$12) + 1,参照用!$N$1:$P$50,3,0)
)</f>
        <v>仮眠</v>
      </c>
      <c r="G1116">
        <f xml:space="preserve">
IF(A1116="","",
IFERROR(
INDEX(中間シート!$B:$CB,
MATCH(A1116&amp;B1116,中間シート!$A$1:$A$149,0),
MATCH(F1116,中間シート!$B$2:$CB$2,0)
),
"")
)</f>
        <v>0</v>
      </c>
      <c r="H1116">
        <f t="shared" si="51"/>
        <v>0</v>
      </c>
      <c r="I1116" t="str">
        <f t="shared" si="52"/>
        <v/>
      </c>
      <c r="J1116" t="str">
        <f xml:space="preserve">
_xlfn.SWITCH(E1116,
"良好サイン",H1116*VLOOKUP(F1116,参照用!$P$2:$Q$55,2,0),
"注意サイン",H1116*VLOOKUP(F1116,参照用!$P$2:$Q$55,2,0),
""
)</f>
        <v/>
      </c>
      <c r="K1116" s="20">
        <f t="shared" si="53"/>
        <v>60</v>
      </c>
    </row>
    <row r="1117" spans="1:11" x14ac:dyDescent="0.2">
      <c r="A1117" s="8">
        <f>IF(INDEX(中間シート!B$1:B$149,QUOTIENT(ROW(A1117)-2, 参照用!$J$12) + 3,1)&gt;0,
INDEX(中間シート!B$1:B$149,QUOTIENT(ROW(A1117)-2, 参照用!$J$12) + 3,1),
"")</f>
        <v>46033</v>
      </c>
      <c r="B1117" s="8" t="str">
        <f>IF(INDEX(中間シート!D$1:D$149,QUOTIENT(ROW(B1117)-2, 参照用!$J$12) + 3,1)&gt;0,
INDEX(中間シート!D$1:D$149,QUOTIENT(ROW(B1117)-2, 参照用!$J$12) + 3,1),
"")</f>
        <v>昼</v>
      </c>
      <c r="C1117" s="8" t="str">
        <f>INDEX(中間シート!$A$1:$AZ$149,MATCH(A1117&amp;B1117,中間シート!$A$1:$A$149,0),MATCH(C$1,中間シート!$A$2:$AZ$2,0))</f>
        <v/>
      </c>
      <c r="D1117" s="8" t="str">
        <f>INDEX(中間シート!$A$1:$AZ$149,MATCH($A1117&amp;$B1117,中間シート!$A$1:$A$149,0),MATCH(D$1,中間シート!$A$2:$AZ$2,0))</f>
        <v/>
      </c>
      <c r="E1117" t="str">
        <f>IF(
A1117="","",
VLOOKUP(MOD(ROW(A1117)-2, 参照用!$J$12) + 1,参照用!$N$1:$P$50,2,0)
)</f>
        <v>リカバリー</v>
      </c>
      <c r="F1117" t="str">
        <f xml:space="preserve">
IF(A1117="","",
VLOOKUP(MOD(ROW(A1117)-2, 参照用!$J$12) + 1,参照用!$N$1:$P$50,3,0)
)</f>
        <v>音楽</v>
      </c>
      <c r="G1117">
        <f xml:space="preserve">
IF(A1117="","",
IFERROR(
INDEX(中間シート!$B:$CB,
MATCH(A1117&amp;B1117,中間シート!$A$1:$A$149,0),
MATCH(F1117,中間シート!$B$2:$CB$2,0)
),
"")
)</f>
        <v>0</v>
      </c>
      <c r="H1117">
        <f t="shared" si="51"/>
        <v>0</v>
      </c>
      <c r="I1117" t="str">
        <f t="shared" si="52"/>
        <v/>
      </c>
      <c r="J1117" t="str">
        <f xml:space="preserve">
_xlfn.SWITCH(E1117,
"良好サイン",H1117*VLOOKUP(F1117,参照用!$P$2:$Q$55,2,0),
"注意サイン",H1117*VLOOKUP(F1117,参照用!$P$2:$Q$55,2,0),
""
)</f>
        <v/>
      </c>
      <c r="K1117" s="20">
        <f t="shared" si="53"/>
        <v>60</v>
      </c>
    </row>
    <row r="1118" spans="1:11" x14ac:dyDescent="0.2">
      <c r="A1118" s="8">
        <f>IF(INDEX(中間シート!B$1:B$149,QUOTIENT(ROW(A1118)-2, 参照用!$J$12) + 3,1)&gt;0,
INDEX(中間シート!B$1:B$149,QUOTIENT(ROW(A1118)-2, 参照用!$J$12) + 3,1),
"")</f>
        <v>46033</v>
      </c>
      <c r="B1118" s="8" t="str">
        <f>IF(INDEX(中間シート!D$1:D$149,QUOTIENT(ROW(B1118)-2, 参照用!$J$12) + 3,1)&gt;0,
INDEX(中間シート!D$1:D$149,QUOTIENT(ROW(B1118)-2, 参照用!$J$12) + 3,1),
"")</f>
        <v>昼</v>
      </c>
      <c r="C1118" s="8" t="str">
        <f>INDEX(中間シート!$A$1:$AZ$149,MATCH(A1118&amp;B1118,中間シート!$A$1:$A$149,0),MATCH(C$1,中間シート!$A$2:$AZ$2,0))</f>
        <v/>
      </c>
      <c r="D1118" s="8" t="str">
        <f>INDEX(中間シート!$A$1:$AZ$149,MATCH($A1118&amp;$B1118,中間シート!$A$1:$A$149,0),MATCH(D$1,中間シート!$A$2:$AZ$2,0))</f>
        <v/>
      </c>
      <c r="E1118" t="str">
        <f>IF(
A1118="","",
VLOOKUP(MOD(ROW(A1118)-2, 参照用!$J$12) + 1,参照用!$N$1:$P$50,2,0)
)</f>
        <v>リカバリー</v>
      </c>
      <c r="F1118" t="str">
        <f xml:space="preserve">
IF(A1118="","",
VLOOKUP(MOD(ROW(A1118)-2, 参照用!$J$12) + 1,参照用!$N$1:$P$50,3,0)
)</f>
        <v>頓服</v>
      </c>
      <c r="G1118">
        <f xml:space="preserve">
IF(A1118="","",
IFERROR(
INDEX(中間シート!$B:$CB,
MATCH(A1118&amp;B1118,中間シート!$A$1:$A$149,0),
MATCH(F1118,中間シート!$B$2:$CB$2,0)
),
"")
)</f>
        <v>0</v>
      </c>
      <c r="H1118">
        <f t="shared" si="51"/>
        <v>0</v>
      </c>
      <c r="I1118" t="str">
        <f t="shared" si="52"/>
        <v/>
      </c>
      <c r="J1118" t="str">
        <f xml:space="preserve">
_xlfn.SWITCH(E1118,
"良好サイン",H1118*VLOOKUP(F1118,参照用!$P$2:$Q$55,2,0),
"注意サイン",H1118*VLOOKUP(F1118,参照用!$P$2:$Q$55,2,0),
""
)</f>
        <v/>
      </c>
      <c r="K1118" s="20">
        <f t="shared" si="53"/>
        <v>60</v>
      </c>
    </row>
    <row r="1119" spans="1:11" x14ac:dyDescent="0.2">
      <c r="A1119" s="8">
        <f>IF(INDEX(中間シート!B$1:B$149,QUOTIENT(ROW(A1119)-2, 参照用!$J$12) + 3,1)&gt;0,
INDEX(中間シート!B$1:B$149,QUOTIENT(ROW(A1119)-2, 参照用!$J$12) + 3,1),
"")</f>
        <v>46033</v>
      </c>
      <c r="B1119" s="8" t="str">
        <f>IF(INDEX(中間シート!D$1:D$149,QUOTIENT(ROW(B1119)-2, 参照用!$J$12) + 3,1)&gt;0,
INDEX(中間シート!D$1:D$149,QUOTIENT(ROW(B1119)-2, 参照用!$J$12) + 3,1),
"")</f>
        <v>昼</v>
      </c>
      <c r="C1119" s="8" t="str">
        <f>INDEX(中間シート!$A$1:$AZ$149,MATCH(A1119&amp;B1119,中間シート!$A$1:$A$149,0),MATCH(C$1,中間シート!$A$2:$AZ$2,0))</f>
        <v/>
      </c>
      <c r="D1119" s="8" t="str">
        <f>INDEX(中間シート!$A$1:$AZ$149,MATCH($A1119&amp;$B1119,中間シート!$A$1:$A$149,0),MATCH(D$1,中間シート!$A$2:$AZ$2,0))</f>
        <v/>
      </c>
      <c r="E1119" t="str">
        <f>IF(
A1119="","",
VLOOKUP(MOD(ROW(A1119)-2, 参照用!$J$12) + 1,参照用!$N$1:$P$50,2,0)
)</f>
        <v>リカバリー</v>
      </c>
      <c r="F1119" t="str">
        <f xml:space="preserve">
IF(A1119="","",
VLOOKUP(MOD(ROW(A1119)-2, 参照用!$J$12) + 1,参照用!$N$1:$P$50,3,0)
)</f>
        <v>散歩</v>
      </c>
      <c r="G1119">
        <f xml:space="preserve">
IF(A1119="","",
IFERROR(
INDEX(中間シート!$B:$CB,
MATCH(A1119&amp;B1119,中間シート!$A$1:$A$149,0),
MATCH(F1119,中間シート!$B$2:$CB$2,0)
),
"")
)</f>
        <v>0</v>
      </c>
      <c r="H1119">
        <f t="shared" si="51"/>
        <v>0</v>
      </c>
      <c r="I1119" t="str">
        <f t="shared" si="52"/>
        <v/>
      </c>
      <c r="J1119" t="str">
        <f xml:space="preserve">
_xlfn.SWITCH(E1119,
"良好サイン",H1119*VLOOKUP(F1119,参照用!$P$2:$Q$55,2,0),
"注意サイン",H1119*VLOOKUP(F1119,参照用!$P$2:$Q$55,2,0),
""
)</f>
        <v/>
      </c>
      <c r="K1119" s="20">
        <f t="shared" si="53"/>
        <v>60</v>
      </c>
    </row>
    <row r="1120" spans="1:11" x14ac:dyDescent="0.2">
      <c r="A1120" s="8">
        <f>IF(INDEX(中間シート!B$1:B$149,QUOTIENT(ROW(A1120)-2, 参照用!$J$12) + 3,1)&gt;0,
INDEX(中間シート!B$1:B$149,QUOTIENT(ROW(A1120)-2, 参照用!$J$12) + 3,1),
"")</f>
        <v>46033</v>
      </c>
      <c r="B1120" s="8" t="str">
        <f>IF(INDEX(中間シート!D$1:D$149,QUOTIENT(ROW(B1120)-2, 参照用!$J$12) + 3,1)&gt;0,
INDEX(中間シート!D$1:D$149,QUOTIENT(ROW(B1120)-2, 参照用!$J$12) + 3,1),
"")</f>
        <v>昼</v>
      </c>
      <c r="C1120" s="8" t="str">
        <f>INDEX(中間シート!$A$1:$AZ$149,MATCH(A1120&amp;B1120,中間シート!$A$1:$A$149,0),MATCH(C$1,中間シート!$A$2:$AZ$2,0))</f>
        <v/>
      </c>
      <c r="D1120" s="8" t="str">
        <f>INDEX(中間シート!$A$1:$AZ$149,MATCH($A1120&amp;$B1120,中間シート!$A$1:$A$149,0),MATCH(D$1,中間シート!$A$2:$AZ$2,0))</f>
        <v/>
      </c>
      <c r="E1120" t="str">
        <f>IF(
A1120="","",
VLOOKUP(MOD(ROW(A1120)-2, 参照用!$J$12) + 1,参照用!$N$1:$P$50,2,0)
)</f>
        <v>服薬</v>
      </c>
      <c r="F1120" t="str">
        <f xml:space="preserve">
IF(A1120="","",
VLOOKUP(MOD(ROW(A1120)-2, 参照用!$J$12) + 1,参照用!$N$1:$P$50,3,0)
)</f>
        <v>いつもの薬</v>
      </c>
      <c r="G1120">
        <f xml:space="preserve">
IF(A1120="","",
IFERROR(
INDEX(中間シート!$B:$CB,
MATCH(A1120&amp;B1120,中間シート!$A$1:$A$149,0),
MATCH(F1120,中間シート!$B$2:$CB$2,0)
),
"")
)</f>
        <v>0</v>
      </c>
      <c r="H1120">
        <f t="shared" si="51"/>
        <v>0</v>
      </c>
      <c r="I1120" t="str">
        <f t="shared" si="52"/>
        <v/>
      </c>
      <c r="J1120" t="str">
        <f xml:space="preserve">
_xlfn.SWITCH(E1120,
"良好サイン",H1120*VLOOKUP(F1120,参照用!$P$2:$Q$55,2,0),
"注意サイン",H1120*VLOOKUP(F1120,参照用!$P$2:$Q$55,2,0),
""
)</f>
        <v/>
      </c>
      <c r="K1120" s="20">
        <f t="shared" si="53"/>
        <v>60</v>
      </c>
    </row>
    <row r="1121" spans="1:11" x14ac:dyDescent="0.2">
      <c r="A1121" s="8">
        <f>IF(INDEX(中間シート!B$1:B$149,QUOTIENT(ROW(A1121)-2, 参照用!$J$12) + 3,1)&gt;0,
INDEX(中間シート!B$1:B$149,QUOTIENT(ROW(A1121)-2, 参照用!$J$12) + 3,1),
"")</f>
        <v>46033</v>
      </c>
      <c r="B1121" s="8" t="str">
        <f>IF(INDEX(中間シート!D$1:D$149,QUOTIENT(ROW(B1121)-2, 参照用!$J$12) + 3,1)&gt;0,
INDEX(中間シート!D$1:D$149,QUOTIENT(ROW(B1121)-2, 参照用!$J$12) + 3,1),
"")</f>
        <v>昼</v>
      </c>
      <c r="C1121" s="8" t="str">
        <f>INDEX(中間シート!$A$1:$AZ$149,MATCH(A1121&amp;B1121,中間シート!$A$1:$A$149,0),MATCH(C$1,中間シート!$A$2:$AZ$2,0))</f>
        <v/>
      </c>
      <c r="D1121" s="8" t="str">
        <f>INDEX(中間シート!$A$1:$AZ$149,MATCH($A1121&amp;$B1121,中間シート!$A$1:$A$149,0),MATCH(D$1,中間シート!$A$2:$AZ$2,0))</f>
        <v/>
      </c>
      <c r="E1121" t="str">
        <f>IF(
A1121="","",
VLOOKUP(MOD(ROW(A1121)-2, 参照用!$J$12) + 1,参照用!$N$1:$P$50,2,0)
)</f>
        <v>備考</v>
      </c>
      <c r="F1121" t="str">
        <f xml:space="preserve">
IF(A1121="","",
VLOOKUP(MOD(ROW(A1121)-2, 参照用!$J$12) + 1,参照用!$N$1:$P$50,3,0)
)</f>
        <v>コメント</v>
      </c>
      <c r="G1121" t="str">
        <f xml:space="preserve">
IF(A1121="","",
IFERROR(
INDEX(中間シート!$B:$CB,
MATCH(A1121&amp;B1121,中間シート!$A$1:$A$149,0),
MATCH(F1121,中間シート!$B$2:$CB$2,0)
),
"")
)</f>
        <v/>
      </c>
      <c r="H1121" t="str">
        <f t="shared" si="51"/>
        <v/>
      </c>
      <c r="I1121" t="str">
        <f t="shared" si="52"/>
        <v/>
      </c>
      <c r="J1121" t="str">
        <f xml:space="preserve">
_xlfn.SWITCH(E1121,
"良好サイン",H1121*VLOOKUP(F1121,参照用!$P$2:$Q$55,2,0),
"注意サイン",H1121*VLOOKUP(F1121,参照用!$P$2:$Q$55,2,0),
""
)</f>
        <v/>
      </c>
      <c r="K1121" s="20">
        <f t="shared" si="53"/>
        <v>60</v>
      </c>
    </row>
    <row r="1122" spans="1:11" x14ac:dyDescent="0.2">
      <c r="A1122" s="8">
        <f>IF(INDEX(中間シート!B$1:B$149,QUOTIENT(ROW(A1122)-2, 参照用!$J$12) + 3,1)&gt;0,
INDEX(中間シート!B$1:B$149,QUOTIENT(ROW(A1122)-2, 参照用!$J$12) + 3,1),
"")</f>
        <v>46033</v>
      </c>
      <c r="B1122" s="8" t="str">
        <f>IF(INDEX(中間シート!D$1:D$149,QUOTIENT(ROW(B1122)-2, 参照用!$J$12) + 3,1)&gt;0,
INDEX(中間シート!D$1:D$149,QUOTIENT(ROW(B1122)-2, 参照用!$J$12) + 3,1),
"")</f>
        <v>夜</v>
      </c>
      <c r="C1122" s="8" t="str">
        <f>INDEX(中間シート!$A$1:$AZ$149,MATCH(A1122&amp;B1122,中間シート!$A$1:$A$149,0),MATCH(C$1,中間シート!$A$2:$AZ$2,0))</f>
        <v/>
      </c>
      <c r="D1122" s="8" t="str">
        <f>INDEX(中間シート!$A$1:$AZ$149,MATCH($A1122&amp;$B1122,中間シート!$A$1:$A$149,0),MATCH(D$1,中間シート!$A$2:$AZ$2,0))</f>
        <v/>
      </c>
      <c r="E1122" t="str">
        <f>IF(
A1122="","",
VLOOKUP(MOD(ROW(A1122)-2, 参照用!$J$12) + 1,参照用!$N$1:$P$50,2,0)
)</f>
        <v>日付</v>
      </c>
      <c r="F1122" t="str">
        <f xml:space="preserve">
IF(A1122="","",
VLOOKUP(MOD(ROW(A1122)-2, 参照用!$J$12) + 1,参照用!$N$1:$P$50,3,0)
)</f>
        <v>日付</v>
      </c>
      <c r="G1122">
        <f xml:space="preserve">
IF(A1122="","",
IFERROR(
INDEX(中間シート!$B:$CB,
MATCH(A1122&amp;B1122,中間シート!$A$1:$A$149,0),
MATCH(F1122,中間シート!$B$2:$CB$2,0)
),
"")
)</f>
        <v>46033</v>
      </c>
      <c r="H1122" t="str">
        <f t="shared" si="51"/>
        <v/>
      </c>
      <c r="I1122">
        <f t="shared" si="52"/>
        <v>46033</v>
      </c>
      <c r="J1122" t="str">
        <f xml:space="preserve">
_xlfn.SWITCH(E1122,
"良好サイン",H1122*VLOOKUP(F1122,参照用!$P$2:$Q$55,2,0),
"注意サイン",H1122*VLOOKUP(F1122,参照用!$P$2:$Q$55,2,0),
""
)</f>
        <v/>
      </c>
      <c r="K1122" s="20">
        <f t="shared" si="53"/>
        <v>60</v>
      </c>
    </row>
    <row r="1123" spans="1:11" x14ac:dyDescent="0.2">
      <c r="A1123" s="8">
        <f>IF(INDEX(中間シート!B$1:B$149,QUOTIENT(ROW(A1123)-2, 参照用!$J$12) + 3,1)&gt;0,
INDEX(中間シート!B$1:B$149,QUOTIENT(ROW(A1123)-2, 参照用!$J$12) + 3,1),
"")</f>
        <v>46033</v>
      </c>
      <c r="B1123" s="8" t="str">
        <f>IF(INDEX(中間シート!D$1:D$149,QUOTIENT(ROW(B1123)-2, 参照用!$J$12) + 3,1)&gt;0,
INDEX(中間シート!D$1:D$149,QUOTIENT(ROW(B1123)-2, 参照用!$J$12) + 3,1),
"")</f>
        <v>夜</v>
      </c>
      <c r="C1123" s="8" t="str">
        <f>INDEX(中間シート!$A$1:$AZ$149,MATCH(A1123&amp;B1123,中間シート!$A$1:$A$149,0),MATCH(C$1,中間シート!$A$2:$AZ$2,0))</f>
        <v/>
      </c>
      <c r="D1123" s="8" t="str">
        <f>INDEX(中間シート!$A$1:$AZ$149,MATCH($A1123&amp;$B1123,中間シート!$A$1:$A$149,0),MATCH(D$1,中間シート!$A$2:$AZ$2,0))</f>
        <v/>
      </c>
      <c r="E1123" t="str">
        <f>IF(
A1123="","",
VLOOKUP(MOD(ROW(A1123)-2, 参照用!$J$12) + 1,参照用!$N$1:$P$50,2,0)
)</f>
        <v>曜日</v>
      </c>
      <c r="F1123" t="str">
        <f xml:space="preserve">
IF(A1123="","",
VLOOKUP(MOD(ROW(A1123)-2, 参照用!$J$12) + 1,参照用!$N$1:$P$50,3,0)
)</f>
        <v>曜日</v>
      </c>
      <c r="G1123" t="str">
        <f xml:space="preserve">
IF(A1123="","",
IFERROR(
INDEX(中間シート!$B:$CB,
MATCH(A1123&amp;B1123,中間シート!$A$1:$A$149,0),
MATCH(F1123,中間シート!$B$2:$CB$2,0)
),
"")
)</f>
        <v>日</v>
      </c>
      <c r="H1123" t="str">
        <f t="shared" si="51"/>
        <v/>
      </c>
      <c r="I1123" t="str">
        <f t="shared" si="52"/>
        <v>日</v>
      </c>
      <c r="J1123" t="str">
        <f xml:space="preserve">
_xlfn.SWITCH(E1123,
"良好サイン",H1123*VLOOKUP(F1123,参照用!$P$2:$Q$55,2,0),
"注意サイン",H1123*VLOOKUP(F1123,参照用!$P$2:$Q$55,2,0),
""
)</f>
        <v/>
      </c>
      <c r="K1123" s="20">
        <f t="shared" si="53"/>
        <v>60</v>
      </c>
    </row>
    <row r="1124" spans="1:11" x14ac:dyDescent="0.2">
      <c r="A1124" s="8">
        <f>IF(INDEX(中間シート!B$1:B$149,QUOTIENT(ROW(A1124)-2, 参照用!$J$12) + 3,1)&gt;0,
INDEX(中間シート!B$1:B$149,QUOTIENT(ROW(A1124)-2, 参照用!$J$12) + 3,1),
"")</f>
        <v>46033</v>
      </c>
      <c r="B1124" s="8" t="str">
        <f>IF(INDEX(中間シート!D$1:D$149,QUOTIENT(ROW(B1124)-2, 参照用!$J$12) + 3,1)&gt;0,
INDEX(中間シート!D$1:D$149,QUOTIENT(ROW(B1124)-2, 参照用!$J$12) + 3,1),
"")</f>
        <v>夜</v>
      </c>
      <c r="C1124" s="8" t="str">
        <f>INDEX(中間シート!$A$1:$AZ$149,MATCH(A1124&amp;B1124,中間シート!$A$1:$A$149,0),MATCH(C$1,中間シート!$A$2:$AZ$2,0))</f>
        <v/>
      </c>
      <c r="D1124" s="8" t="str">
        <f>INDEX(中間シート!$A$1:$AZ$149,MATCH($A1124&amp;$B1124,中間シート!$A$1:$A$149,0),MATCH(D$1,中間シート!$A$2:$AZ$2,0))</f>
        <v/>
      </c>
      <c r="E1124" t="str">
        <f>IF(
A1124="","",
VLOOKUP(MOD(ROW(A1124)-2, 参照用!$J$12) + 1,参照用!$N$1:$P$50,2,0)
)</f>
        <v>時間帯</v>
      </c>
      <c r="F1124" t="str">
        <f xml:space="preserve">
IF(A1124="","",
VLOOKUP(MOD(ROW(A1124)-2, 参照用!$J$12) + 1,参照用!$N$1:$P$50,3,0)
)</f>
        <v>時間帯</v>
      </c>
      <c r="G1124" t="str">
        <f xml:space="preserve">
IF(A1124="","",
IFERROR(
INDEX(中間シート!$B:$CB,
MATCH(A1124&amp;B1124,中間シート!$A$1:$A$149,0),
MATCH(F1124,中間シート!$B$2:$CB$2,0)
),
"")
)</f>
        <v>夜</v>
      </c>
      <c r="H1124" t="str">
        <f t="shared" si="51"/>
        <v/>
      </c>
      <c r="I1124" t="str">
        <f t="shared" si="52"/>
        <v>夜</v>
      </c>
      <c r="J1124" t="str">
        <f xml:space="preserve">
_xlfn.SWITCH(E1124,
"良好サイン",H1124*VLOOKUP(F1124,参照用!$P$2:$Q$55,2,0),
"注意サイン",H1124*VLOOKUP(F1124,参照用!$P$2:$Q$55,2,0),
""
)</f>
        <v/>
      </c>
      <c r="K1124" s="20">
        <f t="shared" si="53"/>
        <v>60</v>
      </c>
    </row>
    <row r="1125" spans="1:11" x14ac:dyDescent="0.2">
      <c r="A1125" s="8">
        <f>IF(INDEX(中間シート!B$1:B$149,QUOTIENT(ROW(A1125)-2, 参照用!$J$12) + 3,1)&gt;0,
INDEX(中間シート!B$1:B$149,QUOTIENT(ROW(A1125)-2, 参照用!$J$12) + 3,1),
"")</f>
        <v>46033</v>
      </c>
      <c r="B1125" s="8" t="str">
        <f>IF(INDEX(中間シート!D$1:D$149,QUOTIENT(ROW(B1125)-2, 参照用!$J$12) + 3,1)&gt;0,
INDEX(中間シート!D$1:D$149,QUOTIENT(ROW(B1125)-2, 参照用!$J$12) + 3,1),
"")</f>
        <v>夜</v>
      </c>
      <c r="C1125" s="8" t="str">
        <f>INDEX(中間シート!$A$1:$AZ$149,MATCH(A1125&amp;B1125,中間シート!$A$1:$A$149,0),MATCH(C$1,中間シート!$A$2:$AZ$2,0))</f>
        <v/>
      </c>
      <c r="D1125" s="8" t="str">
        <f>INDEX(中間シート!$A$1:$AZ$149,MATCH($A1125&amp;$B1125,中間シート!$A$1:$A$149,0),MATCH(D$1,中間シート!$A$2:$AZ$2,0))</f>
        <v/>
      </c>
      <c r="E1125" t="str">
        <f>IF(
A1125="","",
VLOOKUP(MOD(ROW(A1125)-2, 参照用!$J$12) + 1,参照用!$N$1:$P$50,2,0)
)</f>
        <v>気候</v>
      </c>
      <c r="F1125" t="str">
        <f xml:space="preserve">
IF(A1125="","",
VLOOKUP(MOD(ROW(A1125)-2, 参照用!$J$12) + 1,参照用!$N$1:$P$50,3,0)
)</f>
        <v>天気</v>
      </c>
      <c r="G1125" t="str">
        <f xml:space="preserve">
IF(A1125="","",
IFERROR(
INDEX(中間シート!$B:$CB,
MATCH(A1125&amp;B1125,中間シート!$A$1:$A$149,0),
MATCH(F1125,中間シート!$B$2:$CB$2,0)
),
"")
)</f>
        <v/>
      </c>
      <c r="H1125" t="str">
        <f t="shared" si="51"/>
        <v/>
      </c>
      <c r="I1125" t="str">
        <f t="shared" si="52"/>
        <v/>
      </c>
      <c r="J1125" t="str">
        <f xml:space="preserve">
_xlfn.SWITCH(E1125,
"良好サイン",H1125*VLOOKUP(F1125,参照用!$P$2:$Q$55,2,0),
"注意サイン",H1125*VLOOKUP(F1125,参照用!$P$2:$Q$55,2,0),
""
)</f>
        <v/>
      </c>
      <c r="K1125" s="20">
        <f t="shared" si="53"/>
        <v>60</v>
      </c>
    </row>
    <row r="1126" spans="1:11" x14ac:dyDescent="0.2">
      <c r="A1126" s="8">
        <f>IF(INDEX(中間シート!B$1:B$149,QUOTIENT(ROW(A1126)-2, 参照用!$J$12) + 3,1)&gt;0,
INDEX(中間シート!B$1:B$149,QUOTIENT(ROW(A1126)-2, 参照用!$J$12) + 3,1),
"")</f>
        <v>46033</v>
      </c>
      <c r="B1126" s="8" t="str">
        <f>IF(INDEX(中間シート!D$1:D$149,QUOTIENT(ROW(B1126)-2, 参照用!$J$12) + 3,1)&gt;0,
INDEX(中間シート!D$1:D$149,QUOTIENT(ROW(B1126)-2, 参照用!$J$12) + 3,1),
"")</f>
        <v>夜</v>
      </c>
      <c r="C1126" s="8" t="str">
        <f>INDEX(中間シート!$A$1:$AZ$149,MATCH(A1126&amp;B1126,中間シート!$A$1:$A$149,0),MATCH(C$1,中間シート!$A$2:$AZ$2,0))</f>
        <v/>
      </c>
      <c r="D1126" s="8" t="str">
        <f>INDEX(中間シート!$A$1:$AZ$149,MATCH($A1126&amp;$B1126,中間シート!$A$1:$A$149,0),MATCH(D$1,中間シート!$A$2:$AZ$2,0))</f>
        <v/>
      </c>
      <c r="E1126" t="str">
        <f>IF(
A1126="","",
VLOOKUP(MOD(ROW(A1126)-2, 参照用!$J$12) + 1,参照用!$N$1:$P$50,2,0)
)</f>
        <v>気候</v>
      </c>
      <c r="F1126" t="str">
        <f xml:space="preserve">
IF(A1126="","",
VLOOKUP(MOD(ROW(A1126)-2, 参照用!$J$12) + 1,参照用!$N$1:$P$50,3,0)
)</f>
        <v>気温</v>
      </c>
      <c r="G1126" t="str">
        <f xml:space="preserve">
IF(A1126="","",
IFERROR(
INDEX(中間シート!$B:$CB,
MATCH(A1126&amp;B1126,中間シート!$A$1:$A$149,0),
MATCH(F1126,中間シート!$B$2:$CB$2,0)
),
"")
)</f>
        <v/>
      </c>
      <c r="H1126" t="str">
        <f t="shared" si="51"/>
        <v/>
      </c>
      <c r="I1126" t="str">
        <f t="shared" si="52"/>
        <v/>
      </c>
      <c r="J1126" t="str">
        <f xml:space="preserve">
_xlfn.SWITCH(E1126,
"良好サイン",H1126*VLOOKUP(F1126,参照用!$P$2:$Q$55,2,0),
"注意サイン",H1126*VLOOKUP(F1126,参照用!$P$2:$Q$55,2,0),
""
)</f>
        <v/>
      </c>
      <c r="K1126" s="20">
        <f t="shared" si="53"/>
        <v>60</v>
      </c>
    </row>
    <row r="1127" spans="1:11" x14ac:dyDescent="0.2">
      <c r="A1127" s="8">
        <f>IF(INDEX(中間シート!B$1:B$149,QUOTIENT(ROW(A1127)-2, 参照用!$J$12) + 3,1)&gt;0,
INDEX(中間シート!B$1:B$149,QUOTIENT(ROW(A1127)-2, 参照用!$J$12) + 3,1),
"")</f>
        <v>46033</v>
      </c>
      <c r="B1127" s="8" t="str">
        <f>IF(INDEX(中間シート!D$1:D$149,QUOTIENT(ROW(B1127)-2, 参照用!$J$12) + 3,1)&gt;0,
INDEX(中間シート!D$1:D$149,QUOTIENT(ROW(B1127)-2, 参照用!$J$12) + 3,1),
"")</f>
        <v>夜</v>
      </c>
      <c r="C1127" s="8" t="str">
        <f>INDEX(中間シート!$A$1:$AZ$149,MATCH(A1127&amp;B1127,中間シート!$A$1:$A$149,0),MATCH(C$1,中間シート!$A$2:$AZ$2,0))</f>
        <v/>
      </c>
      <c r="D1127" s="8" t="str">
        <f>INDEX(中間シート!$A$1:$AZ$149,MATCH($A1127&amp;$B1127,中間シート!$A$1:$A$149,0),MATCH(D$1,中間シート!$A$2:$AZ$2,0))</f>
        <v/>
      </c>
      <c r="E1127" t="str">
        <f>IF(
A1127="","",
VLOOKUP(MOD(ROW(A1127)-2, 参照用!$J$12) + 1,参照用!$N$1:$P$50,2,0)
)</f>
        <v>基礎指標</v>
      </c>
      <c r="F1127" t="str">
        <f xml:space="preserve">
IF(A1127="","",
VLOOKUP(MOD(ROW(A1127)-2, 参照用!$J$12) + 1,参照用!$N$1:$P$50,3,0)
)</f>
        <v>睡眠</v>
      </c>
      <c r="G1127">
        <f xml:space="preserve">
IF(A1127="","",
IFERROR(
INDEX(中間シート!$B:$CB,
MATCH(A1127&amp;B1127,中間シート!$A$1:$A$149,0),
MATCH(F1127,中間シート!$B$2:$CB$2,0)
),
"")
)</f>
        <v>0</v>
      </c>
      <c r="H1127">
        <f t="shared" si="51"/>
        <v>0</v>
      </c>
      <c r="I1127" t="str">
        <f t="shared" si="52"/>
        <v/>
      </c>
      <c r="J1127" t="str">
        <f xml:space="preserve">
_xlfn.SWITCH(E1127,
"良好サイン",H1127*VLOOKUP(F1127,参照用!$P$2:$Q$55,2,0),
"注意サイン",H1127*VLOOKUP(F1127,参照用!$P$2:$Q$55,2,0),
""
)</f>
        <v/>
      </c>
      <c r="K1127" s="20">
        <f t="shared" si="53"/>
        <v>60</v>
      </c>
    </row>
    <row r="1128" spans="1:11" x14ac:dyDescent="0.2">
      <c r="A1128" s="8">
        <f>IF(INDEX(中間シート!B$1:B$149,QUOTIENT(ROW(A1128)-2, 参照用!$J$12) + 3,1)&gt;0,
INDEX(中間シート!B$1:B$149,QUOTIENT(ROW(A1128)-2, 参照用!$J$12) + 3,1),
"")</f>
        <v>46033</v>
      </c>
      <c r="B1128" s="8" t="str">
        <f>IF(INDEX(中間シート!D$1:D$149,QUOTIENT(ROW(B1128)-2, 参照用!$J$12) + 3,1)&gt;0,
INDEX(中間シート!D$1:D$149,QUOTIENT(ROW(B1128)-2, 参照用!$J$12) + 3,1),
"")</f>
        <v>夜</v>
      </c>
      <c r="C1128" s="8" t="str">
        <f>INDEX(中間シート!$A$1:$AZ$149,MATCH(A1128&amp;B1128,中間シート!$A$1:$A$149,0),MATCH(C$1,中間シート!$A$2:$AZ$2,0))</f>
        <v/>
      </c>
      <c r="D1128" s="8" t="str">
        <f>INDEX(中間シート!$A$1:$AZ$149,MATCH($A1128&amp;$B1128,中間シート!$A$1:$A$149,0),MATCH(D$1,中間シート!$A$2:$AZ$2,0))</f>
        <v/>
      </c>
      <c r="E1128" t="str">
        <f>IF(
A1128="","",
VLOOKUP(MOD(ROW(A1128)-2, 参照用!$J$12) + 1,参照用!$N$1:$P$50,2,0)
)</f>
        <v>基礎指標</v>
      </c>
      <c r="F1128" t="str">
        <f xml:space="preserve">
IF(A1128="","",
VLOOKUP(MOD(ROW(A1128)-2, 参照用!$J$12) + 1,参照用!$N$1:$P$50,3,0)
)</f>
        <v>食事</v>
      </c>
      <c r="G1128">
        <f xml:space="preserve">
IF(A1128="","",
IFERROR(
INDEX(中間シート!$B:$CB,
MATCH(A1128&amp;B1128,中間シート!$A$1:$A$149,0),
MATCH(F1128,中間シート!$B$2:$CB$2,0)
),
"")
)</f>
        <v>0</v>
      </c>
      <c r="H1128">
        <f t="shared" si="51"/>
        <v>0</v>
      </c>
      <c r="I1128" t="str">
        <f t="shared" si="52"/>
        <v/>
      </c>
      <c r="J1128" t="str">
        <f xml:space="preserve">
_xlfn.SWITCH(E1128,
"良好サイン",H1128*VLOOKUP(F1128,参照用!$P$2:$Q$55,2,0),
"注意サイン",H1128*VLOOKUP(F1128,参照用!$P$2:$Q$55,2,0),
""
)</f>
        <v/>
      </c>
      <c r="K1128" s="20">
        <f t="shared" si="53"/>
        <v>60</v>
      </c>
    </row>
    <row r="1129" spans="1:11" x14ac:dyDescent="0.2">
      <c r="A1129" s="8">
        <f>IF(INDEX(中間シート!B$1:B$149,QUOTIENT(ROW(A1129)-2, 参照用!$J$12) + 3,1)&gt;0,
INDEX(中間シート!B$1:B$149,QUOTIENT(ROW(A1129)-2, 参照用!$J$12) + 3,1),
"")</f>
        <v>46033</v>
      </c>
      <c r="B1129" s="8" t="str">
        <f>IF(INDEX(中間シート!D$1:D$149,QUOTIENT(ROW(B1129)-2, 参照用!$J$12) + 3,1)&gt;0,
INDEX(中間シート!D$1:D$149,QUOTIENT(ROW(B1129)-2, 参照用!$J$12) + 3,1),
"")</f>
        <v>夜</v>
      </c>
      <c r="C1129" s="8" t="str">
        <f>INDEX(中間シート!$A$1:$AZ$149,MATCH(A1129&amp;B1129,中間シート!$A$1:$A$149,0),MATCH(C$1,中間シート!$A$2:$AZ$2,0))</f>
        <v/>
      </c>
      <c r="D1129" s="8" t="str">
        <f>INDEX(中間シート!$A$1:$AZ$149,MATCH($A1129&amp;$B1129,中間シート!$A$1:$A$149,0),MATCH(D$1,中間シート!$A$2:$AZ$2,0))</f>
        <v/>
      </c>
      <c r="E1129" t="str">
        <f>IF(
A1129="","",
VLOOKUP(MOD(ROW(A1129)-2, 参照用!$J$12) + 1,参照用!$N$1:$P$50,2,0)
)</f>
        <v>基礎指標</v>
      </c>
      <c r="F1129" t="str">
        <f xml:space="preserve">
IF(A1129="","",
VLOOKUP(MOD(ROW(A1129)-2, 参照用!$J$12) + 1,参照用!$N$1:$P$50,3,0)
)</f>
        <v>ストレス</v>
      </c>
      <c r="G1129">
        <f xml:space="preserve">
IF(A1129="","",
IFERROR(
INDEX(中間シート!$B:$CB,
MATCH(A1129&amp;B1129,中間シート!$A$1:$A$149,0),
MATCH(F1129,中間シート!$B$2:$CB$2,0)
),
"")
)</f>
        <v>0</v>
      </c>
      <c r="H1129">
        <f t="shared" si="51"/>
        <v>0</v>
      </c>
      <c r="I1129" t="str">
        <f t="shared" si="52"/>
        <v/>
      </c>
      <c r="J1129" t="str">
        <f xml:space="preserve">
_xlfn.SWITCH(E1129,
"良好サイン",H1129*VLOOKUP(F1129,参照用!$P$2:$Q$55,2,0),
"注意サイン",H1129*VLOOKUP(F1129,参照用!$P$2:$Q$55,2,0),
""
)</f>
        <v/>
      </c>
      <c r="K1129" s="20">
        <f t="shared" si="53"/>
        <v>60</v>
      </c>
    </row>
    <row r="1130" spans="1:11" x14ac:dyDescent="0.2">
      <c r="A1130" s="8">
        <f>IF(INDEX(中間シート!B$1:B$149,QUOTIENT(ROW(A1130)-2, 参照用!$J$12) + 3,1)&gt;0,
INDEX(中間シート!B$1:B$149,QUOTIENT(ROW(A1130)-2, 参照用!$J$12) + 3,1),
"")</f>
        <v>46033</v>
      </c>
      <c r="B1130" s="8" t="str">
        <f>IF(INDEX(中間シート!D$1:D$149,QUOTIENT(ROW(B1130)-2, 参照用!$J$12) + 3,1)&gt;0,
INDEX(中間シート!D$1:D$149,QUOTIENT(ROW(B1130)-2, 参照用!$J$12) + 3,1),
"")</f>
        <v>夜</v>
      </c>
      <c r="C1130" s="8" t="str">
        <f>INDEX(中間シート!$A$1:$AZ$149,MATCH(A1130&amp;B1130,中間シート!$A$1:$A$149,0),MATCH(C$1,中間シート!$A$2:$AZ$2,0))</f>
        <v/>
      </c>
      <c r="D1130" s="8" t="str">
        <f>INDEX(中間シート!$A$1:$AZ$149,MATCH($A1130&amp;$B1130,中間シート!$A$1:$A$149,0),MATCH(D$1,中間シート!$A$2:$AZ$2,0))</f>
        <v/>
      </c>
      <c r="E1130" t="str">
        <f>IF(
A1130="","",
VLOOKUP(MOD(ROW(A1130)-2, 参照用!$J$12) + 1,参照用!$N$1:$P$50,2,0)
)</f>
        <v>良好サイン</v>
      </c>
      <c r="F1130" t="str">
        <f xml:space="preserve">
IF(A1130="","",
VLOOKUP(MOD(ROW(A1130)-2, 参照用!$J$12) + 1,参照用!$N$1:$P$50,3,0)
)</f>
        <v>プラス思考</v>
      </c>
      <c r="G1130">
        <f xml:space="preserve">
IF(A1130="","",
IFERROR(
INDEX(中間シート!$B:$CB,
MATCH(A1130&amp;B1130,中間シート!$A$1:$A$149,0),
MATCH(F1130,中間シート!$B$2:$CB$2,0)
),
"")
)</f>
        <v>0</v>
      </c>
      <c r="H1130">
        <f t="shared" si="51"/>
        <v>0</v>
      </c>
      <c r="I1130" t="str">
        <f t="shared" si="52"/>
        <v/>
      </c>
      <c r="J1130">
        <f xml:space="preserve">
_xlfn.SWITCH(E1130,
"良好サイン",H1130*VLOOKUP(F1130,参照用!$P$2:$Q$55,2,0),
"注意サイン",H1130*VLOOKUP(F1130,参照用!$P$2:$Q$55,2,0),
""
)</f>
        <v>0</v>
      </c>
      <c r="K1130" s="20">
        <f t="shared" si="53"/>
        <v>60</v>
      </c>
    </row>
    <row r="1131" spans="1:11" x14ac:dyDescent="0.2">
      <c r="A1131" s="8">
        <f>IF(INDEX(中間シート!B$1:B$149,QUOTIENT(ROW(A1131)-2, 参照用!$J$12) + 3,1)&gt;0,
INDEX(中間シート!B$1:B$149,QUOTIENT(ROW(A1131)-2, 参照用!$J$12) + 3,1),
"")</f>
        <v>46033</v>
      </c>
      <c r="B1131" s="8" t="str">
        <f>IF(INDEX(中間シート!D$1:D$149,QUOTIENT(ROW(B1131)-2, 参照用!$J$12) + 3,1)&gt;0,
INDEX(中間シート!D$1:D$149,QUOTIENT(ROW(B1131)-2, 参照用!$J$12) + 3,1),
"")</f>
        <v>夜</v>
      </c>
      <c r="C1131" s="8" t="str">
        <f>INDEX(中間シート!$A$1:$AZ$149,MATCH(A1131&amp;B1131,中間シート!$A$1:$A$149,0),MATCH(C$1,中間シート!$A$2:$AZ$2,0))</f>
        <v/>
      </c>
      <c r="D1131" s="8" t="str">
        <f>INDEX(中間シート!$A$1:$AZ$149,MATCH($A1131&amp;$B1131,中間シート!$A$1:$A$149,0),MATCH(D$1,中間シート!$A$2:$AZ$2,0))</f>
        <v/>
      </c>
      <c r="E1131" t="str">
        <f>IF(
A1131="","",
VLOOKUP(MOD(ROW(A1131)-2, 参照用!$J$12) + 1,参照用!$N$1:$P$50,2,0)
)</f>
        <v>良好サイン</v>
      </c>
      <c r="F1131" t="str">
        <f xml:space="preserve">
IF(A1131="","",
VLOOKUP(MOD(ROW(A1131)-2, 参照用!$J$12) + 1,参照用!$N$1:$P$50,3,0)
)</f>
        <v>元気</v>
      </c>
      <c r="G1131">
        <f xml:space="preserve">
IF(A1131="","",
IFERROR(
INDEX(中間シート!$B:$CB,
MATCH(A1131&amp;B1131,中間シート!$A$1:$A$149,0),
MATCH(F1131,中間シート!$B$2:$CB$2,0)
),
"")
)</f>
        <v>0</v>
      </c>
      <c r="H1131">
        <f t="shared" si="51"/>
        <v>0</v>
      </c>
      <c r="I1131" t="str">
        <f t="shared" si="52"/>
        <v/>
      </c>
      <c r="J1131">
        <f xml:space="preserve">
_xlfn.SWITCH(E1131,
"良好サイン",H1131*VLOOKUP(F1131,参照用!$P$2:$Q$55,2,0),
"注意サイン",H1131*VLOOKUP(F1131,参照用!$P$2:$Q$55,2,0),
""
)</f>
        <v>0</v>
      </c>
      <c r="K1131" s="20">
        <f t="shared" si="53"/>
        <v>60</v>
      </c>
    </row>
    <row r="1132" spans="1:11" x14ac:dyDescent="0.2">
      <c r="A1132" s="8">
        <f>IF(INDEX(中間シート!B$1:B$149,QUOTIENT(ROW(A1132)-2, 参照用!$J$12) + 3,1)&gt;0,
INDEX(中間シート!B$1:B$149,QUOTIENT(ROW(A1132)-2, 参照用!$J$12) + 3,1),
"")</f>
        <v>46033</v>
      </c>
      <c r="B1132" s="8" t="str">
        <f>IF(INDEX(中間シート!D$1:D$149,QUOTIENT(ROW(B1132)-2, 参照用!$J$12) + 3,1)&gt;0,
INDEX(中間シート!D$1:D$149,QUOTIENT(ROW(B1132)-2, 参照用!$J$12) + 3,1),
"")</f>
        <v>夜</v>
      </c>
      <c r="C1132" s="8" t="str">
        <f>INDEX(中間シート!$A$1:$AZ$149,MATCH(A1132&amp;B1132,中間シート!$A$1:$A$149,0),MATCH(C$1,中間シート!$A$2:$AZ$2,0))</f>
        <v/>
      </c>
      <c r="D1132" s="8" t="str">
        <f>INDEX(中間シート!$A$1:$AZ$149,MATCH($A1132&amp;$B1132,中間シート!$A$1:$A$149,0),MATCH(D$1,中間シート!$A$2:$AZ$2,0))</f>
        <v/>
      </c>
      <c r="E1132" t="str">
        <f>IF(
A1132="","",
VLOOKUP(MOD(ROW(A1132)-2, 参照用!$J$12) + 1,参照用!$N$1:$P$50,2,0)
)</f>
        <v>良好サイン</v>
      </c>
      <c r="F1132" t="str">
        <f xml:space="preserve">
IF(A1132="","",
VLOOKUP(MOD(ROW(A1132)-2, 参照用!$J$12) + 1,参照用!$N$1:$P$50,3,0)
)</f>
        <v>やる気あり</v>
      </c>
      <c r="G1132">
        <f xml:space="preserve">
IF(A1132="","",
IFERROR(
INDEX(中間シート!$B:$CB,
MATCH(A1132&amp;B1132,中間シート!$A$1:$A$149,0),
MATCH(F1132,中間シート!$B$2:$CB$2,0)
),
"")
)</f>
        <v>0</v>
      </c>
      <c r="H1132">
        <f t="shared" si="51"/>
        <v>0</v>
      </c>
      <c r="I1132" t="str">
        <f t="shared" si="52"/>
        <v/>
      </c>
      <c r="J1132">
        <f xml:space="preserve">
_xlfn.SWITCH(E1132,
"良好サイン",H1132*VLOOKUP(F1132,参照用!$P$2:$Q$55,2,0),
"注意サイン",H1132*VLOOKUP(F1132,参照用!$P$2:$Q$55,2,0),
""
)</f>
        <v>0</v>
      </c>
      <c r="K1132" s="20">
        <f t="shared" si="53"/>
        <v>60</v>
      </c>
    </row>
    <row r="1133" spans="1:11" x14ac:dyDescent="0.2">
      <c r="A1133" s="8">
        <f>IF(INDEX(中間シート!B$1:B$149,QUOTIENT(ROW(A1133)-2, 参照用!$J$12) + 3,1)&gt;0,
INDEX(中間シート!B$1:B$149,QUOTIENT(ROW(A1133)-2, 参照用!$J$12) + 3,1),
"")</f>
        <v>46033</v>
      </c>
      <c r="B1133" s="8" t="str">
        <f>IF(INDEX(中間シート!D$1:D$149,QUOTIENT(ROW(B1133)-2, 参照用!$J$12) + 3,1)&gt;0,
INDEX(中間シート!D$1:D$149,QUOTIENT(ROW(B1133)-2, 参照用!$J$12) + 3,1),
"")</f>
        <v>夜</v>
      </c>
      <c r="C1133" s="8" t="str">
        <f>INDEX(中間シート!$A$1:$AZ$149,MATCH(A1133&amp;B1133,中間シート!$A$1:$A$149,0),MATCH(C$1,中間シート!$A$2:$AZ$2,0))</f>
        <v/>
      </c>
      <c r="D1133" s="8" t="str">
        <f>INDEX(中間シート!$A$1:$AZ$149,MATCH($A1133&amp;$B1133,中間シート!$A$1:$A$149,0),MATCH(D$1,中間シート!$A$2:$AZ$2,0))</f>
        <v/>
      </c>
      <c r="E1133" t="str">
        <f>IF(
A1133="","",
VLOOKUP(MOD(ROW(A1133)-2, 参照用!$J$12) + 1,参照用!$N$1:$P$50,2,0)
)</f>
        <v>良好サイン</v>
      </c>
      <c r="F1133" t="str">
        <f xml:space="preserve">
IF(A1133="","",
VLOOKUP(MOD(ROW(A1133)-2, 参照用!$J$12) + 1,参照用!$N$1:$P$50,3,0)
)</f>
        <v>心に余裕</v>
      </c>
      <c r="G1133">
        <f xml:space="preserve">
IF(A1133="","",
IFERROR(
INDEX(中間シート!$B:$CB,
MATCH(A1133&amp;B1133,中間シート!$A$1:$A$149,0),
MATCH(F1133,中間シート!$B$2:$CB$2,0)
),
"")
)</f>
        <v>0</v>
      </c>
      <c r="H1133">
        <f t="shared" si="51"/>
        <v>0</v>
      </c>
      <c r="I1133" t="str">
        <f t="shared" si="52"/>
        <v/>
      </c>
      <c r="J1133">
        <f xml:space="preserve">
_xlfn.SWITCH(E1133,
"良好サイン",H1133*VLOOKUP(F1133,参照用!$P$2:$Q$55,2,0),
"注意サイン",H1133*VLOOKUP(F1133,参照用!$P$2:$Q$55,2,0),
""
)</f>
        <v>0</v>
      </c>
      <c r="K1133" s="20">
        <f t="shared" si="53"/>
        <v>60</v>
      </c>
    </row>
    <row r="1134" spans="1:11" x14ac:dyDescent="0.2">
      <c r="A1134" s="8">
        <f>IF(INDEX(中間シート!B$1:B$149,QUOTIENT(ROW(A1134)-2, 参照用!$J$12) + 3,1)&gt;0,
INDEX(中間シート!B$1:B$149,QUOTIENT(ROW(A1134)-2, 参照用!$J$12) + 3,1),
"")</f>
        <v>46033</v>
      </c>
      <c r="B1134" s="8" t="str">
        <f>IF(INDEX(中間シート!D$1:D$149,QUOTIENT(ROW(B1134)-2, 参照用!$J$12) + 3,1)&gt;0,
INDEX(中間シート!D$1:D$149,QUOTIENT(ROW(B1134)-2, 参照用!$J$12) + 3,1),
"")</f>
        <v>夜</v>
      </c>
      <c r="C1134" s="8" t="str">
        <f>INDEX(中間シート!$A$1:$AZ$149,MATCH(A1134&amp;B1134,中間シート!$A$1:$A$149,0),MATCH(C$1,中間シート!$A$2:$AZ$2,0))</f>
        <v/>
      </c>
      <c r="D1134" s="8" t="str">
        <f>INDEX(中間シート!$A$1:$AZ$149,MATCH($A1134&amp;$B1134,中間シート!$A$1:$A$149,0),MATCH(D$1,中間シート!$A$2:$AZ$2,0))</f>
        <v/>
      </c>
      <c r="E1134" t="str">
        <f>IF(
A1134="","",
VLOOKUP(MOD(ROW(A1134)-2, 参照用!$J$12) + 1,参照用!$N$1:$P$50,2,0)
)</f>
        <v>良好サイン</v>
      </c>
      <c r="F1134" t="str">
        <f xml:space="preserve">
IF(A1134="","",
VLOOKUP(MOD(ROW(A1134)-2, 参照用!$J$12) + 1,参照用!$N$1:$P$50,3,0)
)</f>
        <v>イキイキ</v>
      </c>
      <c r="G1134">
        <f xml:space="preserve">
IF(A1134="","",
IFERROR(
INDEX(中間シート!$B:$CB,
MATCH(A1134&amp;B1134,中間シート!$A$1:$A$149,0),
MATCH(F1134,中間シート!$B$2:$CB$2,0)
),
"")
)</f>
        <v>0</v>
      </c>
      <c r="H1134">
        <f t="shared" si="51"/>
        <v>0</v>
      </c>
      <c r="I1134" t="str">
        <f t="shared" si="52"/>
        <v/>
      </c>
      <c r="J1134">
        <f xml:space="preserve">
_xlfn.SWITCH(E1134,
"良好サイン",H1134*VLOOKUP(F1134,参照用!$P$2:$Q$55,2,0),
"注意サイン",H1134*VLOOKUP(F1134,参照用!$P$2:$Q$55,2,0),
""
)</f>
        <v>0</v>
      </c>
      <c r="K1134" s="20">
        <f t="shared" si="53"/>
        <v>60</v>
      </c>
    </row>
    <row r="1135" spans="1:11" x14ac:dyDescent="0.2">
      <c r="A1135" s="8">
        <f>IF(INDEX(中間シート!B$1:B$149,QUOTIENT(ROW(A1135)-2, 参照用!$J$12) + 3,1)&gt;0,
INDEX(中間シート!B$1:B$149,QUOTIENT(ROW(A1135)-2, 参照用!$J$12) + 3,1),
"")</f>
        <v>46033</v>
      </c>
      <c r="B1135" s="8" t="str">
        <f>IF(INDEX(中間シート!D$1:D$149,QUOTIENT(ROW(B1135)-2, 参照用!$J$12) + 3,1)&gt;0,
INDEX(中間シート!D$1:D$149,QUOTIENT(ROW(B1135)-2, 参照用!$J$12) + 3,1),
"")</f>
        <v>夜</v>
      </c>
      <c r="C1135" s="8" t="str">
        <f>INDEX(中間シート!$A$1:$AZ$149,MATCH(A1135&amp;B1135,中間シート!$A$1:$A$149,0),MATCH(C$1,中間シート!$A$2:$AZ$2,0))</f>
        <v/>
      </c>
      <c r="D1135" s="8" t="str">
        <f>INDEX(中間シート!$A$1:$AZ$149,MATCH($A1135&amp;$B1135,中間シート!$A$1:$A$149,0),MATCH(D$1,中間シート!$A$2:$AZ$2,0))</f>
        <v/>
      </c>
      <c r="E1135" t="str">
        <f>IF(
A1135="","",
VLOOKUP(MOD(ROW(A1135)-2, 参照用!$J$12) + 1,参照用!$N$1:$P$50,2,0)
)</f>
        <v>良好サイン</v>
      </c>
      <c r="F1135" t="str">
        <f xml:space="preserve">
IF(A1135="","",
VLOOKUP(MOD(ROW(A1135)-2, 参照用!$J$12) + 1,参照用!$N$1:$P$50,3,0)
)</f>
        <v>活動的</v>
      </c>
      <c r="G1135">
        <f xml:space="preserve">
IF(A1135="","",
IFERROR(
INDEX(中間シート!$B:$CB,
MATCH(A1135&amp;B1135,中間シート!$A$1:$A$149,0),
MATCH(F1135,中間シート!$B$2:$CB$2,0)
),
"")
)</f>
        <v>0</v>
      </c>
      <c r="H1135">
        <f t="shared" si="51"/>
        <v>0</v>
      </c>
      <c r="I1135" t="str">
        <f t="shared" si="52"/>
        <v/>
      </c>
      <c r="J1135">
        <f xml:space="preserve">
_xlfn.SWITCH(E1135,
"良好サイン",H1135*VLOOKUP(F1135,参照用!$P$2:$Q$55,2,0),
"注意サイン",H1135*VLOOKUP(F1135,参照用!$P$2:$Q$55,2,0),
""
)</f>
        <v>0</v>
      </c>
      <c r="K1135" s="20">
        <f t="shared" si="53"/>
        <v>60</v>
      </c>
    </row>
    <row r="1136" spans="1:11" x14ac:dyDescent="0.2">
      <c r="A1136" s="8">
        <f>IF(INDEX(中間シート!B$1:B$149,QUOTIENT(ROW(A1136)-2, 参照用!$J$12) + 3,1)&gt;0,
INDEX(中間シート!B$1:B$149,QUOTIENT(ROW(A1136)-2, 参照用!$J$12) + 3,1),
"")</f>
        <v>46033</v>
      </c>
      <c r="B1136" s="8" t="str">
        <f>IF(INDEX(中間シート!D$1:D$149,QUOTIENT(ROW(B1136)-2, 参照用!$J$12) + 3,1)&gt;0,
INDEX(中間シート!D$1:D$149,QUOTIENT(ROW(B1136)-2, 参照用!$J$12) + 3,1),
"")</f>
        <v>夜</v>
      </c>
      <c r="C1136" s="8" t="str">
        <f>INDEX(中間シート!$A$1:$AZ$149,MATCH(A1136&amp;B1136,中間シート!$A$1:$A$149,0),MATCH(C$1,中間シート!$A$2:$AZ$2,0))</f>
        <v/>
      </c>
      <c r="D1136" s="8" t="str">
        <f>INDEX(中間シート!$A$1:$AZ$149,MATCH($A1136&amp;$B1136,中間シート!$A$1:$A$149,0),MATCH(D$1,中間シート!$A$2:$AZ$2,0))</f>
        <v/>
      </c>
      <c r="E1136" t="str">
        <f>IF(
A1136="","",
VLOOKUP(MOD(ROW(A1136)-2, 参照用!$J$12) + 1,参照用!$N$1:$P$50,2,0)
)</f>
        <v>注意サイン</v>
      </c>
      <c r="F1136" t="str">
        <f xml:space="preserve">
IF(A1136="","",
VLOOKUP(MOD(ROW(A1136)-2, 参照用!$J$12) + 1,参照用!$N$1:$P$50,3,0)
)</f>
        <v>ため息が増加</v>
      </c>
      <c r="G1136">
        <f xml:space="preserve">
IF(A1136="","",
IFERROR(
INDEX(中間シート!$B:$CB,
MATCH(A1136&amp;B1136,中間シート!$A$1:$A$149,0),
MATCH(F1136,中間シート!$B$2:$CB$2,0)
),
"")
)</f>
        <v>0</v>
      </c>
      <c r="H1136">
        <f t="shared" si="51"/>
        <v>0</v>
      </c>
      <c r="I1136" t="str">
        <f t="shared" si="52"/>
        <v/>
      </c>
      <c r="J1136">
        <f xml:space="preserve">
_xlfn.SWITCH(E1136,
"良好サイン",H1136*VLOOKUP(F1136,参照用!$P$2:$Q$55,2,0),
"注意サイン",H1136*VLOOKUP(F1136,参照用!$P$2:$Q$55,2,0),
""
)</f>
        <v>0</v>
      </c>
      <c r="K1136" s="20">
        <f t="shared" si="53"/>
        <v>60</v>
      </c>
    </row>
    <row r="1137" spans="1:11" x14ac:dyDescent="0.2">
      <c r="A1137" s="8">
        <f>IF(INDEX(中間シート!B$1:B$149,QUOTIENT(ROW(A1137)-2, 参照用!$J$12) + 3,1)&gt;0,
INDEX(中間シート!B$1:B$149,QUOTIENT(ROW(A1137)-2, 参照用!$J$12) + 3,1),
"")</f>
        <v>46033</v>
      </c>
      <c r="B1137" s="8" t="str">
        <f>IF(INDEX(中間シート!D$1:D$149,QUOTIENT(ROW(B1137)-2, 参照用!$J$12) + 3,1)&gt;0,
INDEX(中間シート!D$1:D$149,QUOTIENT(ROW(B1137)-2, 参照用!$J$12) + 3,1),
"")</f>
        <v>夜</v>
      </c>
      <c r="C1137" s="8" t="str">
        <f>INDEX(中間シート!$A$1:$AZ$149,MATCH(A1137&amp;B1137,中間シート!$A$1:$A$149,0),MATCH(C$1,中間シート!$A$2:$AZ$2,0))</f>
        <v/>
      </c>
      <c r="D1137" s="8" t="str">
        <f>INDEX(中間シート!$A$1:$AZ$149,MATCH($A1137&amp;$B1137,中間シート!$A$1:$A$149,0),MATCH(D$1,中間シート!$A$2:$AZ$2,0))</f>
        <v/>
      </c>
      <c r="E1137" t="str">
        <f>IF(
A1137="","",
VLOOKUP(MOD(ROW(A1137)-2, 参照用!$J$12) + 1,参照用!$N$1:$P$50,2,0)
)</f>
        <v>注意サイン</v>
      </c>
      <c r="F1137" t="str">
        <f xml:space="preserve">
IF(A1137="","",
VLOOKUP(MOD(ROW(A1137)-2, 参照用!$J$12) + 1,参照用!$N$1:$P$50,3,0)
)</f>
        <v>もやもや</v>
      </c>
      <c r="G1137">
        <f xml:space="preserve">
IF(A1137="","",
IFERROR(
INDEX(中間シート!$B:$CB,
MATCH(A1137&amp;B1137,中間シート!$A$1:$A$149,0),
MATCH(F1137,中間シート!$B$2:$CB$2,0)
),
"")
)</f>
        <v>0</v>
      </c>
      <c r="H1137">
        <f t="shared" si="51"/>
        <v>0</v>
      </c>
      <c r="I1137" t="str">
        <f t="shared" si="52"/>
        <v/>
      </c>
      <c r="J1137">
        <f xml:space="preserve">
_xlfn.SWITCH(E1137,
"良好サイン",H1137*VLOOKUP(F1137,参照用!$P$2:$Q$55,2,0),
"注意サイン",H1137*VLOOKUP(F1137,参照用!$P$2:$Q$55,2,0),
""
)</f>
        <v>0</v>
      </c>
      <c r="K1137" s="20">
        <f t="shared" si="53"/>
        <v>60</v>
      </c>
    </row>
    <row r="1138" spans="1:11" x14ac:dyDescent="0.2">
      <c r="A1138" s="8">
        <f>IF(INDEX(中間シート!B$1:B$149,QUOTIENT(ROW(A1138)-2, 参照用!$J$12) + 3,1)&gt;0,
INDEX(中間シート!B$1:B$149,QUOTIENT(ROW(A1138)-2, 参照用!$J$12) + 3,1),
"")</f>
        <v>46033</v>
      </c>
      <c r="B1138" s="8" t="str">
        <f>IF(INDEX(中間シート!D$1:D$149,QUOTIENT(ROW(B1138)-2, 参照用!$J$12) + 3,1)&gt;0,
INDEX(中間シート!D$1:D$149,QUOTIENT(ROW(B1138)-2, 参照用!$J$12) + 3,1),
"")</f>
        <v>夜</v>
      </c>
      <c r="C1138" s="8" t="str">
        <f>INDEX(中間シート!$A$1:$AZ$149,MATCH(A1138&amp;B1138,中間シート!$A$1:$A$149,0),MATCH(C$1,中間シート!$A$2:$AZ$2,0))</f>
        <v/>
      </c>
      <c r="D1138" s="8" t="str">
        <f>INDEX(中間シート!$A$1:$AZ$149,MATCH($A1138&amp;$B1138,中間シート!$A$1:$A$149,0),MATCH(D$1,中間シート!$A$2:$AZ$2,0))</f>
        <v/>
      </c>
      <c r="E1138" t="str">
        <f>IF(
A1138="","",
VLOOKUP(MOD(ROW(A1138)-2, 参照用!$J$12) + 1,参照用!$N$1:$P$50,2,0)
)</f>
        <v>注意サイン</v>
      </c>
      <c r="F1138" t="str">
        <f xml:space="preserve">
IF(A1138="","",
VLOOKUP(MOD(ROW(A1138)-2, 参照用!$J$12) + 1,参照用!$N$1:$P$50,3,0)
)</f>
        <v>だるい</v>
      </c>
      <c r="G1138">
        <f xml:space="preserve">
IF(A1138="","",
IFERROR(
INDEX(中間シート!$B:$CB,
MATCH(A1138&amp;B1138,中間シート!$A$1:$A$149,0),
MATCH(F1138,中間シート!$B$2:$CB$2,0)
),
"")
)</f>
        <v>0</v>
      </c>
      <c r="H1138">
        <f t="shared" si="51"/>
        <v>0</v>
      </c>
      <c r="I1138" t="str">
        <f t="shared" si="52"/>
        <v/>
      </c>
      <c r="J1138">
        <f xml:space="preserve">
_xlfn.SWITCH(E1138,
"良好サイン",H1138*VLOOKUP(F1138,参照用!$P$2:$Q$55,2,0),
"注意サイン",H1138*VLOOKUP(F1138,参照用!$P$2:$Q$55,2,0),
""
)</f>
        <v>0</v>
      </c>
      <c r="K1138" s="20">
        <f t="shared" si="53"/>
        <v>60</v>
      </c>
    </row>
    <row r="1139" spans="1:11" x14ac:dyDescent="0.2">
      <c r="A1139" s="8">
        <f>IF(INDEX(中間シート!B$1:B$149,QUOTIENT(ROW(A1139)-2, 参照用!$J$12) + 3,1)&gt;0,
INDEX(中間シート!B$1:B$149,QUOTIENT(ROW(A1139)-2, 参照用!$J$12) + 3,1),
"")</f>
        <v>46033</v>
      </c>
      <c r="B1139" s="8" t="str">
        <f>IF(INDEX(中間シート!D$1:D$149,QUOTIENT(ROW(B1139)-2, 参照用!$J$12) + 3,1)&gt;0,
INDEX(中間シート!D$1:D$149,QUOTIENT(ROW(B1139)-2, 参照用!$J$12) + 3,1),
"")</f>
        <v>夜</v>
      </c>
      <c r="C1139" s="8" t="str">
        <f>INDEX(中間シート!$A$1:$AZ$149,MATCH(A1139&amp;B1139,中間シート!$A$1:$A$149,0),MATCH(C$1,中間シート!$A$2:$AZ$2,0))</f>
        <v/>
      </c>
      <c r="D1139" s="8" t="str">
        <f>INDEX(中間シート!$A$1:$AZ$149,MATCH($A1139&amp;$B1139,中間シート!$A$1:$A$149,0),MATCH(D$1,中間シート!$A$2:$AZ$2,0))</f>
        <v/>
      </c>
      <c r="E1139" t="str">
        <f>IF(
A1139="","",
VLOOKUP(MOD(ROW(A1139)-2, 参照用!$J$12) + 1,参照用!$N$1:$P$50,2,0)
)</f>
        <v>注意サイン</v>
      </c>
      <c r="F1139" t="str">
        <f xml:space="preserve">
IF(A1139="","",
VLOOKUP(MOD(ROW(A1139)-2, 参照用!$J$12) + 1,参照用!$N$1:$P$50,3,0)
)</f>
        <v>ぼーっとする</v>
      </c>
      <c r="G1139">
        <f xml:space="preserve">
IF(A1139="","",
IFERROR(
INDEX(中間シート!$B:$CB,
MATCH(A1139&amp;B1139,中間シート!$A$1:$A$149,0),
MATCH(F1139,中間シート!$B$2:$CB$2,0)
),
"")
)</f>
        <v>0</v>
      </c>
      <c r="H1139">
        <f t="shared" si="51"/>
        <v>0</v>
      </c>
      <c r="I1139" t="str">
        <f t="shared" si="52"/>
        <v/>
      </c>
      <c r="J1139">
        <f xml:space="preserve">
_xlfn.SWITCH(E1139,
"良好サイン",H1139*VLOOKUP(F1139,参照用!$P$2:$Q$55,2,0),
"注意サイン",H1139*VLOOKUP(F1139,参照用!$P$2:$Q$55,2,0),
""
)</f>
        <v>0</v>
      </c>
      <c r="K1139" s="20">
        <f t="shared" si="53"/>
        <v>60</v>
      </c>
    </row>
    <row r="1140" spans="1:11" x14ac:dyDescent="0.2">
      <c r="A1140" s="8">
        <f>IF(INDEX(中間シート!B$1:B$149,QUOTIENT(ROW(A1140)-2, 参照用!$J$12) + 3,1)&gt;0,
INDEX(中間シート!B$1:B$149,QUOTIENT(ROW(A1140)-2, 参照用!$J$12) + 3,1),
"")</f>
        <v>46033</v>
      </c>
      <c r="B1140" s="8" t="str">
        <f>IF(INDEX(中間シート!D$1:D$149,QUOTIENT(ROW(B1140)-2, 参照用!$J$12) + 3,1)&gt;0,
INDEX(中間シート!D$1:D$149,QUOTIENT(ROW(B1140)-2, 参照用!$J$12) + 3,1),
"")</f>
        <v>夜</v>
      </c>
      <c r="C1140" s="8" t="str">
        <f>INDEX(中間シート!$A$1:$AZ$149,MATCH(A1140&amp;B1140,中間シート!$A$1:$A$149,0),MATCH(C$1,中間シート!$A$2:$AZ$2,0))</f>
        <v/>
      </c>
      <c r="D1140" s="8" t="str">
        <f>INDEX(中間シート!$A$1:$AZ$149,MATCH($A1140&amp;$B1140,中間シート!$A$1:$A$149,0),MATCH(D$1,中間シート!$A$2:$AZ$2,0))</f>
        <v/>
      </c>
      <c r="E1140" t="str">
        <f>IF(
A1140="","",
VLOOKUP(MOD(ROW(A1140)-2, 参照用!$J$12) + 1,参照用!$N$1:$P$50,2,0)
)</f>
        <v>注意サイン</v>
      </c>
      <c r="F1140" t="str">
        <f xml:space="preserve">
IF(A1140="","",
VLOOKUP(MOD(ROW(A1140)-2, 参照用!$J$12) + 1,参照用!$N$1:$P$50,3,0)
)</f>
        <v>協調性が低下</v>
      </c>
      <c r="G1140">
        <f xml:space="preserve">
IF(A1140="","",
IFERROR(
INDEX(中間シート!$B:$CB,
MATCH(A1140&amp;B1140,中間シート!$A$1:$A$149,0),
MATCH(F1140,中間シート!$B$2:$CB$2,0)
),
"")
)</f>
        <v>0</v>
      </c>
      <c r="H1140">
        <f t="shared" si="51"/>
        <v>0</v>
      </c>
      <c r="I1140" t="str">
        <f t="shared" si="52"/>
        <v/>
      </c>
      <c r="J1140">
        <f xml:space="preserve">
_xlfn.SWITCH(E1140,
"良好サイン",H1140*VLOOKUP(F1140,参照用!$P$2:$Q$55,2,0),
"注意サイン",H1140*VLOOKUP(F1140,参照用!$P$2:$Q$55,2,0),
""
)</f>
        <v>0</v>
      </c>
      <c r="K1140" s="20">
        <f t="shared" si="53"/>
        <v>60</v>
      </c>
    </row>
    <row r="1141" spans="1:11" x14ac:dyDescent="0.2">
      <c r="A1141" s="8">
        <f>IF(INDEX(中間シート!B$1:B$149,QUOTIENT(ROW(A1141)-2, 参照用!$J$12) + 3,1)&gt;0,
INDEX(中間シート!B$1:B$149,QUOTIENT(ROW(A1141)-2, 参照用!$J$12) + 3,1),
"")</f>
        <v>46033</v>
      </c>
      <c r="B1141" s="8" t="str">
        <f>IF(INDEX(中間シート!D$1:D$149,QUOTIENT(ROW(B1141)-2, 参照用!$J$12) + 3,1)&gt;0,
INDEX(中間シート!D$1:D$149,QUOTIENT(ROW(B1141)-2, 参照用!$J$12) + 3,1),
"")</f>
        <v>夜</v>
      </c>
      <c r="C1141" s="8" t="str">
        <f>INDEX(中間シート!$A$1:$AZ$149,MATCH(A1141&amp;B1141,中間シート!$A$1:$A$149,0),MATCH(C$1,中間シート!$A$2:$AZ$2,0))</f>
        <v/>
      </c>
      <c r="D1141" s="8" t="str">
        <f>INDEX(中間シート!$A$1:$AZ$149,MATCH($A1141&amp;$B1141,中間シート!$A$1:$A$149,0),MATCH(D$1,中間シート!$A$2:$AZ$2,0))</f>
        <v/>
      </c>
      <c r="E1141" t="str">
        <f>IF(
A1141="","",
VLOOKUP(MOD(ROW(A1141)-2, 参照用!$J$12) + 1,参照用!$N$1:$P$50,2,0)
)</f>
        <v>注意サイン</v>
      </c>
      <c r="F1141" t="str">
        <f xml:space="preserve">
IF(A1141="","",
VLOOKUP(MOD(ROW(A1141)-2, 参照用!$J$12) + 1,参照用!$N$1:$P$50,3,0)
)</f>
        <v>憂鬱</v>
      </c>
      <c r="G1141">
        <f xml:space="preserve">
IF(A1141="","",
IFERROR(
INDEX(中間シート!$B:$CB,
MATCH(A1141&amp;B1141,中間シート!$A$1:$A$149,0),
MATCH(F1141,中間シート!$B$2:$CB$2,0)
),
"")
)</f>
        <v>0</v>
      </c>
      <c r="H1141">
        <f t="shared" si="51"/>
        <v>0</v>
      </c>
      <c r="I1141" t="str">
        <f t="shared" si="52"/>
        <v/>
      </c>
      <c r="J1141">
        <f xml:space="preserve">
_xlfn.SWITCH(E1141,
"良好サイン",H1141*VLOOKUP(F1141,参照用!$P$2:$Q$55,2,0),
"注意サイン",H1141*VLOOKUP(F1141,参照用!$P$2:$Q$55,2,0),
""
)</f>
        <v>0</v>
      </c>
      <c r="K1141" s="20">
        <f t="shared" si="53"/>
        <v>60</v>
      </c>
    </row>
    <row r="1142" spans="1:11" x14ac:dyDescent="0.2">
      <c r="A1142" s="8">
        <f>IF(INDEX(中間シート!B$1:B$149,QUOTIENT(ROW(A1142)-2, 参照用!$J$12) + 3,1)&gt;0,
INDEX(中間シート!B$1:B$149,QUOTIENT(ROW(A1142)-2, 参照用!$J$12) + 3,1),
"")</f>
        <v>46033</v>
      </c>
      <c r="B1142" s="8" t="str">
        <f>IF(INDEX(中間シート!D$1:D$149,QUOTIENT(ROW(B1142)-2, 参照用!$J$12) + 3,1)&gt;0,
INDEX(中間シート!D$1:D$149,QUOTIENT(ROW(B1142)-2, 参照用!$J$12) + 3,1),
"")</f>
        <v>夜</v>
      </c>
      <c r="C1142" s="8" t="str">
        <f>INDEX(中間シート!$A$1:$AZ$149,MATCH(A1142&amp;B1142,中間シート!$A$1:$A$149,0),MATCH(C$1,中間シート!$A$2:$AZ$2,0))</f>
        <v/>
      </c>
      <c r="D1142" s="8" t="str">
        <f>INDEX(中間シート!$A$1:$AZ$149,MATCH($A1142&amp;$B1142,中間シート!$A$1:$A$149,0),MATCH(D$1,中間シート!$A$2:$AZ$2,0))</f>
        <v/>
      </c>
      <c r="E1142" t="str">
        <f>IF(
A1142="","",
VLOOKUP(MOD(ROW(A1142)-2, 参照用!$J$12) + 1,参照用!$N$1:$P$50,2,0)
)</f>
        <v>注意サイン</v>
      </c>
      <c r="F1142" t="str">
        <f xml:space="preserve">
IF(A1142="","",
VLOOKUP(MOD(ROW(A1142)-2, 参照用!$J$12) + 1,参照用!$N$1:$P$50,3,0)
)</f>
        <v>やる気が無い</v>
      </c>
      <c r="G1142">
        <f xml:space="preserve">
IF(A1142="","",
IFERROR(
INDEX(中間シート!$B:$CB,
MATCH(A1142&amp;B1142,中間シート!$A$1:$A$149,0),
MATCH(F1142,中間シート!$B$2:$CB$2,0)
),
"")
)</f>
        <v>0</v>
      </c>
      <c r="H1142">
        <f t="shared" si="51"/>
        <v>0</v>
      </c>
      <c r="I1142" t="str">
        <f t="shared" si="52"/>
        <v/>
      </c>
      <c r="J1142">
        <f xml:space="preserve">
_xlfn.SWITCH(E1142,
"良好サイン",H1142*VLOOKUP(F1142,参照用!$P$2:$Q$55,2,0),
"注意サイン",H1142*VLOOKUP(F1142,参照用!$P$2:$Q$55,2,0),
""
)</f>
        <v>0</v>
      </c>
      <c r="K1142" s="20">
        <f t="shared" si="53"/>
        <v>60</v>
      </c>
    </row>
    <row r="1143" spans="1:11" x14ac:dyDescent="0.2">
      <c r="A1143" s="8">
        <f>IF(INDEX(中間シート!B$1:B$149,QUOTIENT(ROW(A1143)-2, 参照用!$J$12) + 3,1)&gt;0,
INDEX(中間シート!B$1:B$149,QUOTIENT(ROW(A1143)-2, 参照用!$J$12) + 3,1),
"")</f>
        <v>46033</v>
      </c>
      <c r="B1143" s="8" t="str">
        <f>IF(INDEX(中間シート!D$1:D$149,QUOTIENT(ROW(B1143)-2, 参照用!$J$12) + 3,1)&gt;0,
INDEX(中間シート!D$1:D$149,QUOTIENT(ROW(B1143)-2, 参照用!$J$12) + 3,1),
"")</f>
        <v>夜</v>
      </c>
      <c r="C1143" s="8" t="str">
        <f>INDEX(中間シート!$A$1:$AZ$149,MATCH(A1143&amp;B1143,中間シート!$A$1:$A$149,0),MATCH(C$1,中間シート!$A$2:$AZ$2,0))</f>
        <v/>
      </c>
      <c r="D1143" s="8" t="str">
        <f>INDEX(中間シート!$A$1:$AZ$149,MATCH($A1143&amp;$B1143,中間シート!$A$1:$A$149,0),MATCH(D$1,中間シート!$A$2:$AZ$2,0))</f>
        <v/>
      </c>
      <c r="E1143" t="str">
        <f>IF(
A1143="","",
VLOOKUP(MOD(ROW(A1143)-2, 参照用!$J$12) + 1,参照用!$N$1:$P$50,2,0)
)</f>
        <v>注意サイン</v>
      </c>
      <c r="F1143" t="str">
        <f xml:space="preserve">
IF(A1143="","",
VLOOKUP(MOD(ROW(A1143)-2, 参照用!$J$12) + 1,参照用!$N$1:$P$50,3,0)
)</f>
        <v>物忘れ</v>
      </c>
      <c r="G1143">
        <f xml:space="preserve">
IF(A1143="","",
IFERROR(
INDEX(中間シート!$B:$CB,
MATCH(A1143&amp;B1143,中間シート!$A$1:$A$149,0),
MATCH(F1143,中間シート!$B$2:$CB$2,0)
),
"")
)</f>
        <v>0</v>
      </c>
      <c r="H1143">
        <f t="shared" si="51"/>
        <v>0</v>
      </c>
      <c r="I1143" t="str">
        <f t="shared" si="52"/>
        <v/>
      </c>
      <c r="J1143">
        <f xml:space="preserve">
_xlfn.SWITCH(E1143,
"良好サイン",H1143*VLOOKUP(F1143,参照用!$P$2:$Q$55,2,0),
"注意サイン",H1143*VLOOKUP(F1143,参照用!$P$2:$Q$55,2,0),
""
)</f>
        <v>0</v>
      </c>
      <c r="K1143" s="20">
        <f t="shared" si="53"/>
        <v>60</v>
      </c>
    </row>
    <row r="1144" spans="1:11" x14ac:dyDescent="0.2">
      <c r="A1144" s="8">
        <f>IF(INDEX(中間シート!B$1:B$149,QUOTIENT(ROW(A1144)-2, 参照用!$J$12) + 3,1)&gt;0,
INDEX(中間シート!B$1:B$149,QUOTIENT(ROW(A1144)-2, 参照用!$J$12) + 3,1),
"")</f>
        <v>46033</v>
      </c>
      <c r="B1144" s="8" t="str">
        <f>IF(INDEX(中間シート!D$1:D$149,QUOTIENT(ROW(B1144)-2, 参照用!$J$12) + 3,1)&gt;0,
INDEX(中間シート!D$1:D$149,QUOTIENT(ROW(B1144)-2, 参照用!$J$12) + 3,1),
"")</f>
        <v>夜</v>
      </c>
      <c r="C1144" s="8" t="str">
        <f>INDEX(中間シート!$A$1:$AZ$149,MATCH(A1144&amp;B1144,中間シート!$A$1:$A$149,0),MATCH(C$1,中間シート!$A$2:$AZ$2,0))</f>
        <v/>
      </c>
      <c r="D1144" s="8" t="str">
        <f>INDEX(中間シート!$A$1:$AZ$149,MATCH($A1144&amp;$B1144,中間シート!$A$1:$A$149,0),MATCH(D$1,中間シート!$A$2:$AZ$2,0))</f>
        <v/>
      </c>
      <c r="E1144" t="str">
        <f>IF(
A1144="","",
VLOOKUP(MOD(ROW(A1144)-2, 参照用!$J$12) + 1,参照用!$N$1:$P$50,2,0)
)</f>
        <v>悪化サイン</v>
      </c>
      <c r="F1144" t="str">
        <f xml:space="preserve">
IF(A1144="","",
VLOOKUP(MOD(ROW(A1144)-2, 参照用!$J$12) + 1,参照用!$N$1:$P$50,3,0)
)</f>
        <v>イライラ</v>
      </c>
      <c r="G1144">
        <f xml:space="preserve">
IF(A1144="","",
IFERROR(
INDEX(中間シート!$B:$CB,
MATCH(A1144&amp;B1144,中間シート!$A$1:$A$149,0),
MATCH(F1144,中間シート!$B$2:$CB$2,0)
),
"")
)</f>
        <v>0</v>
      </c>
      <c r="H1144">
        <f t="shared" si="51"/>
        <v>0</v>
      </c>
      <c r="I1144" t="str">
        <f t="shared" si="52"/>
        <v/>
      </c>
      <c r="J1144" t="str">
        <f xml:space="preserve">
_xlfn.SWITCH(E1144,
"良好サイン",H1144*VLOOKUP(F1144,参照用!$P$2:$Q$55,2,0),
"注意サイン",H1144*VLOOKUP(F1144,参照用!$P$2:$Q$55,2,0),
""
)</f>
        <v/>
      </c>
      <c r="K1144" s="20">
        <f t="shared" si="53"/>
        <v>60</v>
      </c>
    </row>
    <row r="1145" spans="1:11" x14ac:dyDescent="0.2">
      <c r="A1145" s="8">
        <f>IF(INDEX(中間シート!B$1:B$149,QUOTIENT(ROW(A1145)-2, 参照用!$J$12) + 3,1)&gt;0,
INDEX(中間シート!B$1:B$149,QUOTIENT(ROW(A1145)-2, 参照用!$J$12) + 3,1),
"")</f>
        <v>46033</v>
      </c>
      <c r="B1145" s="8" t="str">
        <f>IF(INDEX(中間シート!D$1:D$149,QUOTIENT(ROW(B1145)-2, 参照用!$J$12) + 3,1)&gt;0,
INDEX(中間シート!D$1:D$149,QUOTIENT(ROW(B1145)-2, 参照用!$J$12) + 3,1),
"")</f>
        <v>夜</v>
      </c>
      <c r="C1145" s="8" t="str">
        <f>INDEX(中間シート!$A$1:$AZ$149,MATCH(A1145&amp;B1145,中間シート!$A$1:$A$149,0),MATCH(C$1,中間シート!$A$2:$AZ$2,0))</f>
        <v/>
      </c>
      <c r="D1145" s="8" t="str">
        <f>INDEX(中間シート!$A$1:$AZ$149,MATCH($A1145&amp;$B1145,中間シート!$A$1:$A$149,0),MATCH(D$1,中間シート!$A$2:$AZ$2,0))</f>
        <v/>
      </c>
      <c r="E1145" t="str">
        <f>IF(
A1145="","",
VLOOKUP(MOD(ROW(A1145)-2, 参照用!$J$12) + 1,参照用!$N$1:$P$50,2,0)
)</f>
        <v>悪化サイン</v>
      </c>
      <c r="F1145" t="str">
        <f xml:space="preserve">
IF(A1145="","",
VLOOKUP(MOD(ROW(A1145)-2, 参照用!$J$12) + 1,参照用!$N$1:$P$50,3,0)
)</f>
        <v>恐怖心</v>
      </c>
      <c r="G1145">
        <f xml:space="preserve">
IF(A1145="","",
IFERROR(
INDEX(中間シート!$B:$CB,
MATCH(A1145&amp;B1145,中間シート!$A$1:$A$149,0),
MATCH(F1145,中間シート!$B$2:$CB$2,0)
),
"")
)</f>
        <v>0</v>
      </c>
      <c r="H1145">
        <f t="shared" si="51"/>
        <v>0</v>
      </c>
      <c r="I1145" t="str">
        <f t="shared" si="52"/>
        <v/>
      </c>
      <c r="J1145" t="str">
        <f xml:space="preserve">
_xlfn.SWITCH(E1145,
"良好サイン",H1145*VLOOKUP(F1145,参照用!$P$2:$Q$55,2,0),
"注意サイン",H1145*VLOOKUP(F1145,参照用!$P$2:$Q$55,2,0),
""
)</f>
        <v/>
      </c>
      <c r="K1145" s="20">
        <f t="shared" si="53"/>
        <v>60</v>
      </c>
    </row>
    <row r="1146" spans="1:11" x14ac:dyDescent="0.2">
      <c r="A1146" s="8">
        <f>IF(INDEX(中間シート!B$1:B$149,QUOTIENT(ROW(A1146)-2, 参照用!$J$12) + 3,1)&gt;0,
INDEX(中間シート!B$1:B$149,QUOTIENT(ROW(A1146)-2, 参照用!$J$12) + 3,1),
"")</f>
        <v>46033</v>
      </c>
      <c r="B1146" s="8" t="str">
        <f>IF(INDEX(中間シート!D$1:D$149,QUOTIENT(ROW(B1146)-2, 参照用!$J$12) + 3,1)&gt;0,
INDEX(中間シート!D$1:D$149,QUOTIENT(ROW(B1146)-2, 参照用!$J$12) + 3,1),
"")</f>
        <v>夜</v>
      </c>
      <c r="C1146" s="8" t="str">
        <f>INDEX(中間シート!$A$1:$AZ$149,MATCH(A1146&amp;B1146,中間シート!$A$1:$A$149,0),MATCH(C$1,中間シート!$A$2:$AZ$2,0))</f>
        <v/>
      </c>
      <c r="D1146" s="8" t="str">
        <f>INDEX(中間シート!$A$1:$AZ$149,MATCH($A1146&amp;$B1146,中間シート!$A$1:$A$149,0),MATCH(D$1,中間シート!$A$2:$AZ$2,0))</f>
        <v/>
      </c>
      <c r="E1146" t="str">
        <f>IF(
A1146="","",
VLOOKUP(MOD(ROW(A1146)-2, 参照用!$J$12) + 1,参照用!$N$1:$P$50,2,0)
)</f>
        <v>悪化サイン</v>
      </c>
      <c r="F1146" t="str">
        <f xml:space="preserve">
IF(A1146="","",
VLOOKUP(MOD(ROW(A1146)-2, 参照用!$J$12) + 1,参照用!$N$1:$P$50,3,0)
)</f>
        <v>外出不可</v>
      </c>
      <c r="G1146">
        <f xml:space="preserve">
IF(A1146="","",
IFERROR(
INDEX(中間シート!$B:$CB,
MATCH(A1146&amp;B1146,中間シート!$A$1:$A$149,0),
MATCH(F1146,中間シート!$B$2:$CB$2,0)
),
"")
)</f>
        <v>0</v>
      </c>
      <c r="H1146">
        <f t="shared" si="51"/>
        <v>0</v>
      </c>
      <c r="I1146" t="str">
        <f t="shared" si="52"/>
        <v/>
      </c>
      <c r="J1146" t="str">
        <f xml:space="preserve">
_xlfn.SWITCH(E1146,
"良好サイン",H1146*VLOOKUP(F1146,参照用!$P$2:$Q$55,2,0),
"注意サイン",H1146*VLOOKUP(F1146,参照用!$P$2:$Q$55,2,0),
""
)</f>
        <v/>
      </c>
      <c r="K1146" s="20">
        <f t="shared" si="53"/>
        <v>60</v>
      </c>
    </row>
    <row r="1147" spans="1:11" x14ac:dyDescent="0.2">
      <c r="A1147" s="8">
        <f>IF(INDEX(中間シート!B$1:B$149,QUOTIENT(ROW(A1147)-2, 参照用!$J$12) + 3,1)&gt;0,
INDEX(中間シート!B$1:B$149,QUOTIENT(ROW(A1147)-2, 参照用!$J$12) + 3,1),
"")</f>
        <v>46033</v>
      </c>
      <c r="B1147" s="8" t="str">
        <f>IF(INDEX(中間シート!D$1:D$149,QUOTIENT(ROW(B1147)-2, 参照用!$J$12) + 3,1)&gt;0,
INDEX(中間シート!D$1:D$149,QUOTIENT(ROW(B1147)-2, 参照用!$J$12) + 3,1),
"")</f>
        <v>夜</v>
      </c>
      <c r="C1147" s="8" t="str">
        <f>INDEX(中間シート!$A$1:$AZ$149,MATCH(A1147&amp;B1147,中間シート!$A$1:$A$149,0),MATCH(C$1,中間シート!$A$2:$AZ$2,0))</f>
        <v/>
      </c>
      <c r="D1147" s="8" t="str">
        <f>INDEX(中間シート!$A$1:$AZ$149,MATCH($A1147&amp;$B1147,中間シート!$A$1:$A$149,0),MATCH(D$1,中間シート!$A$2:$AZ$2,0))</f>
        <v/>
      </c>
      <c r="E1147" t="str">
        <f>IF(
A1147="","",
VLOOKUP(MOD(ROW(A1147)-2, 参照用!$J$12) + 1,参照用!$N$1:$P$50,2,0)
)</f>
        <v>悪化サイン</v>
      </c>
      <c r="F1147" t="str">
        <f xml:space="preserve">
IF(A1147="","",
VLOOKUP(MOD(ROW(A1147)-2, 参照用!$J$12) + 1,参照用!$N$1:$P$50,3,0)
)</f>
        <v>思考不能</v>
      </c>
      <c r="G1147">
        <f xml:space="preserve">
IF(A1147="","",
IFERROR(
INDEX(中間シート!$B:$CB,
MATCH(A1147&amp;B1147,中間シート!$A$1:$A$149,0),
MATCH(F1147,中間シート!$B$2:$CB$2,0)
),
"")
)</f>
        <v>0</v>
      </c>
      <c r="H1147">
        <f t="shared" si="51"/>
        <v>0</v>
      </c>
      <c r="I1147" t="str">
        <f t="shared" si="52"/>
        <v/>
      </c>
      <c r="J1147" t="str">
        <f xml:space="preserve">
_xlfn.SWITCH(E1147,
"良好サイン",H1147*VLOOKUP(F1147,参照用!$P$2:$Q$55,2,0),
"注意サイン",H1147*VLOOKUP(F1147,参照用!$P$2:$Q$55,2,0),
""
)</f>
        <v/>
      </c>
      <c r="K1147" s="20">
        <f t="shared" si="53"/>
        <v>60</v>
      </c>
    </row>
    <row r="1148" spans="1:11" x14ac:dyDescent="0.2">
      <c r="A1148" s="8">
        <f>IF(INDEX(中間シート!B$1:B$149,QUOTIENT(ROW(A1148)-2, 参照用!$J$12) + 3,1)&gt;0,
INDEX(中間シート!B$1:B$149,QUOTIENT(ROW(A1148)-2, 参照用!$J$12) + 3,1),
"")</f>
        <v>46033</v>
      </c>
      <c r="B1148" s="8" t="str">
        <f>IF(INDEX(中間シート!D$1:D$149,QUOTIENT(ROW(B1148)-2, 参照用!$J$12) + 3,1)&gt;0,
INDEX(中間シート!D$1:D$149,QUOTIENT(ROW(B1148)-2, 参照用!$J$12) + 3,1),
"")</f>
        <v>夜</v>
      </c>
      <c r="C1148" s="8" t="str">
        <f>INDEX(中間シート!$A$1:$AZ$149,MATCH(A1148&amp;B1148,中間シート!$A$1:$A$149,0),MATCH(C$1,中間シート!$A$2:$AZ$2,0))</f>
        <v/>
      </c>
      <c r="D1148" s="8" t="str">
        <f>INDEX(中間シート!$A$1:$AZ$149,MATCH($A1148&amp;$B1148,中間シート!$A$1:$A$149,0),MATCH(D$1,中間シート!$A$2:$AZ$2,0))</f>
        <v/>
      </c>
      <c r="E1148" t="str">
        <f>IF(
A1148="","",
VLOOKUP(MOD(ROW(A1148)-2, 参照用!$J$12) + 1,参照用!$N$1:$P$50,2,0)
)</f>
        <v>悪化サイン</v>
      </c>
      <c r="F1148" t="str">
        <f xml:space="preserve">
IF(A1148="","",
VLOOKUP(MOD(ROW(A1148)-2, 参照用!$J$12) + 1,参照用!$N$1:$P$50,3,0)
)</f>
        <v>人間不信</v>
      </c>
      <c r="G1148">
        <f xml:space="preserve">
IF(A1148="","",
IFERROR(
INDEX(中間シート!$B:$CB,
MATCH(A1148&amp;B1148,中間シート!$A$1:$A$149,0),
MATCH(F1148,中間シート!$B$2:$CB$2,0)
),
"")
)</f>
        <v>0</v>
      </c>
      <c r="H1148">
        <f t="shared" si="51"/>
        <v>0</v>
      </c>
      <c r="I1148" t="str">
        <f t="shared" si="52"/>
        <v/>
      </c>
      <c r="J1148" t="str">
        <f xml:space="preserve">
_xlfn.SWITCH(E1148,
"良好サイン",H1148*VLOOKUP(F1148,参照用!$P$2:$Q$55,2,0),
"注意サイン",H1148*VLOOKUP(F1148,参照用!$P$2:$Q$55,2,0),
""
)</f>
        <v/>
      </c>
      <c r="K1148" s="20">
        <f t="shared" si="53"/>
        <v>60</v>
      </c>
    </row>
    <row r="1149" spans="1:11" x14ac:dyDescent="0.2">
      <c r="A1149" s="8">
        <f>IF(INDEX(中間シート!B$1:B$149,QUOTIENT(ROW(A1149)-2, 参照用!$J$12) + 3,1)&gt;0,
INDEX(中間シート!B$1:B$149,QUOTIENT(ROW(A1149)-2, 参照用!$J$12) + 3,1),
"")</f>
        <v>46033</v>
      </c>
      <c r="B1149" s="8" t="str">
        <f>IF(INDEX(中間シート!D$1:D$149,QUOTIENT(ROW(B1149)-2, 参照用!$J$12) + 3,1)&gt;0,
INDEX(中間シート!D$1:D$149,QUOTIENT(ROW(B1149)-2, 参照用!$J$12) + 3,1),
"")</f>
        <v>夜</v>
      </c>
      <c r="C1149" s="8" t="str">
        <f>INDEX(中間シート!$A$1:$AZ$149,MATCH(A1149&amp;B1149,中間シート!$A$1:$A$149,0),MATCH(C$1,中間シート!$A$2:$AZ$2,0))</f>
        <v/>
      </c>
      <c r="D1149" s="8" t="str">
        <f>INDEX(中間シート!$A$1:$AZ$149,MATCH($A1149&amp;$B1149,中間シート!$A$1:$A$149,0),MATCH(D$1,中間シート!$A$2:$AZ$2,0))</f>
        <v/>
      </c>
      <c r="E1149" t="str">
        <f>IF(
A1149="","",
VLOOKUP(MOD(ROW(A1149)-2, 参照用!$J$12) + 1,参照用!$N$1:$P$50,2,0)
)</f>
        <v>悪化サイン</v>
      </c>
      <c r="F1149" t="str">
        <f xml:space="preserve">
IF(A1149="","",
VLOOKUP(MOD(ROW(A1149)-2, 参照用!$J$12) + 1,参照用!$N$1:$P$50,3,0)
)</f>
        <v>破壊衝動</v>
      </c>
      <c r="G1149">
        <f xml:space="preserve">
IF(A1149="","",
IFERROR(
INDEX(中間シート!$B:$CB,
MATCH(A1149&amp;B1149,中間シート!$A$1:$A$149,0),
MATCH(F1149,中間シート!$B$2:$CB$2,0)
),
"")
)</f>
        <v>0</v>
      </c>
      <c r="H1149">
        <f t="shared" si="51"/>
        <v>0</v>
      </c>
      <c r="I1149" t="str">
        <f t="shared" si="52"/>
        <v/>
      </c>
      <c r="J1149" t="str">
        <f xml:space="preserve">
_xlfn.SWITCH(E1149,
"良好サイン",H1149*VLOOKUP(F1149,参照用!$P$2:$Q$55,2,0),
"注意サイン",H1149*VLOOKUP(F1149,参照用!$P$2:$Q$55,2,0),
""
)</f>
        <v/>
      </c>
      <c r="K1149" s="20">
        <f t="shared" si="53"/>
        <v>60</v>
      </c>
    </row>
    <row r="1150" spans="1:11" x14ac:dyDescent="0.2">
      <c r="A1150" s="8">
        <f>IF(INDEX(中間シート!B$1:B$149,QUOTIENT(ROW(A1150)-2, 参照用!$J$12) + 3,1)&gt;0,
INDEX(中間シート!B$1:B$149,QUOTIENT(ROW(A1150)-2, 参照用!$J$12) + 3,1),
"")</f>
        <v>46033</v>
      </c>
      <c r="B1150" s="8" t="str">
        <f>IF(INDEX(中間シート!D$1:D$149,QUOTIENT(ROW(B1150)-2, 参照用!$J$12) + 3,1)&gt;0,
INDEX(中間シート!D$1:D$149,QUOTIENT(ROW(B1150)-2, 参照用!$J$12) + 3,1),
"")</f>
        <v>夜</v>
      </c>
      <c r="C1150" s="8" t="str">
        <f>INDEX(中間シート!$A$1:$AZ$149,MATCH(A1150&amp;B1150,中間シート!$A$1:$A$149,0),MATCH(C$1,中間シート!$A$2:$AZ$2,0))</f>
        <v/>
      </c>
      <c r="D1150" s="8" t="str">
        <f>INDEX(中間シート!$A$1:$AZ$149,MATCH($A1150&amp;$B1150,中間シート!$A$1:$A$149,0),MATCH(D$1,中間シート!$A$2:$AZ$2,0))</f>
        <v/>
      </c>
      <c r="E1150" t="str">
        <f>IF(
A1150="","",
VLOOKUP(MOD(ROW(A1150)-2, 参照用!$J$12) + 1,参照用!$N$1:$P$50,2,0)
)</f>
        <v>リカバリー</v>
      </c>
      <c r="F1150" t="str">
        <f xml:space="preserve">
IF(A1150="","",
VLOOKUP(MOD(ROW(A1150)-2, 参照用!$J$12) + 1,参照用!$N$1:$P$50,3,0)
)</f>
        <v>ストレッチ</v>
      </c>
      <c r="G1150">
        <f xml:space="preserve">
IF(A1150="","",
IFERROR(
INDEX(中間シート!$B:$CB,
MATCH(A1150&amp;B1150,中間シート!$A$1:$A$149,0),
MATCH(F1150,中間シート!$B$2:$CB$2,0)
),
"")
)</f>
        <v>0</v>
      </c>
      <c r="H1150">
        <f t="shared" si="51"/>
        <v>0</v>
      </c>
      <c r="I1150" t="str">
        <f t="shared" si="52"/>
        <v/>
      </c>
      <c r="J1150" t="str">
        <f xml:space="preserve">
_xlfn.SWITCH(E1150,
"良好サイン",H1150*VLOOKUP(F1150,参照用!$P$2:$Q$55,2,0),
"注意サイン",H1150*VLOOKUP(F1150,参照用!$P$2:$Q$55,2,0),
""
)</f>
        <v/>
      </c>
      <c r="K1150" s="20">
        <f t="shared" si="53"/>
        <v>60</v>
      </c>
    </row>
    <row r="1151" spans="1:11" x14ac:dyDescent="0.2">
      <c r="A1151" s="8">
        <f>IF(INDEX(中間シート!B$1:B$149,QUOTIENT(ROW(A1151)-2, 参照用!$J$12) + 3,1)&gt;0,
INDEX(中間シート!B$1:B$149,QUOTIENT(ROW(A1151)-2, 参照用!$J$12) + 3,1),
"")</f>
        <v>46033</v>
      </c>
      <c r="B1151" s="8" t="str">
        <f>IF(INDEX(中間シート!D$1:D$149,QUOTIENT(ROW(B1151)-2, 参照用!$J$12) + 3,1)&gt;0,
INDEX(中間シート!D$1:D$149,QUOTIENT(ROW(B1151)-2, 参照用!$J$12) + 3,1),
"")</f>
        <v>夜</v>
      </c>
      <c r="C1151" s="8" t="str">
        <f>INDEX(中間シート!$A$1:$AZ$149,MATCH(A1151&amp;B1151,中間シート!$A$1:$A$149,0),MATCH(C$1,中間シート!$A$2:$AZ$2,0))</f>
        <v/>
      </c>
      <c r="D1151" s="8" t="str">
        <f>INDEX(中間シート!$A$1:$AZ$149,MATCH($A1151&amp;$B1151,中間シート!$A$1:$A$149,0),MATCH(D$1,中間シート!$A$2:$AZ$2,0))</f>
        <v/>
      </c>
      <c r="E1151" t="str">
        <f>IF(
A1151="","",
VLOOKUP(MOD(ROW(A1151)-2, 参照用!$J$12) + 1,参照用!$N$1:$P$50,2,0)
)</f>
        <v>リカバリー</v>
      </c>
      <c r="F1151" t="str">
        <f xml:space="preserve">
IF(A1151="","",
VLOOKUP(MOD(ROW(A1151)-2, 参照用!$J$12) + 1,参照用!$N$1:$P$50,3,0)
)</f>
        <v>仮眠</v>
      </c>
      <c r="G1151">
        <f xml:space="preserve">
IF(A1151="","",
IFERROR(
INDEX(中間シート!$B:$CB,
MATCH(A1151&amp;B1151,中間シート!$A$1:$A$149,0),
MATCH(F1151,中間シート!$B$2:$CB$2,0)
),
"")
)</f>
        <v>0</v>
      </c>
      <c r="H1151">
        <f t="shared" si="51"/>
        <v>0</v>
      </c>
      <c r="I1151" t="str">
        <f t="shared" si="52"/>
        <v/>
      </c>
      <c r="J1151" t="str">
        <f xml:space="preserve">
_xlfn.SWITCH(E1151,
"良好サイン",H1151*VLOOKUP(F1151,参照用!$P$2:$Q$55,2,0),
"注意サイン",H1151*VLOOKUP(F1151,参照用!$P$2:$Q$55,2,0),
""
)</f>
        <v/>
      </c>
      <c r="K1151" s="20">
        <f t="shared" si="53"/>
        <v>60</v>
      </c>
    </row>
    <row r="1152" spans="1:11" x14ac:dyDescent="0.2">
      <c r="A1152" s="8">
        <f>IF(INDEX(中間シート!B$1:B$149,QUOTIENT(ROW(A1152)-2, 参照用!$J$12) + 3,1)&gt;0,
INDEX(中間シート!B$1:B$149,QUOTIENT(ROW(A1152)-2, 参照用!$J$12) + 3,1),
"")</f>
        <v>46033</v>
      </c>
      <c r="B1152" s="8" t="str">
        <f>IF(INDEX(中間シート!D$1:D$149,QUOTIENT(ROW(B1152)-2, 参照用!$J$12) + 3,1)&gt;0,
INDEX(中間シート!D$1:D$149,QUOTIENT(ROW(B1152)-2, 参照用!$J$12) + 3,1),
"")</f>
        <v>夜</v>
      </c>
      <c r="C1152" s="8" t="str">
        <f>INDEX(中間シート!$A$1:$AZ$149,MATCH(A1152&amp;B1152,中間シート!$A$1:$A$149,0),MATCH(C$1,中間シート!$A$2:$AZ$2,0))</f>
        <v/>
      </c>
      <c r="D1152" s="8" t="str">
        <f>INDEX(中間シート!$A$1:$AZ$149,MATCH($A1152&amp;$B1152,中間シート!$A$1:$A$149,0),MATCH(D$1,中間シート!$A$2:$AZ$2,0))</f>
        <v/>
      </c>
      <c r="E1152" t="str">
        <f>IF(
A1152="","",
VLOOKUP(MOD(ROW(A1152)-2, 参照用!$J$12) + 1,参照用!$N$1:$P$50,2,0)
)</f>
        <v>リカバリー</v>
      </c>
      <c r="F1152" t="str">
        <f xml:space="preserve">
IF(A1152="","",
VLOOKUP(MOD(ROW(A1152)-2, 参照用!$J$12) + 1,参照用!$N$1:$P$50,3,0)
)</f>
        <v>音楽</v>
      </c>
      <c r="G1152">
        <f xml:space="preserve">
IF(A1152="","",
IFERROR(
INDEX(中間シート!$B:$CB,
MATCH(A1152&amp;B1152,中間シート!$A$1:$A$149,0),
MATCH(F1152,中間シート!$B$2:$CB$2,0)
),
"")
)</f>
        <v>0</v>
      </c>
      <c r="H1152">
        <f t="shared" si="51"/>
        <v>0</v>
      </c>
      <c r="I1152" t="str">
        <f t="shared" si="52"/>
        <v/>
      </c>
      <c r="J1152" t="str">
        <f xml:space="preserve">
_xlfn.SWITCH(E1152,
"良好サイン",H1152*VLOOKUP(F1152,参照用!$P$2:$Q$55,2,0),
"注意サイン",H1152*VLOOKUP(F1152,参照用!$P$2:$Q$55,2,0),
""
)</f>
        <v/>
      </c>
      <c r="K1152" s="20">
        <f t="shared" si="53"/>
        <v>60</v>
      </c>
    </row>
    <row r="1153" spans="1:11" x14ac:dyDescent="0.2">
      <c r="A1153" s="8">
        <f>IF(INDEX(中間シート!B$1:B$149,QUOTIENT(ROW(A1153)-2, 参照用!$J$12) + 3,1)&gt;0,
INDEX(中間シート!B$1:B$149,QUOTIENT(ROW(A1153)-2, 参照用!$J$12) + 3,1),
"")</f>
        <v>46033</v>
      </c>
      <c r="B1153" s="8" t="str">
        <f>IF(INDEX(中間シート!D$1:D$149,QUOTIENT(ROW(B1153)-2, 参照用!$J$12) + 3,1)&gt;0,
INDEX(中間シート!D$1:D$149,QUOTIENT(ROW(B1153)-2, 参照用!$J$12) + 3,1),
"")</f>
        <v>夜</v>
      </c>
      <c r="C1153" s="8" t="str">
        <f>INDEX(中間シート!$A$1:$AZ$149,MATCH(A1153&amp;B1153,中間シート!$A$1:$A$149,0),MATCH(C$1,中間シート!$A$2:$AZ$2,0))</f>
        <v/>
      </c>
      <c r="D1153" s="8" t="str">
        <f>INDEX(中間シート!$A$1:$AZ$149,MATCH($A1153&amp;$B1153,中間シート!$A$1:$A$149,0),MATCH(D$1,中間シート!$A$2:$AZ$2,0))</f>
        <v/>
      </c>
      <c r="E1153" t="str">
        <f>IF(
A1153="","",
VLOOKUP(MOD(ROW(A1153)-2, 参照用!$J$12) + 1,参照用!$N$1:$P$50,2,0)
)</f>
        <v>リカバリー</v>
      </c>
      <c r="F1153" t="str">
        <f xml:space="preserve">
IF(A1153="","",
VLOOKUP(MOD(ROW(A1153)-2, 参照用!$J$12) + 1,参照用!$N$1:$P$50,3,0)
)</f>
        <v>頓服</v>
      </c>
      <c r="G1153">
        <f xml:space="preserve">
IF(A1153="","",
IFERROR(
INDEX(中間シート!$B:$CB,
MATCH(A1153&amp;B1153,中間シート!$A$1:$A$149,0),
MATCH(F1153,中間シート!$B$2:$CB$2,0)
),
"")
)</f>
        <v>0</v>
      </c>
      <c r="H1153">
        <f t="shared" si="51"/>
        <v>0</v>
      </c>
      <c r="I1153" t="str">
        <f t="shared" si="52"/>
        <v/>
      </c>
      <c r="J1153" t="str">
        <f xml:space="preserve">
_xlfn.SWITCH(E1153,
"良好サイン",H1153*VLOOKUP(F1153,参照用!$P$2:$Q$55,2,0),
"注意サイン",H1153*VLOOKUP(F1153,参照用!$P$2:$Q$55,2,0),
""
)</f>
        <v/>
      </c>
      <c r="K1153" s="20">
        <f t="shared" si="53"/>
        <v>60</v>
      </c>
    </row>
    <row r="1154" spans="1:11" x14ac:dyDescent="0.2">
      <c r="A1154" s="8">
        <f>IF(INDEX(中間シート!B$1:B$149,QUOTIENT(ROW(A1154)-2, 参照用!$J$12) + 3,1)&gt;0,
INDEX(中間シート!B$1:B$149,QUOTIENT(ROW(A1154)-2, 参照用!$J$12) + 3,1),
"")</f>
        <v>46033</v>
      </c>
      <c r="B1154" s="8" t="str">
        <f>IF(INDEX(中間シート!D$1:D$149,QUOTIENT(ROW(B1154)-2, 参照用!$J$12) + 3,1)&gt;0,
INDEX(中間シート!D$1:D$149,QUOTIENT(ROW(B1154)-2, 参照用!$J$12) + 3,1),
"")</f>
        <v>夜</v>
      </c>
      <c r="C1154" s="8" t="str">
        <f>INDEX(中間シート!$A$1:$AZ$149,MATCH(A1154&amp;B1154,中間シート!$A$1:$A$149,0),MATCH(C$1,中間シート!$A$2:$AZ$2,0))</f>
        <v/>
      </c>
      <c r="D1154" s="8" t="str">
        <f>INDEX(中間シート!$A$1:$AZ$149,MATCH($A1154&amp;$B1154,中間シート!$A$1:$A$149,0),MATCH(D$1,中間シート!$A$2:$AZ$2,0))</f>
        <v/>
      </c>
      <c r="E1154" t="str">
        <f>IF(
A1154="","",
VLOOKUP(MOD(ROW(A1154)-2, 参照用!$J$12) + 1,参照用!$N$1:$P$50,2,0)
)</f>
        <v>リカバリー</v>
      </c>
      <c r="F1154" t="str">
        <f xml:space="preserve">
IF(A1154="","",
VLOOKUP(MOD(ROW(A1154)-2, 参照用!$J$12) + 1,参照用!$N$1:$P$50,3,0)
)</f>
        <v>散歩</v>
      </c>
      <c r="G1154">
        <f xml:space="preserve">
IF(A1154="","",
IFERROR(
INDEX(中間シート!$B:$CB,
MATCH(A1154&amp;B1154,中間シート!$A$1:$A$149,0),
MATCH(F1154,中間シート!$B$2:$CB$2,0)
),
"")
)</f>
        <v>0</v>
      </c>
      <c r="H1154">
        <f t="shared" si="51"/>
        <v>0</v>
      </c>
      <c r="I1154" t="str">
        <f t="shared" si="52"/>
        <v/>
      </c>
      <c r="J1154" t="str">
        <f xml:space="preserve">
_xlfn.SWITCH(E1154,
"良好サイン",H1154*VLOOKUP(F1154,参照用!$P$2:$Q$55,2,0),
"注意サイン",H1154*VLOOKUP(F1154,参照用!$P$2:$Q$55,2,0),
""
)</f>
        <v/>
      </c>
      <c r="K1154" s="20">
        <f t="shared" si="53"/>
        <v>60</v>
      </c>
    </row>
    <row r="1155" spans="1:11" x14ac:dyDescent="0.2">
      <c r="A1155" s="8">
        <f>IF(INDEX(中間シート!B$1:B$149,QUOTIENT(ROW(A1155)-2, 参照用!$J$12) + 3,1)&gt;0,
INDEX(中間シート!B$1:B$149,QUOTIENT(ROW(A1155)-2, 参照用!$J$12) + 3,1),
"")</f>
        <v>46033</v>
      </c>
      <c r="B1155" s="8" t="str">
        <f>IF(INDEX(中間シート!D$1:D$149,QUOTIENT(ROW(B1155)-2, 参照用!$J$12) + 3,1)&gt;0,
INDEX(中間シート!D$1:D$149,QUOTIENT(ROW(B1155)-2, 参照用!$J$12) + 3,1),
"")</f>
        <v>夜</v>
      </c>
      <c r="C1155" s="8" t="str">
        <f>INDEX(中間シート!$A$1:$AZ$149,MATCH(A1155&amp;B1155,中間シート!$A$1:$A$149,0),MATCH(C$1,中間シート!$A$2:$AZ$2,0))</f>
        <v/>
      </c>
      <c r="D1155" s="8" t="str">
        <f>INDEX(中間シート!$A$1:$AZ$149,MATCH($A1155&amp;$B1155,中間シート!$A$1:$A$149,0),MATCH(D$1,中間シート!$A$2:$AZ$2,0))</f>
        <v/>
      </c>
      <c r="E1155" t="str">
        <f>IF(
A1155="","",
VLOOKUP(MOD(ROW(A1155)-2, 参照用!$J$12) + 1,参照用!$N$1:$P$50,2,0)
)</f>
        <v>服薬</v>
      </c>
      <c r="F1155" t="str">
        <f xml:space="preserve">
IF(A1155="","",
VLOOKUP(MOD(ROW(A1155)-2, 参照用!$J$12) + 1,参照用!$N$1:$P$50,3,0)
)</f>
        <v>いつもの薬</v>
      </c>
      <c r="G1155">
        <f xml:space="preserve">
IF(A1155="","",
IFERROR(
INDEX(中間シート!$B:$CB,
MATCH(A1155&amp;B1155,中間シート!$A$1:$A$149,0),
MATCH(F1155,中間シート!$B$2:$CB$2,0)
),
"")
)</f>
        <v>0</v>
      </c>
      <c r="H1155">
        <f t="shared" ref="H1155:H1218" si="54">IFERROR(IF(VALUE(G1155)&gt;100,"",VALUE(G1155)),"")</f>
        <v>0</v>
      </c>
      <c r="I1155" t="str">
        <f t="shared" ref="I1155:I1218" si="55">IF(H1155="",G1155,"")</f>
        <v/>
      </c>
      <c r="J1155" t="str">
        <f xml:space="preserve">
_xlfn.SWITCH(E1155,
"良好サイン",H1155*VLOOKUP(F1155,参照用!$P$2:$Q$55,2,0),
"注意サイン",H1155*VLOOKUP(F1155,参照用!$P$2:$Q$55,2,0),
""
)</f>
        <v/>
      </c>
      <c r="K1155" s="20">
        <f t="shared" ref="K1155:K1218" si="56">IFERROR(IF(A1155="","",(60+SUMIFS($J$1:$J$3999,$A$1:$A$3999,A1155,$B$1:$B$3999,B1155)))
/
(1+SUMIFS(H:H,A:A,A1155,B:B,B1155,E:E,"悪化サイン")),"")</f>
        <v>60</v>
      </c>
    </row>
    <row r="1156" spans="1:11" x14ac:dyDescent="0.2">
      <c r="A1156" s="8">
        <f>IF(INDEX(中間シート!B$1:B$149,QUOTIENT(ROW(A1156)-2, 参照用!$J$12) + 3,1)&gt;0,
INDEX(中間シート!B$1:B$149,QUOTIENT(ROW(A1156)-2, 参照用!$J$12) + 3,1),
"")</f>
        <v>46033</v>
      </c>
      <c r="B1156" s="8" t="str">
        <f>IF(INDEX(中間シート!D$1:D$149,QUOTIENT(ROW(B1156)-2, 参照用!$J$12) + 3,1)&gt;0,
INDEX(中間シート!D$1:D$149,QUOTIENT(ROW(B1156)-2, 参照用!$J$12) + 3,1),
"")</f>
        <v>夜</v>
      </c>
      <c r="C1156" s="8" t="str">
        <f>INDEX(中間シート!$A$1:$AZ$149,MATCH(A1156&amp;B1156,中間シート!$A$1:$A$149,0),MATCH(C$1,中間シート!$A$2:$AZ$2,0))</f>
        <v/>
      </c>
      <c r="D1156" s="8" t="str">
        <f>INDEX(中間シート!$A$1:$AZ$149,MATCH($A1156&amp;$B1156,中間シート!$A$1:$A$149,0),MATCH(D$1,中間シート!$A$2:$AZ$2,0))</f>
        <v/>
      </c>
      <c r="E1156" t="str">
        <f>IF(
A1156="","",
VLOOKUP(MOD(ROW(A1156)-2, 参照用!$J$12) + 1,参照用!$N$1:$P$50,2,0)
)</f>
        <v>備考</v>
      </c>
      <c r="F1156" t="str">
        <f xml:space="preserve">
IF(A1156="","",
VLOOKUP(MOD(ROW(A1156)-2, 参照用!$J$12) + 1,参照用!$N$1:$P$50,3,0)
)</f>
        <v>コメント</v>
      </c>
      <c r="G1156" t="str">
        <f xml:space="preserve">
IF(A1156="","",
IFERROR(
INDEX(中間シート!$B:$CB,
MATCH(A1156&amp;B1156,中間シート!$A$1:$A$149,0),
MATCH(F1156,中間シート!$B$2:$CB$2,0)
),
"")
)</f>
        <v/>
      </c>
      <c r="H1156" t="str">
        <f t="shared" si="54"/>
        <v/>
      </c>
      <c r="I1156" t="str">
        <f t="shared" si="55"/>
        <v/>
      </c>
      <c r="J1156" t="str">
        <f xml:space="preserve">
_xlfn.SWITCH(E1156,
"良好サイン",H1156*VLOOKUP(F1156,参照用!$P$2:$Q$55,2,0),
"注意サイン",H1156*VLOOKUP(F1156,参照用!$P$2:$Q$55,2,0),
""
)</f>
        <v/>
      </c>
      <c r="K1156" s="20">
        <f t="shared" si="56"/>
        <v>60</v>
      </c>
    </row>
    <row r="1157" spans="1:11" x14ac:dyDescent="0.2">
      <c r="A1157" s="8">
        <f>IF(INDEX(中間シート!B$1:B$149,QUOTIENT(ROW(A1157)-2, 参照用!$J$12) + 3,1)&gt;0,
INDEX(中間シート!B$1:B$149,QUOTIENT(ROW(A1157)-2, 参照用!$J$12) + 3,1),
"")</f>
        <v>46034</v>
      </c>
      <c r="B1157" s="8" t="str">
        <f>IF(INDEX(中間シート!D$1:D$149,QUOTIENT(ROW(B1157)-2, 参照用!$J$12) + 3,1)&gt;0,
INDEX(中間シート!D$1:D$149,QUOTIENT(ROW(B1157)-2, 参照用!$J$12) + 3,1),
"")</f>
        <v>朝</v>
      </c>
      <c r="C1157" s="8" t="str">
        <f>INDEX(中間シート!$A$1:$AZ$149,MATCH(A1157&amp;B1157,中間シート!$A$1:$A$149,0),MATCH(C$1,中間シート!$A$2:$AZ$2,0))</f>
        <v/>
      </c>
      <c r="D1157" s="8" t="str">
        <f>INDEX(中間シート!$A$1:$AZ$149,MATCH($A1157&amp;$B1157,中間シート!$A$1:$A$149,0),MATCH(D$1,中間シート!$A$2:$AZ$2,0))</f>
        <v/>
      </c>
      <c r="E1157" t="str">
        <f>IF(
A1157="","",
VLOOKUP(MOD(ROW(A1157)-2, 参照用!$J$12) + 1,参照用!$N$1:$P$50,2,0)
)</f>
        <v>日付</v>
      </c>
      <c r="F1157" t="str">
        <f xml:space="preserve">
IF(A1157="","",
VLOOKUP(MOD(ROW(A1157)-2, 参照用!$J$12) + 1,参照用!$N$1:$P$50,3,0)
)</f>
        <v>日付</v>
      </c>
      <c r="G1157">
        <f xml:space="preserve">
IF(A1157="","",
IFERROR(
INDEX(中間シート!$B:$CB,
MATCH(A1157&amp;B1157,中間シート!$A$1:$A$149,0),
MATCH(F1157,中間シート!$B$2:$CB$2,0)
),
"")
)</f>
        <v>46034</v>
      </c>
      <c r="H1157" t="str">
        <f t="shared" si="54"/>
        <v/>
      </c>
      <c r="I1157">
        <f t="shared" si="55"/>
        <v>46034</v>
      </c>
      <c r="J1157" t="str">
        <f xml:space="preserve">
_xlfn.SWITCH(E1157,
"良好サイン",H1157*VLOOKUP(F1157,参照用!$P$2:$Q$55,2,0),
"注意サイン",H1157*VLOOKUP(F1157,参照用!$P$2:$Q$55,2,0),
""
)</f>
        <v/>
      </c>
      <c r="K1157" s="20">
        <f t="shared" si="56"/>
        <v>60</v>
      </c>
    </row>
    <row r="1158" spans="1:11" x14ac:dyDescent="0.2">
      <c r="A1158" s="8">
        <f>IF(INDEX(中間シート!B$1:B$149,QUOTIENT(ROW(A1158)-2, 参照用!$J$12) + 3,1)&gt;0,
INDEX(中間シート!B$1:B$149,QUOTIENT(ROW(A1158)-2, 参照用!$J$12) + 3,1),
"")</f>
        <v>46034</v>
      </c>
      <c r="B1158" s="8" t="str">
        <f>IF(INDEX(中間シート!D$1:D$149,QUOTIENT(ROW(B1158)-2, 参照用!$J$12) + 3,1)&gt;0,
INDEX(中間シート!D$1:D$149,QUOTIENT(ROW(B1158)-2, 参照用!$J$12) + 3,1),
"")</f>
        <v>朝</v>
      </c>
      <c r="C1158" s="8" t="str">
        <f>INDEX(中間シート!$A$1:$AZ$149,MATCH(A1158&amp;B1158,中間シート!$A$1:$A$149,0),MATCH(C$1,中間シート!$A$2:$AZ$2,0))</f>
        <v/>
      </c>
      <c r="D1158" s="8" t="str">
        <f>INDEX(中間シート!$A$1:$AZ$149,MATCH($A1158&amp;$B1158,中間シート!$A$1:$A$149,0),MATCH(D$1,中間シート!$A$2:$AZ$2,0))</f>
        <v/>
      </c>
      <c r="E1158" t="str">
        <f>IF(
A1158="","",
VLOOKUP(MOD(ROW(A1158)-2, 参照用!$J$12) + 1,参照用!$N$1:$P$50,2,0)
)</f>
        <v>曜日</v>
      </c>
      <c r="F1158" t="str">
        <f xml:space="preserve">
IF(A1158="","",
VLOOKUP(MOD(ROW(A1158)-2, 参照用!$J$12) + 1,参照用!$N$1:$P$50,3,0)
)</f>
        <v>曜日</v>
      </c>
      <c r="G1158" t="str">
        <f xml:space="preserve">
IF(A1158="","",
IFERROR(
INDEX(中間シート!$B:$CB,
MATCH(A1158&amp;B1158,中間シート!$A$1:$A$149,0),
MATCH(F1158,中間シート!$B$2:$CB$2,0)
),
"")
)</f>
        <v>月</v>
      </c>
      <c r="H1158" t="str">
        <f t="shared" si="54"/>
        <v/>
      </c>
      <c r="I1158" t="str">
        <f t="shared" si="55"/>
        <v>月</v>
      </c>
      <c r="J1158" t="str">
        <f xml:space="preserve">
_xlfn.SWITCH(E1158,
"良好サイン",H1158*VLOOKUP(F1158,参照用!$P$2:$Q$55,2,0),
"注意サイン",H1158*VLOOKUP(F1158,参照用!$P$2:$Q$55,2,0),
""
)</f>
        <v/>
      </c>
      <c r="K1158" s="20">
        <f t="shared" si="56"/>
        <v>60</v>
      </c>
    </row>
    <row r="1159" spans="1:11" x14ac:dyDescent="0.2">
      <c r="A1159" s="8">
        <f>IF(INDEX(中間シート!B$1:B$149,QUOTIENT(ROW(A1159)-2, 参照用!$J$12) + 3,1)&gt;0,
INDEX(中間シート!B$1:B$149,QUOTIENT(ROW(A1159)-2, 参照用!$J$12) + 3,1),
"")</f>
        <v>46034</v>
      </c>
      <c r="B1159" s="8" t="str">
        <f>IF(INDEX(中間シート!D$1:D$149,QUOTIENT(ROW(B1159)-2, 参照用!$J$12) + 3,1)&gt;0,
INDEX(中間シート!D$1:D$149,QUOTIENT(ROW(B1159)-2, 参照用!$J$12) + 3,1),
"")</f>
        <v>朝</v>
      </c>
      <c r="C1159" s="8" t="str">
        <f>INDEX(中間シート!$A$1:$AZ$149,MATCH(A1159&amp;B1159,中間シート!$A$1:$A$149,0),MATCH(C$1,中間シート!$A$2:$AZ$2,0))</f>
        <v/>
      </c>
      <c r="D1159" s="8" t="str">
        <f>INDEX(中間シート!$A$1:$AZ$149,MATCH($A1159&amp;$B1159,中間シート!$A$1:$A$149,0),MATCH(D$1,中間シート!$A$2:$AZ$2,0))</f>
        <v/>
      </c>
      <c r="E1159" t="str">
        <f>IF(
A1159="","",
VLOOKUP(MOD(ROW(A1159)-2, 参照用!$J$12) + 1,参照用!$N$1:$P$50,2,0)
)</f>
        <v>時間帯</v>
      </c>
      <c r="F1159" t="str">
        <f xml:space="preserve">
IF(A1159="","",
VLOOKUP(MOD(ROW(A1159)-2, 参照用!$J$12) + 1,参照用!$N$1:$P$50,3,0)
)</f>
        <v>時間帯</v>
      </c>
      <c r="G1159" t="str">
        <f xml:space="preserve">
IF(A1159="","",
IFERROR(
INDEX(中間シート!$B:$CB,
MATCH(A1159&amp;B1159,中間シート!$A$1:$A$149,0),
MATCH(F1159,中間シート!$B$2:$CB$2,0)
),
"")
)</f>
        <v>朝</v>
      </c>
      <c r="H1159" t="str">
        <f t="shared" si="54"/>
        <v/>
      </c>
      <c r="I1159" t="str">
        <f t="shared" si="55"/>
        <v>朝</v>
      </c>
      <c r="J1159" t="str">
        <f xml:space="preserve">
_xlfn.SWITCH(E1159,
"良好サイン",H1159*VLOOKUP(F1159,参照用!$P$2:$Q$55,2,0),
"注意サイン",H1159*VLOOKUP(F1159,参照用!$P$2:$Q$55,2,0),
""
)</f>
        <v/>
      </c>
      <c r="K1159" s="20">
        <f t="shared" si="56"/>
        <v>60</v>
      </c>
    </row>
    <row r="1160" spans="1:11" x14ac:dyDescent="0.2">
      <c r="A1160" s="8">
        <f>IF(INDEX(中間シート!B$1:B$149,QUOTIENT(ROW(A1160)-2, 参照用!$J$12) + 3,1)&gt;0,
INDEX(中間シート!B$1:B$149,QUOTIENT(ROW(A1160)-2, 参照用!$J$12) + 3,1),
"")</f>
        <v>46034</v>
      </c>
      <c r="B1160" s="8" t="str">
        <f>IF(INDEX(中間シート!D$1:D$149,QUOTIENT(ROW(B1160)-2, 参照用!$J$12) + 3,1)&gt;0,
INDEX(中間シート!D$1:D$149,QUOTIENT(ROW(B1160)-2, 参照用!$J$12) + 3,1),
"")</f>
        <v>朝</v>
      </c>
      <c r="C1160" s="8" t="str">
        <f>INDEX(中間シート!$A$1:$AZ$149,MATCH(A1160&amp;B1160,中間シート!$A$1:$A$149,0),MATCH(C$1,中間シート!$A$2:$AZ$2,0))</f>
        <v/>
      </c>
      <c r="D1160" s="8" t="str">
        <f>INDEX(中間シート!$A$1:$AZ$149,MATCH($A1160&amp;$B1160,中間シート!$A$1:$A$149,0),MATCH(D$1,中間シート!$A$2:$AZ$2,0))</f>
        <v/>
      </c>
      <c r="E1160" t="str">
        <f>IF(
A1160="","",
VLOOKUP(MOD(ROW(A1160)-2, 参照用!$J$12) + 1,参照用!$N$1:$P$50,2,0)
)</f>
        <v>気候</v>
      </c>
      <c r="F1160" t="str">
        <f xml:space="preserve">
IF(A1160="","",
VLOOKUP(MOD(ROW(A1160)-2, 参照用!$J$12) + 1,参照用!$N$1:$P$50,3,0)
)</f>
        <v>天気</v>
      </c>
      <c r="G1160" t="str">
        <f xml:space="preserve">
IF(A1160="","",
IFERROR(
INDEX(中間シート!$B:$CB,
MATCH(A1160&amp;B1160,中間シート!$A$1:$A$149,0),
MATCH(F1160,中間シート!$B$2:$CB$2,0)
),
"")
)</f>
        <v/>
      </c>
      <c r="H1160" t="str">
        <f t="shared" si="54"/>
        <v/>
      </c>
      <c r="I1160" t="str">
        <f t="shared" si="55"/>
        <v/>
      </c>
      <c r="J1160" t="str">
        <f xml:space="preserve">
_xlfn.SWITCH(E1160,
"良好サイン",H1160*VLOOKUP(F1160,参照用!$P$2:$Q$55,2,0),
"注意サイン",H1160*VLOOKUP(F1160,参照用!$P$2:$Q$55,2,0),
""
)</f>
        <v/>
      </c>
      <c r="K1160" s="20">
        <f t="shared" si="56"/>
        <v>60</v>
      </c>
    </row>
    <row r="1161" spans="1:11" x14ac:dyDescent="0.2">
      <c r="A1161" s="8">
        <f>IF(INDEX(中間シート!B$1:B$149,QUOTIENT(ROW(A1161)-2, 参照用!$J$12) + 3,1)&gt;0,
INDEX(中間シート!B$1:B$149,QUOTIENT(ROW(A1161)-2, 参照用!$J$12) + 3,1),
"")</f>
        <v>46034</v>
      </c>
      <c r="B1161" s="8" t="str">
        <f>IF(INDEX(中間シート!D$1:D$149,QUOTIENT(ROW(B1161)-2, 参照用!$J$12) + 3,1)&gt;0,
INDEX(中間シート!D$1:D$149,QUOTIENT(ROW(B1161)-2, 参照用!$J$12) + 3,1),
"")</f>
        <v>朝</v>
      </c>
      <c r="C1161" s="8" t="str">
        <f>INDEX(中間シート!$A$1:$AZ$149,MATCH(A1161&amp;B1161,中間シート!$A$1:$A$149,0),MATCH(C$1,中間シート!$A$2:$AZ$2,0))</f>
        <v/>
      </c>
      <c r="D1161" s="8" t="str">
        <f>INDEX(中間シート!$A$1:$AZ$149,MATCH($A1161&amp;$B1161,中間シート!$A$1:$A$149,0),MATCH(D$1,中間シート!$A$2:$AZ$2,0))</f>
        <v/>
      </c>
      <c r="E1161" t="str">
        <f>IF(
A1161="","",
VLOOKUP(MOD(ROW(A1161)-2, 参照用!$J$12) + 1,参照用!$N$1:$P$50,2,0)
)</f>
        <v>気候</v>
      </c>
      <c r="F1161" t="str">
        <f xml:space="preserve">
IF(A1161="","",
VLOOKUP(MOD(ROW(A1161)-2, 参照用!$J$12) + 1,参照用!$N$1:$P$50,3,0)
)</f>
        <v>気温</v>
      </c>
      <c r="G1161" t="str">
        <f xml:space="preserve">
IF(A1161="","",
IFERROR(
INDEX(中間シート!$B:$CB,
MATCH(A1161&amp;B1161,中間シート!$A$1:$A$149,0),
MATCH(F1161,中間シート!$B$2:$CB$2,0)
),
"")
)</f>
        <v/>
      </c>
      <c r="H1161" t="str">
        <f t="shared" si="54"/>
        <v/>
      </c>
      <c r="I1161" t="str">
        <f t="shared" si="55"/>
        <v/>
      </c>
      <c r="J1161" t="str">
        <f xml:space="preserve">
_xlfn.SWITCH(E1161,
"良好サイン",H1161*VLOOKUP(F1161,参照用!$P$2:$Q$55,2,0),
"注意サイン",H1161*VLOOKUP(F1161,参照用!$P$2:$Q$55,2,0),
""
)</f>
        <v/>
      </c>
      <c r="K1161" s="20">
        <f t="shared" si="56"/>
        <v>60</v>
      </c>
    </row>
    <row r="1162" spans="1:11" x14ac:dyDescent="0.2">
      <c r="A1162" s="8">
        <f>IF(INDEX(中間シート!B$1:B$149,QUOTIENT(ROW(A1162)-2, 参照用!$J$12) + 3,1)&gt;0,
INDEX(中間シート!B$1:B$149,QUOTIENT(ROW(A1162)-2, 参照用!$J$12) + 3,1),
"")</f>
        <v>46034</v>
      </c>
      <c r="B1162" s="8" t="str">
        <f>IF(INDEX(中間シート!D$1:D$149,QUOTIENT(ROW(B1162)-2, 参照用!$J$12) + 3,1)&gt;0,
INDEX(中間シート!D$1:D$149,QUOTIENT(ROW(B1162)-2, 参照用!$J$12) + 3,1),
"")</f>
        <v>朝</v>
      </c>
      <c r="C1162" s="8" t="str">
        <f>INDEX(中間シート!$A$1:$AZ$149,MATCH(A1162&amp;B1162,中間シート!$A$1:$A$149,0),MATCH(C$1,中間シート!$A$2:$AZ$2,0))</f>
        <v/>
      </c>
      <c r="D1162" s="8" t="str">
        <f>INDEX(中間シート!$A$1:$AZ$149,MATCH($A1162&amp;$B1162,中間シート!$A$1:$A$149,0),MATCH(D$1,中間シート!$A$2:$AZ$2,0))</f>
        <v/>
      </c>
      <c r="E1162" t="str">
        <f>IF(
A1162="","",
VLOOKUP(MOD(ROW(A1162)-2, 参照用!$J$12) + 1,参照用!$N$1:$P$50,2,0)
)</f>
        <v>基礎指標</v>
      </c>
      <c r="F1162" t="str">
        <f xml:space="preserve">
IF(A1162="","",
VLOOKUP(MOD(ROW(A1162)-2, 参照用!$J$12) + 1,参照用!$N$1:$P$50,3,0)
)</f>
        <v>睡眠</v>
      </c>
      <c r="G1162">
        <f xml:space="preserve">
IF(A1162="","",
IFERROR(
INDEX(中間シート!$B:$CB,
MATCH(A1162&amp;B1162,中間シート!$A$1:$A$149,0),
MATCH(F1162,中間シート!$B$2:$CB$2,0)
),
"")
)</f>
        <v>0</v>
      </c>
      <c r="H1162">
        <f t="shared" si="54"/>
        <v>0</v>
      </c>
      <c r="I1162" t="str">
        <f t="shared" si="55"/>
        <v/>
      </c>
      <c r="J1162" t="str">
        <f xml:space="preserve">
_xlfn.SWITCH(E1162,
"良好サイン",H1162*VLOOKUP(F1162,参照用!$P$2:$Q$55,2,0),
"注意サイン",H1162*VLOOKUP(F1162,参照用!$P$2:$Q$55,2,0),
""
)</f>
        <v/>
      </c>
      <c r="K1162" s="20">
        <f t="shared" si="56"/>
        <v>60</v>
      </c>
    </row>
    <row r="1163" spans="1:11" x14ac:dyDescent="0.2">
      <c r="A1163" s="8">
        <f>IF(INDEX(中間シート!B$1:B$149,QUOTIENT(ROW(A1163)-2, 参照用!$J$12) + 3,1)&gt;0,
INDEX(中間シート!B$1:B$149,QUOTIENT(ROW(A1163)-2, 参照用!$J$12) + 3,1),
"")</f>
        <v>46034</v>
      </c>
      <c r="B1163" s="8" t="str">
        <f>IF(INDEX(中間シート!D$1:D$149,QUOTIENT(ROW(B1163)-2, 参照用!$J$12) + 3,1)&gt;0,
INDEX(中間シート!D$1:D$149,QUOTIENT(ROW(B1163)-2, 参照用!$J$12) + 3,1),
"")</f>
        <v>朝</v>
      </c>
      <c r="C1163" s="8" t="str">
        <f>INDEX(中間シート!$A$1:$AZ$149,MATCH(A1163&amp;B1163,中間シート!$A$1:$A$149,0),MATCH(C$1,中間シート!$A$2:$AZ$2,0))</f>
        <v/>
      </c>
      <c r="D1163" s="8" t="str">
        <f>INDEX(中間シート!$A$1:$AZ$149,MATCH($A1163&amp;$B1163,中間シート!$A$1:$A$149,0),MATCH(D$1,中間シート!$A$2:$AZ$2,0))</f>
        <v/>
      </c>
      <c r="E1163" t="str">
        <f>IF(
A1163="","",
VLOOKUP(MOD(ROW(A1163)-2, 参照用!$J$12) + 1,参照用!$N$1:$P$50,2,0)
)</f>
        <v>基礎指標</v>
      </c>
      <c r="F1163" t="str">
        <f xml:space="preserve">
IF(A1163="","",
VLOOKUP(MOD(ROW(A1163)-2, 参照用!$J$12) + 1,参照用!$N$1:$P$50,3,0)
)</f>
        <v>食事</v>
      </c>
      <c r="G1163">
        <f xml:space="preserve">
IF(A1163="","",
IFERROR(
INDEX(中間シート!$B:$CB,
MATCH(A1163&amp;B1163,中間シート!$A$1:$A$149,0),
MATCH(F1163,中間シート!$B$2:$CB$2,0)
),
"")
)</f>
        <v>0</v>
      </c>
      <c r="H1163">
        <f t="shared" si="54"/>
        <v>0</v>
      </c>
      <c r="I1163" t="str">
        <f t="shared" si="55"/>
        <v/>
      </c>
      <c r="J1163" t="str">
        <f xml:space="preserve">
_xlfn.SWITCH(E1163,
"良好サイン",H1163*VLOOKUP(F1163,参照用!$P$2:$Q$55,2,0),
"注意サイン",H1163*VLOOKUP(F1163,参照用!$P$2:$Q$55,2,0),
""
)</f>
        <v/>
      </c>
      <c r="K1163" s="20">
        <f t="shared" si="56"/>
        <v>60</v>
      </c>
    </row>
    <row r="1164" spans="1:11" x14ac:dyDescent="0.2">
      <c r="A1164" s="8">
        <f>IF(INDEX(中間シート!B$1:B$149,QUOTIENT(ROW(A1164)-2, 参照用!$J$12) + 3,1)&gt;0,
INDEX(中間シート!B$1:B$149,QUOTIENT(ROW(A1164)-2, 参照用!$J$12) + 3,1),
"")</f>
        <v>46034</v>
      </c>
      <c r="B1164" s="8" t="str">
        <f>IF(INDEX(中間シート!D$1:D$149,QUOTIENT(ROW(B1164)-2, 参照用!$J$12) + 3,1)&gt;0,
INDEX(中間シート!D$1:D$149,QUOTIENT(ROW(B1164)-2, 参照用!$J$12) + 3,1),
"")</f>
        <v>朝</v>
      </c>
      <c r="C1164" s="8" t="str">
        <f>INDEX(中間シート!$A$1:$AZ$149,MATCH(A1164&amp;B1164,中間シート!$A$1:$A$149,0),MATCH(C$1,中間シート!$A$2:$AZ$2,0))</f>
        <v/>
      </c>
      <c r="D1164" s="8" t="str">
        <f>INDEX(中間シート!$A$1:$AZ$149,MATCH($A1164&amp;$B1164,中間シート!$A$1:$A$149,0),MATCH(D$1,中間シート!$A$2:$AZ$2,0))</f>
        <v/>
      </c>
      <c r="E1164" t="str">
        <f>IF(
A1164="","",
VLOOKUP(MOD(ROW(A1164)-2, 参照用!$J$12) + 1,参照用!$N$1:$P$50,2,0)
)</f>
        <v>基礎指標</v>
      </c>
      <c r="F1164" t="str">
        <f xml:space="preserve">
IF(A1164="","",
VLOOKUP(MOD(ROW(A1164)-2, 参照用!$J$12) + 1,参照用!$N$1:$P$50,3,0)
)</f>
        <v>ストレス</v>
      </c>
      <c r="G1164">
        <f xml:space="preserve">
IF(A1164="","",
IFERROR(
INDEX(中間シート!$B:$CB,
MATCH(A1164&amp;B1164,中間シート!$A$1:$A$149,0),
MATCH(F1164,中間シート!$B$2:$CB$2,0)
),
"")
)</f>
        <v>0</v>
      </c>
      <c r="H1164">
        <f t="shared" si="54"/>
        <v>0</v>
      </c>
      <c r="I1164" t="str">
        <f t="shared" si="55"/>
        <v/>
      </c>
      <c r="J1164" t="str">
        <f xml:space="preserve">
_xlfn.SWITCH(E1164,
"良好サイン",H1164*VLOOKUP(F1164,参照用!$P$2:$Q$55,2,0),
"注意サイン",H1164*VLOOKUP(F1164,参照用!$P$2:$Q$55,2,0),
""
)</f>
        <v/>
      </c>
      <c r="K1164" s="20">
        <f t="shared" si="56"/>
        <v>60</v>
      </c>
    </row>
    <row r="1165" spans="1:11" x14ac:dyDescent="0.2">
      <c r="A1165" s="8">
        <f>IF(INDEX(中間シート!B$1:B$149,QUOTIENT(ROW(A1165)-2, 参照用!$J$12) + 3,1)&gt;0,
INDEX(中間シート!B$1:B$149,QUOTIENT(ROW(A1165)-2, 参照用!$J$12) + 3,1),
"")</f>
        <v>46034</v>
      </c>
      <c r="B1165" s="8" t="str">
        <f>IF(INDEX(中間シート!D$1:D$149,QUOTIENT(ROW(B1165)-2, 参照用!$J$12) + 3,1)&gt;0,
INDEX(中間シート!D$1:D$149,QUOTIENT(ROW(B1165)-2, 参照用!$J$12) + 3,1),
"")</f>
        <v>朝</v>
      </c>
      <c r="C1165" s="8" t="str">
        <f>INDEX(中間シート!$A$1:$AZ$149,MATCH(A1165&amp;B1165,中間シート!$A$1:$A$149,0),MATCH(C$1,中間シート!$A$2:$AZ$2,0))</f>
        <v/>
      </c>
      <c r="D1165" s="8" t="str">
        <f>INDEX(中間シート!$A$1:$AZ$149,MATCH($A1165&amp;$B1165,中間シート!$A$1:$A$149,0),MATCH(D$1,中間シート!$A$2:$AZ$2,0))</f>
        <v/>
      </c>
      <c r="E1165" t="str">
        <f>IF(
A1165="","",
VLOOKUP(MOD(ROW(A1165)-2, 参照用!$J$12) + 1,参照用!$N$1:$P$50,2,0)
)</f>
        <v>良好サイン</v>
      </c>
      <c r="F1165" t="str">
        <f xml:space="preserve">
IF(A1165="","",
VLOOKUP(MOD(ROW(A1165)-2, 参照用!$J$12) + 1,参照用!$N$1:$P$50,3,0)
)</f>
        <v>プラス思考</v>
      </c>
      <c r="G1165">
        <f xml:space="preserve">
IF(A1165="","",
IFERROR(
INDEX(中間シート!$B:$CB,
MATCH(A1165&amp;B1165,中間シート!$A$1:$A$149,0),
MATCH(F1165,中間シート!$B$2:$CB$2,0)
),
"")
)</f>
        <v>0</v>
      </c>
      <c r="H1165">
        <f t="shared" si="54"/>
        <v>0</v>
      </c>
      <c r="I1165" t="str">
        <f t="shared" si="55"/>
        <v/>
      </c>
      <c r="J1165">
        <f xml:space="preserve">
_xlfn.SWITCH(E1165,
"良好サイン",H1165*VLOOKUP(F1165,参照用!$P$2:$Q$55,2,0),
"注意サイン",H1165*VLOOKUP(F1165,参照用!$P$2:$Q$55,2,0),
""
)</f>
        <v>0</v>
      </c>
      <c r="K1165" s="20">
        <f t="shared" si="56"/>
        <v>60</v>
      </c>
    </row>
    <row r="1166" spans="1:11" x14ac:dyDescent="0.2">
      <c r="A1166" s="8">
        <f>IF(INDEX(中間シート!B$1:B$149,QUOTIENT(ROW(A1166)-2, 参照用!$J$12) + 3,1)&gt;0,
INDEX(中間シート!B$1:B$149,QUOTIENT(ROW(A1166)-2, 参照用!$J$12) + 3,1),
"")</f>
        <v>46034</v>
      </c>
      <c r="B1166" s="8" t="str">
        <f>IF(INDEX(中間シート!D$1:D$149,QUOTIENT(ROW(B1166)-2, 参照用!$J$12) + 3,1)&gt;0,
INDEX(中間シート!D$1:D$149,QUOTIENT(ROW(B1166)-2, 参照用!$J$12) + 3,1),
"")</f>
        <v>朝</v>
      </c>
      <c r="C1166" s="8" t="str">
        <f>INDEX(中間シート!$A$1:$AZ$149,MATCH(A1166&amp;B1166,中間シート!$A$1:$A$149,0),MATCH(C$1,中間シート!$A$2:$AZ$2,0))</f>
        <v/>
      </c>
      <c r="D1166" s="8" t="str">
        <f>INDEX(中間シート!$A$1:$AZ$149,MATCH($A1166&amp;$B1166,中間シート!$A$1:$A$149,0),MATCH(D$1,中間シート!$A$2:$AZ$2,0))</f>
        <v/>
      </c>
      <c r="E1166" t="str">
        <f>IF(
A1166="","",
VLOOKUP(MOD(ROW(A1166)-2, 参照用!$J$12) + 1,参照用!$N$1:$P$50,2,0)
)</f>
        <v>良好サイン</v>
      </c>
      <c r="F1166" t="str">
        <f xml:space="preserve">
IF(A1166="","",
VLOOKUP(MOD(ROW(A1166)-2, 参照用!$J$12) + 1,参照用!$N$1:$P$50,3,0)
)</f>
        <v>元気</v>
      </c>
      <c r="G1166">
        <f xml:space="preserve">
IF(A1166="","",
IFERROR(
INDEX(中間シート!$B:$CB,
MATCH(A1166&amp;B1166,中間シート!$A$1:$A$149,0),
MATCH(F1166,中間シート!$B$2:$CB$2,0)
),
"")
)</f>
        <v>0</v>
      </c>
      <c r="H1166">
        <f t="shared" si="54"/>
        <v>0</v>
      </c>
      <c r="I1166" t="str">
        <f t="shared" si="55"/>
        <v/>
      </c>
      <c r="J1166">
        <f xml:space="preserve">
_xlfn.SWITCH(E1166,
"良好サイン",H1166*VLOOKUP(F1166,参照用!$P$2:$Q$55,2,0),
"注意サイン",H1166*VLOOKUP(F1166,参照用!$P$2:$Q$55,2,0),
""
)</f>
        <v>0</v>
      </c>
      <c r="K1166" s="20">
        <f t="shared" si="56"/>
        <v>60</v>
      </c>
    </row>
    <row r="1167" spans="1:11" x14ac:dyDescent="0.2">
      <c r="A1167" s="8">
        <f>IF(INDEX(中間シート!B$1:B$149,QUOTIENT(ROW(A1167)-2, 参照用!$J$12) + 3,1)&gt;0,
INDEX(中間シート!B$1:B$149,QUOTIENT(ROW(A1167)-2, 参照用!$J$12) + 3,1),
"")</f>
        <v>46034</v>
      </c>
      <c r="B1167" s="8" t="str">
        <f>IF(INDEX(中間シート!D$1:D$149,QUOTIENT(ROW(B1167)-2, 参照用!$J$12) + 3,1)&gt;0,
INDEX(中間シート!D$1:D$149,QUOTIENT(ROW(B1167)-2, 参照用!$J$12) + 3,1),
"")</f>
        <v>朝</v>
      </c>
      <c r="C1167" s="8" t="str">
        <f>INDEX(中間シート!$A$1:$AZ$149,MATCH(A1167&amp;B1167,中間シート!$A$1:$A$149,0),MATCH(C$1,中間シート!$A$2:$AZ$2,0))</f>
        <v/>
      </c>
      <c r="D1167" s="8" t="str">
        <f>INDEX(中間シート!$A$1:$AZ$149,MATCH($A1167&amp;$B1167,中間シート!$A$1:$A$149,0),MATCH(D$1,中間シート!$A$2:$AZ$2,0))</f>
        <v/>
      </c>
      <c r="E1167" t="str">
        <f>IF(
A1167="","",
VLOOKUP(MOD(ROW(A1167)-2, 参照用!$J$12) + 1,参照用!$N$1:$P$50,2,0)
)</f>
        <v>良好サイン</v>
      </c>
      <c r="F1167" t="str">
        <f xml:space="preserve">
IF(A1167="","",
VLOOKUP(MOD(ROW(A1167)-2, 参照用!$J$12) + 1,参照用!$N$1:$P$50,3,0)
)</f>
        <v>やる気あり</v>
      </c>
      <c r="G1167">
        <f xml:space="preserve">
IF(A1167="","",
IFERROR(
INDEX(中間シート!$B:$CB,
MATCH(A1167&amp;B1167,中間シート!$A$1:$A$149,0),
MATCH(F1167,中間シート!$B$2:$CB$2,0)
),
"")
)</f>
        <v>0</v>
      </c>
      <c r="H1167">
        <f t="shared" si="54"/>
        <v>0</v>
      </c>
      <c r="I1167" t="str">
        <f t="shared" si="55"/>
        <v/>
      </c>
      <c r="J1167">
        <f xml:space="preserve">
_xlfn.SWITCH(E1167,
"良好サイン",H1167*VLOOKUP(F1167,参照用!$P$2:$Q$55,2,0),
"注意サイン",H1167*VLOOKUP(F1167,参照用!$P$2:$Q$55,2,0),
""
)</f>
        <v>0</v>
      </c>
      <c r="K1167" s="20">
        <f t="shared" si="56"/>
        <v>60</v>
      </c>
    </row>
    <row r="1168" spans="1:11" x14ac:dyDescent="0.2">
      <c r="A1168" s="8">
        <f>IF(INDEX(中間シート!B$1:B$149,QUOTIENT(ROW(A1168)-2, 参照用!$J$12) + 3,1)&gt;0,
INDEX(中間シート!B$1:B$149,QUOTIENT(ROW(A1168)-2, 参照用!$J$12) + 3,1),
"")</f>
        <v>46034</v>
      </c>
      <c r="B1168" s="8" t="str">
        <f>IF(INDEX(中間シート!D$1:D$149,QUOTIENT(ROW(B1168)-2, 参照用!$J$12) + 3,1)&gt;0,
INDEX(中間シート!D$1:D$149,QUOTIENT(ROW(B1168)-2, 参照用!$J$12) + 3,1),
"")</f>
        <v>朝</v>
      </c>
      <c r="C1168" s="8" t="str">
        <f>INDEX(中間シート!$A$1:$AZ$149,MATCH(A1168&amp;B1168,中間シート!$A$1:$A$149,0),MATCH(C$1,中間シート!$A$2:$AZ$2,0))</f>
        <v/>
      </c>
      <c r="D1168" s="8" t="str">
        <f>INDEX(中間シート!$A$1:$AZ$149,MATCH($A1168&amp;$B1168,中間シート!$A$1:$A$149,0),MATCH(D$1,中間シート!$A$2:$AZ$2,0))</f>
        <v/>
      </c>
      <c r="E1168" t="str">
        <f>IF(
A1168="","",
VLOOKUP(MOD(ROW(A1168)-2, 参照用!$J$12) + 1,参照用!$N$1:$P$50,2,0)
)</f>
        <v>良好サイン</v>
      </c>
      <c r="F1168" t="str">
        <f xml:space="preserve">
IF(A1168="","",
VLOOKUP(MOD(ROW(A1168)-2, 参照用!$J$12) + 1,参照用!$N$1:$P$50,3,0)
)</f>
        <v>心に余裕</v>
      </c>
      <c r="G1168">
        <f xml:space="preserve">
IF(A1168="","",
IFERROR(
INDEX(中間シート!$B:$CB,
MATCH(A1168&amp;B1168,中間シート!$A$1:$A$149,0),
MATCH(F1168,中間シート!$B$2:$CB$2,0)
),
"")
)</f>
        <v>0</v>
      </c>
      <c r="H1168">
        <f t="shared" si="54"/>
        <v>0</v>
      </c>
      <c r="I1168" t="str">
        <f t="shared" si="55"/>
        <v/>
      </c>
      <c r="J1168">
        <f xml:space="preserve">
_xlfn.SWITCH(E1168,
"良好サイン",H1168*VLOOKUP(F1168,参照用!$P$2:$Q$55,2,0),
"注意サイン",H1168*VLOOKUP(F1168,参照用!$P$2:$Q$55,2,0),
""
)</f>
        <v>0</v>
      </c>
      <c r="K1168" s="20">
        <f t="shared" si="56"/>
        <v>60</v>
      </c>
    </row>
    <row r="1169" spans="1:11" x14ac:dyDescent="0.2">
      <c r="A1169" s="8">
        <f>IF(INDEX(中間シート!B$1:B$149,QUOTIENT(ROW(A1169)-2, 参照用!$J$12) + 3,1)&gt;0,
INDEX(中間シート!B$1:B$149,QUOTIENT(ROW(A1169)-2, 参照用!$J$12) + 3,1),
"")</f>
        <v>46034</v>
      </c>
      <c r="B1169" s="8" t="str">
        <f>IF(INDEX(中間シート!D$1:D$149,QUOTIENT(ROW(B1169)-2, 参照用!$J$12) + 3,1)&gt;0,
INDEX(中間シート!D$1:D$149,QUOTIENT(ROW(B1169)-2, 参照用!$J$12) + 3,1),
"")</f>
        <v>朝</v>
      </c>
      <c r="C1169" s="8" t="str">
        <f>INDEX(中間シート!$A$1:$AZ$149,MATCH(A1169&amp;B1169,中間シート!$A$1:$A$149,0),MATCH(C$1,中間シート!$A$2:$AZ$2,0))</f>
        <v/>
      </c>
      <c r="D1169" s="8" t="str">
        <f>INDEX(中間シート!$A$1:$AZ$149,MATCH($A1169&amp;$B1169,中間シート!$A$1:$A$149,0),MATCH(D$1,中間シート!$A$2:$AZ$2,0))</f>
        <v/>
      </c>
      <c r="E1169" t="str">
        <f>IF(
A1169="","",
VLOOKUP(MOD(ROW(A1169)-2, 参照用!$J$12) + 1,参照用!$N$1:$P$50,2,0)
)</f>
        <v>良好サイン</v>
      </c>
      <c r="F1169" t="str">
        <f xml:space="preserve">
IF(A1169="","",
VLOOKUP(MOD(ROW(A1169)-2, 参照用!$J$12) + 1,参照用!$N$1:$P$50,3,0)
)</f>
        <v>イキイキ</v>
      </c>
      <c r="G1169">
        <f xml:space="preserve">
IF(A1169="","",
IFERROR(
INDEX(中間シート!$B:$CB,
MATCH(A1169&amp;B1169,中間シート!$A$1:$A$149,0),
MATCH(F1169,中間シート!$B$2:$CB$2,0)
),
"")
)</f>
        <v>0</v>
      </c>
      <c r="H1169">
        <f t="shared" si="54"/>
        <v>0</v>
      </c>
      <c r="I1169" t="str">
        <f t="shared" si="55"/>
        <v/>
      </c>
      <c r="J1169">
        <f xml:space="preserve">
_xlfn.SWITCH(E1169,
"良好サイン",H1169*VLOOKUP(F1169,参照用!$P$2:$Q$55,2,0),
"注意サイン",H1169*VLOOKUP(F1169,参照用!$P$2:$Q$55,2,0),
""
)</f>
        <v>0</v>
      </c>
      <c r="K1169" s="20">
        <f t="shared" si="56"/>
        <v>60</v>
      </c>
    </row>
    <row r="1170" spans="1:11" x14ac:dyDescent="0.2">
      <c r="A1170" s="8">
        <f>IF(INDEX(中間シート!B$1:B$149,QUOTIENT(ROW(A1170)-2, 参照用!$J$12) + 3,1)&gt;0,
INDEX(中間シート!B$1:B$149,QUOTIENT(ROW(A1170)-2, 参照用!$J$12) + 3,1),
"")</f>
        <v>46034</v>
      </c>
      <c r="B1170" s="8" t="str">
        <f>IF(INDEX(中間シート!D$1:D$149,QUOTIENT(ROW(B1170)-2, 参照用!$J$12) + 3,1)&gt;0,
INDEX(中間シート!D$1:D$149,QUOTIENT(ROW(B1170)-2, 参照用!$J$12) + 3,1),
"")</f>
        <v>朝</v>
      </c>
      <c r="C1170" s="8" t="str">
        <f>INDEX(中間シート!$A$1:$AZ$149,MATCH(A1170&amp;B1170,中間シート!$A$1:$A$149,0),MATCH(C$1,中間シート!$A$2:$AZ$2,0))</f>
        <v/>
      </c>
      <c r="D1170" s="8" t="str">
        <f>INDEX(中間シート!$A$1:$AZ$149,MATCH($A1170&amp;$B1170,中間シート!$A$1:$A$149,0),MATCH(D$1,中間シート!$A$2:$AZ$2,0))</f>
        <v/>
      </c>
      <c r="E1170" t="str">
        <f>IF(
A1170="","",
VLOOKUP(MOD(ROW(A1170)-2, 参照用!$J$12) + 1,参照用!$N$1:$P$50,2,0)
)</f>
        <v>良好サイン</v>
      </c>
      <c r="F1170" t="str">
        <f xml:space="preserve">
IF(A1170="","",
VLOOKUP(MOD(ROW(A1170)-2, 参照用!$J$12) + 1,参照用!$N$1:$P$50,3,0)
)</f>
        <v>活動的</v>
      </c>
      <c r="G1170">
        <f xml:space="preserve">
IF(A1170="","",
IFERROR(
INDEX(中間シート!$B:$CB,
MATCH(A1170&amp;B1170,中間シート!$A$1:$A$149,0),
MATCH(F1170,中間シート!$B$2:$CB$2,0)
),
"")
)</f>
        <v>0</v>
      </c>
      <c r="H1170">
        <f t="shared" si="54"/>
        <v>0</v>
      </c>
      <c r="I1170" t="str">
        <f t="shared" si="55"/>
        <v/>
      </c>
      <c r="J1170">
        <f xml:space="preserve">
_xlfn.SWITCH(E1170,
"良好サイン",H1170*VLOOKUP(F1170,参照用!$P$2:$Q$55,2,0),
"注意サイン",H1170*VLOOKUP(F1170,参照用!$P$2:$Q$55,2,0),
""
)</f>
        <v>0</v>
      </c>
      <c r="K1170" s="20">
        <f t="shared" si="56"/>
        <v>60</v>
      </c>
    </row>
    <row r="1171" spans="1:11" x14ac:dyDescent="0.2">
      <c r="A1171" s="8">
        <f>IF(INDEX(中間シート!B$1:B$149,QUOTIENT(ROW(A1171)-2, 参照用!$J$12) + 3,1)&gt;0,
INDEX(中間シート!B$1:B$149,QUOTIENT(ROW(A1171)-2, 参照用!$J$12) + 3,1),
"")</f>
        <v>46034</v>
      </c>
      <c r="B1171" s="8" t="str">
        <f>IF(INDEX(中間シート!D$1:D$149,QUOTIENT(ROW(B1171)-2, 参照用!$J$12) + 3,1)&gt;0,
INDEX(中間シート!D$1:D$149,QUOTIENT(ROW(B1171)-2, 参照用!$J$12) + 3,1),
"")</f>
        <v>朝</v>
      </c>
      <c r="C1171" s="8" t="str">
        <f>INDEX(中間シート!$A$1:$AZ$149,MATCH(A1171&amp;B1171,中間シート!$A$1:$A$149,0),MATCH(C$1,中間シート!$A$2:$AZ$2,0))</f>
        <v/>
      </c>
      <c r="D1171" s="8" t="str">
        <f>INDEX(中間シート!$A$1:$AZ$149,MATCH($A1171&amp;$B1171,中間シート!$A$1:$A$149,0),MATCH(D$1,中間シート!$A$2:$AZ$2,0))</f>
        <v/>
      </c>
      <c r="E1171" t="str">
        <f>IF(
A1171="","",
VLOOKUP(MOD(ROW(A1171)-2, 参照用!$J$12) + 1,参照用!$N$1:$P$50,2,0)
)</f>
        <v>注意サイン</v>
      </c>
      <c r="F1171" t="str">
        <f xml:space="preserve">
IF(A1171="","",
VLOOKUP(MOD(ROW(A1171)-2, 参照用!$J$12) + 1,参照用!$N$1:$P$50,3,0)
)</f>
        <v>ため息が増加</v>
      </c>
      <c r="G1171">
        <f xml:space="preserve">
IF(A1171="","",
IFERROR(
INDEX(中間シート!$B:$CB,
MATCH(A1171&amp;B1171,中間シート!$A$1:$A$149,0),
MATCH(F1171,中間シート!$B$2:$CB$2,0)
),
"")
)</f>
        <v>0</v>
      </c>
      <c r="H1171">
        <f t="shared" si="54"/>
        <v>0</v>
      </c>
      <c r="I1171" t="str">
        <f t="shared" si="55"/>
        <v/>
      </c>
      <c r="J1171">
        <f xml:space="preserve">
_xlfn.SWITCH(E1171,
"良好サイン",H1171*VLOOKUP(F1171,参照用!$P$2:$Q$55,2,0),
"注意サイン",H1171*VLOOKUP(F1171,参照用!$P$2:$Q$55,2,0),
""
)</f>
        <v>0</v>
      </c>
      <c r="K1171" s="20">
        <f t="shared" si="56"/>
        <v>60</v>
      </c>
    </row>
    <row r="1172" spans="1:11" x14ac:dyDescent="0.2">
      <c r="A1172" s="8">
        <f>IF(INDEX(中間シート!B$1:B$149,QUOTIENT(ROW(A1172)-2, 参照用!$J$12) + 3,1)&gt;0,
INDEX(中間シート!B$1:B$149,QUOTIENT(ROW(A1172)-2, 参照用!$J$12) + 3,1),
"")</f>
        <v>46034</v>
      </c>
      <c r="B1172" s="8" t="str">
        <f>IF(INDEX(中間シート!D$1:D$149,QUOTIENT(ROW(B1172)-2, 参照用!$J$12) + 3,1)&gt;0,
INDEX(中間シート!D$1:D$149,QUOTIENT(ROW(B1172)-2, 参照用!$J$12) + 3,1),
"")</f>
        <v>朝</v>
      </c>
      <c r="C1172" s="8" t="str">
        <f>INDEX(中間シート!$A$1:$AZ$149,MATCH(A1172&amp;B1172,中間シート!$A$1:$A$149,0),MATCH(C$1,中間シート!$A$2:$AZ$2,0))</f>
        <v/>
      </c>
      <c r="D1172" s="8" t="str">
        <f>INDEX(中間シート!$A$1:$AZ$149,MATCH($A1172&amp;$B1172,中間シート!$A$1:$A$149,0),MATCH(D$1,中間シート!$A$2:$AZ$2,0))</f>
        <v/>
      </c>
      <c r="E1172" t="str">
        <f>IF(
A1172="","",
VLOOKUP(MOD(ROW(A1172)-2, 参照用!$J$12) + 1,参照用!$N$1:$P$50,2,0)
)</f>
        <v>注意サイン</v>
      </c>
      <c r="F1172" t="str">
        <f xml:space="preserve">
IF(A1172="","",
VLOOKUP(MOD(ROW(A1172)-2, 参照用!$J$12) + 1,参照用!$N$1:$P$50,3,0)
)</f>
        <v>もやもや</v>
      </c>
      <c r="G1172">
        <f xml:space="preserve">
IF(A1172="","",
IFERROR(
INDEX(中間シート!$B:$CB,
MATCH(A1172&amp;B1172,中間シート!$A$1:$A$149,0),
MATCH(F1172,中間シート!$B$2:$CB$2,0)
),
"")
)</f>
        <v>0</v>
      </c>
      <c r="H1172">
        <f t="shared" si="54"/>
        <v>0</v>
      </c>
      <c r="I1172" t="str">
        <f t="shared" si="55"/>
        <v/>
      </c>
      <c r="J1172">
        <f xml:space="preserve">
_xlfn.SWITCH(E1172,
"良好サイン",H1172*VLOOKUP(F1172,参照用!$P$2:$Q$55,2,0),
"注意サイン",H1172*VLOOKUP(F1172,参照用!$P$2:$Q$55,2,0),
""
)</f>
        <v>0</v>
      </c>
      <c r="K1172" s="20">
        <f t="shared" si="56"/>
        <v>60</v>
      </c>
    </row>
    <row r="1173" spans="1:11" x14ac:dyDescent="0.2">
      <c r="A1173" s="8">
        <f>IF(INDEX(中間シート!B$1:B$149,QUOTIENT(ROW(A1173)-2, 参照用!$J$12) + 3,1)&gt;0,
INDEX(中間シート!B$1:B$149,QUOTIENT(ROW(A1173)-2, 参照用!$J$12) + 3,1),
"")</f>
        <v>46034</v>
      </c>
      <c r="B1173" s="8" t="str">
        <f>IF(INDEX(中間シート!D$1:D$149,QUOTIENT(ROW(B1173)-2, 参照用!$J$12) + 3,1)&gt;0,
INDEX(中間シート!D$1:D$149,QUOTIENT(ROW(B1173)-2, 参照用!$J$12) + 3,1),
"")</f>
        <v>朝</v>
      </c>
      <c r="C1173" s="8" t="str">
        <f>INDEX(中間シート!$A$1:$AZ$149,MATCH(A1173&amp;B1173,中間シート!$A$1:$A$149,0),MATCH(C$1,中間シート!$A$2:$AZ$2,0))</f>
        <v/>
      </c>
      <c r="D1173" s="8" t="str">
        <f>INDEX(中間シート!$A$1:$AZ$149,MATCH($A1173&amp;$B1173,中間シート!$A$1:$A$149,0),MATCH(D$1,中間シート!$A$2:$AZ$2,0))</f>
        <v/>
      </c>
      <c r="E1173" t="str">
        <f>IF(
A1173="","",
VLOOKUP(MOD(ROW(A1173)-2, 参照用!$J$12) + 1,参照用!$N$1:$P$50,2,0)
)</f>
        <v>注意サイン</v>
      </c>
      <c r="F1173" t="str">
        <f xml:space="preserve">
IF(A1173="","",
VLOOKUP(MOD(ROW(A1173)-2, 参照用!$J$12) + 1,参照用!$N$1:$P$50,3,0)
)</f>
        <v>だるい</v>
      </c>
      <c r="G1173">
        <f xml:space="preserve">
IF(A1173="","",
IFERROR(
INDEX(中間シート!$B:$CB,
MATCH(A1173&amp;B1173,中間シート!$A$1:$A$149,0),
MATCH(F1173,中間シート!$B$2:$CB$2,0)
),
"")
)</f>
        <v>0</v>
      </c>
      <c r="H1173">
        <f t="shared" si="54"/>
        <v>0</v>
      </c>
      <c r="I1173" t="str">
        <f t="shared" si="55"/>
        <v/>
      </c>
      <c r="J1173">
        <f xml:space="preserve">
_xlfn.SWITCH(E1173,
"良好サイン",H1173*VLOOKUP(F1173,参照用!$P$2:$Q$55,2,0),
"注意サイン",H1173*VLOOKUP(F1173,参照用!$P$2:$Q$55,2,0),
""
)</f>
        <v>0</v>
      </c>
      <c r="K1173" s="20">
        <f t="shared" si="56"/>
        <v>60</v>
      </c>
    </row>
    <row r="1174" spans="1:11" x14ac:dyDescent="0.2">
      <c r="A1174" s="8">
        <f>IF(INDEX(中間シート!B$1:B$149,QUOTIENT(ROW(A1174)-2, 参照用!$J$12) + 3,1)&gt;0,
INDEX(中間シート!B$1:B$149,QUOTIENT(ROW(A1174)-2, 参照用!$J$12) + 3,1),
"")</f>
        <v>46034</v>
      </c>
      <c r="B1174" s="8" t="str">
        <f>IF(INDEX(中間シート!D$1:D$149,QUOTIENT(ROW(B1174)-2, 参照用!$J$12) + 3,1)&gt;0,
INDEX(中間シート!D$1:D$149,QUOTIENT(ROW(B1174)-2, 参照用!$J$12) + 3,1),
"")</f>
        <v>朝</v>
      </c>
      <c r="C1174" s="8" t="str">
        <f>INDEX(中間シート!$A$1:$AZ$149,MATCH(A1174&amp;B1174,中間シート!$A$1:$A$149,0),MATCH(C$1,中間シート!$A$2:$AZ$2,0))</f>
        <v/>
      </c>
      <c r="D1174" s="8" t="str">
        <f>INDEX(中間シート!$A$1:$AZ$149,MATCH($A1174&amp;$B1174,中間シート!$A$1:$A$149,0),MATCH(D$1,中間シート!$A$2:$AZ$2,0))</f>
        <v/>
      </c>
      <c r="E1174" t="str">
        <f>IF(
A1174="","",
VLOOKUP(MOD(ROW(A1174)-2, 参照用!$J$12) + 1,参照用!$N$1:$P$50,2,0)
)</f>
        <v>注意サイン</v>
      </c>
      <c r="F1174" t="str">
        <f xml:space="preserve">
IF(A1174="","",
VLOOKUP(MOD(ROW(A1174)-2, 参照用!$J$12) + 1,参照用!$N$1:$P$50,3,0)
)</f>
        <v>ぼーっとする</v>
      </c>
      <c r="G1174">
        <f xml:space="preserve">
IF(A1174="","",
IFERROR(
INDEX(中間シート!$B:$CB,
MATCH(A1174&amp;B1174,中間シート!$A$1:$A$149,0),
MATCH(F1174,中間シート!$B$2:$CB$2,0)
),
"")
)</f>
        <v>0</v>
      </c>
      <c r="H1174">
        <f t="shared" si="54"/>
        <v>0</v>
      </c>
      <c r="I1174" t="str">
        <f t="shared" si="55"/>
        <v/>
      </c>
      <c r="J1174">
        <f xml:space="preserve">
_xlfn.SWITCH(E1174,
"良好サイン",H1174*VLOOKUP(F1174,参照用!$P$2:$Q$55,2,0),
"注意サイン",H1174*VLOOKUP(F1174,参照用!$P$2:$Q$55,2,0),
""
)</f>
        <v>0</v>
      </c>
      <c r="K1174" s="20">
        <f t="shared" si="56"/>
        <v>60</v>
      </c>
    </row>
    <row r="1175" spans="1:11" x14ac:dyDescent="0.2">
      <c r="A1175" s="8">
        <f>IF(INDEX(中間シート!B$1:B$149,QUOTIENT(ROW(A1175)-2, 参照用!$J$12) + 3,1)&gt;0,
INDEX(中間シート!B$1:B$149,QUOTIENT(ROW(A1175)-2, 参照用!$J$12) + 3,1),
"")</f>
        <v>46034</v>
      </c>
      <c r="B1175" s="8" t="str">
        <f>IF(INDEX(中間シート!D$1:D$149,QUOTIENT(ROW(B1175)-2, 参照用!$J$12) + 3,1)&gt;0,
INDEX(中間シート!D$1:D$149,QUOTIENT(ROW(B1175)-2, 参照用!$J$12) + 3,1),
"")</f>
        <v>朝</v>
      </c>
      <c r="C1175" s="8" t="str">
        <f>INDEX(中間シート!$A$1:$AZ$149,MATCH(A1175&amp;B1175,中間シート!$A$1:$A$149,0),MATCH(C$1,中間シート!$A$2:$AZ$2,0))</f>
        <v/>
      </c>
      <c r="D1175" s="8" t="str">
        <f>INDEX(中間シート!$A$1:$AZ$149,MATCH($A1175&amp;$B1175,中間シート!$A$1:$A$149,0),MATCH(D$1,中間シート!$A$2:$AZ$2,0))</f>
        <v/>
      </c>
      <c r="E1175" t="str">
        <f>IF(
A1175="","",
VLOOKUP(MOD(ROW(A1175)-2, 参照用!$J$12) + 1,参照用!$N$1:$P$50,2,0)
)</f>
        <v>注意サイン</v>
      </c>
      <c r="F1175" t="str">
        <f xml:space="preserve">
IF(A1175="","",
VLOOKUP(MOD(ROW(A1175)-2, 参照用!$J$12) + 1,参照用!$N$1:$P$50,3,0)
)</f>
        <v>協調性が低下</v>
      </c>
      <c r="G1175">
        <f xml:space="preserve">
IF(A1175="","",
IFERROR(
INDEX(中間シート!$B:$CB,
MATCH(A1175&amp;B1175,中間シート!$A$1:$A$149,0),
MATCH(F1175,中間シート!$B$2:$CB$2,0)
),
"")
)</f>
        <v>0</v>
      </c>
      <c r="H1175">
        <f t="shared" si="54"/>
        <v>0</v>
      </c>
      <c r="I1175" t="str">
        <f t="shared" si="55"/>
        <v/>
      </c>
      <c r="J1175">
        <f xml:space="preserve">
_xlfn.SWITCH(E1175,
"良好サイン",H1175*VLOOKUP(F1175,参照用!$P$2:$Q$55,2,0),
"注意サイン",H1175*VLOOKUP(F1175,参照用!$P$2:$Q$55,2,0),
""
)</f>
        <v>0</v>
      </c>
      <c r="K1175" s="20">
        <f t="shared" si="56"/>
        <v>60</v>
      </c>
    </row>
    <row r="1176" spans="1:11" x14ac:dyDescent="0.2">
      <c r="A1176" s="8">
        <f>IF(INDEX(中間シート!B$1:B$149,QUOTIENT(ROW(A1176)-2, 参照用!$J$12) + 3,1)&gt;0,
INDEX(中間シート!B$1:B$149,QUOTIENT(ROW(A1176)-2, 参照用!$J$12) + 3,1),
"")</f>
        <v>46034</v>
      </c>
      <c r="B1176" s="8" t="str">
        <f>IF(INDEX(中間シート!D$1:D$149,QUOTIENT(ROW(B1176)-2, 参照用!$J$12) + 3,1)&gt;0,
INDEX(中間シート!D$1:D$149,QUOTIENT(ROW(B1176)-2, 参照用!$J$12) + 3,1),
"")</f>
        <v>朝</v>
      </c>
      <c r="C1176" s="8" t="str">
        <f>INDEX(中間シート!$A$1:$AZ$149,MATCH(A1176&amp;B1176,中間シート!$A$1:$A$149,0),MATCH(C$1,中間シート!$A$2:$AZ$2,0))</f>
        <v/>
      </c>
      <c r="D1176" s="8" t="str">
        <f>INDEX(中間シート!$A$1:$AZ$149,MATCH($A1176&amp;$B1176,中間シート!$A$1:$A$149,0),MATCH(D$1,中間シート!$A$2:$AZ$2,0))</f>
        <v/>
      </c>
      <c r="E1176" t="str">
        <f>IF(
A1176="","",
VLOOKUP(MOD(ROW(A1176)-2, 参照用!$J$12) + 1,参照用!$N$1:$P$50,2,0)
)</f>
        <v>注意サイン</v>
      </c>
      <c r="F1176" t="str">
        <f xml:space="preserve">
IF(A1176="","",
VLOOKUP(MOD(ROW(A1176)-2, 参照用!$J$12) + 1,参照用!$N$1:$P$50,3,0)
)</f>
        <v>憂鬱</v>
      </c>
      <c r="G1176">
        <f xml:space="preserve">
IF(A1176="","",
IFERROR(
INDEX(中間シート!$B:$CB,
MATCH(A1176&amp;B1176,中間シート!$A$1:$A$149,0),
MATCH(F1176,中間シート!$B$2:$CB$2,0)
),
"")
)</f>
        <v>0</v>
      </c>
      <c r="H1176">
        <f t="shared" si="54"/>
        <v>0</v>
      </c>
      <c r="I1176" t="str">
        <f t="shared" si="55"/>
        <v/>
      </c>
      <c r="J1176">
        <f xml:space="preserve">
_xlfn.SWITCH(E1176,
"良好サイン",H1176*VLOOKUP(F1176,参照用!$P$2:$Q$55,2,0),
"注意サイン",H1176*VLOOKUP(F1176,参照用!$P$2:$Q$55,2,0),
""
)</f>
        <v>0</v>
      </c>
      <c r="K1176" s="20">
        <f t="shared" si="56"/>
        <v>60</v>
      </c>
    </row>
    <row r="1177" spans="1:11" x14ac:dyDescent="0.2">
      <c r="A1177" s="8">
        <f>IF(INDEX(中間シート!B$1:B$149,QUOTIENT(ROW(A1177)-2, 参照用!$J$12) + 3,1)&gt;0,
INDEX(中間シート!B$1:B$149,QUOTIENT(ROW(A1177)-2, 参照用!$J$12) + 3,1),
"")</f>
        <v>46034</v>
      </c>
      <c r="B1177" s="8" t="str">
        <f>IF(INDEX(中間シート!D$1:D$149,QUOTIENT(ROW(B1177)-2, 参照用!$J$12) + 3,1)&gt;0,
INDEX(中間シート!D$1:D$149,QUOTIENT(ROW(B1177)-2, 参照用!$J$12) + 3,1),
"")</f>
        <v>朝</v>
      </c>
      <c r="C1177" s="8" t="str">
        <f>INDEX(中間シート!$A$1:$AZ$149,MATCH(A1177&amp;B1177,中間シート!$A$1:$A$149,0),MATCH(C$1,中間シート!$A$2:$AZ$2,0))</f>
        <v/>
      </c>
      <c r="D1177" s="8" t="str">
        <f>INDEX(中間シート!$A$1:$AZ$149,MATCH($A1177&amp;$B1177,中間シート!$A$1:$A$149,0),MATCH(D$1,中間シート!$A$2:$AZ$2,0))</f>
        <v/>
      </c>
      <c r="E1177" t="str">
        <f>IF(
A1177="","",
VLOOKUP(MOD(ROW(A1177)-2, 参照用!$J$12) + 1,参照用!$N$1:$P$50,2,0)
)</f>
        <v>注意サイン</v>
      </c>
      <c r="F1177" t="str">
        <f xml:space="preserve">
IF(A1177="","",
VLOOKUP(MOD(ROW(A1177)-2, 参照用!$J$12) + 1,参照用!$N$1:$P$50,3,0)
)</f>
        <v>やる気が無い</v>
      </c>
      <c r="G1177">
        <f xml:space="preserve">
IF(A1177="","",
IFERROR(
INDEX(中間シート!$B:$CB,
MATCH(A1177&amp;B1177,中間シート!$A$1:$A$149,0),
MATCH(F1177,中間シート!$B$2:$CB$2,0)
),
"")
)</f>
        <v>0</v>
      </c>
      <c r="H1177">
        <f t="shared" si="54"/>
        <v>0</v>
      </c>
      <c r="I1177" t="str">
        <f t="shared" si="55"/>
        <v/>
      </c>
      <c r="J1177">
        <f xml:space="preserve">
_xlfn.SWITCH(E1177,
"良好サイン",H1177*VLOOKUP(F1177,参照用!$P$2:$Q$55,2,0),
"注意サイン",H1177*VLOOKUP(F1177,参照用!$P$2:$Q$55,2,0),
""
)</f>
        <v>0</v>
      </c>
      <c r="K1177" s="20">
        <f t="shared" si="56"/>
        <v>60</v>
      </c>
    </row>
    <row r="1178" spans="1:11" x14ac:dyDescent="0.2">
      <c r="A1178" s="8">
        <f>IF(INDEX(中間シート!B$1:B$149,QUOTIENT(ROW(A1178)-2, 参照用!$J$12) + 3,1)&gt;0,
INDEX(中間シート!B$1:B$149,QUOTIENT(ROW(A1178)-2, 参照用!$J$12) + 3,1),
"")</f>
        <v>46034</v>
      </c>
      <c r="B1178" s="8" t="str">
        <f>IF(INDEX(中間シート!D$1:D$149,QUOTIENT(ROW(B1178)-2, 参照用!$J$12) + 3,1)&gt;0,
INDEX(中間シート!D$1:D$149,QUOTIENT(ROW(B1178)-2, 参照用!$J$12) + 3,1),
"")</f>
        <v>朝</v>
      </c>
      <c r="C1178" s="8" t="str">
        <f>INDEX(中間シート!$A$1:$AZ$149,MATCH(A1178&amp;B1178,中間シート!$A$1:$A$149,0),MATCH(C$1,中間シート!$A$2:$AZ$2,0))</f>
        <v/>
      </c>
      <c r="D1178" s="8" t="str">
        <f>INDEX(中間シート!$A$1:$AZ$149,MATCH($A1178&amp;$B1178,中間シート!$A$1:$A$149,0),MATCH(D$1,中間シート!$A$2:$AZ$2,0))</f>
        <v/>
      </c>
      <c r="E1178" t="str">
        <f>IF(
A1178="","",
VLOOKUP(MOD(ROW(A1178)-2, 参照用!$J$12) + 1,参照用!$N$1:$P$50,2,0)
)</f>
        <v>注意サイン</v>
      </c>
      <c r="F1178" t="str">
        <f xml:space="preserve">
IF(A1178="","",
VLOOKUP(MOD(ROW(A1178)-2, 参照用!$J$12) + 1,参照用!$N$1:$P$50,3,0)
)</f>
        <v>物忘れ</v>
      </c>
      <c r="G1178">
        <f xml:space="preserve">
IF(A1178="","",
IFERROR(
INDEX(中間シート!$B:$CB,
MATCH(A1178&amp;B1178,中間シート!$A$1:$A$149,0),
MATCH(F1178,中間シート!$B$2:$CB$2,0)
),
"")
)</f>
        <v>0</v>
      </c>
      <c r="H1178">
        <f t="shared" si="54"/>
        <v>0</v>
      </c>
      <c r="I1178" t="str">
        <f t="shared" si="55"/>
        <v/>
      </c>
      <c r="J1178">
        <f xml:space="preserve">
_xlfn.SWITCH(E1178,
"良好サイン",H1178*VLOOKUP(F1178,参照用!$P$2:$Q$55,2,0),
"注意サイン",H1178*VLOOKUP(F1178,参照用!$P$2:$Q$55,2,0),
""
)</f>
        <v>0</v>
      </c>
      <c r="K1178" s="20">
        <f t="shared" si="56"/>
        <v>60</v>
      </c>
    </row>
    <row r="1179" spans="1:11" x14ac:dyDescent="0.2">
      <c r="A1179" s="8">
        <f>IF(INDEX(中間シート!B$1:B$149,QUOTIENT(ROW(A1179)-2, 参照用!$J$12) + 3,1)&gt;0,
INDEX(中間シート!B$1:B$149,QUOTIENT(ROW(A1179)-2, 参照用!$J$12) + 3,1),
"")</f>
        <v>46034</v>
      </c>
      <c r="B1179" s="8" t="str">
        <f>IF(INDEX(中間シート!D$1:D$149,QUOTIENT(ROW(B1179)-2, 参照用!$J$12) + 3,1)&gt;0,
INDEX(中間シート!D$1:D$149,QUOTIENT(ROW(B1179)-2, 参照用!$J$12) + 3,1),
"")</f>
        <v>朝</v>
      </c>
      <c r="C1179" s="8" t="str">
        <f>INDEX(中間シート!$A$1:$AZ$149,MATCH(A1179&amp;B1179,中間シート!$A$1:$A$149,0),MATCH(C$1,中間シート!$A$2:$AZ$2,0))</f>
        <v/>
      </c>
      <c r="D1179" s="8" t="str">
        <f>INDEX(中間シート!$A$1:$AZ$149,MATCH($A1179&amp;$B1179,中間シート!$A$1:$A$149,0),MATCH(D$1,中間シート!$A$2:$AZ$2,0))</f>
        <v/>
      </c>
      <c r="E1179" t="str">
        <f>IF(
A1179="","",
VLOOKUP(MOD(ROW(A1179)-2, 参照用!$J$12) + 1,参照用!$N$1:$P$50,2,0)
)</f>
        <v>悪化サイン</v>
      </c>
      <c r="F1179" t="str">
        <f xml:space="preserve">
IF(A1179="","",
VLOOKUP(MOD(ROW(A1179)-2, 参照用!$J$12) + 1,参照用!$N$1:$P$50,3,0)
)</f>
        <v>イライラ</v>
      </c>
      <c r="G1179">
        <f xml:space="preserve">
IF(A1179="","",
IFERROR(
INDEX(中間シート!$B:$CB,
MATCH(A1179&amp;B1179,中間シート!$A$1:$A$149,0),
MATCH(F1179,中間シート!$B$2:$CB$2,0)
),
"")
)</f>
        <v>0</v>
      </c>
      <c r="H1179">
        <f t="shared" si="54"/>
        <v>0</v>
      </c>
      <c r="I1179" t="str">
        <f t="shared" si="55"/>
        <v/>
      </c>
      <c r="J1179" t="str">
        <f xml:space="preserve">
_xlfn.SWITCH(E1179,
"良好サイン",H1179*VLOOKUP(F1179,参照用!$P$2:$Q$55,2,0),
"注意サイン",H1179*VLOOKUP(F1179,参照用!$P$2:$Q$55,2,0),
""
)</f>
        <v/>
      </c>
      <c r="K1179" s="20">
        <f t="shared" si="56"/>
        <v>60</v>
      </c>
    </row>
    <row r="1180" spans="1:11" x14ac:dyDescent="0.2">
      <c r="A1180" s="8">
        <f>IF(INDEX(中間シート!B$1:B$149,QUOTIENT(ROW(A1180)-2, 参照用!$J$12) + 3,1)&gt;0,
INDEX(中間シート!B$1:B$149,QUOTIENT(ROW(A1180)-2, 参照用!$J$12) + 3,1),
"")</f>
        <v>46034</v>
      </c>
      <c r="B1180" s="8" t="str">
        <f>IF(INDEX(中間シート!D$1:D$149,QUOTIENT(ROW(B1180)-2, 参照用!$J$12) + 3,1)&gt;0,
INDEX(中間シート!D$1:D$149,QUOTIENT(ROW(B1180)-2, 参照用!$J$12) + 3,1),
"")</f>
        <v>朝</v>
      </c>
      <c r="C1180" s="8" t="str">
        <f>INDEX(中間シート!$A$1:$AZ$149,MATCH(A1180&amp;B1180,中間シート!$A$1:$A$149,0),MATCH(C$1,中間シート!$A$2:$AZ$2,0))</f>
        <v/>
      </c>
      <c r="D1180" s="8" t="str">
        <f>INDEX(中間シート!$A$1:$AZ$149,MATCH($A1180&amp;$B1180,中間シート!$A$1:$A$149,0),MATCH(D$1,中間シート!$A$2:$AZ$2,0))</f>
        <v/>
      </c>
      <c r="E1180" t="str">
        <f>IF(
A1180="","",
VLOOKUP(MOD(ROW(A1180)-2, 参照用!$J$12) + 1,参照用!$N$1:$P$50,2,0)
)</f>
        <v>悪化サイン</v>
      </c>
      <c r="F1180" t="str">
        <f xml:space="preserve">
IF(A1180="","",
VLOOKUP(MOD(ROW(A1180)-2, 参照用!$J$12) + 1,参照用!$N$1:$P$50,3,0)
)</f>
        <v>恐怖心</v>
      </c>
      <c r="G1180">
        <f xml:space="preserve">
IF(A1180="","",
IFERROR(
INDEX(中間シート!$B:$CB,
MATCH(A1180&amp;B1180,中間シート!$A$1:$A$149,0),
MATCH(F1180,中間シート!$B$2:$CB$2,0)
),
"")
)</f>
        <v>0</v>
      </c>
      <c r="H1180">
        <f t="shared" si="54"/>
        <v>0</v>
      </c>
      <c r="I1180" t="str">
        <f t="shared" si="55"/>
        <v/>
      </c>
      <c r="J1180" t="str">
        <f xml:space="preserve">
_xlfn.SWITCH(E1180,
"良好サイン",H1180*VLOOKUP(F1180,参照用!$P$2:$Q$55,2,0),
"注意サイン",H1180*VLOOKUP(F1180,参照用!$P$2:$Q$55,2,0),
""
)</f>
        <v/>
      </c>
      <c r="K1180" s="20">
        <f t="shared" si="56"/>
        <v>60</v>
      </c>
    </row>
    <row r="1181" spans="1:11" x14ac:dyDescent="0.2">
      <c r="A1181" s="8">
        <f>IF(INDEX(中間シート!B$1:B$149,QUOTIENT(ROW(A1181)-2, 参照用!$J$12) + 3,1)&gt;0,
INDEX(中間シート!B$1:B$149,QUOTIENT(ROW(A1181)-2, 参照用!$J$12) + 3,1),
"")</f>
        <v>46034</v>
      </c>
      <c r="B1181" s="8" t="str">
        <f>IF(INDEX(中間シート!D$1:D$149,QUOTIENT(ROW(B1181)-2, 参照用!$J$12) + 3,1)&gt;0,
INDEX(中間シート!D$1:D$149,QUOTIENT(ROW(B1181)-2, 参照用!$J$12) + 3,1),
"")</f>
        <v>朝</v>
      </c>
      <c r="C1181" s="8" t="str">
        <f>INDEX(中間シート!$A$1:$AZ$149,MATCH(A1181&amp;B1181,中間シート!$A$1:$A$149,0),MATCH(C$1,中間シート!$A$2:$AZ$2,0))</f>
        <v/>
      </c>
      <c r="D1181" s="8" t="str">
        <f>INDEX(中間シート!$A$1:$AZ$149,MATCH($A1181&amp;$B1181,中間シート!$A$1:$A$149,0),MATCH(D$1,中間シート!$A$2:$AZ$2,0))</f>
        <v/>
      </c>
      <c r="E1181" t="str">
        <f>IF(
A1181="","",
VLOOKUP(MOD(ROW(A1181)-2, 参照用!$J$12) + 1,参照用!$N$1:$P$50,2,0)
)</f>
        <v>悪化サイン</v>
      </c>
      <c r="F1181" t="str">
        <f xml:space="preserve">
IF(A1181="","",
VLOOKUP(MOD(ROW(A1181)-2, 参照用!$J$12) + 1,参照用!$N$1:$P$50,3,0)
)</f>
        <v>外出不可</v>
      </c>
      <c r="G1181">
        <f xml:space="preserve">
IF(A1181="","",
IFERROR(
INDEX(中間シート!$B:$CB,
MATCH(A1181&amp;B1181,中間シート!$A$1:$A$149,0),
MATCH(F1181,中間シート!$B$2:$CB$2,0)
),
"")
)</f>
        <v>0</v>
      </c>
      <c r="H1181">
        <f t="shared" si="54"/>
        <v>0</v>
      </c>
      <c r="I1181" t="str">
        <f t="shared" si="55"/>
        <v/>
      </c>
      <c r="J1181" t="str">
        <f xml:space="preserve">
_xlfn.SWITCH(E1181,
"良好サイン",H1181*VLOOKUP(F1181,参照用!$P$2:$Q$55,2,0),
"注意サイン",H1181*VLOOKUP(F1181,参照用!$P$2:$Q$55,2,0),
""
)</f>
        <v/>
      </c>
      <c r="K1181" s="20">
        <f t="shared" si="56"/>
        <v>60</v>
      </c>
    </row>
    <row r="1182" spans="1:11" x14ac:dyDescent="0.2">
      <c r="A1182" s="8">
        <f>IF(INDEX(中間シート!B$1:B$149,QUOTIENT(ROW(A1182)-2, 参照用!$J$12) + 3,1)&gt;0,
INDEX(中間シート!B$1:B$149,QUOTIENT(ROW(A1182)-2, 参照用!$J$12) + 3,1),
"")</f>
        <v>46034</v>
      </c>
      <c r="B1182" s="8" t="str">
        <f>IF(INDEX(中間シート!D$1:D$149,QUOTIENT(ROW(B1182)-2, 参照用!$J$12) + 3,1)&gt;0,
INDEX(中間シート!D$1:D$149,QUOTIENT(ROW(B1182)-2, 参照用!$J$12) + 3,1),
"")</f>
        <v>朝</v>
      </c>
      <c r="C1182" s="8" t="str">
        <f>INDEX(中間シート!$A$1:$AZ$149,MATCH(A1182&amp;B1182,中間シート!$A$1:$A$149,0),MATCH(C$1,中間シート!$A$2:$AZ$2,0))</f>
        <v/>
      </c>
      <c r="D1182" s="8" t="str">
        <f>INDEX(中間シート!$A$1:$AZ$149,MATCH($A1182&amp;$B1182,中間シート!$A$1:$A$149,0),MATCH(D$1,中間シート!$A$2:$AZ$2,0))</f>
        <v/>
      </c>
      <c r="E1182" t="str">
        <f>IF(
A1182="","",
VLOOKUP(MOD(ROW(A1182)-2, 参照用!$J$12) + 1,参照用!$N$1:$P$50,2,0)
)</f>
        <v>悪化サイン</v>
      </c>
      <c r="F1182" t="str">
        <f xml:space="preserve">
IF(A1182="","",
VLOOKUP(MOD(ROW(A1182)-2, 参照用!$J$12) + 1,参照用!$N$1:$P$50,3,0)
)</f>
        <v>思考不能</v>
      </c>
      <c r="G1182">
        <f xml:space="preserve">
IF(A1182="","",
IFERROR(
INDEX(中間シート!$B:$CB,
MATCH(A1182&amp;B1182,中間シート!$A$1:$A$149,0),
MATCH(F1182,中間シート!$B$2:$CB$2,0)
),
"")
)</f>
        <v>0</v>
      </c>
      <c r="H1182">
        <f t="shared" si="54"/>
        <v>0</v>
      </c>
      <c r="I1182" t="str">
        <f t="shared" si="55"/>
        <v/>
      </c>
      <c r="J1182" t="str">
        <f xml:space="preserve">
_xlfn.SWITCH(E1182,
"良好サイン",H1182*VLOOKUP(F1182,参照用!$P$2:$Q$55,2,0),
"注意サイン",H1182*VLOOKUP(F1182,参照用!$P$2:$Q$55,2,0),
""
)</f>
        <v/>
      </c>
      <c r="K1182" s="20">
        <f t="shared" si="56"/>
        <v>60</v>
      </c>
    </row>
    <row r="1183" spans="1:11" x14ac:dyDescent="0.2">
      <c r="A1183" s="8">
        <f>IF(INDEX(中間シート!B$1:B$149,QUOTIENT(ROW(A1183)-2, 参照用!$J$12) + 3,1)&gt;0,
INDEX(中間シート!B$1:B$149,QUOTIENT(ROW(A1183)-2, 参照用!$J$12) + 3,1),
"")</f>
        <v>46034</v>
      </c>
      <c r="B1183" s="8" t="str">
        <f>IF(INDEX(中間シート!D$1:D$149,QUOTIENT(ROW(B1183)-2, 参照用!$J$12) + 3,1)&gt;0,
INDEX(中間シート!D$1:D$149,QUOTIENT(ROW(B1183)-2, 参照用!$J$12) + 3,1),
"")</f>
        <v>朝</v>
      </c>
      <c r="C1183" s="8" t="str">
        <f>INDEX(中間シート!$A$1:$AZ$149,MATCH(A1183&amp;B1183,中間シート!$A$1:$A$149,0),MATCH(C$1,中間シート!$A$2:$AZ$2,0))</f>
        <v/>
      </c>
      <c r="D1183" s="8" t="str">
        <f>INDEX(中間シート!$A$1:$AZ$149,MATCH($A1183&amp;$B1183,中間シート!$A$1:$A$149,0),MATCH(D$1,中間シート!$A$2:$AZ$2,0))</f>
        <v/>
      </c>
      <c r="E1183" t="str">
        <f>IF(
A1183="","",
VLOOKUP(MOD(ROW(A1183)-2, 参照用!$J$12) + 1,参照用!$N$1:$P$50,2,0)
)</f>
        <v>悪化サイン</v>
      </c>
      <c r="F1183" t="str">
        <f xml:space="preserve">
IF(A1183="","",
VLOOKUP(MOD(ROW(A1183)-2, 参照用!$J$12) + 1,参照用!$N$1:$P$50,3,0)
)</f>
        <v>人間不信</v>
      </c>
      <c r="G1183">
        <f xml:space="preserve">
IF(A1183="","",
IFERROR(
INDEX(中間シート!$B:$CB,
MATCH(A1183&amp;B1183,中間シート!$A$1:$A$149,0),
MATCH(F1183,中間シート!$B$2:$CB$2,0)
),
"")
)</f>
        <v>0</v>
      </c>
      <c r="H1183">
        <f t="shared" si="54"/>
        <v>0</v>
      </c>
      <c r="I1183" t="str">
        <f t="shared" si="55"/>
        <v/>
      </c>
      <c r="J1183" t="str">
        <f xml:space="preserve">
_xlfn.SWITCH(E1183,
"良好サイン",H1183*VLOOKUP(F1183,参照用!$P$2:$Q$55,2,0),
"注意サイン",H1183*VLOOKUP(F1183,参照用!$P$2:$Q$55,2,0),
""
)</f>
        <v/>
      </c>
      <c r="K1183" s="20">
        <f t="shared" si="56"/>
        <v>60</v>
      </c>
    </row>
    <row r="1184" spans="1:11" x14ac:dyDescent="0.2">
      <c r="A1184" s="8">
        <f>IF(INDEX(中間シート!B$1:B$149,QUOTIENT(ROW(A1184)-2, 参照用!$J$12) + 3,1)&gt;0,
INDEX(中間シート!B$1:B$149,QUOTIENT(ROW(A1184)-2, 参照用!$J$12) + 3,1),
"")</f>
        <v>46034</v>
      </c>
      <c r="B1184" s="8" t="str">
        <f>IF(INDEX(中間シート!D$1:D$149,QUOTIENT(ROW(B1184)-2, 参照用!$J$12) + 3,1)&gt;0,
INDEX(中間シート!D$1:D$149,QUOTIENT(ROW(B1184)-2, 参照用!$J$12) + 3,1),
"")</f>
        <v>朝</v>
      </c>
      <c r="C1184" s="8" t="str">
        <f>INDEX(中間シート!$A$1:$AZ$149,MATCH(A1184&amp;B1184,中間シート!$A$1:$A$149,0),MATCH(C$1,中間シート!$A$2:$AZ$2,0))</f>
        <v/>
      </c>
      <c r="D1184" s="8" t="str">
        <f>INDEX(中間シート!$A$1:$AZ$149,MATCH($A1184&amp;$B1184,中間シート!$A$1:$A$149,0),MATCH(D$1,中間シート!$A$2:$AZ$2,0))</f>
        <v/>
      </c>
      <c r="E1184" t="str">
        <f>IF(
A1184="","",
VLOOKUP(MOD(ROW(A1184)-2, 参照用!$J$12) + 1,参照用!$N$1:$P$50,2,0)
)</f>
        <v>悪化サイン</v>
      </c>
      <c r="F1184" t="str">
        <f xml:space="preserve">
IF(A1184="","",
VLOOKUP(MOD(ROW(A1184)-2, 参照用!$J$12) + 1,参照用!$N$1:$P$50,3,0)
)</f>
        <v>破壊衝動</v>
      </c>
      <c r="G1184">
        <f xml:space="preserve">
IF(A1184="","",
IFERROR(
INDEX(中間シート!$B:$CB,
MATCH(A1184&amp;B1184,中間シート!$A$1:$A$149,0),
MATCH(F1184,中間シート!$B$2:$CB$2,0)
),
"")
)</f>
        <v>0</v>
      </c>
      <c r="H1184">
        <f t="shared" si="54"/>
        <v>0</v>
      </c>
      <c r="I1184" t="str">
        <f t="shared" si="55"/>
        <v/>
      </c>
      <c r="J1184" t="str">
        <f xml:space="preserve">
_xlfn.SWITCH(E1184,
"良好サイン",H1184*VLOOKUP(F1184,参照用!$P$2:$Q$55,2,0),
"注意サイン",H1184*VLOOKUP(F1184,参照用!$P$2:$Q$55,2,0),
""
)</f>
        <v/>
      </c>
      <c r="K1184" s="20">
        <f t="shared" si="56"/>
        <v>60</v>
      </c>
    </row>
    <row r="1185" spans="1:11" x14ac:dyDescent="0.2">
      <c r="A1185" s="8">
        <f>IF(INDEX(中間シート!B$1:B$149,QUOTIENT(ROW(A1185)-2, 参照用!$J$12) + 3,1)&gt;0,
INDEX(中間シート!B$1:B$149,QUOTIENT(ROW(A1185)-2, 参照用!$J$12) + 3,1),
"")</f>
        <v>46034</v>
      </c>
      <c r="B1185" s="8" t="str">
        <f>IF(INDEX(中間シート!D$1:D$149,QUOTIENT(ROW(B1185)-2, 参照用!$J$12) + 3,1)&gt;0,
INDEX(中間シート!D$1:D$149,QUOTIENT(ROW(B1185)-2, 参照用!$J$12) + 3,1),
"")</f>
        <v>朝</v>
      </c>
      <c r="C1185" s="8" t="str">
        <f>INDEX(中間シート!$A$1:$AZ$149,MATCH(A1185&amp;B1185,中間シート!$A$1:$A$149,0),MATCH(C$1,中間シート!$A$2:$AZ$2,0))</f>
        <v/>
      </c>
      <c r="D1185" s="8" t="str">
        <f>INDEX(中間シート!$A$1:$AZ$149,MATCH($A1185&amp;$B1185,中間シート!$A$1:$A$149,0),MATCH(D$1,中間シート!$A$2:$AZ$2,0))</f>
        <v/>
      </c>
      <c r="E1185" t="str">
        <f>IF(
A1185="","",
VLOOKUP(MOD(ROW(A1185)-2, 参照用!$J$12) + 1,参照用!$N$1:$P$50,2,0)
)</f>
        <v>リカバリー</v>
      </c>
      <c r="F1185" t="str">
        <f xml:space="preserve">
IF(A1185="","",
VLOOKUP(MOD(ROW(A1185)-2, 参照用!$J$12) + 1,参照用!$N$1:$P$50,3,0)
)</f>
        <v>ストレッチ</v>
      </c>
      <c r="G1185">
        <f xml:space="preserve">
IF(A1185="","",
IFERROR(
INDEX(中間シート!$B:$CB,
MATCH(A1185&amp;B1185,中間シート!$A$1:$A$149,0),
MATCH(F1185,中間シート!$B$2:$CB$2,0)
),
"")
)</f>
        <v>0</v>
      </c>
      <c r="H1185">
        <f t="shared" si="54"/>
        <v>0</v>
      </c>
      <c r="I1185" t="str">
        <f t="shared" si="55"/>
        <v/>
      </c>
      <c r="J1185" t="str">
        <f xml:space="preserve">
_xlfn.SWITCH(E1185,
"良好サイン",H1185*VLOOKUP(F1185,参照用!$P$2:$Q$55,2,0),
"注意サイン",H1185*VLOOKUP(F1185,参照用!$P$2:$Q$55,2,0),
""
)</f>
        <v/>
      </c>
      <c r="K1185" s="20">
        <f t="shared" si="56"/>
        <v>60</v>
      </c>
    </row>
    <row r="1186" spans="1:11" x14ac:dyDescent="0.2">
      <c r="A1186" s="8">
        <f>IF(INDEX(中間シート!B$1:B$149,QUOTIENT(ROW(A1186)-2, 参照用!$J$12) + 3,1)&gt;0,
INDEX(中間シート!B$1:B$149,QUOTIENT(ROW(A1186)-2, 参照用!$J$12) + 3,1),
"")</f>
        <v>46034</v>
      </c>
      <c r="B1186" s="8" t="str">
        <f>IF(INDEX(中間シート!D$1:D$149,QUOTIENT(ROW(B1186)-2, 参照用!$J$12) + 3,1)&gt;0,
INDEX(中間シート!D$1:D$149,QUOTIENT(ROW(B1186)-2, 参照用!$J$12) + 3,1),
"")</f>
        <v>朝</v>
      </c>
      <c r="C1186" s="8" t="str">
        <f>INDEX(中間シート!$A$1:$AZ$149,MATCH(A1186&amp;B1186,中間シート!$A$1:$A$149,0),MATCH(C$1,中間シート!$A$2:$AZ$2,0))</f>
        <v/>
      </c>
      <c r="D1186" s="8" t="str">
        <f>INDEX(中間シート!$A$1:$AZ$149,MATCH($A1186&amp;$B1186,中間シート!$A$1:$A$149,0),MATCH(D$1,中間シート!$A$2:$AZ$2,0))</f>
        <v/>
      </c>
      <c r="E1186" t="str">
        <f>IF(
A1186="","",
VLOOKUP(MOD(ROW(A1186)-2, 参照用!$J$12) + 1,参照用!$N$1:$P$50,2,0)
)</f>
        <v>リカバリー</v>
      </c>
      <c r="F1186" t="str">
        <f xml:space="preserve">
IF(A1186="","",
VLOOKUP(MOD(ROW(A1186)-2, 参照用!$J$12) + 1,参照用!$N$1:$P$50,3,0)
)</f>
        <v>仮眠</v>
      </c>
      <c r="G1186">
        <f xml:space="preserve">
IF(A1186="","",
IFERROR(
INDEX(中間シート!$B:$CB,
MATCH(A1186&amp;B1186,中間シート!$A$1:$A$149,0),
MATCH(F1186,中間シート!$B$2:$CB$2,0)
),
"")
)</f>
        <v>0</v>
      </c>
      <c r="H1186">
        <f t="shared" si="54"/>
        <v>0</v>
      </c>
      <c r="I1186" t="str">
        <f t="shared" si="55"/>
        <v/>
      </c>
      <c r="J1186" t="str">
        <f xml:space="preserve">
_xlfn.SWITCH(E1186,
"良好サイン",H1186*VLOOKUP(F1186,参照用!$P$2:$Q$55,2,0),
"注意サイン",H1186*VLOOKUP(F1186,参照用!$P$2:$Q$55,2,0),
""
)</f>
        <v/>
      </c>
      <c r="K1186" s="20">
        <f t="shared" si="56"/>
        <v>60</v>
      </c>
    </row>
    <row r="1187" spans="1:11" x14ac:dyDescent="0.2">
      <c r="A1187" s="8">
        <f>IF(INDEX(中間シート!B$1:B$149,QUOTIENT(ROW(A1187)-2, 参照用!$J$12) + 3,1)&gt;0,
INDEX(中間シート!B$1:B$149,QUOTIENT(ROW(A1187)-2, 参照用!$J$12) + 3,1),
"")</f>
        <v>46034</v>
      </c>
      <c r="B1187" s="8" t="str">
        <f>IF(INDEX(中間シート!D$1:D$149,QUOTIENT(ROW(B1187)-2, 参照用!$J$12) + 3,1)&gt;0,
INDEX(中間シート!D$1:D$149,QUOTIENT(ROW(B1187)-2, 参照用!$J$12) + 3,1),
"")</f>
        <v>朝</v>
      </c>
      <c r="C1187" s="8" t="str">
        <f>INDEX(中間シート!$A$1:$AZ$149,MATCH(A1187&amp;B1187,中間シート!$A$1:$A$149,0),MATCH(C$1,中間シート!$A$2:$AZ$2,0))</f>
        <v/>
      </c>
      <c r="D1187" s="8" t="str">
        <f>INDEX(中間シート!$A$1:$AZ$149,MATCH($A1187&amp;$B1187,中間シート!$A$1:$A$149,0),MATCH(D$1,中間シート!$A$2:$AZ$2,0))</f>
        <v/>
      </c>
      <c r="E1187" t="str">
        <f>IF(
A1187="","",
VLOOKUP(MOD(ROW(A1187)-2, 参照用!$J$12) + 1,参照用!$N$1:$P$50,2,0)
)</f>
        <v>リカバリー</v>
      </c>
      <c r="F1187" t="str">
        <f xml:space="preserve">
IF(A1187="","",
VLOOKUP(MOD(ROW(A1187)-2, 参照用!$J$12) + 1,参照用!$N$1:$P$50,3,0)
)</f>
        <v>音楽</v>
      </c>
      <c r="G1187">
        <f xml:space="preserve">
IF(A1187="","",
IFERROR(
INDEX(中間シート!$B:$CB,
MATCH(A1187&amp;B1187,中間シート!$A$1:$A$149,0),
MATCH(F1187,中間シート!$B$2:$CB$2,0)
),
"")
)</f>
        <v>0</v>
      </c>
      <c r="H1187">
        <f t="shared" si="54"/>
        <v>0</v>
      </c>
      <c r="I1187" t="str">
        <f t="shared" si="55"/>
        <v/>
      </c>
      <c r="J1187" t="str">
        <f xml:space="preserve">
_xlfn.SWITCH(E1187,
"良好サイン",H1187*VLOOKUP(F1187,参照用!$P$2:$Q$55,2,0),
"注意サイン",H1187*VLOOKUP(F1187,参照用!$P$2:$Q$55,2,0),
""
)</f>
        <v/>
      </c>
      <c r="K1187" s="20">
        <f t="shared" si="56"/>
        <v>60</v>
      </c>
    </row>
    <row r="1188" spans="1:11" x14ac:dyDescent="0.2">
      <c r="A1188" s="8">
        <f>IF(INDEX(中間シート!B$1:B$149,QUOTIENT(ROW(A1188)-2, 参照用!$J$12) + 3,1)&gt;0,
INDEX(中間シート!B$1:B$149,QUOTIENT(ROW(A1188)-2, 参照用!$J$12) + 3,1),
"")</f>
        <v>46034</v>
      </c>
      <c r="B1188" s="8" t="str">
        <f>IF(INDEX(中間シート!D$1:D$149,QUOTIENT(ROW(B1188)-2, 参照用!$J$12) + 3,1)&gt;0,
INDEX(中間シート!D$1:D$149,QUOTIENT(ROW(B1188)-2, 参照用!$J$12) + 3,1),
"")</f>
        <v>朝</v>
      </c>
      <c r="C1188" s="8" t="str">
        <f>INDEX(中間シート!$A$1:$AZ$149,MATCH(A1188&amp;B1188,中間シート!$A$1:$A$149,0),MATCH(C$1,中間シート!$A$2:$AZ$2,0))</f>
        <v/>
      </c>
      <c r="D1188" s="8" t="str">
        <f>INDEX(中間シート!$A$1:$AZ$149,MATCH($A1188&amp;$B1188,中間シート!$A$1:$A$149,0),MATCH(D$1,中間シート!$A$2:$AZ$2,0))</f>
        <v/>
      </c>
      <c r="E1188" t="str">
        <f>IF(
A1188="","",
VLOOKUP(MOD(ROW(A1188)-2, 参照用!$J$12) + 1,参照用!$N$1:$P$50,2,0)
)</f>
        <v>リカバリー</v>
      </c>
      <c r="F1188" t="str">
        <f xml:space="preserve">
IF(A1188="","",
VLOOKUP(MOD(ROW(A1188)-2, 参照用!$J$12) + 1,参照用!$N$1:$P$50,3,0)
)</f>
        <v>頓服</v>
      </c>
      <c r="G1188">
        <f xml:space="preserve">
IF(A1188="","",
IFERROR(
INDEX(中間シート!$B:$CB,
MATCH(A1188&amp;B1188,中間シート!$A$1:$A$149,0),
MATCH(F1188,中間シート!$B$2:$CB$2,0)
),
"")
)</f>
        <v>0</v>
      </c>
      <c r="H1188">
        <f t="shared" si="54"/>
        <v>0</v>
      </c>
      <c r="I1188" t="str">
        <f t="shared" si="55"/>
        <v/>
      </c>
      <c r="J1188" t="str">
        <f xml:space="preserve">
_xlfn.SWITCH(E1188,
"良好サイン",H1188*VLOOKUP(F1188,参照用!$P$2:$Q$55,2,0),
"注意サイン",H1188*VLOOKUP(F1188,参照用!$P$2:$Q$55,2,0),
""
)</f>
        <v/>
      </c>
      <c r="K1188" s="20">
        <f t="shared" si="56"/>
        <v>60</v>
      </c>
    </row>
    <row r="1189" spans="1:11" x14ac:dyDescent="0.2">
      <c r="A1189" s="8">
        <f>IF(INDEX(中間シート!B$1:B$149,QUOTIENT(ROW(A1189)-2, 参照用!$J$12) + 3,1)&gt;0,
INDEX(中間シート!B$1:B$149,QUOTIENT(ROW(A1189)-2, 参照用!$J$12) + 3,1),
"")</f>
        <v>46034</v>
      </c>
      <c r="B1189" s="8" t="str">
        <f>IF(INDEX(中間シート!D$1:D$149,QUOTIENT(ROW(B1189)-2, 参照用!$J$12) + 3,1)&gt;0,
INDEX(中間シート!D$1:D$149,QUOTIENT(ROW(B1189)-2, 参照用!$J$12) + 3,1),
"")</f>
        <v>朝</v>
      </c>
      <c r="C1189" s="8" t="str">
        <f>INDEX(中間シート!$A$1:$AZ$149,MATCH(A1189&amp;B1189,中間シート!$A$1:$A$149,0),MATCH(C$1,中間シート!$A$2:$AZ$2,0))</f>
        <v/>
      </c>
      <c r="D1189" s="8" t="str">
        <f>INDEX(中間シート!$A$1:$AZ$149,MATCH($A1189&amp;$B1189,中間シート!$A$1:$A$149,0),MATCH(D$1,中間シート!$A$2:$AZ$2,0))</f>
        <v/>
      </c>
      <c r="E1189" t="str">
        <f>IF(
A1189="","",
VLOOKUP(MOD(ROW(A1189)-2, 参照用!$J$12) + 1,参照用!$N$1:$P$50,2,0)
)</f>
        <v>リカバリー</v>
      </c>
      <c r="F1189" t="str">
        <f xml:space="preserve">
IF(A1189="","",
VLOOKUP(MOD(ROW(A1189)-2, 参照用!$J$12) + 1,参照用!$N$1:$P$50,3,0)
)</f>
        <v>散歩</v>
      </c>
      <c r="G1189">
        <f xml:space="preserve">
IF(A1189="","",
IFERROR(
INDEX(中間シート!$B:$CB,
MATCH(A1189&amp;B1189,中間シート!$A$1:$A$149,0),
MATCH(F1189,中間シート!$B$2:$CB$2,0)
),
"")
)</f>
        <v>0</v>
      </c>
      <c r="H1189">
        <f t="shared" si="54"/>
        <v>0</v>
      </c>
      <c r="I1189" t="str">
        <f t="shared" si="55"/>
        <v/>
      </c>
      <c r="J1189" t="str">
        <f xml:space="preserve">
_xlfn.SWITCH(E1189,
"良好サイン",H1189*VLOOKUP(F1189,参照用!$P$2:$Q$55,2,0),
"注意サイン",H1189*VLOOKUP(F1189,参照用!$P$2:$Q$55,2,0),
""
)</f>
        <v/>
      </c>
      <c r="K1189" s="20">
        <f t="shared" si="56"/>
        <v>60</v>
      </c>
    </row>
    <row r="1190" spans="1:11" x14ac:dyDescent="0.2">
      <c r="A1190" s="8">
        <f>IF(INDEX(中間シート!B$1:B$149,QUOTIENT(ROW(A1190)-2, 参照用!$J$12) + 3,1)&gt;0,
INDEX(中間シート!B$1:B$149,QUOTIENT(ROW(A1190)-2, 参照用!$J$12) + 3,1),
"")</f>
        <v>46034</v>
      </c>
      <c r="B1190" s="8" t="str">
        <f>IF(INDEX(中間シート!D$1:D$149,QUOTIENT(ROW(B1190)-2, 参照用!$J$12) + 3,1)&gt;0,
INDEX(中間シート!D$1:D$149,QUOTIENT(ROW(B1190)-2, 参照用!$J$12) + 3,1),
"")</f>
        <v>朝</v>
      </c>
      <c r="C1190" s="8" t="str">
        <f>INDEX(中間シート!$A$1:$AZ$149,MATCH(A1190&amp;B1190,中間シート!$A$1:$A$149,0),MATCH(C$1,中間シート!$A$2:$AZ$2,0))</f>
        <v/>
      </c>
      <c r="D1190" s="8" t="str">
        <f>INDEX(中間シート!$A$1:$AZ$149,MATCH($A1190&amp;$B1190,中間シート!$A$1:$A$149,0),MATCH(D$1,中間シート!$A$2:$AZ$2,0))</f>
        <v/>
      </c>
      <c r="E1190" t="str">
        <f>IF(
A1190="","",
VLOOKUP(MOD(ROW(A1190)-2, 参照用!$J$12) + 1,参照用!$N$1:$P$50,2,0)
)</f>
        <v>服薬</v>
      </c>
      <c r="F1190" t="str">
        <f xml:space="preserve">
IF(A1190="","",
VLOOKUP(MOD(ROW(A1190)-2, 参照用!$J$12) + 1,参照用!$N$1:$P$50,3,0)
)</f>
        <v>いつもの薬</v>
      </c>
      <c r="G1190">
        <f xml:space="preserve">
IF(A1190="","",
IFERROR(
INDEX(中間シート!$B:$CB,
MATCH(A1190&amp;B1190,中間シート!$A$1:$A$149,0),
MATCH(F1190,中間シート!$B$2:$CB$2,0)
),
"")
)</f>
        <v>0</v>
      </c>
      <c r="H1190">
        <f t="shared" si="54"/>
        <v>0</v>
      </c>
      <c r="I1190" t="str">
        <f t="shared" si="55"/>
        <v/>
      </c>
      <c r="J1190" t="str">
        <f xml:space="preserve">
_xlfn.SWITCH(E1190,
"良好サイン",H1190*VLOOKUP(F1190,参照用!$P$2:$Q$55,2,0),
"注意サイン",H1190*VLOOKUP(F1190,参照用!$P$2:$Q$55,2,0),
""
)</f>
        <v/>
      </c>
      <c r="K1190" s="20">
        <f t="shared" si="56"/>
        <v>60</v>
      </c>
    </row>
    <row r="1191" spans="1:11" x14ac:dyDescent="0.2">
      <c r="A1191" s="8">
        <f>IF(INDEX(中間シート!B$1:B$149,QUOTIENT(ROW(A1191)-2, 参照用!$J$12) + 3,1)&gt;0,
INDEX(中間シート!B$1:B$149,QUOTIENT(ROW(A1191)-2, 参照用!$J$12) + 3,1),
"")</f>
        <v>46034</v>
      </c>
      <c r="B1191" s="8" t="str">
        <f>IF(INDEX(中間シート!D$1:D$149,QUOTIENT(ROW(B1191)-2, 参照用!$J$12) + 3,1)&gt;0,
INDEX(中間シート!D$1:D$149,QUOTIENT(ROW(B1191)-2, 参照用!$J$12) + 3,1),
"")</f>
        <v>朝</v>
      </c>
      <c r="C1191" s="8" t="str">
        <f>INDEX(中間シート!$A$1:$AZ$149,MATCH(A1191&amp;B1191,中間シート!$A$1:$A$149,0),MATCH(C$1,中間シート!$A$2:$AZ$2,0))</f>
        <v/>
      </c>
      <c r="D1191" s="8" t="str">
        <f>INDEX(中間シート!$A$1:$AZ$149,MATCH($A1191&amp;$B1191,中間シート!$A$1:$A$149,0),MATCH(D$1,中間シート!$A$2:$AZ$2,0))</f>
        <v/>
      </c>
      <c r="E1191" t="str">
        <f>IF(
A1191="","",
VLOOKUP(MOD(ROW(A1191)-2, 参照用!$J$12) + 1,参照用!$N$1:$P$50,2,0)
)</f>
        <v>備考</v>
      </c>
      <c r="F1191" t="str">
        <f xml:space="preserve">
IF(A1191="","",
VLOOKUP(MOD(ROW(A1191)-2, 参照用!$J$12) + 1,参照用!$N$1:$P$50,3,0)
)</f>
        <v>コメント</v>
      </c>
      <c r="G1191" t="str">
        <f xml:space="preserve">
IF(A1191="","",
IFERROR(
INDEX(中間シート!$B:$CB,
MATCH(A1191&amp;B1191,中間シート!$A$1:$A$149,0),
MATCH(F1191,中間シート!$B$2:$CB$2,0)
),
"")
)</f>
        <v/>
      </c>
      <c r="H1191" t="str">
        <f t="shared" si="54"/>
        <v/>
      </c>
      <c r="I1191" t="str">
        <f t="shared" si="55"/>
        <v/>
      </c>
      <c r="J1191" t="str">
        <f xml:space="preserve">
_xlfn.SWITCH(E1191,
"良好サイン",H1191*VLOOKUP(F1191,参照用!$P$2:$Q$55,2,0),
"注意サイン",H1191*VLOOKUP(F1191,参照用!$P$2:$Q$55,2,0),
""
)</f>
        <v/>
      </c>
      <c r="K1191" s="20">
        <f t="shared" si="56"/>
        <v>60</v>
      </c>
    </row>
    <row r="1192" spans="1:11" x14ac:dyDescent="0.2">
      <c r="A1192" s="8">
        <f>IF(INDEX(中間シート!B$1:B$149,QUOTIENT(ROW(A1192)-2, 参照用!$J$12) + 3,1)&gt;0,
INDEX(中間シート!B$1:B$149,QUOTIENT(ROW(A1192)-2, 参照用!$J$12) + 3,1),
"")</f>
        <v>46034</v>
      </c>
      <c r="B1192" s="8" t="str">
        <f>IF(INDEX(中間シート!D$1:D$149,QUOTIENT(ROW(B1192)-2, 参照用!$J$12) + 3,1)&gt;0,
INDEX(中間シート!D$1:D$149,QUOTIENT(ROW(B1192)-2, 参照用!$J$12) + 3,1),
"")</f>
        <v>昼</v>
      </c>
      <c r="C1192" s="8" t="str">
        <f>INDEX(中間シート!$A$1:$AZ$149,MATCH(A1192&amp;B1192,中間シート!$A$1:$A$149,0),MATCH(C$1,中間シート!$A$2:$AZ$2,0))</f>
        <v/>
      </c>
      <c r="D1192" s="8" t="str">
        <f>INDEX(中間シート!$A$1:$AZ$149,MATCH($A1192&amp;$B1192,中間シート!$A$1:$A$149,0),MATCH(D$1,中間シート!$A$2:$AZ$2,0))</f>
        <v/>
      </c>
      <c r="E1192" t="str">
        <f>IF(
A1192="","",
VLOOKUP(MOD(ROW(A1192)-2, 参照用!$J$12) + 1,参照用!$N$1:$P$50,2,0)
)</f>
        <v>日付</v>
      </c>
      <c r="F1192" t="str">
        <f xml:space="preserve">
IF(A1192="","",
VLOOKUP(MOD(ROW(A1192)-2, 参照用!$J$12) + 1,参照用!$N$1:$P$50,3,0)
)</f>
        <v>日付</v>
      </c>
      <c r="G1192">
        <f xml:space="preserve">
IF(A1192="","",
IFERROR(
INDEX(中間シート!$B:$CB,
MATCH(A1192&amp;B1192,中間シート!$A$1:$A$149,0),
MATCH(F1192,中間シート!$B$2:$CB$2,0)
),
"")
)</f>
        <v>46034</v>
      </c>
      <c r="H1192" t="str">
        <f t="shared" si="54"/>
        <v/>
      </c>
      <c r="I1192">
        <f t="shared" si="55"/>
        <v>46034</v>
      </c>
      <c r="J1192" t="str">
        <f xml:space="preserve">
_xlfn.SWITCH(E1192,
"良好サイン",H1192*VLOOKUP(F1192,参照用!$P$2:$Q$55,2,0),
"注意サイン",H1192*VLOOKUP(F1192,参照用!$P$2:$Q$55,2,0),
""
)</f>
        <v/>
      </c>
      <c r="K1192" s="20">
        <f t="shared" si="56"/>
        <v>60</v>
      </c>
    </row>
    <row r="1193" spans="1:11" x14ac:dyDescent="0.2">
      <c r="A1193" s="8">
        <f>IF(INDEX(中間シート!B$1:B$149,QUOTIENT(ROW(A1193)-2, 参照用!$J$12) + 3,1)&gt;0,
INDEX(中間シート!B$1:B$149,QUOTIENT(ROW(A1193)-2, 参照用!$J$12) + 3,1),
"")</f>
        <v>46034</v>
      </c>
      <c r="B1193" s="8" t="str">
        <f>IF(INDEX(中間シート!D$1:D$149,QUOTIENT(ROW(B1193)-2, 参照用!$J$12) + 3,1)&gt;0,
INDEX(中間シート!D$1:D$149,QUOTIENT(ROW(B1193)-2, 参照用!$J$12) + 3,1),
"")</f>
        <v>昼</v>
      </c>
      <c r="C1193" s="8" t="str">
        <f>INDEX(中間シート!$A$1:$AZ$149,MATCH(A1193&amp;B1193,中間シート!$A$1:$A$149,0),MATCH(C$1,中間シート!$A$2:$AZ$2,0))</f>
        <v/>
      </c>
      <c r="D1193" s="8" t="str">
        <f>INDEX(中間シート!$A$1:$AZ$149,MATCH($A1193&amp;$B1193,中間シート!$A$1:$A$149,0),MATCH(D$1,中間シート!$A$2:$AZ$2,0))</f>
        <v/>
      </c>
      <c r="E1193" t="str">
        <f>IF(
A1193="","",
VLOOKUP(MOD(ROW(A1193)-2, 参照用!$J$12) + 1,参照用!$N$1:$P$50,2,0)
)</f>
        <v>曜日</v>
      </c>
      <c r="F1193" t="str">
        <f xml:space="preserve">
IF(A1193="","",
VLOOKUP(MOD(ROW(A1193)-2, 参照用!$J$12) + 1,参照用!$N$1:$P$50,3,0)
)</f>
        <v>曜日</v>
      </c>
      <c r="G1193" t="str">
        <f xml:space="preserve">
IF(A1193="","",
IFERROR(
INDEX(中間シート!$B:$CB,
MATCH(A1193&amp;B1193,中間シート!$A$1:$A$149,0),
MATCH(F1193,中間シート!$B$2:$CB$2,0)
),
"")
)</f>
        <v>月</v>
      </c>
      <c r="H1193" t="str">
        <f t="shared" si="54"/>
        <v/>
      </c>
      <c r="I1193" t="str">
        <f t="shared" si="55"/>
        <v>月</v>
      </c>
      <c r="J1193" t="str">
        <f xml:space="preserve">
_xlfn.SWITCH(E1193,
"良好サイン",H1193*VLOOKUP(F1193,参照用!$P$2:$Q$55,2,0),
"注意サイン",H1193*VLOOKUP(F1193,参照用!$P$2:$Q$55,2,0),
""
)</f>
        <v/>
      </c>
      <c r="K1193" s="20">
        <f t="shared" si="56"/>
        <v>60</v>
      </c>
    </row>
    <row r="1194" spans="1:11" x14ac:dyDescent="0.2">
      <c r="A1194" s="8">
        <f>IF(INDEX(中間シート!B$1:B$149,QUOTIENT(ROW(A1194)-2, 参照用!$J$12) + 3,1)&gt;0,
INDEX(中間シート!B$1:B$149,QUOTIENT(ROW(A1194)-2, 参照用!$J$12) + 3,1),
"")</f>
        <v>46034</v>
      </c>
      <c r="B1194" s="8" t="str">
        <f>IF(INDEX(中間シート!D$1:D$149,QUOTIENT(ROW(B1194)-2, 参照用!$J$12) + 3,1)&gt;0,
INDEX(中間シート!D$1:D$149,QUOTIENT(ROW(B1194)-2, 参照用!$J$12) + 3,1),
"")</f>
        <v>昼</v>
      </c>
      <c r="C1194" s="8" t="str">
        <f>INDEX(中間シート!$A$1:$AZ$149,MATCH(A1194&amp;B1194,中間シート!$A$1:$A$149,0),MATCH(C$1,中間シート!$A$2:$AZ$2,0))</f>
        <v/>
      </c>
      <c r="D1194" s="8" t="str">
        <f>INDEX(中間シート!$A$1:$AZ$149,MATCH($A1194&amp;$B1194,中間シート!$A$1:$A$149,0),MATCH(D$1,中間シート!$A$2:$AZ$2,0))</f>
        <v/>
      </c>
      <c r="E1194" t="str">
        <f>IF(
A1194="","",
VLOOKUP(MOD(ROW(A1194)-2, 参照用!$J$12) + 1,参照用!$N$1:$P$50,2,0)
)</f>
        <v>時間帯</v>
      </c>
      <c r="F1194" t="str">
        <f xml:space="preserve">
IF(A1194="","",
VLOOKUP(MOD(ROW(A1194)-2, 参照用!$J$12) + 1,参照用!$N$1:$P$50,3,0)
)</f>
        <v>時間帯</v>
      </c>
      <c r="G1194" t="str">
        <f xml:space="preserve">
IF(A1194="","",
IFERROR(
INDEX(中間シート!$B:$CB,
MATCH(A1194&amp;B1194,中間シート!$A$1:$A$149,0),
MATCH(F1194,中間シート!$B$2:$CB$2,0)
),
"")
)</f>
        <v>昼</v>
      </c>
      <c r="H1194" t="str">
        <f t="shared" si="54"/>
        <v/>
      </c>
      <c r="I1194" t="str">
        <f t="shared" si="55"/>
        <v>昼</v>
      </c>
      <c r="J1194" t="str">
        <f xml:space="preserve">
_xlfn.SWITCH(E1194,
"良好サイン",H1194*VLOOKUP(F1194,参照用!$P$2:$Q$55,2,0),
"注意サイン",H1194*VLOOKUP(F1194,参照用!$P$2:$Q$55,2,0),
""
)</f>
        <v/>
      </c>
      <c r="K1194" s="20">
        <f t="shared" si="56"/>
        <v>60</v>
      </c>
    </row>
    <row r="1195" spans="1:11" x14ac:dyDescent="0.2">
      <c r="A1195" s="8">
        <f>IF(INDEX(中間シート!B$1:B$149,QUOTIENT(ROW(A1195)-2, 参照用!$J$12) + 3,1)&gt;0,
INDEX(中間シート!B$1:B$149,QUOTIENT(ROW(A1195)-2, 参照用!$J$12) + 3,1),
"")</f>
        <v>46034</v>
      </c>
      <c r="B1195" s="8" t="str">
        <f>IF(INDEX(中間シート!D$1:D$149,QUOTIENT(ROW(B1195)-2, 参照用!$J$12) + 3,1)&gt;0,
INDEX(中間シート!D$1:D$149,QUOTIENT(ROW(B1195)-2, 参照用!$J$12) + 3,1),
"")</f>
        <v>昼</v>
      </c>
      <c r="C1195" s="8" t="str">
        <f>INDEX(中間シート!$A$1:$AZ$149,MATCH(A1195&amp;B1195,中間シート!$A$1:$A$149,0),MATCH(C$1,中間シート!$A$2:$AZ$2,0))</f>
        <v/>
      </c>
      <c r="D1195" s="8" t="str">
        <f>INDEX(中間シート!$A$1:$AZ$149,MATCH($A1195&amp;$B1195,中間シート!$A$1:$A$149,0),MATCH(D$1,中間シート!$A$2:$AZ$2,0))</f>
        <v/>
      </c>
      <c r="E1195" t="str">
        <f>IF(
A1195="","",
VLOOKUP(MOD(ROW(A1195)-2, 参照用!$J$12) + 1,参照用!$N$1:$P$50,2,0)
)</f>
        <v>気候</v>
      </c>
      <c r="F1195" t="str">
        <f xml:space="preserve">
IF(A1195="","",
VLOOKUP(MOD(ROW(A1195)-2, 参照用!$J$12) + 1,参照用!$N$1:$P$50,3,0)
)</f>
        <v>天気</v>
      </c>
      <c r="G1195" t="str">
        <f xml:space="preserve">
IF(A1195="","",
IFERROR(
INDEX(中間シート!$B:$CB,
MATCH(A1195&amp;B1195,中間シート!$A$1:$A$149,0),
MATCH(F1195,中間シート!$B$2:$CB$2,0)
),
"")
)</f>
        <v/>
      </c>
      <c r="H1195" t="str">
        <f t="shared" si="54"/>
        <v/>
      </c>
      <c r="I1195" t="str">
        <f t="shared" si="55"/>
        <v/>
      </c>
      <c r="J1195" t="str">
        <f xml:space="preserve">
_xlfn.SWITCH(E1195,
"良好サイン",H1195*VLOOKUP(F1195,参照用!$P$2:$Q$55,2,0),
"注意サイン",H1195*VLOOKUP(F1195,参照用!$P$2:$Q$55,2,0),
""
)</f>
        <v/>
      </c>
      <c r="K1195" s="20">
        <f t="shared" si="56"/>
        <v>60</v>
      </c>
    </row>
    <row r="1196" spans="1:11" x14ac:dyDescent="0.2">
      <c r="A1196" s="8">
        <f>IF(INDEX(中間シート!B$1:B$149,QUOTIENT(ROW(A1196)-2, 参照用!$J$12) + 3,1)&gt;0,
INDEX(中間シート!B$1:B$149,QUOTIENT(ROW(A1196)-2, 参照用!$J$12) + 3,1),
"")</f>
        <v>46034</v>
      </c>
      <c r="B1196" s="8" t="str">
        <f>IF(INDEX(中間シート!D$1:D$149,QUOTIENT(ROW(B1196)-2, 参照用!$J$12) + 3,1)&gt;0,
INDEX(中間シート!D$1:D$149,QUOTIENT(ROW(B1196)-2, 参照用!$J$12) + 3,1),
"")</f>
        <v>昼</v>
      </c>
      <c r="C1196" s="8" t="str">
        <f>INDEX(中間シート!$A$1:$AZ$149,MATCH(A1196&amp;B1196,中間シート!$A$1:$A$149,0),MATCH(C$1,中間シート!$A$2:$AZ$2,0))</f>
        <v/>
      </c>
      <c r="D1196" s="8" t="str">
        <f>INDEX(中間シート!$A$1:$AZ$149,MATCH($A1196&amp;$B1196,中間シート!$A$1:$A$149,0),MATCH(D$1,中間シート!$A$2:$AZ$2,0))</f>
        <v/>
      </c>
      <c r="E1196" t="str">
        <f>IF(
A1196="","",
VLOOKUP(MOD(ROW(A1196)-2, 参照用!$J$12) + 1,参照用!$N$1:$P$50,2,0)
)</f>
        <v>気候</v>
      </c>
      <c r="F1196" t="str">
        <f xml:space="preserve">
IF(A1196="","",
VLOOKUP(MOD(ROW(A1196)-2, 参照用!$J$12) + 1,参照用!$N$1:$P$50,3,0)
)</f>
        <v>気温</v>
      </c>
      <c r="G1196" t="str">
        <f xml:space="preserve">
IF(A1196="","",
IFERROR(
INDEX(中間シート!$B:$CB,
MATCH(A1196&amp;B1196,中間シート!$A$1:$A$149,0),
MATCH(F1196,中間シート!$B$2:$CB$2,0)
),
"")
)</f>
        <v/>
      </c>
      <c r="H1196" t="str">
        <f t="shared" si="54"/>
        <v/>
      </c>
      <c r="I1196" t="str">
        <f t="shared" si="55"/>
        <v/>
      </c>
      <c r="J1196" t="str">
        <f xml:space="preserve">
_xlfn.SWITCH(E1196,
"良好サイン",H1196*VLOOKUP(F1196,参照用!$P$2:$Q$55,2,0),
"注意サイン",H1196*VLOOKUP(F1196,参照用!$P$2:$Q$55,2,0),
""
)</f>
        <v/>
      </c>
      <c r="K1196" s="20">
        <f t="shared" si="56"/>
        <v>60</v>
      </c>
    </row>
    <row r="1197" spans="1:11" x14ac:dyDescent="0.2">
      <c r="A1197" s="8">
        <f>IF(INDEX(中間シート!B$1:B$149,QUOTIENT(ROW(A1197)-2, 参照用!$J$12) + 3,1)&gt;0,
INDEX(中間シート!B$1:B$149,QUOTIENT(ROW(A1197)-2, 参照用!$J$12) + 3,1),
"")</f>
        <v>46034</v>
      </c>
      <c r="B1197" s="8" t="str">
        <f>IF(INDEX(中間シート!D$1:D$149,QUOTIENT(ROW(B1197)-2, 参照用!$J$12) + 3,1)&gt;0,
INDEX(中間シート!D$1:D$149,QUOTIENT(ROW(B1197)-2, 参照用!$J$12) + 3,1),
"")</f>
        <v>昼</v>
      </c>
      <c r="C1197" s="8" t="str">
        <f>INDEX(中間シート!$A$1:$AZ$149,MATCH(A1197&amp;B1197,中間シート!$A$1:$A$149,0),MATCH(C$1,中間シート!$A$2:$AZ$2,0))</f>
        <v/>
      </c>
      <c r="D1197" s="8" t="str">
        <f>INDEX(中間シート!$A$1:$AZ$149,MATCH($A1197&amp;$B1197,中間シート!$A$1:$A$149,0),MATCH(D$1,中間シート!$A$2:$AZ$2,0))</f>
        <v/>
      </c>
      <c r="E1197" t="str">
        <f>IF(
A1197="","",
VLOOKUP(MOD(ROW(A1197)-2, 参照用!$J$12) + 1,参照用!$N$1:$P$50,2,0)
)</f>
        <v>基礎指標</v>
      </c>
      <c r="F1197" t="str">
        <f xml:space="preserve">
IF(A1197="","",
VLOOKUP(MOD(ROW(A1197)-2, 参照用!$J$12) + 1,参照用!$N$1:$P$50,3,0)
)</f>
        <v>睡眠</v>
      </c>
      <c r="G1197">
        <f xml:space="preserve">
IF(A1197="","",
IFERROR(
INDEX(中間シート!$B:$CB,
MATCH(A1197&amp;B1197,中間シート!$A$1:$A$149,0),
MATCH(F1197,中間シート!$B$2:$CB$2,0)
),
"")
)</f>
        <v>0</v>
      </c>
      <c r="H1197">
        <f t="shared" si="54"/>
        <v>0</v>
      </c>
      <c r="I1197" t="str">
        <f t="shared" si="55"/>
        <v/>
      </c>
      <c r="J1197" t="str">
        <f xml:space="preserve">
_xlfn.SWITCH(E1197,
"良好サイン",H1197*VLOOKUP(F1197,参照用!$P$2:$Q$55,2,0),
"注意サイン",H1197*VLOOKUP(F1197,参照用!$P$2:$Q$55,2,0),
""
)</f>
        <v/>
      </c>
      <c r="K1197" s="20">
        <f t="shared" si="56"/>
        <v>60</v>
      </c>
    </row>
    <row r="1198" spans="1:11" x14ac:dyDescent="0.2">
      <c r="A1198" s="8">
        <f>IF(INDEX(中間シート!B$1:B$149,QUOTIENT(ROW(A1198)-2, 参照用!$J$12) + 3,1)&gt;0,
INDEX(中間シート!B$1:B$149,QUOTIENT(ROW(A1198)-2, 参照用!$J$12) + 3,1),
"")</f>
        <v>46034</v>
      </c>
      <c r="B1198" s="8" t="str">
        <f>IF(INDEX(中間シート!D$1:D$149,QUOTIENT(ROW(B1198)-2, 参照用!$J$12) + 3,1)&gt;0,
INDEX(中間シート!D$1:D$149,QUOTIENT(ROW(B1198)-2, 参照用!$J$12) + 3,1),
"")</f>
        <v>昼</v>
      </c>
      <c r="C1198" s="8" t="str">
        <f>INDEX(中間シート!$A$1:$AZ$149,MATCH(A1198&amp;B1198,中間シート!$A$1:$A$149,0),MATCH(C$1,中間シート!$A$2:$AZ$2,0))</f>
        <v/>
      </c>
      <c r="D1198" s="8" t="str">
        <f>INDEX(中間シート!$A$1:$AZ$149,MATCH($A1198&amp;$B1198,中間シート!$A$1:$A$149,0),MATCH(D$1,中間シート!$A$2:$AZ$2,0))</f>
        <v/>
      </c>
      <c r="E1198" t="str">
        <f>IF(
A1198="","",
VLOOKUP(MOD(ROW(A1198)-2, 参照用!$J$12) + 1,参照用!$N$1:$P$50,2,0)
)</f>
        <v>基礎指標</v>
      </c>
      <c r="F1198" t="str">
        <f xml:space="preserve">
IF(A1198="","",
VLOOKUP(MOD(ROW(A1198)-2, 参照用!$J$12) + 1,参照用!$N$1:$P$50,3,0)
)</f>
        <v>食事</v>
      </c>
      <c r="G1198">
        <f xml:space="preserve">
IF(A1198="","",
IFERROR(
INDEX(中間シート!$B:$CB,
MATCH(A1198&amp;B1198,中間シート!$A$1:$A$149,0),
MATCH(F1198,中間シート!$B$2:$CB$2,0)
),
"")
)</f>
        <v>0</v>
      </c>
      <c r="H1198">
        <f t="shared" si="54"/>
        <v>0</v>
      </c>
      <c r="I1198" t="str">
        <f t="shared" si="55"/>
        <v/>
      </c>
      <c r="J1198" t="str">
        <f xml:space="preserve">
_xlfn.SWITCH(E1198,
"良好サイン",H1198*VLOOKUP(F1198,参照用!$P$2:$Q$55,2,0),
"注意サイン",H1198*VLOOKUP(F1198,参照用!$P$2:$Q$55,2,0),
""
)</f>
        <v/>
      </c>
      <c r="K1198" s="20">
        <f t="shared" si="56"/>
        <v>60</v>
      </c>
    </row>
    <row r="1199" spans="1:11" x14ac:dyDescent="0.2">
      <c r="A1199" s="8">
        <f>IF(INDEX(中間シート!B$1:B$149,QUOTIENT(ROW(A1199)-2, 参照用!$J$12) + 3,1)&gt;0,
INDEX(中間シート!B$1:B$149,QUOTIENT(ROW(A1199)-2, 参照用!$J$12) + 3,1),
"")</f>
        <v>46034</v>
      </c>
      <c r="B1199" s="8" t="str">
        <f>IF(INDEX(中間シート!D$1:D$149,QUOTIENT(ROW(B1199)-2, 参照用!$J$12) + 3,1)&gt;0,
INDEX(中間シート!D$1:D$149,QUOTIENT(ROW(B1199)-2, 参照用!$J$12) + 3,1),
"")</f>
        <v>昼</v>
      </c>
      <c r="C1199" s="8" t="str">
        <f>INDEX(中間シート!$A$1:$AZ$149,MATCH(A1199&amp;B1199,中間シート!$A$1:$A$149,0),MATCH(C$1,中間シート!$A$2:$AZ$2,0))</f>
        <v/>
      </c>
      <c r="D1199" s="8" t="str">
        <f>INDEX(中間シート!$A$1:$AZ$149,MATCH($A1199&amp;$B1199,中間シート!$A$1:$A$149,0),MATCH(D$1,中間シート!$A$2:$AZ$2,0))</f>
        <v/>
      </c>
      <c r="E1199" t="str">
        <f>IF(
A1199="","",
VLOOKUP(MOD(ROW(A1199)-2, 参照用!$J$12) + 1,参照用!$N$1:$P$50,2,0)
)</f>
        <v>基礎指標</v>
      </c>
      <c r="F1199" t="str">
        <f xml:space="preserve">
IF(A1199="","",
VLOOKUP(MOD(ROW(A1199)-2, 参照用!$J$12) + 1,参照用!$N$1:$P$50,3,0)
)</f>
        <v>ストレス</v>
      </c>
      <c r="G1199">
        <f xml:space="preserve">
IF(A1199="","",
IFERROR(
INDEX(中間シート!$B:$CB,
MATCH(A1199&amp;B1199,中間シート!$A$1:$A$149,0),
MATCH(F1199,中間シート!$B$2:$CB$2,0)
),
"")
)</f>
        <v>0</v>
      </c>
      <c r="H1199">
        <f t="shared" si="54"/>
        <v>0</v>
      </c>
      <c r="I1199" t="str">
        <f t="shared" si="55"/>
        <v/>
      </c>
      <c r="J1199" t="str">
        <f xml:space="preserve">
_xlfn.SWITCH(E1199,
"良好サイン",H1199*VLOOKUP(F1199,参照用!$P$2:$Q$55,2,0),
"注意サイン",H1199*VLOOKUP(F1199,参照用!$P$2:$Q$55,2,0),
""
)</f>
        <v/>
      </c>
      <c r="K1199" s="20">
        <f t="shared" si="56"/>
        <v>60</v>
      </c>
    </row>
    <row r="1200" spans="1:11" x14ac:dyDescent="0.2">
      <c r="A1200" s="8">
        <f>IF(INDEX(中間シート!B$1:B$149,QUOTIENT(ROW(A1200)-2, 参照用!$J$12) + 3,1)&gt;0,
INDEX(中間シート!B$1:B$149,QUOTIENT(ROW(A1200)-2, 参照用!$J$12) + 3,1),
"")</f>
        <v>46034</v>
      </c>
      <c r="B1200" s="8" t="str">
        <f>IF(INDEX(中間シート!D$1:D$149,QUOTIENT(ROW(B1200)-2, 参照用!$J$12) + 3,1)&gt;0,
INDEX(中間シート!D$1:D$149,QUOTIENT(ROW(B1200)-2, 参照用!$J$12) + 3,1),
"")</f>
        <v>昼</v>
      </c>
      <c r="C1200" s="8" t="str">
        <f>INDEX(中間シート!$A$1:$AZ$149,MATCH(A1200&amp;B1200,中間シート!$A$1:$A$149,0),MATCH(C$1,中間シート!$A$2:$AZ$2,0))</f>
        <v/>
      </c>
      <c r="D1200" s="8" t="str">
        <f>INDEX(中間シート!$A$1:$AZ$149,MATCH($A1200&amp;$B1200,中間シート!$A$1:$A$149,0),MATCH(D$1,中間シート!$A$2:$AZ$2,0))</f>
        <v/>
      </c>
      <c r="E1200" t="str">
        <f>IF(
A1200="","",
VLOOKUP(MOD(ROW(A1200)-2, 参照用!$J$12) + 1,参照用!$N$1:$P$50,2,0)
)</f>
        <v>良好サイン</v>
      </c>
      <c r="F1200" t="str">
        <f xml:space="preserve">
IF(A1200="","",
VLOOKUP(MOD(ROW(A1200)-2, 参照用!$J$12) + 1,参照用!$N$1:$P$50,3,0)
)</f>
        <v>プラス思考</v>
      </c>
      <c r="G1200">
        <f xml:space="preserve">
IF(A1200="","",
IFERROR(
INDEX(中間シート!$B:$CB,
MATCH(A1200&amp;B1200,中間シート!$A$1:$A$149,0),
MATCH(F1200,中間シート!$B$2:$CB$2,0)
),
"")
)</f>
        <v>0</v>
      </c>
      <c r="H1200">
        <f t="shared" si="54"/>
        <v>0</v>
      </c>
      <c r="I1200" t="str">
        <f t="shared" si="55"/>
        <v/>
      </c>
      <c r="J1200">
        <f xml:space="preserve">
_xlfn.SWITCH(E1200,
"良好サイン",H1200*VLOOKUP(F1200,参照用!$P$2:$Q$55,2,0),
"注意サイン",H1200*VLOOKUP(F1200,参照用!$P$2:$Q$55,2,0),
""
)</f>
        <v>0</v>
      </c>
      <c r="K1200" s="20">
        <f t="shared" si="56"/>
        <v>60</v>
      </c>
    </row>
    <row r="1201" spans="1:11" x14ac:dyDescent="0.2">
      <c r="A1201" s="8">
        <f>IF(INDEX(中間シート!B$1:B$149,QUOTIENT(ROW(A1201)-2, 参照用!$J$12) + 3,1)&gt;0,
INDEX(中間シート!B$1:B$149,QUOTIENT(ROW(A1201)-2, 参照用!$J$12) + 3,1),
"")</f>
        <v>46034</v>
      </c>
      <c r="B1201" s="8" t="str">
        <f>IF(INDEX(中間シート!D$1:D$149,QUOTIENT(ROW(B1201)-2, 参照用!$J$12) + 3,1)&gt;0,
INDEX(中間シート!D$1:D$149,QUOTIENT(ROW(B1201)-2, 参照用!$J$12) + 3,1),
"")</f>
        <v>昼</v>
      </c>
      <c r="C1201" s="8" t="str">
        <f>INDEX(中間シート!$A$1:$AZ$149,MATCH(A1201&amp;B1201,中間シート!$A$1:$A$149,0),MATCH(C$1,中間シート!$A$2:$AZ$2,0))</f>
        <v/>
      </c>
      <c r="D1201" s="8" t="str">
        <f>INDEX(中間シート!$A$1:$AZ$149,MATCH($A1201&amp;$B1201,中間シート!$A$1:$A$149,0),MATCH(D$1,中間シート!$A$2:$AZ$2,0))</f>
        <v/>
      </c>
      <c r="E1201" t="str">
        <f>IF(
A1201="","",
VLOOKUP(MOD(ROW(A1201)-2, 参照用!$J$12) + 1,参照用!$N$1:$P$50,2,0)
)</f>
        <v>良好サイン</v>
      </c>
      <c r="F1201" t="str">
        <f xml:space="preserve">
IF(A1201="","",
VLOOKUP(MOD(ROW(A1201)-2, 参照用!$J$12) + 1,参照用!$N$1:$P$50,3,0)
)</f>
        <v>元気</v>
      </c>
      <c r="G1201">
        <f xml:space="preserve">
IF(A1201="","",
IFERROR(
INDEX(中間シート!$B:$CB,
MATCH(A1201&amp;B1201,中間シート!$A$1:$A$149,0),
MATCH(F1201,中間シート!$B$2:$CB$2,0)
),
"")
)</f>
        <v>0</v>
      </c>
      <c r="H1201">
        <f t="shared" si="54"/>
        <v>0</v>
      </c>
      <c r="I1201" t="str">
        <f t="shared" si="55"/>
        <v/>
      </c>
      <c r="J1201">
        <f xml:space="preserve">
_xlfn.SWITCH(E1201,
"良好サイン",H1201*VLOOKUP(F1201,参照用!$P$2:$Q$55,2,0),
"注意サイン",H1201*VLOOKUP(F1201,参照用!$P$2:$Q$55,2,0),
""
)</f>
        <v>0</v>
      </c>
      <c r="K1201" s="20">
        <f t="shared" si="56"/>
        <v>60</v>
      </c>
    </row>
    <row r="1202" spans="1:11" x14ac:dyDescent="0.2">
      <c r="A1202" s="8">
        <f>IF(INDEX(中間シート!B$1:B$149,QUOTIENT(ROW(A1202)-2, 参照用!$J$12) + 3,1)&gt;0,
INDEX(中間シート!B$1:B$149,QUOTIENT(ROW(A1202)-2, 参照用!$J$12) + 3,1),
"")</f>
        <v>46034</v>
      </c>
      <c r="B1202" s="8" t="str">
        <f>IF(INDEX(中間シート!D$1:D$149,QUOTIENT(ROW(B1202)-2, 参照用!$J$12) + 3,1)&gt;0,
INDEX(中間シート!D$1:D$149,QUOTIENT(ROW(B1202)-2, 参照用!$J$12) + 3,1),
"")</f>
        <v>昼</v>
      </c>
      <c r="C1202" s="8" t="str">
        <f>INDEX(中間シート!$A$1:$AZ$149,MATCH(A1202&amp;B1202,中間シート!$A$1:$A$149,0),MATCH(C$1,中間シート!$A$2:$AZ$2,0))</f>
        <v/>
      </c>
      <c r="D1202" s="8" t="str">
        <f>INDEX(中間シート!$A$1:$AZ$149,MATCH($A1202&amp;$B1202,中間シート!$A$1:$A$149,0),MATCH(D$1,中間シート!$A$2:$AZ$2,0))</f>
        <v/>
      </c>
      <c r="E1202" t="str">
        <f>IF(
A1202="","",
VLOOKUP(MOD(ROW(A1202)-2, 参照用!$J$12) + 1,参照用!$N$1:$P$50,2,0)
)</f>
        <v>良好サイン</v>
      </c>
      <c r="F1202" t="str">
        <f xml:space="preserve">
IF(A1202="","",
VLOOKUP(MOD(ROW(A1202)-2, 参照用!$J$12) + 1,参照用!$N$1:$P$50,3,0)
)</f>
        <v>やる気あり</v>
      </c>
      <c r="G1202">
        <f xml:space="preserve">
IF(A1202="","",
IFERROR(
INDEX(中間シート!$B:$CB,
MATCH(A1202&amp;B1202,中間シート!$A$1:$A$149,0),
MATCH(F1202,中間シート!$B$2:$CB$2,0)
),
"")
)</f>
        <v>0</v>
      </c>
      <c r="H1202">
        <f t="shared" si="54"/>
        <v>0</v>
      </c>
      <c r="I1202" t="str">
        <f t="shared" si="55"/>
        <v/>
      </c>
      <c r="J1202">
        <f xml:space="preserve">
_xlfn.SWITCH(E1202,
"良好サイン",H1202*VLOOKUP(F1202,参照用!$P$2:$Q$55,2,0),
"注意サイン",H1202*VLOOKUP(F1202,参照用!$P$2:$Q$55,2,0),
""
)</f>
        <v>0</v>
      </c>
      <c r="K1202" s="20">
        <f t="shared" si="56"/>
        <v>60</v>
      </c>
    </row>
    <row r="1203" spans="1:11" x14ac:dyDescent="0.2">
      <c r="A1203" s="8">
        <f>IF(INDEX(中間シート!B$1:B$149,QUOTIENT(ROW(A1203)-2, 参照用!$J$12) + 3,1)&gt;0,
INDEX(中間シート!B$1:B$149,QUOTIENT(ROW(A1203)-2, 参照用!$J$12) + 3,1),
"")</f>
        <v>46034</v>
      </c>
      <c r="B1203" s="8" t="str">
        <f>IF(INDEX(中間シート!D$1:D$149,QUOTIENT(ROW(B1203)-2, 参照用!$J$12) + 3,1)&gt;0,
INDEX(中間シート!D$1:D$149,QUOTIENT(ROW(B1203)-2, 参照用!$J$12) + 3,1),
"")</f>
        <v>昼</v>
      </c>
      <c r="C1203" s="8" t="str">
        <f>INDEX(中間シート!$A$1:$AZ$149,MATCH(A1203&amp;B1203,中間シート!$A$1:$A$149,0),MATCH(C$1,中間シート!$A$2:$AZ$2,0))</f>
        <v/>
      </c>
      <c r="D1203" s="8" t="str">
        <f>INDEX(中間シート!$A$1:$AZ$149,MATCH($A1203&amp;$B1203,中間シート!$A$1:$A$149,0),MATCH(D$1,中間シート!$A$2:$AZ$2,0))</f>
        <v/>
      </c>
      <c r="E1203" t="str">
        <f>IF(
A1203="","",
VLOOKUP(MOD(ROW(A1203)-2, 参照用!$J$12) + 1,参照用!$N$1:$P$50,2,0)
)</f>
        <v>良好サイン</v>
      </c>
      <c r="F1203" t="str">
        <f xml:space="preserve">
IF(A1203="","",
VLOOKUP(MOD(ROW(A1203)-2, 参照用!$J$12) + 1,参照用!$N$1:$P$50,3,0)
)</f>
        <v>心に余裕</v>
      </c>
      <c r="G1203">
        <f xml:space="preserve">
IF(A1203="","",
IFERROR(
INDEX(中間シート!$B:$CB,
MATCH(A1203&amp;B1203,中間シート!$A$1:$A$149,0),
MATCH(F1203,中間シート!$B$2:$CB$2,0)
),
"")
)</f>
        <v>0</v>
      </c>
      <c r="H1203">
        <f t="shared" si="54"/>
        <v>0</v>
      </c>
      <c r="I1203" t="str">
        <f t="shared" si="55"/>
        <v/>
      </c>
      <c r="J1203">
        <f xml:space="preserve">
_xlfn.SWITCH(E1203,
"良好サイン",H1203*VLOOKUP(F1203,参照用!$P$2:$Q$55,2,0),
"注意サイン",H1203*VLOOKUP(F1203,参照用!$P$2:$Q$55,2,0),
""
)</f>
        <v>0</v>
      </c>
      <c r="K1203" s="20">
        <f t="shared" si="56"/>
        <v>60</v>
      </c>
    </row>
    <row r="1204" spans="1:11" x14ac:dyDescent="0.2">
      <c r="A1204" s="8">
        <f>IF(INDEX(中間シート!B$1:B$149,QUOTIENT(ROW(A1204)-2, 参照用!$J$12) + 3,1)&gt;0,
INDEX(中間シート!B$1:B$149,QUOTIENT(ROW(A1204)-2, 参照用!$J$12) + 3,1),
"")</f>
        <v>46034</v>
      </c>
      <c r="B1204" s="8" t="str">
        <f>IF(INDEX(中間シート!D$1:D$149,QUOTIENT(ROW(B1204)-2, 参照用!$J$12) + 3,1)&gt;0,
INDEX(中間シート!D$1:D$149,QUOTIENT(ROW(B1204)-2, 参照用!$J$12) + 3,1),
"")</f>
        <v>昼</v>
      </c>
      <c r="C1204" s="8" t="str">
        <f>INDEX(中間シート!$A$1:$AZ$149,MATCH(A1204&amp;B1204,中間シート!$A$1:$A$149,0),MATCH(C$1,中間シート!$A$2:$AZ$2,0))</f>
        <v/>
      </c>
      <c r="D1204" s="8" t="str">
        <f>INDEX(中間シート!$A$1:$AZ$149,MATCH($A1204&amp;$B1204,中間シート!$A$1:$A$149,0),MATCH(D$1,中間シート!$A$2:$AZ$2,0))</f>
        <v/>
      </c>
      <c r="E1204" t="str">
        <f>IF(
A1204="","",
VLOOKUP(MOD(ROW(A1204)-2, 参照用!$J$12) + 1,参照用!$N$1:$P$50,2,0)
)</f>
        <v>良好サイン</v>
      </c>
      <c r="F1204" t="str">
        <f xml:space="preserve">
IF(A1204="","",
VLOOKUP(MOD(ROW(A1204)-2, 参照用!$J$12) + 1,参照用!$N$1:$P$50,3,0)
)</f>
        <v>イキイキ</v>
      </c>
      <c r="G1204">
        <f xml:space="preserve">
IF(A1204="","",
IFERROR(
INDEX(中間シート!$B:$CB,
MATCH(A1204&amp;B1204,中間シート!$A$1:$A$149,0),
MATCH(F1204,中間シート!$B$2:$CB$2,0)
),
"")
)</f>
        <v>0</v>
      </c>
      <c r="H1204">
        <f t="shared" si="54"/>
        <v>0</v>
      </c>
      <c r="I1204" t="str">
        <f t="shared" si="55"/>
        <v/>
      </c>
      <c r="J1204">
        <f xml:space="preserve">
_xlfn.SWITCH(E1204,
"良好サイン",H1204*VLOOKUP(F1204,参照用!$P$2:$Q$55,2,0),
"注意サイン",H1204*VLOOKUP(F1204,参照用!$P$2:$Q$55,2,0),
""
)</f>
        <v>0</v>
      </c>
      <c r="K1204" s="20">
        <f t="shared" si="56"/>
        <v>60</v>
      </c>
    </row>
    <row r="1205" spans="1:11" x14ac:dyDescent="0.2">
      <c r="A1205" s="8">
        <f>IF(INDEX(中間シート!B$1:B$149,QUOTIENT(ROW(A1205)-2, 参照用!$J$12) + 3,1)&gt;0,
INDEX(中間シート!B$1:B$149,QUOTIENT(ROW(A1205)-2, 参照用!$J$12) + 3,1),
"")</f>
        <v>46034</v>
      </c>
      <c r="B1205" s="8" t="str">
        <f>IF(INDEX(中間シート!D$1:D$149,QUOTIENT(ROW(B1205)-2, 参照用!$J$12) + 3,1)&gt;0,
INDEX(中間シート!D$1:D$149,QUOTIENT(ROW(B1205)-2, 参照用!$J$12) + 3,1),
"")</f>
        <v>昼</v>
      </c>
      <c r="C1205" s="8" t="str">
        <f>INDEX(中間シート!$A$1:$AZ$149,MATCH(A1205&amp;B1205,中間シート!$A$1:$A$149,0),MATCH(C$1,中間シート!$A$2:$AZ$2,0))</f>
        <v/>
      </c>
      <c r="D1205" s="8" t="str">
        <f>INDEX(中間シート!$A$1:$AZ$149,MATCH($A1205&amp;$B1205,中間シート!$A$1:$A$149,0),MATCH(D$1,中間シート!$A$2:$AZ$2,0))</f>
        <v/>
      </c>
      <c r="E1205" t="str">
        <f>IF(
A1205="","",
VLOOKUP(MOD(ROW(A1205)-2, 参照用!$J$12) + 1,参照用!$N$1:$P$50,2,0)
)</f>
        <v>良好サイン</v>
      </c>
      <c r="F1205" t="str">
        <f xml:space="preserve">
IF(A1205="","",
VLOOKUP(MOD(ROW(A1205)-2, 参照用!$J$12) + 1,参照用!$N$1:$P$50,3,0)
)</f>
        <v>活動的</v>
      </c>
      <c r="G1205">
        <f xml:space="preserve">
IF(A1205="","",
IFERROR(
INDEX(中間シート!$B:$CB,
MATCH(A1205&amp;B1205,中間シート!$A$1:$A$149,0),
MATCH(F1205,中間シート!$B$2:$CB$2,0)
),
"")
)</f>
        <v>0</v>
      </c>
      <c r="H1205">
        <f t="shared" si="54"/>
        <v>0</v>
      </c>
      <c r="I1205" t="str">
        <f t="shared" si="55"/>
        <v/>
      </c>
      <c r="J1205">
        <f xml:space="preserve">
_xlfn.SWITCH(E1205,
"良好サイン",H1205*VLOOKUP(F1205,参照用!$P$2:$Q$55,2,0),
"注意サイン",H1205*VLOOKUP(F1205,参照用!$P$2:$Q$55,2,0),
""
)</f>
        <v>0</v>
      </c>
      <c r="K1205" s="20">
        <f t="shared" si="56"/>
        <v>60</v>
      </c>
    </row>
    <row r="1206" spans="1:11" x14ac:dyDescent="0.2">
      <c r="A1206" s="8">
        <f>IF(INDEX(中間シート!B$1:B$149,QUOTIENT(ROW(A1206)-2, 参照用!$J$12) + 3,1)&gt;0,
INDEX(中間シート!B$1:B$149,QUOTIENT(ROW(A1206)-2, 参照用!$J$12) + 3,1),
"")</f>
        <v>46034</v>
      </c>
      <c r="B1206" s="8" t="str">
        <f>IF(INDEX(中間シート!D$1:D$149,QUOTIENT(ROW(B1206)-2, 参照用!$J$12) + 3,1)&gt;0,
INDEX(中間シート!D$1:D$149,QUOTIENT(ROW(B1206)-2, 参照用!$J$12) + 3,1),
"")</f>
        <v>昼</v>
      </c>
      <c r="C1206" s="8" t="str">
        <f>INDEX(中間シート!$A$1:$AZ$149,MATCH(A1206&amp;B1206,中間シート!$A$1:$A$149,0),MATCH(C$1,中間シート!$A$2:$AZ$2,0))</f>
        <v/>
      </c>
      <c r="D1206" s="8" t="str">
        <f>INDEX(中間シート!$A$1:$AZ$149,MATCH($A1206&amp;$B1206,中間シート!$A$1:$A$149,0),MATCH(D$1,中間シート!$A$2:$AZ$2,0))</f>
        <v/>
      </c>
      <c r="E1206" t="str">
        <f>IF(
A1206="","",
VLOOKUP(MOD(ROW(A1206)-2, 参照用!$J$12) + 1,参照用!$N$1:$P$50,2,0)
)</f>
        <v>注意サイン</v>
      </c>
      <c r="F1206" t="str">
        <f xml:space="preserve">
IF(A1206="","",
VLOOKUP(MOD(ROW(A1206)-2, 参照用!$J$12) + 1,参照用!$N$1:$P$50,3,0)
)</f>
        <v>ため息が増加</v>
      </c>
      <c r="G1206">
        <f xml:space="preserve">
IF(A1206="","",
IFERROR(
INDEX(中間シート!$B:$CB,
MATCH(A1206&amp;B1206,中間シート!$A$1:$A$149,0),
MATCH(F1206,中間シート!$B$2:$CB$2,0)
),
"")
)</f>
        <v>0</v>
      </c>
      <c r="H1206">
        <f t="shared" si="54"/>
        <v>0</v>
      </c>
      <c r="I1206" t="str">
        <f t="shared" si="55"/>
        <v/>
      </c>
      <c r="J1206">
        <f xml:space="preserve">
_xlfn.SWITCH(E1206,
"良好サイン",H1206*VLOOKUP(F1206,参照用!$P$2:$Q$55,2,0),
"注意サイン",H1206*VLOOKUP(F1206,参照用!$P$2:$Q$55,2,0),
""
)</f>
        <v>0</v>
      </c>
      <c r="K1206" s="20">
        <f t="shared" si="56"/>
        <v>60</v>
      </c>
    </row>
    <row r="1207" spans="1:11" x14ac:dyDescent="0.2">
      <c r="A1207" s="8">
        <f>IF(INDEX(中間シート!B$1:B$149,QUOTIENT(ROW(A1207)-2, 参照用!$J$12) + 3,1)&gt;0,
INDEX(中間シート!B$1:B$149,QUOTIENT(ROW(A1207)-2, 参照用!$J$12) + 3,1),
"")</f>
        <v>46034</v>
      </c>
      <c r="B1207" s="8" t="str">
        <f>IF(INDEX(中間シート!D$1:D$149,QUOTIENT(ROW(B1207)-2, 参照用!$J$12) + 3,1)&gt;0,
INDEX(中間シート!D$1:D$149,QUOTIENT(ROW(B1207)-2, 参照用!$J$12) + 3,1),
"")</f>
        <v>昼</v>
      </c>
      <c r="C1207" s="8" t="str">
        <f>INDEX(中間シート!$A$1:$AZ$149,MATCH(A1207&amp;B1207,中間シート!$A$1:$A$149,0),MATCH(C$1,中間シート!$A$2:$AZ$2,0))</f>
        <v/>
      </c>
      <c r="D1207" s="8" t="str">
        <f>INDEX(中間シート!$A$1:$AZ$149,MATCH($A1207&amp;$B1207,中間シート!$A$1:$A$149,0),MATCH(D$1,中間シート!$A$2:$AZ$2,0))</f>
        <v/>
      </c>
      <c r="E1207" t="str">
        <f>IF(
A1207="","",
VLOOKUP(MOD(ROW(A1207)-2, 参照用!$J$12) + 1,参照用!$N$1:$P$50,2,0)
)</f>
        <v>注意サイン</v>
      </c>
      <c r="F1207" t="str">
        <f xml:space="preserve">
IF(A1207="","",
VLOOKUP(MOD(ROW(A1207)-2, 参照用!$J$12) + 1,参照用!$N$1:$P$50,3,0)
)</f>
        <v>もやもや</v>
      </c>
      <c r="G1207">
        <f xml:space="preserve">
IF(A1207="","",
IFERROR(
INDEX(中間シート!$B:$CB,
MATCH(A1207&amp;B1207,中間シート!$A$1:$A$149,0),
MATCH(F1207,中間シート!$B$2:$CB$2,0)
),
"")
)</f>
        <v>0</v>
      </c>
      <c r="H1207">
        <f t="shared" si="54"/>
        <v>0</v>
      </c>
      <c r="I1207" t="str">
        <f t="shared" si="55"/>
        <v/>
      </c>
      <c r="J1207">
        <f xml:space="preserve">
_xlfn.SWITCH(E1207,
"良好サイン",H1207*VLOOKUP(F1207,参照用!$P$2:$Q$55,2,0),
"注意サイン",H1207*VLOOKUP(F1207,参照用!$P$2:$Q$55,2,0),
""
)</f>
        <v>0</v>
      </c>
      <c r="K1207" s="20">
        <f t="shared" si="56"/>
        <v>60</v>
      </c>
    </row>
    <row r="1208" spans="1:11" x14ac:dyDescent="0.2">
      <c r="A1208" s="8">
        <f>IF(INDEX(中間シート!B$1:B$149,QUOTIENT(ROW(A1208)-2, 参照用!$J$12) + 3,1)&gt;0,
INDEX(中間シート!B$1:B$149,QUOTIENT(ROW(A1208)-2, 参照用!$J$12) + 3,1),
"")</f>
        <v>46034</v>
      </c>
      <c r="B1208" s="8" t="str">
        <f>IF(INDEX(中間シート!D$1:D$149,QUOTIENT(ROW(B1208)-2, 参照用!$J$12) + 3,1)&gt;0,
INDEX(中間シート!D$1:D$149,QUOTIENT(ROW(B1208)-2, 参照用!$J$12) + 3,1),
"")</f>
        <v>昼</v>
      </c>
      <c r="C1208" s="8" t="str">
        <f>INDEX(中間シート!$A$1:$AZ$149,MATCH(A1208&amp;B1208,中間シート!$A$1:$A$149,0),MATCH(C$1,中間シート!$A$2:$AZ$2,0))</f>
        <v/>
      </c>
      <c r="D1208" s="8" t="str">
        <f>INDEX(中間シート!$A$1:$AZ$149,MATCH($A1208&amp;$B1208,中間シート!$A$1:$A$149,0),MATCH(D$1,中間シート!$A$2:$AZ$2,0))</f>
        <v/>
      </c>
      <c r="E1208" t="str">
        <f>IF(
A1208="","",
VLOOKUP(MOD(ROW(A1208)-2, 参照用!$J$12) + 1,参照用!$N$1:$P$50,2,0)
)</f>
        <v>注意サイン</v>
      </c>
      <c r="F1208" t="str">
        <f xml:space="preserve">
IF(A1208="","",
VLOOKUP(MOD(ROW(A1208)-2, 参照用!$J$12) + 1,参照用!$N$1:$P$50,3,0)
)</f>
        <v>だるい</v>
      </c>
      <c r="G1208">
        <f xml:space="preserve">
IF(A1208="","",
IFERROR(
INDEX(中間シート!$B:$CB,
MATCH(A1208&amp;B1208,中間シート!$A$1:$A$149,0),
MATCH(F1208,中間シート!$B$2:$CB$2,0)
),
"")
)</f>
        <v>0</v>
      </c>
      <c r="H1208">
        <f t="shared" si="54"/>
        <v>0</v>
      </c>
      <c r="I1208" t="str">
        <f t="shared" si="55"/>
        <v/>
      </c>
      <c r="J1208">
        <f xml:space="preserve">
_xlfn.SWITCH(E1208,
"良好サイン",H1208*VLOOKUP(F1208,参照用!$P$2:$Q$55,2,0),
"注意サイン",H1208*VLOOKUP(F1208,参照用!$P$2:$Q$55,2,0),
""
)</f>
        <v>0</v>
      </c>
      <c r="K1208" s="20">
        <f t="shared" si="56"/>
        <v>60</v>
      </c>
    </row>
    <row r="1209" spans="1:11" x14ac:dyDescent="0.2">
      <c r="A1209" s="8">
        <f>IF(INDEX(中間シート!B$1:B$149,QUOTIENT(ROW(A1209)-2, 参照用!$J$12) + 3,1)&gt;0,
INDEX(中間シート!B$1:B$149,QUOTIENT(ROW(A1209)-2, 参照用!$J$12) + 3,1),
"")</f>
        <v>46034</v>
      </c>
      <c r="B1209" s="8" t="str">
        <f>IF(INDEX(中間シート!D$1:D$149,QUOTIENT(ROW(B1209)-2, 参照用!$J$12) + 3,1)&gt;0,
INDEX(中間シート!D$1:D$149,QUOTIENT(ROW(B1209)-2, 参照用!$J$12) + 3,1),
"")</f>
        <v>昼</v>
      </c>
      <c r="C1209" s="8" t="str">
        <f>INDEX(中間シート!$A$1:$AZ$149,MATCH(A1209&amp;B1209,中間シート!$A$1:$A$149,0),MATCH(C$1,中間シート!$A$2:$AZ$2,0))</f>
        <v/>
      </c>
      <c r="D1209" s="8" t="str">
        <f>INDEX(中間シート!$A$1:$AZ$149,MATCH($A1209&amp;$B1209,中間シート!$A$1:$A$149,0),MATCH(D$1,中間シート!$A$2:$AZ$2,0))</f>
        <v/>
      </c>
      <c r="E1209" t="str">
        <f>IF(
A1209="","",
VLOOKUP(MOD(ROW(A1209)-2, 参照用!$J$12) + 1,参照用!$N$1:$P$50,2,0)
)</f>
        <v>注意サイン</v>
      </c>
      <c r="F1209" t="str">
        <f xml:space="preserve">
IF(A1209="","",
VLOOKUP(MOD(ROW(A1209)-2, 参照用!$J$12) + 1,参照用!$N$1:$P$50,3,0)
)</f>
        <v>ぼーっとする</v>
      </c>
      <c r="G1209">
        <f xml:space="preserve">
IF(A1209="","",
IFERROR(
INDEX(中間シート!$B:$CB,
MATCH(A1209&amp;B1209,中間シート!$A$1:$A$149,0),
MATCH(F1209,中間シート!$B$2:$CB$2,0)
),
"")
)</f>
        <v>0</v>
      </c>
      <c r="H1209">
        <f t="shared" si="54"/>
        <v>0</v>
      </c>
      <c r="I1209" t="str">
        <f t="shared" si="55"/>
        <v/>
      </c>
      <c r="J1209">
        <f xml:space="preserve">
_xlfn.SWITCH(E1209,
"良好サイン",H1209*VLOOKUP(F1209,参照用!$P$2:$Q$55,2,0),
"注意サイン",H1209*VLOOKUP(F1209,参照用!$P$2:$Q$55,2,0),
""
)</f>
        <v>0</v>
      </c>
      <c r="K1209" s="20">
        <f t="shared" si="56"/>
        <v>60</v>
      </c>
    </row>
    <row r="1210" spans="1:11" x14ac:dyDescent="0.2">
      <c r="A1210" s="8">
        <f>IF(INDEX(中間シート!B$1:B$149,QUOTIENT(ROW(A1210)-2, 参照用!$J$12) + 3,1)&gt;0,
INDEX(中間シート!B$1:B$149,QUOTIENT(ROW(A1210)-2, 参照用!$J$12) + 3,1),
"")</f>
        <v>46034</v>
      </c>
      <c r="B1210" s="8" t="str">
        <f>IF(INDEX(中間シート!D$1:D$149,QUOTIENT(ROW(B1210)-2, 参照用!$J$12) + 3,1)&gt;0,
INDEX(中間シート!D$1:D$149,QUOTIENT(ROW(B1210)-2, 参照用!$J$12) + 3,1),
"")</f>
        <v>昼</v>
      </c>
      <c r="C1210" s="8" t="str">
        <f>INDEX(中間シート!$A$1:$AZ$149,MATCH(A1210&amp;B1210,中間シート!$A$1:$A$149,0),MATCH(C$1,中間シート!$A$2:$AZ$2,0))</f>
        <v/>
      </c>
      <c r="D1210" s="8" t="str">
        <f>INDEX(中間シート!$A$1:$AZ$149,MATCH($A1210&amp;$B1210,中間シート!$A$1:$A$149,0),MATCH(D$1,中間シート!$A$2:$AZ$2,0))</f>
        <v/>
      </c>
      <c r="E1210" t="str">
        <f>IF(
A1210="","",
VLOOKUP(MOD(ROW(A1210)-2, 参照用!$J$12) + 1,参照用!$N$1:$P$50,2,0)
)</f>
        <v>注意サイン</v>
      </c>
      <c r="F1210" t="str">
        <f xml:space="preserve">
IF(A1210="","",
VLOOKUP(MOD(ROW(A1210)-2, 参照用!$J$12) + 1,参照用!$N$1:$P$50,3,0)
)</f>
        <v>協調性が低下</v>
      </c>
      <c r="G1210">
        <f xml:space="preserve">
IF(A1210="","",
IFERROR(
INDEX(中間シート!$B:$CB,
MATCH(A1210&amp;B1210,中間シート!$A$1:$A$149,0),
MATCH(F1210,中間シート!$B$2:$CB$2,0)
),
"")
)</f>
        <v>0</v>
      </c>
      <c r="H1210">
        <f t="shared" si="54"/>
        <v>0</v>
      </c>
      <c r="I1210" t="str">
        <f t="shared" si="55"/>
        <v/>
      </c>
      <c r="J1210">
        <f xml:space="preserve">
_xlfn.SWITCH(E1210,
"良好サイン",H1210*VLOOKUP(F1210,参照用!$P$2:$Q$55,2,0),
"注意サイン",H1210*VLOOKUP(F1210,参照用!$P$2:$Q$55,2,0),
""
)</f>
        <v>0</v>
      </c>
      <c r="K1210" s="20">
        <f t="shared" si="56"/>
        <v>60</v>
      </c>
    </row>
    <row r="1211" spans="1:11" x14ac:dyDescent="0.2">
      <c r="A1211" s="8">
        <f>IF(INDEX(中間シート!B$1:B$149,QUOTIENT(ROW(A1211)-2, 参照用!$J$12) + 3,1)&gt;0,
INDEX(中間シート!B$1:B$149,QUOTIENT(ROW(A1211)-2, 参照用!$J$12) + 3,1),
"")</f>
        <v>46034</v>
      </c>
      <c r="B1211" s="8" t="str">
        <f>IF(INDEX(中間シート!D$1:D$149,QUOTIENT(ROW(B1211)-2, 参照用!$J$12) + 3,1)&gt;0,
INDEX(中間シート!D$1:D$149,QUOTIENT(ROW(B1211)-2, 参照用!$J$12) + 3,1),
"")</f>
        <v>昼</v>
      </c>
      <c r="C1211" s="8" t="str">
        <f>INDEX(中間シート!$A$1:$AZ$149,MATCH(A1211&amp;B1211,中間シート!$A$1:$A$149,0),MATCH(C$1,中間シート!$A$2:$AZ$2,0))</f>
        <v/>
      </c>
      <c r="D1211" s="8" t="str">
        <f>INDEX(中間シート!$A$1:$AZ$149,MATCH($A1211&amp;$B1211,中間シート!$A$1:$A$149,0),MATCH(D$1,中間シート!$A$2:$AZ$2,0))</f>
        <v/>
      </c>
      <c r="E1211" t="str">
        <f>IF(
A1211="","",
VLOOKUP(MOD(ROW(A1211)-2, 参照用!$J$12) + 1,参照用!$N$1:$P$50,2,0)
)</f>
        <v>注意サイン</v>
      </c>
      <c r="F1211" t="str">
        <f xml:space="preserve">
IF(A1211="","",
VLOOKUP(MOD(ROW(A1211)-2, 参照用!$J$12) + 1,参照用!$N$1:$P$50,3,0)
)</f>
        <v>憂鬱</v>
      </c>
      <c r="G1211">
        <f xml:space="preserve">
IF(A1211="","",
IFERROR(
INDEX(中間シート!$B:$CB,
MATCH(A1211&amp;B1211,中間シート!$A$1:$A$149,0),
MATCH(F1211,中間シート!$B$2:$CB$2,0)
),
"")
)</f>
        <v>0</v>
      </c>
      <c r="H1211">
        <f t="shared" si="54"/>
        <v>0</v>
      </c>
      <c r="I1211" t="str">
        <f t="shared" si="55"/>
        <v/>
      </c>
      <c r="J1211">
        <f xml:space="preserve">
_xlfn.SWITCH(E1211,
"良好サイン",H1211*VLOOKUP(F1211,参照用!$P$2:$Q$55,2,0),
"注意サイン",H1211*VLOOKUP(F1211,参照用!$P$2:$Q$55,2,0),
""
)</f>
        <v>0</v>
      </c>
      <c r="K1211" s="20">
        <f t="shared" si="56"/>
        <v>60</v>
      </c>
    </row>
    <row r="1212" spans="1:11" x14ac:dyDescent="0.2">
      <c r="A1212" s="8">
        <f>IF(INDEX(中間シート!B$1:B$149,QUOTIENT(ROW(A1212)-2, 参照用!$J$12) + 3,1)&gt;0,
INDEX(中間シート!B$1:B$149,QUOTIENT(ROW(A1212)-2, 参照用!$J$12) + 3,1),
"")</f>
        <v>46034</v>
      </c>
      <c r="B1212" s="8" t="str">
        <f>IF(INDEX(中間シート!D$1:D$149,QUOTIENT(ROW(B1212)-2, 参照用!$J$12) + 3,1)&gt;0,
INDEX(中間シート!D$1:D$149,QUOTIENT(ROW(B1212)-2, 参照用!$J$12) + 3,1),
"")</f>
        <v>昼</v>
      </c>
      <c r="C1212" s="8" t="str">
        <f>INDEX(中間シート!$A$1:$AZ$149,MATCH(A1212&amp;B1212,中間シート!$A$1:$A$149,0),MATCH(C$1,中間シート!$A$2:$AZ$2,0))</f>
        <v/>
      </c>
      <c r="D1212" s="8" t="str">
        <f>INDEX(中間シート!$A$1:$AZ$149,MATCH($A1212&amp;$B1212,中間シート!$A$1:$A$149,0),MATCH(D$1,中間シート!$A$2:$AZ$2,0))</f>
        <v/>
      </c>
      <c r="E1212" t="str">
        <f>IF(
A1212="","",
VLOOKUP(MOD(ROW(A1212)-2, 参照用!$J$12) + 1,参照用!$N$1:$P$50,2,0)
)</f>
        <v>注意サイン</v>
      </c>
      <c r="F1212" t="str">
        <f xml:space="preserve">
IF(A1212="","",
VLOOKUP(MOD(ROW(A1212)-2, 参照用!$J$12) + 1,参照用!$N$1:$P$50,3,0)
)</f>
        <v>やる気が無い</v>
      </c>
      <c r="G1212">
        <f xml:space="preserve">
IF(A1212="","",
IFERROR(
INDEX(中間シート!$B:$CB,
MATCH(A1212&amp;B1212,中間シート!$A$1:$A$149,0),
MATCH(F1212,中間シート!$B$2:$CB$2,0)
),
"")
)</f>
        <v>0</v>
      </c>
      <c r="H1212">
        <f t="shared" si="54"/>
        <v>0</v>
      </c>
      <c r="I1212" t="str">
        <f t="shared" si="55"/>
        <v/>
      </c>
      <c r="J1212">
        <f xml:space="preserve">
_xlfn.SWITCH(E1212,
"良好サイン",H1212*VLOOKUP(F1212,参照用!$P$2:$Q$55,2,0),
"注意サイン",H1212*VLOOKUP(F1212,参照用!$P$2:$Q$55,2,0),
""
)</f>
        <v>0</v>
      </c>
      <c r="K1212" s="20">
        <f t="shared" si="56"/>
        <v>60</v>
      </c>
    </row>
    <row r="1213" spans="1:11" x14ac:dyDescent="0.2">
      <c r="A1213" s="8">
        <f>IF(INDEX(中間シート!B$1:B$149,QUOTIENT(ROW(A1213)-2, 参照用!$J$12) + 3,1)&gt;0,
INDEX(中間シート!B$1:B$149,QUOTIENT(ROW(A1213)-2, 参照用!$J$12) + 3,1),
"")</f>
        <v>46034</v>
      </c>
      <c r="B1213" s="8" t="str">
        <f>IF(INDEX(中間シート!D$1:D$149,QUOTIENT(ROW(B1213)-2, 参照用!$J$12) + 3,1)&gt;0,
INDEX(中間シート!D$1:D$149,QUOTIENT(ROW(B1213)-2, 参照用!$J$12) + 3,1),
"")</f>
        <v>昼</v>
      </c>
      <c r="C1213" s="8" t="str">
        <f>INDEX(中間シート!$A$1:$AZ$149,MATCH(A1213&amp;B1213,中間シート!$A$1:$A$149,0),MATCH(C$1,中間シート!$A$2:$AZ$2,0))</f>
        <v/>
      </c>
      <c r="D1213" s="8" t="str">
        <f>INDEX(中間シート!$A$1:$AZ$149,MATCH($A1213&amp;$B1213,中間シート!$A$1:$A$149,0),MATCH(D$1,中間シート!$A$2:$AZ$2,0))</f>
        <v/>
      </c>
      <c r="E1213" t="str">
        <f>IF(
A1213="","",
VLOOKUP(MOD(ROW(A1213)-2, 参照用!$J$12) + 1,参照用!$N$1:$P$50,2,0)
)</f>
        <v>注意サイン</v>
      </c>
      <c r="F1213" t="str">
        <f xml:space="preserve">
IF(A1213="","",
VLOOKUP(MOD(ROW(A1213)-2, 参照用!$J$12) + 1,参照用!$N$1:$P$50,3,0)
)</f>
        <v>物忘れ</v>
      </c>
      <c r="G1213">
        <f xml:space="preserve">
IF(A1213="","",
IFERROR(
INDEX(中間シート!$B:$CB,
MATCH(A1213&amp;B1213,中間シート!$A$1:$A$149,0),
MATCH(F1213,中間シート!$B$2:$CB$2,0)
),
"")
)</f>
        <v>0</v>
      </c>
      <c r="H1213">
        <f t="shared" si="54"/>
        <v>0</v>
      </c>
      <c r="I1213" t="str">
        <f t="shared" si="55"/>
        <v/>
      </c>
      <c r="J1213">
        <f xml:space="preserve">
_xlfn.SWITCH(E1213,
"良好サイン",H1213*VLOOKUP(F1213,参照用!$P$2:$Q$55,2,0),
"注意サイン",H1213*VLOOKUP(F1213,参照用!$P$2:$Q$55,2,0),
""
)</f>
        <v>0</v>
      </c>
      <c r="K1213" s="20">
        <f t="shared" si="56"/>
        <v>60</v>
      </c>
    </row>
    <row r="1214" spans="1:11" x14ac:dyDescent="0.2">
      <c r="A1214" s="8">
        <f>IF(INDEX(中間シート!B$1:B$149,QUOTIENT(ROW(A1214)-2, 参照用!$J$12) + 3,1)&gt;0,
INDEX(中間シート!B$1:B$149,QUOTIENT(ROW(A1214)-2, 参照用!$J$12) + 3,1),
"")</f>
        <v>46034</v>
      </c>
      <c r="B1214" s="8" t="str">
        <f>IF(INDEX(中間シート!D$1:D$149,QUOTIENT(ROW(B1214)-2, 参照用!$J$12) + 3,1)&gt;0,
INDEX(中間シート!D$1:D$149,QUOTIENT(ROW(B1214)-2, 参照用!$J$12) + 3,1),
"")</f>
        <v>昼</v>
      </c>
      <c r="C1214" s="8" t="str">
        <f>INDEX(中間シート!$A$1:$AZ$149,MATCH(A1214&amp;B1214,中間シート!$A$1:$A$149,0),MATCH(C$1,中間シート!$A$2:$AZ$2,0))</f>
        <v/>
      </c>
      <c r="D1214" s="8" t="str">
        <f>INDEX(中間シート!$A$1:$AZ$149,MATCH($A1214&amp;$B1214,中間シート!$A$1:$A$149,0),MATCH(D$1,中間シート!$A$2:$AZ$2,0))</f>
        <v/>
      </c>
      <c r="E1214" t="str">
        <f>IF(
A1214="","",
VLOOKUP(MOD(ROW(A1214)-2, 参照用!$J$12) + 1,参照用!$N$1:$P$50,2,0)
)</f>
        <v>悪化サイン</v>
      </c>
      <c r="F1214" t="str">
        <f xml:space="preserve">
IF(A1214="","",
VLOOKUP(MOD(ROW(A1214)-2, 参照用!$J$12) + 1,参照用!$N$1:$P$50,3,0)
)</f>
        <v>イライラ</v>
      </c>
      <c r="G1214">
        <f xml:space="preserve">
IF(A1214="","",
IFERROR(
INDEX(中間シート!$B:$CB,
MATCH(A1214&amp;B1214,中間シート!$A$1:$A$149,0),
MATCH(F1214,中間シート!$B$2:$CB$2,0)
),
"")
)</f>
        <v>0</v>
      </c>
      <c r="H1214">
        <f t="shared" si="54"/>
        <v>0</v>
      </c>
      <c r="I1214" t="str">
        <f t="shared" si="55"/>
        <v/>
      </c>
      <c r="J1214" t="str">
        <f xml:space="preserve">
_xlfn.SWITCH(E1214,
"良好サイン",H1214*VLOOKUP(F1214,参照用!$P$2:$Q$55,2,0),
"注意サイン",H1214*VLOOKUP(F1214,参照用!$P$2:$Q$55,2,0),
""
)</f>
        <v/>
      </c>
      <c r="K1214" s="20">
        <f t="shared" si="56"/>
        <v>60</v>
      </c>
    </row>
    <row r="1215" spans="1:11" x14ac:dyDescent="0.2">
      <c r="A1215" s="8">
        <f>IF(INDEX(中間シート!B$1:B$149,QUOTIENT(ROW(A1215)-2, 参照用!$J$12) + 3,1)&gt;0,
INDEX(中間シート!B$1:B$149,QUOTIENT(ROW(A1215)-2, 参照用!$J$12) + 3,1),
"")</f>
        <v>46034</v>
      </c>
      <c r="B1215" s="8" t="str">
        <f>IF(INDEX(中間シート!D$1:D$149,QUOTIENT(ROW(B1215)-2, 参照用!$J$12) + 3,1)&gt;0,
INDEX(中間シート!D$1:D$149,QUOTIENT(ROW(B1215)-2, 参照用!$J$12) + 3,1),
"")</f>
        <v>昼</v>
      </c>
      <c r="C1215" s="8" t="str">
        <f>INDEX(中間シート!$A$1:$AZ$149,MATCH(A1215&amp;B1215,中間シート!$A$1:$A$149,0),MATCH(C$1,中間シート!$A$2:$AZ$2,0))</f>
        <v/>
      </c>
      <c r="D1215" s="8" t="str">
        <f>INDEX(中間シート!$A$1:$AZ$149,MATCH($A1215&amp;$B1215,中間シート!$A$1:$A$149,0),MATCH(D$1,中間シート!$A$2:$AZ$2,0))</f>
        <v/>
      </c>
      <c r="E1215" t="str">
        <f>IF(
A1215="","",
VLOOKUP(MOD(ROW(A1215)-2, 参照用!$J$12) + 1,参照用!$N$1:$P$50,2,0)
)</f>
        <v>悪化サイン</v>
      </c>
      <c r="F1215" t="str">
        <f xml:space="preserve">
IF(A1215="","",
VLOOKUP(MOD(ROW(A1215)-2, 参照用!$J$12) + 1,参照用!$N$1:$P$50,3,0)
)</f>
        <v>恐怖心</v>
      </c>
      <c r="G1215">
        <f xml:space="preserve">
IF(A1215="","",
IFERROR(
INDEX(中間シート!$B:$CB,
MATCH(A1215&amp;B1215,中間シート!$A$1:$A$149,0),
MATCH(F1215,中間シート!$B$2:$CB$2,0)
),
"")
)</f>
        <v>0</v>
      </c>
      <c r="H1215">
        <f t="shared" si="54"/>
        <v>0</v>
      </c>
      <c r="I1215" t="str">
        <f t="shared" si="55"/>
        <v/>
      </c>
      <c r="J1215" t="str">
        <f xml:space="preserve">
_xlfn.SWITCH(E1215,
"良好サイン",H1215*VLOOKUP(F1215,参照用!$P$2:$Q$55,2,0),
"注意サイン",H1215*VLOOKUP(F1215,参照用!$P$2:$Q$55,2,0),
""
)</f>
        <v/>
      </c>
      <c r="K1215" s="20">
        <f t="shared" si="56"/>
        <v>60</v>
      </c>
    </row>
    <row r="1216" spans="1:11" x14ac:dyDescent="0.2">
      <c r="A1216" s="8">
        <f>IF(INDEX(中間シート!B$1:B$149,QUOTIENT(ROW(A1216)-2, 参照用!$J$12) + 3,1)&gt;0,
INDEX(中間シート!B$1:B$149,QUOTIENT(ROW(A1216)-2, 参照用!$J$12) + 3,1),
"")</f>
        <v>46034</v>
      </c>
      <c r="B1216" s="8" t="str">
        <f>IF(INDEX(中間シート!D$1:D$149,QUOTIENT(ROW(B1216)-2, 参照用!$J$12) + 3,1)&gt;0,
INDEX(中間シート!D$1:D$149,QUOTIENT(ROW(B1216)-2, 参照用!$J$12) + 3,1),
"")</f>
        <v>昼</v>
      </c>
      <c r="C1216" s="8" t="str">
        <f>INDEX(中間シート!$A$1:$AZ$149,MATCH(A1216&amp;B1216,中間シート!$A$1:$A$149,0),MATCH(C$1,中間シート!$A$2:$AZ$2,0))</f>
        <v/>
      </c>
      <c r="D1216" s="8" t="str">
        <f>INDEX(中間シート!$A$1:$AZ$149,MATCH($A1216&amp;$B1216,中間シート!$A$1:$A$149,0),MATCH(D$1,中間シート!$A$2:$AZ$2,0))</f>
        <v/>
      </c>
      <c r="E1216" t="str">
        <f>IF(
A1216="","",
VLOOKUP(MOD(ROW(A1216)-2, 参照用!$J$12) + 1,参照用!$N$1:$P$50,2,0)
)</f>
        <v>悪化サイン</v>
      </c>
      <c r="F1216" t="str">
        <f xml:space="preserve">
IF(A1216="","",
VLOOKUP(MOD(ROW(A1216)-2, 参照用!$J$12) + 1,参照用!$N$1:$P$50,3,0)
)</f>
        <v>外出不可</v>
      </c>
      <c r="G1216">
        <f xml:space="preserve">
IF(A1216="","",
IFERROR(
INDEX(中間シート!$B:$CB,
MATCH(A1216&amp;B1216,中間シート!$A$1:$A$149,0),
MATCH(F1216,中間シート!$B$2:$CB$2,0)
),
"")
)</f>
        <v>0</v>
      </c>
      <c r="H1216">
        <f t="shared" si="54"/>
        <v>0</v>
      </c>
      <c r="I1216" t="str">
        <f t="shared" si="55"/>
        <v/>
      </c>
      <c r="J1216" t="str">
        <f xml:space="preserve">
_xlfn.SWITCH(E1216,
"良好サイン",H1216*VLOOKUP(F1216,参照用!$P$2:$Q$55,2,0),
"注意サイン",H1216*VLOOKUP(F1216,参照用!$P$2:$Q$55,2,0),
""
)</f>
        <v/>
      </c>
      <c r="K1216" s="20">
        <f t="shared" si="56"/>
        <v>60</v>
      </c>
    </row>
    <row r="1217" spans="1:11" x14ac:dyDescent="0.2">
      <c r="A1217" s="8">
        <f>IF(INDEX(中間シート!B$1:B$149,QUOTIENT(ROW(A1217)-2, 参照用!$J$12) + 3,1)&gt;0,
INDEX(中間シート!B$1:B$149,QUOTIENT(ROW(A1217)-2, 参照用!$J$12) + 3,1),
"")</f>
        <v>46034</v>
      </c>
      <c r="B1217" s="8" t="str">
        <f>IF(INDEX(中間シート!D$1:D$149,QUOTIENT(ROW(B1217)-2, 参照用!$J$12) + 3,1)&gt;0,
INDEX(中間シート!D$1:D$149,QUOTIENT(ROW(B1217)-2, 参照用!$J$12) + 3,1),
"")</f>
        <v>昼</v>
      </c>
      <c r="C1217" s="8" t="str">
        <f>INDEX(中間シート!$A$1:$AZ$149,MATCH(A1217&amp;B1217,中間シート!$A$1:$A$149,0),MATCH(C$1,中間シート!$A$2:$AZ$2,0))</f>
        <v/>
      </c>
      <c r="D1217" s="8" t="str">
        <f>INDEX(中間シート!$A$1:$AZ$149,MATCH($A1217&amp;$B1217,中間シート!$A$1:$A$149,0),MATCH(D$1,中間シート!$A$2:$AZ$2,0))</f>
        <v/>
      </c>
      <c r="E1217" t="str">
        <f>IF(
A1217="","",
VLOOKUP(MOD(ROW(A1217)-2, 参照用!$J$12) + 1,参照用!$N$1:$P$50,2,0)
)</f>
        <v>悪化サイン</v>
      </c>
      <c r="F1217" t="str">
        <f xml:space="preserve">
IF(A1217="","",
VLOOKUP(MOD(ROW(A1217)-2, 参照用!$J$12) + 1,参照用!$N$1:$P$50,3,0)
)</f>
        <v>思考不能</v>
      </c>
      <c r="G1217">
        <f xml:space="preserve">
IF(A1217="","",
IFERROR(
INDEX(中間シート!$B:$CB,
MATCH(A1217&amp;B1217,中間シート!$A$1:$A$149,0),
MATCH(F1217,中間シート!$B$2:$CB$2,0)
),
"")
)</f>
        <v>0</v>
      </c>
      <c r="H1217">
        <f t="shared" si="54"/>
        <v>0</v>
      </c>
      <c r="I1217" t="str">
        <f t="shared" si="55"/>
        <v/>
      </c>
      <c r="J1217" t="str">
        <f xml:space="preserve">
_xlfn.SWITCH(E1217,
"良好サイン",H1217*VLOOKUP(F1217,参照用!$P$2:$Q$55,2,0),
"注意サイン",H1217*VLOOKUP(F1217,参照用!$P$2:$Q$55,2,0),
""
)</f>
        <v/>
      </c>
      <c r="K1217" s="20">
        <f t="shared" si="56"/>
        <v>60</v>
      </c>
    </row>
    <row r="1218" spans="1:11" x14ac:dyDescent="0.2">
      <c r="A1218" s="8">
        <f>IF(INDEX(中間シート!B$1:B$149,QUOTIENT(ROW(A1218)-2, 参照用!$J$12) + 3,1)&gt;0,
INDEX(中間シート!B$1:B$149,QUOTIENT(ROW(A1218)-2, 参照用!$J$12) + 3,1),
"")</f>
        <v>46034</v>
      </c>
      <c r="B1218" s="8" t="str">
        <f>IF(INDEX(中間シート!D$1:D$149,QUOTIENT(ROW(B1218)-2, 参照用!$J$12) + 3,1)&gt;0,
INDEX(中間シート!D$1:D$149,QUOTIENT(ROW(B1218)-2, 参照用!$J$12) + 3,1),
"")</f>
        <v>昼</v>
      </c>
      <c r="C1218" s="8" t="str">
        <f>INDEX(中間シート!$A$1:$AZ$149,MATCH(A1218&amp;B1218,中間シート!$A$1:$A$149,0),MATCH(C$1,中間シート!$A$2:$AZ$2,0))</f>
        <v/>
      </c>
      <c r="D1218" s="8" t="str">
        <f>INDEX(中間シート!$A$1:$AZ$149,MATCH($A1218&amp;$B1218,中間シート!$A$1:$A$149,0),MATCH(D$1,中間シート!$A$2:$AZ$2,0))</f>
        <v/>
      </c>
      <c r="E1218" t="str">
        <f>IF(
A1218="","",
VLOOKUP(MOD(ROW(A1218)-2, 参照用!$J$12) + 1,参照用!$N$1:$P$50,2,0)
)</f>
        <v>悪化サイン</v>
      </c>
      <c r="F1218" t="str">
        <f xml:space="preserve">
IF(A1218="","",
VLOOKUP(MOD(ROW(A1218)-2, 参照用!$J$12) + 1,参照用!$N$1:$P$50,3,0)
)</f>
        <v>人間不信</v>
      </c>
      <c r="G1218">
        <f xml:space="preserve">
IF(A1218="","",
IFERROR(
INDEX(中間シート!$B:$CB,
MATCH(A1218&amp;B1218,中間シート!$A$1:$A$149,0),
MATCH(F1218,中間シート!$B$2:$CB$2,0)
),
"")
)</f>
        <v>0</v>
      </c>
      <c r="H1218">
        <f t="shared" si="54"/>
        <v>0</v>
      </c>
      <c r="I1218" t="str">
        <f t="shared" si="55"/>
        <v/>
      </c>
      <c r="J1218" t="str">
        <f xml:space="preserve">
_xlfn.SWITCH(E1218,
"良好サイン",H1218*VLOOKUP(F1218,参照用!$P$2:$Q$55,2,0),
"注意サイン",H1218*VLOOKUP(F1218,参照用!$P$2:$Q$55,2,0),
""
)</f>
        <v/>
      </c>
      <c r="K1218" s="20">
        <f t="shared" si="56"/>
        <v>60</v>
      </c>
    </row>
    <row r="1219" spans="1:11" x14ac:dyDescent="0.2">
      <c r="A1219" s="8">
        <f>IF(INDEX(中間シート!B$1:B$149,QUOTIENT(ROW(A1219)-2, 参照用!$J$12) + 3,1)&gt;0,
INDEX(中間シート!B$1:B$149,QUOTIENT(ROW(A1219)-2, 参照用!$J$12) + 3,1),
"")</f>
        <v>46034</v>
      </c>
      <c r="B1219" s="8" t="str">
        <f>IF(INDEX(中間シート!D$1:D$149,QUOTIENT(ROW(B1219)-2, 参照用!$J$12) + 3,1)&gt;0,
INDEX(中間シート!D$1:D$149,QUOTIENT(ROW(B1219)-2, 参照用!$J$12) + 3,1),
"")</f>
        <v>昼</v>
      </c>
      <c r="C1219" s="8" t="str">
        <f>INDEX(中間シート!$A$1:$AZ$149,MATCH(A1219&amp;B1219,中間シート!$A$1:$A$149,0),MATCH(C$1,中間シート!$A$2:$AZ$2,0))</f>
        <v/>
      </c>
      <c r="D1219" s="8" t="str">
        <f>INDEX(中間シート!$A$1:$AZ$149,MATCH($A1219&amp;$B1219,中間シート!$A$1:$A$149,0),MATCH(D$1,中間シート!$A$2:$AZ$2,0))</f>
        <v/>
      </c>
      <c r="E1219" t="str">
        <f>IF(
A1219="","",
VLOOKUP(MOD(ROW(A1219)-2, 参照用!$J$12) + 1,参照用!$N$1:$P$50,2,0)
)</f>
        <v>悪化サイン</v>
      </c>
      <c r="F1219" t="str">
        <f xml:space="preserve">
IF(A1219="","",
VLOOKUP(MOD(ROW(A1219)-2, 参照用!$J$12) + 1,参照用!$N$1:$P$50,3,0)
)</f>
        <v>破壊衝動</v>
      </c>
      <c r="G1219">
        <f xml:space="preserve">
IF(A1219="","",
IFERROR(
INDEX(中間シート!$B:$CB,
MATCH(A1219&amp;B1219,中間シート!$A$1:$A$149,0),
MATCH(F1219,中間シート!$B$2:$CB$2,0)
),
"")
)</f>
        <v>0</v>
      </c>
      <c r="H1219">
        <f t="shared" ref="H1219:H1282" si="57">IFERROR(IF(VALUE(G1219)&gt;100,"",VALUE(G1219)),"")</f>
        <v>0</v>
      </c>
      <c r="I1219" t="str">
        <f t="shared" ref="I1219:I1282" si="58">IF(H1219="",G1219,"")</f>
        <v/>
      </c>
      <c r="J1219" t="str">
        <f xml:space="preserve">
_xlfn.SWITCH(E1219,
"良好サイン",H1219*VLOOKUP(F1219,参照用!$P$2:$Q$55,2,0),
"注意サイン",H1219*VLOOKUP(F1219,参照用!$P$2:$Q$55,2,0),
""
)</f>
        <v/>
      </c>
      <c r="K1219" s="20">
        <f t="shared" ref="K1219:K1282" si="59">IFERROR(IF(A1219="","",(60+SUMIFS($J$1:$J$3999,$A$1:$A$3999,A1219,$B$1:$B$3999,B1219)))
/
(1+SUMIFS(H:H,A:A,A1219,B:B,B1219,E:E,"悪化サイン")),"")</f>
        <v>60</v>
      </c>
    </row>
    <row r="1220" spans="1:11" x14ac:dyDescent="0.2">
      <c r="A1220" s="8">
        <f>IF(INDEX(中間シート!B$1:B$149,QUOTIENT(ROW(A1220)-2, 参照用!$J$12) + 3,1)&gt;0,
INDEX(中間シート!B$1:B$149,QUOTIENT(ROW(A1220)-2, 参照用!$J$12) + 3,1),
"")</f>
        <v>46034</v>
      </c>
      <c r="B1220" s="8" t="str">
        <f>IF(INDEX(中間シート!D$1:D$149,QUOTIENT(ROW(B1220)-2, 参照用!$J$12) + 3,1)&gt;0,
INDEX(中間シート!D$1:D$149,QUOTIENT(ROW(B1220)-2, 参照用!$J$12) + 3,1),
"")</f>
        <v>昼</v>
      </c>
      <c r="C1220" s="8" t="str">
        <f>INDEX(中間シート!$A$1:$AZ$149,MATCH(A1220&amp;B1220,中間シート!$A$1:$A$149,0),MATCH(C$1,中間シート!$A$2:$AZ$2,0))</f>
        <v/>
      </c>
      <c r="D1220" s="8" t="str">
        <f>INDEX(中間シート!$A$1:$AZ$149,MATCH($A1220&amp;$B1220,中間シート!$A$1:$A$149,0),MATCH(D$1,中間シート!$A$2:$AZ$2,0))</f>
        <v/>
      </c>
      <c r="E1220" t="str">
        <f>IF(
A1220="","",
VLOOKUP(MOD(ROW(A1220)-2, 参照用!$J$12) + 1,参照用!$N$1:$P$50,2,0)
)</f>
        <v>リカバリー</v>
      </c>
      <c r="F1220" t="str">
        <f xml:space="preserve">
IF(A1220="","",
VLOOKUP(MOD(ROW(A1220)-2, 参照用!$J$12) + 1,参照用!$N$1:$P$50,3,0)
)</f>
        <v>ストレッチ</v>
      </c>
      <c r="G1220">
        <f xml:space="preserve">
IF(A1220="","",
IFERROR(
INDEX(中間シート!$B:$CB,
MATCH(A1220&amp;B1220,中間シート!$A$1:$A$149,0),
MATCH(F1220,中間シート!$B$2:$CB$2,0)
),
"")
)</f>
        <v>0</v>
      </c>
      <c r="H1220">
        <f t="shared" si="57"/>
        <v>0</v>
      </c>
      <c r="I1220" t="str">
        <f t="shared" si="58"/>
        <v/>
      </c>
      <c r="J1220" t="str">
        <f xml:space="preserve">
_xlfn.SWITCH(E1220,
"良好サイン",H1220*VLOOKUP(F1220,参照用!$P$2:$Q$55,2,0),
"注意サイン",H1220*VLOOKUP(F1220,参照用!$P$2:$Q$55,2,0),
""
)</f>
        <v/>
      </c>
      <c r="K1220" s="20">
        <f t="shared" si="59"/>
        <v>60</v>
      </c>
    </row>
    <row r="1221" spans="1:11" x14ac:dyDescent="0.2">
      <c r="A1221" s="8">
        <f>IF(INDEX(中間シート!B$1:B$149,QUOTIENT(ROW(A1221)-2, 参照用!$J$12) + 3,1)&gt;0,
INDEX(中間シート!B$1:B$149,QUOTIENT(ROW(A1221)-2, 参照用!$J$12) + 3,1),
"")</f>
        <v>46034</v>
      </c>
      <c r="B1221" s="8" t="str">
        <f>IF(INDEX(中間シート!D$1:D$149,QUOTIENT(ROW(B1221)-2, 参照用!$J$12) + 3,1)&gt;0,
INDEX(中間シート!D$1:D$149,QUOTIENT(ROW(B1221)-2, 参照用!$J$12) + 3,1),
"")</f>
        <v>昼</v>
      </c>
      <c r="C1221" s="8" t="str">
        <f>INDEX(中間シート!$A$1:$AZ$149,MATCH(A1221&amp;B1221,中間シート!$A$1:$A$149,0),MATCH(C$1,中間シート!$A$2:$AZ$2,0))</f>
        <v/>
      </c>
      <c r="D1221" s="8" t="str">
        <f>INDEX(中間シート!$A$1:$AZ$149,MATCH($A1221&amp;$B1221,中間シート!$A$1:$A$149,0),MATCH(D$1,中間シート!$A$2:$AZ$2,0))</f>
        <v/>
      </c>
      <c r="E1221" t="str">
        <f>IF(
A1221="","",
VLOOKUP(MOD(ROW(A1221)-2, 参照用!$J$12) + 1,参照用!$N$1:$P$50,2,0)
)</f>
        <v>リカバリー</v>
      </c>
      <c r="F1221" t="str">
        <f xml:space="preserve">
IF(A1221="","",
VLOOKUP(MOD(ROW(A1221)-2, 参照用!$J$12) + 1,参照用!$N$1:$P$50,3,0)
)</f>
        <v>仮眠</v>
      </c>
      <c r="G1221">
        <f xml:space="preserve">
IF(A1221="","",
IFERROR(
INDEX(中間シート!$B:$CB,
MATCH(A1221&amp;B1221,中間シート!$A$1:$A$149,0),
MATCH(F1221,中間シート!$B$2:$CB$2,0)
),
"")
)</f>
        <v>0</v>
      </c>
      <c r="H1221">
        <f t="shared" si="57"/>
        <v>0</v>
      </c>
      <c r="I1221" t="str">
        <f t="shared" si="58"/>
        <v/>
      </c>
      <c r="J1221" t="str">
        <f xml:space="preserve">
_xlfn.SWITCH(E1221,
"良好サイン",H1221*VLOOKUP(F1221,参照用!$P$2:$Q$55,2,0),
"注意サイン",H1221*VLOOKUP(F1221,参照用!$P$2:$Q$55,2,0),
""
)</f>
        <v/>
      </c>
      <c r="K1221" s="20">
        <f t="shared" si="59"/>
        <v>60</v>
      </c>
    </row>
    <row r="1222" spans="1:11" x14ac:dyDescent="0.2">
      <c r="A1222" s="8">
        <f>IF(INDEX(中間シート!B$1:B$149,QUOTIENT(ROW(A1222)-2, 参照用!$J$12) + 3,1)&gt;0,
INDEX(中間シート!B$1:B$149,QUOTIENT(ROW(A1222)-2, 参照用!$J$12) + 3,1),
"")</f>
        <v>46034</v>
      </c>
      <c r="B1222" s="8" t="str">
        <f>IF(INDEX(中間シート!D$1:D$149,QUOTIENT(ROW(B1222)-2, 参照用!$J$12) + 3,1)&gt;0,
INDEX(中間シート!D$1:D$149,QUOTIENT(ROW(B1222)-2, 参照用!$J$12) + 3,1),
"")</f>
        <v>昼</v>
      </c>
      <c r="C1222" s="8" t="str">
        <f>INDEX(中間シート!$A$1:$AZ$149,MATCH(A1222&amp;B1222,中間シート!$A$1:$A$149,0),MATCH(C$1,中間シート!$A$2:$AZ$2,0))</f>
        <v/>
      </c>
      <c r="D1222" s="8" t="str">
        <f>INDEX(中間シート!$A$1:$AZ$149,MATCH($A1222&amp;$B1222,中間シート!$A$1:$A$149,0),MATCH(D$1,中間シート!$A$2:$AZ$2,0))</f>
        <v/>
      </c>
      <c r="E1222" t="str">
        <f>IF(
A1222="","",
VLOOKUP(MOD(ROW(A1222)-2, 参照用!$J$12) + 1,参照用!$N$1:$P$50,2,0)
)</f>
        <v>リカバリー</v>
      </c>
      <c r="F1222" t="str">
        <f xml:space="preserve">
IF(A1222="","",
VLOOKUP(MOD(ROW(A1222)-2, 参照用!$J$12) + 1,参照用!$N$1:$P$50,3,0)
)</f>
        <v>音楽</v>
      </c>
      <c r="G1222">
        <f xml:space="preserve">
IF(A1222="","",
IFERROR(
INDEX(中間シート!$B:$CB,
MATCH(A1222&amp;B1222,中間シート!$A$1:$A$149,0),
MATCH(F1222,中間シート!$B$2:$CB$2,0)
),
"")
)</f>
        <v>0</v>
      </c>
      <c r="H1222">
        <f t="shared" si="57"/>
        <v>0</v>
      </c>
      <c r="I1222" t="str">
        <f t="shared" si="58"/>
        <v/>
      </c>
      <c r="J1222" t="str">
        <f xml:space="preserve">
_xlfn.SWITCH(E1222,
"良好サイン",H1222*VLOOKUP(F1222,参照用!$P$2:$Q$55,2,0),
"注意サイン",H1222*VLOOKUP(F1222,参照用!$P$2:$Q$55,2,0),
""
)</f>
        <v/>
      </c>
      <c r="K1222" s="20">
        <f t="shared" si="59"/>
        <v>60</v>
      </c>
    </row>
    <row r="1223" spans="1:11" x14ac:dyDescent="0.2">
      <c r="A1223" s="8">
        <f>IF(INDEX(中間シート!B$1:B$149,QUOTIENT(ROW(A1223)-2, 参照用!$J$12) + 3,1)&gt;0,
INDEX(中間シート!B$1:B$149,QUOTIENT(ROW(A1223)-2, 参照用!$J$12) + 3,1),
"")</f>
        <v>46034</v>
      </c>
      <c r="B1223" s="8" t="str">
        <f>IF(INDEX(中間シート!D$1:D$149,QUOTIENT(ROW(B1223)-2, 参照用!$J$12) + 3,1)&gt;0,
INDEX(中間シート!D$1:D$149,QUOTIENT(ROW(B1223)-2, 参照用!$J$12) + 3,1),
"")</f>
        <v>昼</v>
      </c>
      <c r="C1223" s="8" t="str">
        <f>INDEX(中間シート!$A$1:$AZ$149,MATCH(A1223&amp;B1223,中間シート!$A$1:$A$149,0),MATCH(C$1,中間シート!$A$2:$AZ$2,0))</f>
        <v/>
      </c>
      <c r="D1223" s="8" t="str">
        <f>INDEX(中間シート!$A$1:$AZ$149,MATCH($A1223&amp;$B1223,中間シート!$A$1:$A$149,0),MATCH(D$1,中間シート!$A$2:$AZ$2,0))</f>
        <v/>
      </c>
      <c r="E1223" t="str">
        <f>IF(
A1223="","",
VLOOKUP(MOD(ROW(A1223)-2, 参照用!$J$12) + 1,参照用!$N$1:$P$50,2,0)
)</f>
        <v>リカバリー</v>
      </c>
      <c r="F1223" t="str">
        <f xml:space="preserve">
IF(A1223="","",
VLOOKUP(MOD(ROW(A1223)-2, 参照用!$J$12) + 1,参照用!$N$1:$P$50,3,0)
)</f>
        <v>頓服</v>
      </c>
      <c r="G1223">
        <f xml:space="preserve">
IF(A1223="","",
IFERROR(
INDEX(中間シート!$B:$CB,
MATCH(A1223&amp;B1223,中間シート!$A$1:$A$149,0),
MATCH(F1223,中間シート!$B$2:$CB$2,0)
),
"")
)</f>
        <v>0</v>
      </c>
      <c r="H1223">
        <f t="shared" si="57"/>
        <v>0</v>
      </c>
      <c r="I1223" t="str">
        <f t="shared" si="58"/>
        <v/>
      </c>
      <c r="J1223" t="str">
        <f xml:space="preserve">
_xlfn.SWITCH(E1223,
"良好サイン",H1223*VLOOKUP(F1223,参照用!$P$2:$Q$55,2,0),
"注意サイン",H1223*VLOOKUP(F1223,参照用!$P$2:$Q$55,2,0),
""
)</f>
        <v/>
      </c>
      <c r="K1223" s="20">
        <f t="shared" si="59"/>
        <v>60</v>
      </c>
    </row>
    <row r="1224" spans="1:11" x14ac:dyDescent="0.2">
      <c r="A1224" s="8">
        <f>IF(INDEX(中間シート!B$1:B$149,QUOTIENT(ROW(A1224)-2, 参照用!$J$12) + 3,1)&gt;0,
INDEX(中間シート!B$1:B$149,QUOTIENT(ROW(A1224)-2, 参照用!$J$12) + 3,1),
"")</f>
        <v>46034</v>
      </c>
      <c r="B1224" s="8" t="str">
        <f>IF(INDEX(中間シート!D$1:D$149,QUOTIENT(ROW(B1224)-2, 参照用!$J$12) + 3,1)&gt;0,
INDEX(中間シート!D$1:D$149,QUOTIENT(ROW(B1224)-2, 参照用!$J$12) + 3,1),
"")</f>
        <v>昼</v>
      </c>
      <c r="C1224" s="8" t="str">
        <f>INDEX(中間シート!$A$1:$AZ$149,MATCH(A1224&amp;B1224,中間シート!$A$1:$A$149,0),MATCH(C$1,中間シート!$A$2:$AZ$2,0))</f>
        <v/>
      </c>
      <c r="D1224" s="8" t="str">
        <f>INDEX(中間シート!$A$1:$AZ$149,MATCH($A1224&amp;$B1224,中間シート!$A$1:$A$149,0),MATCH(D$1,中間シート!$A$2:$AZ$2,0))</f>
        <v/>
      </c>
      <c r="E1224" t="str">
        <f>IF(
A1224="","",
VLOOKUP(MOD(ROW(A1224)-2, 参照用!$J$12) + 1,参照用!$N$1:$P$50,2,0)
)</f>
        <v>リカバリー</v>
      </c>
      <c r="F1224" t="str">
        <f xml:space="preserve">
IF(A1224="","",
VLOOKUP(MOD(ROW(A1224)-2, 参照用!$J$12) + 1,参照用!$N$1:$P$50,3,0)
)</f>
        <v>散歩</v>
      </c>
      <c r="G1224">
        <f xml:space="preserve">
IF(A1224="","",
IFERROR(
INDEX(中間シート!$B:$CB,
MATCH(A1224&amp;B1224,中間シート!$A$1:$A$149,0),
MATCH(F1224,中間シート!$B$2:$CB$2,0)
),
"")
)</f>
        <v>0</v>
      </c>
      <c r="H1224">
        <f t="shared" si="57"/>
        <v>0</v>
      </c>
      <c r="I1224" t="str">
        <f t="shared" si="58"/>
        <v/>
      </c>
      <c r="J1224" t="str">
        <f xml:space="preserve">
_xlfn.SWITCH(E1224,
"良好サイン",H1224*VLOOKUP(F1224,参照用!$P$2:$Q$55,2,0),
"注意サイン",H1224*VLOOKUP(F1224,参照用!$P$2:$Q$55,2,0),
""
)</f>
        <v/>
      </c>
      <c r="K1224" s="20">
        <f t="shared" si="59"/>
        <v>60</v>
      </c>
    </row>
    <row r="1225" spans="1:11" x14ac:dyDescent="0.2">
      <c r="A1225" s="8">
        <f>IF(INDEX(中間シート!B$1:B$149,QUOTIENT(ROW(A1225)-2, 参照用!$J$12) + 3,1)&gt;0,
INDEX(中間シート!B$1:B$149,QUOTIENT(ROW(A1225)-2, 参照用!$J$12) + 3,1),
"")</f>
        <v>46034</v>
      </c>
      <c r="B1225" s="8" t="str">
        <f>IF(INDEX(中間シート!D$1:D$149,QUOTIENT(ROW(B1225)-2, 参照用!$J$12) + 3,1)&gt;0,
INDEX(中間シート!D$1:D$149,QUOTIENT(ROW(B1225)-2, 参照用!$J$12) + 3,1),
"")</f>
        <v>昼</v>
      </c>
      <c r="C1225" s="8" t="str">
        <f>INDEX(中間シート!$A$1:$AZ$149,MATCH(A1225&amp;B1225,中間シート!$A$1:$A$149,0),MATCH(C$1,中間シート!$A$2:$AZ$2,0))</f>
        <v/>
      </c>
      <c r="D1225" s="8" t="str">
        <f>INDEX(中間シート!$A$1:$AZ$149,MATCH($A1225&amp;$B1225,中間シート!$A$1:$A$149,0),MATCH(D$1,中間シート!$A$2:$AZ$2,0))</f>
        <v/>
      </c>
      <c r="E1225" t="str">
        <f>IF(
A1225="","",
VLOOKUP(MOD(ROW(A1225)-2, 参照用!$J$12) + 1,参照用!$N$1:$P$50,2,0)
)</f>
        <v>服薬</v>
      </c>
      <c r="F1225" t="str">
        <f xml:space="preserve">
IF(A1225="","",
VLOOKUP(MOD(ROW(A1225)-2, 参照用!$J$12) + 1,参照用!$N$1:$P$50,3,0)
)</f>
        <v>いつもの薬</v>
      </c>
      <c r="G1225">
        <f xml:space="preserve">
IF(A1225="","",
IFERROR(
INDEX(中間シート!$B:$CB,
MATCH(A1225&amp;B1225,中間シート!$A$1:$A$149,0),
MATCH(F1225,中間シート!$B$2:$CB$2,0)
),
"")
)</f>
        <v>0</v>
      </c>
      <c r="H1225">
        <f t="shared" si="57"/>
        <v>0</v>
      </c>
      <c r="I1225" t="str">
        <f t="shared" si="58"/>
        <v/>
      </c>
      <c r="J1225" t="str">
        <f xml:space="preserve">
_xlfn.SWITCH(E1225,
"良好サイン",H1225*VLOOKUP(F1225,参照用!$P$2:$Q$55,2,0),
"注意サイン",H1225*VLOOKUP(F1225,参照用!$P$2:$Q$55,2,0),
""
)</f>
        <v/>
      </c>
      <c r="K1225" s="20">
        <f t="shared" si="59"/>
        <v>60</v>
      </c>
    </row>
    <row r="1226" spans="1:11" x14ac:dyDescent="0.2">
      <c r="A1226" s="8">
        <f>IF(INDEX(中間シート!B$1:B$149,QUOTIENT(ROW(A1226)-2, 参照用!$J$12) + 3,1)&gt;0,
INDEX(中間シート!B$1:B$149,QUOTIENT(ROW(A1226)-2, 参照用!$J$12) + 3,1),
"")</f>
        <v>46034</v>
      </c>
      <c r="B1226" s="8" t="str">
        <f>IF(INDEX(中間シート!D$1:D$149,QUOTIENT(ROW(B1226)-2, 参照用!$J$12) + 3,1)&gt;0,
INDEX(中間シート!D$1:D$149,QUOTIENT(ROW(B1226)-2, 参照用!$J$12) + 3,1),
"")</f>
        <v>昼</v>
      </c>
      <c r="C1226" s="8" t="str">
        <f>INDEX(中間シート!$A$1:$AZ$149,MATCH(A1226&amp;B1226,中間シート!$A$1:$A$149,0),MATCH(C$1,中間シート!$A$2:$AZ$2,0))</f>
        <v/>
      </c>
      <c r="D1226" s="8" t="str">
        <f>INDEX(中間シート!$A$1:$AZ$149,MATCH($A1226&amp;$B1226,中間シート!$A$1:$A$149,0),MATCH(D$1,中間シート!$A$2:$AZ$2,0))</f>
        <v/>
      </c>
      <c r="E1226" t="str">
        <f>IF(
A1226="","",
VLOOKUP(MOD(ROW(A1226)-2, 参照用!$J$12) + 1,参照用!$N$1:$P$50,2,0)
)</f>
        <v>備考</v>
      </c>
      <c r="F1226" t="str">
        <f xml:space="preserve">
IF(A1226="","",
VLOOKUP(MOD(ROW(A1226)-2, 参照用!$J$12) + 1,参照用!$N$1:$P$50,3,0)
)</f>
        <v>コメント</v>
      </c>
      <c r="G1226" t="str">
        <f xml:space="preserve">
IF(A1226="","",
IFERROR(
INDEX(中間シート!$B:$CB,
MATCH(A1226&amp;B1226,中間シート!$A$1:$A$149,0),
MATCH(F1226,中間シート!$B$2:$CB$2,0)
),
"")
)</f>
        <v/>
      </c>
      <c r="H1226" t="str">
        <f t="shared" si="57"/>
        <v/>
      </c>
      <c r="I1226" t="str">
        <f t="shared" si="58"/>
        <v/>
      </c>
      <c r="J1226" t="str">
        <f xml:space="preserve">
_xlfn.SWITCH(E1226,
"良好サイン",H1226*VLOOKUP(F1226,参照用!$P$2:$Q$55,2,0),
"注意サイン",H1226*VLOOKUP(F1226,参照用!$P$2:$Q$55,2,0),
""
)</f>
        <v/>
      </c>
      <c r="K1226" s="20">
        <f t="shared" si="59"/>
        <v>60</v>
      </c>
    </row>
    <row r="1227" spans="1:11" x14ac:dyDescent="0.2">
      <c r="A1227" s="8">
        <f>IF(INDEX(中間シート!B$1:B$149,QUOTIENT(ROW(A1227)-2, 参照用!$J$12) + 3,1)&gt;0,
INDEX(中間シート!B$1:B$149,QUOTIENT(ROW(A1227)-2, 参照用!$J$12) + 3,1),
"")</f>
        <v>46034</v>
      </c>
      <c r="B1227" s="8" t="str">
        <f>IF(INDEX(中間シート!D$1:D$149,QUOTIENT(ROW(B1227)-2, 参照用!$J$12) + 3,1)&gt;0,
INDEX(中間シート!D$1:D$149,QUOTIENT(ROW(B1227)-2, 参照用!$J$12) + 3,1),
"")</f>
        <v>夜</v>
      </c>
      <c r="C1227" s="8" t="str">
        <f>INDEX(中間シート!$A$1:$AZ$149,MATCH(A1227&amp;B1227,中間シート!$A$1:$A$149,0),MATCH(C$1,中間シート!$A$2:$AZ$2,0))</f>
        <v/>
      </c>
      <c r="D1227" s="8" t="str">
        <f>INDEX(中間シート!$A$1:$AZ$149,MATCH($A1227&amp;$B1227,中間シート!$A$1:$A$149,0),MATCH(D$1,中間シート!$A$2:$AZ$2,0))</f>
        <v/>
      </c>
      <c r="E1227" t="str">
        <f>IF(
A1227="","",
VLOOKUP(MOD(ROW(A1227)-2, 参照用!$J$12) + 1,参照用!$N$1:$P$50,2,0)
)</f>
        <v>日付</v>
      </c>
      <c r="F1227" t="str">
        <f xml:space="preserve">
IF(A1227="","",
VLOOKUP(MOD(ROW(A1227)-2, 参照用!$J$12) + 1,参照用!$N$1:$P$50,3,0)
)</f>
        <v>日付</v>
      </c>
      <c r="G1227">
        <f xml:space="preserve">
IF(A1227="","",
IFERROR(
INDEX(中間シート!$B:$CB,
MATCH(A1227&amp;B1227,中間シート!$A$1:$A$149,0),
MATCH(F1227,中間シート!$B$2:$CB$2,0)
),
"")
)</f>
        <v>46034</v>
      </c>
      <c r="H1227" t="str">
        <f t="shared" si="57"/>
        <v/>
      </c>
      <c r="I1227">
        <f t="shared" si="58"/>
        <v>46034</v>
      </c>
      <c r="J1227" t="str">
        <f xml:space="preserve">
_xlfn.SWITCH(E1227,
"良好サイン",H1227*VLOOKUP(F1227,参照用!$P$2:$Q$55,2,0),
"注意サイン",H1227*VLOOKUP(F1227,参照用!$P$2:$Q$55,2,0),
""
)</f>
        <v/>
      </c>
      <c r="K1227" s="20">
        <f t="shared" si="59"/>
        <v>60</v>
      </c>
    </row>
    <row r="1228" spans="1:11" x14ac:dyDescent="0.2">
      <c r="A1228" s="8">
        <f>IF(INDEX(中間シート!B$1:B$149,QUOTIENT(ROW(A1228)-2, 参照用!$J$12) + 3,1)&gt;0,
INDEX(中間シート!B$1:B$149,QUOTIENT(ROW(A1228)-2, 参照用!$J$12) + 3,1),
"")</f>
        <v>46034</v>
      </c>
      <c r="B1228" s="8" t="str">
        <f>IF(INDEX(中間シート!D$1:D$149,QUOTIENT(ROW(B1228)-2, 参照用!$J$12) + 3,1)&gt;0,
INDEX(中間シート!D$1:D$149,QUOTIENT(ROW(B1228)-2, 参照用!$J$12) + 3,1),
"")</f>
        <v>夜</v>
      </c>
      <c r="C1228" s="8" t="str">
        <f>INDEX(中間シート!$A$1:$AZ$149,MATCH(A1228&amp;B1228,中間シート!$A$1:$A$149,0),MATCH(C$1,中間シート!$A$2:$AZ$2,0))</f>
        <v/>
      </c>
      <c r="D1228" s="8" t="str">
        <f>INDEX(中間シート!$A$1:$AZ$149,MATCH($A1228&amp;$B1228,中間シート!$A$1:$A$149,0),MATCH(D$1,中間シート!$A$2:$AZ$2,0))</f>
        <v/>
      </c>
      <c r="E1228" t="str">
        <f>IF(
A1228="","",
VLOOKUP(MOD(ROW(A1228)-2, 参照用!$J$12) + 1,参照用!$N$1:$P$50,2,0)
)</f>
        <v>曜日</v>
      </c>
      <c r="F1228" t="str">
        <f xml:space="preserve">
IF(A1228="","",
VLOOKUP(MOD(ROW(A1228)-2, 参照用!$J$12) + 1,参照用!$N$1:$P$50,3,0)
)</f>
        <v>曜日</v>
      </c>
      <c r="G1228" t="str">
        <f xml:space="preserve">
IF(A1228="","",
IFERROR(
INDEX(中間シート!$B:$CB,
MATCH(A1228&amp;B1228,中間シート!$A$1:$A$149,0),
MATCH(F1228,中間シート!$B$2:$CB$2,0)
),
"")
)</f>
        <v>月</v>
      </c>
      <c r="H1228" t="str">
        <f t="shared" si="57"/>
        <v/>
      </c>
      <c r="I1228" t="str">
        <f t="shared" si="58"/>
        <v>月</v>
      </c>
      <c r="J1228" t="str">
        <f xml:space="preserve">
_xlfn.SWITCH(E1228,
"良好サイン",H1228*VLOOKUP(F1228,参照用!$P$2:$Q$55,2,0),
"注意サイン",H1228*VLOOKUP(F1228,参照用!$P$2:$Q$55,2,0),
""
)</f>
        <v/>
      </c>
      <c r="K1228" s="20">
        <f t="shared" si="59"/>
        <v>60</v>
      </c>
    </row>
    <row r="1229" spans="1:11" x14ac:dyDescent="0.2">
      <c r="A1229" s="8">
        <f>IF(INDEX(中間シート!B$1:B$149,QUOTIENT(ROW(A1229)-2, 参照用!$J$12) + 3,1)&gt;0,
INDEX(中間シート!B$1:B$149,QUOTIENT(ROW(A1229)-2, 参照用!$J$12) + 3,1),
"")</f>
        <v>46034</v>
      </c>
      <c r="B1229" s="8" t="str">
        <f>IF(INDEX(中間シート!D$1:D$149,QUOTIENT(ROW(B1229)-2, 参照用!$J$12) + 3,1)&gt;0,
INDEX(中間シート!D$1:D$149,QUOTIENT(ROW(B1229)-2, 参照用!$J$12) + 3,1),
"")</f>
        <v>夜</v>
      </c>
      <c r="C1229" s="8" t="str">
        <f>INDEX(中間シート!$A$1:$AZ$149,MATCH(A1229&amp;B1229,中間シート!$A$1:$A$149,0),MATCH(C$1,中間シート!$A$2:$AZ$2,0))</f>
        <v/>
      </c>
      <c r="D1229" s="8" t="str">
        <f>INDEX(中間シート!$A$1:$AZ$149,MATCH($A1229&amp;$B1229,中間シート!$A$1:$A$149,0),MATCH(D$1,中間シート!$A$2:$AZ$2,0))</f>
        <v/>
      </c>
      <c r="E1229" t="str">
        <f>IF(
A1229="","",
VLOOKUP(MOD(ROW(A1229)-2, 参照用!$J$12) + 1,参照用!$N$1:$P$50,2,0)
)</f>
        <v>時間帯</v>
      </c>
      <c r="F1229" t="str">
        <f xml:space="preserve">
IF(A1229="","",
VLOOKUP(MOD(ROW(A1229)-2, 参照用!$J$12) + 1,参照用!$N$1:$P$50,3,0)
)</f>
        <v>時間帯</v>
      </c>
      <c r="G1229" t="str">
        <f xml:space="preserve">
IF(A1229="","",
IFERROR(
INDEX(中間シート!$B:$CB,
MATCH(A1229&amp;B1229,中間シート!$A$1:$A$149,0),
MATCH(F1229,中間シート!$B$2:$CB$2,0)
),
"")
)</f>
        <v>夜</v>
      </c>
      <c r="H1229" t="str">
        <f t="shared" si="57"/>
        <v/>
      </c>
      <c r="I1229" t="str">
        <f t="shared" si="58"/>
        <v>夜</v>
      </c>
      <c r="J1229" t="str">
        <f xml:space="preserve">
_xlfn.SWITCH(E1229,
"良好サイン",H1229*VLOOKUP(F1229,参照用!$P$2:$Q$55,2,0),
"注意サイン",H1229*VLOOKUP(F1229,参照用!$P$2:$Q$55,2,0),
""
)</f>
        <v/>
      </c>
      <c r="K1229" s="20">
        <f t="shared" si="59"/>
        <v>60</v>
      </c>
    </row>
    <row r="1230" spans="1:11" x14ac:dyDescent="0.2">
      <c r="A1230" s="8">
        <f>IF(INDEX(中間シート!B$1:B$149,QUOTIENT(ROW(A1230)-2, 参照用!$J$12) + 3,1)&gt;0,
INDEX(中間シート!B$1:B$149,QUOTIENT(ROW(A1230)-2, 参照用!$J$12) + 3,1),
"")</f>
        <v>46034</v>
      </c>
      <c r="B1230" s="8" t="str">
        <f>IF(INDEX(中間シート!D$1:D$149,QUOTIENT(ROW(B1230)-2, 参照用!$J$12) + 3,1)&gt;0,
INDEX(中間シート!D$1:D$149,QUOTIENT(ROW(B1230)-2, 参照用!$J$12) + 3,1),
"")</f>
        <v>夜</v>
      </c>
      <c r="C1230" s="8" t="str">
        <f>INDEX(中間シート!$A$1:$AZ$149,MATCH(A1230&amp;B1230,中間シート!$A$1:$A$149,0),MATCH(C$1,中間シート!$A$2:$AZ$2,0))</f>
        <v/>
      </c>
      <c r="D1230" s="8" t="str">
        <f>INDEX(中間シート!$A$1:$AZ$149,MATCH($A1230&amp;$B1230,中間シート!$A$1:$A$149,0),MATCH(D$1,中間シート!$A$2:$AZ$2,0))</f>
        <v/>
      </c>
      <c r="E1230" t="str">
        <f>IF(
A1230="","",
VLOOKUP(MOD(ROW(A1230)-2, 参照用!$J$12) + 1,参照用!$N$1:$P$50,2,0)
)</f>
        <v>気候</v>
      </c>
      <c r="F1230" t="str">
        <f xml:space="preserve">
IF(A1230="","",
VLOOKUP(MOD(ROW(A1230)-2, 参照用!$J$12) + 1,参照用!$N$1:$P$50,3,0)
)</f>
        <v>天気</v>
      </c>
      <c r="G1230" t="str">
        <f xml:space="preserve">
IF(A1230="","",
IFERROR(
INDEX(中間シート!$B:$CB,
MATCH(A1230&amp;B1230,中間シート!$A$1:$A$149,0),
MATCH(F1230,中間シート!$B$2:$CB$2,0)
),
"")
)</f>
        <v/>
      </c>
      <c r="H1230" t="str">
        <f t="shared" si="57"/>
        <v/>
      </c>
      <c r="I1230" t="str">
        <f t="shared" si="58"/>
        <v/>
      </c>
      <c r="J1230" t="str">
        <f xml:space="preserve">
_xlfn.SWITCH(E1230,
"良好サイン",H1230*VLOOKUP(F1230,参照用!$P$2:$Q$55,2,0),
"注意サイン",H1230*VLOOKUP(F1230,参照用!$P$2:$Q$55,2,0),
""
)</f>
        <v/>
      </c>
      <c r="K1230" s="20">
        <f t="shared" si="59"/>
        <v>60</v>
      </c>
    </row>
    <row r="1231" spans="1:11" x14ac:dyDescent="0.2">
      <c r="A1231" s="8">
        <f>IF(INDEX(中間シート!B$1:B$149,QUOTIENT(ROW(A1231)-2, 参照用!$J$12) + 3,1)&gt;0,
INDEX(中間シート!B$1:B$149,QUOTIENT(ROW(A1231)-2, 参照用!$J$12) + 3,1),
"")</f>
        <v>46034</v>
      </c>
      <c r="B1231" s="8" t="str">
        <f>IF(INDEX(中間シート!D$1:D$149,QUOTIENT(ROW(B1231)-2, 参照用!$J$12) + 3,1)&gt;0,
INDEX(中間シート!D$1:D$149,QUOTIENT(ROW(B1231)-2, 参照用!$J$12) + 3,1),
"")</f>
        <v>夜</v>
      </c>
      <c r="C1231" s="8" t="str">
        <f>INDEX(中間シート!$A$1:$AZ$149,MATCH(A1231&amp;B1231,中間シート!$A$1:$A$149,0),MATCH(C$1,中間シート!$A$2:$AZ$2,0))</f>
        <v/>
      </c>
      <c r="D1231" s="8" t="str">
        <f>INDEX(中間シート!$A$1:$AZ$149,MATCH($A1231&amp;$B1231,中間シート!$A$1:$A$149,0),MATCH(D$1,中間シート!$A$2:$AZ$2,0))</f>
        <v/>
      </c>
      <c r="E1231" t="str">
        <f>IF(
A1231="","",
VLOOKUP(MOD(ROW(A1231)-2, 参照用!$J$12) + 1,参照用!$N$1:$P$50,2,0)
)</f>
        <v>気候</v>
      </c>
      <c r="F1231" t="str">
        <f xml:space="preserve">
IF(A1231="","",
VLOOKUP(MOD(ROW(A1231)-2, 参照用!$J$12) + 1,参照用!$N$1:$P$50,3,0)
)</f>
        <v>気温</v>
      </c>
      <c r="G1231" t="str">
        <f xml:space="preserve">
IF(A1231="","",
IFERROR(
INDEX(中間シート!$B:$CB,
MATCH(A1231&amp;B1231,中間シート!$A$1:$A$149,0),
MATCH(F1231,中間シート!$B$2:$CB$2,0)
),
"")
)</f>
        <v/>
      </c>
      <c r="H1231" t="str">
        <f t="shared" si="57"/>
        <v/>
      </c>
      <c r="I1231" t="str">
        <f t="shared" si="58"/>
        <v/>
      </c>
      <c r="J1231" t="str">
        <f xml:space="preserve">
_xlfn.SWITCH(E1231,
"良好サイン",H1231*VLOOKUP(F1231,参照用!$P$2:$Q$55,2,0),
"注意サイン",H1231*VLOOKUP(F1231,参照用!$P$2:$Q$55,2,0),
""
)</f>
        <v/>
      </c>
      <c r="K1231" s="20">
        <f t="shared" si="59"/>
        <v>60</v>
      </c>
    </row>
    <row r="1232" spans="1:11" x14ac:dyDescent="0.2">
      <c r="A1232" s="8">
        <f>IF(INDEX(中間シート!B$1:B$149,QUOTIENT(ROW(A1232)-2, 参照用!$J$12) + 3,1)&gt;0,
INDEX(中間シート!B$1:B$149,QUOTIENT(ROW(A1232)-2, 参照用!$J$12) + 3,1),
"")</f>
        <v>46034</v>
      </c>
      <c r="B1232" s="8" t="str">
        <f>IF(INDEX(中間シート!D$1:D$149,QUOTIENT(ROW(B1232)-2, 参照用!$J$12) + 3,1)&gt;0,
INDEX(中間シート!D$1:D$149,QUOTIENT(ROW(B1232)-2, 参照用!$J$12) + 3,1),
"")</f>
        <v>夜</v>
      </c>
      <c r="C1232" s="8" t="str">
        <f>INDEX(中間シート!$A$1:$AZ$149,MATCH(A1232&amp;B1232,中間シート!$A$1:$A$149,0),MATCH(C$1,中間シート!$A$2:$AZ$2,0))</f>
        <v/>
      </c>
      <c r="D1232" s="8" t="str">
        <f>INDEX(中間シート!$A$1:$AZ$149,MATCH($A1232&amp;$B1232,中間シート!$A$1:$A$149,0),MATCH(D$1,中間シート!$A$2:$AZ$2,0))</f>
        <v/>
      </c>
      <c r="E1232" t="str">
        <f>IF(
A1232="","",
VLOOKUP(MOD(ROW(A1232)-2, 参照用!$J$12) + 1,参照用!$N$1:$P$50,2,0)
)</f>
        <v>基礎指標</v>
      </c>
      <c r="F1232" t="str">
        <f xml:space="preserve">
IF(A1232="","",
VLOOKUP(MOD(ROW(A1232)-2, 参照用!$J$12) + 1,参照用!$N$1:$P$50,3,0)
)</f>
        <v>睡眠</v>
      </c>
      <c r="G1232">
        <f xml:space="preserve">
IF(A1232="","",
IFERROR(
INDEX(中間シート!$B:$CB,
MATCH(A1232&amp;B1232,中間シート!$A$1:$A$149,0),
MATCH(F1232,中間シート!$B$2:$CB$2,0)
),
"")
)</f>
        <v>0</v>
      </c>
      <c r="H1232">
        <f t="shared" si="57"/>
        <v>0</v>
      </c>
      <c r="I1232" t="str">
        <f t="shared" si="58"/>
        <v/>
      </c>
      <c r="J1232" t="str">
        <f xml:space="preserve">
_xlfn.SWITCH(E1232,
"良好サイン",H1232*VLOOKUP(F1232,参照用!$P$2:$Q$55,2,0),
"注意サイン",H1232*VLOOKUP(F1232,参照用!$P$2:$Q$55,2,0),
""
)</f>
        <v/>
      </c>
      <c r="K1232" s="20">
        <f t="shared" si="59"/>
        <v>60</v>
      </c>
    </row>
    <row r="1233" spans="1:11" x14ac:dyDescent="0.2">
      <c r="A1233" s="8">
        <f>IF(INDEX(中間シート!B$1:B$149,QUOTIENT(ROW(A1233)-2, 参照用!$J$12) + 3,1)&gt;0,
INDEX(中間シート!B$1:B$149,QUOTIENT(ROW(A1233)-2, 参照用!$J$12) + 3,1),
"")</f>
        <v>46034</v>
      </c>
      <c r="B1233" s="8" t="str">
        <f>IF(INDEX(中間シート!D$1:D$149,QUOTIENT(ROW(B1233)-2, 参照用!$J$12) + 3,1)&gt;0,
INDEX(中間シート!D$1:D$149,QUOTIENT(ROW(B1233)-2, 参照用!$J$12) + 3,1),
"")</f>
        <v>夜</v>
      </c>
      <c r="C1233" s="8" t="str">
        <f>INDEX(中間シート!$A$1:$AZ$149,MATCH(A1233&amp;B1233,中間シート!$A$1:$A$149,0),MATCH(C$1,中間シート!$A$2:$AZ$2,0))</f>
        <v/>
      </c>
      <c r="D1233" s="8" t="str">
        <f>INDEX(中間シート!$A$1:$AZ$149,MATCH($A1233&amp;$B1233,中間シート!$A$1:$A$149,0),MATCH(D$1,中間シート!$A$2:$AZ$2,0))</f>
        <v/>
      </c>
      <c r="E1233" t="str">
        <f>IF(
A1233="","",
VLOOKUP(MOD(ROW(A1233)-2, 参照用!$J$12) + 1,参照用!$N$1:$P$50,2,0)
)</f>
        <v>基礎指標</v>
      </c>
      <c r="F1233" t="str">
        <f xml:space="preserve">
IF(A1233="","",
VLOOKUP(MOD(ROW(A1233)-2, 参照用!$J$12) + 1,参照用!$N$1:$P$50,3,0)
)</f>
        <v>食事</v>
      </c>
      <c r="G1233">
        <f xml:space="preserve">
IF(A1233="","",
IFERROR(
INDEX(中間シート!$B:$CB,
MATCH(A1233&amp;B1233,中間シート!$A$1:$A$149,0),
MATCH(F1233,中間シート!$B$2:$CB$2,0)
),
"")
)</f>
        <v>0</v>
      </c>
      <c r="H1233">
        <f t="shared" si="57"/>
        <v>0</v>
      </c>
      <c r="I1233" t="str">
        <f t="shared" si="58"/>
        <v/>
      </c>
      <c r="J1233" t="str">
        <f xml:space="preserve">
_xlfn.SWITCH(E1233,
"良好サイン",H1233*VLOOKUP(F1233,参照用!$P$2:$Q$55,2,0),
"注意サイン",H1233*VLOOKUP(F1233,参照用!$P$2:$Q$55,2,0),
""
)</f>
        <v/>
      </c>
      <c r="K1233" s="20">
        <f t="shared" si="59"/>
        <v>60</v>
      </c>
    </row>
    <row r="1234" spans="1:11" x14ac:dyDescent="0.2">
      <c r="A1234" s="8">
        <f>IF(INDEX(中間シート!B$1:B$149,QUOTIENT(ROW(A1234)-2, 参照用!$J$12) + 3,1)&gt;0,
INDEX(中間シート!B$1:B$149,QUOTIENT(ROW(A1234)-2, 参照用!$J$12) + 3,1),
"")</f>
        <v>46034</v>
      </c>
      <c r="B1234" s="8" t="str">
        <f>IF(INDEX(中間シート!D$1:D$149,QUOTIENT(ROW(B1234)-2, 参照用!$J$12) + 3,1)&gt;0,
INDEX(中間シート!D$1:D$149,QUOTIENT(ROW(B1234)-2, 参照用!$J$12) + 3,1),
"")</f>
        <v>夜</v>
      </c>
      <c r="C1234" s="8" t="str">
        <f>INDEX(中間シート!$A$1:$AZ$149,MATCH(A1234&amp;B1234,中間シート!$A$1:$A$149,0),MATCH(C$1,中間シート!$A$2:$AZ$2,0))</f>
        <v/>
      </c>
      <c r="D1234" s="8" t="str">
        <f>INDEX(中間シート!$A$1:$AZ$149,MATCH($A1234&amp;$B1234,中間シート!$A$1:$A$149,0),MATCH(D$1,中間シート!$A$2:$AZ$2,0))</f>
        <v/>
      </c>
      <c r="E1234" t="str">
        <f>IF(
A1234="","",
VLOOKUP(MOD(ROW(A1234)-2, 参照用!$J$12) + 1,参照用!$N$1:$P$50,2,0)
)</f>
        <v>基礎指標</v>
      </c>
      <c r="F1234" t="str">
        <f xml:space="preserve">
IF(A1234="","",
VLOOKUP(MOD(ROW(A1234)-2, 参照用!$J$12) + 1,参照用!$N$1:$P$50,3,0)
)</f>
        <v>ストレス</v>
      </c>
      <c r="G1234">
        <f xml:space="preserve">
IF(A1234="","",
IFERROR(
INDEX(中間シート!$B:$CB,
MATCH(A1234&amp;B1234,中間シート!$A$1:$A$149,0),
MATCH(F1234,中間シート!$B$2:$CB$2,0)
),
"")
)</f>
        <v>0</v>
      </c>
      <c r="H1234">
        <f t="shared" si="57"/>
        <v>0</v>
      </c>
      <c r="I1234" t="str">
        <f t="shared" si="58"/>
        <v/>
      </c>
      <c r="J1234" t="str">
        <f xml:space="preserve">
_xlfn.SWITCH(E1234,
"良好サイン",H1234*VLOOKUP(F1234,参照用!$P$2:$Q$55,2,0),
"注意サイン",H1234*VLOOKUP(F1234,参照用!$P$2:$Q$55,2,0),
""
)</f>
        <v/>
      </c>
      <c r="K1234" s="20">
        <f t="shared" si="59"/>
        <v>60</v>
      </c>
    </row>
    <row r="1235" spans="1:11" x14ac:dyDescent="0.2">
      <c r="A1235" s="8">
        <f>IF(INDEX(中間シート!B$1:B$149,QUOTIENT(ROW(A1235)-2, 参照用!$J$12) + 3,1)&gt;0,
INDEX(中間シート!B$1:B$149,QUOTIENT(ROW(A1235)-2, 参照用!$J$12) + 3,1),
"")</f>
        <v>46034</v>
      </c>
      <c r="B1235" s="8" t="str">
        <f>IF(INDEX(中間シート!D$1:D$149,QUOTIENT(ROW(B1235)-2, 参照用!$J$12) + 3,1)&gt;0,
INDEX(中間シート!D$1:D$149,QUOTIENT(ROW(B1235)-2, 参照用!$J$12) + 3,1),
"")</f>
        <v>夜</v>
      </c>
      <c r="C1235" s="8" t="str">
        <f>INDEX(中間シート!$A$1:$AZ$149,MATCH(A1235&amp;B1235,中間シート!$A$1:$A$149,0),MATCH(C$1,中間シート!$A$2:$AZ$2,0))</f>
        <v/>
      </c>
      <c r="D1235" s="8" t="str">
        <f>INDEX(中間シート!$A$1:$AZ$149,MATCH($A1235&amp;$B1235,中間シート!$A$1:$A$149,0),MATCH(D$1,中間シート!$A$2:$AZ$2,0))</f>
        <v/>
      </c>
      <c r="E1235" t="str">
        <f>IF(
A1235="","",
VLOOKUP(MOD(ROW(A1235)-2, 参照用!$J$12) + 1,参照用!$N$1:$P$50,2,0)
)</f>
        <v>良好サイン</v>
      </c>
      <c r="F1235" t="str">
        <f xml:space="preserve">
IF(A1235="","",
VLOOKUP(MOD(ROW(A1235)-2, 参照用!$J$12) + 1,参照用!$N$1:$P$50,3,0)
)</f>
        <v>プラス思考</v>
      </c>
      <c r="G1235">
        <f xml:space="preserve">
IF(A1235="","",
IFERROR(
INDEX(中間シート!$B:$CB,
MATCH(A1235&amp;B1235,中間シート!$A$1:$A$149,0),
MATCH(F1235,中間シート!$B$2:$CB$2,0)
),
"")
)</f>
        <v>0</v>
      </c>
      <c r="H1235">
        <f t="shared" si="57"/>
        <v>0</v>
      </c>
      <c r="I1235" t="str">
        <f t="shared" si="58"/>
        <v/>
      </c>
      <c r="J1235">
        <f xml:space="preserve">
_xlfn.SWITCH(E1235,
"良好サイン",H1235*VLOOKUP(F1235,参照用!$P$2:$Q$55,2,0),
"注意サイン",H1235*VLOOKUP(F1235,参照用!$P$2:$Q$55,2,0),
""
)</f>
        <v>0</v>
      </c>
      <c r="K1235" s="20">
        <f t="shared" si="59"/>
        <v>60</v>
      </c>
    </row>
    <row r="1236" spans="1:11" x14ac:dyDescent="0.2">
      <c r="A1236" s="8">
        <f>IF(INDEX(中間シート!B$1:B$149,QUOTIENT(ROW(A1236)-2, 参照用!$J$12) + 3,1)&gt;0,
INDEX(中間シート!B$1:B$149,QUOTIENT(ROW(A1236)-2, 参照用!$J$12) + 3,1),
"")</f>
        <v>46034</v>
      </c>
      <c r="B1236" s="8" t="str">
        <f>IF(INDEX(中間シート!D$1:D$149,QUOTIENT(ROW(B1236)-2, 参照用!$J$12) + 3,1)&gt;0,
INDEX(中間シート!D$1:D$149,QUOTIENT(ROW(B1236)-2, 参照用!$J$12) + 3,1),
"")</f>
        <v>夜</v>
      </c>
      <c r="C1236" s="8" t="str">
        <f>INDEX(中間シート!$A$1:$AZ$149,MATCH(A1236&amp;B1236,中間シート!$A$1:$A$149,0),MATCH(C$1,中間シート!$A$2:$AZ$2,0))</f>
        <v/>
      </c>
      <c r="D1236" s="8" t="str">
        <f>INDEX(中間シート!$A$1:$AZ$149,MATCH($A1236&amp;$B1236,中間シート!$A$1:$A$149,0),MATCH(D$1,中間シート!$A$2:$AZ$2,0))</f>
        <v/>
      </c>
      <c r="E1236" t="str">
        <f>IF(
A1236="","",
VLOOKUP(MOD(ROW(A1236)-2, 参照用!$J$12) + 1,参照用!$N$1:$P$50,2,0)
)</f>
        <v>良好サイン</v>
      </c>
      <c r="F1236" t="str">
        <f xml:space="preserve">
IF(A1236="","",
VLOOKUP(MOD(ROW(A1236)-2, 参照用!$J$12) + 1,参照用!$N$1:$P$50,3,0)
)</f>
        <v>元気</v>
      </c>
      <c r="G1236">
        <f xml:space="preserve">
IF(A1236="","",
IFERROR(
INDEX(中間シート!$B:$CB,
MATCH(A1236&amp;B1236,中間シート!$A$1:$A$149,0),
MATCH(F1236,中間シート!$B$2:$CB$2,0)
),
"")
)</f>
        <v>0</v>
      </c>
      <c r="H1236">
        <f t="shared" si="57"/>
        <v>0</v>
      </c>
      <c r="I1236" t="str">
        <f t="shared" si="58"/>
        <v/>
      </c>
      <c r="J1236">
        <f xml:space="preserve">
_xlfn.SWITCH(E1236,
"良好サイン",H1236*VLOOKUP(F1236,参照用!$P$2:$Q$55,2,0),
"注意サイン",H1236*VLOOKUP(F1236,参照用!$P$2:$Q$55,2,0),
""
)</f>
        <v>0</v>
      </c>
      <c r="K1236" s="20">
        <f t="shared" si="59"/>
        <v>60</v>
      </c>
    </row>
    <row r="1237" spans="1:11" x14ac:dyDescent="0.2">
      <c r="A1237" s="8">
        <f>IF(INDEX(中間シート!B$1:B$149,QUOTIENT(ROW(A1237)-2, 参照用!$J$12) + 3,1)&gt;0,
INDEX(中間シート!B$1:B$149,QUOTIENT(ROW(A1237)-2, 参照用!$J$12) + 3,1),
"")</f>
        <v>46034</v>
      </c>
      <c r="B1237" s="8" t="str">
        <f>IF(INDEX(中間シート!D$1:D$149,QUOTIENT(ROW(B1237)-2, 参照用!$J$12) + 3,1)&gt;0,
INDEX(中間シート!D$1:D$149,QUOTIENT(ROW(B1237)-2, 参照用!$J$12) + 3,1),
"")</f>
        <v>夜</v>
      </c>
      <c r="C1237" s="8" t="str">
        <f>INDEX(中間シート!$A$1:$AZ$149,MATCH(A1237&amp;B1237,中間シート!$A$1:$A$149,0),MATCH(C$1,中間シート!$A$2:$AZ$2,0))</f>
        <v/>
      </c>
      <c r="D1237" s="8" t="str">
        <f>INDEX(中間シート!$A$1:$AZ$149,MATCH($A1237&amp;$B1237,中間シート!$A$1:$A$149,0),MATCH(D$1,中間シート!$A$2:$AZ$2,0))</f>
        <v/>
      </c>
      <c r="E1237" t="str">
        <f>IF(
A1237="","",
VLOOKUP(MOD(ROW(A1237)-2, 参照用!$J$12) + 1,参照用!$N$1:$P$50,2,0)
)</f>
        <v>良好サイン</v>
      </c>
      <c r="F1237" t="str">
        <f xml:space="preserve">
IF(A1237="","",
VLOOKUP(MOD(ROW(A1237)-2, 参照用!$J$12) + 1,参照用!$N$1:$P$50,3,0)
)</f>
        <v>やる気あり</v>
      </c>
      <c r="G1237">
        <f xml:space="preserve">
IF(A1237="","",
IFERROR(
INDEX(中間シート!$B:$CB,
MATCH(A1237&amp;B1237,中間シート!$A$1:$A$149,0),
MATCH(F1237,中間シート!$B$2:$CB$2,0)
),
"")
)</f>
        <v>0</v>
      </c>
      <c r="H1237">
        <f t="shared" si="57"/>
        <v>0</v>
      </c>
      <c r="I1237" t="str">
        <f t="shared" si="58"/>
        <v/>
      </c>
      <c r="J1237">
        <f xml:space="preserve">
_xlfn.SWITCH(E1237,
"良好サイン",H1237*VLOOKUP(F1237,参照用!$P$2:$Q$55,2,0),
"注意サイン",H1237*VLOOKUP(F1237,参照用!$P$2:$Q$55,2,0),
""
)</f>
        <v>0</v>
      </c>
      <c r="K1237" s="20">
        <f t="shared" si="59"/>
        <v>60</v>
      </c>
    </row>
    <row r="1238" spans="1:11" x14ac:dyDescent="0.2">
      <c r="A1238" s="8">
        <f>IF(INDEX(中間シート!B$1:B$149,QUOTIENT(ROW(A1238)-2, 参照用!$J$12) + 3,1)&gt;0,
INDEX(中間シート!B$1:B$149,QUOTIENT(ROW(A1238)-2, 参照用!$J$12) + 3,1),
"")</f>
        <v>46034</v>
      </c>
      <c r="B1238" s="8" t="str">
        <f>IF(INDEX(中間シート!D$1:D$149,QUOTIENT(ROW(B1238)-2, 参照用!$J$12) + 3,1)&gt;0,
INDEX(中間シート!D$1:D$149,QUOTIENT(ROW(B1238)-2, 参照用!$J$12) + 3,1),
"")</f>
        <v>夜</v>
      </c>
      <c r="C1238" s="8" t="str">
        <f>INDEX(中間シート!$A$1:$AZ$149,MATCH(A1238&amp;B1238,中間シート!$A$1:$A$149,0),MATCH(C$1,中間シート!$A$2:$AZ$2,0))</f>
        <v/>
      </c>
      <c r="D1238" s="8" t="str">
        <f>INDEX(中間シート!$A$1:$AZ$149,MATCH($A1238&amp;$B1238,中間シート!$A$1:$A$149,0),MATCH(D$1,中間シート!$A$2:$AZ$2,0))</f>
        <v/>
      </c>
      <c r="E1238" t="str">
        <f>IF(
A1238="","",
VLOOKUP(MOD(ROW(A1238)-2, 参照用!$J$12) + 1,参照用!$N$1:$P$50,2,0)
)</f>
        <v>良好サイン</v>
      </c>
      <c r="F1238" t="str">
        <f xml:space="preserve">
IF(A1238="","",
VLOOKUP(MOD(ROW(A1238)-2, 参照用!$J$12) + 1,参照用!$N$1:$P$50,3,0)
)</f>
        <v>心に余裕</v>
      </c>
      <c r="G1238">
        <f xml:space="preserve">
IF(A1238="","",
IFERROR(
INDEX(中間シート!$B:$CB,
MATCH(A1238&amp;B1238,中間シート!$A$1:$A$149,0),
MATCH(F1238,中間シート!$B$2:$CB$2,0)
),
"")
)</f>
        <v>0</v>
      </c>
      <c r="H1238">
        <f t="shared" si="57"/>
        <v>0</v>
      </c>
      <c r="I1238" t="str">
        <f t="shared" si="58"/>
        <v/>
      </c>
      <c r="J1238">
        <f xml:space="preserve">
_xlfn.SWITCH(E1238,
"良好サイン",H1238*VLOOKUP(F1238,参照用!$P$2:$Q$55,2,0),
"注意サイン",H1238*VLOOKUP(F1238,参照用!$P$2:$Q$55,2,0),
""
)</f>
        <v>0</v>
      </c>
      <c r="K1238" s="20">
        <f t="shared" si="59"/>
        <v>60</v>
      </c>
    </row>
    <row r="1239" spans="1:11" x14ac:dyDescent="0.2">
      <c r="A1239" s="8">
        <f>IF(INDEX(中間シート!B$1:B$149,QUOTIENT(ROW(A1239)-2, 参照用!$J$12) + 3,1)&gt;0,
INDEX(中間シート!B$1:B$149,QUOTIENT(ROW(A1239)-2, 参照用!$J$12) + 3,1),
"")</f>
        <v>46034</v>
      </c>
      <c r="B1239" s="8" t="str">
        <f>IF(INDEX(中間シート!D$1:D$149,QUOTIENT(ROW(B1239)-2, 参照用!$J$12) + 3,1)&gt;0,
INDEX(中間シート!D$1:D$149,QUOTIENT(ROW(B1239)-2, 参照用!$J$12) + 3,1),
"")</f>
        <v>夜</v>
      </c>
      <c r="C1239" s="8" t="str">
        <f>INDEX(中間シート!$A$1:$AZ$149,MATCH(A1239&amp;B1239,中間シート!$A$1:$A$149,0),MATCH(C$1,中間シート!$A$2:$AZ$2,0))</f>
        <v/>
      </c>
      <c r="D1239" s="8" t="str">
        <f>INDEX(中間シート!$A$1:$AZ$149,MATCH($A1239&amp;$B1239,中間シート!$A$1:$A$149,0),MATCH(D$1,中間シート!$A$2:$AZ$2,0))</f>
        <v/>
      </c>
      <c r="E1239" t="str">
        <f>IF(
A1239="","",
VLOOKUP(MOD(ROW(A1239)-2, 参照用!$J$12) + 1,参照用!$N$1:$P$50,2,0)
)</f>
        <v>良好サイン</v>
      </c>
      <c r="F1239" t="str">
        <f xml:space="preserve">
IF(A1239="","",
VLOOKUP(MOD(ROW(A1239)-2, 参照用!$J$12) + 1,参照用!$N$1:$P$50,3,0)
)</f>
        <v>イキイキ</v>
      </c>
      <c r="G1239">
        <f xml:space="preserve">
IF(A1239="","",
IFERROR(
INDEX(中間シート!$B:$CB,
MATCH(A1239&amp;B1239,中間シート!$A$1:$A$149,0),
MATCH(F1239,中間シート!$B$2:$CB$2,0)
),
"")
)</f>
        <v>0</v>
      </c>
      <c r="H1239">
        <f t="shared" si="57"/>
        <v>0</v>
      </c>
      <c r="I1239" t="str">
        <f t="shared" si="58"/>
        <v/>
      </c>
      <c r="J1239">
        <f xml:space="preserve">
_xlfn.SWITCH(E1239,
"良好サイン",H1239*VLOOKUP(F1239,参照用!$P$2:$Q$55,2,0),
"注意サイン",H1239*VLOOKUP(F1239,参照用!$P$2:$Q$55,2,0),
""
)</f>
        <v>0</v>
      </c>
      <c r="K1239" s="20">
        <f t="shared" si="59"/>
        <v>60</v>
      </c>
    </row>
    <row r="1240" spans="1:11" x14ac:dyDescent="0.2">
      <c r="A1240" s="8">
        <f>IF(INDEX(中間シート!B$1:B$149,QUOTIENT(ROW(A1240)-2, 参照用!$J$12) + 3,1)&gt;0,
INDEX(中間シート!B$1:B$149,QUOTIENT(ROW(A1240)-2, 参照用!$J$12) + 3,1),
"")</f>
        <v>46034</v>
      </c>
      <c r="B1240" s="8" t="str">
        <f>IF(INDEX(中間シート!D$1:D$149,QUOTIENT(ROW(B1240)-2, 参照用!$J$12) + 3,1)&gt;0,
INDEX(中間シート!D$1:D$149,QUOTIENT(ROW(B1240)-2, 参照用!$J$12) + 3,1),
"")</f>
        <v>夜</v>
      </c>
      <c r="C1240" s="8" t="str">
        <f>INDEX(中間シート!$A$1:$AZ$149,MATCH(A1240&amp;B1240,中間シート!$A$1:$A$149,0),MATCH(C$1,中間シート!$A$2:$AZ$2,0))</f>
        <v/>
      </c>
      <c r="D1240" s="8" t="str">
        <f>INDEX(中間シート!$A$1:$AZ$149,MATCH($A1240&amp;$B1240,中間シート!$A$1:$A$149,0),MATCH(D$1,中間シート!$A$2:$AZ$2,0))</f>
        <v/>
      </c>
      <c r="E1240" t="str">
        <f>IF(
A1240="","",
VLOOKUP(MOD(ROW(A1240)-2, 参照用!$J$12) + 1,参照用!$N$1:$P$50,2,0)
)</f>
        <v>良好サイン</v>
      </c>
      <c r="F1240" t="str">
        <f xml:space="preserve">
IF(A1240="","",
VLOOKUP(MOD(ROW(A1240)-2, 参照用!$J$12) + 1,参照用!$N$1:$P$50,3,0)
)</f>
        <v>活動的</v>
      </c>
      <c r="G1240">
        <f xml:space="preserve">
IF(A1240="","",
IFERROR(
INDEX(中間シート!$B:$CB,
MATCH(A1240&amp;B1240,中間シート!$A$1:$A$149,0),
MATCH(F1240,中間シート!$B$2:$CB$2,0)
),
"")
)</f>
        <v>0</v>
      </c>
      <c r="H1240">
        <f t="shared" si="57"/>
        <v>0</v>
      </c>
      <c r="I1240" t="str">
        <f t="shared" si="58"/>
        <v/>
      </c>
      <c r="J1240">
        <f xml:space="preserve">
_xlfn.SWITCH(E1240,
"良好サイン",H1240*VLOOKUP(F1240,参照用!$P$2:$Q$55,2,0),
"注意サイン",H1240*VLOOKUP(F1240,参照用!$P$2:$Q$55,2,0),
""
)</f>
        <v>0</v>
      </c>
      <c r="K1240" s="20">
        <f t="shared" si="59"/>
        <v>60</v>
      </c>
    </row>
    <row r="1241" spans="1:11" x14ac:dyDescent="0.2">
      <c r="A1241" s="8">
        <f>IF(INDEX(中間シート!B$1:B$149,QUOTIENT(ROW(A1241)-2, 参照用!$J$12) + 3,1)&gt;0,
INDEX(中間シート!B$1:B$149,QUOTIENT(ROW(A1241)-2, 参照用!$J$12) + 3,1),
"")</f>
        <v>46034</v>
      </c>
      <c r="B1241" s="8" t="str">
        <f>IF(INDEX(中間シート!D$1:D$149,QUOTIENT(ROW(B1241)-2, 参照用!$J$12) + 3,1)&gt;0,
INDEX(中間シート!D$1:D$149,QUOTIENT(ROW(B1241)-2, 参照用!$J$12) + 3,1),
"")</f>
        <v>夜</v>
      </c>
      <c r="C1241" s="8" t="str">
        <f>INDEX(中間シート!$A$1:$AZ$149,MATCH(A1241&amp;B1241,中間シート!$A$1:$A$149,0),MATCH(C$1,中間シート!$A$2:$AZ$2,0))</f>
        <v/>
      </c>
      <c r="D1241" s="8" t="str">
        <f>INDEX(中間シート!$A$1:$AZ$149,MATCH($A1241&amp;$B1241,中間シート!$A$1:$A$149,0),MATCH(D$1,中間シート!$A$2:$AZ$2,0))</f>
        <v/>
      </c>
      <c r="E1241" t="str">
        <f>IF(
A1241="","",
VLOOKUP(MOD(ROW(A1241)-2, 参照用!$J$12) + 1,参照用!$N$1:$P$50,2,0)
)</f>
        <v>注意サイン</v>
      </c>
      <c r="F1241" t="str">
        <f xml:space="preserve">
IF(A1241="","",
VLOOKUP(MOD(ROW(A1241)-2, 参照用!$J$12) + 1,参照用!$N$1:$P$50,3,0)
)</f>
        <v>ため息が増加</v>
      </c>
      <c r="G1241">
        <f xml:space="preserve">
IF(A1241="","",
IFERROR(
INDEX(中間シート!$B:$CB,
MATCH(A1241&amp;B1241,中間シート!$A$1:$A$149,0),
MATCH(F1241,中間シート!$B$2:$CB$2,0)
),
"")
)</f>
        <v>0</v>
      </c>
      <c r="H1241">
        <f t="shared" si="57"/>
        <v>0</v>
      </c>
      <c r="I1241" t="str">
        <f t="shared" si="58"/>
        <v/>
      </c>
      <c r="J1241">
        <f xml:space="preserve">
_xlfn.SWITCH(E1241,
"良好サイン",H1241*VLOOKUP(F1241,参照用!$P$2:$Q$55,2,0),
"注意サイン",H1241*VLOOKUP(F1241,参照用!$P$2:$Q$55,2,0),
""
)</f>
        <v>0</v>
      </c>
      <c r="K1241" s="20">
        <f t="shared" si="59"/>
        <v>60</v>
      </c>
    </row>
    <row r="1242" spans="1:11" x14ac:dyDescent="0.2">
      <c r="A1242" s="8">
        <f>IF(INDEX(中間シート!B$1:B$149,QUOTIENT(ROW(A1242)-2, 参照用!$J$12) + 3,1)&gt;0,
INDEX(中間シート!B$1:B$149,QUOTIENT(ROW(A1242)-2, 参照用!$J$12) + 3,1),
"")</f>
        <v>46034</v>
      </c>
      <c r="B1242" s="8" t="str">
        <f>IF(INDEX(中間シート!D$1:D$149,QUOTIENT(ROW(B1242)-2, 参照用!$J$12) + 3,1)&gt;0,
INDEX(中間シート!D$1:D$149,QUOTIENT(ROW(B1242)-2, 参照用!$J$12) + 3,1),
"")</f>
        <v>夜</v>
      </c>
      <c r="C1242" s="8" t="str">
        <f>INDEX(中間シート!$A$1:$AZ$149,MATCH(A1242&amp;B1242,中間シート!$A$1:$A$149,0),MATCH(C$1,中間シート!$A$2:$AZ$2,0))</f>
        <v/>
      </c>
      <c r="D1242" s="8" t="str">
        <f>INDEX(中間シート!$A$1:$AZ$149,MATCH($A1242&amp;$B1242,中間シート!$A$1:$A$149,0),MATCH(D$1,中間シート!$A$2:$AZ$2,0))</f>
        <v/>
      </c>
      <c r="E1242" t="str">
        <f>IF(
A1242="","",
VLOOKUP(MOD(ROW(A1242)-2, 参照用!$J$12) + 1,参照用!$N$1:$P$50,2,0)
)</f>
        <v>注意サイン</v>
      </c>
      <c r="F1242" t="str">
        <f xml:space="preserve">
IF(A1242="","",
VLOOKUP(MOD(ROW(A1242)-2, 参照用!$J$12) + 1,参照用!$N$1:$P$50,3,0)
)</f>
        <v>もやもや</v>
      </c>
      <c r="G1242">
        <f xml:space="preserve">
IF(A1242="","",
IFERROR(
INDEX(中間シート!$B:$CB,
MATCH(A1242&amp;B1242,中間シート!$A$1:$A$149,0),
MATCH(F1242,中間シート!$B$2:$CB$2,0)
),
"")
)</f>
        <v>0</v>
      </c>
      <c r="H1242">
        <f t="shared" si="57"/>
        <v>0</v>
      </c>
      <c r="I1242" t="str">
        <f t="shared" si="58"/>
        <v/>
      </c>
      <c r="J1242">
        <f xml:space="preserve">
_xlfn.SWITCH(E1242,
"良好サイン",H1242*VLOOKUP(F1242,参照用!$P$2:$Q$55,2,0),
"注意サイン",H1242*VLOOKUP(F1242,参照用!$P$2:$Q$55,2,0),
""
)</f>
        <v>0</v>
      </c>
      <c r="K1242" s="20">
        <f t="shared" si="59"/>
        <v>60</v>
      </c>
    </row>
    <row r="1243" spans="1:11" x14ac:dyDescent="0.2">
      <c r="A1243" s="8">
        <f>IF(INDEX(中間シート!B$1:B$149,QUOTIENT(ROW(A1243)-2, 参照用!$J$12) + 3,1)&gt;0,
INDEX(中間シート!B$1:B$149,QUOTIENT(ROW(A1243)-2, 参照用!$J$12) + 3,1),
"")</f>
        <v>46034</v>
      </c>
      <c r="B1243" s="8" t="str">
        <f>IF(INDEX(中間シート!D$1:D$149,QUOTIENT(ROW(B1243)-2, 参照用!$J$12) + 3,1)&gt;0,
INDEX(中間シート!D$1:D$149,QUOTIENT(ROW(B1243)-2, 参照用!$J$12) + 3,1),
"")</f>
        <v>夜</v>
      </c>
      <c r="C1243" s="8" t="str">
        <f>INDEX(中間シート!$A$1:$AZ$149,MATCH(A1243&amp;B1243,中間シート!$A$1:$A$149,0),MATCH(C$1,中間シート!$A$2:$AZ$2,0))</f>
        <v/>
      </c>
      <c r="D1243" s="8" t="str">
        <f>INDEX(中間シート!$A$1:$AZ$149,MATCH($A1243&amp;$B1243,中間シート!$A$1:$A$149,0),MATCH(D$1,中間シート!$A$2:$AZ$2,0))</f>
        <v/>
      </c>
      <c r="E1243" t="str">
        <f>IF(
A1243="","",
VLOOKUP(MOD(ROW(A1243)-2, 参照用!$J$12) + 1,参照用!$N$1:$P$50,2,0)
)</f>
        <v>注意サイン</v>
      </c>
      <c r="F1243" t="str">
        <f xml:space="preserve">
IF(A1243="","",
VLOOKUP(MOD(ROW(A1243)-2, 参照用!$J$12) + 1,参照用!$N$1:$P$50,3,0)
)</f>
        <v>だるい</v>
      </c>
      <c r="G1243">
        <f xml:space="preserve">
IF(A1243="","",
IFERROR(
INDEX(中間シート!$B:$CB,
MATCH(A1243&amp;B1243,中間シート!$A$1:$A$149,0),
MATCH(F1243,中間シート!$B$2:$CB$2,0)
),
"")
)</f>
        <v>0</v>
      </c>
      <c r="H1243">
        <f t="shared" si="57"/>
        <v>0</v>
      </c>
      <c r="I1243" t="str">
        <f t="shared" si="58"/>
        <v/>
      </c>
      <c r="J1243">
        <f xml:space="preserve">
_xlfn.SWITCH(E1243,
"良好サイン",H1243*VLOOKUP(F1243,参照用!$P$2:$Q$55,2,0),
"注意サイン",H1243*VLOOKUP(F1243,参照用!$P$2:$Q$55,2,0),
""
)</f>
        <v>0</v>
      </c>
      <c r="K1243" s="20">
        <f t="shared" si="59"/>
        <v>60</v>
      </c>
    </row>
    <row r="1244" spans="1:11" x14ac:dyDescent="0.2">
      <c r="A1244" s="8">
        <f>IF(INDEX(中間シート!B$1:B$149,QUOTIENT(ROW(A1244)-2, 参照用!$J$12) + 3,1)&gt;0,
INDEX(中間シート!B$1:B$149,QUOTIENT(ROW(A1244)-2, 参照用!$J$12) + 3,1),
"")</f>
        <v>46034</v>
      </c>
      <c r="B1244" s="8" t="str">
        <f>IF(INDEX(中間シート!D$1:D$149,QUOTIENT(ROW(B1244)-2, 参照用!$J$12) + 3,1)&gt;0,
INDEX(中間シート!D$1:D$149,QUOTIENT(ROW(B1244)-2, 参照用!$J$12) + 3,1),
"")</f>
        <v>夜</v>
      </c>
      <c r="C1244" s="8" t="str">
        <f>INDEX(中間シート!$A$1:$AZ$149,MATCH(A1244&amp;B1244,中間シート!$A$1:$A$149,0),MATCH(C$1,中間シート!$A$2:$AZ$2,0))</f>
        <v/>
      </c>
      <c r="D1244" s="8" t="str">
        <f>INDEX(中間シート!$A$1:$AZ$149,MATCH($A1244&amp;$B1244,中間シート!$A$1:$A$149,0),MATCH(D$1,中間シート!$A$2:$AZ$2,0))</f>
        <v/>
      </c>
      <c r="E1244" t="str">
        <f>IF(
A1244="","",
VLOOKUP(MOD(ROW(A1244)-2, 参照用!$J$12) + 1,参照用!$N$1:$P$50,2,0)
)</f>
        <v>注意サイン</v>
      </c>
      <c r="F1244" t="str">
        <f xml:space="preserve">
IF(A1244="","",
VLOOKUP(MOD(ROW(A1244)-2, 参照用!$J$12) + 1,参照用!$N$1:$P$50,3,0)
)</f>
        <v>ぼーっとする</v>
      </c>
      <c r="G1244">
        <f xml:space="preserve">
IF(A1244="","",
IFERROR(
INDEX(中間シート!$B:$CB,
MATCH(A1244&amp;B1244,中間シート!$A$1:$A$149,0),
MATCH(F1244,中間シート!$B$2:$CB$2,0)
),
"")
)</f>
        <v>0</v>
      </c>
      <c r="H1244">
        <f t="shared" si="57"/>
        <v>0</v>
      </c>
      <c r="I1244" t="str">
        <f t="shared" si="58"/>
        <v/>
      </c>
      <c r="J1244">
        <f xml:space="preserve">
_xlfn.SWITCH(E1244,
"良好サイン",H1244*VLOOKUP(F1244,参照用!$P$2:$Q$55,2,0),
"注意サイン",H1244*VLOOKUP(F1244,参照用!$P$2:$Q$55,2,0),
""
)</f>
        <v>0</v>
      </c>
      <c r="K1244" s="20">
        <f t="shared" si="59"/>
        <v>60</v>
      </c>
    </row>
    <row r="1245" spans="1:11" x14ac:dyDescent="0.2">
      <c r="A1245" s="8">
        <f>IF(INDEX(中間シート!B$1:B$149,QUOTIENT(ROW(A1245)-2, 参照用!$J$12) + 3,1)&gt;0,
INDEX(中間シート!B$1:B$149,QUOTIENT(ROW(A1245)-2, 参照用!$J$12) + 3,1),
"")</f>
        <v>46034</v>
      </c>
      <c r="B1245" s="8" t="str">
        <f>IF(INDEX(中間シート!D$1:D$149,QUOTIENT(ROW(B1245)-2, 参照用!$J$12) + 3,1)&gt;0,
INDEX(中間シート!D$1:D$149,QUOTIENT(ROW(B1245)-2, 参照用!$J$12) + 3,1),
"")</f>
        <v>夜</v>
      </c>
      <c r="C1245" s="8" t="str">
        <f>INDEX(中間シート!$A$1:$AZ$149,MATCH(A1245&amp;B1245,中間シート!$A$1:$A$149,0),MATCH(C$1,中間シート!$A$2:$AZ$2,0))</f>
        <v/>
      </c>
      <c r="D1245" s="8" t="str">
        <f>INDEX(中間シート!$A$1:$AZ$149,MATCH($A1245&amp;$B1245,中間シート!$A$1:$A$149,0),MATCH(D$1,中間シート!$A$2:$AZ$2,0))</f>
        <v/>
      </c>
      <c r="E1245" t="str">
        <f>IF(
A1245="","",
VLOOKUP(MOD(ROW(A1245)-2, 参照用!$J$12) + 1,参照用!$N$1:$P$50,2,0)
)</f>
        <v>注意サイン</v>
      </c>
      <c r="F1245" t="str">
        <f xml:space="preserve">
IF(A1245="","",
VLOOKUP(MOD(ROW(A1245)-2, 参照用!$J$12) + 1,参照用!$N$1:$P$50,3,0)
)</f>
        <v>協調性が低下</v>
      </c>
      <c r="G1245">
        <f xml:space="preserve">
IF(A1245="","",
IFERROR(
INDEX(中間シート!$B:$CB,
MATCH(A1245&amp;B1245,中間シート!$A$1:$A$149,0),
MATCH(F1245,中間シート!$B$2:$CB$2,0)
),
"")
)</f>
        <v>0</v>
      </c>
      <c r="H1245">
        <f t="shared" si="57"/>
        <v>0</v>
      </c>
      <c r="I1245" t="str">
        <f t="shared" si="58"/>
        <v/>
      </c>
      <c r="J1245">
        <f xml:space="preserve">
_xlfn.SWITCH(E1245,
"良好サイン",H1245*VLOOKUP(F1245,参照用!$P$2:$Q$55,2,0),
"注意サイン",H1245*VLOOKUP(F1245,参照用!$P$2:$Q$55,2,0),
""
)</f>
        <v>0</v>
      </c>
      <c r="K1245" s="20">
        <f t="shared" si="59"/>
        <v>60</v>
      </c>
    </row>
    <row r="1246" spans="1:11" x14ac:dyDescent="0.2">
      <c r="A1246" s="8">
        <f>IF(INDEX(中間シート!B$1:B$149,QUOTIENT(ROW(A1246)-2, 参照用!$J$12) + 3,1)&gt;0,
INDEX(中間シート!B$1:B$149,QUOTIENT(ROW(A1246)-2, 参照用!$J$12) + 3,1),
"")</f>
        <v>46034</v>
      </c>
      <c r="B1246" s="8" t="str">
        <f>IF(INDEX(中間シート!D$1:D$149,QUOTIENT(ROW(B1246)-2, 参照用!$J$12) + 3,1)&gt;0,
INDEX(中間シート!D$1:D$149,QUOTIENT(ROW(B1246)-2, 参照用!$J$12) + 3,1),
"")</f>
        <v>夜</v>
      </c>
      <c r="C1246" s="8" t="str">
        <f>INDEX(中間シート!$A$1:$AZ$149,MATCH(A1246&amp;B1246,中間シート!$A$1:$A$149,0),MATCH(C$1,中間シート!$A$2:$AZ$2,0))</f>
        <v/>
      </c>
      <c r="D1246" s="8" t="str">
        <f>INDEX(中間シート!$A$1:$AZ$149,MATCH($A1246&amp;$B1246,中間シート!$A$1:$A$149,0),MATCH(D$1,中間シート!$A$2:$AZ$2,0))</f>
        <v/>
      </c>
      <c r="E1246" t="str">
        <f>IF(
A1246="","",
VLOOKUP(MOD(ROW(A1246)-2, 参照用!$J$12) + 1,参照用!$N$1:$P$50,2,0)
)</f>
        <v>注意サイン</v>
      </c>
      <c r="F1246" t="str">
        <f xml:space="preserve">
IF(A1246="","",
VLOOKUP(MOD(ROW(A1246)-2, 参照用!$J$12) + 1,参照用!$N$1:$P$50,3,0)
)</f>
        <v>憂鬱</v>
      </c>
      <c r="G1246">
        <f xml:space="preserve">
IF(A1246="","",
IFERROR(
INDEX(中間シート!$B:$CB,
MATCH(A1246&amp;B1246,中間シート!$A$1:$A$149,0),
MATCH(F1246,中間シート!$B$2:$CB$2,0)
),
"")
)</f>
        <v>0</v>
      </c>
      <c r="H1246">
        <f t="shared" si="57"/>
        <v>0</v>
      </c>
      <c r="I1246" t="str">
        <f t="shared" si="58"/>
        <v/>
      </c>
      <c r="J1246">
        <f xml:space="preserve">
_xlfn.SWITCH(E1246,
"良好サイン",H1246*VLOOKUP(F1246,参照用!$P$2:$Q$55,2,0),
"注意サイン",H1246*VLOOKUP(F1246,参照用!$P$2:$Q$55,2,0),
""
)</f>
        <v>0</v>
      </c>
      <c r="K1246" s="20">
        <f t="shared" si="59"/>
        <v>60</v>
      </c>
    </row>
    <row r="1247" spans="1:11" x14ac:dyDescent="0.2">
      <c r="A1247" s="8">
        <f>IF(INDEX(中間シート!B$1:B$149,QUOTIENT(ROW(A1247)-2, 参照用!$J$12) + 3,1)&gt;0,
INDEX(中間シート!B$1:B$149,QUOTIENT(ROW(A1247)-2, 参照用!$J$12) + 3,1),
"")</f>
        <v>46034</v>
      </c>
      <c r="B1247" s="8" t="str">
        <f>IF(INDEX(中間シート!D$1:D$149,QUOTIENT(ROW(B1247)-2, 参照用!$J$12) + 3,1)&gt;0,
INDEX(中間シート!D$1:D$149,QUOTIENT(ROW(B1247)-2, 参照用!$J$12) + 3,1),
"")</f>
        <v>夜</v>
      </c>
      <c r="C1247" s="8" t="str">
        <f>INDEX(中間シート!$A$1:$AZ$149,MATCH(A1247&amp;B1247,中間シート!$A$1:$A$149,0),MATCH(C$1,中間シート!$A$2:$AZ$2,0))</f>
        <v/>
      </c>
      <c r="D1247" s="8" t="str">
        <f>INDEX(中間シート!$A$1:$AZ$149,MATCH($A1247&amp;$B1247,中間シート!$A$1:$A$149,0),MATCH(D$1,中間シート!$A$2:$AZ$2,0))</f>
        <v/>
      </c>
      <c r="E1247" t="str">
        <f>IF(
A1247="","",
VLOOKUP(MOD(ROW(A1247)-2, 参照用!$J$12) + 1,参照用!$N$1:$P$50,2,0)
)</f>
        <v>注意サイン</v>
      </c>
      <c r="F1247" t="str">
        <f xml:space="preserve">
IF(A1247="","",
VLOOKUP(MOD(ROW(A1247)-2, 参照用!$J$12) + 1,参照用!$N$1:$P$50,3,0)
)</f>
        <v>やる気が無い</v>
      </c>
      <c r="G1247">
        <f xml:space="preserve">
IF(A1247="","",
IFERROR(
INDEX(中間シート!$B:$CB,
MATCH(A1247&amp;B1247,中間シート!$A$1:$A$149,0),
MATCH(F1247,中間シート!$B$2:$CB$2,0)
),
"")
)</f>
        <v>0</v>
      </c>
      <c r="H1247">
        <f t="shared" si="57"/>
        <v>0</v>
      </c>
      <c r="I1247" t="str">
        <f t="shared" si="58"/>
        <v/>
      </c>
      <c r="J1247">
        <f xml:space="preserve">
_xlfn.SWITCH(E1247,
"良好サイン",H1247*VLOOKUP(F1247,参照用!$P$2:$Q$55,2,0),
"注意サイン",H1247*VLOOKUP(F1247,参照用!$P$2:$Q$55,2,0),
""
)</f>
        <v>0</v>
      </c>
      <c r="K1247" s="20">
        <f t="shared" si="59"/>
        <v>60</v>
      </c>
    </row>
    <row r="1248" spans="1:11" x14ac:dyDescent="0.2">
      <c r="A1248" s="8">
        <f>IF(INDEX(中間シート!B$1:B$149,QUOTIENT(ROW(A1248)-2, 参照用!$J$12) + 3,1)&gt;0,
INDEX(中間シート!B$1:B$149,QUOTIENT(ROW(A1248)-2, 参照用!$J$12) + 3,1),
"")</f>
        <v>46034</v>
      </c>
      <c r="B1248" s="8" t="str">
        <f>IF(INDEX(中間シート!D$1:D$149,QUOTIENT(ROW(B1248)-2, 参照用!$J$12) + 3,1)&gt;0,
INDEX(中間シート!D$1:D$149,QUOTIENT(ROW(B1248)-2, 参照用!$J$12) + 3,1),
"")</f>
        <v>夜</v>
      </c>
      <c r="C1248" s="8" t="str">
        <f>INDEX(中間シート!$A$1:$AZ$149,MATCH(A1248&amp;B1248,中間シート!$A$1:$A$149,0),MATCH(C$1,中間シート!$A$2:$AZ$2,0))</f>
        <v/>
      </c>
      <c r="D1248" s="8" t="str">
        <f>INDEX(中間シート!$A$1:$AZ$149,MATCH($A1248&amp;$B1248,中間シート!$A$1:$A$149,0),MATCH(D$1,中間シート!$A$2:$AZ$2,0))</f>
        <v/>
      </c>
      <c r="E1248" t="str">
        <f>IF(
A1248="","",
VLOOKUP(MOD(ROW(A1248)-2, 参照用!$J$12) + 1,参照用!$N$1:$P$50,2,0)
)</f>
        <v>注意サイン</v>
      </c>
      <c r="F1248" t="str">
        <f xml:space="preserve">
IF(A1248="","",
VLOOKUP(MOD(ROW(A1248)-2, 参照用!$J$12) + 1,参照用!$N$1:$P$50,3,0)
)</f>
        <v>物忘れ</v>
      </c>
      <c r="G1248">
        <f xml:space="preserve">
IF(A1248="","",
IFERROR(
INDEX(中間シート!$B:$CB,
MATCH(A1248&amp;B1248,中間シート!$A$1:$A$149,0),
MATCH(F1248,中間シート!$B$2:$CB$2,0)
),
"")
)</f>
        <v>0</v>
      </c>
      <c r="H1248">
        <f t="shared" si="57"/>
        <v>0</v>
      </c>
      <c r="I1248" t="str">
        <f t="shared" si="58"/>
        <v/>
      </c>
      <c r="J1248">
        <f xml:space="preserve">
_xlfn.SWITCH(E1248,
"良好サイン",H1248*VLOOKUP(F1248,参照用!$P$2:$Q$55,2,0),
"注意サイン",H1248*VLOOKUP(F1248,参照用!$P$2:$Q$55,2,0),
""
)</f>
        <v>0</v>
      </c>
      <c r="K1248" s="20">
        <f t="shared" si="59"/>
        <v>60</v>
      </c>
    </row>
    <row r="1249" spans="1:11" x14ac:dyDescent="0.2">
      <c r="A1249" s="8">
        <f>IF(INDEX(中間シート!B$1:B$149,QUOTIENT(ROW(A1249)-2, 参照用!$J$12) + 3,1)&gt;0,
INDEX(中間シート!B$1:B$149,QUOTIENT(ROW(A1249)-2, 参照用!$J$12) + 3,1),
"")</f>
        <v>46034</v>
      </c>
      <c r="B1249" s="8" t="str">
        <f>IF(INDEX(中間シート!D$1:D$149,QUOTIENT(ROW(B1249)-2, 参照用!$J$12) + 3,1)&gt;0,
INDEX(中間シート!D$1:D$149,QUOTIENT(ROW(B1249)-2, 参照用!$J$12) + 3,1),
"")</f>
        <v>夜</v>
      </c>
      <c r="C1249" s="8" t="str">
        <f>INDEX(中間シート!$A$1:$AZ$149,MATCH(A1249&amp;B1249,中間シート!$A$1:$A$149,0),MATCH(C$1,中間シート!$A$2:$AZ$2,0))</f>
        <v/>
      </c>
      <c r="D1249" s="8" t="str">
        <f>INDEX(中間シート!$A$1:$AZ$149,MATCH($A1249&amp;$B1249,中間シート!$A$1:$A$149,0),MATCH(D$1,中間シート!$A$2:$AZ$2,0))</f>
        <v/>
      </c>
      <c r="E1249" t="str">
        <f>IF(
A1249="","",
VLOOKUP(MOD(ROW(A1249)-2, 参照用!$J$12) + 1,参照用!$N$1:$P$50,2,0)
)</f>
        <v>悪化サイン</v>
      </c>
      <c r="F1249" t="str">
        <f xml:space="preserve">
IF(A1249="","",
VLOOKUP(MOD(ROW(A1249)-2, 参照用!$J$12) + 1,参照用!$N$1:$P$50,3,0)
)</f>
        <v>イライラ</v>
      </c>
      <c r="G1249">
        <f xml:space="preserve">
IF(A1249="","",
IFERROR(
INDEX(中間シート!$B:$CB,
MATCH(A1249&amp;B1249,中間シート!$A$1:$A$149,0),
MATCH(F1249,中間シート!$B$2:$CB$2,0)
),
"")
)</f>
        <v>0</v>
      </c>
      <c r="H1249">
        <f t="shared" si="57"/>
        <v>0</v>
      </c>
      <c r="I1249" t="str">
        <f t="shared" si="58"/>
        <v/>
      </c>
      <c r="J1249" t="str">
        <f xml:space="preserve">
_xlfn.SWITCH(E1249,
"良好サイン",H1249*VLOOKUP(F1249,参照用!$P$2:$Q$55,2,0),
"注意サイン",H1249*VLOOKUP(F1249,参照用!$P$2:$Q$55,2,0),
""
)</f>
        <v/>
      </c>
      <c r="K1249" s="20">
        <f t="shared" si="59"/>
        <v>60</v>
      </c>
    </row>
    <row r="1250" spans="1:11" x14ac:dyDescent="0.2">
      <c r="A1250" s="8">
        <f>IF(INDEX(中間シート!B$1:B$149,QUOTIENT(ROW(A1250)-2, 参照用!$J$12) + 3,1)&gt;0,
INDEX(中間シート!B$1:B$149,QUOTIENT(ROW(A1250)-2, 参照用!$J$12) + 3,1),
"")</f>
        <v>46034</v>
      </c>
      <c r="B1250" s="8" t="str">
        <f>IF(INDEX(中間シート!D$1:D$149,QUOTIENT(ROW(B1250)-2, 参照用!$J$12) + 3,1)&gt;0,
INDEX(中間シート!D$1:D$149,QUOTIENT(ROW(B1250)-2, 参照用!$J$12) + 3,1),
"")</f>
        <v>夜</v>
      </c>
      <c r="C1250" s="8" t="str">
        <f>INDEX(中間シート!$A$1:$AZ$149,MATCH(A1250&amp;B1250,中間シート!$A$1:$A$149,0),MATCH(C$1,中間シート!$A$2:$AZ$2,0))</f>
        <v/>
      </c>
      <c r="D1250" s="8" t="str">
        <f>INDEX(中間シート!$A$1:$AZ$149,MATCH($A1250&amp;$B1250,中間シート!$A$1:$A$149,0),MATCH(D$1,中間シート!$A$2:$AZ$2,0))</f>
        <v/>
      </c>
      <c r="E1250" t="str">
        <f>IF(
A1250="","",
VLOOKUP(MOD(ROW(A1250)-2, 参照用!$J$12) + 1,参照用!$N$1:$P$50,2,0)
)</f>
        <v>悪化サイン</v>
      </c>
      <c r="F1250" t="str">
        <f xml:space="preserve">
IF(A1250="","",
VLOOKUP(MOD(ROW(A1250)-2, 参照用!$J$12) + 1,参照用!$N$1:$P$50,3,0)
)</f>
        <v>恐怖心</v>
      </c>
      <c r="G1250">
        <f xml:space="preserve">
IF(A1250="","",
IFERROR(
INDEX(中間シート!$B:$CB,
MATCH(A1250&amp;B1250,中間シート!$A$1:$A$149,0),
MATCH(F1250,中間シート!$B$2:$CB$2,0)
),
"")
)</f>
        <v>0</v>
      </c>
      <c r="H1250">
        <f t="shared" si="57"/>
        <v>0</v>
      </c>
      <c r="I1250" t="str">
        <f t="shared" si="58"/>
        <v/>
      </c>
      <c r="J1250" t="str">
        <f xml:space="preserve">
_xlfn.SWITCH(E1250,
"良好サイン",H1250*VLOOKUP(F1250,参照用!$P$2:$Q$55,2,0),
"注意サイン",H1250*VLOOKUP(F1250,参照用!$P$2:$Q$55,2,0),
""
)</f>
        <v/>
      </c>
      <c r="K1250" s="20">
        <f t="shared" si="59"/>
        <v>60</v>
      </c>
    </row>
    <row r="1251" spans="1:11" x14ac:dyDescent="0.2">
      <c r="A1251" s="8">
        <f>IF(INDEX(中間シート!B$1:B$149,QUOTIENT(ROW(A1251)-2, 参照用!$J$12) + 3,1)&gt;0,
INDEX(中間シート!B$1:B$149,QUOTIENT(ROW(A1251)-2, 参照用!$J$12) + 3,1),
"")</f>
        <v>46034</v>
      </c>
      <c r="B1251" s="8" t="str">
        <f>IF(INDEX(中間シート!D$1:D$149,QUOTIENT(ROW(B1251)-2, 参照用!$J$12) + 3,1)&gt;0,
INDEX(中間シート!D$1:D$149,QUOTIENT(ROW(B1251)-2, 参照用!$J$12) + 3,1),
"")</f>
        <v>夜</v>
      </c>
      <c r="C1251" s="8" t="str">
        <f>INDEX(中間シート!$A$1:$AZ$149,MATCH(A1251&amp;B1251,中間シート!$A$1:$A$149,0),MATCH(C$1,中間シート!$A$2:$AZ$2,0))</f>
        <v/>
      </c>
      <c r="D1251" s="8" t="str">
        <f>INDEX(中間シート!$A$1:$AZ$149,MATCH($A1251&amp;$B1251,中間シート!$A$1:$A$149,0),MATCH(D$1,中間シート!$A$2:$AZ$2,0))</f>
        <v/>
      </c>
      <c r="E1251" t="str">
        <f>IF(
A1251="","",
VLOOKUP(MOD(ROW(A1251)-2, 参照用!$J$12) + 1,参照用!$N$1:$P$50,2,0)
)</f>
        <v>悪化サイン</v>
      </c>
      <c r="F1251" t="str">
        <f xml:space="preserve">
IF(A1251="","",
VLOOKUP(MOD(ROW(A1251)-2, 参照用!$J$12) + 1,参照用!$N$1:$P$50,3,0)
)</f>
        <v>外出不可</v>
      </c>
      <c r="G1251">
        <f xml:space="preserve">
IF(A1251="","",
IFERROR(
INDEX(中間シート!$B:$CB,
MATCH(A1251&amp;B1251,中間シート!$A$1:$A$149,0),
MATCH(F1251,中間シート!$B$2:$CB$2,0)
),
"")
)</f>
        <v>0</v>
      </c>
      <c r="H1251">
        <f t="shared" si="57"/>
        <v>0</v>
      </c>
      <c r="I1251" t="str">
        <f t="shared" si="58"/>
        <v/>
      </c>
      <c r="J1251" t="str">
        <f xml:space="preserve">
_xlfn.SWITCH(E1251,
"良好サイン",H1251*VLOOKUP(F1251,参照用!$P$2:$Q$55,2,0),
"注意サイン",H1251*VLOOKUP(F1251,参照用!$P$2:$Q$55,2,0),
""
)</f>
        <v/>
      </c>
      <c r="K1251" s="20">
        <f t="shared" si="59"/>
        <v>60</v>
      </c>
    </row>
    <row r="1252" spans="1:11" x14ac:dyDescent="0.2">
      <c r="A1252" s="8">
        <f>IF(INDEX(中間シート!B$1:B$149,QUOTIENT(ROW(A1252)-2, 参照用!$J$12) + 3,1)&gt;0,
INDEX(中間シート!B$1:B$149,QUOTIENT(ROW(A1252)-2, 参照用!$J$12) + 3,1),
"")</f>
        <v>46034</v>
      </c>
      <c r="B1252" s="8" t="str">
        <f>IF(INDEX(中間シート!D$1:D$149,QUOTIENT(ROW(B1252)-2, 参照用!$J$12) + 3,1)&gt;0,
INDEX(中間シート!D$1:D$149,QUOTIENT(ROW(B1252)-2, 参照用!$J$12) + 3,1),
"")</f>
        <v>夜</v>
      </c>
      <c r="C1252" s="8" t="str">
        <f>INDEX(中間シート!$A$1:$AZ$149,MATCH(A1252&amp;B1252,中間シート!$A$1:$A$149,0),MATCH(C$1,中間シート!$A$2:$AZ$2,0))</f>
        <v/>
      </c>
      <c r="D1252" s="8" t="str">
        <f>INDEX(中間シート!$A$1:$AZ$149,MATCH($A1252&amp;$B1252,中間シート!$A$1:$A$149,0),MATCH(D$1,中間シート!$A$2:$AZ$2,0))</f>
        <v/>
      </c>
      <c r="E1252" t="str">
        <f>IF(
A1252="","",
VLOOKUP(MOD(ROW(A1252)-2, 参照用!$J$12) + 1,参照用!$N$1:$P$50,2,0)
)</f>
        <v>悪化サイン</v>
      </c>
      <c r="F1252" t="str">
        <f xml:space="preserve">
IF(A1252="","",
VLOOKUP(MOD(ROW(A1252)-2, 参照用!$J$12) + 1,参照用!$N$1:$P$50,3,0)
)</f>
        <v>思考不能</v>
      </c>
      <c r="G1252">
        <f xml:space="preserve">
IF(A1252="","",
IFERROR(
INDEX(中間シート!$B:$CB,
MATCH(A1252&amp;B1252,中間シート!$A$1:$A$149,0),
MATCH(F1252,中間シート!$B$2:$CB$2,0)
),
"")
)</f>
        <v>0</v>
      </c>
      <c r="H1252">
        <f t="shared" si="57"/>
        <v>0</v>
      </c>
      <c r="I1252" t="str">
        <f t="shared" si="58"/>
        <v/>
      </c>
      <c r="J1252" t="str">
        <f xml:space="preserve">
_xlfn.SWITCH(E1252,
"良好サイン",H1252*VLOOKUP(F1252,参照用!$P$2:$Q$55,2,0),
"注意サイン",H1252*VLOOKUP(F1252,参照用!$P$2:$Q$55,2,0),
""
)</f>
        <v/>
      </c>
      <c r="K1252" s="20">
        <f t="shared" si="59"/>
        <v>60</v>
      </c>
    </row>
    <row r="1253" spans="1:11" x14ac:dyDescent="0.2">
      <c r="A1253" s="8">
        <f>IF(INDEX(中間シート!B$1:B$149,QUOTIENT(ROW(A1253)-2, 参照用!$J$12) + 3,1)&gt;0,
INDEX(中間シート!B$1:B$149,QUOTIENT(ROW(A1253)-2, 参照用!$J$12) + 3,1),
"")</f>
        <v>46034</v>
      </c>
      <c r="B1253" s="8" t="str">
        <f>IF(INDEX(中間シート!D$1:D$149,QUOTIENT(ROW(B1253)-2, 参照用!$J$12) + 3,1)&gt;0,
INDEX(中間シート!D$1:D$149,QUOTIENT(ROW(B1253)-2, 参照用!$J$12) + 3,1),
"")</f>
        <v>夜</v>
      </c>
      <c r="C1253" s="8" t="str">
        <f>INDEX(中間シート!$A$1:$AZ$149,MATCH(A1253&amp;B1253,中間シート!$A$1:$A$149,0),MATCH(C$1,中間シート!$A$2:$AZ$2,0))</f>
        <v/>
      </c>
      <c r="D1253" s="8" t="str">
        <f>INDEX(中間シート!$A$1:$AZ$149,MATCH($A1253&amp;$B1253,中間シート!$A$1:$A$149,0),MATCH(D$1,中間シート!$A$2:$AZ$2,0))</f>
        <v/>
      </c>
      <c r="E1253" t="str">
        <f>IF(
A1253="","",
VLOOKUP(MOD(ROW(A1253)-2, 参照用!$J$12) + 1,参照用!$N$1:$P$50,2,0)
)</f>
        <v>悪化サイン</v>
      </c>
      <c r="F1253" t="str">
        <f xml:space="preserve">
IF(A1253="","",
VLOOKUP(MOD(ROW(A1253)-2, 参照用!$J$12) + 1,参照用!$N$1:$P$50,3,0)
)</f>
        <v>人間不信</v>
      </c>
      <c r="G1253">
        <f xml:space="preserve">
IF(A1253="","",
IFERROR(
INDEX(中間シート!$B:$CB,
MATCH(A1253&amp;B1253,中間シート!$A$1:$A$149,0),
MATCH(F1253,中間シート!$B$2:$CB$2,0)
),
"")
)</f>
        <v>0</v>
      </c>
      <c r="H1253">
        <f t="shared" si="57"/>
        <v>0</v>
      </c>
      <c r="I1253" t="str">
        <f t="shared" si="58"/>
        <v/>
      </c>
      <c r="J1253" t="str">
        <f xml:space="preserve">
_xlfn.SWITCH(E1253,
"良好サイン",H1253*VLOOKUP(F1253,参照用!$P$2:$Q$55,2,0),
"注意サイン",H1253*VLOOKUP(F1253,参照用!$P$2:$Q$55,2,0),
""
)</f>
        <v/>
      </c>
      <c r="K1253" s="20">
        <f t="shared" si="59"/>
        <v>60</v>
      </c>
    </row>
    <row r="1254" spans="1:11" x14ac:dyDescent="0.2">
      <c r="A1254" s="8">
        <f>IF(INDEX(中間シート!B$1:B$149,QUOTIENT(ROW(A1254)-2, 参照用!$J$12) + 3,1)&gt;0,
INDEX(中間シート!B$1:B$149,QUOTIENT(ROW(A1254)-2, 参照用!$J$12) + 3,1),
"")</f>
        <v>46034</v>
      </c>
      <c r="B1254" s="8" t="str">
        <f>IF(INDEX(中間シート!D$1:D$149,QUOTIENT(ROW(B1254)-2, 参照用!$J$12) + 3,1)&gt;0,
INDEX(中間シート!D$1:D$149,QUOTIENT(ROW(B1254)-2, 参照用!$J$12) + 3,1),
"")</f>
        <v>夜</v>
      </c>
      <c r="C1254" s="8" t="str">
        <f>INDEX(中間シート!$A$1:$AZ$149,MATCH(A1254&amp;B1254,中間シート!$A$1:$A$149,0),MATCH(C$1,中間シート!$A$2:$AZ$2,0))</f>
        <v/>
      </c>
      <c r="D1254" s="8" t="str">
        <f>INDEX(中間シート!$A$1:$AZ$149,MATCH($A1254&amp;$B1254,中間シート!$A$1:$A$149,0),MATCH(D$1,中間シート!$A$2:$AZ$2,0))</f>
        <v/>
      </c>
      <c r="E1254" t="str">
        <f>IF(
A1254="","",
VLOOKUP(MOD(ROW(A1254)-2, 参照用!$J$12) + 1,参照用!$N$1:$P$50,2,0)
)</f>
        <v>悪化サイン</v>
      </c>
      <c r="F1254" t="str">
        <f xml:space="preserve">
IF(A1254="","",
VLOOKUP(MOD(ROW(A1254)-2, 参照用!$J$12) + 1,参照用!$N$1:$P$50,3,0)
)</f>
        <v>破壊衝動</v>
      </c>
      <c r="G1254">
        <f xml:space="preserve">
IF(A1254="","",
IFERROR(
INDEX(中間シート!$B:$CB,
MATCH(A1254&amp;B1254,中間シート!$A$1:$A$149,0),
MATCH(F1254,中間シート!$B$2:$CB$2,0)
),
"")
)</f>
        <v>0</v>
      </c>
      <c r="H1254">
        <f t="shared" si="57"/>
        <v>0</v>
      </c>
      <c r="I1254" t="str">
        <f t="shared" si="58"/>
        <v/>
      </c>
      <c r="J1254" t="str">
        <f xml:space="preserve">
_xlfn.SWITCH(E1254,
"良好サイン",H1254*VLOOKUP(F1254,参照用!$P$2:$Q$55,2,0),
"注意サイン",H1254*VLOOKUP(F1254,参照用!$P$2:$Q$55,2,0),
""
)</f>
        <v/>
      </c>
      <c r="K1254" s="20">
        <f t="shared" si="59"/>
        <v>60</v>
      </c>
    </row>
    <row r="1255" spans="1:11" x14ac:dyDescent="0.2">
      <c r="A1255" s="8">
        <f>IF(INDEX(中間シート!B$1:B$149,QUOTIENT(ROW(A1255)-2, 参照用!$J$12) + 3,1)&gt;0,
INDEX(中間シート!B$1:B$149,QUOTIENT(ROW(A1255)-2, 参照用!$J$12) + 3,1),
"")</f>
        <v>46034</v>
      </c>
      <c r="B1255" s="8" t="str">
        <f>IF(INDEX(中間シート!D$1:D$149,QUOTIENT(ROW(B1255)-2, 参照用!$J$12) + 3,1)&gt;0,
INDEX(中間シート!D$1:D$149,QUOTIENT(ROW(B1255)-2, 参照用!$J$12) + 3,1),
"")</f>
        <v>夜</v>
      </c>
      <c r="C1255" s="8" t="str">
        <f>INDEX(中間シート!$A$1:$AZ$149,MATCH(A1255&amp;B1255,中間シート!$A$1:$A$149,0),MATCH(C$1,中間シート!$A$2:$AZ$2,0))</f>
        <v/>
      </c>
      <c r="D1255" s="8" t="str">
        <f>INDEX(中間シート!$A$1:$AZ$149,MATCH($A1255&amp;$B1255,中間シート!$A$1:$A$149,0),MATCH(D$1,中間シート!$A$2:$AZ$2,0))</f>
        <v/>
      </c>
      <c r="E1255" t="str">
        <f>IF(
A1255="","",
VLOOKUP(MOD(ROW(A1255)-2, 参照用!$J$12) + 1,参照用!$N$1:$P$50,2,0)
)</f>
        <v>リカバリー</v>
      </c>
      <c r="F1255" t="str">
        <f xml:space="preserve">
IF(A1255="","",
VLOOKUP(MOD(ROW(A1255)-2, 参照用!$J$12) + 1,参照用!$N$1:$P$50,3,0)
)</f>
        <v>ストレッチ</v>
      </c>
      <c r="G1255">
        <f xml:space="preserve">
IF(A1255="","",
IFERROR(
INDEX(中間シート!$B:$CB,
MATCH(A1255&amp;B1255,中間シート!$A$1:$A$149,0),
MATCH(F1255,中間シート!$B$2:$CB$2,0)
),
"")
)</f>
        <v>0</v>
      </c>
      <c r="H1255">
        <f t="shared" si="57"/>
        <v>0</v>
      </c>
      <c r="I1255" t="str">
        <f t="shared" si="58"/>
        <v/>
      </c>
      <c r="J1255" t="str">
        <f xml:space="preserve">
_xlfn.SWITCH(E1255,
"良好サイン",H1255*VLOOKUP(F1255,参照用!$P$2:$Q$55,2,0),
"注意サイン",H1255*VLOOKUP(F1255,参照用!$P$2:$Q$55,2,0),
""
)</f>
        <v/>
      </c>
      <c r="K1255" s="20">
        <f t="shared" si="59"/>
        <v>60</v>
      </c>
    </row>
    <row r="1256" spans="1:11" x14ac:dyDescent="0.2">
      <c r="A1256" s="8">
        <f>IF(INDEX(中間シート!B$1:B$149,QUOTIENT(ROW(A1256)-2, 参照用!$J$12) + 3,1)&gt;0,
INDEX(中間シート!B$1:B$149,QUOTIENT(ROW(A1256)-2, 参照用!$J$12) + 3,1),
"")</f>
        <v>46034</v>
      </c>
      <c r="B1256" s="8" t="str">
        <f>IF(INDEX(中間シート!D$1:D$149,QUOTIENT(ROW(B1256)-2, 参照用!$J$12) + 3,1)&gt;0,
INDEX(中間シート!D$1:D$149,QUOTIENT(ROW(B1256)-2, 参照用!$J$12) + 3,1),
"")</f>
        <v>夜</v>
      </c>
      <c r="C1256" s="8" t="str">
        <f>INDEX(中間シート!$A$1:$AZ$149,MATCH(A1256&amp;B1256,中間シート!$A$1:$A$149,0),MATCH(C$1,中間シート!$A$2:$AZ$2,0))</f>
        <v/>
      </c>
      <c r="D1256" s="8" t="str">
        <f>INDEX(中間シート!$A$1:$AZ$149,MATCH($A1256&amp;$B1256,中間シート!$A$1:$A$149,0),MATCH(D$1,中間シート!$A$2:$AZ$2,0))</f>
        <v/>
      </c>
      <c r="E1256" t="str">
        <f>IF(
A1256="","",
VLOOKUP(MOD(ROW(A1256)-2, 参照用!$J$12) + 1,参照用!$N$1:$P$50,2,0)
)</f>
        <v>リカバリー</v>
      </c>
      <c r="F1256" t="str">
        <f xml:space="preserve">
IF(A1256="","",
VLOOKUP(MOD(ROW(A1256)-2, 参照用!$J$12) + 1,参照用!$N$1:$P$50,3,0)
)</f>
        <v>仮眠</v>
      </c>
      <c r="G1256">
        <f xml:space="preserve">
IF(A1256="","",
IFERROR(
INDEX(中間シート!$B:$CB,
MATCH(A1256&amp;B1256,中間シート!$A$1:$A$149,0),
MATCH(F1256,中間シート!$B$2:$CB$2,0)
),
"")
)</f>
        <v>0</v>
      </c>
      <c r="H1256">
        <f t="shared" si="57"/>
        <v>0</v>
      </c>
      <c r="I1256" t="str">
        <f t="shared" si="58"/>
        <v/>
      </c>
      <c r="J1256" t="str">
        <f xml:space="preserve">
_xlfn.SWITCH(E1256,
"良好サイン",H1256*VLOOKUP(F1256,参照用!$P$2:$Q$55,2,0),
"注意サイン",H1256*VLOOKUP(F1256,参照用!$P$2:$Q$55,2,0),
""
)</f>
        <v/>
      </c>
      <c r="K1256" s="20">
        <f t="shared" si="59"/>
        <v>60</v>
      </c>
    </row>
    <row r="1257" spans="1:11" x14ac:dyDescent="0.2">
      <c r="A1257" s="8">
        <f>IF(INDEX(中間シート!B$1:B$149,QUOTIENT(ROW(A1257)-2, 参照用!$J$12) + 3,1)&gt;0,
INDEX(中間シート!B$1:B$149,QUOTIENT(ROW(A1257)-2, 参照用!$J$12) + 3,1),
"")</f>
        <v>46034</v>
      </c>
      <c r="B1257" s="8" t="str">
        <f>IF(INDEX(中間シート!D$1:D$149,QUOTIENT(ROW(B1257)-2, 参照用!$J$12) + 3,1)&gt;0,
INDEX(中間シート!D$1:D$149,QUOTIENT(ROW(B1257)-2, 参照用!$J$12) + 3,1),
"")</f>
        <v>夜</v>
      </c>
      <c r="C1257" s="8" t="str">
        <f>INDEX(中間シート!$A$1:$AZ$149,MATCH(A1257&amp;B1257,中間シート!$A$1:$A$149,0),MATCH(C$1,中間シート!$A$2:$AZ$2,0))</f>
        <v/>
      </c>
      <c r="D1257" s="8" t="str">
        <f>INDEX(中間シート!$A$1:$AZ$149,MATCH($A1257&amp;$B1257,中間シート!$A$1:$A$149,0),MATCH(D$1,中間シート!$A$2:$AZ$2,0))</f>
        <v/>
      </c>
      <c r="E1257" t="str">
        <f>IF(
A1257="","",
VLOOKUP(MOD(ROW(A1257)-2, 参照用!$J$12) + 1,参照用!$N$1:$P$50,2,0)
)</f>
        <v>リカバリー</v>
      </c>
      <c r="F1257" t="str">
        <f xml:space="preserve">
IF(A1257="","",
VLOOKUP(MOD(ROW(A1257)-2, 参照用!$J$12) + 1,参照用!$N$1:$P$50,3,0)
)</f>
        <v>音楽</v>
      </c>
      <c r="G1257">
        <f xml:space="preserve">
IF(A1257="","",
IFERROR(
INDEX(中間シート!$B:$CB,
MATCH(A1257&amp;B1257,中間シート!$A$1:$A$149,0),
MATCH(F1257,中間シート!$B$2:$CB$2,0)
),
"")
)</f>
        <v>0</v>
      </c>
      <c r="H1257">
        <f t="shared" si="57"/>
        <v>0</v>
      </c>
      <c r="I1257" t="str">
        <f t="shared" si="58"/>
        <v/>
      </c>
      <c r="J1257" t="str">
        <f xml:space="preserve">
_xlfn.SWITCH(E1257,
"良好サイン",H1257*VLOOKUP(F1257,参照用!$P$2:$Q$55,2,0),
"注意サイン",H1257*VLOOKUP(F1257,参照用!$P$2:$Q$55,2,0),
""
)</f>
        <v/>
      </c>
      <c r="K1257" s="20">
        <f t="shared" si="59"/>
        <v>60</v>
      </c>
    </row>
    <row r="1258" spans="1:11" x14ac:dyDescent="0.2">
      <c r="A1258" s="8">
        <f>IF(INDEX(中間シート!B$1:B$149,QUOTIENT(ROW(A1258)-2, 参照用!$J$12) + 3,1)&gt;0,
INDEX(中間シート!B$1:B$149,QUOTIENT(ROW(A1258)-2, 参照用!$J$12) + 3,1),
"")</f>
        <v>46034</v>
      </c>
      <c r="B1258" s="8" t="str">
        <f>IF(INDEX(中間シート!D$1:D$149,QUOTIENT(ROW(B1258)-2, 参照用!$J$12) + 3,1)&gt;0,
INDEX(中間シート!D$1:D$149,QUOTIENT(ROW(B1258)-2, 参照用!$J$12) + 3,1),
"")</f>
        <v>夜</v>
      </c>
      <c r="C1258" s="8" t="str">
        <f>INDEX(中間シート!$A$1:$AZ$149,MATCH(A1258&amp;B1258,中間シート!$A$1:$A$149,0),MATCH(C$1,中間シート!$A$2:$AZ$2,0))</f>
        <v/>
      </c>
      <c r="D1258" s="8" t="str">
        <f>INDEX(中間シート!$A$1:$AZ$149,MATCH($A1258&amp;$B1258,中間シート!$A$1:$A$149,0),MATCH(D$1,中間シート!$A$2:$AZ$2,0))</f>
        <v/>
      </c>
      <c r="E1258" t="str">
        <f>IF(
A1258="","",
VLOOKUP(MOD(ROW(A1258)-2, 参照用!$J$12) + 1,参照用!$N$1:$P$50,2,0)
)</f>
        <v>リカバリー</v>
      </c>
      <c r="F1258" t="str">
        <f xml:space="preserve">
IF(A1258="","",
VLOOKUP(MOD(ROW(A1258)-2, 参照用!$J$12) + 1,参照用!$N$1:$P$50,3,0)
)</f>
        <v>頓服</v>
      </c>
      <c r="G1258">
        <f xml:space="preserve">
IF(A1258="","",
IFERROR(
INDEX(中間シート!$B:$CB,
MATCH(A1258&amp;B1258,中間シート!$A$1:$A$149,0),
MATCH(F1258,中間シート!$B$2:$CB$2,0)
),
"")
)</f>
        <v>0</v>
      </c>
      <c r="H1258">
        <f t="shared" si="57"/>
        <v>0</v>
      </c>
      <c r="I1258" t="str">
        <f t="shared" si="58"/>
        <v/>
      </c>
      <c r="J1258" t="str">
        <f xml:space="preserve">
_xlfn.SWITCH(E1258,
"良好サイン",H1258*VLOOKUP(F1258,参照用!$P$2:$Q$55,2,0),
"注意サイン",H1258*VLOOKUP(F1258,参照用!$P$2:$Q$55,2,0),
""
)</f>
        <v/>
      </c>
      <c r="K1258" s="20">
        <f t="shared" si="59"/>
        <v>60</v>
      </c>
    </row>
    <row r="1259" spans="1:11" x14ac:dyDescent="0.2">
      <c r="A1259" s="8">
        <f>IF(INDEX(中間シート!B$1:B$149,QUOTIENT(ROW(A1259)-2, 参照用!$J$12) + 3,1)&gt;0,
INDEX(中間シート!B$1:B$149,QUOTIENT(ROW(A1259)-2, 参照用!$J$12) + 3,1),
"")</f>
        <v>46034</v>
      </c>
      <c r="B1259" s="8" t="str">
        <f>IF(INDEX(中間シート!D$1:D$149,QUOTIENT(ROW(B1259)-2, 参照用!$J$12) + 3,1)&gt;0,
INDEX(中間シート!D$1:D$149,QUOTIENT(ROW(B1259)-2, 参照用!$J$12) + 3,1),
"")</f>
        <v>夜</v>
      </c>
      <c r="C1259" s="8" t="str">
        <f>INDEX(中間シート!$A$1:$AZ$149,MATCH(A1259&amp;B1259,中間シート!$A$1:$A$149,0),MATCH(C$1,中間シート!$A$2:$AZ$2,0))</f>
        <v/>
      </c>
      <c r="D1259" s="8" t="str">
        <f>INDEX(中間シート!$A$1:$AZ$149,MATCH($A1259&amp;$B1259,中間シート!$A$1:$A$149,0),MATCH(D$1,中間シート!$A$2:$AZ$2,0))</f>
        <v/>
      </c>
      <c r="E1259" t="str">
        <f>IF(
A1259="","",
VLOOKUP(MOD(ROW(A1259)-2, 参照用!$J$12) + 1,参照用!$N$1:$P$50,2,0)
)</f>
        <v>リカバリー</v>
      </c>
      <c r="F1259" t="str">
        <f xml:space="preserve">
IF(A1259="","",
VLOOKUP(MOD(ROW(A1259)-2, 参照用!$J$12) + 1,参照用!$N$1:$P$50,3,0)
)</f>
        <v>散歩</v>
      </c>
      <c r="G1259">
        <f xml:space="preserve">
IF(A1259="","",
IFERROR(
INDEX(中間シート!$B:$CB,
MATCH(A1259&amp;B1259,中間シート!$A$1:$A$149,0),
MATCH(F1259,中間シート!$B$2:$CB$2,0)
),
"")
)</f>
        <v>0</v>
      </c>
      <c r="H1259">
        <f t="shared" si="57"/>
        <v>0</v>
      </c>
      <c r="I1259" t="str">
        <f t="shared" si="58"/>
        <v/>
      </c>
      <c r="J1259" t="str">
        <f xml:space="preserve">
_xlfn.SWITCH(E1259,
"良好サイン",H1259*VLOOKUP(F1259,参照用!$P$2:$Q$55,2,0),
"注意サイン",H1259*VLOOKUP(F1259,参照用!$P$2:$Q$55,2,0),
""
)</f>
        <v/>
      </c>
      <c r="K1259" s="20">
        <f t="shared" si="59"/>
        <v>60</v>
      </c>
    </row>
    <row r="1260" spans="1:11" x14ac:dyDescent="0.2">
      <c r="A1260" s="8">
        <f>IF(INDEX(中間シート!B$1:B$149,QUOTIENT(ROW(A1260)-2, 参照用!$J$12) + 3,1)&gt;0,
INDEX(中間シート!B$1:B$149,QUOTIENT(ROW(A1260)-2, 参照用!$J$12) + 3,1),
"")</f>
        <v>46034</v>
      </c>
      <c r="B1260" s="8" t="str">
        <f>IF(INDEX(中間シート!D$1:D$149,QUOTIENT(ROW(B1260)-2, 参照用!$J$12) + 3,1)&gt;0,
INDEX(中間シート!D$1:D$149,QUOTIENT(ROW(B1260)-2, 参照用!$J$12) + 3,1),
"")</f>
        <v>夜</v>
      </c>
      <c r="C1260" s="8" t="str">
        <f>INDEX(中間シート!$A$1:$AZ$149,MATCH(A1260&amp;B1260,中間シート!$A$1:$A$149,0),MATCH(C$1,中間シート!$A$2:$AZ$2,0))</f>
        <v/>
      </c>
      <c r="D1260" s="8" t="str">
        <f>INDEX(中間シート!$A$1:$AZ$149,MATCH($A1260&amp;$B1260,中間シート!$A$1:$A$149,0),MATCH(D$1,中間シート!$A$2:$AZ$2,0))</f>
        <v/>
      </c>
      <c r="E1260" t="str">
        <f>IF(
A1260="","",
VLOOKUP(MOD(ROW(A1260)-2, 参照用!$J$12) + 1,参照用!$N$1:$P$50,2,0)
)</f>
        <v>服薬</v>
      </c>
      <c r="F1260" t="str">
        <f xml:space="preserve">
IF(A1260="","",
VLOOKUP(MOD(ROW(A1260)-2, 参照用!$J$12) + 1,参照用!$N$1:$P$50,3,0)
)</f>
        <v>いつもの薬</v>
      </c>
      <c r="G1260">
        <f xml:space="preserve">
IF(A1260="","",
IFERROR(
INDEX(中間シート!$B:$CB,
MATCH(A1260&amp;B1260,中間シート!$A$1:$A$149,0),
MATCH(F1260,中間シート!$B$2:$CB$2,0)
),
"")
)</f>
        <v>0</v>
      </c>
      <c r="H1260">
        <f t="shared" si="57"/>
        <v>0</v>
      </c>
      <c r="I1260" t="str">
        <f t="shared" si="58"/>
        <v/>
      </c>
      <c r="J1260" t="str">
        <f xml:space="preserve">
_xlfn.SWITCH(E1260,
"良好サイン",H1260*VLOOKUP(F1260,参照用!$P$2:$Q$55,2,0),
"注意サイン",H1260*VLOOKUP(F1260,参照用!$P$2:$Q$55,2,0),
""
)</f>
        <v/>
      </c>
      <c r="K1260" s="20">
        <f t="shared" si="59"/>
        <v>60</v>
      </c>
    </row>
    <row r="1261" spans="1:11" x14ac:dyDescent="0.2">
      <c r="A1261" s="8">
        <f>IF(INDEX(中間シート!B$1:B$149,QUOTIENT(ROW(A1261)-2, 参照用!$J$12) + 3,1)&gt;0,
INDEX(中間シート!B$1:B$149,QUOTIENT(ROW(A1261)-2, 参照用!$J$12) + 3,1),
"")</f>
        <v>46034</v>
      </c>
      <c r="B1261" s="8" t="str">
        <f>IF(INDEX(中間シート!D$1:D$149,QUOTIENT(ROW(B1261)-2, 参照用!$J$12) + 3,1)&gt;0,
INDEX(中間シート!D$1:D$149,QUOTIENT(ROW(B1261)-2, 参照用!$J$12) + 3,1),
"")</f>
        <v>夜</v>
      </c>
      <c r="C1261" s="8" t="str">
        <f>INDEX(中間シート!$A$1:$AZ$149,MATCH(A1261&amp;B1261,中間シート!$A$1:$A$149,0),MATCH(C$1,中間シート!$A$2:$AZ$2,0))</f>
        <v/>
      </c>
      <c r="D1261" s="8" t="str">
        <f>INDEX(中間シート!$A$1:$AZ$149,MATCH($A1261&amp;$B1261,中間シート!$A$1:$A$149,0),MATCH(D$1,中間シート!$A$2:$AZ$2,0))</f>
        <v/>
      </c>
      <c r="E1261" t="str">
        <f>IF(
A1261="","",
VLOOKUP(MOD(ROW(A1261)-2, 参照用!$J$12) + 1,参照用!$N$1:$P$50,2,0)
)</f>
        <v>備考</v>
      </c>
      <c r="F1261" t="str">
        <f xml:space="preserve">
IF(A1261="","",
VLOOKUP(MOD(ROW(A1261)-2, 参照用!$J$12) + 1,参照用!$N$1:$P$50,3,0)
)</f>
        <v>コメント</v>
      </c>
      <c r="G1261" t="str">
        <f xml:space="preserve">
IF(A1261="","",
IFERROR(
INDEX(中間シート!$B:$CB,
MATCH(A1261&amp;B1261,中間シート!$A$1:$A$149,0),
MATCH(F1261,中間シート!$B$2:$CB$2,0)
),
"")
)</f>
        <v/>
      </c>
      <c r="H1261" t="str">
        <f t="shared" si="57"/>
        <v/>
      </c>
      <c r="I1261" t="str">
        <f t="shared" si="58"/>
        <v/>
      </c>
      <c r="J1261" t="str">
        <f xml:space="preserve">
_xlfn.SWITCH(E1261,
"良好サイン",H1261*VLOOKUP(F1261,参照用!$P$2:$Q$55,2,0),
"注意サイン",H1261*VLOOKUP(F1261,参照用!$P$2:$Q$55,2,0),
""
)</f>
        <v/>
      </c>
      <c r="K1261" s="20">
        <f t="shared" si="59"/>
        <v>60</v>
      </c>
    </row>
    <row r="1262" spans="1:11" x14ac:dyDescent="0.2">
      <c r="A1262" s="8">
        <f>IF(INDEX(中間シート!B$1:B$149,QUOTIENT(ROW(A1262)-2, 参照用!$J$12) + 3,1)&gt;0,
INDEX(中間シート!B$1:B$149,QUOTIENT(ROW(A1262)-2, 参照用!$J$12) + 3,1),
"")</f>
        <v>46035</v>
      </c>
      <c r="B1262" s="8" t="str">
        <f>IF(INDEX(中間シート!D$1:D$149,QUOTIENT(ROW(B1262)-2, 参照用!$J$12) + 3,1)&gt;0,
INDEX(中間シート!D$1:D$149,QUOTIENT(ROW(B1262)-2, 参照用!$J$12) + 3,1),
"")</f>
        <v>朝</v>
      </c>
      <c r="C1262" s="8" t="str">
        <f>INDEX(中間シート!$A$1:$AZ$149,MATCH(A1262&amp;B1262,中間シート!$A$1:$A$149,0),MATCH(C$1,中間シート!$A$2:$AZ$2,0))</f>
        <v/>
      </c>
      <c r="D1262" s="8" t="str">
        <f>INDEX(中間シート!$A$1:$AZ$149,MATCH($A1262&amp;$B1262,中間シート!$A$1:$A$149,0),MATCH(D$1,中間シート!$A$2:$AZ$2,0))</f>
        <v/>
      </c>
      <c r="E1262" t="str">
        <f>IF(
A1262="","",
VLOOKUP(MOD(ROW(A1262)-2, 参照用!$J$12) + 1,参照用!$N$1:$P$50,2,0)
)</f>
        <v>日付</v>
      </c>
      <c r="F1262" t="str">
        <f xml:space="preserve">
IF(A1262="","",
VLOOKUP(MOD(ROW(A1262)-2, 参照用!$J$12) + 1,参照用!$N$1:$P$50,3,0)
)</f>
        <v>日付</v>
      </c>
      <c r="G1262">
        <f xml:space="preserve">
IF(A1262="","",
IFERROR(
INDEX(中間シート!$B:$CB,
MATCH(A1262&amp;B1262,中間シート!$A$1:$A$149,0),
MATCH(F1262,中間シート!$B$2:$CB$2,0)
),
"")
)</f>
        <v>46035</v>
      </c>
      <c r="H1262" t="str">
        <f t="shared" si="57"/>
        <v/>
      </c>
      <c r="I1262">
        <f t="shared" si="58"/>
        <v>46035</v>
      </c>
      <c r="J1262" t="str">
        <f xml:space="preserve">
_xlfn.SWITCH(E1262,
"良好サイン",H1262*VLOOKUP(F1262,参照用!$P$2:$Q$55,2,0),
"注意サイン",H1262*VLOOKUP(F1262,参照用!$P$2:$Q$55,2,0),
""
)</f>
        <v/>
      </c>
      <c r="K1262" s="20">
        <f t="shared" si="59"/>
        <v>60</v>
      </c>
    </row>
    <row r="1263" spans="1:11" x14ac:dyDescent="0.2">
      <c r="A1263" s="8">
        <f>IF(INDEX(中間シート!B$1:B$149,QUOTIENT(ROW(A1263)-2, 参照用!$J$12) + 3,1)&gt;0,
INDEX(中間シート!B$1:B$149,QUOTIENT(ROW(A1263)-2, 参照用!$J$12) + 3,1),
"")</f>
        <v>46035</v>
      </c>
      <c r="B1263" s="8" t="str">
        <f>IF(INDEX(中間シート!D$1:D$149,QUOTIENT(ROW(B1263)-2, 参照用!$J$12) + 3,1)&gt;0,
INDEX(中間シート!D$1:D$149,QUOTIENT(ROW(B1263)-2, 参照用!$J$12) + 3,1),
"")</f>
        <v>朝</v>
      </c>
      <c r="C1263" s="8" t="str">
        <f>INDEX(中間シート!$A$1:$AZ$149,MATCH(A1263&amp;B1263,中間シート!$A$1:$A$149,0),MATCH(C$1,中間シート!$A$2:$AZ$2,0))</f>
        <v/>
      </c>
      <c r="D1263" s="8" t="str">
        <f>INDEX(中間シート!$A$1:$AZ$149,MATCH($A1263&amp;$B1263,中間シート!$A$1:$A$149,0),MATCH(D$1,中間シート!$A$2:$AZ$2,0))</f>
        <v/>
      </c>
      <c r="E1263" t="str">
        <f>IF(
A1263="","",
VLOOKUP(MOD(ROW(A1263)-2, 参照用!$J$12) + 1,参照用!$N$1:$P$50,2,0)
)</f>
        <v>曜日</v>
      </c>
      <c r="F1263" t="str">
        <f xml:space="preserve">
IF(A1263="","",
VLOOKUP(MOD(ROW(A1263)-2, 参照用!$J$12) + 1,参照用!$N$1:$P$50,3,0)
)</f>
        <v>曜日</v>
      </c>
      <c r="G1263" t="str">
        <f xml:space="preserve">
IF(A1263="","",
IFERROR(
INDEX(中間シート!$B:$CB,
MATCH(A1263&amp;B1263,中間シート!$A$1:$A$149,0),
MATCH(F1263,中間シート!$B$2:$CB$2,0)
),
"")
)</f>
        <v>火</v>
      </c>
      <c r="H1263" t="str">
        <f t="shared" si="57"/>
        <v/>
      </c>
      <c r="I1263" t="str">
        <f t="shared" si="58"/>
        <v>火</v>
      </c>
      <c r="J1263" t="str">
        <f xml:space="preserve">
_xlfn.SWITCH(E1263,
"良好サイン",H1263*VLOOKUP(F1263,参照用!$P$2:$Q$55,2,0),
"注意サイン",H1263*VLOOKUP(F1263,参照用!$P$2:$Q$55,2,0),
""
)</f>
        <v/>
      </c>
      <c r="K1263" s="20">
        <f t="shared" si="59"/>
        <v>60</v>
      </c>
    </row>
    <row r="1264" spans="1:11" x14ac:dyDescent="0.2">
      <c r="A1264" s="8">
        <f>IF(INDEX(中間シート!B$1:B$149,QUOTIENT(ROW(A1264)-2, 参照用!$J$12) + 3,1)&gt;0,
INDEX(中間シート!B$1:B$149,QUOTIENT(ROW(A1264)-2, 参照用!$J$12) + 3,1),
"")</f>
        <v>46035</v>
      </c>
      <c r="B1264" s="8" t="str">
        <f>IF(INDEX(中間シート!D$1:D$149,QUOTIENT(ROW(B1264)-2, 参照用!$J$12) + 3,1)&gt;0,
INDEX(中間シート!D$1:D$149,QUOTIENT(ROW(B1264)-2, 参照用!$J$12) + 3,1),
"")</f>
        <v>朝</v>
      </c>
      <c r="C1264" s="8" t="str">
        <f>INDEX(中間シート!$A$1:$AZ$149,MATCH(A1264&amp;B1264,中間シート!$A$1:$A$149,0),MATCH(C$1,中間シート!$A$2:$AZ$2,0))</f>
        <v/>
      </c>
      <c r="D1264" s="8" t="str">
        <f>INDEX(中間シート!$A$1:$AZ$149,MATCH($A1264&amp;$B1264,中間シート!$A$1:$A$149,0),MATCH(D$1,中間シート!$A$2:$AZ$2,0))</f>
        <v/>
      </c>
      <c r="E1264" t="str">
        <f>IF(
A1264="","",
VLOOKUP(MOD(ROW(A1264)-2, 参照用!$J$12) + 1,参照用!$N$1:$P$50,2,0)
)</f>
        <v>時間帯</v>
      </c>
      <c r="F1264" t="str">
        <f xml:space="preserve">
IF(A1264="","",
VLOOKUP(MOD(ROW(A1264)-2, 参照用!$J$12) + 1,参照用!$N$1:$P$50,3,0)
)</f>
        <v>時間帯</v>
      </c>
      <c r="G1264" t="str">
        <f xml:space="preserve">
IF(A1264="","",
IFERROR(
INDEX(中間シート!$B:$CB,
MATCH(A1264&amp;B1264,中間シート!$A$1:$A$149,0),
MATCH(F1264,中間シート!$B$2:$CB$2,0)
),
"")
)</f>
        <v>朝</v>
      </c>
      <c r="H1264" t="str">
        <f t="shared" si="57"/>
        <v/>
      </c>
      <c r="I1264" t="str">
        <f t="shared" si="58"/>
        <v>朝</v>
      </c>
      <c r="J1264" t="str">
        <f xml:space="preserve">
_xlfn.SWITCH(E1264,
"良好サイン",H1264*VLOOKUP(F1264,参照用!$P$2:$Q$55,2,0),
"注意サイン",H1264*VLOOKUP(F1264,参照用!$P$2:$Q$55,2,0),
""
)</f>
        <v/>
      </c>
      <c r="K1264" s="20">
        <f t="shared" si="59"/>
        <v>60</v>
      </c>
    </row>
    <row r="1265" spans="1:11" x14ac:dyDescent="0.2">
      <c r="A1265" s="8">
        <f>IF(INDEX(中間シート!B$1:B$149,QUOTIENT(ROW(A1265)-2, 参照用!$J$12) + 3,1)&gt;0,
INDEX(中間シート!B$1:B$149,QUOTIENT(ROW(A1265)-2, 参照用!$J$12) + 3,1),
"")</f>
        <v>46035</v>
      </c>
      <c r="B1265" s="8" t="str">
        <f>IF(INDEX(中間シート!D$1:D$149,QUOTIENT(ROW(B1265)-2, 参照用!$J$12) + 3,1)&gt;0,
INDEX(中間シート!D$1:D$149,QUOTIENT(ROW(B1265)-2, 参照用!$J$12) + 3,1),
"")</f>
        <v>朝</v>
      </c>
      <c r="C1265" s="8" t="str">
        <f>INDEX(中間シート!$A$1:$AZ$149,MATCH(A1265&amp;B1265,中間シート!$A$1:$A$149,0),MATCH(C$1,中間シート!$A$2:$AZ$2,0))</f>
        <v/>
      </c>
      <c r="D1265" s="8" t="str">
        <f>INDEX(中間シート!$A$1:$AZ$149,MATCH($A1265&amp;$B1265,中間シート!$A$1:$A$149,0),MATCH(D$1,中間シート!$A$2:$AZ$2,0))</f>
        <v/>
      </c>
      <c r="E1265" t="str">
        <f>IF(
A1265="","",
VLOOKUP(MOD(ROW(A1265)-2, 参照用!$J$12) + 1,参照用!$N$1:$P$50,2,0)
)</f>
        <v>気候</v>
      </c>
      <c r="F1265" t="str">
        <f xml:space="preserve">
IF(A1265="","",
VLOOKUP(MOD(ROW(A1265)-2, 参照用!$J$12) + 1,参照用!$N$1:$P$50,3,0)
)</f>
        <v>天気</v>
      </c>
      <c r="G1265" t="str">
        <f xml:space="preserve">
IF(A1265="","",
IFERROR(
INDEX(中間シート!$B:$CB,
MATCH(A1265&amp;B1265,中間シート!$A$1:$A$149,0),
MATCH(F1265,中間シート!$B$2:$CB$2,0)
),
"")
)</f>
        <v/>
      </c>
      <c r="H1265" t="str">
        <f t="shared" si="57"/>
        <v/>
      </c>
      <c r="I1265" t="str">
        <f t="shared" si="58"/>
        <v/>
      </c>
      <c r="J1265" t="str">
        <f xml:space="preserve">
_xlfn.SWITCH(E1265,
"良好サイン",H1265*VLOOKUP(F1265,参照用!$P$2:$Q$55,2,0),
"注意サイン",H1265*VLOOKUP(F1265,参照用!$P$2:$Q$55,2,0),
""
)</f>
        <v/>
      </c>
      <c r="K1265" s="20">
        <f t="shared" si="59"/>
        <v>60</v>
      </c>
    </row>
    <row r="1266" spans="1:11" x14ac:dyDescent="0.2">
      <c r="A1266" s="8">
        <f>IF(INDEX(中間シート!B$1:B$149,QUOTIENT(ROW(A1266)-2, 参照用!$J$12) + 3,1)&gt;0,
INDEX(中間シート!B$1:B$149,QUOTIENT(ROW(A1266)-2, 参照用!$J$12) + 3,1),
"")</f>
        <v>46035</v>
      </c>
      <c r="B1266" s="8" t="str">
        <f>IF(INDEX(中間シート!D$1:D$149,QUOTIENT(ROW(B1266)-2, 参照用!$J$12) + 3,1)&gt;0,
INDEX(中間シート!D$1:D$149,QUOTIENT(ROW(B1266)-2, 参照用!$J$12) + 3,1),
"")</f>
        <v>朝</v>
      </c>
      <c r="C1266" s="8" t="str">
        <f>INDEX(中間シート!$A$1:$AZ$149,MATCH(A1266&amp;B1266,中間シート!$A$1:$A$149,0),MATCH(C$1,中間シート!$A$2:$AZ$2,0))</f>
        <v/>
      </c>
      <c r="D1266" s="8" t="str">
        <f>INDEX(中間シート!$A$1:$AZ$149,MATCH($A1266&amp;$B1266,中間シート!$A$1:$A$149,0),MATCH(D$1,中間シート!$A$2:$AZ$2,0))</f>
        <v/>
      </c>
      <c r="E1266" t="str">
        <f>IF(
A1266="","",
VLOOKUP(MOD(ROW(A1266)-2, 参照用!$J$12) + 1,参照用!$N$1:$P$50,2,0)
)</f>
        <v>気候</v>
      </c>
      <c r="F1266" t="str">
        <f xml:space="preserve">
IF(A1266="","",
VLOOKUP(MOD(ROW(A1266)-2, 参照用!$J$12) + 1,参照用!$N$1:$P$50,3,0)
)</f>
        <v>気温</v>
      </c>
      <c r="G1266" t="str">
        <f xml:space="preserve">
IF(A1266="","",
IFERROR(
INDEX(中間シート!$B:$CB,
MATCH(A1266&amp;B1266,中間シート!$A$1:$A$149,0),
MATCH(F1266,中間シート!$B$2:$CB$2,0)
),
"")
)</f>
        <v/>
      </c>
      <c r="H1266" t="str">
        <f t="shared" si="57"/>
        <v/>
      </c>
      <c r="I1266" t="str">
        <f t="shared" si="58"/>
        <v/>
      </c>
      <c r="J1266" t="str">
        <f xml:space="preserve">
_xlfn.SWITCH(E1266,
"良好サイン",H1266*VLOOKUP(F1266,参照用!$P$2:$Q$55,2,0),
"注意サイン",H1266*VLOOKUP(F1266,参照用!$P$2:$Q$55,2,0),
""
)</f>
        <v/>
      </c>
      <c r="K1266" s="20">
        <f t="shared" si="59"/>
        <v>60</v>
      </c>
    </row>
    <row r="1267" spans="1:11" x14ac:dyDescent="0.2">
      <c r="A1267" s="8">
        <f>IF(INDEX(中間シート!B$1:B$149,QUOTIENT(ROW(A1267)-2, 参照用!$J$12) + 3,1)&gt;0,
INDEX(中間シート!B$1:B$149,QUOTIENT(ROW(A1267)-2, 参照用!$J$12) + 3,1),
"")</f>
        <v>46035</v>
      </c>
      <c r="B1267" s="8" t="str">
        <f>IF(INDEX(中間シート!D$1:D$149,QUOTIENT(ROW(B1267)-2, 参照用!$J$12) + 3,1)&gt;0,
INDEX(中間シート!D$1:D$149,QUOTIENT(ROW(B1267)-2, 参照用!$J$12) + 3,1),
"")</f>
        <v>朝</v>
      </c>
      <c r="C1267" s="8" t="str">
        <f>INDEX(中間シート!$A$1:$AZ$149,MATCH(A1267&amp;B1267,中間シート!$A$1:$A$149,0),MATCH(C$1,中間シート!$A$2:$AZ$2,0))</f>
        <v/>
      </c>
      <c r="D1267" s="8" t="str">
        <f>INDEX(中間シート!$A$1:$AZ$149,MATCH($A1267&amp;$B1267,中間シート!$A$1:$A$149,0),MATCH(D$1,中間シート!$A$2:$AZ$2,0))</f>
        <v/>
      </c>
      <c r="E1267" t="str">
        <f>IF(
A1267="","",
VLOOKUP(MOD(ROW(A1267)-2, 参照用!$J$12) + 1,参照用!$N$1:$P$50,2,0)
)</f>
        <v>基礎指標</v>
      </c>
      <c r="F1267" t="str">
        <f xml:space="preserve">
IF(A1267="","",
VLOOKUP(MOD(ROW(A1267)-2, 参照用!$J$12) + 1,参照用!$N$1:$P$50,3,0)
)</f>
        <v>睡眠</v>
      </c>
      <c r="G1267">
        <f xml:space="preserve">
IF(A1267="","",
IFERROR(
INDEX(中間シート!$B:$CB,
MATCH(A1267&amp;B1267,中間シート!$A$1:$A$149,0),
MATCH(F1267,中間シート!$B$2:$CB$2,0)
),
"")
)</f>
        <v>0</v>
      </c>
      <c r="H1267">
        <f t="shared" si="57"/>
        <v>0</v>
      </c>
      <c r="I1267" t="str">
        <f t="shared" si="58"/>
        <v/>
      </c>
      <c r="J1267" t="str">
        <f xml:space="preserve">
_xlfn.SWITCH(E1267,
"良好サイン",H1267*VLOOKUP(F1267,参照用!$P$2:$Q$55,2,0),
"注意サイン",H1267*VLOOKUP(F1267,参照用!$P$2:$Q$55,2,0),
""
)</f>
        <v/>
      </c>
      <c r="K1267" s="20">
        <f t="shared" si="59"/>
        <v>60</v>
      </c>
    </row>
    <row r="1268" spans="1:11" x14ac:dyDescent="0.2">
      <c r="A1268" s="8">
        <f>IF(INDEX(中間シート!B$1:B$149,QUOTIENT(ROW(A1268)-2, 参照用!$J$12) + 3,1)&gt;0,
INDEX(中間シート!B$1:B$149,QUOTIENT(ROW(A1268)-2, 参照用!$J$12) + 3,1),
"")</f>
        <v>46035</v>
      </c>
      <c r="B1268" s="8" t="str">
        <f>IF(INDEX(中間シート!D$1:D$149,QUOTIENT(ROW(B1268)-2, 参照用!$J$12) + 3,1)&gt;0,
INDEX(中間シート!D$1:D$149,QUOTIENT(ROW(B1268)-2, 参照用!$J$12) + 3,1),
"")</f>
        <v>朝</v>
      </c>
      <c r="C1268" s="8" t="str">
        <f>INDEX(中間シート!$A$1:$AZ$149,MATCH(A1268&amp;B1268,中間シート!$A$1:$A$149,0),MATCH(C$1,中間シート!$A$2:$AZ$2,0))</f>
        <v/>
      </c>
      <c r="D1268" s="8" t="str">
        <f>INDEX(中間シート!$A$1:$AZ$149,MATCH($A1268&amp;$B1268,中間シート!$A$1:$A$149,0),MATCH(D$1,中間シート!$A$2:$AZ$2,0))</f>
        <v/>
      </c>
      <c r="E1268" t="str">
        <f>IF(
A1268="","",
VLOOKUP(MOD(ROW(A1268)-2, 参照用!$J$12) + 1,参照用!$N$1:$P$50,2,0)
)</f>
        <v>基礎指標</v>
      </c>
      <c r="F1268" t="str">
        <f xml:space="preserve">
IF(A1268="","",
VLOOKUP(MOD(ROW(A1268)-2, 参照用!$J$12) + 1,参照用!$N$1:$P$50,3,0)
)</f>
        <v>食事</v>
      </c>
      <c r="G1268">
        <f xml:space="preserve">
IF(A1268="","",
IFERROR(
INDEX(中間シート!$B:$CB,
MATCH(A1268&amp;B1268,中間シート!$A$1:$A$149,0),
MATCH(F1268,中間シート!$B$2:$CB$2,0)
),
"")
)</f>
        <v>0</v>
      </c>
      <c r="H1268">
        <f t="shared" si="57"/>
        <v>0</v>
      </c>
      <c r="I1268" t="str">
        <f t="shared" si="58"/>
        <v/>
      </c>
      <c r="J1268" t="str">
        <f xml:space="preserve">
_xlfn.SWITCH(E1268,
"良好サイン",H1268*VLOOKUP(F1268,参照用!$P$2:$Q$55,2,0),
"注意サイン",H1268*VLOOKUP(F1268,参照用!$P$2:$Q$55,2,0),
""
)</f>
        <v/>
      </c>
      <c r="K1268" s="20">
        <f t="shared" si="59"/>
        <v>60</v>
      </c>
    </row>
    <row r="1269" spans="1:11" x14ac:dyDescent="0.2">
      <c r="A1269" s="8">
        <f>IF(INDEX(中間シート!B$1:B$149,QUOTIENT(ROW(A1269)-2, 参照用!$J$12) + 3,1)&gt;0,
INDEX(中間シート!B$1:B$149,QUOTIENT(ROW(A1269)-2, 参照用!$J$12) + 3,1),
"")</f>
        <v>46035</v>
      </c>
      <c r="B1269" s="8" t="str">
        <f>IF(INDEX(中間シート!D$1:D$149,QUOTIENT(ROW(B1269)-2, 参照用!$J$12) + 3,1)&gt;0,
INDEX(中間シート!D$1:D$149,QUOTIENT(ROW(B1269)-2, 参照用!$J$12) + 3,1),
"")</f>
        <v>朝</v>
      </c>
      <c r="C1269" s="8" t="str">
        <f>INDEX(中間シート!$A$1:$AZ$149,MATCH(A1269&amp;B1269,中間シート!$A$1:$A$149,0),MATCH(C$1,中間シート!$A$2:$AZ$2,0))</f>
        <v/>
      </c>
      <c r="D1269" s="8" t="str">
        <f>INDEX(中間シート!$A$1:$AZ$149,MATCH($A1269&amp;$B1269,中間シート!$A$1:$A$149,0),MATCH(D$1,中間シート!$A$2:$AZ$2,0))</f>
        <v/>
      </c>
      <c r="E1269" t="str">
        <f>IF(
A1269="","",
VLOOKUP(MOD(ROW(A1269)-2, 参照用!$J$12) + 1,参照用!$N$1:$P$50,2,0)
)</f>
        <v>基礎指標</v>
      </c>
      <c r="F1269" t="str">
        <f xml:space="preserve">
IF(A1269="","",
VLOOKUP(MOD(ROW(A1269)-2, 参照用!$J$12) + 1,参照用!$N$1:$P$50,3,0)
)</f>
        <v>ストレス</v>
      </c>
      <c r="G1269">
        <f xml:space="preserve">
IF(A1269="","",
IFERROR(
INDEX(中間シート!$B:$CB,
MATCH(A1269&amp;B1269,中間シート!$A$1:$A$149,0),
MATCH(F1269,中間シート!$B$2:$CB$2,0)
),
"")
)</f>
        <v>0</v>
      </c>
      <c r="H1269">
        <f t="shared" si="57"/>
        <v>0</v>
      </c>
      <c r="I1269" t="str">
        <f t="shared" si="58"/>
        <v/>
      </c>
      <c r="J1269" t="str">
        <f xml:space="preserve">
_xlfn.SWITCH(E1269,
"良好サイン",H1269*VLOOKUP(F1269,参照用!$P$2:$Q$55,2,0),
"注意サイン",H1269*VLOOKUP(F1269,参照用!$P$2:$Q$55,2,0),
""
)</f>
        <v/>
      </c>
      <c r="K1269" s="20">
        <f t="shared" si="59"/>
        <v>60</v>
      </c>
    </row>
    <row r="1270" spans="1:11" x14ac:dyDescent="0.2">
      <c r="A1270" s="8">
        <f>IF(INDEX(中間シート!B$1:B$149,QUOTIENT(ROW(A1270)-2, 参照用!$J$12) + 3,1)&gt;0,
INDEX(中間シート!B$1:B$149,QUOTIENT(ROW(A1270)-2, 参照用!$J$12) + 3,1),
"")</f>
        <v>46035</v>
      </c>
      <c r="B1270" s="8" t="str">
        <f>IF(INDEX(中間シート!D$1:D$149,QUOTIENT(ROW(B1270)-2, 参照用!$J$12) + 3,1)&gt;0,
INDEX(中間シート!D$1:D$149,QUOTIENT(ROW(B1270)-2, 参照用!$J$12) + 3,1),
"")</f>
        <v>朝</v>
      </c>
      <c r="C1270" s="8" t="str">
        <f>INDEX(中間シート!$A$1:$AZ$149,MATCH(A1270&amp;B1270,中間シート!$A$1:$A$149,0),MATCH(C$1,中間シート!$A$2:$AZ$2,0))</f>
        <v/>
      </c>
      <c r="D1270" s="8" t="str">
        <f>INDEX(中間シート!$A$1:$AZ$149,MATCH($A1270&amp;$B1270,中間シート!$A$1:$A$149,0),MATCH(D$1,中間シート!$A$2:$AZ$2,0))</f>
        <v/>
      </c>
      <c r="E1270" t="str">
        <f>IF(
A1270="","",
VLOOKUP(MOD(ROW(A1270)-2, 参照用!$J$12) + 1,参照用!$N$1:$P$50,2,0)
)</f>
        <v>良好サイン</v>
      </c>
      <c r="F1270" t="str">
        <f xml:space="preserve">
IF(A1270="","",
VLOOKUP(MOD(ROW(A1270)-2, 参照用!$J$12) + 1,参照用!$N$1:$P$50,3,0)
)</f>
        <v>プラス思考</v>
      </c>
      <c r="G1270">
        <f xml:space="preserve">
IF(A1270="","",
IFERROR(
INDEX(中間シート!$B:$CB,
MATCH(A1270&amp;B1270,中間シート!$A$1:$A$149,0),
MATCH(F1270,中間シート!$B$2:$CB$2,0)
),
"")
)</f>
        <v>0</v>
      </c>
      <c r="H1270">
        <f t="shared" si="57"/>
        <v>0</v>
      </c>
      <c r="I1270" t="str">
        <f t="shared" si="58"/>
        <v/>
      </c>
      <c r="J1270">
        <f xml:space="preserve">
_xlfn.SWITCH(E1270,
"良好サイン",H1270*VLOOKUP(F1270,参照用!$P$2:$Q$55,2,0),
"注意サイン",H1270*VLOOKUP(F1270,参照用!$P$2:$Q$55,2,0),
""
)</f>
        <v>0</v>
      </c>
      <c r="K1270" s="20">
        <f t="shared" si="59"/>
        <v>60</v>
      </c>
    </row>
    <row r="1271" spans="1:11" x14ac:dyDescent="0.2">
      <c r="A1271" s="8">
        <f>IF(INDEX(中間シート!B$1:B$149,QUOTIENT(ROW(A1271)-2, 参照用!$J$12) + 3,1)&gt;0,
INDEX(中間シート!B$1:B$149,QUOTIENT(ROW(A1271)-2, 参照用!$J$12) + 3,1),
"")</f>
        <v>46035</v>
      </c>
      <c r="B1271" s="8" t="str">
        <f>IF(INDEX(中間シート!D$1:D$149,QUOTIENT(ROW(B1271)-2, 参照用!$J$12) + 3,1)&gt;0,
INDEX(中間シート!D$1:D$149,QUOTIENT(ROW(B1271)-2, 参照用!$J$12) + 3,1),
"")</f>
        <v>朝</v>
      </c>
      <c r="C1271" s="8" t="str">
        <f>INDEX(中間シート!$A$1:$AZ$149,MATCH(A1271&amp;B1271,中間シート!$A$1:$A$149,0),MATCH(C$1,中間シート!$A$2:$AZ$2,0))</f>
        <v/>
      </c>
      <c r="D1271" s="8" t="str">
        <f>INDEX(中間シート!$A$1:$AZ$149,MATCH($A1271&amp;$B1271,中間シート!$A$1:$A$149,0),MATCH(D$1,中間シート!$A$2:$AZ$2,0))</f>
        <v/>
      </c>
      <c r="E1271" t="str">
        <f>IF(
A1271="","",
VLOOKUP(MOD(ROW(A1271)-2, 参照用!$J$12) + 1,参照用!$N$1:$P$50,2,0)
)</f>
        <v>良好サイン</v>
      </c>
      <c r="F1271" t="str">
        <f xml:space="preserve">
IF(A1271="","",
VLOOKUP(MOD(ROW(A1271)-2, 参照用!$J$12) + 1,参照用!$N$1:$P$50,3,0)
)</f>
        <v>元気</v>
      </c>
      <c r="G1271">
        <f xml:space="preserve">
IF(A1271="","",
IFERROR(
INDEX(中間シート!$B:$CB,
MATCH(A1271&amp;B1271,中間シート!$A$1:$A$149,0),
MATCH(F1271,中間シート!$B$2:$CB$2,0)
),
"")
)</f>
        <v>0</v>
      </c>
      <c r="H1271">
        <f t="shared" si="57"/>
        <v>0</v>
      </c>
      <c r="I1271" t="str">
        <f t="shared" si="58"/>
        <v/>
      </c>
      <c r="J1271">
        <f xml:space="preserve">
_xlfn.SWITCH(E1271,
"良好サイン",H1271*VLOOKUP(F1271,参照用!$P$2:$Q$55,2,0),
"注意サイン",H1271*VLOOKUP(F1271,参照用!$P$2:$Q$55,2,0),
""
)</f>
        <v>0</v>
      </c>
      <c r="K1271" s="20">
        <f t="shared" si="59"/>
        <v>60</v>
      </c>
    </row>
    <row r="1272" spans="1:11" x14ac:dyDescent="0.2">
      <c r="A1272" s="8">
        <f>IF(INDEX(中間シート!B$1:B$149,QUOTIENT(ROW(A1272)-2, 参照用!$J$12) + 3,1)&gt;0,
INDEX(中間シート!B$1:B$149,QUOTIENT(ROW(A1272)-2, 参照用!$J$12) + 3,1),
"")</f>
        <v>46035</v>
      </c>
      <c r="B1272" s="8" t="str">
        <f>IF(INDEX(中間シート!D$1:D$149,QUOTIENT(ROW(B1272)-2, 参照用!$J$12) + 3,1)&gt;0,
INDEX(中間シート!D$1:D$149,QUOTIENT(ROW(B1272)-2, 参照用!$J$12) + 3,1),
"")</f>
        <v>朝</v>
      </c>
      <c r="C1272" s="8" t="str">
        <f>INDEX(中間シート!$A$1:$AZ$149,MATCH(A1272&amp;B1272,中間シート!$A$1:$A$149,0),MATCH(C$1,中間シート!$A$2:$AZ$2,0))</f>
        <v/>
      </c>
      <c r="D1272" s="8" t="str">
        <f>INDEX(中間シート!$A$1:$AZ$149,MATCH($A1272&amp;$B1272,中間シート!$A$1:$A$149,0),MATCH(D$1,中間シート!$A$2:$AZ$2,0))</f>
        <v/>
      </c>
      <c r="E1272" t="str">
        <f>IF(
A1272="","",
VLOOKUP(MOD(ROW(A1272)-2, 参照用!$J$12) + 1,参照用!$N$1:$P$50,2,0)
)</f>
        <v>良好サイン</v>
      </c>
      <c r="F1272" t="str">
        <f xml:space="preserve">
IF(A1272="","",
VLOOKUP(MOD(ROW(A1272)-2, 参照用!$J$12) + 1,参照用!$N$1:$P$50,3,0)
)</f>
        <v>やる気あり</v>
      </c>
      <c r="G1272">
        <f xml:space="preserve">
IF(A1272="","",
IFERROR(
INDEX(中間シート!$B:$CB,
MATCH(A1272&amp;B1272,中間シート!$A$1:$A$149,0),
MATCH(F1272,中間シート!$B$2:$CB$2,0)
),
"")
)</f>
        <v>0</v>
      </c>
      <c r="H1272">
        <f t="shared" si="57"/>
        <v>0</v>
      </c>
      <c r="I1272" t="str">
        <f t="shared" si="58"/>
        <v/>
      </c>
      <c r="J1272">
        <f xml:space="preserve">
_xlfn.SWITCH(E1272,
"良好サイン",H1272*VLOOKUP(F1272,参照用!$P$2:$Q$55,2,0),
"注意サイン",H1272*VLOOKUP(F1272,参照用!$P$2:$Q$55,2,0),
""
)</f>
        <v>0</v>
      </c>
      <c r="K1272" s="20">
        <f t="shared" si="59"/>
        <v>60</v>
      </c>
    </row>
    <row r="1273" spans="1:11" x14ac:dyDescent="0.2">
      <c r="A1273" s="8">
        <f>IF(INDEX(中間シート!B$1:B$149,QUOTIENT(ROW(A1273)-2, 参照用!$J$12) + 3,1)&gt;0,
INDEX(中間シート!B$1:B$149,QUOTIENT(ROW(A1273)-2, 参照用!$J$12) + 3,1),
"")</f>
        <v>46035</v>
      </c>
      <c r="B1273" s="8" t="str">
        <f>IF(INDEX(中間シート!D$1:D$149,QUOTIENT(ROW(B1273)-2, 参照用!$J$12) + 3,1)&gt;0,
INDEX(中間シート!D$1:D$149,QUOTIENT(ROW(B1273)-2, 参照用!$J$12) + 3,1),
"")</f>
        <v>朝</v>
      </c>
      <c r="C1273" s="8" t="str">
        <f>INDEX(中間シート!$A$1:$AZ$149,MATCH(A1273&amp;B1273,中間シート!$A$1:$A$149,0),MATCH(C$1,中間シート!$A$2:$AZ$2,0))</f>
        <v/>
      </c>
      <c r="D1273" s="8" t="str">
        <f>INDEX(中間シート!$A$1:$AZ$149,MATCH($A1273&amp;$B1273,中間シート!$A$1:$A$149,0),MATCH(D$1,中間シート!$A$2:$AZ$2,0))</f>
        <v/>
      </c>
      <c r="E1273" t="str">
        <f>IF(
A1273="","",
VLOOKUP(MOD(ROW(A1273)-2, 参照用!$J$12) + 1,参照用!$N$1:$P$50,2,0)
)</f>
        <v>良好サイン</v>
      </c>
      <c r="F1273" t="str">
        <f xml:space="preserve">
IF(A1273="","",
VLOOKUP(MOD(ROW(A1273)-2, 参照用!$J$12) + 1,参照用!$N$1:$P$50,3,0)
)</f>
        <v>心に余裕</v>
      </c>
      <c r="G1273">
        <f xml:space="preserve">
IF(A1273="","",
IFERROR(
INDEX(中間シート!$B:$CB,
MATCH(A1273&amp;B1273,中間シート!$A$1:$A$149,0),
MATCH(F1273,中間シート!$B$2:$CB$2,0)
),
"")
)</f>
        <v>0</v>
      </c>
      <c r="H1273">
        <f t="shared" si="57"/>
        <v>0</v>
      </c>
      <c r="I1273" t="str">
        <f t="shared" si="58"/>
        <v/>
      </c>
      <c r="J1273">
        <f xml:space="preserve">
_xlfn.SWITCH(E1273,
"良好サイン",H1273*VLOOKUP(F1273,参照用!$P$2:$Q$55,2,0),
"注意サイン",H1273*VLOOKUP(F1273,参照用!$P$2:$Q$55,2,0),
""
)</f>
        <v>0</v>
      </c>
      <c r="K1273" s="20">
        <f t="shared" si="59"/>
        <v>60</v>
      </c>
    </row>
    <row r="1274" spans="1:11" x14ac:dyDescent="0.2">
      <c r="A1274" s="8">
        <f>IF(INDEX(中間シート!B$1:B$149,QUOTIENT(ROW(A1274)-2, 参照用!$J$12) + 3,1)&gt;0,
INDEX(中間シート!B$1:B$149,QUOTIENT(ROW(A1274)-2, 参照用!$J$12) + 3,1),
"")</f>
        <v>46035</v>
      </c>
      <c r="B1274" s="8" t="str">
        <f>IF(INDEX(中間シート!D$1:D$149,QUOTIENT(ROW(B1274)-2, 参照用!$J$12) + 3,1)&gt;0,
INDEX(中間シート!D$1:D$149,QUOTIENT(ROW(B1274)-2, 参照用!$J$12) + 3,1),
"")</f>
        <v>朝</v>
      </c>
      <c r="C1274" s="8" t="str">
        <f>INDEX(中間シート!$A$1:$AZ$149,MATCH(A1274&amp;B1274,中間シート!$A$1:$A$149,0),MATCH(C$1,中間シート!$A$2:$AZ$2,0))</f>
        <v/>
      </c>
      <c r="D1274" s="8" t="str">
        <f>INDEX(中間シート!$A$1:$AZ$149,MATCH($A1274&amp;$B1274,中間シート!$A$1:$A$149,0),MATCH(D$1,中間シート!$A$2:$AZ$2,0))</f>
        <v/>
      </c>
      <c r="E1274" t="str">
        <f>IF(
A1274="","",
VLOOKUP(MOD(ROW(A1274)-2, 参照用!$J$12) + 1,参照用!$N$1:$P$50,2,0)
)</f>
        <v>良好サイン</v>
      </c>
      <c r="F1274" t="str">
        <f xml:space="preserve">
IF(A1274="","",
VLOOKUP(MOD(ROW(A1274)-2, 参照用!$J$12) + 1,参照用!$N$1:$P$50,3,0)
)</f>
        <v>イキイキ</v>
      </c>
      <c r="G1274">
        <f xml:space="preserve">
IF(A1274="","",
IFERROR(
INDEX(中間シート!$B:$CB,
MATCH(A1274&amp;B1274,中間シート!$A$1:$A$149,0),
MATCH(F1274,中間シート!$B$2:$CB$2,0)
),
"")
)</f>
        <v>0</v>
      </c>
      <c r="H1274">
        <f t="shared" si="57"/>
        <v>0</v>
      </c>
      <c r="I1274" t="str">
        <f t="shared" si="58"/>
        <v/>
      </c>
      <c r="J1274">
        <f xml:space="preserve">
_xlfn.SWITCH(E1274,
"良好サイン",H1274*VLOOKUP(F1274,参照用!$P$2:$Q$55,2,0),
"注意サイン",H1274*VLOOKUP(F1274,参照用!$P$2:$Q$55,2,0),
""
)</f>
        <v>0</v>
      </c>
      <c r="K1274" s="20">
        <f t="shared" si="59"/>
        <v>60</v>
      </c>
    </row>
    <row r="1275" spans="1:11" x14ac:dyDescent="0.2">
      <c r="A1275" s="8">
        <f>IF(INDEX(中間シート!B$1:B$149,QUOTIENT(ROW(A1275)-2, 参照用!$J$12) + 3,1)&gt;0,
INDEX(中間シート!B$1:B$149,QUOTIENT(ROW(A1275)-2, 参照用!$J$12) + 3,1),
"")</f>
        <v>46035</v>
      </c>
      <c r="B1275" s="8" t="str">
        <f>IF(INDEX(中間シート!D$1:D$149,QUOTIENT(ROW(B1275)-2, 参照用!$J$12) + 3,1)&gt;0,
INDEX(中間シート!D$1:D$149,QUOTIENT(ROW(B1275)-2, 参照用!$J$12) + 3,1),
"")</f>
        <v>朝</v>
      </c>
      <c r="C1275" s="8" t="str">
        <f>INDEX(中間シート!$A$1:$AZ$149,MATCH(A1275&amp;B1275,中間シート!$A$1:$A$149,0),MATCH(C$1,中間シート!$A$2:$AZ$2,0))</f>
        <v/>
      </c>
      <c r="D1275" s="8" t="str">
        <f>INDEX(中間シート!$A$1:$AZ$149,MATCH($A1275&amp;$B1275,中間シート!$A$1:$A$149,0),MATCH(D$1,中間シート!$A$2:$AZ$2,0))</f>
        <v/>
      </c>
      <c r="E1275" t="str">
        <f>IF(
A1275="","",
VLOOKUP(MOD(ROW(A1275)-2, 参照用!$J$12) + 1,参照用!$N$1:$P$50,2,0)
)</f>
        <v>良好サイン</v>
      </c>
      <c r="F1275" t="str">
        <f xml:space="preserve">
IF(A1275="","",
VLOOKUP(MOD(ROW(A1275)-2, 参照用!$J$12) + 1,参照用!$N$1:$P$50,3,0)
)</f>
        <v>活動的</v>
      </c>
      <c r="G1275">
        <f xml:space="preserve">
IF(A1275="","",
IFERROR(
INDEX(中間シート!$B:$CB,
MATCH(A1275&amp;B1275,中間シート!$A$1:$A$149,0),
MATCH(F1275,中間シート!$B$2:$CB$2,0)
),
"")
)</f>
        <v>0</v>
      </c>
      <c r="H1275">
        <f t="shared" si="57"/>
        <v>0</v>
      </c>
      <c r="I1275" t="str">
        <f t="shared" si="58"/>
        <v/>
      </c>
      <c r="J1275">
        <f xml:space="preserve">
_xlfn.SWITCH(E1275,
"良好サイン",H1275*VLOOKUP(F1275,参照用!$P$2:$Q$55,2,0),
"注意サイン",H1275*VLOOKUP(F1275,参照用!$P$2:$Q$55,2,0),
""
)</f>
        <v>0</v>
      </c>
      <c r="K1275" s="20">
        <f t="shared" si="59"/>
        <v>60</v>
      </c>
    </row>
    <row r="1276" spans="1:11" x14ac:dyDescent="0.2">
      <c r="A1276" s="8">
        <f>IF(INDEX(中間シート!B$1:B$149,QUOTIENT(ROW(A1276)-2, 参照用!$J$12) + 3,1)&gt;0,
INDEX(中間シート!B$1:B$149,QUOTIENT(ROW(A1276)-2, 参照用!$J$12) + 3,1),
"")</f>
        <v>46035</v>
      </c>
      <c r="B1276" s="8" t="str">
        <f>IF(INDEX(中間シート!D$1:D$149,QUOTIENT(ROW(B1276)-2, 参照用!$J$12) + 3,1)&gt;0,
INDEX(中間シート!D$1:D$149,QUOTIENT(ROW(B1276)-2, 参照用!$J$12) + 3,1),
"")</f>
        <v>朝</v>
      </c>
      <c r="C1276" s="8" t="str">
        <f>INDEX(中間シート!$A$1:$AZ$149,MATCH(A1276&amp;B1276,中間シート!$A$1:$A$149,0),MATCH(C$1,中間シート!$A$2:$AZ$2,0))</f>
        <v/>
      </c>
      <c r="D1276" s="8" t="str">
        <f>INDEX(中間シート!$A$1:$AZ$149,MATCH($A1276&amp;$B1276,中間シート!$A$1:$A$149,0),MATCH(D$1,中間シート!$A$2:$AZ$2,0))</f>
        <v/>
      </c>
      <c r="E1276" t="str">
        <f>IF(
A1276="","",
VLOOKUP(MOD(ROW(A1276)-2, 参照用!$J$12) + 1,参照用!$N$1:$P$50,2,0)
)</f>
        <v>注意サイン</v>
      </c>
      <c r="F1276" t="str">
        <f xml:space="preserve">
IF(A1276="","",
VLOOKUP(MOD(ROW(A1276)-2, 参照用!$J$12) + 1,参照用!$N$1:$P$50,3,0)
)</f>
        <v>ため息が増加</v>
      </c>
      <c r="G1276">
        <f xml:space="preserve">
IF(A1276="","",
IFERROR(
INDEX(中間シート!$B:$CB,
MATCH(A1276&amp;B1276,中間シート!$A$1:$A$149,0),
MATCH(F1276,中間シート!$B$2:$CB$2,0)
),
"")
)</f>
        <v>0</v>
      </c>
      <c r="H1276">
        <f t="shared" si="57"/>
        <v>0</v>
      </c>
      <c r="I1276" t="str">
        <f t="shared" si="58"/>
        <v/>
      </c>
      <c r="J1276">
        <f xml:space="preserve">
_xlfn.SWITCH(E1276,
"良好サイン",H1276*VLOOKUP(F1276,参照用!$P$2:$Q$55,2,0),
"注意サイン",H1276*VLOOKUP(F1276,参照用!$P$2:$Q$55,2,0),
""
)</f>
        <v>0</v>
      </c>
      <c r="K1276" s="20">
        <f t="shared" si="59"/>
        <v>60</v>
      </c>
    </row>
    <row r="1277" spans="1:11" x14ac:dyDescent="0.2">
      <c r="A1277" s="8">
        <f>IF(INDEX(中間シート!B$1:B$149,QUOTIENT(ROW(A1277)-2, 参照用!$J$12) + 3,1)&gt;0,
INDEX(中間シート!B$1:B$149,QUOTIENT(ROW(A1277)-2, 参照用!$J$12) + 3,1),
"")</f>
        <v>46035</v>
      </c>
      <c r="B1277" s="8" t="str">
        <f>IF(INDEX(中間シート!D$1:D$149,QUOTIENT(ROW(B1277)-2, 参照用!$J$12) + 3,1)&gt;0,
INDEX(中間シート!D$1:D$149,QUOTIENT(ROW(B1277)-2, 参照用!$J$12) + 3,1),
"")</f>
        <v>朝</v>
      </c>
      <c r="C1277" s="8" t="str">
        <f>INDEX(中間シート!$A$1:$AZ$149,MATCH(A1277&amp;B1277,中間シート!$A$1:$A$149,0),MATCH(C$1,中間シート!$A$2:$AZ$2,0))</f>
        <v/>
      </c>
      <c r="D1277" s="8" t="str">
        <f>INDEX(中間シート!$A$1:$AZ$149,MATCH($A1277&amp;$B1277,中間シート!$A$1:$A$149,0),MATCH(D$1,中間シート!$A$2:$AZ$2,0))</f>
        <v/>
      </c>
      <c r="E1277" t="str">
        <f>IF(
A1277="","",
VLOOKUP(MOD(ROW(A1277)-2, 参照用!$J$12) + 1,参照用!$N$1:$P$50,2,0)
)</f>
        <v>注意サイン</v>
      </c>
      <c r="F1277" t="str">
        <f xml:space="preserve">
IF(A1277="","",
VLOOKUP(MOD(ROW(A1277)-2, 参照用!$J$12) + 1,参照用!$N$1:$P$50,3,0)
)</f>
        <v>もやもや</v>
      </c>
      <c r="G1277">
        <f xml:space="preserve">
IF(A1277="","",
IFERROR(
INDEX(中間シート!$B:$CB,
MATCH(A1277&amp;B1277,中間シート!$A$1:$A$149,0),
MATCH(F1277,中間シート!$B$2:$CB$2,0)
),
"")
)</f>
        <v>0</v>
      </c>
      <c r="H1277">
        <f t="shared" si="57"/>
        <v>0</v>
      </c>
      <c r="I1277" t="str">
        <f t="shared" si="58"/>
        <v/>
      </c>
      <c r="J1277">
        <f xml:space="preserve">
_xlfn.SWITCH(E1277,
"良好サイン",H1277*VLOOKUP(F1277,参照用!$P$2:$Q$55,2,0),
"注意サイン",H1277*VLOOKUP(F1277,参照用!$P$2:$Q$55,2,0),
""
)</f>
        <v>0</v>
      </c>
      <c r="K1277" s="20">
        <f t="shared" si="59"/>
        <v>60</v>
      </c>
    </row>
    <row r="1278" spans="1:11" x14ac:dyDescent="0.2">
      <c r="A1278" s="8">
        <f>IF(INDEX(中間シート!B$1:B$149,QUOTIENT(ROW(A1278)-2, 参照用!$J$12) + 3,1)&gt;0,
INDEX(中間シート!B$1:B$149,QUOTIENT(ROW(A1278)-2, 参照用!$J$12) + 3,1),
"")</f>
        <v>46035</v>
      </c>
      <c r="B1278" s="8" t="str">
        <f>IF(INDEX(中間シート!D$1:D$149,QUOTIENT(ROW(B1278)-2, 参照用!$J$12) + 3,1)&gt;0,
INDEX(中間シート!D$1:D$149,QUOTIENT(ROW(B1278)-2, 参照用!$J$12) + 3,1),
"")</f>
        <v>朝</v>
      </c>
      <c r="C1278" s="8" t="str">
        <f>INDEX(中間シート!$A$1:$AZ$149,MATCH(A1278&amp;B1278,中間シート!$A$1:$A$149,0),MATCH(C$1,中間シート!$A$2:$AZ$2,0))</f>
        <v/>
      </c>
      <c r="D1278" s="8" t="str">
        <f>INDEX(中間シート!$A$1:$AZ$149,MATCH($A1278&amp;$B1278,中間シート!$A$1:$A$149,0),MATCH(D$1,中間シート!$A$2:$AZ$2,0))</f>
        <v/>
      </c>
      <c r="E1278" t="str">
        <f>IF(
A1278="","",
VLOOKUP(MOD(ROW(A1278)-2, 参照用!$J$12) + 1,参照用!$N$1:$P$50,2,0)
)</f>
        <v>注意サイン</v>
      </c>
      <c r="F1278" t="str">
        <f xml:space="preserve">
IF(A1278="","",
VLOOKUP(MOD(ROW(A1278)-2, 参照用!$J$12) + 1,参照用!$N$1:$P$50,3,0)
)</f>
        <v>だるい</v>
      </c>
      <c r="G1278">
        <f xml:space="preserve">
IF(A1278="","",
IFERROR(
INDEX(中間シート!$B:$CB,
MATCH(A1278&amp;B1278,中間シート!$A$1:$A$149,0),
MATCH(F1278,中間シート!$B$2:$CB$2,0)
),
"")
)</f>
        <v>0</v>
      </c>
      <c r="H1278">
        <f t="shared" si="57"/>
        <v>0</v>
      </c>
      <c r="I1278" t="str">
        <f t="shared" si="58"/>
        <v/>
      </c>
      <c r="J1278">
        <f xml:space="preserve">
_xlfn.SWITCH(E1278,
"良好サイン",H1278*VLOOKUP(F1278,参照用!$P$2:$Q$55,2,0),
"注意サイン",H1278*VLOOKUP(F1278,参照用!$P$2:$Q$55,2,0),
""
)</f>
        <v>0</v>
      </c>
      <c r="K1278" s="20">
        <f t="shared" si="59"/>
        <v>60</v>
      </c>
    </row>
    <row r="1279" spans="1:11" x14ac:dyDescent="0.2">
      <c r="A1279" s="8">
        <f>IF(INDEX(中間シート!B$1:B$149,QUOTIENT(ROW(A1279)-2, 参照用!$J$12) + 3,1)&gt;0,
INDEX(中間シート!B$1:B$149,QUOTIENT(ROW(A1279)-2, 参照用!$J$12) + 3,1),
"")</f>
        <v>46035</v>
      </c>
      <c r="B1279" s="8" t="str">
        <f>IF(INDEX(中間シート!D$1:D$149,QUOTIENT(ROW(B1279)-2, 参照用!$J$12) + 3,1)&gt;0,
INDEX(中間シート!D$1:D$149,QUOTIENT(ROW(B1279)-2, 参照用!$J$12) + 3,1),
"")</f>
        <v>朝</v>
      </c>
      <c r="C1279" s="8" t="str">
        <f>INDEX(中間シート!$A$1:$AZ$149,MATCH(A1279&amp;B1279,中間シート!$A$1:$A$149,0),MATCH(C$1,中間シート!$A$2:$AZ$2,0))</f>
        <v/>
      </c>
      <c r="D1279" s="8" t="str">
        <f>INDEX(中間シート!$A$1:$AZ$149,MATCH($A1279&amp;$B1279,中間シート!$A$1:$A$149,0),MATCH(D$1,中間シート!$A$2:$AZ$2,0))</f>
        <v/>
      </c>
      <c r="E1279" t="str">
        <f>IF(
A1279="","",
VLOOKUP(MOD(ROW(A1279)-2, 参照用!$J$12) + 1,参照用!$N$1:$P$50,2,0)
)</f>
        <v>注意サイン</v>
      </c>
      <c r="F1279" t="str">
        <f xml:space="preserve">
IF(A1279="","",
VLOOKUP(MOD(ROW(A1279)-2, 参照用!$J$12) + 1,参照用!$N$1:$P$50,3,0)
)</f>
        <v>ぼーっとする</v>
      </c>
      <c r="G1279">
        <f xml:space="preserve">
IF(A1279="","",
IFERROR(
INDEX(中間シート!$B:$CB,
MATCH(A1279&amp;B1279,中間シート!$A$1:$A$149,0),
MATCH(F1279,中間シート!$B$2:$CB$2,0)
),
"")
)</f>
        <v>0</v>
      </c>
      <c r="H1279">
        <f t="shared" si="57"/>
        <v>0</v>
      </c>
      <c r="I1279" t="str">
        <f t="shared" si="58"/>
        <v/>
      </c>
      <c r="J1279">
        <f xml:space="preserve">
_xlfn.SWITCH(E1279,
"良好サイン",H1279*VLOOKUP(F1279,参照用!$P$2:$Q$55,2,0),
"注意サイン",H1279*VLOOKUP(F1279,参照用!$P$2:$Q$55,2,0),
""
)</f>
        <v>0</v>
      </c>
      <c r="K1279" s="20">
        <f t="shared" si="59"/>
        <v>60</v>
      </c>
    </row>
    <row r="1280" spans="1:11" x14ac:dyDescent="0.2">
      <c r="A1280" s="8">
        <f>IF(INDEX(中間シート!B$1:B$149,QUOTIENT(ROW(A1280)-2, 参照用!$J$12) + 3,1)&gt;0,
INDEX(中間シート!B$1:B$149,QUOTIENT(ROW(A1280)-2, 参照用!$J$12) + 3,1),
"")</f>
        <v>46035</v>
      </c>
      <c r="B1280" s="8" t="str">
        <f>IF(INDEX(中間シート!D$1:D$149,QUOTIENT(ROW(B1280)-2, 参照用!$J$12) + 3,1)&gt;0,
INDEX(中間シート!D$1:D$149,QUOTIENT(ROW(B1280)-2, 参照用!$J$12) + 3,1),
"")</f>
        <v>朝</v>
      </c>
      <c r="C1280" s="8" t="str">
        <f>INDEX(中間シート!$A$1:$AZ$149,MATCH(A1280&amp;B1280,中間シート!$A$1:$A$149,0),MATCH(C$1,中間シート!$A$2:$AZ$2,0))</f>
        <v/>
      </c>
      <c r="D1280" s="8" t="str">
        <f>INDEX(中間シート!$A$1:$AZ$149,MATCH($A1280&amp;$B1280,中間シート!$A$1:$A$149,0),MATCH(D$1,中間シート!$A$2:$AZ$2,0))</f>
        <v/>
      </c>
      <c r="E1280" t="str">
        <f>IF(
A1280="","",
VLOOKUP(MOD(ROW(A1280)-2, 参照用!$J$12) + 1,参照用!$N$1:$P$50,2,0)
)</f>
        <v>注意サイン</v>
      </c>
      <c r="F1280" t="str">
        <f xml:space="preserve">
IF(A1280="","",
VLOOKUP(MOD(ROW(A1280)-2, 参照用!$J$12) + 1,参照用!$N$1:$P$50,3,0)
)</f>
        <v>協調性が低下</v>
      </c>
      <c r="G1280">
        <f xml:space="preserve">
IF(A1280="","",
IFERROR(
INDEX(中間シート!$B:$CB,
MATCH(A1280&amp;B1280,中間シート!$A$1:$A$149,0),
MATCH(F1280,中間シート!$B$2:$CB$2,0)
),
"")
)</f>
        <v>0</v>
      </c>
      <c r="H1280">
        <f t="shared" si="57"/>
        <v>0</v>
      </c>
      <c r="I1280" t="str">
        <f t="shared" si="58"/>
        <v/>
      </c>
      <c r="J1280">
        <f xml:space="preserve">
_xlfn.SWITCH(E1280,
"良好サイン",H1280*VLOOKUP(F1280,参照用!$P$2:$Q$55,2,0),
"注意サイン",H1280*VLOOKUP(F1280,参照用!$P$2:$Q$55,2,0),
""
)</f>
        <v>0</v>
      </c>
      <c r="K1280" s="20">
        <f t="shared" si="59"/>
        <v>60</v>
      </c>
    </row>
    <row r="1281" spans="1:11" x14ac:dyDescent="0.2">
      <c r="A1281" s="8">
        <f>IF(INDEX(中間シート!B$1:B$149,QUOTIENT(ROW(A1281)-2, 参照用!$J$12) + 3,1)&gt;0,
INDEX(中間シート!B$1:B$149,QUOTIENT(ROW(A1281)-2, 参照用!$J$12) + 3,1),
"")</f>
        <v>46035</v>
      </c>
      <c r="B1281" s="8" t="str">
        <f>IF(INDEX(中間シート!D$1:D$149,QUOTIENT(ROW(B1281)-2, 参照用!$J$12) + 3,1)&gt;0,
INDEX(中間シート!D$1:D$149,QUOTIENT(ROW(B1281)-2, 参照用!$J$12) + 3,1),
"")</f>
        <v>朝</v>
      </c>
      <c r="C1281" s="8" t="str">
        <f>INDEX(中間シート!$A$1:$AZ$149,MATCH(A1281&amp;B1281,中間シート!$A$1:$A$149,0),MATCH(C$1,中間シート!$A$2:$AZ$2,0))</f>
        <v/>
      </c>
      <c r="D1281" s="8" t="str">
        <f>INDEX(中間シート!$A$1:$AZ$149,MATCH($A1281&amp;$B1281,中間シート!$A$1:$A$149,0),MATCH(D$1,中間シート!$A$2:$AZ$2,0))</f>
        <v/>
      </c>
      <c r="E1281" t="str">
        <f>IF(
A1281="","",
VLOOKUP(MOD(ROW(A1281)-2, 参照用!$J$12) + 1,参照用!$N$1:$P$50,2,0)
)</f>
        <v>注意サイン</v>
      </c>
      <c r="F1281" t="str">
        <f xml:space="preserve">
IF(A1281="","",
VLOOKUP(MOD(ROW(A1281)-2, 参照用!$J$12) + 1,参照用!$N$1:$P$50,3,0)
)</f>
        <v>憂鬱</v>
      </c>
      <c r="G1281">
        <f xml:space="preserve">
IF(A1281="","",
IFERROR(
INDEX(中間シート!$B:$CB,
MATCH(A1281&amp;B1281,中間シート!$A$1:$A$149,0),
MATCH(F1281,中間シート!$B$2:$CB$2,0)
),
"")
)</f>
        <v>0</v>
      </c>
      <c r="H1281">
        <f t="shared" si="57"/>
        <v>0</v>
      </c>
      <c r="I1281" t="str">
        <f t="shared" si="58"/>
        <v/>
      </c>
      <c r="J1281">
        <f xml:space="preserve">
_xlfn.SWITCH(E1281,
"良好サイン",H1281*VLOOKUP(F1281,参照用!$P$2:$Q$55,2,0),
"注意サイン",H1281*VLOOKUP(F1281,参照用!$P$2:$Q$55,2,0),
""
)</f>
        <v>0</v>
      </c>
      <c r="K1281" s="20">
        <f t="shared" si="59"/>
        <v>60</v>
      </c>
    </row>
    <row r="1282" spans="1:11" x14ac:dyDescent="0.2">
      <c r="A1282" s="8">
        <f>IF(INDEX(中間シート!B$1:B$149,QUOTIENT(ROW(A1282)-2, 参照用!$J$12) + 3,1)&gt;0,
INDEX(中間シート!B$1:B$149,QUOTIENT(ROW(A1282)-2, 参照用!$J$12) + 3,1),
"")</f>
        <v>46035</v>
      </c>
      <c r="B1282" s="8" t="str">
        <f>IF(INDEX(中間シート!D$1:D$149,QUOTIENT(ROW(B1282)-2, 参照用!$J$12) + 3,1)&gt;0,
INDEX(中間シート!D$1:D$149,QUOTIENT(ROW(B1282)-2, 参照用!$J$12) + 3,1),
"")</f>
        <v>朝</v>
      </c>
      <c r="C1282" s="8" t="str">
        <f>INDEX(中間シート!$A$1:$AZ$149,MATCH(A1282&amp;B1282,中間シート!$A$1:$A$149,0),MATCH(C$1,中間シート!$A$2:$AZ$2,0))</f>
        <v/>
      </c>
      <c r="D1282" s="8" t="str">
        <f>INDEX(中間シート!$A$1:$AZ$149,MATCH($A1282&amp;$B1282,中間シート!$A$1:$A$149,0),MATCH(D$1,中間シート!$A$2:$AZ$2,0))</f>
        <v/>
      </c>
      <c r="E1282" t="str">
        <f>IF(
A1282="","",
VLOOKUP(MOD(ROW(A1282)-2, 参照用!$J$12) + 1,参照用!$N$1:$P$50,2,0)
)</f>
        <v>注意サイン</v>
      </c>
      <c r="F1282" t="str">
        <f xml:space="preserve">
IF(A1282="","",
VLOOKUP(MOD(ROW(A1282)-2, 参照用!$J$12) + 1,参照用!$N$1:$P$50,3,0)
)</f>
        <v>やる気が無い</v>
      </c>
      <c r="G1282">
        <f xml:space="preserve">
IF(A1282="","",
IFERROR(
INDEX(中間シート!$B:$CB,
MATCH(A1282&amp;B1282,中間シート!$A$1:$A$149,0),
MATCH(F1282,中間シート!$B$2:$CB$2,0)
),
"")
)</f>
        <v>0</v>
      </c>
      <c r="H1282">
        <f t="shared" si="57"/>
        <v>0</v>
      </c>
      <c r="I1282" t="str">
        <f t="shared" si="58"/>
        <v/>
      </c>
      <c r="J1282">
        <f xml:space="preserve">
_xlfn.SWITCH(E1282,
"良好サイン",H1282*VLOOKUP(F1282,参照用!$P$2:$Q$55,2,0),
"注意サイン",H1282*VLOOKUP(F1282,参照用!$P$2:$Q$55,2,0),
""
)</f>
        <v>0</v>
      </c>
      <c r="K1282" s="20">
        <f t="shared" si="59"/>
        <v>60</v>
      </c>
    </row>
    <row r="1283" spans="1:11" x14ac:dyDescent="0.2">
      <c r="A1283" s="8">
        <f>IF(INDEX(中間シート!B$1:B$149,QUOTIENT(ROW(A1283)-2, 参照用!$J$12) + 3,1)&gt;0,
INDEX(中間シート!B$1:B$149,QUOTIENT(ROW(A1283)-2, 参照用!$J$12) + 3,1),
"")</f>
        <v>46035</v>
      </c>
      <c r="B1283" s="8" t="str">
        <f>IF(INDEX(中間シート!D$1:D$149,QUOTIENT(ROW(B1283)-2, 参照用!$J$12) + 3,1)&gt;0,
INDEX(中間シート!D$1:D$149,QUOTIENT(ROW(B1283)-2, 参照用!$J$12) + 3,1),
"")</f>
        <v>朝</v>
      </c>
      <c r="C1283" s="8" t="str">
        <f>INDEX(中間シート!$A$1:$AZ$149,MATCH(A1283&amp;B1283,中間シート!$A$1:$A$149,0),MATCH(C$1,中間シート!$A$2:$AZ$2,0))</f>
        <v/>
      </c>
      <c r="D1283" s="8" t="str">
        <f>INDEX(中間シート!$A$1:$AZ$149,MATCH($A1283&amp;$B1283,中間シート!$A$1:$A$149,0),MATCH(D$1,中間シート!$A$2:$AZ$2,0))</f>
        <v/>
      </c>
      <c r="E1283" t="str">
        <f>IF(
A1283="","",
VLOOKUP(MOD(ROW(A1283)-2, 参照用!$J$12) + 1,参照用!$N$1:$P$50,2,0)
)</f>
        <v>注意サイン</v>
      </c>
      <c r="F1283" t="str">
        <f xml:space="preserve">
IF(A1283="","",
VLOOKUP(MOD(ROW(A1283)-2, 参照用!$J$12) + 1,参照用!$N$1:$P$50,3,0)
)</f>
        <v>物忘れ</v>
      </c>
      <c r="G1283">
        <f xml:space="preserve">
IF(A1283="","",
IFERROR(
INDEX(中間シート!$B:$CB,
MATCH(A1283&amp;B1283,中間シート!$A$1:$A$149,0),
MATCH(F1283,中間シート!$B$2:$CB$2,0)
),
"")
)</f>
        <v>0</v>
      </c>
      <c r="H1283">
        <f t="shared" ref="H1283:H1346" si="60">IFERROR(IF(VALUE(G1283)&gt;100,"",VALUE(G1283)),"")</f>
        <v>0</v>
      </c>
      <c r="I1283" t="str">
        <f t="shared" ref="I1283:I1346" si="61">IF(H1283="",G1283,"")</f>
        <v/>
      </c>
      <c r="J1283">
        <f xml:space="preserve">
_xlfn.SWITCH(E1283,
"良好サイン",H1283*VLOOKUP(F1283,参照用!$P$2:$Q$55,2,0),
"注意サイン",H1283*VLOOKUP(F1283,参照用!$P$2:$Q$55,2,0),
""
)</f>
        <v>0</v>
      </c>
      <c r="K1283" s="20">
        <f t="shared" ref="K1283:K1346" si="62">IFERROR(IF(A1283="","",(60+SUMIFS($J$1:$J$3999,$A$1:$A$3999,A1283,$B$1:$B$3999,B1283)))
/
(1+SUMIFS(H:H,A:A,A1283,B:B,B1283,E:E,"悪化サイン")),"")</f>
        <v>60</v>
      </c>
    </row>
    <row r="1284" spans="1:11" x14ac:dyDescent="0.2">
      <c r="A1284" s="8">
        <f>IF(INDEX(中間シート!B$1:B$149,QUOTIENT(ROW(A1284)-2, 参照用!$J$12) + 3,1)&gt;0,
INDEX(中間シート!B$1:B$149,QUOTIENT(ROW(A1284)-2, 参照用!$J$12) + 3,1),
"")</f>
        <v>46035</v>
      </c>
      <c r="B1284" s="8" t="str">
        <f>IF(INDEX(中間シート!D$1:D$149,QUOTIENT(ROW(B1284)-2, 参照用!$J$12) + 3,1)&gt;0,
INDEX(中間シート!D$1:D$149,QUOTIENT(ROW(B1284)-2, 参照用!$J$12) + 3,1),
"")</f>
        <v>朝</v>
      </c>
      <c r="C1284" s="8" t="str">
        <f>INDEX(中間シート!$A$1:$AZ$149,MATCH(A1284&amp;B1284,中間シート!$A$1:$A$149,0),MATCH(C$1,中間シート!$A$2:$AZ$2,0))</f>
        <v/>
      </c>
      <c r="D1284" s="8" t="str">
        <f>INDEX(中間シート!$A$1:$AZ$149,MATCH($A1284&amp;$B1284,中間シート!$A$1:$A$149,0),MATCH(D$1,中間シート!$A$2:$AZ$2,0))</f>
        <v/>
      </c>
      <c r="E1284" t="str">
        <f>IF(
A1284="","",
VLOOKUP(MOD(ROW(A1284)-2, 参照用!$J$12) + 1,参照用!$N$1:$P$50,2,0)
)</f>
        <v>悪化サイン</v>
      </c>
      <c r="F1284" t="str">
        <f xml:space="preserve">
IF(A1284="","",
VLOOKUP(MOD(ROW(A1284)-2, 参照用!$J$12) + 1,参照用!$N$1:$P$50,3,0)
)</f>
        <v>イライラ</v>
      </c>
      <c r="G1284">
        <f xml:space="preserve">
IF(A1284="","",
IFERROR(
INDEX(中間シート!$B:$CB,
MATCH(A1284&amp;B1284,中間シート!$A$1:$A$149,0),
MATCH(F1284,中間シート!$B$2:$CB$2,0)
),
"")
)</f>
        <v>0</v>
      </c>
      <c r="H1284">
        <f t="shared" si="60"/>
        <v>0</v>
      </c>
      <c r="I1284" t="str">
        <f t="shared" si="61"/>
        <v/>
      </c>
      <c r="J1284" t="str">
        <f xml:space="preserve">
_xlfn.SWITCH(E1284,
"良好サイン",H1284*VLOOKUP(F1284,参照用!$P$2:$Q$55,2,0),
"注意サイン",H1284*VLOOKUP(F1284,参照用!$P$2:$Q$55,2,0),
""
)</f>
        <v/>
      </c>
      <c r="K1284" s="20">
        <f t="shared" si="62"/>
        <v>60</v>
      </c>
    </row>
    <row r="1285" spans="1:11" x14ac:dyDescent="0.2">
      <c r="A1285" s="8">
        <f>IF(INDEX(中間シート!B$1:B$149,QUOTIENT(ROW(A1285)-2, 参照用!$J$12) + 3,1)&gt;0,
INDEX(中間シート!B$1:B$149,QUOTIENT(ROW(A1285)-2, 参照用!$J$12) + 3,1),
"")</f>
        <v>46035</v>
      </c>
      <c r="B1285" s="8" t="str">
        <f>IF(INDEX(中間シート!D$1:D$149,QUOTIENT(ROW(B1285)-2, 参照用!$J$12) + 3,1)&gt;0,
INDEX(中間シート!D$1:D$149,QUOTIENT(ROW(B1285)-2, 参照用!$J$12) + 3,1),
"")</f>
        <v>朝</v>
      </c>
      <c r="C1285" s="8" t="str">
        <f>INDEX(中間シート!$A$1:$AZ$149,MATCH(A1285&amp;B1285,中間シート!$A$1:$A$149,0),MATCH(C$1,中間シート!$A$2:$AZ$2,0))</f>
        <v/>
      </c>
      <c r="D1285" s="8" t="str">
        <f>INDEX(中間シート!$A$1:$AZ$149,MATCH($A1285&amp;$B1285,中間シート!$A$1:$A$149,0),MATCH(D$1,中間シート!$A$2:$AZ$2,0))</f>
        <v/>
      </c>
      <c r="E1285" t="str">
        <f>IF(
A1285="","",
VLOOKUP(MOD(ROW(A1285)-2, 参照用!$J$12) + 1,参照用!$N$1:$P$50,2,0)
)</f>
        <v>悪化サイン</v>
      </c>
      <c r="F1285" t="str">
        <f xml:space="preserve">
IF(A1285="","",
VLOOKUP(MOD(ROW(A1285)-2, 参照用!$J$12) + 1,参照用!$N$1:$P$50,3,0)
)</f>
        <v>恐怖心</v>
      </c>
      <c r="G1285">
        <f xml:space="preserve">
IF(A1285="","",
IFERROR(
INDEX(中間シート!$B:$CB,
MATCH(A1285&amp;B1285,中間シート!$A$1:$A$149,0),
MATCH(F1285,中間シート!$B$2:$CB$2,0)
),
"")
)</f>
        <v>0</v>
      </c>
      <c r="H1285">
        <f t="shared" si="60"/>
        <v>0</v>
      </c>
      <c r="I1285" t="str">
        <f t="shared" si="61"/>
        <v/>
      </c>
      <c r="J1285" t="str">
        <f xml:space="preserve">
_xlfn.SWITCH(E1285,
"良好サイン",H1285*VLOOKUP(F1285,参照用!$P$2:$Q$55,2,0),
"注意サイン",H1285*VLOOKUP(F1285,参照用!$P$2:$Q$55,2,0),
""
)</f>
        <v/>
      </c>
      <c r="K1285" s="20">
        <f t="shared" si="62"/>
        <v>60</v>
      </c>
    </row>
    <row r="1286" spans="1:11" x14ac:dyDescent="0.2">
      <c r="A1286" s="8">
        <f>IF(INDEX(中間シート!B$1:B$149,QUOTIENT(ROW(A1286)-2, 参照用!$J$12) + 3,1)&gt;0,
INDEX(中間シート!B$1:B$149,QUOTIENT(ROW(A1286)-2, 参照用!$J$12) + 3,1),
"")</f>
        <v>46035</v>
      </c>
      <c r="B1286" s="8" t="str">
        <f>IF(INDEX(中間シート!D$1:D$149,QUOTIENT(ROW(B1286)-2, 参照用!$J$12) + 3,1)&gt;0,
INDEX(中間シート!D$1:D$149,QUOTIENT(ROW(B1286)-2, 参照用!$J$12) + 3,1),
"")</f>
        <v>朝</v>
      </c>
      <c r="C1286" s="8" t="str">
        <f>INDEX(中間シート!$A$1:$AZ$149,MATCH(A1286&amp;B1286,中間シート!$A$1:$A$149,0),MATCH(C$1,中間シート!$A$2:$AZ$2,0))</f>
        <v/>
      </c>
      <c r="D1286" s="8" t="str">
        <f>INDEX(中間シート!$A$1:$AZ$149,MATCH($A1286&amp;$B1286,中間シート!$A$1:$A$149,0),MATCH(D$1,中間シート!$A$2:$AZ$2,0))</f>
        <v/>
      </c>
      <c r="E1286" t="str">
        <f>IF(
A1286="","",
VLOOKUP(MOD(ROW(A1286)-2, 参照用!$J$12) + 1,参照用!$N$1:$P$50,2,0)
)</f>
        <v>悪化サイン</v>
      </c>
      <c r="F1286" t="str">
        <f xml:space="preserve">
IF(A1286="","",
VLOOKUP(MOD(ROW(A1286)-2, 参照用!$J$12) + 1,参照用!$N$1:$P$50,3,0)
)</f>
        <v>外出不可</v>
      </c>
      <c r="G1286">
        <f xml:space="preserve">
IF(A1286="","",
IFERROR(
INDEX(中間シート!$B:$CB,
MATCH(A1286&amp;B1286,中間シート!$A$1:$A$149,0),
MATCH(F1286,中間シート!$B$2:$CB$2,0)
),
"")
)</f>
        <v>0</v>
      </c>
      <c r="H1286">
        <f t="shared" si="60"/>
        <v>0</v>
      </c>
      <c r="I1286" t="str">
        <f t="shared" si="61"/>
        <v/>
      </c>
      <c r="J1286" t="str">
        <f xml:space="preserve">
_xlfn.SWITCH(E1286,
"良好サイン",H1286*VLOOKUP(F1286,参照用!$P$2:$Q$55,2,0),
"注意サイン",H1286*VLOOKUP(F1286,参照用!$P$2:$Q$55,2,0),
""
)</f>
        <v/>
      </c>
      <c r="K1286" s="20">
        <f t="shared" si="62"/>
        <v>60</v>
      </c>
    </row>
    <row r="1287" spans="1:11" x14ac:dyDescent="0.2">
      <c r="A1287" s="8">
        <f>IF(INDEX(中間シート!B$1:B$149,QUOTIENT(ROW(A1287)-2, 参照用!$J$12) + 3,1)&gt;0,
INDEX(中間シート!B$1:B$149,QUOTIENT(ROW(A1287)-2, 参照用!$J$12) + 3,1),
"")</f>
        <v>46035</v>
      </c>
      <c r="B1287" s="8" t="str">
        <f>IF(INDEX(中間シート!D$1:D$149,QUOTIENT(ROW(B1287)-2, 参照用!$J$12) + 3,1)&gt;0,
INDEX(中間シート!D$1:D$149,QUOTIENT(ROW(B1287)-2, 参照用!$J$12) + 3,1),
"")</f>
        <v>朝</v>
      </c>
      <c r="C1287" s="8" t="str">
        <f>INDEX(中間シート!$A$1:$AZ$149,MATCH(A1287&amp;B1287,中間シート!$A$1:$A$149,0),MATCH(C$1,中間シート!$A$2:$AZ$2,0))</f>
        <v/>
      </c>
      <c r="D1287" s="8" t="str">
        <f>INDEX(中間シート!$A$1:$AZ$149,MATCH($A1287&amp;$B1287,中間シート!$A$1:$A$149,0),MATCH(D$1,中間シート!$A$2:$AZ$2,0))</f>
        <v/>
      </c>
      <c r="E1287" t="str">
        <f>IF(
A1287="","",
VLOOKUP(MOD(ROW(A1287)-2, 参照用!$J$12) + 1,参照用!$N$1:$P$50,2,0)
)</f>
        <v>悪化サイン</v>
      </c>
      <c r="F1287" t="str">
        <f xml:space="preserve">
IF(A1287="","",
VLOOKUP(MOD(ROW(A1287)-2, 参照用!$J$12) + 1,参照用!$N$1:$P$50,3,0)
)</f>
        <v>思考不能</v>
      </c>
      <c r="G1287">
        <f xml:space="preserve">
IF(A1287="","",
IFERROR(
INDEX(中間シート!$B:$CB,
MATCH(A1287&amp;B1287,中間シート!$A$1:$A$149,0),
MATCH(F1287,中間シート!$B$2:$CB$2,0)
),
"")
)</f>
        <v>0</v>
      </c>
      <c r="H1287">
        <f t="shared" si="60"/>
        <v>0</v>
      </c>
      <c r="I1287" t="str">
        <f t="shared" si="61"/>
        <v/>
      </c>
      <c r="J1287" t="str">
        <f xml:space="preserve">
_xlfn.SWITCH(E1287,
"良好サイン",H1287*VLOOKUP(F1287,参照用!$P$2:$Q$55,2,0),
"注意サイン",H1287*VLOOKUP(F1287,参照用!$P$2:$Q$55,2,0),
""
)</f>
        <v/>
      </c>
      <c r="K1287" s="20">
        <f t="shared" si="62"/>
        <v>60</v>
      </c>
    </row>
    <row r="1288" spans="1:11" x14ac:dyDescent="0.2">
      <c r="A1288" s="8">
        <f>IF(INDEX(中間シート!B$1:B$149,QUOTIENT(ROW(A1288)-2, 参照用!$J$12) + 3,1)&gt;0,
INDEX(中間シート!B$1:B$149,QUOTIENT(ROW(A1288)-2, 参照用!$J$12) + 3,1),
"")</f>
        <v>46035</v>
      </c>
      <c r="B1288" s="8" t="str">
        <f>IF(INDEX(中間シート!D$1:D$149,QUOTIENT(ROW(B1288)-2, 参照用!$J$12) + 3,1)&gt;0,
INDEX(中間シート!D$1:D$149,QUOTIENT(ROW(B1288)-2, 参照用!$J$12) + 3,1),
"")</f>
        <v>朝</v>
      </c>
      <c r="C1288" s="8" t="str">
        <f>INDEX(中間シート!$A$1:$AZ$149,MATCH(A1288&amp;B1288,中間シート!$A$1:$A$149,0),MATCH(C$1,中間シート!$A$2:$AZ$2,0))</f>
        <v/>
      </c>
      <c r="D1288" s="8" t="str">
        <f>INDEX(中間シート!$A$1:$AZ$149,MATCH($A1288&amp;$B1288,中間シート!$A$1:$A$149,0),MATCH(D$1,中間シート!$A$2:$AZ$2,0))</f>
        <v/>
      </c>
      <c r="E1288" t="str">
        <f>IF(
A1288="","",
VLOOKUP(MOD(ROW(A1288)-2, 参照用!$J$12) + 1,参照用!$N$1:$P$50,2,0)
)</f>
        <v>悪化サイン</v>
      </c>
      <c r="F1288" t="str">
        <f xml:space="preserve">
IF(A1288="","",
VLOOKUP(MOD(ROW(A1288)-2, 参照用!$J$12) + 1,参照用!$N$1:$P$50,3,0)
)</f>
        <v>人間不信</v>
      </c>
      <c r="G1288">
        <f xml:space="preserve">
IF(A1288="","",
IFERROR(
INDEX(中間シート!$B:$CB,
MATCH(A1288&amp;B1288,中間シート!$A$1:$A$149,0),
MATCH(F1288,中間シート!$B$2:$CB$2,0)
),
"")
)</f>
        <v>0</v>
      </c>
      <c r="H1288">
        <f t="shared" si="60"/>
        <v>0</v>
      </c>
      <c r="I1288" t="str">
        <f t="shared" si="61"/>
        <v/>
      </c>
      <c r="J1288" t="str">
        <f xml:space="preserve">
_xlfn.SWITCH(E1288,
"良好サイン",H1288*VLOOKUP(F1288,参照用!$P$2:$Q$55,2,0),
"注意サイン",H1288*VLOOKUP(F1288,参照用!$P$2:$Q$55,2,0),
""
)</f>
        <v/>
      </c>
      <c r="K1288" s="20">
        <f t="shared" si="62"/>
        <v>60</v>
      </c>
    </row>
    <row r="1289" spans="1:11" x14ac:dyDescent="0.2">
      <c r="A1289" s="8">
        <f>IF(INDEX(中間シート!B$1:B$149,QUOTIENT(ROW(A1289)-2, 参照用!$J$12) + 3,1)&gt;0,
INDEX(中間シート!B$1:B$149,QUOTIENT(ROW(A1289)-2, 参照用!$J$12) + 3,1),
"")</f>
        <v>46035</v>
      </c>
      <c r="B1289" s="8" t="str">
        <f>IF(INDEX(中間シート!D$1:D$149,QUOTIENT(ROW(B1289)-2, 参照用!$J$12) + 3,1)&gt;0,
INDEX(中間シート!D$1:D$149,QUOTIENT(ROW(B1289)-2, 参照用!$J$12) + 3,1),
"")</f>
        <v>朝</v>
      </c>
      <c r="C1289" s="8" t="str">
        <f>INDEX(中間シート!$A$1:$AZ$149,MATCH(A1289&amp;B1289,中間シート!$A$1:$A$149,0),MATCH(C$1,中間シート!$A$2:$AZ$2,0))</f>
        <v/>
      </c>
      <c r="D1289" s="8" t="str">
        <f>INDEX(中間シート!$A$1:$AZ$149,MATCH($A1289&amp;$B1289,中間シート!$A$1:$A$149,0),MATCH(D$1,中間シート!$A$2:$AZ$2,0))</f>
        <v/>
      </c>
      <c r="E1289" t="str">
        <f>IF(
A1289="","",
VLOOKUP(MOD(ROW(A1289)-2, 参照用!$J$12) + 1,参照用!$N$1:$P$50,2,0)
)</f>
        <v>悪化サイン</v>
      </c>
      <c r="F1289" t="str">
        <f xml:space="preserve">
IF(A1289="","",
VLOOKUP(MOD(ROW(A1289)-2, 参照用!$J$12) + 1,参照用!$N$1:$P$50,3,0)
)</f>
        <v>破壊衝動</v>
      </c>
      <c r="G1289">
        <f xml:space="preserve">
IF(A1289="","",
IFERROR(
INDEX(中間シート!$B:$CB,
MATCH(A1289&amp;B1289,中間シート!$A$1:$A$149,0),
MATCH(F1289,中間シート!$B$2:$CB$2,0)
),
"")
)</f>
        <v>0</v>
      </c>
      <c r="H1289">
        <f t="shared" si="60"/>
        <v>0</v>
      </c>
      <c r="I1289" t="str">
        <f t="shared" si="61"/>
        <v/>
      </c>
      <c r="J1289" t="str">
        <f xml:space="preserve">
_xlfn.SWITCH(E1289,
"良好サイン",H1289*VLOOKUP(F1289,参照用!$P$2:$Q$55,2,0),
"注意サイン",H1289*VLOOKUP(F1289,参照用!$P$2:$Q$55,2,0),
""
)</f>
        <v/>
      </c>
      <c r="K1289" s="20">
        <f t="shared" si="62"/>
        <v>60</v>
      </c>
    </row>
    <row r="1290" spans="1:11" x14ac:dyDescent="0.2">
      <c r="A1290" s="8">
        <f>IF(INDEX(中間シート!B$1:B$149,QUOTIENT(ROW(A1290)-2, 参照用!$J$12) + 3,1)&gt;0,
INDEX(中間シート!B$1:B$149,QUOTIENT(ROW(A1290)-2, 参照用!$J$12) + 3,1),
"")</f>
        <v>46035</v>
      </c>
      <c r="B1290" s="8" t="str">
        <f>IF(INDEX(中間シート!D$1:D$149,QUOTIENT(ROW(B1290)-2, 参照用!$J$12) + 3,1)&gt;0,
INDEX(中間シート!D$1:D$149,QUOTIENT(ROW(B1290)-2, 参照用!$J$12) + 3,1),
"")</f>
        <v>朝</v>
      </c>
      <c r="C1290" s="8" t="str">
        <f>INDEX(中間シート!$A$1:$AZ$149,MATCH(A1290&amp;B1290,中間シート!$A$1:$A$149,0),MATCH(C$1,中間シート!$A$2:$AZ$2,0))</f>
        <v/>
      </c>
      <c r="D1290" s="8" t="str">
        <f>INDEX(中間シート!$A$1:$AZ$149,MATCH($A1290&amp;$B1290,中間シート!$A$1:$A$149,0),MATCH(D$1,中間シート!$A$2:$AZ$2,0))</f>
        <v/>
      </c>
      <c r="E1290" t="str">
        <f>IF(
A1290="","",
VLOOKUP(MOD(ROW(A1290)-2, 参照用!$J$12) + 1,参照用!$N$1:$P$50,2,0)
)</f>
        <v>リカバリー</v>
      </c>
      <c r="F1290" t="str">
        <f xml:space="preserve">
IF(A1290="","",
VLOOKUP(MOD(ROW(A1290)-2, 参照用!$J$12) + 1,参照用!$N$1:$P$50,3,0)
)</f>
        <v>ストレッチ</v>
      </c>
      <c r="G1290">
        <f xml:space="preserve">
IF(A1290="","",
IFERROR(
INDEX(中間シート!$B:$CB,
MATCH(A1290&amp;B1290,中間シート!$A$1:$A$149,0),
MATCH(F1290,中間シート!$B$2:$CB$2,0)
),
"")
)</f>
        <v>0</v>
      </c>
      <c r="H1290">
        <f t="shared" si="60"/>
        <v>0</v>
      </c>
      <c r="I1290" t="str">
        <f t="shared" si="61"/>
        <v/>
      </c>
      <c r="J1290" t="str">
        <f xml:space="preserve">
_xlfn.SWITCH(E1290,
"良好サイン",H1290*VLOOKUP(F1290,参照用!$P$2:$Q$55,2,0),
"注意サイン",H1290*VLOOKUP(F1290,参照用!$P$2:$Q$55,2,0),
""
)</f>
        <v/>
      </c>
      <c r="K1290" s="20">
        <f t="shared" si="62"/>
        <v>60</v>
      </c>
    </row>
    <row r="1291" spans="1:11" x14ac:dyDescent="0.2">
      <c r="A1291" s="8">
        <f>IF(INDEX(中間シート!B$1:B$149,QUOTIENT(ROW(A1291)-2, 参照用!$J$12) + 3,1)&gt;0,
INDEX(中間シート!B$1:B$149,QUOTIENT(ROW(A1291)-2, 参照用!$J$12) + 3,1),
"")</f>
        <v>46035</v>
      </c>
      <c r="B1291" s="8" t="str">
        <f>IF(INDEX(中間シート!D$1:D$149,QUOTIENT(ROW(B1291)-2, 参照用!$J$12) + 3,1)&gt;0,
INDEX(中間シート!D$1:D$149,QUOTIENT(ROW(B1291)-2, 参照用!$J$12) + 3,1),
"")</f>
        <v>朝</v>
      </c>
      <c r="C1291" s="8" t="str">
        <f>INDEX(中間シート!$A$1:$AZ$149,MATCH(A1291&amp;B1291,中間シート!$A$1:$A$149,0),MATCH(C$1,中間シート!$A$2:$AZ$2,0))</f>
        <v/>
      </c>
      <c r="D1291" s="8" t="str">
        <f>INDEX(中間シート!$A$1:$AZ$149,MATCH($A1291&amp;$B1291,中間シート!$A$1:$A$149,0),MATCH(D$1,中間シート!$A$2:$AZ$2,0))</f>
        <v/>
      </c>
      <c r="E1291" t="str">
        <f>IF(
A1291="","",
VLOOKUP(MOD(ROW(A1291)-2, 参照用!$J$12) + 1,参照用!$N$1:$P$50,2,0)
)</f>
        <v>リカバリー</v>
      </c>
      <c r="F1291" t="str">
        <f xml:space="preserve">
IF(A1291="","",
VLOOKUP(MOD(ROW(A1291)-2, 参照用!$J$12) + 1,参照用!$N$1:$P$50,3,0)
)</f>
        <v>仮眠</v>
      </c>
      <c r="G1291">
        <f xml:space="preserve">
IF(A1291="","",
IFERROR(
INDEX(中間シート!$B:$CB,
MATCH(A1291&amp;B1291,中間シート!$A$1:$A$149,0),
MATCH(F1291,中間シート!$B$2:$CB$2,0)
),
"")
)</f>
        <v>0</v>
      </c>
      <c r="H1291">
        <f t="shared" si="60"/>
        <v>0</v>
      </c>
      <c r="I1291" t="str">
        <f t="shared" si="61"/>
        <v/>
      </c>
      <c r="J1291" t="str">
        <f xml:space="preserve">
_xlfn.SWITCH(E1291,
"良好サイン",H1291*VLOOKUP(F1291,参照用!$P$2:$Q$55,2,0),
"注意サイン",H1291*VLOOKUP(F1291,参照用!$P$2:$Q$55,2,0),
""
)</f>
        <v/>
      </c>
      <c r="K1291" s="20">
        <f t="shared" si="62"/>
        <v>60</v>
      </c>
    </row>
    <row r="1292" spans="1:11" x14ac:dyDescent="0.2">
      <c r="A1292" s="8">
        <f>IF(INDEX(中間シート!B$1:B$149,QUOTIENT(ROW(A1292)-2, 参照用!$J$12) + 3,1)&gt;0,
INDEX(中間シート!B$1:B$149,QUOTIENT(ROW(A1292)-2, 参照用!$J$12) + 3,1),
"")</f>
        <v>46035</v>
      </c>
      <c r="B1292" s="8" t="str">
        <f>IF(INDEX(中間シート!D$1:D$149,QUOTIENT(ROW(B1292)-2, 参照用!$J$12) + 3,1)&gt;0,
INDEX(中間シート!D$1:D$149,QUOTIENT(ROW(B1292)-2, 参照用!$J$12) + 3,1),
"")</f>
        <v>朝</v>
      </c>
      <c r="C1292" s="8" t="str">
        <f>INDEX(中間シート!$A$1:$AZ$149,MATCH(A1292&amp;B1292,中間シート!$A$1:$A$149,0),MATCH(C$1,中間シート!$A$2:$AZ$2,0))</f>
        <v/>
      </c>
      <c r="D1292" s="8" t="str">
        <f>INDEX(中間シート!$A$1:$AZ$149,MATCH($A1292&amp;$B1292,中間シート!$A$1:$A$149,0),MATCH(D$1,中間シート!$A$2:$AZ$2,0))</f>
        <v/>
      </c>
      <c r="E1292" t="str">
        <f>IF(
A1292="","",
VLOOKUP(MOD(ROW(A1292)-2, 参照用!$J$12) + 1,参照用!$N$1:$P$50,2,0)
)</f>
        <v>リカバリー</v>
      </c>
      <c r="F1292" t="str">
        <f xml:space="preserve">
IF(A1292="","",
VLOOKUP(MOD(ROW(A1292)-2, 参照用!$J$12) + 1,参照用!$N$1:$P$50,3,0)
)</f>
        <v>音楽</v>
      </c>
      <c r="G1292">
        <f xml:space="preserve">
IF(A1292="","",
IFERROR(
INDEX(中間シート!$B:$CB,
MATCH(A1292&amp;B1292,中間シート!$A$1:$A$149,0),
MATCH(F1292,中間シート!$B$2:$CB$2,0)
),
"")
)</f>
        <v>0</v>
      </c>
      <c r="H1292">
        <f t="shared" si="60"/>
        <v>0</v>
      </c>
      <c r="I1292" t="str">
        <f t="shared" si="61"/>
        <v/>
      </c>
      <c r="J1292" t="str">
        <f xml:space="preserve">
_xlfn.SWITCH(E1292,
"良好サイン",H1292*VLOOKUP(F1292,参照用!$P$2:$Q$55,2,0),
"注意サイン",H1292*VLOOKUP(F1292,参照用!$P$2:$Q$55,2,0),
""
)</f>
        <v/>
      </c>
      <c r="K1292" s="20">
        <f t="shared" si="62"/>
        <v>60</v>
      </c>
    </row>
    <row r="1293" spans="1:11" x14ac:dyDescent="0.2">
      <c r="A1293" s="8">
        <f>IF(INDEX(中間シート!B$1:B$149,QUOTIENT(ROW(A1293)-2, 参照用!$J$12) + 3,1)&gt;0,
INDEX(中間シート!B$1:B$149,QUOTIENT(ROW(A1293)-2, 参照用!$J$12) + 3,1),
"")</f>
        <v>46035</v>
      </c>
      <c r="B1293" s="8" t="str">
        <f>IF(INDEX(中間シート!D$1:D$149,QUOTIENT(ROW(B1293)-2, 参照用!$J$12) + 3,1)&gt;0,
INDEX(中間シート!D$1:D$149,QUOTIENT(ROW(B1293)-2, 参照用!$J$12) + 3,1),
"")</f>
        <v>朝</v>
      </c>
      <c r="C1293" s="8" t="str">
        <f>INDEX(中間シート!$A$1:$AZ$149,MATCH(A1293&amp;B1293,中間シート!$A$1:$A$149,0),MATCH(C$1,中間シート!$A$2:$AZ$2,0))</f>
        <v/>
      </c>
      <c r="D1293" s="8" t="str">
        <f>INDEX(中間シート!$A$1:$AZ$149,MATCH($A1293&amp;$B1293,中間シート!$A$1:$A$149,0),MATCH(D$1,中間シート!$A$2:$AZ$2,0))</f>
        <v/>
      </c>
      <c r="E1293" t="str">
        <f>IF(
A1293="","",
VLOOKUP(MOD(ROW(A1293)-2, 参照用!$J$12) + 1,参照用!$N$1:$P$50,2,0)
)</f>
        <v>リカバリー</v>
      </c>
      <c r="F1293" t="str">
        <f xml:space="preserve">
IF(A1293="","",
VLOOKUP(MOD(ROW(A1293)-2, 参照用!$J$12) + 1,参照用!$N$1:$P$50,3,0)
)</f>
        <v>頓服</v>
      </c>
      <c r="G1293">
        <f xml:space="preserve">
IF(A1293="","",
IFERROR(
INDEX(中間シート!$B:$CB,
MATCH(A1293&amp;B1293,中間シート!$A$1:$A$149,0),
MATCH(F1293,中間シート!$B$2:$CB$2,0)
),
"")
)</f>
        <v>0</v>
      </c>
      <c r="H1293">
        <f t="shared" si="60"/>
        <v>0</v>
      </c>
      <c r="I1293" t="str">
        <f t="shared" si="61"/>
        <v/>
      </c>
      <c r="J1293" t="str">
        <f xml:space="preserve">
_xlfn.SWITCH(E1293,
"良好サイン",H1293*VLOOKUP(F1293,参照用!$P$2:$Q$55,2,0),
"注意サイン",H1293*VLOOKUP(F1293,参照用!$P$2:$Q$55,2,0),
""
)</f>
        <v/>
      </c>
      <c r="K1293" s="20">
        <f t="shared" si="62"/>
        <v>60</v>
      </c>
    </row>
    <row r="1294" spans="1:11" x14ac:dyDescent="0.2">
      <c r="A1294" s="8">
        <f>IF(INDEX(中間シート!B$1:B$149,QUOTIENT(ROW(A1294)-2, 参照用!$J$12) + 3,1)&gt;0,
INDEX(中間シート!B$1:B$149,QUOTIENT(ROW(A1294)-2, 参照用!$J$12) + 3,1),
"")</f>
        <v>46035</v>
      </c>
      <c r="B1294" s="8" t="str">
        <f>IF(INDEX(中間シート!D$1:D$149,QUOTIENT(ROW(B1294)-2, 参照用!$J$12) + 3,1)&gt;0,
INDEX(中間シート!D$1:D$149,QUOTIENT(ROW(B1294)-2, 参照用!$J$12) + 3,1),
"")</f>
        <v>朝</v>
      </c>
      <c r="C1294" s="8" t="str">
        <f>INDEX(中間シート!$A$1:$AZ$149,MATCH(A1294&amp;B1294,中間シート!$A$1:$A$149,0),MATCH(C$1,中間シート!$A$2:$AZ$2,0))</f>
        <v/>
      </c>
      <c r="D1294" s="8" t="str">
        <f>INDEX(中間シート!$A$1:$AZ$149,MATCH($A1294&amp;$B1294,中間シート!$A$1:$A$149,0),MATCH(D$1,中間シート!$A$2:$AZ$2,0))</f>
        <v/>
      </c>
      <c r="E1294" t="str">
        <f>IF(
A1294="","",
VLOOKUP(MOD(ROW(A1294)-2, 参照用!$J$12) + 1,参照用!$N$1:$P$50,2,0)
)</f>
        <v>リカバリー</v>
      </c>
      <c r="F1294" t="str">
        <f xml:space="preserve">
IF(A1294="","",
VLOOKUP(MOD(ROW(A1294)-2, 参照用!$J$12) + 1,参照用!$N$1:$P$50,3,0)
)</f>
        <v>散歩</v>
      </c>
      <c r="G1294">
        <f xml:space="preserve">
IF(A1294="","",
IFERROR(
INDEX(中間シート!$B:$CB,
MATCH(A1294&amp;B1294,中間シート!$A$1:$A$149,0),
MATCH(F1294,中間シート!$B$2:$CB$2,0)
),
"")
)</f>
        <v>0</v>
      </c>
      <c r="H1294">
        <f t="shared" si="60"/>
        <v>0</v>
      </c>
      <c r="I1294" t="str">
        <f t="shared" si="61"/>
        <v/>
      </c>
      <c r="J1294" t="str">
        <f xml:space="preserve">
_xlfn.SWITCH(E1294,
"良好サイン",H1294*VLOOKUP(F1294,参照用!$P$2:$Q$55,2,0),
"注意サイン",H1294*VLOOKUP(F1294,参照用!$P$2:$Q$55,2,0),
""
)</f>
        <v/>
      </c>
      <c r="K1294" s="20">
        <f t="shared" si="62"/>
        <v>60</v>
      </c>
    </row>
    <row r="1295" spans="1:11" x14ac:dyDescent="0.2">
      <c r="A1295" s="8">
        <f>IF(INDEX(中間シート!B$1:B$149,QUOTIENT(ROW(A1295)-2, 参照用!$J$12) + 3,1)&gt;0,
INDEX(中間シート!B$1:B$149,QUOTIENT(ROW(A1295)-2, 参照用!$J$12) + 3,1),
"")</f>
        <v>46035</v>
      </c>
      <c r="B1295" s="8" t="str">
        <f>IF(INDEX(中間シート!D$1:D$149,QUOTIENT(ROW(B1295)-2, 参照用!$J$12) + 3,1)&gt;0,
INDEX(中間シート!D$1:D$149,QUOTIENT(ROW(B1295)-2, 参照用!$J$12) + 3,1),
"")</f>
        <v>朝</v>
      </c>
      <c r="C1295" s="8" t="str">
        <f>INDEX(中間シート!$A$1:$AZ$149,MATCH(A1295&amp;B1295,中間シート!$A$1:$A$149,0),MATCH(C$1,中間シート!$A$2:$AZ$2,0))</f>
        <v/>
      </c>
      <c r="D1295" s="8" t="str">
        <f>INDEX(中間シート!$A$1:$AZ$149,MATCH($A1295&amp;$B1295,中間シート!$A$1:$A$149,0),MATCH(D$1,中間シート!$A$2:$AZ$2,0))</f>
        <v/>
      </c>
      <c r="E1295" t="str">
        <f>IF(
A1295="","",
VLOOKUP(MOD(ROW(A1295)-2, 参照用!$J$12) + 1,参照用!$N$1:$P$50,2,0)
)</f>
        <v>服薬</v>
      </c>
      <c r="F1295" t="str">
        <f xml:space="preserve">
IF(A1295="","",
VLOOKUP(MOD(ROW(A1295)-2, 参照用!$J$12) + 1,参照用!$N$1:$P$50,3,0)
)</f>
        <v>いつもの薬</v>
      </c>
      <c r="G1295">
        <f xml:space="preserve">
IF(A1295="","",
IFERROR(
INDEX(中間シート!$B:$CB,
MATCH(A1295&amp;B1295,中間シート!$A$1:$A$149,0),
MATCH(F1295,中間シート!$B$2:$CB$2,0)
),
"")
)</f>
        <v>0</v>
      </c>
      <c r="H1295">
        <f t="shared" si="60"/>
        <v>0</v>
      </c>
      <c r="I1295" t="str">
        <f t="shared" si="61"/>
        <v/>
      </c>
      <c r="J1295" t="str">
        <f xml:space="preserve">
_xlfn.SWITCH(E1295,
"良好サイン",H1295*VLOOKUP(F1295,参照用!$P$2:$Q$55,2,0),
"注意サイン",H1295*VLOOKUP(F1295,参照用!$P$2:$Q$55,2,0),
""
)</f>
        <v/>
      </c>
      <c r="K1295" s="20">
        <f t="shared" si="62"/>
        <v>60</v>
      </c>
    </row>
    <row r="1296" spans="1:11" x14ac:dyDescent="0.2">
      <c r="A1296" s="8">
        <f>IF(INDEX(中間シート!B$1:B$149,QUOTIENT(ROW(A1296)-2, 参照用!$J$12) + 3,1)&gt;0,
INDEX(中間シート!B$1:B$149,QUOTIENT(ROW(A1296)-2, 参照用!$J$12) + 3,1),
"")</f>
        <v>46035</v>
      </c>
      <c r="B1296" s="8" t="str">
        <f>IF(INDEX(中間シート!D$1:D$149,QUOTIENT(ROW(B1296)-2, 参照用!$J$12) + 3,1)&gt;0,
INDEX(中間シート!D$1:D$149,QUOTIENT(ROW(B1296)-2, 参照用!$J$12) + 3,1),
"")</f>
        <v>朝</v>
      </c>
      <c r="C1296" s="8" t="str">
        <f>INDEX(中間シート!$A$1:$AZ$149,MATCH(A1296&amp;B1296,中間シート!$A$1:$A$149,0),MATCH(C$1,中間シート!$A$2:$AZ$2,0))</f>
        <v/>
      </c>
      <c r="D1296" s="8" t="str">
        <f>INDEX(中間シート!$A$1:$AZ$149,MATCH($A1296&amp;$B1296,中間シート!$A$1:$A$149,0),MATCH(D$1,中間シート!$A$2:$AZ$2,0))</f>
        <v/>
      </c>
      <c r="E1296" t="str">
        <f>IF(
A1296="","",
VLOOKUP(MOD(ROW(A1296)-2, 参照用!$J$12) + 1,参照用!$N$1:$P$50,2,0)
)</f>
        <v>備考</v>
      </c>
      <c r="F1296" t="str">
        <f xml:space="preserve">
IF(A1296="","",
VLOOKUP(MOD(ROW(A1296)-2, 参照用!$J$12) + 1,参照用!$N$1:$P$50,3,0)
)</f>
        <v>コメント</v>
      </c>
      <c r="G1296" t="str">
        <f xml:space="preserve">
IF(A1296="","",
IFERROR(
INDEX(中間シート!$B:$CB,
MATCH(A1296&amp;B1296,中間シート!$A$1:$A$149,0),
MATCH(F1296,中間シート!$B$2:$CB$2,0)
),
"")
)</f>
        <v/>
      </c>
      <c r="H1296" t="str">
        <f t="shared" si="60"/>
        <v/>
      </c>
      <c r="I1296" t="str">
        <f t="shared" si="61"/>
        <v/>
      </c>
      <c r="J1296" t="str">
        <f xml:space="preserve">
_xlfn.SWITCH(E1296,
"良好サイン",H1296*VLOOKUP(F1296,参照用!$P$2:$Q$55,2,0),
"注意サイン",H1296*VLOOKUP(F1296,参照用!$P$2:$Q$55,2,0),
""
)</f>
        <v/>
      </c>
      <c r="K1296" s="20">
        <f t="shared" si="62"/>
        <v>60</v>
      </c>
    </row>
    <row r="1297" spans="1:11" x14ac:dyDescent="0.2">
      <c r="A1297" s="8">
        <f>IF(INDEX(中間シート!B$1:B$149,QUOTIENT(ROW(A1297)-2, 参照用!$J$12) + 3,1)&gt;0,
INDEX(中間シート!B$1:B$149,QUOTIENT(ROW(A1297)-2, 参照用!$J$12) + 3,1),
"")</f>
        <v>46035</v>
      </c>
      <c r="B1297" s="8" t="str">
        <f>IF(INDEX(中間シート!D$1:D$149,QUOTIENT(ROW(B1297)-2, 参照用!$J$12) + 3,1)&gt;0,
INDEX(中間シート!D$1:D$149,QUOTIENT(ROW(B1297)-2, 参照用!$J$12) + 3,1),
"")</f>
        <v>昼</v>
      </c>
      <c r="C1297" s="8" t="str">
        <f>INDEX(中間シート!$A$1:$AZ$149,MATCH(A1297&amp;B1297,中間シート!$A$1:$A$149,0),MATCH(C$1,中間シート!$A$2:$AZ$2,0))</f>
        <v/>
      </c>
      <c r="D1297" s="8" t="str">
        <f>INDEX(中間シート!$A$1:$AZ$149,MATCH($A1297&amp;$B1297,中間シート!$A$1:$A$149,0),MATCH(D$1,中間シート!$A$2:$AZ$2,0))</f>
        <v/>
      </c>
      <c r="E1297" t="str">
        <f>IF(
A1297="","",
VLOOKUP(MOD(ROW(A1297)-2, 参照用!$J$12) + 1,参照用!$N$1:$P$50,2,0)
)</f>
        <v>日付</v>
      </c>
      <c r="F1297" t="str">
        <f xml:space="preserve">
IF(A1297="","",
VLOOKUP(MOD(ROW(A1297)-2, 参照用!$J$12) + 1,参照用!$N$1:$P$50,3,0)
)</f>
        <v>日付</v>
      </c>
      <c r="G1297">
        <f xml:space="preserve">
IF(A1297="","",
IFERROR(
INDEX(中間シート!$B:$CB,
MATCH(A1297&amp;B1297,中間シート!$A$1:$A$149,0),
MATCH(F1297,中間シート!$B$2:$CB$2,0)
),
"")
)</f>
        <v>46035</v>
      </c>
      <c r="H1297" t="str">
        <f t="shared" si="60"/>
        <v/>
      </c>
      <c r="I1297">
        <f t="shared" si="61"/>
        <v>46035</v>
      </c>
      <c r="J1297" t="str">
        <f xml:space="preserve">
_xlfn.SWITCH(E1297,
"良好サイン",H1297*VLOOKUP(F1297,参照用!$P$2:$Q$55,2,0),
"注意サイン",H1297*VLOOKUP(F1297,参照用!$P$2:$Q$55,2,0),
""
)</f>
        <v/>
      </c>
      <c r="K1297" s="20">
        <f t="shared" si="62"/>
        <v>60</v>
      </c>
    </row>
    <row r="1298" spans="1:11" x14ac:dyDescent="0.2">
      <c r="A1298" s="8">
        <f>IF(INDEX(中間シート!B$1:B$149,QUOTIENT(ROW(A1298)-2, 参照用!$J$12) + 3,1)&gt;0,
INDEX(中間シート!B$1:B$149,QUOTIENT(ROW(A1298)-2, 参照用!$J$12) + 3,1),
"")</f>
        <v>46035</v>
      </c>
      <c r="B1298" s="8" t="str">
        <f>IF(INDEX(中間シート!D$1:D$149,QUOTIENT(ROW(B1298)-2, 参照用!$J$12) + 3,1)&gt;0,
INDEX(中間シート!D$1:D$149,QUOTIENT(ROW(B1298)-2, 参照用!$J$12) + 3,1),
"")</f>
        <v>昼</v>
      </c>
      <c r="C1298" s="8" t="str">
        <f>INDEX(中間シート!$A$1:$AZ$149,MATCH(A1298&amp;B1298,中間シート!$A$1:$A$149,0),MATCH(C$1,中間シート!$A$2:$AZ$2,0))</f>
        <v/>
      </c>
      <c r="D1298" s="8" t="str">
        <f>INDEX(中間シート!$A$1:$AZ$149,MATCH($A1298&amp;$B1298,中間シート!$A$1:$A$149,0),MATCH(D$1,中間シート!$A$2:$AZ$2,0))</f>
        <v/>
      </c>
      <c r="E1298" t="str">
        <f>IF(
A1298="","",
VLOOKUP(MOD(ROW(A1298)-2, 参照用!$J$12) + 1,参照用!$N$1:$P$50,2,0)
)</f>
        <v>曜日</v>
      </c>
      <c r="F1298" t="str">
        <f xml:space="preserve">
IF(A1298="","",
VLOOKUP(MOD(ROW(A1298)-2, 参照用!$J$12) + 1,参照用!$N$1:$P$50,3,0)
)</f>
        <v>曜日</v>
      </c>
      <c r="G1298" t="str">
        <f xml:space="preserve">
IF(A1298="","",
IFERROR(
INDEX(中間シート!$B:$CB,
MATCH(A1298&amp;B1298,中間シート!$A$1:$A$149,0),
MATCH(F1298,中間シート!$B$2:$CB$2,0)
),
"")
)</f>
        <v>火</v>
      </c>
      <c r="H1298" t="str">
        <f t="shared" si="60"/>
        <v/>
      </c>
      <c r="I1298" t="str">
        <f t="shared" si="61"/>
        <v>火</v>
      </c>
      <c r="J1298" t="str">
        <f xml:space="preserve">
_xlfn.SWITCH(E1298,
"良好サイン",H1298*VLOOKUP(F1298,参照用!$P$2:$Q$55,2,0),
"注意サイン",H1298*VLOOKUP(F1298,参照用!$P$2:$Q$55,2,0),
""
)</f>
        <v/>
      </c>
      <c r="K1298" s="20">
        <f t="shared" si="62"/>
        <v>60</v>
      </c>
    </row>
    <row r="1299" spans="1:11" x14ac:dyDescent="0.2">
      <c r="A1299" s="8">
        <f>IF(INDEX(中間シート!B$1:B$149,QUOTIENT(ROW(A1299)-2, 参照用!$J$12) + 3,1)&gt;0,
INDEX(中間シート!B$1:B$149,QUOTIENT(ROW(A1299)-2, 参照用!$J$12) + 3,1),
"")</f>
        <v>46035</v>
      </c>
      <c r="B1299" s="8" t="str">
        <f>IF(INDEX(中間シート!D$1:D$149,QUOTIENT(ROW(B1299)-2, 参照用!$J$12) + 3,1)&gt;0,
INDEX(中間シート!D$1:D$149,QUOTIENT(ROW(B1299)-2, 参照用!$J$12) + 3,1),
"")</f>
        <v>昼</v>
      </c>
      <c r="C1299" s="8" t="str">
        <f>INDEX(中間シート!$A$1:$AZ$149,MATCH(A1299&amp;B1299,中間シート!$A$1:$A$149,0),MATCH(C$1,中間シート!$A$2:$AZ$2,0))</f>
        <v/>
      </c>
      <c r="D1299" s="8" t="str">
        <f>INDEX(中間シート!$A$1:$AZ$149,MATCH($A1299&amp;$B1299,中間シート!$A$1:$A$149,0),MATCH(D$1,中間シート!$A$2:$AZ$2,0))</f>
        <v/>
      </c>
      <c r="E1299" t="str">
        <f>IF(
A1299="","",
VLOOKUP(MOD(ROW(A1299)-2, 参照用!$J$12) + 1,参照用!$N$1:$P$50,2,0)
)</f>
        <v>時間帯</v>
      </c>
      <c r="F1299" t="str">
        <f xml:space="preserve">
IF(A1299="","",
VLOOKUP(MOD(ROW(A1299)-2, 参照用!$J$12) + 1,参照用!$N$1:$P$50,3,0)
)</f>
        <v>時間帯</v>
      </c>
      <c r="G1299" t="str">
        <f xml:space="preserve">
IF(A1299="","",
IFERROR(
INDEX(中間シート!$B:$CB,
MATCH(A1299&amp;B1299,中間シート!$A$1:$A$149,0),
MATCH(F1299,中間シート!$B$2:$CB$2,0)
),
"")
)</f>
        <v>昼</v>
      </c>
      <c r="H1299" t="str">
        <f t="shared" si="60"/>
        <v/>
      </c>
      <c r="I1299" t="str">
        <f t="shared" si="61"/>
        <v>昼</v>
      </c>
      <c r="J1299" t="str">
        <f xml:space="preserve">
_xlfn.SWITCH(E1299,
"良好サイン",H1299*VLOOKUP(F1299,参照用!$P$2:$Q$55,2,0),
"注意サイン",H1299*VLOOKUP(F1299,参照用!$P$2:$Q$55,2,0),
""
)</f>
        <v/>
      </c>
      <c r="K1299" s="20">
        <f t="shared" si="62"/>
        <v>60</v>
      </c>
    </row>
    <row r="1300" spans="1:11" x14ac:dyDescent="0.2">
      <c r="A1300" s="8">
        <f>IF(INDEX(中間シート!B$1:B$149,QUOTIENT(ROW(A1300)-2, 参照用!$J$12) + 3,1)&gt;0,
INDEX(中間シート!B$1:B$149,QUOTIENT(ROW(A1300)-2, 参照用!$J$12) + 3,1),
"")</f>
        <v>46035</v>
      </c>
      <c r="B1300" s="8" t="str">
        <f>IF(INDEX(中間シート!D$1:D$149,QUOTIENT(ROW(B1300)-2, 参照用!$J$12) + 3,1)&gt;0,
INDEX(中間シート!D$1:D$149,QUOTIENT(ROW(B1300)-2, 参照用!$J$12) + 3,1),
"")</f>
        <v>昼</v>
      </c>
      <c r="C1300" s="8" t="str">
        <f>INDEX(中間シート!$A$1:$AZ$149,MATCH(A1300&amp;B1300,中間シート!$A$1:$A$149,0),MATCH(C$1,中間シート!$A$2:$AZ$2,0))</f>
        <v/>
      </c>
      <c r="D1300" s="8" t="str">
        <f>INDEX(中間シート!$A$1:$AZ$149,MATCH($A1300&amp;$B1300,中間シート!$A$1:$A$149,0),MATCH(D$1,中間シート!$A$2:$AZ$2,0))</f>
        <v/>
      </c>
      <c r="E1300" t="str">
        <f>IF(
A1300="","",
VLOOKUP(MOD(ROW(A1300)-2, 参照用!$J$12) + 1,参照用!$N$1:$P$50,2,0)
)</f>
        <v>気候</v>
      </c>
      <c r="F1300" t="str">
        <f xml:space="preserve">
IF(A1300="","",
VLOOKUP(MOD(ROW(A1300)-2, 参照用!$J$12) + 1,参照用!$N$1:$P$50,3,0)
)</f>
        <v>天気</v>
      </c>
      <c r="G1300" t="str">
        <f xml:space="preserve">
IF(A1300="","",
IFERROR(
INDEX(中間シート!$B:$CB,
MATCH(A1300&amp;B1300,中間シート!$A$1:$A$149,0),
MATCH(F1300,中間シート!$B$2:$CB$2,0)
),
"")
)</f>
        <v/>
      </c>
      <c r="H1300" t="str">
        <f t="shared" si="60"/>
        <v/>
      </c>
      <c r="I1300" t="str">
        <f t="shared" si="61"/>
        <v/>
      </c>
      <c r="J1300" t="str">
        <f xml:space="preserve">
_xlfn.SWITCH(E1300,
"良好サイン",H1300*VLOOKUP(F1300,参照用!$P$2:$Q$55,2,0),
"注意サイン",H1300*VLOOKUP(F1300,参照用!$P$2:$Q$55,2,0),
""
)</f>
        <v/>
      </c>
      <c r="K1300" s="20">
        <f t="shared" si="62"/>
        <v>60</v>
      </c>
    </row>
    <row r="1301" spans="1:11" x14ac:dyDescent="0.2">
      <c r="A1301" s="8">
        <f>IF(INDEX(中間シート!B$1:B$149,QUOTIENT(ROW(A1301)-2, 参照用!$J$12) + 3,1)&gt;0,
INDEX(中間シート!B$1:B$149,QUOTIENT(ROW(A1301)-2, 参照用!$J$12) + 3,1),
"")</f>
        <v>46035</v>
      </c>
      <c r="B1301" s="8" t="str">
        <f>IF(INDEX(中間シート!D$1:D$149,QUOTIENT(ROW(B1301)-2, 参照用!$J$12) + 3,1)&gt;0,
INDEX(中間シート!D$1:D$149,QUOTIENT(ROW(B1301)-2, 参照用!$J$12) + 3,1),
"")</f>
        <v>昼</v>
      </c>
      <c r="C1301" s="8" t="str">
        <f>INDEX(中間シート!$A$1:$AZ$149,MATCH(A1301&amp;B1301,中間シート!$A$1:$A$149,0),MATCH(C$1,中間シート!$A$2:$AZ$2,0))</f>
        <v/>
      </c>
      <c r="D1301" s="8" t="str">
        <f>INDEX(中間シート!$A$1:$AZ$149,MATCH($A1301&amp;$B1301,中間シート!$A$1:$A$149,0),MATCH(D$1,中間シート!$A$2:$AZ$2,0))</f>
        <v/>
      </c>
      <c r="E1301" t="str">
        <f>IF(
A1301="","",
VLOOKUP(MOD(ROW(A1301)-2, 参照用!$J$12) + 1,参照用!$N$1:$P$50,2,0)
)</f>
        <v>気候</v>
      </c>
      <c r="F1301" t="str">
        <f xml:space="preserve">
IF(A1301="","",
VLOOKUP(MOD(ROW(A1301)-2, 参照用!$J$12) + 1,参照用!$N$1:$P$50,3,0)
)</f>
        <v>気温</v>
      </c>
      <c r="G1301" t="str">
        <f xml:space="preserve">
IF(A1301="","",
IFERROR(
INDEX(中間シート!$B:$CB,
MATCH(A1301&amp;B1301,中間シート!$A$1:$A$149,0),
MATCH(F1301,中間シート!$B$2:$CB$2,0)
),
"")
)</f>
        <v/>
      </c>
      <c r="H1301" t="str">
        <f t="shared" si="60"/>
        <v/>
      </c>
      <c r="I1301" t="str">
        <f t="shared" si="61"/>
        <v/>
      </c>
      <c r="J1301" t="str">
        <f xml:space="preserve">
_xlfn.SWITCH(E1301,
"良好サイン",H1301*VLOOKUP(F1301,参照用!$P$2:$Q$55,2,0),
"注意サイン",H1301*VLOOKUP(F1301,参照用!$P$2:$Q$55,2,0),
""
)</f>
        <v/>
      </c>
      <c r="K1301" s="20">
        <f t="shared" si="62"/>
        <v>60</v>
      </c>
    </row>
    <row r="1302" spans="1:11" x14ac:dyDescent="0.2">
      <c r="A1302" s="8">
        <f>IF(INDEX(中間シート!B$1:B$149,QUOTIENT(ROW(A1302)-2, 参照用!$J$12) + 3,1)&gt;0,
INDEX(中間シート!B$1:B$149,QUOTIENT(ROW(A1302)-2, 参照用!$J$12) + 3,1),
"")</f>
        <v>46035</v>
      </c>
      <c r="B1302" s="8" t="str">
        <f>IF(INDEX(中間シート!D$1:D$149,QUOTIENT(ROW(B1302)-2, 参照用!$J$12) + 3,1)&gt;0,
INDEX(中間シート!D$1:D$149,QUOTIENT(ROW(B1302)-2, 参照用!$J$12) + 3,1),
"")</f>
        <v>昼</v>
      </c>
      <c r="C1302" s="8" t="str">
        <f>INDEX(中間シート!$A$1:$AZ$149,MATCH(A1302&amp;B1302,中間シート!$A$1:$A$149,0),MATCH(C$1,中間シート!$A$2:$AZ$2,0))</f>
        <v/>
      </c>
      <c r="D1302" s="8" t="str">
        <f>INDEX(中間シート!$A$1:$AZ$149,MATCH($A1302&amp;$B1302,中間シート!$A$1:$A$149,0),MATCH(D$1,中間シート!$A$2:$AZ$2,0))</f>
        <v/>
      </c>
      <c r="E1302" t="str">
        <f>IF(
A1302="","",
VLOOKUP(MOD(ROW(A1302)-2, 参照用!$J$12) + 1,参照用!$N$1:$P$50,2,0)
)</f>
        <v>基礎指標</v>
      </c>
      <c r="F1302" t="str">
        <f xml:space="preserve">
IF(A1302="","",
VLOOKUP(MOD(ROW(A1302)-2, 参照用!$J$12) + 1,参照用!$N$1:$P$50,3,0)
)</f>
        <v>睡眠</v>
      </c>
      <c r="G1302">
        <f xml:space="preserve">
IF(A1302="","",
IFERROR(
INDEX(中間シート!$B:$CB,
MATCH(A1302&amp;B1302,中間シート!$A$1:$A$149,0),
MATCH(F1302,中間シート!$B$2:$CB$2,0)
),
"")
)</f>
        <v>0</v>
      </c>
      <c r="H1302">
        <f t="shared" si="60"/>
        <v>0</v>
      </c>
      <c r="I1302" t="str">
        <f t="shared" si="61"/>
        <v/>
      </c>
      <c r="J1302" t="str">
        <f xml:space="preserve">
_xlfn.SWITCH(E1302,
"良好サイン",H1302*VLOOKUP(F1302,参照用!$P$2:$Q$55,2,0),
"注意サイン",H1302*VLOOKUP(F1302,参照用!$P$2:$Q$55,2,0),
""
)</f>
        <v/>
      </c>
      <c r="K1302" s="20">
        <f t="shared" si="62"/>
        <v>60</v>
      </c>
    </row>
    <row r="1303" spans="1:11" x14ac:dyDescent="0.2">
      <c r="A1303" s="8">
        <f>IF(INDEX(中間シート!B$1:B$149,QUOTIENT(ROW(A1303)-2, 参照用!$J$12) + 3,1)&gt;0,
INDEX(中間シート!B$1:B$149,QUOTIENT(ROW(A1303)-2, 参照用!$J$12) + 3,1),
"")</f>
        <v>46035</v>
      </c>
      <c r="B1303" s="8" t="str">
        <f>IF(INDEX(中間シート!D$1:D$149,QUOTIENT(ROW(B1303)-2, 参照用!$J$12) + 3,1)&gt;0,
INDEX(中間シート!D$1:D$149,QUOTIENT(ROW(B1303)-2, 参照用!$J$12) + 3,1),
"")</f>
        <v>昼</v>
      </c>
      <c r="C1303" s="8" t="str">
        <f>INDEX(中間シート!$A$1:$AZ$149,MATCH(A1303&amp;B1303,中間シート!$A$1:$A$149,0),MATCH(C$1,中間シート!$A$2:$AZ$2,0))</f>
        <v/>
      </c>
      <c r="D1303" s="8" t="str">
        <f>INDEX(中間シート!$A$1:$AZ$149,MATCH($A1303&amp;$B1303,中間シート!$A$1:$A$149,0),MATCH(D$1,中間シート!$A$2:$AZ$2,0))</f>
        <v/>
      </c>
      <c r="E1303" t="str">
        <f>IF(
A1303="","",
VLOOKUP(MOD(ROW(A1303)-2, 参照用!$J$12) + 1,参照用!$N$1:$P$50,2,0)
)</f>
        <v>基礎指標</v>
      </c>
      <c r="F1303" t="str">
        <f xml:space="preserve">
IF(A1303="","",
VLOOKUP(MOD(ROW(A1303)-2, 参照用!$J$12) + 1,参照用!$N$1:$P$50,3,0)
)</f>
        <v>食事</v>
      </c>
      <c r="G1303">
        <f xml:space="preserve">
IF(A1303="","",
IFERROR(
INDEX(中間シート!$B:$CB,
MATCH(A1303&amp;B1303,中間シート!$A$1:$A$149,0),
MATCH(F1303,中間シート!$B$2:$CB$2,0)
),
"")
)</f>
        <v>0</v>
      </c>
      <c r="H1303">
        <f t="shared" si="60"/>
        <v>0</v>
      </c>
      <c r="I1303" t="str">
        <f t="shared" si="61"/>
        <v/>
      </c>
      <c r="J1303" t="str">
        <f xml:space="preserve">
_xlfn.SWITCH(E1303,
"良好サイン",H1303*VLOOKUP(F1303,参照用!$P$2:$Q$55,2,0),
"注意サイン",H1303*VLOOKUP(F1303,参照用!$P$2:$Q$55,2,0),
""
)</f>
        <v/>
      </c>
      <c r="K1303" s="20">
        <f t="shared" si="62"/>
        <v>60</v>
      </c>
    </row>
    <row r="1304" spans="1:11" x14ac:dyDescent="0.2">
      <c r="A1304" s="8">
        <f>IF(INDEX(中間シート!B$1:B$149,QUOTIENT(ROW(A1304)-2, 参照用!$J$12) + 3,1)&gt;0,
INDEX(中間シート!B$1:B$149,QUOTIENT(ROW(A1304)-2, 参照用!$J$12) + 3,1),
"")</f>
        <v>46035</v>
      </c>
      <c r="B1304" s="8" t="str">
        <f>IF(INDEX(中間シート!D$1:D$149,QUOTIENT(ROW(B1304)-2, 参照用!$J$12) + 3,1)&gt;0,
INDEX(中間シート!D$1:D$149,QUOTIENT(ROW(B1304)-2, 参照用!$J$12) + 3,1),
"")</f>
        <v>昼</v>
      </c>
      <c r="C1304" s="8" t="str">
        <f>INDEX(中間シート!$A$1:$AZ$149,MATCH(A1304&amp;B1304,中間シート!$A$1:$A$149,0),MATCH(C$1,中間シート!$A$2:$AZ$2,0))</f>
        <v/>
      </c>
      <c r="D1304" s="8" t="str">
        <f>INDEX(中間シート!$A$1:$AZ$149,MATCH($A1304&amp;$B1304,中間シート!$A$1:$A$149,0),MATCH(D$1,中間シート!$A$2:$AZ$2,0))</f>
        <v/>
      </c>
      <c r="E1304" t="str">
        <f>IF(
A1304="","",
VLOOKUP(MOD(ROW(A1304)-2, 参照用!$J$12) + 1,参照用!$N$1:$P$50,2,0)
)</f>
        <v>基礎指標</v>
      </c>
      <c r="F1304" t="str">
        <f xml:space="preserve">
IF(A1304="","",
VLOOKUP(MOD(ROW(A1304)-2, 参照用!$J$12) + 1,参照用!$N$1:$P$50,3,0)
)</f>
        <v>ストレス</v>
      </c>
      <c r="G1304">
        <f xml:space="preserve">
IF(A1304="","",
IFERROR(
INDEX(中間シート!$B:$CB,
MATCH(A1304&amp;B1304,中間シート!$A$1:$A$149,0),
MATCH(F1304,中間シート!$B$2:$CB$2,0)
),
"")
)</f>
        <v>0</v>
      </c>
      <c r="H1304">
        <f t="shared" si="60"/>
        <v>0</v>
      </c>
      <c r="I1304" t="str">
        <f t="shared" si="61"/>
        <v/>
      </c>
      <c r="J1304" t="str">
        <f xml:space="preserve">
_xlfn.SWITCH(E1304,
"良好サイン",H1304*VLOOKUP(F1304,参照用!$P$2:$Q$55,2,0),
"注意サイン",H1304*VLOOKUP(F1304,参照用!$P$2:$Q$55,2,0),
""
)</f>
        <v/>
      </c>
      <c r="K1304" s="20">
        <f t="shared" si="62"/>
        <v>60</v>
      </c>
    </row>
    <row r="1305" spans="1:11" x14ac:dyDescent="0.2">
      <c r="A1305" s="8">
        <f>IF(INDEX(中間シート!B$1:B$149,QUOTIENT(ROW(A1305)-2, 参照用!$J$12) + 3,1)&gt;0,
INDEX(中間シート!B$1:B$149,QUOTIENT(ROW(A1305)-2, 参照用!$J$12) + 3,1),
"")</f>
        <v>46035</v>
      </c>
      <c r="B1305" s="8" t="str">
        <f>IF(INDEX(中間シート!D$1:D$149,QUOTIENT(ROW(B1305)-2, 参照用!$J$12) + 3,1)&gt;0,
INDEX(中間シート!D$1:D$149,QUOTIENT(ROW(B1305)-2, 参照用!$J$12) + 3,1),
"")</f>
        <v>昼</v>
      </c>
      <c r="C1305" s="8" t="str">
        <f>INDEX(中間シート!$A$1:$AZ$149,MATCH(A1305&amp;B1305,中間シート!$A$1:$A$149,0),MATCH(C$1,中間シート!$A$2:$AZ$2,0))</f>
        <v/>
      </c>
      <c r="D1305" s="8" t="str">
        <f>INDEX(中間シート!$A$1:$AZ$149,MATCH($A1305&amp;$B1305,中間シート!$A$1:$A$149,0),MATCH(D$1,中間シート!$A$2:$AZ$2,0))</f>
        <v/>
      </c>
      <c r="E1305" t="str">
        <f>IF(
A1305="","",
VLOOKUP(MOD(ROW(A1305)-2, 参照用!$J$12) + 1,参照用!$N$1:$P$50,2,0)
)</f>
        <v>良好サイン</v>
      </c>
      <c r="F1305" t="str">
        <f xml:space="preserve">
IF(A1305="","",
VLOOKUP(MOD(ROW(A1305)-2, 参照用!$J$12) + 1,参照用!$N$1:$P$50,3,0)
)</f>
        <v>プラス思考</v>
      </c>
      <c r="G1305">
        <f xml:space="preserve">
IF(A1305="","",
IFERROR(
INDEX(中間シート!$B:$CB,
MATCH(A1305&amp;B1305,中間シート!$A$1:$A$149,0),
MATCH(F1305,中間シート!$B$2:$CB$2,0)
),
"")
)</f>
        <v>0</v>
      </c>
      <c r="H1305">
        <f t="shared" si="60"/>
        <v>0</v>
      </c>
      <c r="I1305" t="str">
        <f t="shared" si="61"/>
        <v/>
      </c>
      <c r="J1305">
        <f xml:space="preserve">
_xlfn.SWITCH(E1305,
"良好サイン",H1305*VLOOKUP(F1305,参照用!$P$2:$Q$55,2,0),
"注意サイン",H1305*VLOOKUP(F1305,参照用!$P$2:$Q$55,2,0),
""
)</f>
        <v>0</v>
      </c>
      <c r="K1305" s="20">
        <f t="shared" si="62"/>
        <v>60</v>
      </c>
    </row>
    <row r="1306" spans="1:11" x14ac:dyDescent="0.2">
      <c r="A1306" s="8">
        <f>IF(INDEX(中間シート!B$1:B$149,QUOTIENT(ROW(A1306)-2, 参照用!$J$12) + 3,1)&gt;0,
INDEX(中間シート!B$1:B$149,QUOTIENT(ROW(A1306)-2, 参照用!$J$12) + 3,1),
"")</f>
        <v>46035</v>
      </c>
      <c r="B1306" s="8" t="str">
        <f>IF(INDEX(中間シート!D$1:D$149,QUOTIENT(ROW(B1306)-2, 参照用!$J$12) + 3,1)&gt;0,
INDEX(中間シート!D$1:D$149,QUOTIENT(ROW(B1306)-2, 参照用!$J$12) + 3,1),
"")</f>
        <v>昼</v>
      </c>
      <c r="C1306" s="8" t="str">
        <f>INDEX(中間シート!$A$1:$AZ$149,MATCH(A1306&amp;B1306,中間シート!$A$1:$A$149,0),MATCH(C$1,中間シート!$A$2:$AZ$2,0))</f>
        <v/>
      </c>
      <c r="D1306" s="8" t="str">
        <f>INDEX(中間シート!$A$1:$AZ$149,MATCH($A1306&amp;$B1306,中間シート!$A$1:$A$149,0),MATCH(D$1,中間シート!$A$2:$AZ$2,0))</f>
        <v/>
      </c>
      <c r="E1306" t="str">
        <f>IF(
A1306="","",
VLOOKUP(MOD(ROW(A1306)-2, 参照用!$J$12) + 1,参照用!$N$1:$P$50,2,0)
)</f>
        <v>良好サイン</v>
      </c>
      <c r="F1306" t="str">
        <f xml:space="preserve">
IF(A1306="","",
VLOOKUP(MOD(ROW(A1306)-2, 参照用!$J$12) + 1,参照用!$N$1:$P$50,3,0)
)</f>
        <v>元気</v>
      </c>
      <c r="G1306">
        <f xml:space="preserve">
IF(A1306="","",
IFERROR(
INDEX(中間シート!$B:$CB,
MATCH(A1306&amp;B1306,中間シート!$A$1:$A$149,0),
MATCH(F1306,中間シート!$B$2:$CB$2,0)
),
"")
)</f>
        <v>0</v>
      </c>
      <c r="H1306">
        <f t="shared" si="60"/>
        <v>0</v>
      </c>
      <c r="I1306" t="str">
        <f t="shared" si="61"/>
        <v/>
      </c>
      <c r="J1306">
        <f xml:space="preserve">
_xlfn.SWITCH(E1306,
"良好サイン",H1306*VLOOKUP(F1306,参照用!$P$2:$Q$55,2,0),
"注意サイン",H1306*VLOOKUP(F1306,参照用!$P$2:$Q$55,2,0),
""
)</f>
        <v>0</v>
      </c>
      <c r="K1306" s="20">
        <f t="shared" si="62"/>
        <v>60</v>
      </c>
    </row>
    <row r="1307" spans="1:11" x14ac:dyDescent="0.2">
      <c r="A1307" s="8">
        <f>IF(INDEX(中間シート!B$1:B$149,QUOTIENT(ROW(A1307)-2, 参照用!$J$12) + 3,1)&gt;0,
INDEX(中間シート!B$1:B$149,QUOTIENT(ROW(A1307)-2, 参照用!$J$12) + 3,1),
"")</f>
        <v>46035</v>
      </c>
      <c r="B1307" s="8" t="str">
        <f>IF(INDEX(中間シート!D$1:D$149,QUOTIENT(ROW(B1307)-2, 参照用!$J$12) + 3,1)&gt;0,
INDEX(中間シート!D$1:D$149,QUOTIENT(ROW(B1307)-2, 参照用!$J$12) + 3,1),
"")</f>
        <v>昼</v>
      </c>
      <c r="C1307" s="8" t="str">
        <f>INDEX(中間シート!$A$1:$AZ$149,MATCH(A1307&amp;B1307,中間シート!$A$1:$A$149,0),MATCH(C$1,中間シート!$A$2:$AZ$2,0))</f>
        <v/>
      </c>
      <c r="D1307" s="8" t="str">
        <f>INDEX(中間シート!$A$1:$AZ$149,MATCH($A1307&amp;$B1307,中間シート!$A$1:$A$149,0),MATCH(D$1,中間シート!$A$2:$AZ$2,0))</f>
        <v/>
      </c>
      <c r="E1307" t="str">
        <f>IF(
A1307="","",
VLOOKUP(MOD(ROW(A1307)-2, 参照用!$J$12) + 1,参照用!$N$1:$P$50,2,0)
)</f>
        <v>良好サイン</v>
      </c>
      <c r="F1307" t="str">
        <f xml:space="preserve">
IF(A1307="","",
VLOOKUP(MOD(ROW(A1307)-2, 参照用!$J$12) + 1,参照用!$N$1:$P$50,3,0)
)</f>
        <v>やる気あり</v>
      </c>
      <c r="G1307">
        <f xml:space="preserve">
IF(A1307="","",
IFERROR(
INDEX(中間シート!$B:$CB,
MATCH(A1307&amp;B1307,中間シート!$A$1:$A$149,0),
MATCH(F1307,中間シート!$B$2:$CB$2,0)
),
"")
)</f>
        <v>0</v>
      </c>
      <c r="H1307">
        <f t="shared" si="60"/>
        <v>0</v>
      </c>
      <c r="I1307" t="str">
        <f t="shared" si="61"/>
        <v/>
      </c>
      <c r="J1307">
        <f xml:space="preserve">
_xlfn.SWITCH(E1307,
"良好サイン",H1307*VLOOKUP(F1307,参照用!$P$2:$Q$55,2,0),
"注意サイン",H1307*VLOOKUP(F1307,参照用!$P$2:$Q$55,2,0),
""
)</f>
        <v>0</v>
      </c>
      <c r="K1307" s="20">
        <f t="shared" si="62"/>
        <v>60</v>
      </c>
    </row>
    <row r="1308" spans="1:11" x14ac:dyDescent="0.2">
      <c r="A1308" s="8">
        <f>IF(INDEX(中間シート!B$1:B$149,QUOTIENT(ROW(A1308)-2, 参照用!$J$12) + 3,1)&gt;0,
INDEX(中間シート!B$1:B$149,QUOTIENT(ROW(A1308)-2, 参照用!$J$12) + 3,1),
"")</f>
        <v>46035</v>
      </c>
      <c r="B1308" s="8" t="str">
        <f>IF(INDEX(中間シート!D$1:D$149,QUOTIENT(ROW(B1308)-2, 参照用!$J$12) + 3,1)&gt;0,
INDEX(中間シート!D$1:D$149,QUOTIENT(ROW(B1308)-2, 参照用!$J$12) + 3,1),
"")</f>
        <v>昼</v>
      </c>
      <c r="C1308" s="8" t="str">
        <f>INDEX(中間シート!$A$1:$AZ$149,MATCH(A1308&amp;B1308,中間シート!$A$1:$A$149,0),MATCH(C$1,中間シート!$A$2:$AZ$2,0))</f>
        <v/>
      </c>
      <c r="D1308" s="8" t="str">
        <f>INDEX(中間シート!$A$1:$AZ$149,MATCH($A1308&amp;$B1308,中間シート!$A$1:$A$149,0),MATCH(D$1,中間シート!$A$2:$AZ$2,0))</f>
        <v/>
      </c>
      <c r="E1308" t="str">
        <f>IF(
A1308="","",
VLOOKUP(MOD(ROW(A1308)-2, 参照用!$J$12) + 1,参照用!$N$1:$P$50,2,0)
)</f>
        <v>良好サイン</v>
      </c>
      <c r="F1308" t="str">
        <f xml:space="preserve">
IF(A1308="","",
VLOOKUP(MOD(ROW(A1308)-2, 参照用!$J$12) + 1,参照用!$N$1:$P$50,3,0)
)</f>
        <v>心に余裕</v>
      </c>
      <c r="G1308">
        <f xml:space="preserve">
IF(A1308="","",
IFERROR(
INDEX(中間シート!$B:$CB,
MATCH(A1308&amp;B1308,中間シート!$A$1:$A$149,0),
MATCH(F1308,中間シート!$B$2:$CB$2,0)
),
"")
)</f>
        <v>0</v>
      </c>
      <c r="H1308">
        <f t="shared" si="60"/>
        <v>0</v>
      </c>
      <c r="I1308" t="str">
        <f t="shared" si="61"/>
        <v/>
      </c>
      <c r="J1308">
        <f xml:space="preserve">
_xlfn.SWITCH(E1308,
"良好サイン",H1308*VLOOKUP(F1308,参照用!$P$2:$Q$55,2,0),
"注意サイン",H1308*VLOOKUP(F1308,参照用!$P$2:$Q$55,2,0),
""
)</f>
        <v>0</v>
      </c>
      <c r="K1308" s="20">
        <f t="shared" si="62"/>
        <v>60</v>
      </c>
    </row>
    <row r="1309" spans="1:11" x14ac:dyDescent="0.2">
      <c r="A1309" s="8">
        <f>IF(INDEX(中間シート!B$1:B$149,QUOTIENT(ROW(A1309)-2, 参照用!$J$12) + 3,1)&gt;0,
INDEX(中間シート!B$1:B$149,QUOTIENT(ROW(A1309)-2, 参照用!$J$12) + 3,1),
"")</f>
        <v>46035</v>
      </c>
      <c r="B1309" s="8" t="str">
        <f>IF(INDEX(中間シート!D$1:D$149,QUOTIENT(ROW(B1309)-2, 参照用!$J$12) + 3,1)&gt;0,
INDEX(中間シート!D$1:D$149,QUOTIENT(ROW(B1309)-2, 参照用!$J$12) + 3,1),
"")</f>
        <v>昼</v>
      </c>
      <c r="C1309" s="8" t="str">
        <f>INDEX(中間シート!$A$1:$AZ$149,MATCH(A1309&amp;B1309,中間シート!$A$1:$A$149,0),MATCH(C$1,中間シート!$A$2:$AZ$2,0))</f>
        <v/>
      </c>
      <c r="D1309" s="8" t="str">
        <f>INDEX(中間シート!$A$1:$AZ$149,MATCH($A1309&amp;$B1309,中間シート!$A$1:$A$149,0),MATCH(D$1,中間シート!$A$2:$AZ$2,0))</f>
        <v/>
      </c>
      <c r="E1309" t="str">
        <f>IF(
A1309="","",
VLOOKUP(MOD(ROW(A1309)-2, 参照用!$J$12) + 1,参照用!$N$1:$P$50,2,0)
)</f>
        <v>良好サイン</v>
      </c>
      <c r="F1309" t="str">
        <f xml:space="preserve">
IF(A1309="","",
VLOOKUP(MOD(ROW(A1309)-2, 参照用!$J$12) + 1,参照用!$N$1:$P$50,3,0)
)</f>
        <v>イキイキ</v>
      </c>
      <c r="G1309">
        <f xml:space="preserve">
IF(A1309="","",
IFERROR(
INDEX(中間シート!$B:$CB,
MATCH(A1309&amp;B1309,中間シート!$A$1:$A$149,0),
MATCH(F1309,中間シート!$B$2:$CB$2,0)
),
"")
)</f>
        <v>0</v>
      </c>
      <c r="H1309">
        <f t="shared" si="60"/>
        <v>0</v>
      </c>
      <c r="I1309" t="str">
        <f t="shared" si="61"/>
        <v/>
      </c>
      <c r="J1309">
        <f xml:space="preserve">
_xlfn.SWITCH(E1309,
"良好サイン",H1309*VLOOKUP(F1309,参照用!$P$2:$Q$55,2,0),
"注意サイン",H1309*VLOOKUP(F1309,参照用!$P$2:$Q$55,2,0),
""
)</f>
        <v>0</v>
      </c>
      <c r="K1309" s="20">
        <f t="shared" si="62"/>
        <v>60</v>
      </c>
    </row>
    <row r="1310" spans="1:11" x14ac:dyDescent="0.2">
      <c r="A1310" s="8">
        <f>IF(INDEX(中間シート!B$1:B$149,QUOTIENT(ROW(A1310)-2, 参照用!$J$12) + 3,1)&gt;0,
INDEX(中間シート!B$1:B$149,QUOTIENT(ROW(A1310)-2, 参照用!$J$12) + 3,1),
"")</f>
        <v>46035</v>
      </c>
      <c r="B1310" s="8" t="str">
        <f>IF(INDEX(中間シート!D$1:D$149,QUOTIENT(ROW(B1310)-2, 参照用!$J$12) + 3,1)&gt;0,
INDEX(中間シート!D$1:D$149,QUOTIENT(ROW(B1310)-2, 参照用!$J$12) + 3,1),
"")</f>
        <v>昼</v>
      </c>
      <c r="C1310" s="8" t="str">
        <f>INDEX(中間シート!$A$1:$AZ$149,MATCH(A1310&amp;B1310,中間シート!$A$1:$A$149,0),MATCH(C$1,中間シート!$A$2:$AZ$2,0))</f>
        <v/>
      </c>
      <c r="D1310" s="8" t="str">
        <f>INDEX(中間シート!$A$1:$AZ$149,MATCH($A1310&amp;$B1310,中間シート!$A$1:$A$149,0),MATCH(D$1,中間シート!$A$2:$AZ$2,0))</f>
        <v/>
      </c>
      <c r="E1310" t="str">
        <f>IF(
A1310="","",
VLOOKUP(MOD(ROW(A1310)-2, 参照用!$J$12) + 1,参照用!$N$1:$P$50,2,0)
)</f>
        <v>良好サイン</v>
      </c>
      <c r="F1310" t="str">
        <f xml:space="preserve">
IF(A1310="","",
VLOOKUP(MOD(ROW(A1310)-2, 参照用!$J$12) + 1,参照用!$N$1:$P$50,3,0)
)</f>
        <v>活動的</v>
      </c>
      <c r="G1310">
        <f xml:space="preserve">
IF(A1310="","",
IFERROR(
INDEX(中間シート!$B:$CB,
MATCH(A1310&amp;B1310,中間シート!$A$1:$A$149,0),
MATCH(F1310,中間シート!$B$2:$CB$2,0)
),
"")
)</f>
        <v>0</v>
      </c>
      <c r="H1310">
        <f t="shared" si="60"/>
        <v>0</v>
      </c>
      <c r="I1310" t="str">
        <f t="shared" si="61"/>
        <v/>
      </c>
      <c r="J1310">
        <f xml:space="preserve">
_xlfn.SWITCH(E1310,
"良好サイン",H1310*VLOOKUP(F1310,参照用!$P$2:$Q$55,2,0),
"注意サイン",H1310*VLOOKUP(F1310,参照用!$P$2:$Q$55,2,0),
""
)</f>
        <v>0</v>
      </c>
      <c r="K1310" s="20">
        <f t="shared" si="62"/>
        <v>60</v>
      </c>
    </row>
    <row r="1311" spans="1:11" x14ac:dyDescent="0.2">
      <c r="A1311" s="8">
        <f>IF(INDEX(中間シート!B$1:B$149,QUOTIENT(ROW(A1311)-2, 参照用!$J$12) + 3,1)&gt;0,
INDEX(中間シート!B$1:B$149,QUOTIENT(ROW(A1311)-2, 参照用!$J$12) + 3,1),
"")</f>
        <v>46035</v>
      </c>
      <c r="B1311" s="8" t="str">
        <f>IF(INDEX(中間シート!D$1:D$149,QUOTIENT(ROW(B1311)-2, 参照用!$J$12) + 3,1)&gt;0,
INDEX(中間シート!D$1:D$149,QUOTIENT(ROW(B1311)-2, 参照用!$J$12) + 3,1),
"")</f>
        <v>昼</v>
      </c>
      <c r="C1311" s="8" t="str">
        <f>INDEX(中間シート!$A$1:$AZ$149,MATCH(A1311&amp;B1311,中間シート!$A$1:$A$149,0),MATCH(C$1,中間シート!$A$2:$AZ$2,0))</f>
        <v/>
      </c>
      <c r="D1311" s="8" t="str">
        <f>INDEX(中間シート!$A$1:$AZ$149,MATCH($A1311&amp;$B1311,中間シート!$A$1:$A$149,0),MATCH(D$1,中間シート!$A$2:$AZ$2,0))</f>
        <v/>
      </c>
      <c r="E1311" t="str">
        <f>IF(
A1311="","",
VLOOKUP(MOD(ROW(A1311)-2, 参照用!$J$12) + 1,参照用!$N$1:$P$50,2,0)
)</f>
        <v>注意サイン</v>
      </c>
      <c r="F1311" t="str">
        <f xml:space="preserve">
IF(A1311="","",
VLOOKUP(MOD(ROW(A1311)-2, 参照用!$J$12) + 1,参照用!$N$1:$P$50,3,0)
)</f>
        <v>ため息が増加</v>
      </c>
      <c r="G1311">
        <f xml:space="preserve">
IF(A1311="","",
IFERROR(
INDEX(中間シート!$B:$CB,
MATCH(A1311&amp;B1311,中間シート!$A$1:$A$149,0),
MATCH(F1311,中間シート!$B$2:$CB$2,0)
),
"")
)</f>
        <v>0</v>
      </c>
      <c r="H1311">
        <f t="shared" si="60"/>
        <v>0</v>
      </c>
      <c r="I1311" t="str">
        <f t="shared" si="61"/>
        <v/>
      </c>
      <c r="J1311">
        <f xml:space="preserve">
_xlfn.SWITCH(E1311,
"良好サイン",H1311*VLOOKUP(F1311,参照用!$P$2:$Q$55,2,0),
"注意サイン",H1311*VLOOKUP(F1311,参照用!$P$2:$Q$55,2,0),
""
)</f>
        <v>0</v>
      </c>
      <c r="K1311" s="20">
        <f t="shared" si="62"/>
        <v>60</v>
      </c>
    </row>
    <row r="1312" spans="1:11" x14ac:dyDescent="0.2">
      <c r="A1312" s="8">
        <f>IF(INDEX(中間シート!B$1:B$149,QUOTIENT(ROW(A1312)-2, 参照用!$J$12) + 3,1)&gt;0,
INDEX(中間シート!B$1:B$149,QUOTIENT(ROW(A1312)-2, 参照用!$J$12) + 3,1),
"")</f>
        <v>46035</v>
      </c>
      <c r="B1312" s="8" t="str">
        <f>IF(INDEX(中間シート!D$1:D$149,QUOTIENT(ROW(B1312)-2, 参照用!$J$12) + 3,1)&gt;0,
INDEX(中間シート!D$1:D$149,QUOTIENT(ROW(B1312)-2, 参照用!$J$12) + 3,1),
"")</f>
        <v>昼</v>
      </c>
      <c r="C1312" s="8" t="str">
        <f>INDEX(中間シート!$A$1:$AZ$149,MATCH(A1312&amp;B1312,中間シート!$A$1:$A$149,0),MATCH(C$1,中間シート!$A$2:$AZ$2,0))</f>
        <v/>
      </c>
      <c r="D1312" s="8" t="str">
        <f>INDEX(中間シート!$A$1:$AZ$149,MATCH($A1312&amp;$B1312,中間シート!$A$1:$A$149,0),MATCH(D$1,中間シート!$A$2:$AZ$2,0))</f>
        <v/>
      </c>
      <c r="E1312" t="str">
        <f>IF(
A1312="","",
VLOOKUP(MOD(ROW(A1312)-2, 参照用!$J$12) + 1,参照用!$N$1:$P$50,2,0)
)</f>
        <v>注意サイン</v>
      </c>
      <c r="F1312" t="str">
        <f xml:space="preserve">
IF(A1312="","",
VLOOKUP(MOD(ROW(A1312)-2, 参照用!$J$12) + 1,参照用!$N$1:$P$50,3,0)
)</f>
        <v>もやもや</v>
      </c>
      <c r="G1312">
        <f xml:space="preserve">
IF(A1312="","",
IFERROR(
INDEX(中間シート!$B:$CB,
MATCH(A1312&amp;B1312,中間シート!$A$1:$A$149,0),
MATCH(F1312,中間シート!$B$2:$CB$2,0)
),
"")
)</f>
        <v>0</v>
      </c>
      <c r="H1312">
        <f t="shared" si="60"/>
        <v>0</v>
      </c>
      <c r="I1312" t="str">
        <f t="shared" si="61"/>
        <v/>
      </c>
      <c r="J1312">
        <f xml:space="preserve">
_xlfn.SWITCH(E1312,
"良好サイン",H1312*VLOOKUP(F1312,参照用!$P$2:$Q$55,2,0),
"注意サイン",H1312*VLOOKUP(F1312,参照用!$P$2:$Q$55,2,0),
""
)</f>
        <v>0</v>
      </c>
      <c r="K1312" s="20">
        <f t="shared" si="62"/>
        <v>60</v>
      </c>
    </row>
    <row r="1313" spans="1:11" x14ac:dyDescent="0.2">
      <c r="A1313" s="8">
        <f>IF(INDEX(中間シート!B$1:B$149,QUOTIENT(ROW(A1313)-2, 参照用!$J$12) + 3,1)&gt;0,
INDEX(中間シート!B$1:B$149,QUOTIENT(ROW(A1313)-2, 参照用!$J$12) + 3,1),
"")</f>
        <v>46035</v>
      </c>
      <c r="B1313" s="8" t="str">
        <f>IF(INDEX(中間シート!D$1:D$149,QUOTIENT(ROW(B1313)-2, 参照用!$J$12) + 3,1)&gt;0,
INDEX(中間シート!D$1:D$149,QUOTIENT(ROW(B1313)-2, 参照用!$J$12) + 3,1),
"")</f>
        <v>昼</v>
      </c>
      <c r="C1313" s="8" t="str">
        <f>INDEX(中間シート!$A$1:$AZ$149,MATCH(A1313&amp;B1313,中間シート!$A$1:$A$149,0),MATCH(C$1,中間シート!$A$2:$AZ$2,0))</f>
        <v/>
      </c>
      <c r="D1313" s="8" t="str">
        <f>INDEX(中間シート!$A$1:$AZ$149,MATCH($A1313&amp;$B1313,中間シート!$A$1:$A$149,0),MATCH(D$1,中間シート!$A$2:$AZ$2,0))</f>
        <v/>
      </c>
      <c r="E1313" t="str">
        <f>IF(
A1313="","",
VLOOKUP(MOD(ROW(A1313)-2, 参照用!$J$12) + 1,参照用!$N$1:$P$50,2,0)
)</f>
        <v>注意サイン</v>
      </c>
      <c r="F1313" t="str">
        <f xml:space="preserve">
IF(A1313="","",
VLOOKUP(MOD(ROW(A1313)-2, 参照用!$J$12) + 1,参照用!$N$1:$P$50,3,0)
)</f>
        <v>だるい</v>
      </c>
      <c r="G1313">
        <f xml:space="preserve">
IF(A1313="","",
IFERROR(
INDEX(中間シート!$B:$CB,
MATCH(A1313&amp;B1313,中間シート!$A$1:$A$149,0),
MATCH(F1313,中間シート!$B$2:$CB$2,0)
),
"")
)</f>
        <v>0</v>
      </c>
      <c r="H1313">
        <f t="shared" si="60"/>
        <v>0</v>
      </c>
      <c r="I1313" t="str">
        <f t="shared" si="61"/>
        <v/>
      </c>
      <c r="J1313">
        <f xml:space="preserve">
_xlfn.SWITCH(E1313,
"良好サイン",H1313*VLOOKUP(F1313,参照用!$P$2:$Q$55,2,0),
"注意サイン",H1313*VLOOKUP(F1313,参照用!$P$2:$Q$55,2,0),
""
)</f>
        <v>0</v>
      </c>
      <c r="K1313" s="20">
        <f t="shared" si="62"/>
        <v>60</v>
      </c>
    </row>
    <row r="1314" spans="1:11" x14ac:dyDescent="0.2">
      <c r="A1314" s="8">
        <f>IF(INDEX(中間シート!B$1:B$149,QUOTIENT(ROW(A1314)-2, 参照用!$J$12) + 3,1)&gt;0,
INDEX(中間シート!B$1:B$149,QUOTIENT(ROW(A1314)-2, 参照用!$J$12) + 3,1),
"")</f>
        <v>46035</v>
      </c>
      <c r="B1314" s="8" t="str">
        <f>IF(INDEX(中間シート!D$1:D$149,QUOTIENT(ROW(B1314)-2, 参照用!$J$12) + 3,1)&gt;0,
INDEX(中間シート!D$1:D$149,QUOTIENT(ROW(B1314)-2, 参照用!$J$12) + 3,1),
"")</f>
        <v>昼</v>
      </c>
      <c r="C1314" s="8" t="str">
        <f>INDEX(中間シート!$A$1:$AZ$149,MATCH(A1314&amp;B1314,中間シート!$A$1:$A$149,0),MATCH(C$1,中間シート!$A$2:$AZ$2,0))</f>
        <v/>
      </c>
      <c r="D1314" s="8" t="str">
        <f>INDEX(中間シート!$A$1:$AZ$149,MATCH($A1314&amp;$B1314,中間シート!$A$1:$A$149,0),MATCH(D$1,中間シート!$A$2:$AZ$2,0))</f>
        <v/>
      </c>
      <c r="E1314" t="str">
        <f>IF(
A1314="","",
VLOOKUP(MOD(ROW(A1314)-2, 参照用!$J$12) + 1,参照用!$N$1:$P$50,2,0)
)</f>
        <v>注意サイン</v>
      </c>
      <c r="F1314" t="str">
        <f xml:space="preserve">
IF(A1314="","",
VLOOKUP(MOD(ROW(A1314)-2, 参照用!$J$12) + 1,参照用!$N$1:$P$50,3,0)
)</f>
        <v>ぼーっとする</v>
      </c>
      <c r="G1314">
        <f xml:space="preserve">
IF(A1314="","",
IFERROR(
INDEX(中間シート!$B:$CB,
MATCH(A1314&amp;B1314,中間シート!$A$1:$A$149,0),
MATCH(F1314,中間シート!$B$2:$CB$2,0)
),
"")
)</f>
        <v>0</v>
      </c>
      <c r="H1314">
        <f t="shared" si="60"/>
        <v>0</v>
      </c>
      <c r="I1314" t="str">
        <f t="shared" si="61"/>
        <v/>
      </c>
      <c r="J1314">
        <f xml:space="preserve">
_xlfn.SWITCH(E1314,
"良好サイン",H1314*VLOOKUP(F1314,参照用!$P$2:$Q$55,2,0),
"注意サイン",H1314*VLOOKUP(F1314,参照用!$P$2:$Q$55,2,0),
""
)</f>
        <v>0</v>
      </c>
      <c r="K1314" s="20">
        <f t="shared" si="62"/>
        <v>60</v>
      </c>
    </row>
    <row r="1315" spans="1:11" x14ac:dyDescent="0.2">
      <c r="A1315" s="8">
        <f>IF(INDEX(中間シート!B$1:B$149,QUOTIENT(ROW(A1315)-2, 参照用!$J$12) + 3,1)&gt;0,
INDEX(中間シート!B$1:B$149,QUOTIENT(ROW(A1315)-2, 参照用!$J$12) + 3,1),
"")</f>
        <v>46035</v>
      </c>
      <c r="B1315" s="8" t="str">
        <f>IF(INDEX(中間シート!D$1:D$149,QUOTIENT(ROW(B1315)-2, 参照用!$J$12) + 3,1)&gt;0,
INDEX(中間シート!D$1:D$149,QUOTIENT(ROW(B1315)-2, 参照用!$J$12) + 3,1),
"")</f>
        <v>昼</v>
      </c>
      <c r="C1315" s="8" t="str">
        <f>INDEX(中間シート!$A$1:$AZ$149,MATCH(A1315&amp;B1315,中間シート!$A$1:$A$149,0),MATCH(C$1,中間シート!$A$2:$AZ$2,0))</f>
        <v/>
      </c>
      <c r="D1315" s="8" t="str">
        <f>INDEX(中間シート!$A$1:$AZ$149,MATCH($A1315&amp;$B1315,中間シート!$A$1:$A$149,0),MATCH(D$1,中間シート!$A$2:$AZ$2,0))</f>
        <v/>
      </c>
      <c r="E1315" t="str">
        <f>IF(
A1315="","",
VLOOKUP(MOD(ROW(A1315)-2, 参照用!$J$12) + 1,参照用!$N$1:$P$50,2,0)
)</f>
        <v>注意サイン</v>
      </c>
      <c r="F1315" t="str">
        <f xml:space="preserve">
IF(A1315="","",
VLOOKUP(MOD(ROW(A1315)-2, 参照用!$J$12) + 1,参照用!$N$1:$P$50,3,0)
)</f>
        <v>協調性が低下</v>
      </c>
      <c r="G1315">
        <f xml:space="preserve">
IF(A1315="","",
IFERROR(
INDEX(中間シート!$B:$CB,
MATCH(A1315&amp;B1315,中間シート!$A$1:$A$149,0),
MATCH(F1315,中間シート!$B$2:$CB$2,0)
),
"")
)</f>
        <v>0</v>
      </c>
      <c r="H1315">
        <f t="shared" si="60"/>
        <v>0</v>
      </c>
      <c r="I1315" t="str">
        <f t="shared" si="61"/>
        <v/>
      </c>
      <c r="J1315">
        <f xml:space="preserve">
_xlfn.SWITCH(E1315,
"良好サイン",H1315*VLOOKUP(F1315,参照用!$P$2:$Q$55,2,0),
"注意サイン",H1315*VLOOKUP(F1315,参照用!$P$2:$Q$55,2,0),
""
)</f>
        <v>0</v>
      </c>
      <c r="K1315" s="20">
        <f t="shared" si="62"/>
        <v>60</v>
      </c>
    </row>
    <row r="1316" spans="1:11" x14ac:dyDescent="0.2">
      <c r="A1316" s="8">
        <f>IF(INDEX(中間シート!B$1:B$149,QUOTIENT(ROW(A1316)-2, 参照用!$J$12) + 3,1)&gt;0,
INDEX(中間シート!B$1:B$149,QUOTIENT(ROW(A1316)-2, 参照用!$J$12) + 3,1),
"")</f>
        <v>46035</v>
      </c>
      <c r="B1316" s="8" t="str">
        <f>IF(INDEX(中間シート!D$1:D$149,QUOTIENT(ROW(B1316)-2, 参照用!$J$12) + 3,1)&gt;0,
INDEX(中間シート!D$1:D$149,QUOTIENT(ROW(B1316)-2, 参照用!$J$12) + 3,1),
"")</f>
        <v>昼</v>
      </c>
      <c r="C1316" s="8" t="str">
        <f>INDEX(中間シート!$A$1:$AZ$149,MATCH(A1316&amp;B1316,中間シート!$A$1:$A$149,0),MATCH(C$1,中間シート!$A$2:$AZ$2,0))</f>
        <v/>
      </c>
      <c r="D1316" s="8" t="str">
        <f>INDEX(中間シート!$A$1:$AZ$149,MATCH($A1316&amp;$B1316,中間シート!$A$1:$A$149,0),MATCH(D$1,中間シート!$A$2:$AZ$2,0))</f>
        <v/>
      </c>
      <c r="E1316" t="str">
        <f>IF(
A1316="","",
VLOOKUP(MOD(ROW(A1316)-2, 参照用!$J$12) + 1,参照用!$N$1:$P$50,2,0)
)</f>
        <v>注意サイン</v>
      </c>
      <c r="F1316" t="str">
        <f xml:space="preserve">
IF(A1316="","",
VLOOKUP(MOD(ROW(A1316)-2, 参照用!$J$12) + 1,参照用!$N$1:$P$50,3,0)
)</f>
        <v>憂鬱</v>
      </c>
      <c r="G1316">
        <f xml:space="preserve">
IF(A1316="","",
IFERROR(
INDEX(中間シート!$B:$CB,
MATCH(A1316&amp;B1316,中間シート!$A$1:$A$149,0),
MATCH(F1316,中間シート!$B$2:$CB$2,0)
),
"")
)</f>
        <v>0</v>
      </c>
      <c r="H1316">
        <f t="shared" si="60"/>
        <v>0</v>
      </c>
      <c r="I1316" t="str">
        <f t="shared" si="61"/>
        <v/>
      </c>
      <c r="J1316">
        <f xml:space="preserve">
_xlfn.SWITCH(E1316,
"良好サイン",H1316*VLOOKUP(F1316,参照用!$P$2:$Q$55,2,0),
"注意サイン",H1316*VLOOKUP(F1316,参照用!$P$2:$Q$55,2,0),
""
)</f>
        <v>0</v>
      </c>
      <c r="K1316" s="20">
        <f t="shared" si="62"/>
        <v>60</v>
      </c>
    </row>
    <row r="1317" spans="1:11" x14ac:dyDescent="0.2">
      <c r="A1317" s="8">
        <f>IF(INDEX(中間シート!B$1:B$149,QUOTIENT(ROW(A1317)-2, 参照用!$J$12) + 3,1)&gt;0,
INDEX(中間シート!B$1:B$149,QUOTIENT(ROW(A1317)-2, 参照用!$J$12) + 3,1),
"")</f>
        <v>46035</v>
      </c>
      <c r="B1317" s="8" t="str">
        <f>IF(INDEX(中間シート!D$1:D$149,QUOTIENT(ROW(B1317)-2, 参照用!$J$12) + 3,1)&gt;0,
INDEX(中間シート!D$1:D$149,QUOTIENT(ROW(B1317)-2, 参照用!$J$12) + 3,1),
"")</f>
        <v>昼</v>
      </c>
      <c r="C1317" s="8" t="str">
        <f>INDEX(中間シート!$A$1:$AZ$149,MATCH(A1317&amp;B1317,中間シート!$A$1:$A$149,0),MATCH(C$1,中間シート!$A$2:$AZ$2,0))</f>
        <v/>
      </c>
      <c r="D1317" s="8" t="str">
        <f>INDEX(中間シート!$A$1:$AZ$149,MATCH($A1317&amp;$B1317,中間シート!$A$1:$A$149,0),MATCH(D$1,中間シート!$A$2:$AZ$2,0))</f>
        <v/>
      </c>
      <c r="E1317" t="str">
        <f>IF(
A1317="","",
VLOOKUP(MOD(ROW(A1317)-2, 参照用!$J$12) + 1,参照用!$N$1:$P$50,2,0)
)</f>
        <v>注意サイン</v>
      </c>
      <c r="F1317" t="str">
        <f xml:space="preserve">
IF(A1317="","",
VLOOKUP(MOD(ROW(A1317)-2, 参照用!$J$12) + 1,参照用!$N$1:$P$50,3,0)
)</f>
        <v>やる気が無い</v>
      </c>
      <c r="G1317">
        <f xml:space="preserve">
IF(A1317="","",
IFERROR(
INDEX(中間シート!$B:$CB,
MATCH(A1317&amp;B1317,中間シート!$A$1:$A$149,0),
MATCH(F1317,中間シート!$B$2:$CB$2,0)
),
"")
)</f>
        <v>0</v>
      </c>
      <c r="H1317">
        <f t="shared" si="60"/>
        <v>0</v>
      </c>
      <c r="I1317" t="str">
        <f t="shared" si="61"/>
        <v/>
      </c>
      <c r="J1317">
        <f xml:space="preserve">
_xlfn.SWITCH(E1317,
"良好サイン",H1317*VLOOKUP(F1317,参照用!$P$2:$Q$55,2,0),
"注意サイン",H1317*VLOOKUP(F1317,参照用!$P$2:$Q$55,2,0),
""
)</f>
        <v>0</v>
      </c>
      <c r="K1317" s="20">
        <f t="shared" si="62"/>
        <v>60</v>
      </c>
    </row>
    <row r="1318" spans="1:11" x14ac:dyDescent="0.2">
      <c r="A1318" s="8">
        <f>IF(INDEX(中間シート!B$1:B$149,QUOTIENT(ROW(A1318)-2, 参照用!$J$12) + 3,1)&gt;0,
INDEX(中間シート!B$1:B$149,QUOTIENT(ROW(A1318)-2, 参照用!$J$12) + 3,1),
"")</f>
        <v>46035</v>
      </c>
      <c r="B1318" s="8" t="str">
        <f>IF(INDEX(中間シート!D$1:D$149,QUOTIENT(ROW(B1318)-2, 参照用!$J$12) + 3,1)&gt;0,
INDEX(中間シート!D$1:D$149,QUOTIENT(ROW(B1318)-2, 参照用!$J$12) + 3,1),
"")</f>
        <v>昼</v>
      </c>
      <c r="C1318" s="8" t="str">
        <f>INDEX(中間シート!$A$1:$AZ$149,MATCH(A1318&amp;B1318,中間シート!$A$1:$A$149,0),MATCH(C$1,中間シート!$A$2:$AZ$2,0))</f>
        <v/>
      </c>
      <c r="D1318" s="8" t="str">
        <f>INDEX(中間シート!$A$1:$AZ$149,MATCH($A1318&amp;$B1318,中間シート!$A$1:$A$149,0),MATCH(D$1,中間シート!$A$2:$AZ$2,0))</f>
        <v/>
      </c>
      <c r="E1318" t="str">
        <f>IF(
A1318="","",
VLOOKUP(MOD(ROW(A1318)-2, 参照用!$J$12) + 1,参照用!$N$1:$P$50,2,0)
)</f>
        <v>注意サイン</v>
      </c>
      <c r="F1318" t="str">
        <f xml:space="preserve">
IF(A1318="","",
VLOOKUP(MOD(ROW(A1318)-2, 参照用!$J$12) + 1,参照用!$N$1:$P$50,3,0)
)</f>
        <v>物忘れ</v>
      </c>
      <c r="G1318">
        <f xml:space="preserve">
IF(A1318="","",
IFERROR(
INDEX(中間シート!$B:$CB,
MATCH(A1318&amp;B1318,中間シート!$A$1:$A$149,0),
MATCH(F1318,中間シート!$B$2:$CB$2,0)
),
"")
)</f>
        <v>0</v>
      </c>
      <c r="H1318">
        <f t="shared" si="60"/>
        <v>0</v>
      </c>
      <c r="I1318" t="str">
        <f t="shared" si="61"/>
        <v/>
      </c>
      <c r="J1318">
        <f xml:space="preserve">
_xlfn.SWITCH(E1318,
"良好サイン",H1318*VLOOKUP(F1318,参照用!$P$2:$Q$55,2,0),
"注意サイン",H1318*VLOOKUP(F1318,参照用!$P$2:$Q$55,2,0),
""
)</f>
        <v>0</v>
      </c>
      <c r="K1318" s="20">
        <f t="shared" si="62"/>
        <v>60</v>
      </c>
    </row>
    <row r="1319" spans="1:11" x14ac:dyDescent="0.2">
      <c r="A1319" s="8">
        <f>IF(INDEX(中間シート!B$1:B$149,QUOTIENT(ROW(A1319)-2, 参照用!$J$12) + 3,1)&gt;0,
INDEX(中間シート!B$1:B$149,QUOTIENT(ROW(A1319)-2, 参照用!$J$12) + 3,1),
"")</f>
        <v>46035</v>
      </c>
      <c r="B1319" s="8" t="str">
        <f>IF(INDEX(中間シート!D$1:D$149,QUOTIENT(ROW(B1319)-2, 参照用!$J$12) + 3,1)&gt;0,
INDEX(中間シート!D$1:D$149,QUOTIENT(ROW(B1319)-2, 参照用!$J$12) + 3,1),
"")</f>
        <v>昼</v>
      </c>
      <c r="C1319" s="8" t="str">
        <f>INDEX(中間シート!$A$1:$AZ$149,MATCH(A1319&amp;B1319,中間シート!$A$1:$A$149,0),MATCH(C$1,中間シート!$A$2:$AZ$2,0))</f>
        <v/>
      </c>
      <c r="D1319" s="8" t="str">
        <f>INDEX(中間シート!$A$1:$AZ$149,MATCH($A1319&amp;$B1319,中間シート!$A$1:$A$149,0),MATCH(D$1,中間シート!$A$2:$AZ$2,0))</f>
        <v/>
      </c>
      <c r="E1319" t="str">
        <f>IF(
A1319="","",
VLOOKUP(MOD(ROW(A1319)-2, 参照用!$J$12) + 1,参照用!$N$1:$P$50,2,0)
)</f>
        <v>悪化サイン</v>
      </c>
      <c r="F1319" t="str">
        <f xml:space="preserve">
IF(A1319="","",
VLOOKUP(MOD(ROW(A1319)-2, 参照用!$J$12) + 1,参照用!$N$1:$P$50,3,0)
)</f>
        <v>イライラ</v>
      </c>
      <c r="G1319">
        <f xml:space="preserve">
IF(A1319="","",
IFERROR(
INDEX(中間シート!$B:$CB,
MATCH(A1319&amp;B1319,中間シート!$A$1:$A$149,0),
MATCH(F1319,中間シート!$B$2:$CB$2,0)
),
"")
)</f>
        <v>0</v>
      </c>
      <c r="H1319">
        <f t="shared" si="60"/>
        <v>0</v>
      </c>
      <c r="I1319" t="str">
        <f t="shared" si="61"/>
        <v/>
      </c>
      <c r="J1319" t="str">
        <f xml:space="preserve">
_xlfn.SWITCH(E1319,
"良好サイン",H1319*VLOOKUP(F1319,参照用!$P$2:$Q$55,2,0),
"注意サイン",H1319*VLOOKUP(F1319,参照用!$P$2:$Q$55,2,0),
""
)</f>
        <v/>
      </c>
      <c r="K1319" s="20">
        <f t="shared" si="62"/>
        <v>60</v>
      </c>
    </row>
    <row r="1320" spans="1:11" x14ac:dyDescent="0.2">
      <c r="A1320" s="8">
        <f>IF(INDEX(中間シート!B$1:B$149,QUOTIENT(ROW(A1320)-2, 参照用!$J$12) + 3,1)&gt;0,
INDEX(中間シート!B$1:B$149,QUOTIENT(ROW(A1320)-2, 参照用!$J$12) + 3,1),
"")</f>
        <v>46035</v>
      </c>
      <c r="B1320" s="8" t="str">
        <f>IF(INDEX(中間シート!D$1:D$149,QUOTIENT(ROW(B1320)-2, 参照用!$J$12) + 3,1)&gt;0,
INDEX(中間シート!D$1:D$149,QUOTIENT(ROW(B1320)-2, 参照用!$J$12) + 3,1),
"")</f>
        <v>昼</v>
      </c>
      <c r="C1320" s="8" t="str">
        <f>INDEX(中間シート!$A$1:$AZ$149,MATCH(A1320&amp;B1320,中間シート!$A$1:$A$149,0),MATCH(C$1,中間シート!$A$2:$AZ$2,0))</f>
        <v/>
      </c>
      <c r="D1320" s="8" t="str">
        <f>INDEX(中間シート!$A$1:$AZ$149,MATCH($A1320&amp;$B1320,中間シート!$A$1:$A$149,0),MATCH(D$1,中間シート!$A$2:$AZ$2,0))</f>
        <v/>
      </c>
      <c r="E1320" t="str">
        <f>IF(
A1320="","",
VLOOKUP(MOD(ROW(A1320)-2, 参照用!$J$12) + 1,参照用!$N$1:$P$50,2,0)
)</f>
        <v>悪化サイン</v>
      </c>
      <c r="F1320" t="str">
        <f xml:space="preserve">
IF(A1320="","",
VLOOKUP(MOD(ROW(A1320)-2, 参照用!$J$12) + 1,参照用!$N$1:$P$50,3,0)
)</f>
        <v>恐怖心</v>
      </c>
      <c r="G1320">
        <f xml:space="preserve">
IF(A1320="","",
IFERROR(
INDEX(中間シート!$B:$CB,
MATCH(A1320&amp;B1320,中間シート!$A$1:$A$149,0),
MATCH(F1320,中間シート!$B$2:$CB$2,0)
),
"")
)</f>
        <v>0</v>
      </c>
      <c r="H1320">
        <f t="shared" si="60"/>
        <v>0</v>
      </c>
      <c r="I1320" t="str">
        <f t="shared" si="61"/>
        <v/>
      </c>
      <c r="J1320" t="str">
        <f xml:space="preserve">
_xlfn.SWITCH(E1320,
"良好サイン",H1320*VLOOKUP(F1320,参照用!$P$2:$Q$55,2,0),
"注意サイン",H1320*VLOOKUP(F1320,参照用!$P$2:$Q$55,2,0),
""
)</f>
        <v/>
      </c>
      <c r="K1320" s="20">
        <f t="shared" si="62"/>
        <v>60</v>
      </c>
    </row>
    <row r="1321" spans="1:11" x14ac:dyDescent="0.2">
      <c r="A1321" s="8">
        <f>IF(INDEX(中間シート!B$1:B$149,QUOTIENT(ROW(A1321)-2, 参照用!$J$12) + 3,1)&gt;0,
INDEX(中間シート!B$1:B$149,QUOTIENT(ROW(A1321)-2, 参照用!$J$12) + 3,1),
"")</f>
        <v>46035</v>
      </c>
      <c r="B1321" s="8" t="str">
        <f>IF(INDEX(中間シート!D$1:D$149,QUOTIENT(ROW(B1321)-2, 参照用!$J$12) + 3,1)&gt;0,
INDEX(中間シート!D$1:D$149,QUOTIENT(ROW(B1321)-2, 参照用!$J$12) + 3,1),
"")</f>
        <v>昼</v>
      </c>
      <c r="C1321" s="8" t="str">
        <f>INDEX(中間シート!$A$1:$AZ$149,MATCH(A1321&amp;B1321,中間シート!$A$1:$A$149,0),MATCH(C$1,中間シート!$A$2:$AZ$2,0))</f>
        <v/>
      </c>
      <c r="D1321" s="8" t="str">
        <f>INDEX(中間シート!$A$1:$AZ$149,MATCH($A1321&amp;$B1321,中間シート!$A$1:$A$149,0),MATCH(D$1,中間シート!$A$2:$AZ$2,0))</f>
        <v/>
      </c>
      <c r="E1321" t="str">
        <f>IF(
A1321="","",
VLOOKUP(MOD(ROW(A1321)-2, 参照用!$J$12) + 1,参照用!$N$1:$P$50,2,0)
)</f>
        <v>悪化サイン</v>
      </c>
      <c r="F1321" t="str">
        <f xml:space="preserve">
IF(A1321="","",
VLOOKUP(MOD(ROW(A1321)-2, 参照用!$J$12) + 1,参照用!$N$1:$P$50,3,0)
)</f>
        <v>外出不可</v>
      </c>
      <c r="G1321">
        <f xml:space="preserve">
IF(A1321="","",
IFERROR(
INDEX(中間シート!$B:$CB,
MATCH(A1321&amp;B1321,中間シート!$A$1:$A$149,0),
MATCH(F1321,中間シート!$B$2:$CB$2,0)
),
"")
)</f>
        <v>0</v>
      </c>
      <c r="H1321">
        <f t="shared" si="60"/>
        <v>0</v>
      </c>
      <c r="I1321" t="str">
        <f t="shared" si="61"/>
        <v/>
      </c>
      <c r="J1321" t="str">
        <f xml:space="preserve">
_xlfn.SWITCH(E1321,
"良好サイン",H1321*VLOOKUP(F1321,参照用!$P$2:$Q$55,2,0),
"注意サイン",H1321*VLOOKUP(F1321,参照用!$P$2:$Q$55,2,0),
""
)</f>
        <v/>
      </c>
      <c r="K1321" s="20">
        <f t="shared" si="62"/>
        <v>60</v>
      </c>
    </row>
    <row r="1322" spans="1:11" x14ac:dyDescent="0.2">
      <c r="A1322" s="8">
        <f>IF(INDEX(中間シート!B$1:B$149,QUOTIENT(ROW(A1322)-2, 参照用!$J$12) + 3,1)&gt;0,
INDEX(中間シート!B$1:B$149,QUOTIENT(ROW(A1322)-2, 参照用!$J$12) + 3,1),
"")</f>
        <v>46035</v>
      </c>
      <c r="B1322" s="8" t="str">
        <f>IF(INDEX(中間シート!D$1:D$149,QUOTIENT(ROW(B1322)-2, 参照用!$J$12) + 3,1)&gt;0,
INDEX(中間シート!D$1:D$149,QUOTIENT(ROW(B1322)-2, 参照用!$J$12) + 3,1),
"")</f>
        <v>昼</v>
      </c>
      <c r="C1322" s="8" t="str">
        <f>INDEX(中間シート!$A$1:$AZ$149,MATCH(A1322&amp;B1322,中間シート!$A$1:$A$149,0),MATCH(C$1,中間シート!$A$2:$AZ$2,0))</f>
        <v/>
      </c>
      <c r="D1322" s="8" t="str">
        <f>INDEX(中間シート!$A$1:$AZ$149,MATCH($A1322&amp;$B1322,中間シート!$A$1:$A$149,0),MATCH(D$1,中間シート!$A$2:$AZ$2,0))</f>
        <v/>
      </c>
      <c r="E1322" t="str">
        <f>IF(
A1322="","",
VLOOKUP(MOD(ROW(A1322)-2, 参照用!$J$12) + 1,参照用!$N$1:$P$50,2,0)
)</f>
        <v>悪化サイン</v>
      </c>
      <c r="F1322" t="str">
        <f xml:space="preserve">
IF(A1322="","",
VLOOKUP(MOD(ROW(A1322)-2, 参照用!$J$12) + 1,参照用!$N$1:$P$50,3,0)
)</f>
        <v>思考不能</v>
      </c>
      <c r="G1322">
        <f xml:space="preserve">
IF(A1322="","",
IFERROR(
INDEX(中間シート!$B:$CB,
MATCH(A1322&amp;B1322,中間シート!$A$1:$A$149,0),
MATCH(F1322,中間シート!$B$2:$CB$2,0)
),
"")
)</f>
        <v>0</v>
      </c>
      <c r="H1322">
        <f t="shared" si="60"/>
        <v>0</v>
      </c>
      <c r="I1322" t="str">
        <f t="shared" si="61"/>
        <v/>
      </c>
      <c r="J1322" t="str">
        <f xml:space="preserve">
_xlfn.SWITCH(E1322,
"良好サイン",H1322*VLOOKUP(F1322,参照用!$P$2:$Q$55,2,0),
"注意サイン",H1322*VLOOKUP(F1322,参照用!$P$2:$Q$55,2,0),
""
)</f>
        <v/>
      </c>
      <c r="K1322" s="20">
        <f t="shared" si="62"/>
        <v>60</v>
      </c>
    </row>
    <row r="1323" spans="1:11" x14ac:dyDescent="0.2">
      <c r="A1323" s="8">
        <f>IF(INDEX(中間シート!B$1:B$149,QUOTIENT(ROW(A1323)-2, 参照用!$J$12) + 3,1)&gt;0,
INDEX(中間シート!B$1:B$149,QUOTIENT(ROW(A1323)-2, 参照用!$J$12) + 3,1),
"")</f>
        <v>46035</v>
      </c>
      <c r="B1323" s="8" t="str">
        <f>IF(INDEX(中間シート!D$1:D$149,QUOTIENT(ROW(B1323)-2, 参照用!$J$12) + 3,1)&gt;0,
INDEX(中間シート!D$1:D$149,QUOTIENT(ROW(B1323)-2, 参照用!$J$12) + 3,1),
"")</f>
        <v>昼</v>
      </c>
      <c r="C1323" s="8" t="str">
        <f>INDEX(中間シート!$A$1:$AZ$149,MATCH(A1323&amp;B1323,中間シート!$A$1:$A$149,0),MATCH(C$1,中間シート!$A$2:$AZ$2,0))</f>
        <v/>
      </c>
      <c r="D1323" s="8" t="str">
        <f>INDEX(中間シート!$A$1:$AZ$149,MATCH($A1323&amp;$B1323,中間シート!$A$1:$A$149,0),MATCH(D$1,中間シート!$A$2:$AZ$2,0))</f>
        <v/>
      </c>
      <c r="E1323" t="str">
        <f>IF(
A1323="","",
VLOOKUP(MOD(ROW(A1323)-2, 参照用!$J$12) + 1,参照用!$N$1:$P$50,2,0)
)</f>
        <v>悪化サイン</v>
      </c>
      <c r="F1323" t="str">
        <f xml:space="preserve">
IF(A1323="","",
VLOOKUP(MOD(ROW(A1323)-2, 参照用!$J$12) + 1,参照用!$N$1:$P$50,3,0)
)</f>
        <v>人間不信</v>
      </c>
      <c r="G1323">
        <f xml:space="preserve">
IF(A1323="","",
IFERROR(
INDEX(中間シート!$B:$CB,
MATCH(A1323&amp;B1323,中間シート!$A$1:$A$149,0),
MATCH(F1323,中間シート!$B$2:$CB$2,0)
),
"")
)</f>
        <v>0</v>
      </c>
      <c r="H1323">
        <f t="shared" si="60"/>
        <v>0</v>
      </c>
      <c r="I1323" t="str">
        <f t="shared" si="61"/>
        <v/>
      </c>
      <c r="J1323" t="str">
        <f xml:space="preserve">
_xlfn.SWITCH(E1323,
"良好サイン",H1323*VLOOKUP(F1323,参照用!$P$2:$Q$55,2,0),
"注意サイン",H1323*VLOOKUP(F1323,参照用!$P$2:$Q$55,2,0),
""
)</f>
        <v/>
      </c>
      <c r="K1323" s="20">
        <f t="shared" si="62"/>
        <v>60</v>
      </c>
    </row>
    <row r="1324" spans="1:11" x14ac:dyDescent="0.2">
      <c r="A1324" s="8">
        <f>IF(INDEX(中間シート!B$1:B$149,QUOTIENT(ROW(A1324)-2, 参照用!$J$12) + 3,1)&gt;0,
INDEX(中間シート!B$1:B$149,QUOTIENT(ROW(A1324)-2, 参照用!$J$12) + 3,1),
"")</f>
        <v>46035</v>
      </c>
      <c r="B1324" s="8" t="str">
        <f>IF(INDEX(中間シート!D$1:D$149,QUOTIENT(ROW(B1324)-2, 参照用!$J$12) + 3,1)&gt;0,
INDEX(中間シート!D$1:D$149,QUOTIENT(ROW(B1324)-2, 参照用!$J$12) + 3,1),
"")</f>
        <v>昼</v>
      </c>
      <c r="C1324" s="8" t="str">
        <f>INDEX(中間シート!$A$1:$AZ$149,MATCH(A1324&amp;B1324,中間シート!$A$1:$A$149,0),MATCH(C$1,中間シート!$A$2:$AZ$2,0))</f>
        <v/>
      </c>
      <c r="D1324" s="8" t="str">
        <f>INDEX(中間シート!$A$1:$AZ$149,MATCH($A1324&amp;$B1324,中間シート!$A$1:$A$149,0),MATCH(D$1,中間シート!$A$2:$AZ$2,0))</f>
        <v/>
      </c>
      <c r="E1324" t="str">
        <f>IF(
A1324="","",
VLOOKUP(MOD(ROW(A1324)-2, 参照用!$J$12) + 1,参照用!$N$1:$P$50,2,0)
)</f>
        <v>悪化サイン</v>
      </c>
      <c r="F1324" t="str">
        <f xml:space="preserve">
IF(A1324="","",
VLOOKUP(MOD(ROW(A1324)-2, 参照用!$J$12) + 1,参照用!$N$1:$P$50,3,0)
)</f>
        <v>破壊衝動</v>
      </c>
      <c r="G1324">
        <f xml:space="preserve">
IF(A1324="","",
IFERROR(
INDEX(中間シート!$B:$CB,
MATCH(A1324&amp;B1324,中間シート!$A$1:$A$149,0),
MATCH(F1324,中間シート!$B$2:$CB$2,0)
),
"")
)</f>
        <v>0</v>
      </c>
      <c r="H1324">
        <f t="shared" si="60"/>
        <v>0</v>
      </c>
      <c r="I1324" t="str">
        <f t="shared" si="61"/>
        <v/>
      </c>
      <c r="J1324" t="str">
        <f xml:space="preserve">
_xlfn.SWITCH(E1324,
"良好サイン",H1324*VLOOKUP(F1324,参照用!$P$2:$Q$55,2,0),
"注意サイン",H1324*VLOOKUP(F1324,参照用!$P$2:$Q$55,2,0),
""
)</f>
        <v/>
      </c>
      <c r="K1324" s="20">
        <f t="shared" si="62"/>
        <v>60</v>
      </c>
    </row>
    <row r="1325" spans="1:11" x14ac:dyDescent="0.2">
      <c r="A1325" s="8">
        <f>IF(INDEX(中間シート!B$1:B$149,QUOTIENT(ROW(A1325)-2, 参照用!$J$12) + 3,1)&gt;0,
INDEX(中間シート!B$1:B$149,QUOTIENT(ROW(A1325)-2, 参照用!$J$12) + 3,1),
"")</f>
        <v>46035</v>
      </c>
      <c r="B1325" s="8" t="str">
        <f>IF(INDEX(中間シート!D$1:D$149,QUOTIENT(ROW(B1325)-2, 参照用!$J$12) + 3,1)&gt;0,
INDEX(中間シート!D$1:D$149,QUOTIENT(ROW(B1325)-2, 参照用!$J$12) + 3,1),
"")</f>
        <v>昼</v>
      </c>
      <c r="C1325" s="8" t="str">
        <f>INDEX(中間シート!$A$1:$AZ$149,MATCH(A1325&amp;B1325,中間シート!$A$1:$A$149,0),MATCH(C$1,中間シート!$A$2:$AZ$2,0))</f>
        <v/>
      </c>
      <c r="D1325" s="8" t="str">
        <f>INDEX(中間シート!$A$1:$AZ$149,MATCH($A1325&amp;$B1325,中間シート!$A$1:$A$149,0),MATCH(D$1,中間シート!$A$2:$AZ$2,0))</f>
        <v/>
      </c>
      <c r="E1325" t="str">
        <f>IF(
A1325="","",
VLOOKUP(MOD(ROW(A1325)-2, 参照用!$J$12) + 1,参照用!$N$1:$P$50,2,0)
)</f>
        <v>リカバリー</v>
      </c>
      <c r="F1325" t="str">
        <f xml:space="preserve">
IF(A1325="","",
VLOOKUP(MOD(ROW(A1325)-2, 参照用!$J$12) + 1,参照用!$N$1:$P$50,3,0)
)</f>
        <v>ストレッチ</v>
      </c>
      <c r="G1325">
        <f xml:space="preserve">
IF(A1325="","",
IFERROR(
INDEX(中間シート!$B:$CB,
MATCH(A1325&amp;B1325,中間シート!$A$1:$A$149,0),
MATCH(F1325,中間シート!$B$2:$CB$2,0)
),
"")
)</f>
        <v>0</v>
      </c>
      <c r="H1325">
        <f t="shared" si="60"/>
        <v>0</v>
      </c>
      <c r="I1325" t="str">
        <f t="shared" si="61"/>
        <v/>
      </c>
      <c r="J1325" t="str">
        <f xml:space="preserve">
_xlfn.SWITCH(E1325,
"良好サイン",H1325*VLOOKUP(F1325,参照用!$P$2:$Q$55,2,0),
"注意サイン",H1325*VLOOKUP(F1325,参照用!$P$2:$Q$55,2,0),
""
)</f>
        <v/>
      </c>
      <c r="K1325" s="20">
        <f t="shared" si="62"/>
        <v>60</v>
      </c>
    </row>
    <row r="1326" spans="1:11" x14ac:dyDescent="0.2">
      <c r="A1326" s="8">
        <f>IF(INDEX(中間シート!B$1:B$149,QUOTIENT(ROW(A1326)-2, 参照用!$J$12) + 3,1)&gt;0,
INDEX(中間シート!B$1:B$149,QUOTIENT(ROW(A1326)-2, 参照用!$J$12) + 3,1),
"")</f>
        <v>46035</v>
      </c>
      <c r="B1326" s="8" t="str">
        <f>IF(INDEX(中間シート!D$1:D$149,QUOTIENT(ROW(B1326)-2, 参照用!$J$12) + 3,1)&gt;0,
INDEX(中間シート!D$1:D$149,QUOTIENT(ROW(B1326)-2, 参照用!$J$12) + 3,1),
"")</f>
        <v>昼</v>
      </c>
      <c r="C1326" s="8" t="str">
        <f>INDEX(中間シート!$A$1:$AZ$149,MATCH(A1326&amp;B1326,中間シート!$A$1:$A$149,0),MATCH(C$1,中間シート!$A$2:$AZ$2,0))</f>
        <v/>
      </c>
      <c r="D1326" s="8" t="str">
        <f>INDEX(中間シート!$A$1:$AZ$149,MATCH($A1326&amp;$B1326,中間シート!$A$1:$A$149,0),MATCH(D$1,中間シート!$A$2:$AZ$2,0))</f>
        <v/>
      </c>
      <c r="E1326" t="str">
        <f>IF(
A1326="","",
VLOOKUP(MOD(ROW(A1326)-2, 参照用!$J$12) + 1,参照用!$N$1:$P$50,2,0)
)</f>
        <v>リカバリー</v>
      </c>
      <c r="F1326" t="str">
        <f xml:space="preserve">
IF(A1326="","",
VLOOKUP(MOD(ROW(A1326)-2, 参照用!$J$12) + 1,参照用!$N$1:$P$50,3,0)
)</f>
        <v>仮眠</v>
      </c>
      <c r="G1326">
        <f xml:space="preserve">
IF(A1326="","",
IFERROR(
INDEX(中間シート!$B:$CB,
MATCH(A1326&amp;B1326,中間シート!$A$1:$A$149,0),
MATCH(F1326,中間シート!$B$2:$CB$2,0)
),
"")
)</f>
        <v>0</v>
      </c>
      <c r="H1326">
        <f t="shared" si="60"/>
        <v>0</v>
      </c>
      <c r="I1326" t="str">
        <f t="shared" si="61"/>
        <v/>
      </c>
      <c r="J1326" t="str">
        <f xml:space="preserve">
_xlfn.SWITCH(E1326,
"良好サイン",H1326*VLOOKUP(F1326,参照用!$P$2:$Q$55,2,0),
"注意サイン",H1326*VLOOKUP(F1326,参照用!$P$2:$Q$55,2,0),
""
)</f>
        <v/>
      </c>
      <c r="K1326" s="20">
        <f t="shared" si="62"/>
        <v>60</v>
      </c>
    </row>
    <row r="1327" spans="1:11" x14ac:dyDescent="0.2">
      <c r="A1327" s="8">
        <f>IF(INDEX(中間シート!B$1:B$149,QUOTIENT(ROW(A1327)-2, 参照用!$J$12) + 3,1)&gt;0,
INDEX(中間シート!B$1:B$149,QUOTIENT(ROW(A1327)-2, 参照用!$J$12) + 3,1),
"")</f>
        <v>46035</v>
      </c>
      <c r="B1327" s="8" t="str">
        <f>IF(INDEX(中間シート!D$1:D$149,QUOTIENT(ROW(B1327)-2, 参照用!$J$12) + 3,1)&gt;0,
INDEX(中間シート!D$1:D$149,QUOTIENT(ROW(B1327)-2, 参照用!$J$12) + 3,1),
"")</f>
        <v>昼</v>
      </c>
      <c r="C1327" s="8" t="str">
        <f>INDEX(中間シート!$A$1:$AZ$149,MATCH(A1327&amp;B1327,中間シート!$A$1:$A$149,0),MATCH(C$1,中間シート!$A$2:$AZ$2,0))</f>
        <v/>
      </c>
      <c r="D1327" s="8" t="str">
        <f>INDEX(中間シート!$A$1:$AZ$149,MATCH($A1327&amp;$B1327,中間シート!$A$1:$A$149,0),MATCH(D$1,中間シート!$A$2:$AZ$2,0))</f>
        <v/>
      </c>
      <c r="E1327" t="str">
        <f>IF(
A1327="","",
VLOOKUP(MOD(ROW(A1327)-2, 参照用!$J$12) + 1,参照用!$N$1:$P$50,2,0)
)</f>
        <v>リカバリー</v>
      </c>
      <c r="F1327" t="str">
        <f xml:space="preserve">
IF(A1327="","",
VLOOKUP(MOD(ROW(A1327)-2, 参照用!$J$12) + 1,参照用!$N$1:$P$50,3,0)
)</f>
        <v>音楽</v>
      </c>
      <c r="G1327">
        <f xml:space="preserve">
IF(A1327="","",
IFERROR(
INDEX(中間シート!$B:$CB,
MATCH(A1327&amp;B1327,中間シート!$A$1:$A$149,0),
MATCH(F1327,中間シート!$B$2:$CB$2,0)
),
"")
)</f>
        <v>0</v>
      </c>
      <c r="H1327">
        <f t="shared" si="60"/>
        <v>0</v>
      </c>
      <c r="I1327" t="str">
        <f t="shared" si="61"/>
        <v/>
      </c>
      <c r="J1327" t="str">
        <f xml:space="preserve">
_xlfn.SWITCH(E1327,
"良好サイン",H1327*VLOOKUP(F1327,参照用!$P$2:$Q$55,2,0),
"注意サイン",H1327*VLOOKUP(F1327,参照用!$P$2:$Q$55,2,0),
""
)</f>
        <v/>
      </c>
      <c r="K1327" s="20">
        <f t="shared" si="62"/>
        <v>60</v>
      </c>
    </row>
    <row r="1328" spans="1:11" x14ac:dyDescent="0.2">
      <c r="A1328" s="8">
        <f>IF(INDEX(中間シート!B$1:B$149,QUOTIENT(ROW(A1328)-2, 参照用!$J$12) + 3,1)&gt;0,
INDEX(中間シート!B$1:B$149,QUOTIENT(ROW(A1328)-2, 参照用!$J$12) + 3,1),
"")</f>
        <v>46035</v>
      </c>
      <c r="B1328" s="8" t="str">
        <f>IF(INDEX(中間シート!D$1:D$149,QUOTIENT(ROW(B1328)-2, 参照用!$J$12) + 3,1)&gt;0,
INDEX(中間シート!D$1:D$149,QUOTIENT(ROW(B1328)-2, 参照用!$J$12) + 3,1),
"")</f>
        <v>昼</v>
      </c>
      <c r="C1328" s="8" t="str">
        <f>INDEX(中間シート!$A$1:$AZ$149,MATCH(A1328&amp;B1328,中間シート!$A$1:$A$149,0),MATCH(C$1,中間シート!$A$2:$AZ$2,0))</f>
        <v/>
      </c>
      <c r="D1328" s="8" t="str">
        <f>INDEX(中間シート!$A$1:$AZ$149,MATCH($A1328&amp;$B1328,中間シート!$A$1:$A$149,0),MATCH(D$1,中間シート!$A$2:$AZ$2,0))</f>
        <v/>
      </c>
      <c r="E1328" t="str">
        <f>IF(
A1328="","",
VLOOKUP(MOD(ROW(A1328)-2, 参照用!$J$12) + 1,参照用!$N$1:$P$50,2,0)
)</f>
        <v>リカバリー</v>
      </c>
      <c r="F1328" t="str">
        <f xml:space="preserve">
IF(A1328="","",
VLOOKUP(MOD(ROW(A1328)-2, 参照用!$J$12) + 1,参照用!$N$1:$P$50,3,0)
)</f>
        <v>頓服</v>
      </c>
      <c r="G1328">
        <f xml:space="preserve">
IF(A1328="","",
IFERROR(
INDEX(中間シート!$B:$CB,
MATCH(A1328&amp;B1328,中間シート!$A$1:$A$149,0),
MATCH(F1328,中間シート!$B$2:$CB$2,0)
),
"")
)</f>
        <v>0</v>
      </c>
      <c r="H1328">
        <f t="shared" si="60"/>
        <v>0</v>
      </c>
      <c r="I1328" t="str">
        <f t="shared" si="61"/>
        <v/>
      </c>
      <c r="J1328" t="str">
        <f xml:space="preserve">
_xlfn.SWITCH(E1328,
"良好サイン",H1328*VLOOKUP(F1328,参照用!$P$2:$Q$55,2,0),
"注意サイン",H1328*VLOOKUP(F1328,参照用!$P$2:$Q$55,2,0),
""
)</f>
        <v/>
      </c>
      <c r="K1328" s="20">
        <f t="shared" si="62"/>
        <v>60</v>
      </c>
    </row>
    <row r="1329" spans="1:11" x14ac:dyDescent="0.2">
      <c r="A1329" s="8">
        <f>IF(INDEX(中間シート!B$1:B$149,QUOTIENT(ROW(A1329)-2, 参照用!$J$12) + 3,1)&gt;0,
INDEX(中間シート!B$1:B$149,QUOTIENT(ROW(A1329)-2, 参照用!$J$12) + 3,1),
"")</f>
        <v>46035</v>
      </c>
      <c r="B1329" s="8" t="str">
        <f>IF(INDEX(中間シート!D$1:D$149,QUOTIENT(ROW(B1329)-2, 参照用!$J$12) + 3,1)&gt;0,
INDEX(中間シート!D$1:D$149,QUOTIENT(ROW(B1329)-2, 参照用!$J$12) + 3,1),
"")</f>
        <v>昼</v>
      </c>
      <c r="C1329" s="8" t="str">
        <f>INDEX(中間シート!$A$1:$AZ$149,MATCH(A1329&amp;B1329,中間シート!$A$1:$A$149,0),MATCH(C$1,中間シート!$A$2:$AZ$2,0))</f>
        <v/>
      </c>
      <c r="D1329" s="8" t="str">
        <f>INDEX(中間シート!$A$1:$AZ$149,MATCH($A1329&amp;$B1329,中間シート!$A$1:$A$149,0),MATCH(D$1,中間シート!$A$2:$AZ$2,0))</f>
        <v/>
      </c>
      <c r="E1329" t="str">
        <f>IF(
A1329="","",
VLOOKUP(MOD(ROW(A1329)-2, 参照用!$J$12) + 1,参照用!$N$1:$P$50,2,0)
)</f>
        <v>リカバリー</v>
      </c>
      <c r="F1329" t="str">
        <f xml:space="preserve">
IF(A1329="","",
VLOOKUP(MOD(ROW(A1329)-2, 参照用!$J$12) + 1,参照用!$N$1:$P$50,3,0)
)</f>
        <v>散歩</v>
      </c>
      <c r="G1329">
        <f xml:space="preserve">
IF(A1329="","",
IFERROR(
INDEX(中間シート!$B:$CB,
MATCH(A1329&amp;B1329,中間シート!$A$1:$A$149,0),
MATCH(F1329,中間シート!$B$2:$CB$2,0)
),
"")
)</f>
        <v>0</v>
      </c>
      <c r="H1329">
        <f t="shared" si="60"/>
        <v>0</v>
      </c>
      <c r="I1329" t="str">
        <f t="shared" si="61"/>
        <v/>
      </c>
      <c r="J1329" t="str">
        <f xml:space="preserve">
_xlfn.SWITCH(E1329,
"良好サイン",H1329*VLOOKUP(F1329,参照用!$P$2:$Q$55,2,0),
"注意サイン",H1329*VLOOKUP(F1329,参照用!$P$2:$Q$55,2,0),
""
)</f>
        <v/>
      </c>
      <c r="K1329" s="20">
        <f t="shared" si="62"/>
        <v>60</v>
      </c>
    </row>
    <row r="1330" spans="1:11" x14ac:dyDescent="0.2">
      <c r="A1330" s="8">
        <f>IF(INDEX(中間シート!B$1:B$149,QUOTIENT(ROW(A1330)-2, 参照用!$J$12) + 3,1)&gt;0,
INDEX(中間シート!B$1:B$149,QUOTIENT(ROW(A1330)-2, 参照用!$J$12) + 3,1),
"")</f>
        <v>46035</v>
      </c>
      <c r="B1330" s="8" t="str">
        <f>IF(INDEX(中間シート!D$1:D$149,QUOTIENT(ROW(B1330)-2, 参照用!$J$12) + 3,1)&gt;0,
INDEX(中間シート!D$1:D$149,QUOTIENT(ROW(B1330)-2, 参照用!$J$12) + 3,1),
"")</f>
        <v>昼</v>
      </c>
      <c r="C1330" s="8" t="str">
        <f>INDEX(中間シート!$A$1:$AZ$149,MATCH(A1330&amp;B1330,中間シート!$A$1:$A$149,0),MATCH(C$1,中間シート!$A$2:$AZ$2,0))</f>
        <v/>
      </c>
      <c r="D1330" s="8" t="str">
        <f>INDEX(中間シート!$A$1:$AZ$149,MATCH($A1330&amp;$B1330,中間シート!$A$1:$A$149,0),MATCH(D$1,中間シート!$A$2:$AZ$2,0))</f>
        <v/>
      </c>
      <c r="E1330" t="str">
        <f>IF(
A1330="","",
VLOOKUP(MOD(ROW(A1330)-2, 参照用!$J$12) + 1,参照用!$N$1:$P$50,2,0)
)</f>
        <v>服薬</v>
      </c>
      <c r="F1330" t="str">
        <f xml:space="preserve">
IF(A1330="","",
VLOOKUP(MOD(ROW(A1330)-2, 参照用!$J$12) + 1,参照用!$N$1:$P$50,3,0)
)</f>
        <v>いつもの薬</v>
      </c>
      <c r="G1330">
        <f xml:space="preserve">
IF(A1330="","",
IFERROR(
INDEX(中間シート!$B:$CB,
MATCH(A1330&amp;B1330,中間シート!$A$1:$A$149,0),
MATCH(F1330,中間シート!$B$2:$CB$2,0)
),
"")
)</f>
        <v>0</v>
      </c>
      <c r="H1330">
        <f t="shared" si="60"/>
        <v>0</v>
      </c>
      <c r="I1330" t="str">
        <f t="shared" si="61"/>
        <v/>
      </c>
      <c r="J1330" t="str">
        <f xml:space="preserve">
_xlfn.SWITCH(E1330,
"良好サイン",H1330*VLOOKUP(F1330,参照用!$P$2:$Q$55,2,0),
"注意サイン",H1330*VLOOKUP(F1330,参照用!$P$2:$Q$55,2,0),
""
)</f>
        <v/>
      </c>
      <c r="K1330" s="20">
        <f t="shared" si="62"/>
        <v>60</v>
      </c>
    </row>
    <row r="1331" spans="1:11" x14ac:dyDescent="0.2">
      <c r="A1331" s="8">
        <f>IF(INDEX(中間シート!B$1:B$149,QUOTIENT(ROW(A1331)-2, 参照用!$J$12) + 3,1)&gt;0,
INDEX(中間シート!B$1:B$149,QUOTIENT(ROW(A1331)-2, 参照用!$J$12) + 3,1),
"")</f>
        <v>46035</v>
      </c>
      <c r="B1331" s="8" t="str">
        <f>IF(INDEX(中間シート!D$1:D$149,QUOTIENT(ROW(B1331)-2, 参照用!$J$12) + 3,1)&gt;0,
INDEX(中間シート!D$1:D$149,QUOTIENT(ROW(B1331)-2, 参照用!$J$12) + 3,1),
"")</f>
        <v>昼</v>
      </c>
      <c r="C1331" s="8" t="str">
        <f>INDEX(中間シート!$A$1:$AZ$149,MATCH(A1331&amp;B1331,中間シート!$A$1:$A$149,0),MATCH(C$1,中間シート!$A$2:$AZ$2,0))</f>
        <v/>
      </c>
      <c r="D1331" s="8" t="str">
        <f>INDEX(中間シート!$A$1:$AZ$149,MATCH($A1331&amp;$B1331,中間シート!$A$1:$A$149,0),MATCH(D$1,中間シート!$A$2:$AZ$2,0))</f>
        <v/>
      </c>
      <c r="E1331" t="str">
        <f>IF(
A1331="","",
VLOOKUP(MOD(ROW(A1331)-2, 参照用!$J$12) + 1,参照用!$N$1:$P$50,2,0)
)</f>
        <v>備考</v>
      </c>
      <c r="F1331" t="str">
        <f xml:space="preserve">
IF(A1331="","",
VLOOKUP(MOD(ROW(A1331)-2, 参照用!$J$12) + 1,参照用!$N$1:$P$50,3,0)
)</f>
        <v>コメント</v>
      </c>
      <c r="G1331" t="str">
        <f xml:space="preserve">
IF(A1331="","",
IFERROR(
INDEX(中間シート!$B:$CB,
MATCH(A1331&amp;B1331,中間シート!$A$1:$A$149,0),
MATCH(F1331,中間シート!$B$2:$CB$2,0)
),
"")
)</f>
        <v/>
      </c>
      <c r="H1331" t="str">
        <f t="shared" si="60"/>
        <v/>
      </c>
      <c r="I1331" t="str">
        <f t="shared" si="61"/>
        <v/>
      </c>
      <c r="J1331" t="str">
        <f xml:space="preserve">
_xlfn.SWITCH(E1331,
"良好サイン",H1331*VLOOKUP(F1331,参照用!$P$2:$Q$55,2,0),
"注意サイン",H1331*VLOOKUP(F1331,参照用!$P$2:$Q$55,2,0),
""
)</f>
        <v/>
      </c>
      <c r="K1331" s="20">
        <f t="shared" si="62"/>
        <v>60</v>
      </c>
    </row>
    <row r="1332" spans="1:11" x14ac:dyDescent="0.2">
      <c r="A1332" s="8">
        <f>IF(INDEX(中間シート!B$1:B$149,QUOTIENT(ROW(A1332)-2, 参照用!$J$12) + 3,1)&gt;0,
INDEX(中間シート!B$1:B$149,QUOTIENT(ROW(A1332)-2, 参照用!$J$12) + 3,1),
"")</f>
        <v>46035</v>
      </c>
      <c r="B1332" s="8" t="str">
        <f>IF(INDEX(中間シート!D$1:D$149,QUOTIENT(ROW(B1332)-2, 参照用!$J$12) + 3,1)&gt;0,
INDEX(中間シート!D$1:D$149,QUOTIENT(ROW(B1332)-2, 参照用!$J$12) + 3,1),
"")</f>
        <v>夜</v>
      </c>
      <c r="C1332" s="8" t="str">
        <f>INDEX(中間シート!$A$1:$AZ$149,MATCH(A1332&amp;B1332,中間シート!$A$1:$A$149,0),MATCH(C$1,中間シート!$A$2:$AZ$2,0))</f>
        <v/>
      </c>
      <c r="D1332" s="8" t="str">
        <f>INDEX(中間シート!$A$1:$AZ$149,MATCH($A1332&amp;$B1332,中間シート!$A$1:$A$149,0),MATCH(D$1,中間シート!$A$2:$AZ$2,0))</f>
        <v/>
      </c>
      <c r="E1332" t="str">
        <f>IF(
A1332="","",
VLOOKUP(MOD(ROW(A1332)-2, 参照用!$J$12) + 1,参照用!$N$1:$P$50,2,0)
)</f>
        <v>日付</v>
      </c>
      <c r="F1332" t="str">
        <f xml:space="preserve">
IF(A1332="","",
VLOOKUP(MOD(ROW(A1332)-2, 参照用!$J$12) + 1,参照用!$N$1:$P$50,3,0)
)</f>
        <v>日付</v>
      </c>
      <c r="G1332">
        <f xml:space="preserve">
IF(A1332="","",
IFERROR(
INDEX(中間シート!$B:$CB,
MATCH(A1332&amp;B1332,中間シート!$A$1:$A$149,0),
MATCH(F1332,中間シート!$B$2:$CB$2,0)
),
"")
)</f>
        <v>46035</v>
      </c>
      <c r="H1332" t="str">
        <f t="shared" si="60"/>
        <v/>
      </c>
      <c r="I1332">
        <f t="shared" si="61"/>
        <v>46035</v>
      </c>
      <c r="J1332" t="str">
        <f xml:space="preserve">
_xlfn.SWITCH(E1332,
"良好サイン",H1332*VLOOKUP(F1332,参照用!$P$2:$Q$55,2,0),
"注意サイン",H1332*VLOOKUP(F1332,参照用!$P$2:$Q$55,2,0),
""
)</f>
        <v/>
      </c>
      <c r="K1332" s="20">
        <f t="shared" si="62"/>
        <v>60</v>
      </c>
    </row>
    <row r="1333" spans="1:11" x14ac:dyDescent="0.2">
      <c r="A1333" s="8">
        <f>IF(INDEX(中間シート!B$1:B$149,QUOTIENT(ROW(A1333)-2, 参照用!$J$12) + 3,1)&gt;0,
INDEX(中間シート!B$1:B$149,QUOTIENT(ROW(A1333)-2, 参照用!$J$12) + 3,1),
"")</f>
        <v>46035</v>
      </c>
      <c r="B1333" s="8" t="str">
        <f>IF(INDEX(中間シート!D$1:D$149,QUOTIENT(ROW(B1333)-2, 参照用!$J$12) + 3,1)&gt;0,
INDEX(中間シート!D$1:D$149,QUOTIENT(ROW(B1333)-2, 参照用!$J$12) + 3,1),
"")</f>
        <v>夜</v>
      </c>
      <c r="C1333" s="8" t="str">
        <f>INDEX(中間シート!$A$1:$AZ$149,MATCH(A1333&amp;B1333,中間シート!$A$1:$A$149,0),MATCH(C$1,中間シート!$A$2:$AZ$2,0))</f>
        <v/>
      </c>
      <c r="D1333" s="8" t="str">
        <f>INDEX(中間シート!$A$1:$AZ$149,MATCH($A1333&amp;$B1333,中間シート!$A$1:$A$149,0),MATCH(D$1,中間シート!$A$2:$AZ$2,0))</f>
        <v/>
      </c>
      <c r="E1333" t="str">
        <f>IF(
A1333="","",
VLOOKUP(MOD(ROW(A1333)-2, 参照用!$J$12) + 1,参照用!$N$1:$P$50,2,0)
)</f>
        <v>曜日</v>
      </c>
      <c r="F1333" t="str">
        <f xml:space="preserve">
IF(A1333="","",
VLOOKUP(MOD(ROW(A1333)-2, 参照用!$J$12) + 1,参照用!$N$1:$P$50,3,0)
)</f>
        <v>曜日</v>
      </c>
      <c r="G1333" t="str">
        <f xml:space="preserve">
IF(A1333="","",
IFERROR(
INDEX(中間シート!$B:$CB,
MATCH(A1333&amp;B1333,中間シート!$A$1:$A$149,0),
MATCH(F1333,中間シート!$B$2:$CB$2,0)
),
"")
)</f>
        <v>火</v>
      </c>
      <c r="H1333" t="str">
        <f t="shared" si="60"/>
        <v/>
      </c>
      <c r="I1333" t="str">
        <f t="shared" si="61"/>
        <v>火</v>
      </c>
      <c r="J1333" t="str">
        <f xml:space="preserve">
_xlfn.SWITCH(E1333,
"良好サイン",H1333*VLOOKUP(F1333,参照用!$P$2:$Q$55,2,0),
"注意サイン",H1333*VLOOKUP(F1333,参照用!$P$2:$Q$55,2,0),
""
)</f>
        <v/>
      </c>
      <c r="K1333" s="20">
        <f t="shared" si="62"/>
        <v>60</v>
      </c>
    </row>
    <row r="1334" spans="1:11" x14ac:dyDescent="0.2">
      <c r="A1334" s="8">
        <f>IF(INDEX(中間シート!B$1:B$149,QUOTIENT(ROW(A1334)-2, 参照用!$J$12) + 3,1)&gt;0,
INDEX(中間シート!B$1:B$149,QUOTIENT(ROW(A1334)-2, 参照用!$J$12) + 3,1),
"")</f>
        <v>46035</v>
      </c>
      <c r="B1334" s="8" t="str">
        <f>IF(INDEX(中間シート!D$1:D$149,QUOTIENT(ROW(B1334)-2, 参照用!$J$12) + 3,1)&gt;0,
INDEX(中間シート!D$1:D$149,QUOTIENT(ROW(B1334)-2, 参照用!$J$12) + 3,1),
"")</f>
        <v>夜</v>
      </c>
      <c r="C1334" s="8" t="str">
        <f>INDEX(中間シート!$A$1:$AZ$149,MATCH(A1334&amp;B1334,中間シート!$A$1:$A$149,0),MATCH(C$1,中間シート!$A$2:$AZ$2,0))</f>
        <v/>
      </c>
      <c r="D1334" s="8" t="str">
        <f>INDEX(中間シート!$A$1:$AZ$149,MATCH($A1334&amp;$B1334,中間シート!$A$1:$A$149,0),MATCH(D$1,中間シート!$A$2:$AZ$2,0))</f>
        <v/>
      </c>
      <c r="E1334" t="str">
        <f>IF(
A1334="","",
VLOOKUP(MOD(ROW(A1334)-2, 参照用!$J$12) + 1,参照用!$N$1:$P$50,2,0)
)</f>
        <v>時間帯</v>
      </c>
      <c r="F1334" t="str">
        <f xml:space="preserve">
IF(A1334="","",
VLOOKUP(MOD(ROW(A1334)-2, 参照用!$J$12) + 1,参照用!$N$1:$P$50,3,0)
)</f>
        <v>時間帯</v>
      </c>
      <c r="G1334" t="str">
        <f xml:space="preserve">
IF(A1334="","",
IFERROR(
INDEX(中間シート!$B:$CB,
MATCH(A1334&amp;B1334,中間シート!$A$1:$A$149,0),
MATCH(F1334,中間シート!$B$2:$CB$2,0)
),
"")
)</f>
        <v>夜</v>
      </c>
      <c r="H1334" t="str">
        <f t="shared" si="60"/>
        <v/>
      </c>
      <c r="I1334" t="str">
        <f t="shared" si="61"/>
        <v>夜</v>
      </c>
      <c r="J1334" t="str">
        <f xml:space="preserve">
_xlfn.SWITCH(E1334,
"良好サイン",H1334*VLOOKUP(F1334,参照用!$P$2:$Q$55,2,0),
"注意サイン",H1334*VLOOKUP(F1334,参照用!$P$2:$Q$55,2,0),
""
)</f>
        <v/>
      </c>
      <c r="K1334" s="20">
        <f t="shared" si="62"/>
        <v>60</v>
      </c>
    </row>
    <row r="1335" spans="1:11" x14ac:dyDescent="0.2">
      <c r="A1335" s="8">
        <f>IF(INDEX(中間シート!B$1:B$149,QUOTIENT(ROW(A1335)-2, 参照用!$J$12) + 3,1)&gt;0,
INDEX(中間シート!B$1:B$149,QUOTIENT(ROW(A1335)-2, 参照用!$J$12) + 3,1),
"")</f>
        <v>46035</v>
      </c>
      <c r="B1335" s="8" t="str">
        <f>IF(INDEX(中間シート!D$1:D$149,QUOTIENT(ROW(B1335)-2, 参照用!$J$12) + 3,1)&gt;0,
INDEX(中間シート!D$1:D$149,QUOTIENT(ROW(B1335)-2, 参照用!$J$12) + 3,1),
"")</f>
        <v>夜</v>
      </c>
      <c r="C1335" s="8" t="str">
        <f>INDEX(中間シート!$A$1:$AZ$149,MATCH(A1335&amp;B1335,中間シート!$A$1:$A$149,0),MATCH(C$1,中間シート!$A$2:$AZ$2,0))</f>
        <v/>
      </c>
      <c r="D1335" s="8" t="str">
        <f>INDEX(中間シート!$A$1:$AZ$149,MATCH($A1335&amp;$B1335,中間シート!$A$1:$A$149,0),MATCH(D$1,中間シート!$A$2:$AZ$2,0))</f>
        <v/>
      </c>
      <c r="E1335" t="str">
        <f>IF(
A1335="","",
VLOOKUP(MOD(ROW(A1335)-2, 参照用!$J$12) + 1,参照用!$N$1:$P$50,2,0)
)</f>
        <v>気候</v>
      </c>
      <c r="F1335" t="str">
        <f xml:space="preserve">
IF(A1335="","",
VLOOKUP(MOD(ROW(A1335)-2, 参照用!$J$12) + 1,参照用!$N$1:$P$50,3,0)
)</f>
        <v>天気</v>
      </c>
      <c r="G1335" t="str">
        <f xml:space="preserve">
IF(A1335="","",
IFERROR(
INDEX(中間シート!$B:$CB,
MATCH(A1335&amp;B1335,中間シート!$A$1:$A$149,0),
MATCH(F1335,中間シート!$B$2:$CB$2,0)
),
"")
)</f>
        <v/>
      </c>
      <c r="H1335" t="str">
        <f t="shared" si="60"/>
        <v/>
      </c>
      <c r="I1335" t="str">
        <f t="shared" si="61"/>
        <v/>
      </c>
      <c r="J1335" t="str">
        <f xml:space="preserve">
_xlfn.SWITCH(E1335,
"良好サイン",H1335*VLOOKUP(F1335,参照用!$P$2:$Q$55,2,0),
"注意サイン",H1335*VLOOKUP(F1335,参照用!$P$2:$Q$55,2,0),
""
)</f>
        <v/>
      </c>
      <c r="K1335" s="20">
        <f t="shared" si="62"/>
        <v>60</v>
      </c>
    </row>
    <row r="1336" spans="1:11" x14ac:dyDescent="0.2">
      <c r="A1336" s="8">
        <f>IF(INDEX(中間シート!B$1:B$149,QUOTIENT(ROW(A1336)-2, 参照用!$J$12) + 3,1)&gt;0,
INDEX(中間シート!B$1:B$149,QUOTIENT(ROW(A1336)-2, 参照用!$J$12) + 3,1),
"")</f>
        <v>46035</v>
      </c>
      <c r="B1336" s="8" t="str">
        <f>IF(INDEX(中間シート!D$1:D$149,QUOTIENT(ROW(B1336)-2, 参照用!$J$12) + 3,1)&gt;0,
INDEX(中間シート!D$1:D$149,QUOTIENT(ROW(B1336)-2, 参照用!$J$12) + 3,1),
"")</f>
        <v>夜</v>
      </c>
      <c r="C1336" s="8" t="str">
        <f>INDEX(中間シート!$A$1:$AZ$149,MATCH(A1336&amp;B1336,中間シート!$A$1:$A$149,0),MATCH(C$1,中間シート!$A$2:$AZ$2,0))</f>
        <v/>
      </c>
      <c r="D1336" s="8" t="str">
        <f>INDEX(中間シート!$A$1:$AZ$149,MATCH($A1336&amp;$B1336,中間シート!$A$1:$A$149,0),MATCH(D$1,中間シート!$A$2:$AZ$2,0))</f>
        <v/>
      </c>
      <c r="E1336" t="str">
        <f>IF(
A1336="","",
VLOOKUP(MOD(ROW(A1336)-2, 参照用!$J$12) + 1,参照用!$N$1:$P$50,2,0)
)</f>
        <v>気候</v>
      </c>
      <c r="F1336" t="str">
        <f xml:space="preserve">
IF(A1336="","",
VLOOKUP(MOD(ROW(A1336)-2, 参照用!$J$12) + 1,参照用!$N$1:$P$50,3,0)
)</f>
        <v>気温</v>
      </c>
      <c r="G1336" t="str">
        <f xml:space="preserve">
IF(A1336="","",
IFERROR(
INDEX(中間シート!$B:$CB,
MATCH(A1336&amp;B1336,中間シート!$A$1:$A$149,0),
MATCH(F1336,中間シート!$B$2:$CB$2,0)
),
"")
)</f>
        <v/>
      </c>
      <c r="H1336" t="str">
        <f t="shared" si="60"/>
        <v/>
      </c>
      <c r="I1336" t="str">
        <f t="shared" si="61"/>
        <v/>
      </c>
      <c r="J1336" t="str">
        <f xml:space="preserve">
_xlfn.SWITCH(E1336,
"良好サイン",H1336*VLOOKUP(F1336,参照用!$P$2:$Q$55,2,0),
"注意サイン",H1336*VLOOKUP(F1336,参照用!$P$2:$Q$55,2,0),
""
)</f>
        <v/>
      </c>
      <c r="K1336" s="20">
        <f t="shared" si="62"/>
        <v>60</v>
      </c>
    </row>
    <row r="1337" spans="1:11" x14ac:dyDescent="0.2">
      <c r="A1337" s="8">
        <f>IF(INDEX(中間シート!B$1:B$149,QUOTIENT(ROW(A1337)-2, 参照用!$J$12) + 3,1)&gt;0,
INDEX(中間シート!B$1:B$149,QUOTIENT(ROW(A1337)-2, 参照用!$J$12) + 3,1),
"")</f>
        <v>46035</v>
      </c>
      <c r="B1337" s="8" t="str">
        <f>IF(INDEX(中間シート!D$1:D$149,QUOTIENT(ROW(B1337)-2, 参照用!$J$12) + 3,1)&gt;0,
INDEX(中間シート!D$1:D$149,QUOTIENT(ROW(B1337)-2, 参照用!$J$12) + 3,1),
"")</f>
        <v>夜</v>
      </c>
      <c r="C1337" s="8" t="str">
        <f>INDEX(中間シート!$A$1:$AZ$149,MATCH(A1337&amp;B1337,中間シート!$A$1:$A$149,0),MATCH(C$1,中間シート!$A$2:$AZ$2,0))</f>
        <v/>
      </c>
      <c r="D1337" s="8" t="str">
        <f>INDEX(中間シート!$A$1:$AZ$149,MATCH($A1337&amp;$B1337,中間シート!$A$1:$A$149,0),MATCH(D$1,中間シート!$A$2:$AZ$2,0))</f>
        <v/>
      </c>
      <c r="E1337" t="str">
        <f>IF(
A1337="","",
VLOOKUP(MOD(ROW(A1337)-2, 参照用!$J$12) + 1,参照用!$N$1:$P$50,2,0)
)</f>
        <v>基礎指標</v>
      </c>
      <c r="F1337" t="str">
        <f xml:space="preserve">
IF(A1337="","",
VLOOKUP(MOD(ROW(A1337)-2, 参照用!$J$12) + 1,参照用!$N$1:$P$50,3,0)
)</f>
        <v>睡眠</v>
      </c>
      <c r="G1337">
        <f xml:space="preserve">
IF(A1337="","",
IFERROR(
INDEX(中間シート!$B:$CB,
MATCH(A1337&amp;B1337,中間シート!$A$1:$A$149,0),
MATCH(F1337,中間シート!$B$2:$CB$2,0)
),
"")
)</f>
        <v>0</v>
      </c>
      <c r="H1337">
        <f t="shared" si="60"/>
        <v>0</v>
      </c>
      <c r="I1337" t="str">
        <f t="shared" si="61"/>
        <v/>
      </c>
      <c r="J1337" t="str">
        <f xml:space="preserve">
_xlfn.SWITCH(E1337,
"良好サイン",H1337*VLOOKUP(F1337,参照用!$P$2:$Q$55,2,0),
"注意サイン",H1337*VLOOKUP(F1337,参照用!$P$2:$Q$55,2,0),
""
)</f>
        <v/>
      </c>
      <c r="K1337" s="20">
        <f t="shared" si="62"/>
        <v>60</v>
      </c>
    </row>
    <row r="1338" spans="1:11" x14ac:dyDescent="0.2">
      <c r="A1338" s="8">
        <f>IF(INDEX(中間シート!B$1:B$149,QUOTIENT(ROW(A1338)-2, 参照用!$J$12) + 3,1)&gt;0,
INDEX(中間シート!B$1:B$149,QUOTIENT(ROW(A1338)-2, 参照用!$J$12) + 3,1),
"")</f>
        <v>46035</v>
      </c>
      <c r="B1338" s="8" t="str">
        <f>IF(INDEX(中間シート!D$1:D$149,QUOTIENT(ROW(B1338)-2, 参照用!$J$12) + 3,1)&gt;0,
INDEX(中間シート!D$1:D$149,QUOTIENT(ROW(B1338)-2, 参照用!$J$12) + 3,1),
"")</f>
        <v>夜</v>
      </c>
      <c r="C1338" s="8" t="str">
        <f>INDEX(中間シート!$A$1:$AZ$149,MATCH(A1338&amp;B1338,中間シート!$A$1:$A$149,0),MATCH(C$1,中間シート!$A$2:$AZ$2,0))</f>
        <v/>
      </c>
      <c r="D1338" s="8" t="str">
        <f>INDEX(中間シート!$A$1:$AZ$149,MATCH($A1338&amp;$B1338,中間シート!$A$1:$A$149,0),MATCH(D$1,中間シート!$A$2:$AZ$2,0))</f>
        <v/>
      </c>
      <c r="E1338" t="str">
        <f>IF(
A1338="","",
VLOOKUP(MOD(ROW(A1338)-2, 参照用!$J$12) + 1,参照用!$N$1:$P$50,2,0)
)</f>
        <v>基礎指標</v>
      </c>
      <c r="F1338" t="str">
        <f xml:space="preserve">
IF(A1338="","",
VLOOKUP(MOD(ROW(A1338)-2, 参照用!$J$12) + 1,参照用!$N$1:$P$50,3,0)
)</f>
        <v>食事</v>
      </c>
      <c r="G1338">
        <f xml:space="preserve">
IF(A1338="","",
IFERROR(
INDEX(中間シート!$B:$CB,
MATCH(A1338&amp;B1338,中間シート!$A$1:$A$149,0),
MATCH(F1338,中間シート!$B$2:$CB$2,0)
),
"")
)</f>
        <v>0</v>
      </c>
      <c r="H1338">
        <f t="shared" si="60"/>
        <v>0</v>
      </c>
      <c r="I1338" t="str">
        <f t="shared" si="61"/>
        <v/>
      </c>
      <c r="J1338" t="str">
        <f xml:space="preserve">
_xlfn.SWITCH(E1338,
"良好サイン",H1338*VLOOKUP(F1338,参照用!$P$2:$Q$55,2,0),
"注意サイン",H1338*VLOOKUP(F1338,参照用!$P$2:$Q$55,2,0),
""
)</f>
        <v/>
      </c>
      <c r="K1338" s="20">
        <f t="shared" si="62"/>
        <v>60</v>
      </c>
    </row>
    <row r="1339" spans="1:11" x14ac:dyDescent="0.2">
      <c r="A1339" s="8">
        <f>IF(INDEX(中間シート!B$1:B$149,QUOTIENT(ROW(A1339)-2, 参照用!$J$12) + 3,1)&gt;0,
INDEX(中間シート!B$1:B$149,QUOTIENT(ROW(A1339)-2, 参照用!$J$12) + 3,1),
"")</f>
        <v>46035</v>
      </c>
      <c r="B1339" s="8" t="str">
        <f>IF(INDEX(中間シート!D$1:D$149,QUOTIENT(ROW(B1339)-2, 参照用!$J$12) + 3,1)&gt;0,
INDEX(中間シート!D$1:D$149,QUOTIENT(ROW(B1339)-2, 参照用!$J$12) + 3,1),
"")</f>
        <v>夜</v>
      </c>
      <c r="C1339" s="8" t="str">
        <f>INDEX(中間シート!$A$1:$AZ$149,MATCH(A1339&amp;B1339,中間シート!$A$1:$A$149,0),MATCH(C$1,中間シート!$A$2:$AZ$2,0))</f>
        <v/>
      </c>
      <c r="D1339" s="8" t="str">
        <f>INDEX(中間シート!$A$1:$AZ$149,MATCH($A1339&amp;$B1339,中間シート!$A$1:$A$149,0),MATCH(D$1,中間シート!$A$2:$AZ$2,0))</f>
        <v/>
      </c>
      <c r="E1339" t="str">
        <f>IF(
A1339="","",
VLOOKUP(MOD(ROW(A1339)-2, 参照用!$J$12) + 1,参照用!$N$1:$P$50,2,0)
)</f>
        <v>基礎指標</v>
      </c>
      <c r="F1339" t="str">
        <f xml:space="preserve">
IF(A1339="","",
VLOOKUP(MOD(ROW(A1339)-2, 参照用!$J$12) + 1,参照用!$N$1:$P$50,3,0)
)</f>
        <v>ストレス</v>
      </c>
      <c r="G1339">
        <f xml:space="preserve">
IF(A1339="","",
IFERROR(
INDEX(中間シート!$B:$CB,
MATCH(A1339&amp;B1339,中間シート!$A$1:$A$149,0),
MATCH(F1339,中間シート!$B$2:$CB$2,0)
),
"")
)</f>
        <v>0</v>
      </c>
      <c r="H1339">
        <f t="shared" si="60"/>
        <v>0</v>
      </c>
      <c r="I1339" t="str">
        <f t="shared" si="61"/>
        <v/>
      </c>
      <c r="J1339" t="str">
        <f xml:space="preserve">
_xlfn.SWITCH(E1339,
"良好サイン",H1339*VLOOKUP(F1339,参照用!$P$2:$Q$55,2,0),
"注意サイン",H1339*VLOOKUP(F1339,参照用!$P$2:$Q$55,2,0),
""
)</f>
        <v/>
      </c>
      <c r="K1339" s="20">
        <f t="shared" si="62"/>
        <v>60</v>
      </c>
    </row>
    <row r="1340" spans="1:11" x14ac:dyDescent="0.2">
      <c r="A1340" s="8">
        <f>IF(INDEX(中間シート!B$1:B$149,QUOTIENT(ROW(A1340)-2, 参照用!$J$12) + 3,1)&gt;0,
INDEX(中間シート!B$1:B$149,QUOTIENT(ROW(A1340)-2, 参照用!$J$12) + 3,1),
"")</f>
        <v>46035</v>
      </c>
      <c r="B1340" s="8" t="str">
        <f>IF(INDEX(中間シート!D$1:D$149,QUOTIENT(ROW(B1340)-2, 参照用!$J$12) + 3,1)&gt;0,
INDEX(中間シート!D$1:D$149,QUOTIENT(ROW(B1340)-2, 参照用!$J$12) + 3,1),
"")</f>
        <v>夜</v>
      </c>
      <c r="C1340" s="8" t="str">
        <f>INDEX(中間シート!$A$1:$AZ$149,MATCH(A1340&amp;B1340,中間シート!$A$1:$A$149,0),MATCH(C$1,中間シート!$A$2:$AZ$2,0))</f>
        <v/>
      </c>
      <c r="D1340" s="8" t="str">
        <f>INDEX(中間シート!$A$1:$AZ$149,MATCH($A1340&amp;$B1340,中間シート!$A$1:$A$149,0),MATCH(D$1,中間シート!$A$2:$AZ$2,0))</f>
        <v/>
      </c>
      <c r="E1340" t="str">
        <f>IF(
A1340="","",
VLOOKUP(MOD(ROW(A1340)-2, 参照用!$J$12) + 1,参照用!$N$1:$P$50,2,0)
)</f>
        <v>良好サイン</v>
      </c>
      <c r="F1340" t="str">
        <f xml:space="preserve">
IF(A1340="","",
VLOOKUP(MOD(ROW(A1340)-2, 参照用!$J$12) + 1,参照用!$N$1:$P$50,3,0)
)</f>
        <v>プラス思考</v>
      </c>
      <c r="G1340">
        <f xml:space="preserve">
IF(A1340="","",
IFERROR(
INDEX(中間シート!$B:$CB,
MATCH(A1340&amp;B1340,中間シート!$A$1:$A$149,0),
MATCH(F1340,中間シート!$B$2:$CB$2,0)
),
"")
)</f>
        <v>0</v>
      </c>
      <c r="H1340">
        <f t="shared" si="60"/>
        <v>0</v>
      </c>
      <c r="I1340" t="str">
        <f t="shared" si="61"/>
        <v/>
      </c>
      <c r="J1340">
        <f xml:space="preserve">
_xlfn.SWITCH(E1340,
"良好サイン",H1340*VLOOKUP(F1340,参照用!$P$2:$Q$55,2,0),
"注意サイン",H1340*VLOOKUP(F1340,参照用!$P$2:$Q$55,2,0),
""
)</f>
        <v>0</v>
      </c>
      <c r="K1340" s="20">
        <f t="shared" si="62"/>
        <v>60</v>
      </c>
    </row>
    <row r="1341" spans="1:11" x14ac:dyDescent="0.2">
      <c r="A1341" s="8">
        <f>IF(INDEX(中間シート!B$1:B$149,QUOTIENT(ROW(A1341)-2, 参照用!$J$12) + 3,1)&gt;0,
INDEX(中間シート!B$1:B$149,QUOTIENT(ROW(A1341)-2, 参照用!$J$12) + 3,1),
"")</f>
        <v>46035</v>
      </c>
      <c r="B1341" s="8" t="str">
        <f>IF(INDEX(中間シート!D$1:D$149,QUOTIENT(ROW(B1341)-2, 参照用!$J$12) + 3,1)&gt;0,
INDEX(中間シート!D$1:D$149,QUOTIENT(ROW(B1341)-2, 参照用!$J$12) + 3,1),
"")</f>
        <v>夜</v>
      </c>
      <c r="C1341" s="8" t="str">
        <f>INDEX(中間シート!$A$1:$AZ$149,MATCH(A1341&amp;B1341,中間シート!$A$1:$A$149,0),MATCH(C$1,中間シート!$A$2:$AZ$2,0))</f>
        <v/>
      </c>
      <c r="D1341" s="8" t="str">
        <f>INDEX(中間シート!$A$1:$AZ$149,MATCH($A1341&amp;$B1341,中間シート!$A$1:$A$149,0),MATCH(D$1,中間シート!$A$2:$AZ$2,0))</f>
        <v/>
      </c>
      <c r="E1341" t="str">
        <f>IF(
A1341="","",
VLOOKUP(MOD(ROW(A1341)-2, 参照用!$J$12) + 1,参照用!$N$1:$P$50,2,0)
)</f>
        <v>良好サイン</v>
      </c>
      <c r="F1341" t="str">
        <f xml:space="preserve">
IF(A1341="","",
VLOOKUP(MOD(ROW(A1341)-2, 参照用!$J$12) + 1,参照用!$N$1:$P$50,3,0)
)</f>
        <v>元気</v>
      </c>
      <c r="G1341">
        <f xml:space="preserve">
IF(A1341="","",
IFERROR(
INDEX(中間シート!$B:$CB,
MATCH(A1341&amp;B1341,中間シート!$A$1:$A$149,0),
MATCH(F1341,中間シート!$B$2:$CB$2,0)
),
"")
)</f>
        <v>0</v>
      </c>
      <c r="H1341">
        <f t="shared" si="60"/>
        <v>0</v>
      </c>
      <c r="I1341" t="str">
        <f t="shared" si="61"/>
        <v/>
      </c>
      <c r="J1341">
        <f xml:space="preserve">
_xlfn.SWITCH(E1341,
"良好サイン",H1341*VLOOKUP(F1341,参照用!$P$2:$Q$55,2,0),
"注意サイン",H1341*VLOOKUP(F1341,参照用!$P$2:$Q$55,2,0),
""
)</f>
        <v>0</v>
      </c>
      <c r="K1341" s="20">
        <f t="shared" si="62"/>
        <v>60</v>
      </c>
    </row>
    <row r="1342" spans="1:11" x14ac:dyDescent="0.2">
      <c r="A1342" s="8">
        <f>IF(INDEX(中間シート!B$1:B$149,QUOTIENT(ROW(A1342)-2, 参照用!$J$12) + 3,1)&gt;0,
INDEX(中間シート!B$1:B$149,QUOTIENT(ROW(A1342)-2, 参照用!$J$12) + 3,1),
"")</f>
        <v>46035</v>
      </c>
      <c r="B1342" s="8" t="str">
        <f>IF(INDEX(中間シート!D$1:D$149,QUOTIENT(ROW(B1342)-2, 参照用!$J$12) + 3,1)&gt;0,
INDEX(中間シート!D$1:D$149,QUOTIENT(ROW(B1342)-2, 参照用!$J$12) + 3,1),
"")</f>
        <v>夜</v>
      </c>
      <c r="C1342" s="8" t="str">
        <f>INDEX(中間シート!$A$1:$AZ$149,MATCH(A1342&amp;B1342,中間シート!$A$1:$A$149,0),MATCH(C$1,中間シート!$A$2:$AZ$2,0))</f>
        <v/>
      </c>
      <c r="D1342" s="8" t="str">
        <f>INDEX(中間シート!$A$1:$AZ$149,MATCH($A1342&amp;$B1342,中間シート!$A$1:$A$149,0),MATCH(D$1,中間シート!$A$2:$AZ$2,0))</f>
        <v/>
      </c>
      <c r="E1342" t="str">
        <f>IF(
A1342="","",
VLOOKUP(MOD(ROW(A1342)-2, 参照用!$J$12) + 1,参照用!$N$1:$P$50,2,0)
)</f>
        <v>良好サイン</v>
      </c>
      <c r="F1342" t="str">
        <f xml:space="preserve">
IF(A1342="","",
VLOOKUP(MOD(ROW(A1342)-2, 参照用!$J$12) + 1,参照用!$N$1:$P$50,3,0)
)</f>
        <v>やる気あり</v>
      </c>
      <c r="G1342">
        <f xml:space="preserve">
IF(A1342="","",
IFERROR(
INDEX(中間シート!$B:$CB,
MATCH(A1342&amp;B1342,中間シート!$A$1:$A$149,0),
MATCH(F1342,中間シート!$B$2:$CB$2,0)
),
"")
)</f>
        <v>0</v>
      </c>
      <c r="H1342">
        <f t="shared" si="60"/>
        <v>0</v>
      </c>
      <c r="I1342" t="str">
        <f t="shared" si="61"/>
        <v/>
      </c>
      <c r="J1342">
        <f xml:space="preserve">
_xlfn.SWITCH(E1342,
"良好サイン",H1342*VLOOKUP(F1342,参照用!$P$2:$Q$55,2,0),
"注意サイン",H1342*VLOOKUP(F1342,参照用!$P$2:$Q$55,2,0),
""
)</f>
        <v>0</v>
      </c>
      <c r="K1342" s="20">
        <f t="shared" si="62"/>
        <v>60</v>
      </c>
    </row>
    <row r="1343" spans="1:11" x14ac:dyDescent="0.2">
      <c r="A1343" s="8">
        <f>IF(INDEX(中間シート!B$1:B$149,QUOTIENT(ROW(A1343)-2, 参照用!$J$12) + 3,1)&gt;0,
INDEX(中間シート!B$1:B$149,QUOTIENT(ROW(A1343)-2, 参照用!$J$12) + 3,1),
"")</f>
        <v>46035</v>
      </c>
      <c r="B1343" s="8" t="str">
        <f>IF(INDEX(中間シート!D$1:D$149,QUOTIENT(ROW(B1343)-2, 参照用!$J$12) + 3,1)&gt;0,
INDEX(中間シート!D$1:D$149,QUOTIENT(ROW(B1343)-2, 参照用!$J$12) + 3,1),
"")</f>
        <v>夜</v>
      </c>
      <c r="C1343" s="8" t="str">
        <f>INDEX(中間シート!$A$1:$AZ$149,MATCH(A1343&amp;B1343,中間シート!$A$1:$A$149,0),MATCH(C$1,中間シート!$A$2:$AZ$2,0))</f>
        <v/>
      </c>
      <c r="D1343" s="8" t="str">
        <f>INDEX(中間シート!$A$1:$AZ$149,MATCH($A1343&amp;$B1343,中間シート!$A$1:$A$149,0),MATCH(D$1,中間シート!$A$2:$AZ$2,0))</f>
        <v/>
      </c>
      <c r="E1343" t="str">
        <f>IF(
A1343="","",
VLOOKUP(MOD(ROW(A1343)-2, 参照用!$J$12) + 1,参照用!$N$1:$P$50,2,0)
)</f>
        <v>良好サイン</v>
      </c>
      <c r="F1343" t="str">
        <f xml:space="preserve">
IF(A1343="","",
VLOOKUP(MOD(ROW(A1343)-2, 参照用!$J$12) + 1,参照用!$N$1:$P$50,3,0)
)</f>
        <v>心に余裕</v>
      </c>
      <c r="G1343">
        <f xml:space="preserve">
IF(A1343="","",
IFERROR(
INDEX(中間シート!$B:$CB,
MATCH(A1343&amp;B1343,中間シート!$A$1:$A$149,0),
MATCH(F1343,中間シート!$B$2:$CB$2,0)
),
"")
)</f>
        <v>0</v>
      </c>
      <c r="H1343">
        <f t="shared" si="60"/>
        <v>0</v>
      </c>
      <c r="I1343" t="str">
        <f t="shared" si="61"/>
        <v/>
      </c>
      <c r="J1343">
        <f xml:space="preserve">
_xlfn.SWITCH(E1343,
"良好サイン",H1343*VLOOKUP(F1343,参照用!$P$2:$Q$55,2,0),
"注意サイン",H1343*VLOOKUP(F1343,参照用!$P$2:$Q$55,2,0),
""
)</f>
        <v>0</v>
      </c>
      <c r="K1343" s="20">
        <f t="shared" si="62"/>
        <v>60</v>
      </c>
    </row>
    <row r="1344" spans="1:11" x14ac:dyDescent="0.2">
      <c r="A1344" s="8">
        <f>IF(INDEX(中間シート!B$1:B$149,QUOTIENT(ROW(A1344)-2, 参照用!$J$12) + 3,1)&gt;0,
INDEX(中間シート!B$1:B$149,QUOTIENT(ROW(A1344)-2, 参照用!$J$12) + 3,1),
"")</f>
        <v>46035</v>
      </c>
      <c r="B1344" s="8" t="str">
        <f>IF(INDEX(中間シート!D$1:D$149,QUOTIENT(ROW(B1344)-2, 参照用!$J$12) + 3,1)&gt;0,
INDEX(中間シート!D$1:D$149,QUOTIENT(ROW(B1344)-2, 参照用!$J$12) + 3,1),
"")</f>
        <v>夜</v>
      </c>
      <c r="C1344" s="8" t="str">
        <f>INDEX(中間シート!$A$1:$AZ$149,MATCH(A1344&amp;B1344,中間シート!$A$1:$A$149,0),MATCH(C$1,中間シート!$A$2:$AZ$2,0))</f>
        <v/>
      </c>
      <c r="D1344" s="8" t="str">
        <f>INDEX(中間シート!$A$1:$AZ$149,MATCH($A1344&amp;$B1344,中間シート!$A$1:$A$149,0),MATCH(D$1,中間シート!$A$2:$AZ$2,0))</f>
        <v/>
      </c>
      <c r="E1344" t="str">
        <f>IF(
A1344="","",
VLOOKUP(MOD(ROW(A1344)-2, 参照用!$J$12) + 1,参照用!$N$1:$P$50,2,0)
)</f>
        <v>良好サイン</v>
      </c>
      <c r="F1344" t="str">
        <f xml:space="preserve">
IF(A1344="","",
VLOOKUP(MOD(ROW(A1344)-2, 参照用!$J$12) + 1,参照用!$N$1:$P$50,3,0)
)</f>
        <v>イキイキ</v>
      </c>
      <c r="G1344">
        <f xml:space="preserve">
IF(A1344="","",
IFERROR(
INDEX(中間シート!$B:$CB,
MATCH(A1344&amp;B1344,中間シート!$A$1:$A$149,0),
MATCH(F1344,中間シート!$B$2:$CB$2,0)
),
"")
)</f>
        <v>0</v>
      </c>
      <c r="H1344">
        <f t="shared" si="60"/>
        <v>0</v>
      </c>
      <c r="I1344" t="str">
        <f t="shared" si="61"/>
        <v/>
      </c>
      <c r="J1344">
        <f xml:space="preserve">
_xlfn.SWITCH(E1344,
"良好サイン",H1344*VLOOKUP(F1344,参照用!$P$2:$Q$55,2,0),
"注意サイン",H1344*VLOOKUP(F1344,参照用!$P$2:$Q$55,2,0),
""
)</f>
        <v>0</v>
      </c>
      <c r="K1344" s="20">
        <f t="shared" si="62"/>
        <v>60</v>
      </c>
    </row>
    <row r="1345" spans="1:11" x14ac:dyDescent="0.2">
      <c r="A1345" s="8">
        <f>IF(INDEX(中間シート!B$1:B$149,QUOTIENT(ROW(A1345)-2, 参照用!$J$12) + 3,1)&gt;0,
INDEX(中間シート!B$1:B$149,QUOTIENT(ROW(A1345)-2, 参照用!$J$12) + 3,1),
"")</f>
        <v>46035</v>
      </c>
      <c r="B1345" s="8" t="str">
        <f>IF(INDEX(中間シート!D$1:D$149,QUOTIENT(ROW(B1345)-2, 参照用!$J$12) + 3,1)&gt;0,
INDEX(中間シート!D$1:D$149,QUOTIENT(ROW(B1345)-2, 参照用!$J$12) + 3,1),
"")</f>
        <v>夜</v>
      </c>
      <c r="C1345" s="8" t="str">
        <f>INDEX(中間シート!$A$1:$AZ$149,MATCH(A1345&amp;B1345,中間シート!$A$1:$A$149,0),MATCH(C$1,中間シート!$A$2:$AZ$2,0))</f>
        <v/>
      </c>
      <c r="D1345" s="8" t="str">
        <f>INDEX(中間シート!$A$1:$AZ$149,MATCH($A1345&amp;$B1345,中間シート!$A$1:$A$149,0),MATCH(D$1,中間シート!$A$2:$AZ$2,0))</f>
        <v/>
      </c>
      <c r="E1345" t="str">
        <f>IF(
A1345="","",
VLOOKUP(MOD(ROW(A1345)-2, 参照用!$J$12) + 1,参照用!$N$1:$P$50,2,0)
)</f>
        <v>良好サイン</v>
      </c>
      <c r="F1345" t="str">
        <f xml:space="preserve">
IF(A1345="","",
VLOOKUP(MOD(ROW(A1345)-2, 参照用!$J$12) + 1,参照用!$N$1:$P$50,3,0)
)</f>
        <v>活動的</v>
      </c>
      <c r="G1345">
        <f xml:space="preserve">
IF(A1345="","",
IFERROR(
INDEX(中間シート!$B:$CB,
MATCH(A1345&amp;B1345,中間シート!$A$1:$A$149,0),
MATCH(F1345,中間シート!$B$2:$CB$2,0)
),
"")
)</f>
        <v>0</v>
      </c>
      <c r="H1345">
        <f t="shared" si="60"/>
        <v>0</v>
      </c>
      <c r="I1345" t="str">
        <f t="shared" si="61"/>
        <v/>
      </c>
      <c r="J1345">
        <f xml:space="preserve">
_xlfn.SWITCH(E1345,
"良好サイン",H1345*VLOOKUP(F1345,参照用!$P$2:$Q$55,2,0),
"注意サイン",H1345*VLOOKUP(F1345,参照用!$P$2:$Q$55,2,0),
""
)</f>
        <v>0</v>
      </c>
      <c r="K1345" s="20">
        <f t="shared" si="62"/>
        <v>60</v>
      </c>
    </row>
    <row r="1346" spans="1:11" x14ac:dyDescent="0.2">
      <c r="A1346" s="8">
        <f>IF(INDEX(中間シート!B$1:B$149,QUOTIENT(ROW(A1346)-2, 参照用!$J$12) + 3,1)&gt;0,
INDEX(中間シート!B$1:B$149,QUOTIENT(ROW(A1346)-2, 参照用!$J$12) + 3,1),
"")</f>
        <v>46035</v>
      </c>
      <c r="B1346" s="8" t="str">
        <f>IF(INDEX(中間シート!D$1:D$149,QUOTIENT(ROW(B1346)-2, 参照用!$J$12) + 3,1)&gt;0,
INDEX(中間シート!D$1:D$149,QUOTIENT(ROW(B1346)-2, 参照用!$J$12) + 3,1),
"")</f>
        <v>夜</v>
      </c>
      <c r="C1346" s="8" t="str">
        <f>INDEX(中間シート!$A$1:$AZ$149,MATCH(A1346&amp;B1346,中間シート!$A$1:$A$149,0),MATCH(C$1,中間シート!$A$2:$AZ$2,0))</f>
        <v/>
      </c>
      <c r="D1346" s="8" t="str">
        <f>INDEX(中間シート!$A$1:$AZ$149,MATCH($A1346&amp;$B1346,中間シート!$A$1:$A$149,0),MATCH(D$1,中間シート!$A$2:$AZ$2,0))</f>
        <v/>
      </c>
      <c r="E1346" t="str">
        <f>IF(
A1346="","",
VLOOKUP(MOD(ROW(A1346)-2, 参照用!$J$12) + 1,参照用!$N$1:$P$50,2,0)
)</f>
        <v>注意サイン</v>
      </c>
      <c r="F1346" t="str">
        <f xml:space="preserve">
IF(A1346="","",
VLOOKUP(MOD(ROW(A1346)-2, 参照用!$J$12) + 1,参照用!$N$1:$P$50,3,0)
)</f>
        <v>ため息が増加</v>
      </c>
      <c r="G1346">
        <f xml:space="preserve">
IF(A1346="","",
IFERROR(
INDEX(中間シート!$B:$CB,
MATCH(A1346&amp;B1346,中間シート!$A$1:$A$149,0),
MATCH(F1346,中間シート!$B$2:$CB$2,0)
),
"")
)</f>
        <v>0</v>
      </c>
      <c r="H1346">
        <f t="shared" si="60"/>
        <v>0</v>
      </c>
      <c r="I1346" t="str">
        <f t="shared" si="61"/>
        <v/>
      </c>
      <c r="J1346">
        <f xml:space="preserve">
_xlfn.SWITCH(E1346,
"良好サイン",H1346*VLOOKUP(F1346,参照用!$P$2:$Q$55,2,0),
"注意サイン",H1346*VLOOKUP(F1346,参照用!$P$2:$Q$55,2,0),
""
)</f>
        <v>0</v>
      </c>
      <c r="K1346" s="20">
        <f t="shared" si="62"/>
        <v>60</v>
      </c>
    </row>
    <row r="1347" spans="1:11" x14ac:dyDescent="0.2">
      <c r="A1347" s="8">
        <f>IF(INDEX(中間シート!B$1:B$149,QUOTIENT(ROW(A1347)-2, 参照用!$J$12) + 3,1)&gt;0,
INDEX(中間シート!B$1:B$149,QUOTIENT(ROW(A1347)-2, 参照用!$J$12) + 3,1),
"")</f>
        <v>46035</v>
      </c>
      <c r="B1347" s="8" t="str">
        <f>IF(INDEX(中間シート!D$1:D$149,QUOTIENT(ROW(B1347)-2, 参照用!$J$12) + 3,1)&gt;0,
INDEX(中間シート!D$1:D$149,QUOTIENT(ROW(B1347)-2, 参照用!$J$12) + 3,1),
"")</f>
        <v>夜</v>
      </c>
      <c r="C1347" s="8" t="str">
        <f>INDEX(中間シート!$A$1:$AZ$149,MATCH(A1347&amp;B1347,中間シート!$A$1:$A$149,0),MATCH(C$1,中間シート!$A$2:$AZ$2,0))</f>
        <v/>
      </c>
      <c r="D1347" s="8" t="str">
        <f>INDEX(中間シート!$A$1:$AZ$149,MATCH($A1347&amp;$B1347,中間シート!$A$1:$A$149,0),MATCH(D$1,中間シート!$A$2:$AZ$2,0))</f>
        <v/>
      </c>
      <c r="E1347" t="str">
        <f>IF(
A1347="","",
VLOOKUP(MOD(ROW(A1347)-2, 参照用!$J$12) + 1,参照用!$N$1:$P$50,2,0)
)</f>
        <v>注意サイン</v>
      </c>
      <c r="F1347" t="str">
        <f xml:space="preserve">
IF(A1347="","",
VLOOKUP(MOD(ROW(A1347)-2, 参照用!$J$12) + 1,参照用!$N$1:$P$50,3,0)
)</f>
        <v>もやもや</v>
      </c>
      <c r="G1347">
        <f xml:space="preserve">
IF(A1347="","",
IFERROR(
INDEX(中間シート!$B:$CB,
MATCH(A1347&amp;B1347,中間シート!$A$1:$A$149,0),
MATCH(F1347,中間シート!$B$2:$CB$2,0)
),
"")
)</f>
        <v>0</v>
      </c>
      <c r="H1347">
        <f t="shared" ref="H1347:H1410" si="63">IFERROR(IF(VALUE(G1347)&gt;100,"",VALUE(G1347)),"")</f>
        <v>0</v>
      </c>
      <c r="I1347" t="str">
        <f t="shared" ref="I1347:I1410" si="64">IF(H1347="",G1347,"")</f>
        <v/>
      </c>
      <c r="J1347">
        <f xml:space="preserve">
_xlfn.SWITCH(E1347,
"良好サイン",H1347*VLOOKUP(F1347,参照用!$P$2:$Q$55,2,0),
"注意サイン",H1347*VLOOKUP(F1347,参照用!$P$2:$Q$55,2,0),
""
)</f>
        <v>0</v>
      </c>
      <c r="K1347" s="20">
        <f t="shared" ref="K1347:K1410" si="65">IFERROR(IF(A1347="","",(60+SUMIFS($J$1:$J$3999,$A$1:$A$3999,A1347,$B$1:$B$3999,B1347)))
/
(1+SUMIFS(H:H,A:A,A1347,B:B,B1347,E:E,"悪化サイン")),"")</f>
        <v>60</v>
      </c>
    </row>
    <row r="1348" spans="1:11" x14ac:dyDescent="0.2">
      <c r="A1348" s="8">
        <f>IF(INDEX(中間シート!B$1:B$149,QUOTIENT(ROW(A1348)-2, 参照用!$J$12) + 3,1)&gt;0,
INDEX(中間シート!B$1:B$149,QUOTIENT(ROW(A1348)-2, 参照用!$J$12) + 3,1),
"")</f>
        <v>46035</v>
      </c>
      <c r="B1348" s="8" t="str">
        <f>IF(INDEX(中間シート!D$1:D$149,QUOTIENT(ROW(B1348)-2, 参照用!$J$12) + 3,1)&gt;0,
INDEX(中間シート!D$1:D$149,QUOTIENT(ROW(B1348)-2, 参照用!$J$12) + 3,1),
"")</f>
        <v>夜</v>
      </c>
      <c r="C1348" s="8" t="str">
        <f>INDEX(中間シート!$A$1:$AZ$149,MATCH(A1348&amp;B1348,中間シート!$A$1:$A$149,0),MATCH(C$1,中間シート!$A$2:$AZ$2,0))</f>
        <v/>
      </c>
      <c r="D1348" s="8" t="str">
        <f>INDEX(中間シート!$A$1:$AZ$149,MATCH($A1348&amp;$B1348,中間シート!$A$1:$A$149,0),MATCH(D$1,中間シート!$A$2:$AZ$2,0))</f>
        <v/>
      </c>
      <c r="E1348" t="str">
        <f>IF(
A1348="","",
VLOOKUP(MOD(ROW(A1348)-2, 参照用!$J$12) + 1,参照用!$N$1:$P$50,2,0)
)</f>
        <v>注意サイン</v>
      </c>
      <c r="F1348" t="str">
        <f xml:space="preserve">
IF(A1348="","",
VLOOKUP(MOD(ROW(A1348)-2, 参照用!$J$12) + 1,参照用!$N$1:$P$50,3,0)
)</f>
        <v>だるい</v>
      </c>
      <c r="G1348">
        <f xml:space="preserve">
IF(A1348="","",
IFERROR(
INDEX(中間シート!$B:$CB,
MATCH(A1348&amp;B1348,中間シート!$A$1:$A$149,0),
MATCH(F1348,中間シート!$B$2:$CB$2,0)
),
"")
)</f>
        <v>0</v>
      </c>
      <c r="H1348">
        <f t="shared" si="63"/>
        <v>0</v>
      </c>
      <c r="I1348" t="str">
        <f t="shared" si="64"/>
        <v/>
      </c>
      <c r="J1348">
        <f xml:space="preserve">
_xlfn.SWITCH(E1348,
"良好サイン",H1348*VLOOKUP(F1348,参照用!$P$2:$Q$55,2,0),
"注意サイン",H1348*VLOOKUP(F1348,参照用!$P$2:$Q$55,2,0),
""
)</f>
        <v>0</v>
      </c>
      <c r="K1348" s="20">
        <f t="shared" si="65"/>
        <v>60</v>
      </c>
    </row>
    <row r="1349" spans="1:11" x14ac:dyDescent="0.2">
      <c r="A1349" s="8">
        <f>IF(INDEX(中間シート!B$1:B$149,QUOTIENT(ROW(A1349)-2, 参照用!$J$12) + 3,1)&gt;0,
INDEX(中間シート!B$1:B$149,QUOTIENT(ROW(A1349)-2, 参照用!$J$12) + 3,1),
"")</f>
        <v>46035</v>
      </c>
      <c r="B1349" s="8" t="str">
        <f>IF(INDEX(中間シート!D$1:D$149,QUOTIENT(ROW(B1349)-2, 参照用!$J$12) + 3,1)&gt;0,
INDEX(中間シート!D$1:D$149,QUOTIENT(ROW(B1349)-2, 参照用!$J$12) + 3,1),
"")</f>
        <v>夜</v>
      </c>
      <c r="C1349" s="8" t="str">
        <f>INDEX(中間シート!$A$1:$AZ$149,MATCH(A1349&amp;B1349,中間シート!$A$1:$A$149,0),MATCH(C$1,中間シート!$A$2:$AZ$2,0))</f>
        <v/>
      </c>
      <c r="D1349" s="8" t="str">
        <f>INDEX(中間シート!$A$1:$AZ$149,MATCH($A1349&amp;$B1349,中間シート!$A$1:$A$149,0),MATCH(D$1,中間シート!$A$2:$AZ$2,0))</f>
        <v/>
      </c>
      <c r="E1349" t="str">
        <f>IF(
A1349="","",
VLOOKUP(MOD(ROW(A1349)-2, 参照用!$J$12) + 1,参照用!$N$1:$P$50,2,0)
)</f>
        <v>注意サイン</v>
      </c>
      <c r="F1349" t="str">
        <f xml:space="preserve">
IF(A1349="","",
VLOOKUP(MOD(ROW(A1349)-2, 参照用!$J$12) + 1,参照用!$N$1:$P$50,3,0)
)</f>
        <v>ぼーっとする</v>
      </c>
      <c r="G1349">
        <f xml:space="preserve">
IF(A1349="","",
IFERROR(
INDEX(中間シート!$B:$CB,
MATCH(A1349&amp;B1349,中間シート!$A$1:$A$149,0),
MATCH(F1349,中間シート!$B$2:$CB$2,0)
),
"")
)</f>
        <v>0</v>
      </c>
      <c r="H1349">
        <f t="shared" si="63"/>
        <v>0</v>
      </c>
      <c r="I1349" t="str">
        <f t="shared" si="64"/>
        <v/>
      </c>
      <c r="J1349">
        <f xml:space="preserve">
_xlfn.SWITCH(E1349,
"良好サイン",H1349*VLOOKUP(F1349,参照用!$P$2:$Q$55,2,0),
"注意サイン",H1349*VLOOKUP(F1349,参照用!$P$2:$Q$55,2,0),
""
)</f>
        <v>0</v>
      </c>
      <c r="K1349" s="20">
        <f t="shared" si="65"/>
        <v>60</v>
      </c>
    </row>
    <row r="1350" spans="1:11" x14ac:dyDescent="0.2">
      <c r="A1350" s="8">
        <f>IF(INDEX(中間シート!B$1:B$149,QUOTIENT(ROW(A1350)-2, 参照用!$J$12) + 3,1)&gt;0,
INDEX(中間シート!B$1:B$149,QUOTIENT(ROW(A1350)-2, 参照用!$J$12) + 3,1),
"")</f>
        <v>46035</v>
      </c>
      <c r="B1350" s="8" t="str">
        <f>IF(INDEX(中間シート!D$1:D$149,QUOTIENT(ROW(B1350)-2, 参照用!$J$12) + 3,1)&gt;0,
INDEX(中間シート!D$1:D$149,QUOTIENT(ROW(B1350)-2, 参照用!$J$12) + 3,1),
"")</f>
        <v>夜</v>
      </c>
      <c r="C1350" s="8" t="str">
        <f>INDEX(中間シート!$A$1:$AZ$149,MATCH(A1350&amp;B1350,中間シート!$A$1:$A$149,0),MATCH(C$1,中間シート!$A$2:$AZ$2,0))</f>
        <v/>
      </c>
      <c r="D1350" s="8" t="str">
        <f>INDEX(中間シート!$A$1:$AZ$149,MATCH($A1350&amp;$B1350,中間シート!$A$1:$A$149,0),MATCH(D$1,中間シート!$A$2:$AZ$2,0))</f>
        <v/>
      </c>
      <c r="E1350" t="str">
        <f>IF(
A1350="","",
VLOOKUP(MOD(ROW(A1350)-2, 参照用!$J$12) + 1,参照用!$N$1:$P$50,2,0)
)</f>
        <v>注意サイン</v>
      </c>
      <c r="F1350" t="str">
        <f xml:space="preserve">
IF(A1350="","",
VLOOKUP(MOD(ROW(A1350)-2, 参照用!$J$12) + 1,参照用!$N$1:$P$50,3,0)
)</f>
        <v>協調性が低下</v>
      </c>
      <c r="G1350">
        <f xml:space="preserve">
IF(A1350="","",
IFERROR(
INDEX(中間シート!$B:$CB,
MATCH(A1350&amp;B1350,中間シート!$A$1:$A$149,0),
MATCH(F1350,中間シート!$B$2:$CB$2,0)
),
"")
)</f>
        <v>0</v>
      </c>
      <c r="H1350">
        <f t="shared" si="63"/>
        <v>0</v>
      </c>
      <c r="I1350" t="str">
        <f t="shared" si="64"/>
        <v/>
      </c>
      <c r="J1350">
        <f xml:space="preserve">
_xlfn.SWITCH(E1350,
"良好サイン",H1350*VLOOKUP(F1350,参照用!$P$2:$Q$55,2,0),
"注意サイン",H1350*VLOOKUP(F1350,参照用!$P$2:$Q$55,2,0),
""
)</f>
        <v>0</v>
      </c>
      <c r="K1350" s="20">
        <f t="shared" si="65"/>
        <v>60</v>
      </c>
    </row>
    <row r="1351" spans="1:11" x14ac:dyDescent="0.2">
      <c r="A1351" s="8">
        <f>IF(INDEX(中間シート!B$1:B$149,QUOTIENT(ROW(A1351)-2, 参照用!$J$12) + 3,1)&gt;0,
INDEX(中間シート!B$1:B$149,QUOTIENT(ROW(A1351)-2, 参照用!$J$12) + 3,1),
"")</f>
        <v>46035</v>
      </c>
      <c r="B1351" s="8" t="str">
        <f>IF(INDEX(中間シート!D$1:D$149,QUOTIENT(ROW(B1351)-2, 参照用!$J$12) + 3,1)&gt;0,
INDEX(中間シート!D$1:D$149,QUOTIENT(ROW(B1351)-2, 参照用!$J$12) + 3,1),
"")</f>
        <v>夜</v>
      </c>
      <c r="C1351" s="8" t="str">
        <f>INDEX(中間シート!$A$1:$AZ$149,MATCH(A1351&amp;B1351,中間シート!$A$1:$A$149,0),MATCH(C$1,中間シート!$A$2:$AZ$2,0))</f>
        <v/>
      </c>
      <c r="D1351" s="8" t="str">
        <f>INDEX(中間シート!$A$1:$AZ$149,MATCH($A1351&amp;$B1351,中間シート!$A$1:$A$149,0),MATCH(D$1,中間シート!$A$2:$AZ$2,0))</f>
        <v/>
      </c>
      <c r="E1351" t="str">
        <f>IF(
A1351="","",
VLOOKUP(MOD(ROW(A1351)-2, 参照用!$J$12) + 1,参照用!$N$1:$P$50,2,0)
)</f>
        <v>注意サイン</v>
      </c>
      <c r="F1351" t="str">
        <f xml:space="preserve">
IF(A1351="","",
VLOOKUP(MOD(ROW(A1351)-2, 参照用!$J$12) + 1,参照用!$N$1:$P$50,3,0)
)</f>
        <v>憂鬱</v>
      </c>
      <c r="G1351">
        <f xml:space="preserve">
IF(A1351="","",
IFERROR(
INDEX(中間シート!$B:$CB,
MATCH(A1351&amp;B1351,中間シート!$A$1:$A$149,0),
MATCH(F1351,中間シート!$B$2:$CB$2,0)
),
"")
)</f>
        <v>0</v>
      </c>
      <c r="H1351">
        <f t="shared" si="63"/>
        <v>0</v>
      </c>
      <c r="I1351" t="str">
        <f t="shared" si="64"/>
        <v/>
      </c>
      <c r="J1351">
        <f xml:space="preserve">
_xlfn.SWITCH(E1351,
"良好サイン",H1351*VLOOKUP(F1351,参照用!$P$2:$Q$55,2,0),
"注意サイン",H1351*VLOOKUP(F1351,参照用!$P$2:$Q$55,2,0),
""
)</f>
        <v>0</v>
      </c>
      <c r="K1351" s="20">
        <f t="shared" si="65"/>
        <v>60</v>
      </c>
    </row>
    <row r="1352" spans="1:11" x14ac:dyDescent="0.2">
      <c r="A1352" s="8">
        <f>IF(INDEX(中間シート!B$1:B$149,QUOTIENT(ROW(A1352)-2, 参照用!$J$12) + 3,1)&gt;0,
INDEX(中間シート!B$1:B$149,QUOTIENT(ROW(A1352)-2, 参照用!$J$12) + 3,1),
"")</f>
        <v>46035</v>
      </c>
      <c r="B1352" s="8" t="str">
        <f>IF(INDEX(中間シート!D$1:D$149,QUOTIENT(ROW(B1352)-2, 参照用!$J$12) + 3,1)&gt;0,
INDEX(中間シート!D$1:D$149,QUOTIENT(ROW(B1352)-2, 参照用!$J$12) + 3,1),
"")</f>
        <v>夜</v>
      </c>
      <c r="C1352" s="8" t="str">
        <f>INDEX(中間シート!$A$1:$AZ$149,MATCH(A1352&amp;B1352,中間シート!$A$1:$A$149,0),MATCH(C$1,中間シート!$A$2:$AZ$2,0))</f>
        <v/>
      </c>
      <c r="D1352" s="8" t="str">
        <f>INDEX(中間シート!$A$1:$AZ$149,MATCH($A1352&amp;$B1352,中間シート!$A$1:$A$149,0),MATCH(D$1,中間シート!$A$2:$AZ$2,0))</f>
        <v/>
      </c>
      <c r="E1352" t="str">
        <f>IF(
A1352="","",
VLOOKUP(MOD(ROW(A1352)-2, 参照用!$J$12) + 1,参照用!$N$1:$P$50,2,0)
)</f>
        <v>注意サイン</v>
      </c>
      <c r="F1352" t="str">
        <f xml:space="preserve">
IF(A1352="","",
VLOOKUP(MOD(ROW(A1352)-2, 参照用!$J$12) + 1,参照用!$N$1:$P$50,3,0)
)</f>
        <v>やる気が無い</v>
      </c>
      <c r="G1352">
        <f xml:space="preserve">
IF(A1352="","",
IFERROR(
INDEX(中間シート!$B:$CB,
MATCH(A1352&amp;B1352,中間シート!$A$1:$A$149,0),
MATCH(F1352,中間シート!$B$2:$CB$2,0)
),
"")
)</f>
        <v>0</v>
      </c>
      <c r="H1352">
        <f t="shared" si="63"/>
        <v>0</v>
      </c>
      <c r="I1352" t="str">
        <f t="shared" si="64"/>
        <v/>
      </c>
      <c r="J1352">
        <f xml:space="preserve">
_xlfn.SWITCH(E1352,
"良好サイン",H1352*VLOOKUP(F1352,参照用!$P$2:$Q$55,2,0),
"注意サイン",H1352*VLOOKUP(F1352,参照用!$P$2:$Q$55,2,0),
""
)</f>
        <v>0</v>
      </c>
      <c r="K1352" s="20">
        <f t="shared" si="65"/>
        <v>60</v>
      </c>
    </row>
    <row r="1353" spans="1:11" x14ac:dyDescent="0.2">
      <c r="A1353" s="8">
        <f>IF(INDEX(中間シート!B$1:B$149,QUOTIENT(ROW(A1353)-2, 参照用!$J$12) + 3,1)&gt;0,
INDEX(中間シート!B$1:B$149,QUOTIENT(ROW(A1353)-2, 参照用!$J$12) + 3,1),
"")</f>
        <v>46035</v>
      </c>
      <c r="B1353" s="8" t="str">
        <f>IF(INDEX(中間シート!D$1:D$149,QUOTIENT(ROW(B1353)-2, 参照用!$J$12) + 3,1)&gt;0,
INDEX(中間シート!D$1:D$149,QUOTIENT(ROW(B1353)-2, 参照用!$J$12) + 3,1),
"")</f>
        <v>夜</v>
      </c>
      <c r="C1353" s="8" t="str">
        <f>INDEX(中間シート!$A$1:$AZ$149,MATCH(A1353&amp;B1353,中間シート!$A$1:$A$149,0),MATCH(C$1,中間シート!$A$2:$AZ$2,0))</f>
        <v/>
      </c>
      <c r="D1353" s="8" t="str">
        <f>INDEX(中間シート!$A$1:$AZ$149,MATCH($A1353&amp;$B1353,中間シート!$A$1:$A$149,0),MATCH(D$1,中間シート!$A$2:$AZ$2,0))</f>
        <v/>
      </c>
      <c r="E1353" t="str">
        <f>IF(
A1353="","",
VLOOKUP(MOD(ROW(A1353)-2, 参照用!$J$12) + 1,参照用!$N$1:$P$50,2,0)
)</f>
        <v>注意サイン</v>
      </c>
      <c r="F1353" t="str">
        <f xml:space="preserve">
IF(A1353="","",
VLOOKUP(MOD(ROW(A1353)-2, 参照用!$J$12) + 1,参照用!$N$1:$P$50,3,0)
)</f>
        <v>物忘れ</v>
      </c>
      <c r="G1353">
        <f xml:space="preserve">
IF(A1353="","",
IFERROR(
INDEX(中間シート!$B:$CB,
MATCH(A1353&amp;B1353,中間シート!$A$1:$A$149,0),
MATCH(F1353,中間シート!$B$2:$CB$2,0)
),
"")
)</f>
        <v>0</v>
      </c>
      <c r="H1353">
        <f t="shared" si="63"/>
        <v>0</v>
      </c>
      <c r="I1353" t="str">
        <f t="shared" si="64"/>
        <v/>
      </c>
      <c r="J1353">
        <f xml:space="preserve">
_xlfn.SWITCH(E1353,
"良好サイン",H1353*VLOOKUP(F1353,参照用!$P$2:$Q$55,2,0),
"注意サイン",H1353*VLOOKUP(F1353,参照用!$P$2:$Q$55,2,0),
""
)</f>
        <v>0</v>
      </c>
      <c r="K1353" s="20">
        <f t="shared" si="65"/>
        <v>60</v>
      </c>
    </row>
    <row r="1354" spans="1:11" x14ac:dyDescent="0.2">
      <c r="A1354" s="8">
        <f>IF(INDEX(中間シート!B$1:B$149,QUOTIENT(ROW(A1354)-2, 参照用!$J$12) + 3,1)&gt;0,
INDEX(中間シート!B$1:B$149,QUOTIENT(ROW(A1354)-2, 参照用!$J$12) + 3,1),
"")</f>
        <v>46035</v>
      </c>
      <c r="B1354" s="8" t="str">
        <f>IF(INDEX(中間シート!D$1:D$149,QUOTIENT(ROW(B1354)-2, 参照用!$J$12) + 3,1)&gt;0,
INDEX(中間シート!D$1:D$149,QUOTIENT(ROW(B1354)-2, 参照用!$J$12) + 3,1),
"")</f>
        <v>夜</v>
      </c>
      <c r="C1354" s="8" t="str">
        <f>INDEX(中間シート!$A$1:$AZ$149,MATCH(A1354&amp;B1354,中間シート!$A$1:$A$149,0),MATCH(C$1,中間シート!$A$2:$AZ$2,0))</f>
        <v/>
      </c>
      <c r="D1354" s="8" t="str">
        <f>INDEX(中間シート!$A$1:$AZ$149,MATCH($A1354&amp;$B1354,中間シート!$A$1:$A$149,0),MATCH(D$1,中間シート!$A$2:$AZ$2,0))</f>
        <v/>
      </c>
      <c r="E1354" t="str">
        <f>IF(
A1354="","",
VLOOKUP(MOD(ROW(A1354)-2, 参照用!$J$12) + 1,参照用!$N$1:$P$50,2,0)
)</f>
        <v>悪化サイン</v>
      </c>
      <c r="F1354" t="str">
        <f xml:space="preserve">
IF(A1354="","",
VLOOKUP(MOD(ROW(A1354)-2, 参照用!$J$12) + 1,参照用!$N$1:$P$50,3,0)
)</f>
        <v>イライラ</v>
      </c>
      <c r="G1354">
        <f xml:space="preserve">
IF(A1354="","",
IFERROR(
INDEX(中間シート!$B:$CB,
MATCH(A1354&amp;B1354,中間シート!$A$1:$A$149,0),
MATCH(F1354,中間シート!$B$2:$CB$2,0)
),
"")
)</f>
        <v>0</v>
      </c>
      <c r="H1354">
        <f t="shared" si="63"/>
        <v>0</v>
      </c>
      <c r="I1354" t="str">
        <f t="shared" si="64"/>
        <v/>
      </c>
      <c r="J1354" t="str">
        <f xml:space="preserve">
_xlfn.SWITCH(E1354,
"良好サイン",H1354*VLOOKUP(F1354,参照用!$P$2:$Q$55,2,0),
"注意サイン",H1354*VLOOKUP(F1354,参照用!$P$2:$Q$55,2,0),
""
)</f>
        <v/>
      </c>
      <c r="K1354" s="20">
        <f t="shared" si="65"/>
        <v>60</v>
      </c>
    </row>
    <row r="1355" spans="1:11" x14ac:dyDescent="0.2">
      <c r="A1355" s="8">
        <f>IF(INDEX(中間シート!B$1:B$149,QUOTIENT(ROW(A1355)-2, 参照用!$J$12) + 3,1)&gt;0,
INDEX(中間シート!B$1:B$149,QUOTIENT(ROW(A1355)-2, 参照用!$J$12) + 3,1),
"")</f>
        <v>46035</v>
      </c>
      <c r="B1355" s="8" t="str">
        <f>IF(INDEX(中間シート!D$1:D$149,QUOTIENT(ROW(B1355)-2, 参照用!$J$12) + 3,1)&gt;0,
INDEX(中間シート!D$1:D$149,QUOTIENT(ROW(B1355)-2, 参照用!$J$12) + 3,1),
"")</f>
        <v>夜</v>
      </c>
      <c r="C1355" s="8" t="str">
        <f>INDEX(中間シート!$A$1:$AZ$149,MATCH(A1355&amp;B1355,中間シート!$A$1:$A$149,0),MATCH(C$1,中間シート!$A$2:$AZ$2,0))</f>
        <v/>
      </c>
      <c r="D1355" s="8" t="str">
        <f>INDEX(中間シート!$A$1:$AZ$149,MATCH($A1355&amp;$B1355,中間シート!$A$1:$A$149,0),MATCH(D$1,中間シート!$A$2:$AZ$2,0))</f>
        <v/>
      </c>
      <c r="E1355" t="str">
        <f>IF(
A1355="","",
VLOOKUP(MOD(ROW(A1355)-2, 参照用!$J$12) + 1,参照用!$N$1:$P$50,2,0)
)</f>
        <v>悪化サイン</v>
      </c>
      <c r="F1355" t="str">
        <f xml:space="preserve">
IF(A1355="","",
VLOOKUP(MOD(ROW(A1355)-2, 参照用!$J$12) + 1,参照用!$N$1:$P$50,3,0)
)</f>
        <v>恐怖心</v>
      </c>
      <c r="G1355">
        <f xml:space="preserve">
IF(A1355="","",
IFERROR(
INDEX(中間シート!$B:$CB,
MATCH(A1355&amp;B1355,中間シート!$A$1:$A$149,0),
MATCH(F1355,中間シート!$B$2:$CB$2,0)
),
"")
)</f>
        <v>0</v>
      </c>
      <c r="H1355">
        <f t="shared" si="63"/>
        <v>0</v>
      </c>
      <c r="I1355" t="str">
        <f t="shared" si="64"/>
        <v/>
      </c>
      <c r="J1355" t="str">
        <f xml:space="preserve">
_xlfn.SWITCH(E1355,
"良好サイン",H1355*VLOOKUP(F1355,参照用!$P$2:$Q$55,2,0),
"注意サイン",H1355*VLOOKUP(F1355,参照用!$P$2:$Q$55,2,0),
""
)</f>
        <v/>
      </c>
      <c r="K1355" s="20">
        <f t="shared" si="65"/>
        <v>60</v>
      </c>
    </row>
    <row r="1356" spans="1:11" x14ac:dyDescent="0.2">
      <c r="A1356" s="8">
        <f>IF(INDEX(中間シート!B$1:B$149,QUOTIENT(ROW(A1356)-2, 参照用!$J$12) + 3,1)&gt;0,
INDEX(中間シート!B$1:B$149,QUOTIENT(ROW(A1356)-2, 参照用!$J$12) + 3,1),
"")</f>
        <v>46035</v>
      </c>
      <c r="B1356" s="8" t="str">
        <f>IF(INDEX(中間シート!D$1:D$149,QUOTIENT(ROW(B1356)-2, 参照用!$J$12) + 3,1)&gt;0,
INDEX(中間シート!D$1:D$149,QUOTIENT(ROW(B1356)-2, 参照用!$J$12) + 3,1),
"")</f>
        <v>夜</v>
      </c>
      <c r="C1356" s="8" t="str">
        <f>INDEX(中間シート!$A$1:$AZ$149,MATCH(A1356&amp;B1356,中間シート!$A$1:$A$149,0),MATCH(C$1,中間シート!$A$2:$AZ$2,0))</f>
        <v/>
      </c>
      <c r="D1356" s="8" t="str">
        <f>INDEX(中間シート!$A$1:$AZ$149,MATCH($A1356&amp;$B1356,中間シート!$A$1:$A$149,0),MATCH(D$1,中間シート!$A$2:$AZ$2,0))</f>
        <v/>
      </c>
      <c r="E1356" t="str">
        <f>IF(
A1356="","",
VLOOKUP(MOD(ROW(A1356)-2, 参照用!$J$12) + 1,参照用!$N$1:$P$50,2,0)
)</f>
        <v>悪化サイン</v>
      </c>
      <c r="F1356" t="str">
        <f xml:space="preserve">
IF(A1356="","",
VLOOKUP(MOD(ROW(A1356)-2, 参照用!$J$12) + 1,参照用!$N$1:$P$50,3,0)
)</f>
        <v>外出不可</v>
      </c>
      <c r="G1356">
        <f xml:space="preserve">
IF(A1356="","",
IFERROR(
INDEX(中間シート!$B:$CB,
MATCH(A1356&amp;B1356,中間シート!$A$1:$A$149,0),
MATCH(F1356,中間シート!$B$2:$CB$2,0)
),
"")
)</f>
        <v>0</v>
      </c>
      <c r="H1356">
        <f t="shared" si="63"/>
        <v>0</v>
      </c>
      <c r="I1356" t="str">
        <f t="shared" si="64"/>
        <v/>
      </c>
      <c r="J1356" t="str">
        <f xml:space="preserve">
_xlfn.SWITCH(E1356,
"良好サイン",H1356*VLOOKUP(F1356,参照用!$P$2:$Q$55,2,0),
"注意サイン",H1356*VLOOKUP(F1356,参照用!$P$2:$Q$55,2,0),
""
)</f>
        <v/>
      </c>
      <c r="K1356" s="20">
        <f t="shared" si="65"/>
        <v>60</v>
      </c>
    </row>
    <row r="1357" spans="1:11" x14ac:dyDescent="0.2">
      <c r="A1357" s="8">
        <f>IF(INDEX(中間シート!B$1:B$149,QUOTIENT(ROW(A1357)-2, 参照用!$J$12) + 3,1)&gt;0,
INDEX(中間シート!B$1:B$149,QUOTIENT(ROW(A1357)-2, 参照用!$J$12) + 3,1),
"")</f>
        <v>46035</v>
      </c>
      <c r="B1357" s="8" t="str">
        <f>IF(INDEX(中間シート!D$1:D$149,QUOTIENT(ROW(B1357)-2, 参照用!$J$12) + 3,1)&gt;0,
INDEX(中間シート!D$1:D$149,QUOTIENT(ROW(B1357)-2, 参照用!$J$12) + 3,1),
"")</f>
        <v>夜</v>
      </c>
      <c r="C1357" s="8" t="str">
        <f>INDEX(中間シート!$A$1:$AZ$149,MATCH(A1357&amp;B1357,中間シート!$A$1:$A$149,0),MATCH(C$1,中間シート!$A$2:$AZ$2,0))</f>
        <v/>
      </c>
      <c r="D1357" s="8" t="str">
        <f>INDEX(中間シート!$A$1:$AZ$149,MATCH($A1357&amp;$B1357,中間シート!$A$1:$A$149,0),MATCH(D$1,中間シート!$A$2:$AZ$2,0))</f>
        <v/>
      </c>
      <c r="E1357" t="str">
        <f>IF(
A1357="","",
VLOOKUP(MOD(ROW(A1357)-2, 参照用!$J$12) + 1,参照用!$N$1:$P$50,2,0)
)</f>
        <v>悪化サイン</v>
      </c>
      <c r="F1357" t="str">
        <f xml:space="preserve">
IF(A1357="","",
VLOOKUP(MOD(ROW(A1357)-2, 参照用!$J$12) + 1,参照用!$N$1:$P$50,3,0)
)</f>
        <v>思考不能</v>
      </c>
      <c r="G1357">
        <f xml:space="preserve">
IF(A1357="","",
IFERROR(
INDEX(中間シート!$B:$CB,
MATCH(A1357&amp;B1357,中間シート!$A$1:$A$149,0),
MATCH(F1357,中間シート!$B$2:$CB$2,0)
),
"")
)</f>
        <v>0</v>
      </c>
      <c r="H1357">
        <f t="shared" si="63"/>
        <v>0</v>
      </c>
      <c r="I1357" t="str">
        <f t="shared" si="64"/>
        <v/>
      </c>
      <c r="J1357" t="str">
        <f xml:space="preserve">
_xlfn.SWITCH(E1357,
"良好サイン",H1357*VLOOKUP(F1357,参照用!$P$2:$Q$55,2,0),
"注意サイン",H1357*VLOOKUP(F1357,参照用!$P$2:$Q$55,2,0),
""
)</f>
        <v/>
      </c>
      <c r="K1357" s="20">
        <f t="shared" si="65"/>
        <v>60</v>
      </c>
    </row>
    <row r="1358" spans="1:11" x14ac:dyDescent="0.2">
      <c r="A1358" s="8">
        <f>IF(INDEX(中間シート!B$1:B$149,QUOTIENT(ROW(A1358)-2, 参照用!$J$12) + 3,1)&gt;0,
INDEX(中間シート!B$1:B$149,QUOTIENT(ROW(A1358)-2, 参照用!$J$12) + 3,1),
"")</f>
        <v>46035</v>
      </c>
      <c r="B1358" s="8" t="str">
        <f>IF(INDEX(中間シート!D$1:D$149,QUOTIENT(ROW(B1358)-2, 参照用!$J$12) + 3,1)&gt;0,
INDEX(中間シート!D$1:D$149,QUOTIENT(ROW(B1358)-2, 参照用!$J$12) + 3,1),
"")</f>
        <v>夜</v>
      </c>
      <c r="C1358" s="8" t="str">
        <f>INDEX(中間シート!$A$1:$AZ$149,MATCH(A1358&amp;B1358,中間シート!$A$1:$A$149,0),MATCH(C$1,中間シート!$A$2:$AZ$2,0))</f>
        <v/>
      </c>
      <c r="D1358" s="8" t="str">
        <f>INDEX(中間シート!$A$1:$AZ$149,MATCH($A1358&amp;$B1358,中間シート!$A$1:$A$149,0),MATCH(D$1,中間シート!$A$2:$AZ$2,0))</f>
        <v/>
      </c>
      <c r="E1358" t="str">
        <f>IF(
A1358="","",
VLOOKUP(MOD(ROW(A1358)-2, 参照用!$J$12) + 1,参照用!$N$1:$P$50,2,0)
)</f>
        <v>悪化サイン</v>
      </c>
      <c r="F1358" t="str">
        <f xml:space="preserve">
IF(A1358="","",
VLOOKUP(MOD(ROW(A1358)-2, 参照用!$J$12) + 1,参照用!$N$1:$P$50,3,0)
)</f>
        <v>人間不信</v>
      </c>
      <c r="G1358">
        <f xml:space="preserve">
IF(A1358="","",
IFERROR(
INDEX(中間シート!$B:$CB,
MATCH(A1358&amp;B1358,中間シート!$A$1:$A$149,0),
MATCH(F1358,中間シート!$B$2:$CB$2,0)
),
"")
)</f>
        <v>0</v>
      </c>
      <c r="H1358">
        <f t="shared" si="63"/>
        <v>0</v>
      </c>
      <c r="I1358" t="str">
        <f t="shared" si="64"/>
        <v/>
      </c>
      <c r="J1358" t="str">
        <f xml:space="preserve">
_xlfn.SWITCH(E1358,
"良好サイン",H1358*VLOOKUP(F1358,参照用!$P$2:$Q$55,2,0),
"注意サイン",H1358*VLOOKUP(F1358,参照用!$P$2:$Q$55,2,0),
""
)</f>
        <v/>
      </c>
      <c r="K1358" s="20">
        <f t="shared" si="65"/>
        <v>60</v>
      </c>
    </row>
    <row r="1359" spans="1:11" x14ac:dyDescent="0.2">
      <c r="A1359" s="8">
        <f>IF(INDEX(中間シート!B$1:B$149,QUOTIENT(ROW(A1359)-2, 参照用!$J$12) + 3,1)&gt;0,
INDEX(中間シート!B$1:B$149,QUOTIENT(ROW(A1359)-2, 参照用!$J$12) + 3,1),
"")</f>
        <v>46035</v>
      </c>
      <c r="B1359" s="8" t="str">
        <f>IF(INDEX(中間シート!D$1:D$149,QUOTIENT(ROW(B1359)-2, 参照用!$J$12) + 3,1)&gt;0,
INDEX(中間シート!D$1:D$149,QUOTIENT(ROW(B1359)-2, 参照用!$J$12) + 3,1),
"")</f>
        <v>夜</v>
      </c>
      <c r="C1359" s="8" t="str">
        <f>INDEX(中間シート!$A$1:$AZ$149,MATCH(A1359&amp;B1359,中間シート!$A$1:$A$149,0),MATCH(C$1,中間シート!$A$2:$AZ$2,0))</f>
        <v/>
      </c>
      <c r="D1359" s="8" t="str">
        <f>INDEX(中間シート!$A$1:$AZ$149,MATCH($A1359&amp;$B1359,中間シート!$A$1:$A$149,0),MATCH(D$1,中間シート!$A$2:$AZ$2,0))</f>
        <v/>
      </c>
      <c r="E1359" t="str">
        <f>IF(
A1359="","",
VLOOKUP(MOD(ROW(A1359)-2, 参照用!$J$12) + 1,参照用!$N$1:$P$50,2,0)
)</f>
        <v>悪化サイン</v>
      </c>
      <c r="F1359" t="str">
        <f xml:space="preserve">
IF(A1359="","",
VLOOKUP(MOD(ROW(A1359)-2, 参照用!$J$12) + 1,参照用!$N$1:$P$50,3,0)
)</f>
        <v>破壊衝動</v>
      </c>
      <c r="G1359">
        <f xml:space="preserve">
IF(A1359="","",
IFERROR(
INDEX(中間シート!$B:$CB,
MATCH(A1359&amp;B1359,中間シート!$A$1:$A$149,0),
MATCH(F1359,中間シート!$B$2:$CB$2,0)
),
"")
)</f>
        <v>0</v>
      </c>
      <c r="H1359">
        <f t="shared" si="63"/>
        <v>0</v>
      </c>
      <c r="I1359" t="str">
        <f t="shared" si="64"/>
        <v/>
      </c>
      <c r="J1359" t="str">
        <f xml:space="preserve">
_xlfn.SWITCH(E1359,
"良好サイン",H1359*VLOOKUP(F1359,参照用!$P$2:$Q$55,2,0),
"注意サイン",H1359*VLOOKUP(F1359,参照用!$P$2:$Q$55,2,0),
""
)</f>
        <v/>
      </c>
      <c r="K1359" s="20">
        <f t="shared" si="65"/>
        <v>60</v>
      </c>
    </row>
    <row r="1360" spans="1:11" x14ac:dyDescent="0.2">
      <c r="A1360" s="8">
        <f>IF(INDEX(中間シート!B$1:B$149,QUOTIENT(ROW(A1360)-2, 参照用!$J$12) + 3,1)&gt;0,
INDEX(中間シート!B$1:B$149,QUOTIENT(ROW(A1360)-2, 参照用!$J$12) + 3,1),
"")</f>
        <v>46035</v>
      </c>
      <c r="B1360" s="8" t="str">
        <f>IF(INDEX(中間シート!D$1:D$149,QUOTIENT(ROW(B1360)-2, 参照用!$J$12) + 3,1)&gt;0,
INDEX(中間シート!D$1:D$149,QUOTIENT(ROW(B1360)-2, 参照用!$J$12) + 3,1),
"")</f>
        <v>夜</v>
      </c>
      <c r="C1360" s="8" t="str">
        <f>INDEX(中間シート!$A$1:$AZ$149,MATCH(A1360&amp;B1360,中間シート!$A$1:$A$149,0),MATCH(C$1,中間シート!$A$2:$AZ$2,0))</f>
        <v/>
      </c>
      <c r="D1360" s="8" t="str">
        <f>INDEX(中間シート!$A$1:$AZ$149,MATCH($A1360&amp;$B1360,中間シート!$A$1:$A$149,0),MATCH(D$1,中間シート!$A$2:$AZ$2,0))</f>
        <v/>
      </c>
      <c r="E1360" t="str">
        <f>IF(
A1360="","",
VLOOKUP(MOD(ROW(A1360)-2, 参照用!$J$12) + 1,参照用!$N$1:$P$50,2,0)
)</f>
        <v>リカバリー</v>
      </c>
      <c r="F1360" t="str">
        <f xml:space="preserve">
IF(A1360="","",
VLOOKUP(MOD(ROW(A1360)-2, 参照用!$J$12) + 1,参照用!$N$1:$P$50,3,0)
)</f>
        <v>ストレッチ</v>
      </c>
      <c r="G1360">
        <f xml:space="preserve">
IF(A1360="","",
IFERROR(
INDEX(中間シート!$B:$CB,
MATCH(A1360&amp;B1360,中間シート!$A$1:$A$149,0),
MATCH(F1360,中間シート!$B$2:$CB$2,0)
),
"")
)</f>
        <v>0</v>
      </c>
      <c r="H1360">
        <f t="shared" si="63"/>
        <v>0</v>
      </c>
      <c r="I1360" t="str">
        <f t="shared" si="64"/>
        <v/>
      </c>
      <c r="J1360" t="str">
        <f xml:space="preserve">
_xlfn.SWITCH(E1360,
"良好サイン",H1360*VLOOKUP(F1360,参照用!$P$2:$Q$55,2,0),
"注意サイン",H1360*VLOOKUP(F1360,参照用!$P$2:$Q$55,2,0),
""
)</f>
        <v/>
      </c>
      <c r="K1360" s="20">
        <f t="shared" si="65"/>
        <v>60</v>
      </c>
    </row>
    <row r="1361" spans="1:11" x14ac:dyDescent="0.2">
      <c r="A1361" s="8">
        <f>IF(INDEX(中間シート!B$1:B$149,QUOTIENT(ROW(A1361)-2, 参照用!$J$12) + 3,1)&gt;0,
INDEX(中間シート!B$1:B$149,QUOTIENT(ROW(A1361)-2, 参照用!$J$12) + 3,1),
"")</f>
        <v>46035</v>
      </c>
      <c r="B1361" s="8" t="str">
        <f>IF(INDEX(中間シート!D$1:D$149,QUOTIENT(ROW(B1361)-2, 参照用!$J$12) + 3,1)&gt;0,
INDEX(中間シート!D$1:D$149,QUOTIENT(ROW(B1361)-2, 参照用!$J$12) + 3,1),
"")</f>
        <v>夜</v>
      </c>
      <c r="C1361" s="8" t="str">
        <f>INDEX(中間シート!$A$1:$AZ$149,MATCH(A1361&amp;B1361,中間シート!$A$1:$A$149,0),MATCH(C$1,中間シート!$A$2:$AZ$2,0))</f>
        <v/>
      </c>
      <c r="D1361" s="8" t="str">
        <f>INDEX(中間シート!$A$1:$AZ$149,MATCH($A1361&amp;$B1361,中間シート!$A$1:$A$149,0),MATCH(D$1,中間シート!$A$2:$AZ$2,0))</f>
        <v/>
      </c>
      <c r="E1361" t="str">
        <f>IF(
A1361="","",
VLOOKUP(MOD(ROW(A1361)-2, 参照用!$J$12) + 1,参照用!$N$1:$P$50,2,0)
)</f>
        <v>リカバリー</v>
      </c>
      <c r="F1361" t="str">
        <f xml:space="preserve">
IF(A1361="","",
VLOOKUP(MOD(ROW(A1361)-2, 参照用!$J$12) + 1,参照用!$N$1:$P$50,3,0)
)</f>
        <v>仮眠</v>
      </c>
      <c r="G1361">
        <f xml:space="preserve">
IF(A1361="","",
IFERROR(
INDEX(中間シート!$B:$CB,
MATCH(A1361&amp;B1361,中間シート!$A$1:$A$149,0),
MATCH(F1361,中間シート!$B$2:$CB$2,0)
),
"")
)</f>
        <v>0</v>
      </c>
      <c r="H1361">
        <f t="shared" si="63"/>
        <v>0</v>
      </c>
      <c r="I1361" t="str">
        <f t="shared" si="64"/>
        <v/>
      </c>
      <c r="J1361" t="str">
        <f xml:space="preserve">
_xlfn.SWITCH(E1361,
"良好サイン",H1361*VLOOKUP(F1361,参照用!$P$2:$Q$55,2,0),
"注意サイン",H1361*VLOOKUP(F1361,参照用!$P$2:$Q$55,2,0),
""
)</f>
        <v/>
      </c>
      <c r="K1361" s="20">
        <f t="shared" si="65"/>
        <v>60</v>
      </c>
    </row>
    <row r="1362" spans="1:11" x14ac:dyDescent="0.2">
      <c r="A1362" s="8">
        <f>IF(INDEX(中間シート!B$1:B$149,QUOTIENT(ROW(A1362)-2, 参照用!$J$12) + 3,1)&gt;0,
INDEX(中間シート!B$1:B$149,QUOTIENT(ROW(A1362)-2, 参照用!$J$12) + 3,1),
"")</f>
        <v>46035</v>
      </c>
      <c r="B1362" s="8" t="str">
        <f>IF(INDEX(中間シート!D$1:D$149,QUOTIENT(ROW(B1362)-2, 参照用!$J$12) + 3,1)&gt;0,
INDEX(中間シート!D$1:D$149,QUOTIENT(ROW(B1362)-2, 参照用!$J$12) + 3,1),
"")</f>
        <v>夜</v>
      </c>
      <c r="C1362" s="8" t="str">
        <f>INDEX(中間シート!$A$1:$AZ$149,MATCH(A1362&amp;B1362,中間シート!$A$1:$A$149,0),MATCH(C$1,中間シート!$A$2:$AZ$2,0))</f>
        <v/>
      </c>
      <c r="D1362" s="8" t="str">
        <f>INDEX(中間シート!$A$1:$AZ$149,MATCH($A1362&amp;$B1362,中間シート!$A$1:$A$149,0),MATCH(D$1,中間シート!$A$2:$AZ$2,0))</f>
        <v/>
      </c>
      <c r="E1362" t="str">
        <f>IF(
A1362="","",
VLOOKUP(MOD(ROW(A1362)-2, 参照用!$J$12) + 1,参照用!$N$1:$P$50,2,0)
)</f>
        <v>リカバリー</v>
      </c>
      <c r="F1362" t="str">
        <f xml:space="preserve">
IF(A1362="","",
VLOOKUP(MOD(ROW(A1362)-2, 参照用!$J$12) + 1,参照用!$N$1:$P$50,3,0)
)</f>
        <v>音楽</v>
      </c>
      <c r="G1362">
        <f xml:space="preserve">
IF(A1362="","",
IFERROR(
INDEX(中間シート!$B:$CB,
MATCH(A1362&amp;B1362,中間シート!$A$1:$A$149,0),
MATCH(F1362,中間シート!$B$2:$CB$2,0)
),
"")
)</f>
        <v>0</v>
      </c>
      <c r="H1362">
        <f t="shared" si="63"/>
        <v>0</v>
      </c>
      <c r="I1362" t="str">
        <f t="shared" si="64"/>
        <v/>
      </c>
      <c r="J1362" t="str">
        <f xml:space="preserve">
_xlfn.SWITCH(E1362,
"良好サイン",H1362*VLOOKUP(F1362,参照用!$P$2:$Q$55,2,0),
"注意サイン",H1362*VLOOKUP(F1362,参照用!$P$2:$Q$55,2,0),
""
)</f>
        <v/>
      </c>
      <c r="K1362" s="20">
        <f t="shared" si="65"/>
        <v>60</v>
      </c>
    </row>
    <row r="1363" spans="1:11" x14ac:dyDescent="0.2">
      <c r="A1363" s="8">
        <f>IF(INDEX(中間シート!B$1:B$149,QUOTIENT(ROW(A1363)-2, 参照用!$J$12) + 3,1)&gt;0,
INDEX(中間シート!B$1:B$149,QUOTIENT(ROW(A1363)-2, 参照用!$J$12) + 3,1),
"")</f>
        <v>46035</v>
      </c>
      <c r="B1363" s="8" t="str">
        <f>IF(INDEX(中間シート!D$1:D$149,QUOTIENT(ROW(B1363)-2, 参照用!$J$12) + 3,1)&gt;0,
INDEX(中間シート!D$1:D$149,QUOTIENT(ROW(B1363)-2, 参照用!$J$12) + 3,1),
"")</f>
        <v>夜</v>
      </c>
      <c r="C1363" s="8" t="str">
        <f>INDEX(中間シート!$A$1:$AZ$149,MATCH(A1363&amp;B1363,中間シート!$A$1:$A$149,0),MATCH(C$1,中間シート!$A$2:$AZ$2,0))</f>
        <v/>
      </c>
      <c r="D1363" s="8" t="str">
        <f>INDEX(中間シート!$A$1:$AZ$149,MATCH($A1363&amp;$B1363,中間シート!$A$1:$A$149,0),MATCH(D$1,中間シート!$A$2:$AZ$2,0))</f>
        <v/>
      </c>
      <c r="E1363" t="str">
        <f>IF(
A1363="","",
VLOOKUP(MOD(ROW(A1363)-2, 参照用!$J$12) + 1,参照用!$N$1:$P$50,2,0)
)</f>
        <v>リカバリー</v>
      </c>
      <c r="F1363" t="str">
        <f xml:space="preserve">
IF(A1363="","",
VLOOKUP(MOD(ROW(A1363)-2, 参照用!$J$12) + 1,参照用!$N$1:$P$50,3,0)
)</f>
        <v>頓服</v>
      </c>
      <c r="G1363">
        <f xml:space="preserve">
IF(A1363="","",
IFERROR(
INDEX(中間シート!$B:$CB,
MATCH(A1363&amp;B1363,中間シート!$A$1:$A$149,0),
MATCH(F1363,中間シート!$B$2:$CB$2,0)
),
"")
)</f>
        <v>0</v>
      </c>
      <c r="H1363">
        <f t="shared" si="63"/>
        <v>0</v>
      </c>
      <c r="I1363" t="str">
        <f t="shared" si="64"/>
        <v/>
      </c>
      <c r="J1363" t="str">
        <f xml:space="preserve">
_xlfn.SWITCH(E1363,
"良好サイン",H1363*VLOOKUP(F1363,参照用!$P$2:$Q$55,2,0),
"注意サイン",H1363*VLOOKUP(F1363,参照用!$P$2:$Q$55,2,0),
""
)</f>
        <v/>
      </c>
      <c r="K1363" s="20">
        <f t="shared" si="65"/>
        <v>60</v>
      </c>
    </row>
    <row r="1364" spans="1:11" x14ac:dyDescent="0.2">
      <c r="A1364" s="8">
        <f>IF(INDEX(中間シート!B$1:B$149,QUOTIENT(ROW(A1364)-2, 参照用!$J$12) + 3,1)&gt;0,
INDEX(中間シート!B$1:B$149,QUOTIENT(ROW(A1364)-2, 参照用!$J$12) + 3,1),
"")</f>
        <v>46035</v>
      </c>
      <c r="B1364" s="8" t="str">
        <f>IF(INDEX(中間シート!D$1:D$149,QUOTIENT(ROW(B1364)-2, 参照用!$J$12) + 3,1)&gt;0,
INDEX(中間シート!D$1:D$149,QUOTIENT(ROW(B1364)-2, 参照用!$J$12) + 3,1),
"")</f>
        <v>夜</v>
      </c>
      <c r="C1364" s="8" t="str">
        <f>INDEX(中間シート!$A$1:$AZ$149,MATCH(A1364&amp;B1364,中間シート!$A$1:$A$149,0),MATCH(C$1,中間シート!$A$2:$AZ$2,0))</f>
        <v/>
      </c>
      <c r="D1364" s="8" t="str">
        <f>INDEX(中間シート!$A$1:$AZ$149,MATCH($A1364&amp;$B1364,中間シート!$A$1:$A$149,0),MATCH(D$1,中間シート!$A$2:$AZ$2,0))</f>
        <v/>
      </c>
      <c r="E1364" t="str">
        <f>IF(
A1364="","",
VLOOKUP(MOD(ROW(A1364)-2, 参照用!$J$12) + 1,参照用!$N$1:$P$50,2,0)
)</f>
        <v>リカバリー</v>
      </c>
      <c r="F1364" t="str">
        <f xml:space="preserve">
IF(A1364="","",
VLOOKUP(MOD(ROW(A1364)-2, 参照用!$J$12) + 1,参照用!$N$1:$P$50,3,0)
)</f>
        <v>散歩</v>
      </c>
      <c r="G1364">
        <f xml:space="preserve">
IF(A1364="","",
IFERROR(
INDEX(中間シート!$B:$CB,
MATCH(A1364&amp;B1364,中間シート!$A$1:$A$149,0),
MATCH(F1364,中間シート!$B$2:$CB$2,0)
),
"")
)</f>
        <v>0</v>
      </c>
      <c r="H1364">
        <f t="shared" si="63"/>
        <v>0</v>
      </c>
      <c r="I1364" t="str">
        <f t="shared" si="64"/>
        <v/>
      </c>
      <c r="J1364" t="str">
        <f xml:space="preserve">
_xlfn.SWITCH(E1364,
"良好サイン",H1364*VLOOKUP(F1364,参照用!$P$2:$Q$55,2,0),
"注意サイン",H1364*VLOOKUP(F1364,参照用!$P$2:$Q$55,2,0),
""
)</f>
        <v/>
      </c>
      <c r="K1364" s="20">
        <f t="shared" si="65"/>
        <v>60</v>
      </c>
    </row>
    <row r="1365" spans="1:11" x14ac:dyDescent="0.2">
      <c r="A1365" s="8">
        <f>IF(INDEX(中間シート!B$1:B$149,QUOTIENT(ROW(A1365)-2, 参照用!$J$12) + 3,1)&gt;0,
INDEX(中間シート!B$1:B$149,QUOTIENT(ROW(A1365)-2, 参照用!$J$12) + 3,1),
"")</f>
        <v>46035</v>
      </c>
      <c r="B1365" s="8" t="str">
        <f>IF(INDEX(中間シート!D$1:D$149,QUOTIENT(ROW(B1365)-2, 参照用!$J$12) + 3,1)&gt;0,
INDEX(中間シート!D$1:D$149,QUOTIENT(ROW(B1365)-2, 参照用!$J$12) + 3,1),
"")</f>
        <v>夜</v>
      </c>
      <c r="C1365" s="8" t="str">
        <f>INDEX(中間シート!$A$1:$AZ$149,MATCH(A1365&amp;B1365,中間シート!$A$1:$A$149,0),MATCH(C$1,中間シート!$A$2:$AZ$2,0))</f>
        <v/>
      </c>
      <c r="D1365" s="8" t="str">
        <f>INDEX(中間シート!$A$1:$AZ$149,MATCH($A1365&amp;$B1365,中間シート!$A$1:$A$149,0),MATCH(D$1,中間シート!$A$2:$AZ$2,0))</f>
        <v/>
      </c>
      <c r="E1365" t="str">
        <f>IF(
A1365="","",
VLOOKUP(MOD(ROW(A1365)-2, 参照用!$J$12) + 1,参照用!$N$1:$P$50,2,0)
)</f>
        <v>服薬</v>
      </c>
      <c r="F1365" t="str">
        <f xml:space="preserve">
IF(A1365="","",
VLOOKUP(MOD(ROW(A1365)-2, 参照用!$J$12) + 1,参照用!$N$1:$P$50,3,0)
)</f>
        <v>いつもの薬</v>
      </c>
      <c r="G1365">
        <f xml:space="preserve">
IF(A1365="","",
IFERROR(
INDEX(中間シート!$B:$CB,
MATCH(A1365&amp;B1365,中間シート!$A$1:$A$149,0),
MATCH(F1365,中間シート!$B$2:$CB$2,0)
),
"")
)</f>
        <v>0</v>
      </c>
      <c r="H1365">
        <f t="shared" si="63"/>
        <v>0</v>
      </c>
      <c r="I1365" t="str">
        <f t="shared" si="64"/>
        <v/>
      </c>
      <c r="J1365" t="str">
        <f xml:space="preserve">
_xlfn.SWITCH(E1365,
"良好サイン",H1365*VLOOKUP(F1365,参照用!$P$2:$Q$55,2,0),
"注意サイン",H1365*VLOOKUP(F1365,参照用!$P$2:$Q$55,2,0),
""
)</f>
        <v/>
      </c>
      <c r="K1365" s="20">
        <f t="shared" si="65"/>
        <v>60</v>
      </c>
    </row>
    <row r="1366" spans="1:11" x14ac:dyDescent="0.2">
      <c r="A1366" s="8">
        <f>IF(INDEX(中間シート!B$1:B$149,QUOTIENT(ROW(A1366)-2, 参照用!$J$12) + 3,1)&gt;0,
INDEX(中間シート!B$1:B$149,QUOTIENT(ROW(A1366)-2, 参照用!$J$12) + 3,1),
"")</f>
        <v>46035</v>
      </c>
      <c r="B1366" s="8" t="str">
        <f>IF(INDEX(中間シート!D$1:D$149,QUOTIENT(ROW(B1366)-2, 参照用!$J$12) + 3,1)&gt;0,
INDEX(中間シート!D$1:D$149,QUOTIENT(ROW(B1366)-2, 参照用!$J$12) + 3,1),
"")</f>
        <v>夜</v>
      </c>
      <c r="C1366" s="8" t="str">
        <f>INDEX(中間シート!$A$1:$AZ$149,MATCH(A1366&amp;B1366,中間シート!$A$1:$A$149,0),MATCH(C$1,中間シート!$A$2:$AZ$2,0))</f>
        <v/>
      </c>
      <c r="D1366" s="8" t="str">
        <f>INDEX(中間シート!$A$1:$AZ$149,MATCH($A1366&amp;$B1366,中間シート!$A$1:$A$149,0),MATCH(D$1,中間シート!$A$2:$AZ$2,0))</f>
        <v/>
      </c>
      <c r="E1366" t="str">
        <f>IF(
A1366="","",
VLOOKUP(MOD(ROW(A1366)-2, 参照用!$J$12) + 1,参照用!$N$1:$P$50,2,0)
)</f>
        <v>備考</v>
      </c>
      <c r="F1366" t="str">
        <f xml:space="preserve">
IF(A1366="","",
VLOOKUP(MOD(ROW(A1366)-2, 参照用!$J$12) + 1,参照用!$N$1:$P$50,3,0)
)</f>
        <v>コメント</v>
      </c>
      <c r="G1366" t="str">
        <f xml:space="preserve">
IF(A1366="","",
IFERROR(
INDEX(中間シート!$B:$CB,
MATCH(A1366&amp;B1366,中間シート!$A$1:$A$149,0),
MATCH(F1366,中間シート!$B$2:$CB$2,0)
),
"")
)</f>
        <v/>
      </c>
      <c r="H1366" t="str">
        <f t="shared" si="63"/>
        <v/>
      </c>
      <c r="I1366" t="str">
        <f t="shared" si="64"/>
        <v/>
      </c>
      <c r="J1366" t="str">
        <f xml:space="preserve">
_xlfn.SWITCH(E1366,
"良好サイン",H1366*VLOOKUP(F1366,参照用!$P$2:$Q$55,2,0),
"注意サイン",H1366*VLOOKUP(F1366,参照用!$P$2:$Q$55,2,0),
""
)</f>
        <v/>
      </c>
      <c r="K1366" s="20">
        <f t="shared" si="65"/>
        <v>60</v>
      </c>
    </row>
    <row r="1367" spans="1:11" x14ac:dyDescent="0.2">
      <c r="A1367" s="8">
        <f>IF(INDEX(中間シート!B$1:B$149,QUOTIENT(ROW(A1367)-2, 参照用!$J$12) + 3,1)&gt;0,
INDEX(中間シート!B$1:B$149,QUOTIENT(ROW(A1367)-2, 参照用!$J$12) + 3,1),
"")</f>
        <v>46036</v>
      </c>
      <c r="B1367" s="8" t="str">
        <f>IF(INDEX(中間シート!D$1:D$149,QUOTIENT(ROW(B1367)-2, 参照用!$J$12) + 3,1)&gt;0,
INDEX(中間シート!D$1:D$149,QUOTIENT(ROW(B1367)-2, 参照用!$J$12) + 3,1),
"")</f>
        <v>朝</v>
      </c>
      <c r="C1367" s="8" t="str">
        <f>INDEX(中間シート!$A$1:$AZ$149,MATCH(A1367&amp;B1367,中間シート!$A$1:$A$149,0),MATCH(C$1,中間シート!$A$2:$AZ$2,0))</f>
        <v/>
      </c>
      <c r="D1367" s="8" t="str">
        <f>INDEX(中間シート!$A$1:$AZ$149,MATCH($A1367&amp;$B1367,中間シート!$A$1:$A$149,0),MATCH(D$1,中間シート!$A$2:$AZ$2,0))</f>
        <v/>
      </c>
      <c r="E1367" t="str">
        <f>IF(
A1367="","",
VLOOKUP(MOD(ROW(A1367)-2, 参照用!$J$12) + 1,参照用!$N$1:$P$50,2,0)
)</f>
        <v>日付</v>
      </c>
      <c r="F1367" t="str">
        <f xml:space="preserve">
IF(A1367="","",
VLOOKUP(MOD(ROW(A1367)-2, 参照用!$J$12) + 1,参照用!$N$1:$P$50,3,0)
)</f>
        <v>日付</v>
      </c>
      <c r="G1367">
        <f xml:space="preserve">
IF(A1367="","",
IFERROR(
INDEX(中間シート!$B:$CB,
MATCH(A1367&amp;B1367,中間シート!$A$1:$A$149,0),
MATCH(F1367,中間シート!$B$2:$CB$2,0)
),
"")
)</f>
        <v>46036</v>
      </c>
      <c r="H1367" t="str">
        <f t="shared" si="63"/>
        <v/>
      </c>
      <c r="I1367">
        <f t="shared" si="64"/>
        <v>46036</v>
      </c>
      <c r="J1367" t="str">
        <f xml:space="preserve">
_xlfn.SWITCH(E1367,
"良好サイン",H1367*VLOOKUP(F1367,参照用!$P$2:$Q$55,2,0),
"注意サイン",H1367*VLOOKUP(F1367,参照用!$P$2:$Q$55,2,0),
""
)</f>
        <v/>
      </c>
      <c r="K1367" s="20">
        <f t="shared" si="65"/>
        <v>60</v>
      </c>
    </row>
    <row r="1368" spans="1:11" x14ac:dyDescent="0.2">
      <c r="A1368" s="8">
        <f>IF(INDEX(中間シート!B$1:B$149,QUOTIENT(ROW(A1368)-2, 参照用!$J$12) + 3,1)&gt;0,
INDEX(中間シート!B$1:B$149,QUOTIENT(ROW(A1368)-2, 参照用!$J$12) + 3,1),
"")</f>
        <v>46036</v>
      </c>
      <c r="B1368" s="8" t="str">
        <f>IF(INDEX(中間シート!D$1:D$149,QUOTIENT(ROW(B1368)-2, 参照用!$J$12) + 3,1)&gt;0,
INDEX(中間シート!D$1:D$149,QUOTIENT(ROW(B1368)-2, 参照用!$J$12) + 3,1),
"")</f>
        <v>朝</v>
      </c>
      <c r="C1368" s="8" t="str">
        <f>INDEX(中間シート!$A$1:$AZ$149,MATCH(A1368&amp;B1368,中間シート!$A$1:$A$149,0),MATCH(C$1,中間シート!$A$2:$AZ$2,0))</f>
        <v/>
      </c>
      <c r="D1368" s="8" t="str">
        <f>INDEX(中間シート!$A$1:$AZ$149,MATCH($A1368&amp;$B1368,中間シート!$A$1:$A$149,0),MATCH(D$1,中間シート!$A$2:$AZ$2,0))</f>
        <v/>
      </c>
      <c r="E1368" t="str">
        <f>IF(
A1368="","",
VLOOKUP(MOD(ROW(A1368)-2, 参照用!$J$12) + 1,参照用!$N$1:$P$50,2,0)
)</f>
        <v>曜日</v>
      </c>
      <c r="F1368" t="str">
        <f xml:space="preserve">
IF(A1368="","",
VLOOKUP(MOD(ROW(A1368)-2, 参照用!$J$12) + 1,参照用!$N$1:$P$50,3,0)
)</f>
        <v>曜日</v>
      </c>
      <c r="G1368" t="str">
        <f xml:space="preserve">
IF(A1368="","",
IFERROR(
INDEX(中間シート!$B:$CB,
MATCH(A1368&amp;B1368,中間シート!$A$1:$A$149,0),
MATCH(F1368,中間シート!$B$2:$CB$2,0)
),
"")
)</f>
        <v>水</v>
      </c>
      <c r="H1368" t="str">
        <f t="shared" si="63"/>
        <v/>
      </c>
      <c r="I1368" t="str">
        <f t="shared" si="64"/>
        <v>水</v>
      </c>
      <c r="J1368" t="str">
        <f xml:space="preserve">
_xlfn.SWITCH(E1368,
"良好サイン",H1368*VLOOKUP(F1368,参照用!$P$2:$Q$55,2,0),
"注意サイン",H1368*VLOOKUP(F1368,参照用!$P$2:$Q$55,2,0),
""
)</f>
        <v/>
      </c>
      <c r="K1368" s="20">
        <f t="shared" si="65"/>
        <v>60</v>
      </c>
    </row>
    <row r="1369" spans="1:11" x14ac:dyDescent="0.2">
      <c r="A1369" s="8">
        <f>IF(INDEX(中間シート!B$1:B$149,QUOTIENT(ROW(A1369)-2, 参照用!$J$12) + 3,1)&gt;0,
INDEX(中間シート!B$1:B$149,QUOTIENT(ROW(A1369)-2, 参照用!$J$12) + 3,1),
"")</f>
        <v>46036</v>
      </c>
      <c r="B1369" s="8" t="str">
        <f>IF(INDEX(中間シート!D$1:D$149,QUOTIENT(ROW(B1369)-2, 参照用!$J$12) + 3,1)&gt;0,
INDEX(中間シート!D$1:D$149,QUOTIENT(ROW(B1369)-2, 参照用!$J$12) + 3,1),
"")</f>
        <v>朝</v>
      </c>
      <c r="C1369" s="8" t="str">
        <f>INDEX(中間シート!$A$1:$AZ$149,MATCH(A1369&amp;B1369,中間シート!$A$1:$A$149,0),MATCH(C$1,中間シート!$A$2:$AZ$2,0))</f>
        <v/>
      </c>
      <c r="D1369" s="8" t="str">
        <f>INDEX(中間シート!$A$1:$AZ$149,MATCH($A1369&amp;$B1369,中間シート!$A$1:$A$149,0),MATCH(D$1,中間シート!$A$2:$AZ$2,0))</f>
        <v/>
      </c>
      <c r="E1369" t="str">
        <f>IF(
A1369="","",
VLOOKUP(MOD(ROW(A1369)-2, 参照用!$J$12) + 1,参照用!$N$1:$P$50,2,0)
)</f>
        <v>時間帯</v>
      </c>
      <c r="F1369" t="str">
        <f xml:space="preserve">
IF(A1369="","",
VLOOKUP(MOD(ROW(A1369)-2, 参照用!$J$12) + 1,参照用!$N$1:$P$50,3,0)
)</f>
        <v>時間帯</v>
      </c>
      <c r="G1369" t="str">
        <f xml:space="preserve">
IF(A1369="","",
IFERROR(
INDEX(中間シート!$B:$CB,
MATCH(A1369&amp;B1369,中間シート!$A$1:$A$149,0),
MATCH(F1369,中間シート!$B$2:$CB$2,0)
),
"")
)</f>
        <v>朝</v>
      </c>
      <c r="H1369" t="str">
        <f t="shared" si="63"/>
        <v/>
      </c>
      <c r="I1369" t="str">
        <f t="shared" si="64"/>
        <v>朝</v>
      </c>
      <c r="J1369" t="str">
        <f xml:space="preserve">
_xlfn.SWITCH(E1369,
"良好サイン",H1369*VLOOKUP(F1369,参照用!$P$2:$Q$55,2,0),
"注意サイン",H1369*VLOOKUP(F1369,参照用!$P$2:$Q$55,2,0),
""
)</f>
        <v/>
      </c>
      <c r="K1369" s="20">
        <f t="shared" si="65"/>
        <v>60</v>
      </c>
    </row>
    <row r="1370" spans="1:11" x14ac:dyDescent="0.2">
      <c r="A1370" s="8">
        <f>IF(INDEX(中間シート!B$1:B$149,QUOTIENT(ROW(A1370)-2, 参照用!$J$12) + 3,1)&gt;0,
INDEX(中間シート!B$1:B$149,QUOTIENT(ROW(A1370)-2, 参照用!$J$12) + 3,1),
"")</f>
        <v>46036</v>
      </c>
      <c r="B1370" s="8" t="str">
        <f>IF(INDEX(中間シート!D$1:D$149,QUOTIENT(ROW(B1370)-2, 参照用!$J$12) + 3,1)&gt;0,
INDEX(中間シート!D$1:D$149,QUOTIENT(ROW(B1370)-2, 参照用!$J$12) + 3,1),
"")</f>
        <v>朝</v>
      </c>
      <c r="C1370" s="8" t="str">
        <f>INDEX(中間シート!$A$1:$AZ$149,MATCH(A1370&amp;B1370,中間シート!$A$1:$A$149,0),MATCH(C$1,中間シート!$A$2:$AZ$2,0))</f>
        <v/>
      </c>
      <c r="D1370" s="8" t="str">
        <f>INDEX(中間シート!$A$1:$AZ$149,MATCH($A1370&amp;$B1370,中間シート!$A$1:$A$149,0),MATCH(D$1,中間シート!$A$2:$AZ$2,0))</f>
        <v/>
      </c>
      <c r="E1370" t="str">
        <f>IF(
A1370="","",
VLOOKUP(MOD(ROW(A1370)-2, 参照用!$J$12) + 1,参照用!$N$1:$P$50,2,0)
)</f>
        <v>気候</v>
      </c>
      <c r="F1370" t="str">
        <f xml:space="preserve">
IF(A1370="","",
VLOOKUP(MOD(ROW(A1370)-2, 参照用!$J$12) + 1,参照用!$N$1:$P$50,3,0)
)</f>
        <v>天気</v>
      </c>
      <c r="G1370" t="str">
        <f xml:space="preserve">
IF(A1370="","",
IFERROR(
INDEX(中間シート!$B:$CB,
MATCH(A1370&amp;B1370,中間シート!$A$1:$A$149,0),
MATCH(F1370,中間シート!$B$2:$CB$2,0)
),
"")
)</f>
        <v/>
      </c>
      <c r="H1370" t="str">
        <f t="shared" si="63"/>
        <v/>
      </c>
      <c r="I1370" t="str">
        <f t="shared" si="64"/>
        <v/>
      </c>
      <c r="J1370" t="str">
        <f xml:space="preserve">
_xlfn.SWITCH(E1370,
"良好サイン",H1370*VLOOKUP(F1370,参照用!$P$2:$Q$55,2,0),
"注意サイン",H1370*VLOOKUP(F1370,参照用!$P$2:$Q$55,2,0),
""
)</f>
        <v/>
      </c>
      <c r="K1370" s="20">
        <f t="shared" si="65"/>
        <v>60</v>
      </c>
    </row>
    <row r="1371" spans="1:11" x14ac:dyDescent="0.2">
      <c r="A1371" s="8">
        <f>IF(INDEX(中間シート!B$1:B$149,QUOTIENT(ROW(A1371)-2, 参照用!$J$12) + 3,1)&gt;0,
INDEX(中間シート!B$1:B$149,QUOTIENT(ROW(A1371)-2, 参照用!$J$12) + 3,1),
"")</f>
        <v>46036</v>
      </c>
      <c r="B1371" s="8" t="str">
        <f>IF(INDEX(中間シート!D$1:D$149,QUOTIENT(ROW(B1371)-2, 参照用!$J$12) + 3,1)&gt;0,
INDEX(中間シート!D$1:D$149,QUOTIENT(ROW(B1371)-2, 参照用!$J$12) + 3,1),
"")</f>
        <v>朝</v>
      </c>
      <c r="C1371" s="8" t="str">
        <f>INDEX(中間シート!$A$1:$AZ$149,MATCH(A1371&amp;B1371,中間シート!$A$1:$A$149,0),MATCH(C$1,中間シート!$A$2:$AZ$2,0))</f>
        <v/>
      </c>
      <c r="D1371" s="8" t="str">
        <f>INDEX(中間シート!$A$1:$AZ$149,MATCH($A1371&amp;$B1371,中間シート!$A$1:$A$149,0),MATCH(D$1,中間シート!$A$2:$AZ$2,0))</f>
        <v/>
      </c>
      <c r="E1371" t="str">
        <f>IF(
A1371="","",
VLOOKUP(MOD(ROW(A1371)-2, 参照用!$J$12) + 1,参照用!$N$1:$P$50,2,0)
)</f>
        <v>気候</v>
      </c>
      <c r="F1371" t="str">
        <f xml:space="preserve">
IF(A1371="","",
VLOOKUP(MOD(ROW(A1371)-2, 参照用!$J$12) + 1,参照用!$N$1:$P$50,3,0)
)</f>
        <v>気温</v>
      </c>
      <c r="G1371" t="str">
        <f xml:space="preserve">
IF(A1371="","",
IFERROR(
INDEX(中間シート!$B:$CB,
MATCH(A1371&amp;B1371,中間シート!$A$1:$A$149,0),
MATCH(F1371,中間シート!$B$2:$CB$2,0)
),
"")
)</f>
        <v/>
      </c>
      <c r="H1371" t="str">
        <f t="shared" si="63"/>
        <v/>
      </c>
      <c r="I1371" t="str">
        <f t="shared" si="64"/>
        <v/>
      </c>
      <c r="J1371" t="str">
        <f xml:space="preserve">
_xlfn.SWITCH(E1371,
"良好サイン",H1371*VLOOKUP(F1371,参照用!$P$2:$Q$55,2,0),
"注意サイン",H1371*VLOOKUP(F1371,参照用!$P$2:$Q$55,2,0),
""
)</f>
        <v/>
      </c>
      <c r="K1371" s="20">
        <f t="shared" si="65"/>
        <v>60</v>
      </c>
    </row>
    <row r="1372" spans="1:11" x14ac:dyDescent="0.2">
      <c r="A1372" s="8">
        <f>IF(INDEX(中間シート!B$1:B$149,QUOTIENT(ROW(A1372)-2, 参照用!$J$12) + 3,1)&gt;0,
INDEX(中間シート!B$1:B$149,QUOTIENT(ROW(A1372)-2, 参照用!$J$12) + 3,1),
"")</f>
        <v>46036</v>
      </c>
      <c r="B1372" s="8" t="str">
        <f>IF(INDEX(中間シート!D$1:D$149,QUOTIENT(ROW(B1372)-2, 参照用!$J$12) + 3,1)&gt;0,
INDEX(中間シート!D$1:D$149,QUOTIENT(ROW(B1372)-2, 参照用!$J$12) + 3,1),
"")</f>
        <v>朝</v>
      </c>
      <c r="C1372" s="8" t="str">
        <f>INDEX(中間シート!$A$1:$AZ$149,MATCH(A1372&amp;B1372,中間シート!$A$1:$A$149,0),MATCH(C$1,中間シート!$A$2:$AZ$2,0))</f>
        <v/>
      </c>
      <c r="D1372" s="8" t="str">
        <f>INDEX(中間シート!$A$1:$AZ$149,MATCH($A1372&amp;$B1372,中間シート!$A$1:$A$149,0),MATCH(D$1,中間シート!$A$2:$AZ$2,0))</f>
        <v/>
      </c>
      <c r="E1372" t="str">
        <f>IF(
A1372="","",
VLOOKUP(MOD(ROW(A1372)-2, 参照用!$J$12) + 1,参照用!$N$1:$P$50,2,0)
)</f>
        <v>基礎指標</v>
      </c>
      <c r="F1372" t="str">
        <f xml:space="preserve">
IF(A1372="","",
VLOOKUP(MOD(ROW(A1372)-2, 参照用!$J$12) + 1,参照用!$N$1:$P$50,3,0)
)</f>
        <v>睡眠</v>
      </c>
      <c r="G1372">
        <f xml:space="preserve">
IF(A1372="","",
IFERROR(
INDEX(中間シート!$B:$CB,
MATCH(A1372&amp;B1372,中間シート!$A$1:$A$149,0),
MATCH(F1372,中間シート!$B$2:$CB$2,0)
),
"")
)</f>
        <v>0</v>
      </c>
      <c r="H1372">
        <f t="shared" si="63"/>
        <v>0</v>
      </c>
      <c r="I1372" t="str">
        <f t="shared" si="64"/>
        <v/>
      </c>
      <c r="J1372" t="str">
        <f xml:space="preserve">
_xlfn.SWITCH(E1372,
"良好サイン",H1372*VLOOKUP(F1372,参照用!$P$2:$Q$55,2,0),
"注意サイン",H1372*VLOOKUP(F1372,参照用!$P$2:$Q$55,2,0),
""
)</f>
        <v/>
      </c>
      <c r="K1372" s="20">
        <f t="shared" si="65"/>
        <v>60</v>
      </c>
    </row>
    <row r="1373" spans="1:11" x14ac:dyDescent="0.2">
      <c r="A1373" s="8">
        <f>IF(INDEX(中間シート!B$1:B$149,QUOTIENT(ROW(A1373)-2, 参照用!$J$12) + 3,1)&gt;0,
INDEX(中間シート!B$1:B$149,QUOTIENT(ROW(A1373)-2, 参照用!$J$12) + 3,1),
"")</f>
        <v>46036</v>
      </c>
      <c r="B1373" s="8" t="str">
        <f>IF(INDEX(中間シート!D$1:D$149,QUOTIENT(ROW(B1373)-2, 参照用!$J$12) + 3,1)&gt;0,
INDEX(中間シート!D$1:D$149,QUOTIENT(ROW(B1373)-2, 参照用!$J$12) + 3,1),
"")</f>
        <v>朝</v>
      </c>
      <c r="C1373" s="8" t="str">
        <f>INDEX(中間シート!$A$1:$AZ$149,MATCH(A1373&amp;B1373,中間シート!$A$1:$A$149,0),MATCH(C$1,中間シート!$A$2:$AZ$2,0))</f>
        <v/>
      </c>
      <c r="D1373" s="8" t="str">
        <f>INDEX(中間シート!$A$1:$AZ$149,MATCH($A1373&amp;$B1373,中間シート!$A$1:$A$149,0),MATCH(D$1,中間シート!$A$2:$AZ$2,0))</f>
        <v/>
      </c>
      <c r="E1373" t="str">
        <f>IF(
A1373="","",
VLOOKUP(MOD(ROW(A1373)-2, 参照用!$J$12) + 1,参照用!$N$1:$P$50,2,0)
)</f>
        <v>基礎指標</v>
      </c>
      <c r="F1373" t="str">
        <f xml:space="preserve">
IF(A1373="","",
VLOOKUP(MOD(ROW(A1373)-2, 参照用!$J$12) + 1,参照用!$N$1:$P$50,3,0)
)</f>
        <v>食事</v>
      </c>
      <c r="G1373">
        <f xml:space="preserve">
IF(A1373="","",
IFERROR(
INDEX(中間シート!$B:$CB,
MATCH(A1373&amp;B1373,中間シート!$A$1:$A$149,0),
MATCH(F1373,中間シート!$B$2:$CB$2,0)
),
"")
)</f>
        <v>0</v>
      </c>
      <c r="H1373">
        <f t="shared" si="63"/>
        <v>0</v>
      </c>
      <c r="I1373" t="str">
        <f t="shared" si="64"/>
        <v/>
      </c>
      <c r="J1373" t="str">
        <f xml:space="preserve">
_xlfn.SWITCH(E1373,
"良好サイン",H1373*VLOOKUP(F1373,参照用!$P$2:$Q$55,2,0),
"注意サイン",H1373*VLOOKUP(F1373,参照用!$P$2:$Q$55,2,0),
""
)</f>
        <v/>
      </c>
      <c r="K1373" s="20">
        <f t="shared" si="65"/>
        <v>60</v>
      </c>
    </row>
    <row r="1374" spans="1:11" x14ac:dyDescent="0.2">
      <c r="A1374" s="8">
        <f>IF(INDEX(中間シート!B$1:B$149,QUOTIENT(ROW(A1374)-2, 参照用!$J$12) + 3,1)&gt;0,
INDEX(中間シート!B$1:B$149,QUOTIENT(ROW(A1374)-2, 参照用!$J$12) + 3,1),
"")</f>
        <v>46036</v>
      </c>
      <c r="B1374" s="8" t="str">
        <f>IF(INDEX(中間シート!D$1:D$149,QUOTIENT(ROW(B1374)-2, 参照用!$J$12) + 3,1)&gt;0,
INDEX(中間シート!D$1:D$149,QUOTIENT(ROW(B1374)-2, 参照用!$J$12) + 3,1),
"")</f>
        <v>朝</v>
      </c>
      <c r="C1374" s="8" t="str">
        <f>INDEX(中間シート!$A$1:$AZ$149,MATCH(A1374&amp;B1374,中間シート!$A$1:$A$149,0),MATCH(C$1,中間シート!$A$2:$AZ$2,0))</f>
        <v/>
      </c>
      <c r="D1374" s="8" t="str">
        <f>INDEX(中間シート!$A$1:$AZ$149,MATCH($A1374&amp;$B1374,中間シート!$A$1:$A$149,0),MATCH(D$1,中間シート!$A$2:$AZ$2,0))</f>
        <v/>
      </c>
      <c r="E1374" t="str">
        <f>IF(
A1374="","",
VLOOKUP(MOD(ROW(A1374)-2, 参照用!$J$12) + 1,参照用!$N$1:$P$50,2,0)
)</f>
        <v>基礎指標</v>
      </c>
      <c r="F1374" t="str">
        <f xml:space="preserve">
IF(A1374="","",
VLOOKUP(MOD(ROW(A1374)-2, 参照用!$J$12) + 1,参照用!$N$1:$P$50,3,0)
)</f>
        <v>ストレス</v>
      </c>
      <c r="G1374">
        <f xml:space="preserve">
IF(A1374="","",
IFERROR(
INDEX(中間シート!$B:$CB,
MATCH(A1374&amp;B1374,中間シート!$A$1:$A$149,0),
MATCH(F1374,中間シート!$B$2:$CB$2,0)
),
"")
)</f>
        <v>0</v>
      </c>
      <c r="H1374">
        <f t="shared" si="63"/>
        <v>0</v>
      </c>
      <c r="I1374" t="str">
        <f t="shared" si="64"/>
        <v/>
      </c>
      <c r="J1374" t="str">
        <f xml:space="preserve">
_xlfn.SWITCH(E1374,
"良好サイン",H1374*VLOOKUP(F1374,参照用!$P$2:$Q$55,2,0),
"注意サイン",H1374*VLOOKUP(F1374,参照用!$P$2:$Q$55,2,0),
""
)</f>
        <v/>
      </c>
      <c r="K1374" s="20">
        <f t="shared" si="65"/>
        <v>60</v>
      </c>
    </row>
    <row r="1375" spans="1:11" x14ac:dyDescent="0.2">
      <c r="A1375" s="8">
        <f>IF(INDEX(中間シート!B$1:B$149,QUOTIENT(ROW(A1375)-2, 参照用!$J$12) + 3,1)&gt;0,
INDEX(中間シート!B$1:B$149,QUOTIENT(ROW(A1375)-2, 参照用!$J$12) + 3,1),
"")</f>
        <v>46036</v>
      </c>
      <c r="B1375" s="8" t="str">
        <f>IF(INDEX(中間シート!D$1:D$149,QUOTIENT(ROW(B1375)-2, 参照用!$J$12) + 3,1)&gt;0,
INDEX(中間シート!D$1:D$149,QUOTIENT(ROW(B1375)-2, 参照用!$J$12) + 3,1),
"")</f>
        <v>朝</v>
      </c>
      <c r="C1375" s="8" t="str">
        <f>INDEX(中間シート!$A$1:$AZ$149,MATCH(A1375&amp;B1375,中間シート!$A$1:$A$149,0),MATCH(C$1,中間シート!$A$2:$AZ$2,0))</f>
        <v/>
      </c>
      <c r="D1375" s="8" t="str">
        <f>INDEX(中間シート!$A$1:$AZ$149,MATCH($A1375&amp;$B1375,中間シート!$A$1:$A$149,0),MATCH(D$1,中間シート!$A$2:$AZ$2,0))</f>
        <v/>
      </c>
      <c r="E1375" t="str">
        <f>IF(
A1375="","",
VLOOKUP(MOD(ROW(A1375)-2, 参照用!$J$12) + 1,参照用!$N$1:$P$50,2,0)
)</f>
        <v>良好サイン</v>
      </c>
      <c r="F1375" t="str">
        <f xml:space="preserve">
IF(A1375="","",
VLOOKUP(MOD(ROW(A1375)-2, 参照用!$J$12) + 1,参照用!$N$1:$P$50,3,0)
)</f>
        <v>プラス思考</v>
      </c>
      <c r="G1375">
        <f xml:space="preserve">
IF(A1375="","",
IFERROR(
INDEX(中間シート!$B:$CB,
MATCH(A1375&amp;B1375,中間シート!$A$1:$A$149,0),
MATCH(F1375,中間シート!$B$2:$CB$2,0)
),
"")
)</f>
        <v>0</v>
      </c>
      <c r="H1375">
        <f t="shared" si="63"/>
        <v>0</v>
      </c>
      <c r="I1375" t="str">
        <f t="shared" si="64"/>
        <v/>
      </c>
      <c r="J1375">
        <f xml:space="preserve">
_xlfn.SWITCH(E1375,
"良好サイン",H1375*VLOOKUP(F1375,参照用!$P$2:$Q$55,2,0),
"注意サイン",H1375*VLOOKUP(F1375,参照用!$P$2:$Q$55,2,0),
""
)</f>
        <v>0</v>
      </c>
      <c r="K1375" s="20">
        <f t="shared" si="65"/>
        <v>60</v>
      </c>
    </row>
    <row r="1376" spans="1:11" x14ac:dyDescent="0.2">
      <c r="A1376" s="8">
        <f>IF(INDEX(中間シート!B$1:B$149,QUOTIENT(ROW(A1376)-2, 参照用!$J$12) + 3,1)&gt;0,
INDEX(中間シート!B$1:B$149,QUOTIENT(ROW(A1376)-2, 参照用!$J$12) + 3,1),
"")</f>
        <v>46036</v>
      </c>
      <c r="B1376" s="8" t="str">
        <f>IF(INDEX(中間シート!D$1:D$149,QUOTIENT(ROW(B1376)-2, 参照用!$J$12) + 3,1)&gt;0,
INDEX(中間シート!D$1:D$149,QUOTIENT(ROW(B1376)-2, 参照用!$J$12) + 3,1),
"")</f>
        <v>朝</v>
      </c>
      <c r="C1376" s="8" t="str">
        <f>INDEX(中間シート!$A$1:$AZ$149,MATCH(A1376&amp;B1376,中間シート!$A$1:$A$149,0),MATCH(C$1,中間シート!$A$2:$AZ$2,0))</f>
        <v/>
      </c>
      <c r="D1376" s="8" t="str">
        <f>INDEX(中間シート!$A$1:$AZ$149,MATCH($A1376&amp;$B1376,中間シート!$A$1:$A$149,0),MATCH(D$1,中間シート!$A$2:$AZ$2,0))</f>
        <v/>
      </c>
      <c r="E1376" t="str">
        <f>IF(
A1376="","",
VLOOKUP(MOD(ROW(A1376)-2, 参照用!$J$12) + 1,参照用!$N$1:$P$50,2,0)
)</f>
        <v>良好サイン</v>
      </c>
      <c r="F1376" t="str">
        <f xml:space="preserve">
IF(A1376="","",
VLOOKUP(MOD(ROW(A1376)-2, 参照用!$J$12) + 1,参照用!$N$1:$P$50,3,0)
)</f>
        <v>元気</v>
      </c>
      <c r="G1376">
        <f xml:space="preserve">
IF(A1376="","",
IFERROR(
INDEX(中間シート!$B:$CB,
MATCH(A1376&amp;B1376,中間シート!$A$1:$A$149,0),
MATCH(F1376,中間シート!$B$2:$CB$2,0)
),
"")
)</f>
        <v>0</v>
      </c>
      <c r="H1376">
        <f t="shared" si="63"/>
        <v>0</v>
      </c>
      <c r="I1376" t="str">
        <f t="shared" si="64"/>
        <v/>
      </c>
      <c r="J1376">
        <f xml:space="preserve">
_xlfn.SWITCH(E1376,
"良好サイン",H1376*VLOOKUP(F1376,参照用!$P$2:$Q$55,2,0),
"注意サイン",H1376*VLOOKUP(F1376,参照用!$P$2:$Q$55,2,0),
""
)</f>
        <v>0</v>
      </c>
      <c r="K1376" s="20">
        <f t="shared" si="65"/>
        <v>60</v>
      </c>
    </row>
    <row r="1377" spans="1:11" x14ac:dyDescent="0.2">
      <c r="A1377" s="8">
        <f>IF(INDEX(中間シート!B$1:B$149,QUOTIENT(ROW(A1377)-2, 参照用!$J$12) + 3,1)&gt;0,
INDEX(中間シート!B$1:B$149,QUOTIENT(ROW(A1377)-2, 参照用!$J$12) + 3,1),
"")</f>
        <v>46036</v>
      </c>
      <c r="B1377" s="8" t="str">
        <f>IF(INDEX(中間シート!D$1:D$149,QUOTIENT(ROW(B1377)-2, 参照用!$J$12) + 3,1)&gt;0,
INDEX(中間シート!D$1:D$149,QUOTIENT(ROW(B1377)-2, 参照用!$J$12) + 3,1),
"")</f>
        <v>朝</v>
      </c>
      <c r="C1377" s="8" t="str">
        <f>INDEX(中間シート!$A$1:$AZ$149,MATCH(A1377&amp;B1377,中間シート!$A$1:$A$149,0),MATCH(C$1,中間シート!$A$2:$AZ$2,0))</f>
        <v/>
      </c>
      <c r="D1377" s="8" t="str">
        <f>INDEX(中間シート!$A$1:$AZ$149,MATCH($A1377&amp;$B1377,中間シート!$A$1:$A$149,0),MATCH(D$1,中間シート!$A$2:$AZ$2,0))</f>
        <v/>
      </c>
      <c r="E1377" t="str">
        <f>IF(
A1377="","",
VLOOKUP(MOD(ROW(A1377)-2, 参照用!$J$12) + 1,参照用!$N$1:$P$50,2,0)
)</f>
        <v>良好サイン</v>
      </c>
      <c r="F1377" t="str">
        <f xml:space="preserve">
IF(A1377="","",
VLOOKUP(MOD(ROW(A1377)-2, 参照用!$J$12) + 1,参照用!$N$1:$P$50,3,0)
)</f>
        <v>やる気あり</v>
      </c>
      <c r="G1377">
        <f xml:space="preserve">
IF(A1377="","",
IFERROR(
INDEX(中間シート!$B:$CB,
MATCH(A1377&amp;B1377,中間シート!$A$1:$A$149,0),
MATCH(F1377,中間シート!$B$2:$CB$2,0)
),
"")
)</f>
        <v>0</v>
      </c>
      <c r="H1377">
        <f t="shared" si="63"/>
        <v>0</v>
      </c>
      <c r="I1377" t="str">
        <f t="shared" si="64"/>
        <v/>
      </c>
      <c r="J1377">
        <f xml:space="preserve">
_xlfn.SWITCH(E1377,
"良好サイン",H1377*VLOOKUP(F1377,参照用!$P$2:$Q$55,2,0),
"注意サイン",H1377*VLOOKUP(F1377,参照用!$P$2:$Q$55,2,0),
""
)</f>
        <v>0</v>
      </c>
      <c r="K1377" s="20">
        <f t="shared" si="65"/>
        <v>60</v>
      </c>
    </row>
    <row r="1378" spans="1:11" x14ac:dyDescent="0.2">
      <c r="A1378" s="8">
        <f>IF(INDEX(中間シート!B$1:B$149,QUOTIENT(ROW(A1378)-2, 参照用!$J$12) + 3,1)&gt;0,
INDEX(中間シート!B$1:B$149,QUOTIENT(ROW(A1378)-2, 参照用!$J$12) + 3,1),
"")</f>
        <v>46036</v>
      </c>
      <c r="B1378" s="8" t="str">
        <f>IF(INDEX(中間シート!D$1:D$149,QUOTIENT(ROW(B1378)-2, 参照用!$J$12) + 3,1)&gt;0,
INDEX(中間シート!D$1:D$149,QUOTIENT(ROW(B1378)-2, 参照用!$J$12) + 3,1),
"")</f>
        <v>朝</v>
      </c>
      <c r="C1378" s="8" t="str">
        <f>INDEX(中間シート!$A$1:$AZ$149,MATCH(A1378&amp;B1378,中間シート!$A$1:$A$149,0),MATCH(C$1,中間シート!$A$2:$AZ$2,0))</f>
        <v/>
      </c>
      <c r="D1378" s="8" t="str">
        <f>INDEX(中間シート!$A$1:$AZ$149,MATCH($A1378&amp;$B1378,中間シート!$A$1:$A$149,0),MATCH(D$1,中間シート!$A$2:$AZ$2,0))</f>
        <v/>
      </c>
      <c r="E1378" t="str">
        <f>IF(
A1378="","",
VLOOKUP(MOD(ROW(A1378)-2, 参照用!$J$12) + 1,参照用!$N$1:$P$50,2,0)
)</f>
        <v>良好サイン</v>
      </c>
      <c r="F1378" t="str">
        <f xml:space="preserve">
IF(A1378="","",
VLOOKUP(MOD(ROW(A1378)-2, 参照用!$J$12) + 1,参照用!$N$1:$P$50,3,0)
)</f>
        <v>心に余裕</v>
      </c>
      <c r="G1378">
        <f xml:space="preserve">
IF(A1378="","",
IFERROR(
INDEX(中間シート!$B:$CB,
MATCH(A1378&amp;B1378,中間シート!$A$1:$A$149,0),
MATCH(F1378,中間シート!$B$2:$CB$2,0)
),
"")
)</f>
        <v>0</v>
      </c>
      <c r="H1378">
        <f t="shared" si="63"/>
        <v>0</v>
      </c>
      <c r="I1378" t="str">
        <f t="shared" si="64"/>
        <v/>
      </c>
      <c r="J1378">
        <f xml:space="preserve">
_xlfn.SWITCH(E1378,
"良好サイン",H1378*VLOOKUP(F1378,参照用!$P$2:$Q$55,2,0),
"注意サイン",H1378*VLOOKUP(F1378,参照用!$P$2:$Q$55,2,0),
""
)</f>
        <v>0</v>
      </c>
      <c r="K1378" s="20">
        <f t="shared" si="65"/>
        <v>60</v>
      </c>
    </row>
    <row r="1379" spans="1:11" x14ac:dyDescent="0.2">
      <c r="A1379" s="8">
        <f>IF(INDEX(中間シート!B$1:B$149,QUOTIENT(ROW(A1379)-2, 参照用!$J$12) + 3,1)&gt;0,
INDEX(中間シート!B$1:B$149,QUOTIENT(ROW(A1379)-2, 参照用!$J$12) + 3,1),
"")</f>
        <v>46036</v>
      </c>
      <c r="B1379" s="8" t="str">
        <f>IF(INDEX(中間シート!D$1:D$149,QUOTIENT(ROW(B1379)-2, 参照用!$J$12) + 3,1)&gt;0,
INDEX(中間シート!D$1:D$149,QUOTIENT(ROW(B1379)-2, 参照用!$J$12) + 3,1),
"")</f>
        <v>朝</v>
      </c>
      <c r="C1379" s="8" t="str">
        <f>INDEX(中間シート!$A$1:$AZ$149,MATCH(A1379&amp;B1379,中間シート!$A$1:$A$149,0),MATCH(C$1,中間シート!$A$2:$AZ$2,0))</f>
        <v/>
      </c>
      <c r="D1379" s="8" t="str">
        <f>INDEX(中間シート!$A$1:$AZ$149,MATCH($A1379&amp;$B1379,中間シート!$A$1:$A$149,0),MATCH(D$1,中間シート!$A$2:$AZ$2,0))</f>
        <v/>
      </c>
      <c r="E1379" t="str">
        <f>IF(
A1379="","",
VLOOKUP(MOD(ROW(A1379)-2, 参照用!$J$12) + 1,参照用!$N$1:$P$50,2,0)
)</f>
        <v>良好サイン</v>
      </c>
      <c r="F1379" t="str">
        <f xml:space="preserve">
IF(A1379="","",
VLOOKUP(MOD(ROW(A1379)-2, 参照用!$J$12) + 1,参照用!$N$1:$P$50,3,0)
)</f>
        <v>イキイキ</v>
      </c>
      <c r="G1379">
        <f xml:space="preserve">
IF(A1379="","",
IFERROR(
INDEX(中間シート!$B:$CB,
MATCH(A1379&amp;B1379,中間シート!$A$1:$A$149,0),
MATCH(F1379,中間シート!$B$2:$CB$2,0)
),
"")
)</f>
        <v>0</v>
      </c>
      <c r="H1379">
        <f t="shared" si="63"/>
        <v>0</v>
      </c>
      <c r="I1379" t="str">
        <f t="shared" si="64"/>
        <v/>
      </c>
      <c r="J1379">
        <f xml:space="preserve">
_xlfn.SWITCH(E1379,
"良好サイン",H1379*VLOOKUP(F1379,参照用!$P$2:$Q$55,2,0),
"注意サイン",H1379*VLOOKUP(F1379,参照用!$P$2:$Q$55,2,0),
""
)</f>
        <v>0</v>
      </c>
      <c r="K1379" s="20">
        <f t="shared" si="65"/>
        <v>60</v>
      </c>
    </row>
    <row r="1380" spans="1:11" x14ac:dyDescent="0.2">
      <c r="A1380" s="8">
        <f>IF(INDEX(中間シート!B$1:B$149,QUOTIENT(ROW(A1380)-2, 参照用!$J$12) + 3,1)&gt;0,
INDEX(中間シート!B$1:B$149,QUOTIENT(ROW(A1380)-2, 参照用!$J$12) + 3,1),
"")</f>
        <v>46036</v>
      </c>
      <c r="B1380" s="8" t="str">
        <f>IF(INDEX(中間シート!D$1:D$149,QUOTIENT(ROW(B1380)-2, 参照用!$J$12) + 3,1)&gt;0,
INDEX(中間シート!D$1:D$149,QUOTIENT(ROW(B1380)-2, 参照用!$J$12) + 3,1),
"")</f>
        <v>朝</v>
      </c>
      <c r="C1380" s="8" t="str">
        <f>INDEX(中間シート!$A$1:$AZ$149,MATCH(A1380&amp;B1380,中間シート!$A$1:$A$149,0),MATCH(C$1,中間シート!$A$2:$AZ$2,0))</f>
        <v/>
      </c>
      <c r="D1380" s="8" t="str">
        <f>INDEX(中間シート!$A$1:$AZ$149,MATCH($A1380&amp;$B1380,中間シート!$A$1:$A$149,0),MATCH(D$1,中間シート!$A$2:$AZ$2,0))</f>
        <v/>
      </c>
      <c r="E1380" t="str">
        <f>IF(
A1380="","",
VLOOKUP(MOD(ROW(A1380)-2, 参照用!$J$12) + 1,参照用!$N$1:$P$50,2,0)
)</f>
        <v>良好サイン</v>
      </c>
      <c r="F1380" t="str">
        <f xml:space="preserve">
IF(A1380="","",
VLOOKUP(MOD(ROW(A1380)-2, 参照用!$J$12) + 1,参照用!$N$1:$P$50,3,0)
)</f>
        <v>活動的</v>
      </c>
      <c r="G1380">
        <f xml:space="preserve">
IF(A1380="","",
IFERROR(
INDEX(中間シート!$B:$CB,
MATCH(A1380&amp;B1380,中間シート!$A$1:$A$149,0),
MATCH(F1380,中間シート!$B$2:$CB$2,0)
),
"")
)</f>
        <v>0</v>
      </c>
      <c r="H1380">
        <f t="shared" si="63"/>
        <v>0</v>
      </c>
      <c r="I1380" t="str">
        <f t="shared" si="64"/>
        <v/>
      </c>
      <c r="J1380">
        <f xml:space="preserve">
_xlfn.SWITCH(E1380,
"良好サイン",H1380*VLOOKUP(F1380,参照用!$P$2:$Q$55,2,0),
"注意サイン",H1380*VLOOKUP(F1380,参照用!$P$2:$Q$55,2,0),
""
)</f>
        <v>0</v>
      </c>
      <c r="K1380" s="20">
        <f t="shared" si="65"/>
        <v>60</v>
      </c>
    </row>
    <row r="1381" spans="1:11" x14ac:dyDescent="0.2">
      <c r="A1381" s="8">
        <f>IF(INDEX(中間シート!B$1:B$149,QUOTIENT(ROW(A1381)-2, 参照用!$J$12) + 3,1)&gt;0,
INDEX(中間シート!B$1:B$149,QUOTIENT(ROW(A1381)-2, 参照用!$J$12) + 3,1),
"")</f>
        <v>46036</v>
      </c>
      <c r="B1381" s="8" t="str">
        <f>IF(INDEX(中間シート!D$1:D$149,QUOTIENT(ROW(B1381)-2, 参照用!$J$12) + 3,1)&gt;0,
INDEX(中間シート!D$1:D$149,QUOTIENT(ROW(B1381)-2, 参照用!$J$12) + 3,1),
"")</f>
        <v>朝</v>
      </c>
      <c r="C1381" s="8" t="str">
        <f>INDEX(中間シート!$A$1:$AZ$149,MATCH(A1381&amp;B1381,中間シート!$A$1:$A$149,0),MATCH(C$1,中間シート!$A$2:$AZ$2,0))</f>
        <v/>
      </c>
      <c r="D1381" s="8" t="str">
        <f>INDEX(中間シート!$A$1:$AZ$149,MATCH($A1381&amp;$B1381,中間シート!$A$1:$A$149,0),MATCH(D$1,中間シート!$A$2:$AZ$2,0))</f>
        <v/>
      </c>
      <c r="E1381" t="str">
        <f>IF(
A1381="","",
VLOOKUP(MOD(ROW(A1381)-2, 参照用!$J$12) + 1,参照用!$N$1:$P$50,2,0)
)</f>
        <v>注意サイン</v>
      </c>
      <c r="F1381" t="str">
        <f xml:space="preserve">
IF(A1381="","",
VLOOKUP(MOD(ROW(A1381)-2, 参照用!$J$12) + 1,参照用!$N$1:$P$50,3,0)
)</f>
        <v>ため息が増加</v>
      </c>
      <c r="G1381">
        <f xml:space="preserve">
IF(A1381="","",
IFERROR(
INDEX(中間シート!$B:$CB,
MATCH(A1381&amp;B1381,中間シート!$A$1:$A$149,0),
MATCH(F1381,中間シート!$B$2:$CB$2,0)
),
"")
)</f>
        <v>0</v>
      </c>
      <c r="H1381">
        <f t="shared" si="63"/>
        <v>0</v>
      </c>
      <c r="I1381" t="str">
        <f t="shared" si="64"/>
        <v/>
      </c>
      <c r="J1381">
        <f xml:space="preserve">
_xlfn.SWITCH(E1381,
"良好サイン",H1381*VLOOKUP(F1381,参照用!$P$2:$Q$55,2,0),
"注意サイン",H1381*VLOOKUP(F1381,参照用!$P$2:$Q$55,2,0),
""
)</f>
        <v>0</v>
      </c>
      <c r="K1381" s="20">
        <f t="shared" si="65"/>
        <v>60</v>
      </c>
    </row>
    <row r="1382" spans="1:11" x14ac:dyDescent="0.2">
      <c r="A1382" s="8">
        <f>IF(INDEX(中間シート!B$1:B$149,QUOTIENT(ROW(A1382)-2, 参照用!$J$12) + 3,1)&gt;0,
INDEX(中間シート!B$1:B$149,QUOTIENT(ROW(A1382)-2, 参照用!$J$12) + 3,1),
"")</f>
        <v>46036</v>
      </c>
      <c r="B1382" s="8" t="str">
        <f>IF(INDEX(中間シート!D$1:D$149,QUOTIENT(ROW(B1382)-2, 参照用!$J$12) + 3,1)&gt;0,
INDEX(中間シート!D$1:D$149,QUOTIENT(ROW(B1382)-2, 参照用!$J$12) + 3,1),
"")</f>
        <v>朝</v>
      </c>
      <c r="C1382" s="8" t="str">
        <f>INDEX(中間シート!$A$1:$AZ$149,MATCH(A1382&amp;B1382,中間シート!$A$1:$A$149,0),MATCH(C$1,中間シート!$A$2:$AZ$2,0))</f>
        <v/>
      </c>
      <c r="D1382" s="8" t="str">
        <f>INDEX(中間シート!$A$1:$AZ$149,MATCH($A1382&amp;$B1382,中間シート!$A$1:$A$149,0),MATCH(D$1,中間シート!$A$2:$AZ$2,0))</f>
        <v/>
      </c>
      <c r="E1382" t="str">
        <f>IF(
A1382="","",
VLOOKUP(MOD(ROW(A1382)-2, 参照用!$J$12) + 1,参照用!$N$1:$P$50,2,0)
)</f>
        <v>注意サイン</v>
      </c>
      <c r="F1382" t="str">
        <f xml:space="preserve">
IF(A1382="","",
VLOOKUP(MOD(ROW(A1382)-2, 参照用!$J$12) + 1,参照用!$N$1:$P$50,3,0)
)</f>
        <v>もやもや</v>
      </c>
      <c r="G1382">
        <f xml:space="preserve">
IF(A1382="","",
IFERROR(
INDEX(中間シート!$B:$CB,
MATCH(A1382&amp;B1382,中間シート!$A$1:$A$149,0),
MATCH(F1382,中間シート!$B$2:$CB$2,0)
),
"")
)</f>
        <v>0</v>
      </c>
      <c r="H1382">
        <f t="shared" si="63"/>
        <v>0</v>
      </c>
      <c r="I1382" t="str">
        <f t="shared" si="64"/>
        <v/>
      </c>
      <c r="J1382">
        <f xml:space="preserve">
_xlfn.SWITCH(E1382,
"良好サイン",H1382*VLOOKUP(F1382,参照用!$P$2:$Q$55,2,0),
"注意サイン",H1382*VLOOKUP(F1382,参照用!$P$2:$Q$55,2,0),
""
)</f>
        <v>0</v>
      </c>
      <c r="K1382" s="20">
        <f t="shared" si="65"/>
        <v>60</v>
      </c>
    </row>
    <row r="1383" spans="1:11" x14ac:dyDescent="0.2">
      <c r="A1383" s="8">
        <f>IF(INDEX(中間シート!B$1:B$149,QUOTIENT(ROW(A1383)-2, 参照用!$J$12) + 3,1)&gt;0,
INDEX(中間シート!B$1:B$149,QUOTIENT(ROW(A1383)-2, 参照用!$J$12) + 3,1),
"")</f>
        <v>46036</v>
      </c>
      <c r="B1383" s="8" t="str">
        <f>IF(INDEX(中間シート!D$1:D$149,QUOTIENT(ROW(B1383)-2, 参照用!$J$12) + 3,1)&gt;0,
INDEX(中間シート!D$1:D$149,QUOTIENT(ROW(B1383)-2, 参照用!$J$12) + 3,1),
"")</f>
        <v>朝</v>
      </c>
      <c r="C1383" s="8" t="str">
        <f>INDEX(中間シート!$A$1:$AZ$149,MATCH(A1383&amp;B1383,中間シート!$A$1:$A$149,0),MATCH(C$1,中間シート!$A$2:$AZ$2,0))</f>
        <v/>
      </c>
      <c r="D1383" s="8" t="str">
        <f>INDEX(中間シート!$A$1:$AZ$149,MATCH($A1383&amp;$B1383,中間シート!$A$1:$A$149,0),MATCH(D$1,中間シート!$A$2:$AZ$2,0))</f>
        <v/>
      </c>
      <c r="E1383" t="str">
        <f>IF(
A1383="","",
VLOOKUP(MOD(ROW(A1383)-2, 参照用!$J$12) + 1,参照用!$N$1:$P$50,2,0)
)</f>
        <v>注意サイン</v>
      </c>
      <c r="F1383" t="str">
        <f xml:space="preserve">
IF(A1383="","",
VLOOKUP(MOD(ROW(A1383)-2, 参照用!$J$12) + 1,参照用!$N$1:$P$50,3,0)
)</f>
        <v>だるい</v>
      </c>
      <c r="G1383">
        <f xml:space="preserve">
IF(A1383="","",
IFERROR(
INDEX(中間シート!$B:$CB,
MATCH(A1383&amp;B1383,中間シート!$A$1:$A$149,0),
MATCH(F1383,中間シート!$B$2:$CB$2,0)
),
"")
)</f>
        <v>0</v>
      </c>
      <c r="H1383">
        <f t="shared" si="63"/>
        <v>0</v>
      </c>
      <c r="I1383" t="str">
        <f t="shared" si="64"/>
        <v/>
      </c>
      <c r="J1383">
        <f xml:space="preserve">
_xlfn.SWITCH(E1383,
"良好サイン",H1383*VLOOKUP(F1383,参照用!$P$2:$Q$55,2,0),
"注意サイン",H1383*VLOOKUP(F1383,参照用!$P$2:$Q$55,2,0),
""
)</f>
        <v>0</v>
      </c>
      <c r="K1383" s="20">
        <f t="shared" si="65"/>
        <v>60</v>
      </c>
    </row>
    <row r="1384" spans="1:11" x14ac:dyDescent="0.2">
      <c r="A1384" s="8">
        <f>IF(INDEX(中間シート!B$1:B$149,QUOTIENT(ROW(A1384)-2, 参照用!$J$12) + 3,1)&gt;0,
INDEX(中間シート!B$1:B$149,QUOTIENT(ROW(A1384)-2, 参照用!$J$12) + 3,1),
"")</f>
        <v>46036</v>
      </c>
      <c r="B1384" s="8" t="str">
        <f>IF(INDEX(中間シート!D$1:D$149,QUOTIENT(ROW(B1384)-2, 参照用!$J$12) + 3,1)&gt;0,
INDEX(中間シート!D$1:D$149,QUOTIENT(ROW(B1384)-2, 参照用!$J$12) + 3,1),
"")</f>
        <v>朝</v>
      </c>
      <c r="C1384" s="8" t="str">
        <f>INDEX(中間シート!$A$1:$AZ$149,MATCH(A1384&amp;B1384,中間シート!$A$1:$A$149,0),MATCH(C$1,中間シート!$A$2:$AZ$2,0))</f>
        <v/>
      </c>
      <c r="D1384" s="8" t="str">
        <f>INDEX(中間シート!$A$1:$AZ$149,MATCH($A1384&amp;$B1384,中間シート!$A$1:$A$149,0),MATCH(D$1,中間シート!$A$2:$AZ$2,0))</f>
        <v/>
      </c>
      <c r="E1384" t="str">
        <f>IF(
A1384="","",
VLOOKUP(MOD(ROW(A1384)-2, 参照用!$J$12) + 1,参照用!$N$1:$P$50,2,0)
)</f>
        <v>注意サイン</v>
      </c>
      <c r="F1384" t="str">
        <f xml:space="preserve">
IF(A1384="","",
VLOOKUP(MOD(ROW(A1384)-2, 参照用!$J$12) + 1,参照用!$N$1:$P$50,3,0)
)</f>
        <v>ぼーっとする</v>
      </c>
      <c r="G1384">
        <f xml:space="preserve">
IF(A1384="","",
IFERROR(
INDEX(中間シート!$B:$CB,
MATCH(A1384&amp;B1384,中間シート!$A$1:$A$149,0),
MATCH(F1384,中間シート!$B$2:$CB$2,0)
),
"")
)</f>
        <v>0</v>
      </c>
      <c r="H1384">
        <f t="shared" si="63"/>
        <v>0</v>
      </c>
      <c r="I1384" t="str">
        <f t="shared" si="64"/>
        <v/>
      </c>
      <c r="J1384">
        <f xml:space="preserve">
_xlfn.SWITCH(E1384,
"良好サイン",H1384*VLOOKUP(F1384,参照用!$P$2:$Q$55,2,0),
"注意サイン",H1384*VLOOKUP(F1384,参照用!$P$2:$Q$55,2,0),
""
)</f>
        <v>0</v>
      </c>
      <c r="K1384" s="20">
        <f t="shared" si="65"/>
        <v>60</v>
      </c>
    </row>
    <row r="1385" spans="1:11" x14ac:dyDescent="0.2">
      <c r="A1385" s="8">
        <f>IF(INDEX(中間シート!B$1:B$149,QUOTIENT(ROW(A1385)-2, 参照用!$J$12) + 3,1)&gt;0,
INDEX(中間シート!B$1:B$149,QUOTIENT(ROW(A1385)-2, 参照用!$J$12) + 3,1),
"")</f>
        <v>46036</v>
      </c>
      <c r="B1385" s="8" t="str">
        <f>IF(INDEX(中間シート!D$1:D$149,QUOTIENT(ROW(B1385)-2, 参照用!$J$12) + 3,1)&gt;0,
INDEX(中間シート!D$1:D$149,QUOTIENT(ROW(B1385)-2, 参照用!$J$12) + 3,1),
"")</f>
        <v>朝</v>
      </c>
      <c r="C1385" s="8" t="str">
        <f>INDEX(中間シート!$A$1:$AZ$149,MATCH(A1385&amp;B1385,中間シート!$A$1:$A$149,0),MATCH(C$1,中間シート!$A$2:$AZ$2,0))</f>
        <v/>
      </c>
      <c r="D1385" s="8" t="str">
        <f>INDEX(中間シート!$A$1:$AZ$149,MATCH($A1385&amp;$B1385,中間シート!$A$1:$A$149,0),MATCH(D$1,中間シート!$A$2:$AZ$2,0))</f>
        <v/>
      </c>
      <c r="E1385" t="str">
        <f>IF(
A1385="","",
VLOOKUP(MOD(ROW(A1385)-2, 参照用!$J$12) + 1,参照用!$N$1:$P$50,2,0)
)</f>
        <v>注意サイン</v>
      </c>
      <c r="F1385" t="str">
        <f xml:space="preserve">
IF(A1385="","",
VLOOKUP(MOD(ROW(A1385)-2, 参照用!$J$12) + 1,参照用!$N$1:$P$50,3,0)
)</f>
        <v>協調性が低下</v>
      </c>
      <c r="G1385">
        <f xml:space="preserve">
IF(A1385="","",
IFERROR(
INDEX(中間シート!$B:$CB,
MATCH(A1385&amp;B1385,中間シート!$A$1:$A$149,0),
MATCH(F1385,中間シート!$B$2:$CB$2,0)
),
"")
)</f>
        <v>0</v>
      </c>
      <c r="H1385">
        <f t="shared" si="63"/>
        <v>0</v>
      </c>
      <c r="I1385" t="str">
        <f t="shared" si="64"/>
        <v/>
      </c>
      <c r="J1385">
        <f xml:space="preserve">
_xlfn.SWITCH(E1385,
"良好サイン",H1385*VLOOKUP(F1385,参照用!$P$2:$Q$55,2,0),
"注意サイン",H1385*VLOOKUP(F1385,参照用!$P$2:$Q$55,2,0),
""
)</f>
        <v>0</v>
      </c>
      <c r="K1385" s="20">
        <f t="shared" si="65"/>
        <v>60</v>
      </c>
    </row>
    <row r="1386" spans="1:11" x14ac:dyDescent="0.2">
      <c r="A1386" s="8">
        <f>IF(INDEX(中間シート!B$1:B$149,QUOTIENT(ROW(A1386)-2, 参照用!$J$12) + 3,1)&gt;0,
INDEX(中間シート!B$1:B$149,QUOTIENT(ROW(A1386)-2, 参照用!$J$12) + 3,1),
"")</f>
        <v>46036</v>
      </c>
      <c r="B1386" s="8" t="str">
        <f>IF(INDEX(中間シート!D$1:D$149,QUOTIENT(ROW(B1386)-2, 参照用!$J$12) + 3,1)&gt;0,
INDEX(中間シート!D$1:D$149,QUOTIENT(ROW(B1386)-2, 参照用!$J$12) + 3,1),
"")</f>
        <v>朝</v>
      </c>
      <c r="C1386" s="8" t="str">
        <f>INDEX(中間シート!$A$1:$AZ$149,MATCH(A1386&amp;B1386,中間シート!$A$1:$A$149,0),MATCH(C$1,中間シート!$A$2:$AZ$2,0))</f>
        <v/>
      </c>
      <c r="D1386" s="8" t="str">
        <f>INDEX(中間シート!$A$1:$AZ$149,MATCH($A1386&amp;$B1386,中間シート!$A$1:$A$149,0),MATCH(D$1,中間シート!$A$2:$AZ$2,0))</f>
        <v/>
      </c>
      <c r="E1386" t="str">
        <f>IF(
A1386="","",
VLOOKUP(MOD(ROW(A1386)-2, 参照用!$J$12) + 1,参照用!$N$1:$P$50,2,0)
)</f>
        <v>注意サイン</v>
      </c>
      <c r="F1386" t="str">
        <f xml:space="preserve">
IF(A1386="","",
VLOOKUP(MOD(ROW(A1386)-2, 参照用!$J$12) + 1,参照用!$N$1:$P$50,3,0)
)</f>
        <v>憂鬱</v>
      </c>
      <c r="G1386">
        <f xml:space="preserve">
IF(A1386="","",
IFERROR(
INDEX(中間シート!$B:$CB,
MATCH(A1386&amp;B1386,中間シート!$A$1:$A$149,0),
MATCH(F1386,中間シート!$B$2:$CB$2,0)
),
"")
)</f>
        <v>0</v>
      </c>
      <c r="H1386">
        <f t="shared" si="63"/>
        <v>0</v>
      </c>
      <c r="I1386" t="str">
        <f t="shared" si="64"/>
        <v/>
      </c>
      <c r="J1386">
        <f xml:space="preserve">
_xlfn.SWITCH(E1386,
"良好サイン",H1386*VLOOKUP(F1386,参照用!$P$2:$Q$55,2,0),
"注意サイン",H1386*VLOOKUP(F1386,参照用!$P$2:$Q$55,2,0),
""
)</f>
        <v>0</v>
      </c>
      <c r="K1386" s="20">
        <f t="shared" si="65"/>
        <v>60</v>
      </c>
    </row>
    <row r="1387" spans="1:11" x14ac:dyDescent="0.2">
      <c r="A1387" s="8">
        <f>IF(INDEX(中間シート!B$1:B$149,QUOTIENT(ROW(A1387)-2, 参照用!$J$12) + 3,1)&gt;0,
INDEX(中間シート!B$1:B$149,QUOTIENT(ROW(A1387)-2, 参照用!$J$12) + 3,1),
"")</f>
        <v>46036</v>
      </c>
      <c r="B1387" s="8" t="str">
        <f>IF(INDEX(中間シート!D$1:D$149,QUOTIENT(ROW(B1387)-2, 参照用!$J$12) + 3,1)&gt;0,
INDEX(中間シート!D$1:D$149,QUOTIENT(ROW(B1387)-2, 参照用!$J$12) + 3,1),
"")</f>
        <v>朝</v>
      </c>
      <c r="C1387" s="8" t="str">
        <f>INDEX(中間シート!$A$1:$AZ$149,MATCH(A1387&amp;B1387,中間シート!$A$1:$A$149,0),MATCH(C$1,中間シート!$A$2:$AZ$2,0))</f>
        <v/>
      </c>
      <c r="D1387" s="8" t="str">
        <f>INDEX(中間シート!$A$1:$AZ$149,MATCH($A1387&amp;$B1387,中間シート!$A$1:$A$149,0),MATCH(D$1,中間シート!$A$2:$AZ$2,0))</f>
        <v/>
      </c>
      <c r="E1387" t="str">
        <f>IF(
A1387="","",
VLOOKUP(MOD(ROW(A1387)-2, 参照用!$J$12) + 1,参照用!$N$1:$P$50,2,0)
)</f>
        <v>注意サイン</v>
      </c>
      <c r="F1387" t="str">
        <f xml:space="preserve">
IF(A1387="","",
VLOOKUP(MOD(ROW(A1387)-2, 参照用!$J$12) + 1,参照用!$N$1:$P$50,3,0)
)</f>
        <v>やる気が無い</v>
      </c>
      <c r="G1387">
        <f xml:space="preserve">
IF(A1387="","",
IFERROR(
INDEX(中間シート!$B:$CB,
MATCH(A1387&amp;B1387,中間シート!$A$1:$A$149,0),
MATCH(F1387,中間シート!$B$2:$CB$2,0)
),
"")
)</f>
        <v>0</v>
      </c>
      <c r="H1387">
        <f t="shared" si="63"/>
        <v>0</v>
      </c>
      <c r="I1387" t="str">
        <f t="shared" si="64"/>
        <v/>
      </c>
      <c r="J1387">
        <f xml:space="preserve">
_xlfn.SWITCH(E1387,
"良好サイン",H1387*VLOOKUP(F1387,参照用!$P$2:$Q$55,2,0),
"注意サイン",H1387*VLOOKUP(F1387,参照用!$P$2:$Q$55,2,0),
""
)</f>
        <v>0</v>
      </c>
      <c r="K1387" s="20">
        <f t="shared" si="65"/>
        <v>60</v>
      </c>
    </row>
    <row r="1388" spans="1:11" x14ac:dyDescent="0.2">
      <c r="A1388" s="8">
        <f>IF(INDEX(中間シート!B$1:B$149,QUOTIENT(ROW(A1388)-2, 参照用!$J$12) + 3,1)&gt;0,
INDEX(中間シート!B$1:B$149,QUOTIENT(ROW(A1388)-2, 参照用!$J$12) + 3,1),
"")</f>
        <v>46036</v>
      </c>
      <c r="B1388" s="8" t="str">
        <f>IF(INDEX(中間シート!D$1:D$149,QUOTIENT(ROW(B1388)-2, 参照用!$J$12) + 3,1)&gt;0,
INDEX(中間シート!D$1:D$149,QUOTIENT(ROW(B1388)-2, 参照用!$J$12) + 3,1),
"")</f>
        <v>朝</v>
      </c>
      <c r="C1388" s="8" t="str">
        <f>INDEX(中間シート!$A$1:$AZ$149,MATCH(A1388&amp;B1388,中間シート!$A$1:$A$149,0),MATCH(C$1,中間シート!$A$2:$AZ$2,0))</f>
        <v/>
      </c>
      <c r="D1388" s="8" t="str">
        <f>INDEX(中間シート!$A$1:$AZ$149,MATCH($A1388&amp;$B1388,中間シート!$A$1:$A$149,0),MATCH(D$1,中間シート!$A$2:$AZ$2,0))</f>
        <v/>
      </c>
      <c r="E1388" t="str">
        <f>IF(
A1388="","",
VLOOKUP(MOD(ROW(A1388)-2, 参照用!$J$12) + 1,参照用!$N$1:$P$50,2,0)
)</f>
        <v>注意サイン</v>
      </c>
      <c r="F1388" t="str">
        <f xml:space="preserve">
IF(A1388="","",
VLOOKUP(MOD(ROW(A1388)-2, 参照用!$J$12) + 1,参照用!$N$1:$P$50,3,0)
)</f>
        <v>物忘れ</v>
      </c>
      <c r="G1388">
        <f xml:space="preserve">
IF(A1388="","",
IFERROR(
INDEX(中間シート!$B:$CB,
MATCH(A1388&amp;B1388,中間シート!$A$1:$A$149,0),
MATCH(F1388,中間シート!$B$2:$CB$2,0)
),
"")
)</f>
        <v>0</v>
      </c>
      <c r="H1388">
        <f t="shared" si="63"/>
        <v>0</v>
      </c>
      <c r="I1388" t="str">
        <f t="shared" si="64"/>
        <v/>
      </c>
      <c r="J1388">
        <f xml:space="preserve">
_xlfn.SWITCH(E1388,
"良好サイン",H1388*VLOOKUP(F1388,参照用!$P$2:$Q$55,2,0),
"注意サイン",H1388*VLOOKUP(F1388,参照用!$P$2:$Q$55,2,0),
""
)</f>
        <v>0</v>
      </c>
      <c r="K1388" s="20">
        <f t="shared" si="65"/>
        <v>60</v>
      </c>
    </row>
    <row r="1389" spans="1:11" x14ac:dyDescent="0.2">
      <c r="A1389" s="8">
        <f>IF(INDEX(中間シート!B$1:B$149,QUOTIENT(ROW(A1389)-2, 参照用!$J$12) + 3,1)&gt;0,
INDEX(中間シート!B$1:B$149,QUOTIENT(ROW(A1389)-2, 参照用!$J$12) + 3,1),
"")</f>
        <v>46036</v>
      </c>
      <c r="B1389" s="8" t="str">
        <f>IF(INDEX(中間シート!D$1:D$149,QUOTIENT(ROW(B1389)-2, 参照用!$J$12) + 3,1)&gt;0,
INDEX(中間シート!D$1:D$149,QUOTIENT(ROW(B1389)-2, 参照用!$J$12) + 3,1),
"")</f>
        <v>朝</v>
      </c>
      <c r="C1389" s="8" t="str">
        <f>INDEX(中間シート!$A$1:$AZ$149,MATCH(A1389&amp;B1389,中間シート!$A$1:$A$149,0),MATCH(C$1,中間シート!$A$2:$AZ$2,0))</f>
        <v/>
      </c>
      <c r="D1389" s="8" t="str">
        <f>INDEX(中間シート!$A$1:$AZ$149,MATCH($A1389&amp;$B1389,中間シート!$A$1:$A$149,0),MATCH(D$1,中間シート!$A$2:$AZ$2,0))</f>
        <v/>
      </c>
      <c r="E1389" t="str">
        <f>IF(
A1389="","",
VLOOKUP(MOD(ROW(A1389)-2, 参照用!$J$12) + 1,参照用!$N$1:$P$50,2,0)
)</f>
        <v>悪化サイン</v>
      </c>
      <c r="F1389" t="str">
        <f xml:space="preserve">
IF(A1389="","",
VLOOKUP(MOD(ROW(A1389)-2, 参照用!$J$12) + 1,参照用!$N$1:$P$50,3,0)
)</f>
        <v>イライラ</v>
      </c>
      <c r="G1389">
        <f xml:space="preserve">
IF(A1389="","",
IFERROR(
INDEX(中間シート!$B:$CB,
MATCH(A1389&amp;B1389,中間シート!$A$1:$A$149,0),
MATCH(F1389,中間シート!$B$2:$CB$2,0)
),
"")
)</f>
        <v>0</v>
      </c>
      <c r="H1389">
        <f t="shared" si="63"/>
        <v>0</v>
      </c>
      <c r="I1389" t="str">
        <f t="shared" si="64"/>
        <v/>
      </c>
      <c r="J1389" t="str">
        <f xml:space="preserve">
_xlfn.SWITCH(E1389,
"良好サイン",H1389*VLOOKUP(F1389,参照用!$P$2:$Q$55,2,0),
"注意サイン",H1389*VLOOKUP(F1389,参照用!$P$2:$Q$55,2,0),
""
)</f>
        <v/>
      </c>
      <c r="K1389" s="20">
        <f t="shared" si="65"/>
        <v>60</v>
      </c>
    </row>
    <row r="1390" spans="1:11" x14ac:dyDescent="0.2">
      <c r="A1390" s="8">
        <f>IF(INDEX(中間シート!B$1:B$149,QUOTIENT(ROW(A1390)-2, 参照用!$J$12) + 3,1)&gt;0,
INDEX(中間シート!B$1:B$149,QUOTIENT(ROW(A1390)-2, 参照用!$J$12) + 3,1),
"")</f>
        <v>46036</v>
      </c>
      <c r="B1390" s="8" t="str">
        <f>IF(INDEX(中間シート!D$1:D$149,QUOTIENT(ROW(B1390)-2, 参照用!$J$12) + 3,1)&gt;0,
INDEX(中間シート!D$1:D$149,QUOTIENT(ROW(B1390)-2, 参照用!$J$12) + 3,1),
"")</f>
        <v>朝</v>
      </c>
      <c r="C1390" s="8" t="str">
        <f>INDEX(中間シート!$A$1:$AZ$149,MATCH(A1390&amp;B1390,中間シート!$A$1:$A$149,0),MATCH(C$1,中間シート!$A$2:$AZ$2,0))</f>
        <v/>
      </c>
      <c r="D1390" s="8" t="str">
        <f>INDEX(中間シート!$A$1:$AZ$149,MATCH($A1390&amp;$B1390,中間シート!$A$1:$A$149,0),MATCH(D$1,中間シート!$A$2:$AZ$2,0))</f>
        <v/>
      </c>
      <c r="E1390" t="str">
        <f>IF(
A1390="","",
VLOOKUP(MOD(ROW(A1390)-2, 参照用!$J$12) + 1,参照用!$N$1:$P$50,2,0)
)</f>
        <v>悪化サイン</v>
      </c>
      <c r="F1390" t="str">
        <f xml:space="preserve">
IF(A1390="","",
VLOOKUP(MOD(ROW(A1390)-2, 参照用!$J$12) + 1,参照用!$N$1:$P$50,3,0)
)</f>
        <v>恐怖心</v>
      </c>
      <c r="G1390">
        <f xml:space="preserve">
IF(A1390="","",
IFERROR(
INDEX(中間シート!$B:$CB,
MATCH(A1390&amp;B1390,中間シート!$A$1:$A$149,0),
MATCH(F1390,中間シート!$B$2:$CB$2,0)
),
"")
)</f>
        <v>0</v>
      </c>
      <c r="H1390">
        <f t="shared" si="63"/>
        <v>0</v>
      </c>
      <c r="I1390" t="str">
        <f t="shared" si="64"/>
        <v/>
      </c>
      <c r="J1390" t="str">
        <f xml:space="preserve">
_xlfn.SWITCH(E1390,
"良好サイン",H1390*VLOOKUP(F1390,参照用!$P$2:$Q$55,2,0),
"注意サイン",H1390*VLOOKUP(F1390,参照用!$P$2:$Q$55,2,0),
""
)</f>
        <v/>
      </c>
      <c r="K1390" s="20">
        <f t="shared" si="65"/>
        <v>60</v>
      </c>
    </row>
    <row r="1391" spans="1:11" x14ac:dyDescent="0.2">
      <c r="A1391" s="8">
        <f>IF(INDEX(中間シート!B$1:B$149,QUOTIENT(ROW(A1391)-2, 参照用!$J$12) + 3,1)&gt;0,
INDEX(中間シート!B$1:B$149,QUOTIENT(ROW(A1391)-2, 参照用!$J$12) + 3,1),
"")</f>
        <v>46036</v>
      </c>
      <c r="B1391" s="8" t="str">
        <f>IF(INDEX(中間シート!D$1:D$149,QUOTIENT(ROW(B1391)-2, 参照用!$J$12) + 3,1)&gt;0,
INDEX(中間シート!D$1:D$149,QUOTIENT(ROW(B1391)-2, 参照用!$J$12) + 3,1),
"")</f>
        <v>朝</v>
      </c>
      <c r="C1391" s="8" t="str">
        <f>INDEX(中間シート!$A$1:$AZ$149,MATCH(A1391&amp;B1391,中間シート!$A$1:$A$149,0),MATCH(C$1,中間シート!$A$2:$AZ$2,0))</f>
        <v/>
      </c>
      <c r="D1391" s="8" t="str">
        <f>INDEX(中間シート!$A$1:$AZ$149,MATCH($A1391&amp;$B1391,中間シート!$A$1:$A$149,0),MATCH(D$1,中間シート!$A$2:$AZ$2,0))</f>
        <v/>
      </c>
      <c r="E1391" t="str">
        <f>IF(
A1391="","",
VLOOKUP(MOD(ROW(A1391)-2, 参照用!$J$12) + 1,参照用!$N$1:$P$50,2,0)
)</f>
        <v>悪化サイン</v>
      </c>
      <c r="F1391" t="str">
        <f xml:space="preserve">
IF(A1391="","",
VLOOKUP(MOD(ROW(A1391)-2, 参照用!$J$12) + 1,参照用!$N$1:$P$50,3,0)
)</f>
        <v>外出不可</v>
      </c>
      <c r="G1391">
        <f xml:space="preserve">
IF(A1391="","",
IFERROR(
INDEX(中間シート!$B:$CB,
MATCH(A1391&amp;B1391,中間シート!$A$1:$A$149,0),
MATCH(F1391,中間シート!$B$2:$CB$2,0)
),
"")
)</f>
        <v>0</v>
      </c>
      <c r="H1391">
        <f t="shared" si="63"/>
        <v>0</v>
      </c>
      <c r="I1391" t="str">
        <f t="shared" si="64"/>
        <v/>
      </c>
      <c r="J1391" t="str">
        <f xml:space="preserve">
_xlfn.SWITCH(E1391,
"良好サイン",H1391*VLOOKUP(F1391,参照用!$P$2:$Q$55,2,0),
"注意サイン",H1391*VLOOKUP(F1391,参照用!$P$2:$Q$55,2,0),
""
)</f>
        <v/>
      </c>
      <c r="K1391" s="20">
        <f t="shared" si="65"/>
        <v>60</v>
      </c>
    </row>
    <row r="1392" spans="1:11" x14ac:dyDescent="0.2">
      <c r="A1392" s="8">
        <f>IF(INDEX(中間シート!B$1:B$149,QUOTIENT(ROW(A1392)-2, 参照用!$J$12) + 3,1)&gt;0,
INDEX(中間シート!B$1:B$149,QUOTIENT(ROW(A1392)-2, 参照用!$J$12) + 3,1),
"")</f>
        <v>46036</v>
      </c>
      <c r="B1392" s="8" t="str">
        <f>IF(INDEX(中間シート!D$1:D$149,QUOTIENT(ROW(B1392)-2, 参照用!$J$12) + 3,1)&gt;0,
INDEX(中間シート!D$1:D$149,QUOTIENT(ROW(B1392)-2, 参照用!$J$12) + 3,1),
"")</f>
        <v>朝</v>
      </c>
      <c r="C1392" s="8" t="str">
        <f>INDEX(中間シート!$A$1:$AZ$149,MATCH(A1392&amp;B1392,中間シート!$A$1:$A$149,0),MATCH(C$1,中間シート!$A$2:$AZ$2,0))</f>
        <v/>
      </c>
      <c r="D1392" s="8" t="str">
        <f>INDEX(中間シート!$A$1:$AZ$149,MATCH($A1392&amp;$B1392,中間シート!$A$1:$A$149,0),MATCH(D$1,中間シート!$A$2:$AZ$2,0))</f>
        <v/>
      </c>
      <c r="E1392" t="str">
        <f>IF(
A1392="","",
VLOOKUP(MOD(ROW(A1392)-2, 参照用!$J$12) + 1,参照用!$N$1:$P$50,2,0)
)</f>
        <v>悪化サイン</v>
      </c>
      <c r="F1392" t="str">
        <f xml:space="preserve">
IF(A1392="","",
VLOOKUP(MOD(ROW(A1392)-2, 参照用!$J$12) + 1,参照用!$N$1:$P$50,3,0)
)</f>
        <v>思考不能</v>
      </c>
      <c r="G1392">
        <f xml:space="preserve">
IF(A1392="","",
IFERROR(
INDEX(中間シート!$B:$CB,
MATCH(A1392&amp;B1392,中間シート!$A$1:$A$149,0),
MATCH(F1392,中間シート!$B$2:$CB$2,0)
),
"")
)</f>
        <v>0</v>
      </c>
      <c r="H1392">
        <f t="shared" si="63"/>
        <v>0</v>
      </c>
      <c r="I1392" t="str">
        <f t="shared" si="64"/>
        <v/>
      </c>
      <c r="J1392" t="str">
        <f xml:space="preserve">
_xlfn.SWITCH(E1392,
"良好サイン",H1392*VLOOKUP(F1392,参照用!$P$2:$Q$55,2,0),
"注意サイン",H1392*VLOOKUP(F1392,参照用!$P$2:$Q$55,2,0),
""
)</f>
        <v/>
      </c>
      <c r="K1392" s="20">
        <f t="shared" si="65"/>
        <v>60</v>
      </c>
    </row>
    <row r="1393" spans="1:11" x14ac:dyDescent="0.2">
      <c r="A1393" s="8">
        <f>IF(INDEX(中間シート!B$1:B$149,QUOTIENT(ROW(A1393)-2, 参照用!$J$12) + 3,1)&gt;0,
INDEX(中間シート!B$1:B$149,QUOTIENT(ROW(A1393)-2, 参照用!$J$12) + 3,1),
"")</f>
        <v>46036</v>
      </c>
      <c r="B1393" s="8" t="str">
        <f>IF(INDEX(中間シート!D$1:D$149,QUOTIENT(ROW(B1393)-2, 参照用!$J$12) + 3,1)&gt;0,
INDEX(中間シート!D$1:D$149,QUOTIENT(ROW(B1393)-2, 参照用!$J$12) + 3,1),
"")</f>
        <v>朝</v>
      </c>
      <c r="C1393" s="8" t="str">
        <f>INDEX(中間シート!$A$1:$AZ$149,MATCH(A1393&amp;B1393,中間シート!$A$1:$A$149,0),MATCH(C$1,中間シート!$A$2:$AZ$2,0))</f>
        <v/>
      </c>
      <c r="D1393" s="8" t="str">
        <f>INDEX(中間シート!$A$1:$AZ$149,MATCH($A1393&amp;$B1393,中間シート!$A$1:$A$149,0),MATCH(D$1,中間シート!$A$2:$AZ$2,0))</f>
        <v/>
      </c>
      <c r="E1393" t="str">
        <f>IF(
A1393="","",
VLOOKUP(MOD(ROW(A1393)-2, 参照用!$J$12) + 1,参照用!$N$1:$P$50,2,0)
)</f>
        <v>悪化サイン</v>
      </c>
      <c r="F1393" t="str">
        <f xml:space="preserve">
IF(A1393="","",
VLOOKUP(MOD(ROW(A1393)-2, 参照用!$J$12) + 1,参照用!$N$1:$P$50,3,0)
)</f>
        <v>人間不信</v>
      </c>
      <c r="G1393">
        <f xml:space="preserve">
IF(A1393="","",
IFERROR(
INDEX(中間シート!$B:$CB,
MATCH(A1393&amp;B1393,中間シート!$A$1:$A$149,0),
MATCH(F1393,中間シート!$B$2:$CB$2,0)
),
"")
)</f>
        <v>0</v>
      </c>
      <c r="H1393">
        <f t="shared" si="63"/>
        <v>0</v>
      </c>
      <c r="I1393" t="str">
        <f t="shared" si="64"/>
        <v/>
      </c>
      <c r="J1393" t="str">
        <f xml:space="preserve">
_xlfn.SWITCH(E1393,
"良好サイン",H1393*VLOOKUP(F1393,参照用!$P$2:$Q$55,2,0),
"注意サイン",H1393*VLOOKUP(F1393,参照用!$P$2:$Q$55,2,0),
""
)</f>
        <v/>
      </c>
      <c r="K1393" s="20">
        <f t="shared" si="65"/>
        <v>60</v>
      </c>
    </row>
    <row r="1394" spans="1:11" x14ac:dyDescent="0.2">
      <c r="A1394" s="8">
        <f>IF(INDEX(中間シート!B$1:B$149,QUOTIENT(ROW(A1394)-2, 参照用!$J$12) + 3,1)&gt;0,
INDEX(中間シート!B$1:B$149,QUOTIENT(ROW(A1394)-2, 参照用!$J$12) + 3,1),
"")</f>
        <v>46036</v>
      </c>
      <c r="B1394" s="8" t="str">
        <f>IF(INDEX(中間シート!D$1:D$149,QUOTIENT(ROW(B1394)-2, 参照用!$J$12) + 3,1)&gt;0,
INDEX(中間シート!D$1:D$149,QUOTIENT(ROW(B1394)-2, 参照用!$J$12) + 3,1),
"")</f>
        <v>朝</v>
      </c>
      <c r="C1394" s="8" t="str">
        <f>INDEX(中間シート!$A$1:$AZ$149,MATCH(A1394&amp;B1394,中間シート!$A$1:$A$149,0),MATCH(C$1,中間シート!$A$2:$AZ$2,0))</f>
        <v/>
      </c>
      <c r="D1394" s="8" t="str">
        <f>INDEX(中間シート!$A$1:$AZ$149,MATCH($A1394&amp;$B1394,中間シート!$A$1:$A$149,0),MATCH(D$1,中間シート!$A$2:$AZ$2,0))</f>
        <v/>
      </c>
      <c r="E1394" t="str">
        <f>IF(
A1394="","",
VLOOKUP(MOD(ROW(A1394)-2, 参照用!$J$12) + 1,参照用!$N$1:$P$50,2,0)
)</f>
        <v>悪化サイン</v>
      </c>
      <c r="F1394" t="str">
        <f xml:space="preserve">
IF(A1394="","",
VLOOKUP(MOD(ROW(A1394)-2, 参照用!$J$12) + 1,参照用!$N$1:$P$50,3,0)
)</f>
        <v>破壊衝動</v>
      </c>
      <c r="G1394">
        <f xml:space="preserve">
IF(A1394="","",
IFERROR(
INDEX(中間シート!$B:$CB,
MATCH(A1394&amp;B1394,中間シート!$A$1:$A$149,0),
MATCH(F1394,中間シート!$B$2:$CB$2,0)
),
"")
)</f>
        <v>0</v>
      </c>
      <c r="H1394">
        <f t="shared" si="63"/>
        <v>0</v>
      </c>
      <c r="I1394" t="str">
        <f t="shared" si="64"/>
        <v/>
      </c>
      <c r="J1394" t="str">
        <f xml:space="preserve">
_xlfn.SWITCH(E1394,
"良好サイン",H1394*VLOOKUP(F1394,参照用!$P$2:$Q$55,2,0),
"注意サイン",H1394*VLOOKUP(F1394,参照用!$P$2:$Q$55,2,0),
""
)</f>
        <v/>
      </c>
      <c r="K1394" s="20">
        <f t="shared" si="65"/>
        <v>60</v>
      </c>
    </row>
    <row r="1395" spans="1:11" x14ac:dyDescent="0.2">
      <c r="A1395" s="8">
        <f>IF(INDEX(中間シート!B$1:B$149,QUOTIENT(ROW(A1395)-2, 参照用!$J$12) + 3,1)&gt;0,
INDEX(中間シート!B$1:B$149,QUOTIENT(ROW(A1395)-2, 参照用!$J$12) + 3,1),
"")</f>
        <v>46036</v>
      </c>
      <c r="B1395" s="8" t="str">
        <f>IF(INDEX(中間シート!D$1:D$149,QUOTIENT(ROW(B1395)-2, 参照用!$J$12) + 3,1)&gt;0,
INDEX(中間シート!D$1:D$149,QUOTIENT(ROW(B1395)-2, 参照用!$J$12) + 3,1),
"")</f>
        <v>朝</v>
      </c>
      <c r="C1395" s="8" t="str">
        <f>INDEX(中間シート!$A$1:$AZ$149,MATCH(A1395&amp;B1395,中間シート!$A$1:$A$149,0),MATCH(C$1,中間シート!$A$2:$AZ$2,0))</f>
        <v/>
      </c>
      <c r="D1395" s="8" t="str">
        <f>INDEX(中間シート!$A$1:$AZ$149,MATCH($A1395&amp;$B1395,中間シート!$A$1:$A$149,0),MATCH(D$1,中間シート!$A$2:$AZ$2,0))</f>
        <v/>
      </c>
      <c r="E1395" t="str">
        <f>IF(
A1395="","",
VLOOKUP(MOD(ROW(A1395)-2, 参照用!$J$12) + 1,参照用!$N$1:$P$50,2,0)
)</f>
        <v>リカバリー</v>
      </c>
      <c r="F1395" t="str">
        <f xml:space="preserve">
IF(A1395="","",
VLOOKUP(MOD(ROW(A1395)-2, 参照用!$J$12) + 1,参照用!$N$1:$P$50,3,0)
)</f>
        <v>ストレッチ</v>
      </c>
      <c r="G1395">
        <f xml:space="preserve">
IF(A1395="","",
IFERROR(
INDEX(中間シート!$B:$CB,
MATCH(A1395&amp;B1395,中間シート!$A$1:$A$149,0),
MATCH(F1395,中間シート!$B$2:$CB$2,0)
),
"")
)</f>
        <v>0</v>
      </c>
      <c r="H1395">
        <f t="shared" si="63"/>
        <v>0</v>
      </c>
      <c r="I1395" t="str">
        <f t="shared" si="64"/>
        <v/>
      </c>
      <c r="J1395" t="str">
        <f xml:space="preserve">
_xlfn.SWITCH(E1395,
"良好サイン",H1395*VLOOKUP(F1395,参照用!$P$2:$Q$55,2,0),
"注意サイン",H1395*VLOOKUP(F1395,参照用!$P$2:$Q$55,2,0),
""
)</f>
        <v/>
      </c>
      <c r="K1395" s="20">
        <f t="shared" si="65"/>
        <v>60</v>
      </c>
    </row>
    <row r="1396" spans="1:11" x14ac:dyDescent="0.2">
      <c r="A1396" s="8">
        <f>IF(INDEX(中間シート!B$1:B$149,QUOTIENT(ROW(A1396)-2, 参照用!$J$12) + 3,1)&gt;0,
INDEX(中間シート!B$1:B$149,QUOTIENT(ROW(A1396)-2, 参照用!$J$12) + 3,1),
"")</f>
        <v>46036</v>
      </c>
      <c r="B1396" s="8" t="str">
        <f>IF(INDEX(中間シート!D$1:D$149,QUOTIENT(ROW(B1396)-2, 参照用!$J$12) + 3,1)&gt;0,
INDEX(中間シート!D$1:D$149,QUOTIENT(ROW(B1396)-2, 参照用!$J$12) + 3,1),
"")</f>
        <v>朝</v>
      </c>
      <c r="C1396" s="8" t="str">
        <f>INDEX(中間シート!$A$1:$AZ$149,MATCH(A1396&amp;B1396,中間シート!$A$1:$A$149,0),MATCH(C$1,中間シート!$A$2:$AZ$2,0))</f>
        <v/>
      </c>
      <c r="D1396" s="8" t="str">
        <f>INDEX(中間シート!$A$1:$AZ$149,MATCH($A1396&amp;$B1396,中間シート!$A$1:$A$149,0),MATCH(D$1,中間シート!$A$2:$AZ$2,0))</f>
        <v/>
      </c>
      <c r="E1396" t="str">
        <f>IF(
A1396="","",
VLOOKUP(MOD(ROW(A1396)-2, 参照用!$J$12) + 1,参照用!$N$1:$P$50,2,0)
)</f>
        <v>リカバリー</v>
      </c>
      <c r="F1396" t="str">
        <f xml:space="preserve">
IF(A1396="","",
VLOOKUP(MOD(ROW(A1396)-2, 参照用!$J$12) + 1,参照用!$N$1:$P$50,3,0)
)</f>
        <v>仮眠</v>
      </c>
      <c r="G1396">
        <f xml:space="preserve">
IF(A1396="","",
IFERROR(
INDEX(中間シート!$B:$CB,
MATCH(A1396&amp;B1396,中間シート!$A$1:$A$149,0),
MATCH(F1396,中間シート!$B$2:$CB$2,0)
),
"")
)</f>
        <v>0</v>
      </c>
      <c r="H1396">
        <f t="shared" si="63"/>
        <v>0</v>
      </c>
      <c r="I1396" t="str">
        <f t="shared" si="64"/>
        <v/>
      </c>
      <c r="J1396" t="str">
        <f xml:space="preserve">
_xlfn.SWITCH(E1396,
"良好サイン",H1396*VLOOKUP(F1396,参照用!$P$2:$Q$55,2,0),
"注意サイン",H1396*VLOOKUP(F1396,参照用!$P$2:$Q$55,2,0),
""
)</f>
        <v/>
      </c>
      <c r="K1396" s="20">
        <f t="shared" si="65"/>
        <v>60</v>
      </c>
    </row>
    <row r="1397" spans="1:11" x14ac:dyDescent="0.2">
      <c r="A1397" s="8">
        <f>IF(INDEX(中間シート!B$1:B$149,QUOTIENT(ROW(A1397)-2, 参照用!$J$12) + 3,1)&gt;0,
INDEX(中間シート!B$1:B$149,QUOTIENT(ROW(A1397)-2, 参照用!$J$12) + 3,1),
"")</f>
        <v>46036</v>
      </c>
      <c r="B1397" s="8" t="str">
        <f>IF(INDEX(中間シート!D$1:D$149,QUOTIENT(ROW(B1397)-2, 参照用!$J$12) + 3,1)&gt;0,
INDEX(中間シート!D$1:D$149,QUOTIENT(ROW(B1397)-2, 参照用!$J$12) + 3,1),
"")</f>
        <v>朝</v>
      </c>
      <c r="C1397" s="8" t="str">
        <f>INDEX(中間シート!$A$1:$AZ$149,MATCH(A1397&amp;B1397,中間シート!$A$1:$A$149,0),MATCH(C$1,中間シート!$A$2:$AZ$2,0))</f>
        <v/>
      </c>
      <c r="D1397" s="8" t="str">
        <f>INDEX(中間シート!$A$1:$AZ$149,MATCH($A1397&amp;$B1397,中間シート!$A$1:$A$149,0),MATCH(D$1,中間シート!$A$2:$AZ$2,0))</f>
        <v/>
      </c>
      <c r="E1397" t="str">
        <f>IF(
A1397="","",
VLOOKUP(MOD(ROW(A1397)-2, 参照用!$J$12) + 1,参照用!$N$1:$P$50,2,0)
)</f>
        <v>リカバリー</v>
      </c>
      <c r="F1397" t="str">
        <f xml:space="preserve">
IF(A1397="","",
VLOOKUP(MOD(ROW(A1397)-2, 参照用!$J$12) + 1,参照用!$N$1:$P$50,3,0)
)</f>
        <v>音楽</v>
      </c>
      <c r="G1397">
        <f xml:space="preserve">
IF(A1397="","",
IFERROR(
INDEX(中間シート!$B:$CB,
MATCH(A1397&amp;B1397,中間シート!$A$1:$A$149,0),
MATCH(F1397,中間シート!$B$2:$CB$2,0)
),
"")
)</f>
        <v>0</v>
      </c>
      <c r="H1397">
        <f t="shared" si="63"/>
        <v>0</v>
      </c>
      <c r="I1397" t="str">
        <f t="shared" si="64"/>
        <v/>
      </c>
      <c r="J1397" t="str">
        <f xml:space="preserve">
_xlfn.SWITCH(E1397,
"良好サイン",H1397*VLOOKUP(F1397,参照用!$P$2:$Q$55,2,0),
"注意サイン",H1397*VLOOKUP(F1397,参照用!$P$2:$Q$55,2,0),
""
)</f>
        <v/>
      </c>
      <c r="K1397" s="20">
        <f t="shared" si="65"/>
        <v>60</v>
      </c>
    </row>
    <row r="1398" spans="1:11" x14ac:dyDescent="0.2">
      <c r="A1398" s="8">
        <f>IF(INDEX(中間シート!B$1:B$149,QUOTIENT(ROW(A1398)-2, 参照用!$J$12) + 3,1)&gt;0,
INDEX(中間シート!B$1:B$149,QUOTIENT(ROW(A1398)-2, 参照用!$J$12) + 3,1),
"")</f>
        <v>46036</v>
      </c>
      <c r="B1398" s="8" t="str">
        <f>IF(INDEX(中間シート!D$1:D$149,QUOTIENT(ROW(B1398)-2, 参照用!$J$12) + 3,1)&gt;0,
INDEX(中間シート!D$1:D$149,QUOTIENT(ROW(B1398)-2, 参照用!$J$12) + 3,1),
"")</f>
        <v>朝</v>
      </c>
      <c r="C1398" s="8" t="str">
        <f>INDEX(中間シート!$A$1:$AZ$149,MATCH(A1398&amp;B1398,中間シート!$A$1:$A$149,0),MATCH(C$1,中間シート!$A$2:$AZ$2,0))</f>
        <v/>
      </c>
      <c r="D1398" s="8" t="str">
        <f>INDEX(中間シート!$A$1:$AZ$149,MATCH($A1398&amp;$B1398,中間シート!$A$1:$A$149,0),MATCH(D$1,中間シート!$A$2:$AZ$2,0))</f>
        <v/>
      </c>
      <c r="E1398" t="str">
        <f>IF(
A1398="","",
VLOOKUP(MOD(ROW(A1398)-2, 参照用!$J$12) + 1,参照用!$N$1:$P$50,2,0)
)</f>
        <v>リカバリー</v>
      </c>
      <c r="F1398" t="str">
        <f xml:space="preserve">
IF(A1398="","",
VLOOKUP(MOD(ROW(A1398)-2, 参照用!$J$12) + 1,参照用!$N$1:$P$50,3,0)
)</f>
        <v>頓服</v>
      </c>
      <c r="G1398">
        <f xml:space="preserve">
IF(A1398="","",
IFERROR(
INDEX(中間シート!$B:$CB,
MATCH(A1398&amp;B1398,中間シート!$A$1:$A$149,0),
MATCH(F1398,中間シート!$B$2:$CB$2,0)
),
"")
)</f>
        <v>0</v>
      </c>
      <c r="H1398">
        <f t="shared" si="63"/>
        <v>0</v>
      </c>
      <c r="I1398" t="str">
        <f t="shared" si="64"/>
        <v/>
      </c>
      <c r="J1398" t="str">
        <f xml:space="preserve">
_xlfn.SWITCH(E1398,
"良好サイン",H1398*VLOOKUP(F1398,参照用!$P$2:$Q$55,2,0),
"注意サイン",H1398*VLOOKUP(F1398,参照用!$P$2:$Q$55,2,0),
""
)</f>
        <v/>
      </c>
      <c r="K1398" s="20">
        <f t="shared" si="65"/>
        <v>60</v>
      </c>
    </row>
    <row r="1399" spans="1:11" x14ac:dyDescent="0.2">
      <c r="A1399" s="8">
        <f>IF(INDEX(中間シート!B$1:B$149,QUOTIENT(ROW(A1399)-2, 参照用!$J$12) + 3,1)&gt;0,
INDEX(中間シート!B$1:B$149,QUOTIENT(ROW(A1399)-2, 参照用!$J$12) + 3,1),
"")</f>
        <v>46036</v>
      </c>
      <c r="B1399" s="8" t="str">
        <f>IF(INDEX(中間シート!D$1:D$149,QUOTIENT(ROW(B1399)-2, 参照用!$J$12) + 3,1)&gt;0,
INDEX(中間シート!D$1:D$149,QUOTIENT(ROW(B1399)-2, 参照用!$J$12) + 3,1),
"")</f>
        <v>朝</v>
      </c>
      <c r="C1399" s="8" t="str">
        <f>INDEX(中間シート!$A$1:$AZ$149,MATCH(A1399&amp;B1399,中間シート!$A$1:$A$149,0),MATCH(C$1,中間シート!$A$2:$AZ$2,0))</f>
        <v/>
      </c>
      <c r="D1399" s="8" t="str">
        <f>INDEX(中間シート!$A$1:$AZ$149,MATCH($A1399&amp;$B1399,中間シート!$A$1:$A$149,0),MATCH(D$1,中間シート!$A$2:$AZ$2,0))</f>
        <v/>
      </c>
      <c r="E1399" t="str">
        <f>IF(
A1399="","",
VLOOKUP(MOD(ROW(A1399)-2, 参照用!$J$12) + 1,参照用!$N$1:$P$50,2,0)
)</f>
        <v>リカバリー</v>
      </c>
      <c r="F1399" t="str">
        <f xml:space="preserve">
IF(A1399="","",
VLOOKUP(MOD(ROW(A1399)-2, 参照用!$J$12) + 1,参照用!$N$1:$P$50,3,0)
)</f>
        <v>散歩</v>
      </c>
      <c r="G1399">
        <f xml:space="preserve">
IF(A1399="","",
IFERROR(
INDEX(中間シート!$B:$CB,
MATCH(A1399&amp;B1399,中間シート!$A$1:$A$149,0),
MATCH(F1399,中間シート!$B$2:$CB$2,0)
),
"")
)</f>
        <v>0</v>
      </c>
      <c r="H1399">
        <f t="shared" si="63"/>
        <v>0</v>
      </c>
      <c r="I1399" t="str">
        <f t="shared" si="64"/>
        <v/>
      </c>
      <c r="J1399" t="str">
        <f xml:space="preserve">
_xlfn.SWITCH(E1399,
"良好サイン",H1399*VLOOKUP(F1399,参照用!$P$2:$Q$55,2,0),
"注意サイン",H1399*VLOOKUP(F1399,参照用!$P$2:$Q$55,2,0),
""
)</f>
        <v/>
      </c>
      <c r="K1399" s="20">
        <f t="shared" si="65"/>
        <v>60</v>
      </c>
    </row>
    <row r="1400" spans="1:11" x14ac:dyDescent="0.2">
      <c r="A1400" s="8">
        <f>IF(INDEX(中間シート!B$1:B$149,QUOTIENT(ROW(A1400)-2, 参照用!$J$12) + 3,1)&gt;0,
INDEX(中間シート!B$1:B$149,QUOTIENT(ROW(A1400)-2, 参照用!$J$12) + 3,1),
"")</f>
        <v>46036</v>
      </c>
      <c r="B1400" s="8" t="str">
        <f>IF(INDEX(中間シート!D$1:D$149,QUOTIENT(ROW(B1400)-2, 参照用!$J$12) + 3,1)&gt;0,
INDEX(中間シート!D$1:D$149,QUOTIENT(ROW(B1400)-2, 参照用!$J$12) + 3,1),
"")</f>
        <v>朝</v>
      </c>
      <c r="C1400" s="8" t="str">
        <f>INDEX(中間シート!$A$1:$AZ$149,MATCH(A1400&amp;B1400,中間シート!$A$1:$A$149,0),MATCH(C$1,中間シート!$A$2:$AZ$2,0))</f>
        <v/>
      </c>
      <c r="D1400" s="8" t="str">
        <f>INDEX(中間シート!$A$1:$AZ$149,MATCH($A1400&amp;$B1400,中間シート!$A$1:$A$149,0),MATCH(D$1,中間シート!$A$2:$AZ$2,0))</f>
        <v/>
      </c>
      <c r="E1400" t="str">
        <f>IF(
A1400="","",
VLOOKUP(MOD(ROW(A1400)-2, 参照用!$J$12) + 1,参照用!$N$1:$P$50,2,0)
)</f>
        <v>服薬</v>
      </c>
      <c r="F1400" t="str">
        <f xml:space="preserve">
IF(A1400="","",
VLOOKUP(MOD(ROW(A1400)-2, 参照用!$J$12) + 1,参照用!$N$1:$P$50,3,0)
)</f>
        <v>いつもの薬</v>
      </c>
      <c r="G1400">
        <f xml:space="preserve">
IF(A1400="","",
IFERROR(
INDEX(中間シート!$B:$CB,
MATCH(A1400&amp;B1400,中間シート!$A$1:$A$149,0),
MATCH(F1400,中間シート!$B$2:$CB$2,0)
),
"")
)</f>
        <v>0</v>
      </c>
      <c r="H1400">
        <f t="shared" si="63"/>
        <v>0</v>
      </c>
      <c r="I1400" t="str">
        <f t="shared" si="64"/>
        <v/>
      </c>
      <c r="J1400" t="str">
        <f xml:space="preserve">
_xlfn.SWITCH(E1400,
"良好サイン",H1400*VLOOKUP(F1400,参照用!$P$2:$Q$55,2,0),
"注意サイン",H1400*VLOOKUP(F1400,参照用!$P$2:$Q$55,2,0),
""
)</f>
        <v/>
      </c>
      <c r="K1400" s="20">
        <f t="shared" si="65"/>
        <v>60</v>
      </c>
    </row>
    <row r="1401" spans="1:11" x14ac:dyDescent="0.2">
      <c r="A1401" s="8">
        <f>IF(INDEX(中間シート!B$1:B$149,QUOTIENT(ROW(A1401)-2, 参照用!$J$12) + 3,1)&gt;0,
INDEX(中間シート!B$1:B$149,QUOTIENT(ROW(A1401)-2, 参照用!$J$12) + 3,1),
"")</f>
        <v>46036</v>
      </c>
      <c r="B1401" s="8" t="str">
        <f>IF(INDEX(中間シート!D$1:D$149,QUOTIENT(ROW(B1401)-2, 参照用!$J$12) + 3,1)&gt;0,
INDEX(中間シート!D$1:D$149,QUOTIENT(ROW(B1401)-2, 参照用!$J$12) + 3,1),
"")</f>
        <v>朝</v>
      </c>
      <c r="C1401" s="8" t="str">
        <f>INDEX(中間シート!$A$1:$AZ$149,MATCH(A1401&amp;B1401,中間シート!$A$1:$A$149,0),MATCH(C$1,中間シート!$A$2:$AZ$2,0))</f>
        <v/>
      </c>
      <c r="D1401" s="8" t="str">
        <f>INDEX(中間シート!$A$1:$AZ$149,MATCH($A1401&amp;$B1401,中間シート!$A$1:$A$149,0),MATCH(D$1,中間シート!$A$2:$AZ$2,0))</f>
        <v/>
      </c>
      <c r="E1401" t="str">
        <f>IF(
A1401="","",
VLOOKUP(MOD(ROW(A1401)-2, 参照用!$J$12) + 1,参照用!$N$1:$P$50,2,0)
)</f>
        <v>備考</v>
      </c>
      <c r="F1401" t="str">
        <f xml:space="preserve">
IF(A1401="","",
VLOOKUP(MOD(ROW(A1401)-2, 参照用!$J$12) + 1,参照用!$N$1:$P$50,3,0)
)</f>
        <v>コメント</v>
      </c>
      <c r="G1401" t="str">
        <f xml:space="preserve">
IF(A1401="","",
IFERROR(
INDEX(中間シート!$B:$CB,
MATCH(A1401&amp;B1401,中間シート!$A$1:$A$149,0),
MATCH(F1401,中間シート!$B$2:$CB$2,0)
),
"")
)</f>
        <v/>
      </c>
      <c r="H1401" t="str">
        <f t="shared" si="63"/>
        <v/>
      </c>
      <c r="I1401" t="str">
        <f t="shared" si="64"/>
        <v/>
      </c>
      <c r="J1401" t="str">
        <f xml:space="preserve">
_xlfn.SWITCH(E1401,
"良好サイン",H1401*VLOOKUP(F1401,参照用!$P$2:$Q$55,2,0),
"注意サイン",H1401*VLOOKUP(F1401,参照用!$P$2:$Q$55,2,0),
""
)</f>
        <v/>
      </c>
      <c r="K1401" s="20">
        <f t="shared" si="65"/>
        <v>60</v>
      </c>
    </row>
    <row r="1402" spans="1:11" x14ac:dyDescent="0.2">
      <c r="A1402" s="8">
        <f>IF(INDEX(中間シート!B$1:B$149,QUOTIENT(ROW(A1402)-2, 参照用!$J$12) + 3,1)&gt;0,
INDEX(中間シート!B$1:B$149,QUOTIENT(ROW(A1402)-2, 参照用!$J$12) + 3,1),
"")</f>
        <v>46036</v>
      </c>
      <c r="B1402" s="8" t="str">
        <f>IF(INDEX(中間シート!D$1:D$149,QUOTIENT(ROW(B1402)-2, 参照用!$J$12) + 3,1)&gt;0,
INDEX(中間シート!D$1:D$149,QUOTIENT(ROW(B1402)-2, 参照用!$J$12) + 3,1),
"")</f>
        <v>昼</v>
      </c>
      <c r="C1402" s="8" t="str">
        <f>INDEX(中間シート!$A$1:$AZ$149,MATCH(A1402&amp;B1402,中間シート!$A$1:$A$149,0),MATCH(C$1,中間シート!$A$2:$AZ$2,0))</f>
        <v/>
      </c>
      <c r="D1402" s="8" t="str">
        <f>INDEX(中間シート!$A$1:$AZ$149,MATCH($A1402&amp;$B1402,中間シート!$A$1:$A$149,0),MATCH(D$1,中間シート!$A$2:$AZ$2,0))</f>
        <v/>
      </c>
      <c r="E1402" t="str">
        <f>IF(
A1402="","",
VLOOKUP(MOD(ROW(A1402)-2, 参照用!$J$12) + 1,参照用!$N$1:$P$50,2,0)
)</f>
        <v>日付</v>
      </c>
      <c r="F1402" t="str">
        <f xml:space="preserve">
IF(A1402="","",
VLOOKUP(MOD(ROW(A1402)-2, 参照用!$J$12) + 1,参照用!$N$1:$P$50,3,0)
)</f>
        <v>日付</v>
      </c>
      <c r="G1402">
        <f xml:space="preserve">
IF(A1402="","",
IFERROR(
INDEX(中間シート!$B:$CB,
MATCH(A1402&amp;B1402,中間シート!$A$1:$A$149,0),
MATCH(F1402,中間シート!$B$2:$CB$2,0)
),
"")
)</f>
        <v>46036</v>
      </c>
      <c r="H1402" t="str">
        <f t="shared" si="63"/>
        <v/>
      </c>
      <c r="I1402">
        <f t="shared" si="64"/>
        <v>46036</v>
      </c>
      <c r="J1402" t="str">
        <f xml:space="preserve">
_xlfn.SWITCH(E1402,
"良好サイン",H1402*VLOOKUP(F1402,参照用!$P$2:$Q$55,2,0),
"注意サイン",H1402*VLOOKUP(F1402,参照用!$P$2:$Q$55,2,0),
""
)</f>
        <v/>
      </c>
      <c r="K1402" s="20">
        <f t="shared" si="65"/>
        <v>60</v>
      </c>
    </row>
    <row r="1403" spans="1:11" x14ac:dyDescent="0.2">
      <c r="A1403" s="8">
        <f>IF(INDEX(中間シート!B$1:B$149,QUOTIENT(ROW(A1403)-2, 参照用!$J$12) + 3,1)&gt;0,
INDEX(中間シート!B$1:B$149,QUOTIENT(ROW(A1403)-2, 参照用!$J$12) + 3,1),
"")</f>
        <v>46036</v>
      </c>
      <c r="B1403" s="8" t="str">
        <f>IF(INDEX(中間シート!D$1:D$149,QUOTIENT(ROW(B1403)-2, 参照用!$J$12) + 3,1)&gt;0,
INDEX(中間シート!D$1:D$149,QUOTIENT(ROW(B1403)-2, 参照用!$J$12) + 3,1),
"")</f>
        <v>昼</v>
      </c>
      <c r="C1403" s="8" t="str">
        <f>INDEX(中間シート!$A$1:$AZ$149,MATCH(A1403&amp;B1403,中間シート!$A$1:$A$149,0),MATCH(C$1,中間シート!$A$2:$AZ$2,0))</f>
        <v/>
      </c>
      <c r="D1403" s="8" t="str">
        <f>INDEX(中間シート!$A$1:$AZ$149,MATCH($A1403&amp;$B1403,中間シート!$A$1:$A$149,0),MATCH(D$1,中間シート!$A$2:$AZ$2,0))</f>
        <v/>
      </c>
      <c r="E1403" t="str">
        <f>IF(
A1403="","",
VLOOKUP(MOD(ROW(A1403)-2, 参照用!$J$12) + 1,参照用!$N$1:$P$50,2,0)
)</f>
        <v>曜日</v>
      </c>
      <c r="F1403" t="str">
        <f xml:space="preserve">
IF(A1403="","",
VLOOKUP(MOD(ROW(A1403)-2, 参照用!$J$12) + 1,参照用!$N$1:$P$50,3,0)
)</f>
        <v>曜日</v>
      </c>
      <c r="G1403" t="str">
        <f xml:space="preserve">
IF(A1403="","",
IFERROR(
INDEX(中間シート!$B:$CB,
MATCH(A1403&amp;B1403,中間シート!$A$1:$A$149,0),
MATCH(F1403,中間シート!$B$2:$CB$2,0)
),
"")
)</f>
        <v>水</v>
      </c>
      <c r="H1403" t="str">
        <f t="shared" si="63"/>
        <v/>
      </c>
      <c r="I1403" t="str">
        <f t="shared" si="64"/>
        <v>水</v>
      </c>
      <c r="J1403" t="str">
        <f xml:space="preserve">
_xlfn.SWITCH(E1403,
"良好サイン",H1403*VLOOKUP(F1403,参照用!$P$2:$Q$55,2,0),
"注意サイン",H1403*VLOOKUP(F1403,参照用!$P$2:$Q$55,2,0),
""
)</f>
        <v/>
      </c>
      <c r="K1403" s="20">
        <f t="shared" si="65"/>
        <v>60</v>
      </c>
    </row>
    <row r="1404" spans="1:11" x14ac:dyDescent="0.2">
      <c r="A1404" s="8">
        <f>IF(INDEX(中間シート!B$1:B$149,QUOTIENT(ROW(A1404)-2, 参照用!$J$12) + 3,1)&gt;0,
INDEX(中間シート!B$1:B$149,QUOTIENT(ROW(A1404)-2, 参照用!$J$12) + 3,1),
"")</f>
        <v>46036</v>
      </c>
      <c r="B1404" s="8" t="str">
        <f>IF(INDEX(中間シート!D$1:D$149,QUOTIENT(ROW(B1404)-2, 参照用!$J$12) + 3,1)&gt;0,
INDEX(中間シート!D$1:D$149,QUOTIENT(ROW(B1404)-2, 参照用!$J$12) + 3,1),
"")</f>
        <v>昼</v>
      </c>
      <c r="C1404" s="8" t="str">
        <f>INDEX(中間シート!$A$1:$AZ$149,MATCH(A1404&amp;B1404,中間シート!$A$1:$A$149,0),MATCH(C$1,中間シート!$A$2:$AZ$2,0))</f>
        <v/>
      </c>
      <c r="D1404" s="8" t="str">
        <f>INDEX(中間シート!$A$1:$AZ$149,MATCH($A1404&amp;$B1404,中間シート!$A$1:$A$149,0),MATCH(D$1,中間シート!$A$2:$AZ$2,0))</f>
        <v/>
      </c>
      <c r="E1404" t="str">
        <f>IF(
A1404="","",
VLOOKUP(MOD(ROW(A1404)-2, 参照用!$J$12) + 1,参照用!$N$1:$P$50,2,0)
)</f>
        <v>時間帯</v>
      </c>
      <c r="F1404" t="str">
        <f xml:space="preserve">
IF(A1404="","",
VLOOKUP(MOD(ROW(A1404)-2, 参照用!$J$12) + 1,参照用!$N$1:$P$50,3,0)
)</f>
        <v>時間帯</v>
      </c>
      <c r="G1404" t="str">
        <f xml:space="preserve">
IF(A1404="","",
IFERROR(
INDEX(中間シート!$B:$CB,
MATCH(A1404&amp;B1404,中間シート!$A$1:$A$149,0),
MATCH(F1404,中間シート!$B$2:$CB$2,0)
),
"")
)</f>
        <v>昼</v>
      </c>
      <c r="H1404" t="str">
        <f t="shared" si="63"/>
        <v/>
      </c>
      <c r="I1404" t="str">
        <f t="shared" si="64"/>
        <v>昼</v>
      </c>
      <c r="J1404" t="str">
        <f xml:space="preserve">
_xlfn.SWITCH(E1404,
"良好サイン",H1404*VLOOKUP(F1404,参照用!$P$2:$Q$55,2,0),
"注意サイン",H1404*VLOOKUP(F1404,参照用!$P$2:$Q$55,2,0),
""
)</f>
        <v/>
      </c>
      <c r="K1404" s="20">
        <f t="shared" si="65"/>
        <v>60</v>
      </c>
    </row>
    <row r="1405" spans="1:11" x14ac:dyDescent="0.2">
      <c r="A1405" s="8">
        <f>IF(INDEX(中間シート!B$1:B$149,QUOTIENT(ROW(A1405)-2, 参照用!$J$12) + 3,1)&gt;0,
INDEX(中間シート!B$1:B$149,QUOTIENT(ROW(A1405)-2, 参照用!$J$12) + 3,1),
"")</f>
        <v>46036</v>
      </c>
      <c r="B1405" s="8" t="str">
        <f>IF(INDEX(中間シート!D$1:D$149,QUOTIENT(ROW(B1405)-2, 参照用!$J$12) + 3,1)&gt;0,
INDEX(中間シート!D$1:D$149,QUOTIENT(ROW(B1405)-2, 参照用!$J$12) + 3,1),
"")</f>
        <v>昼</v>
      </c>
      <c r="C1405" s="8" t="str">
        <f>INDEX(中間シート!$A$1:$AZ$149,MATCH(A1405&amp;B1405,中間シート!$A$1:$A$149,0),MATCH(C$1,中間シート!$A$2:$AZ$2,0))</f>
        <v/>
      </c>
      <c r="D1405" s="8" t="str">
        <f>INDEX(中間シート!$A$1:$AZ$149,MATCH($A1405&amp;$B1405,中間シート!$A$1:$A$149,0),MATCH(D$1,中間シート!$A$2:$AZ$2,0))</f>
        <v/>
      </c>
      <c r="E1405" t="str">
        <f>IF(
A1405="","",
VLOOKUP(MOD(ROW(A1405)-2, 参照用!$J$12) + 1,参照用!$N$1:$P$50,2,0)
)</f>
        <v>気候</v>
      </c>
      <c r="F1405" t="str">
        <f xml:space="preserve">
IF(A1405="","",
VLOOKUP(MOD(ROW(A1405)-2, 参照用!$J$12) + 1,参照用!$N$1:$P$50,3,0)
)</f>
        <v>天気</v>
      </c>
      <c r="G1405" t="str">
        <f xml:space="preserve">
IF(A1405="","",
IFERROR(
INDEX(中間シート!$B:$CB,
MATCH(A1405&amp;B1405,中間シート!$A$1:$A$149,0),
MATCH(F1405,中間シート!$B$2:$CB$2,0)
),
"")
)</f>
        <v/>
      </c>
      <c r="H1405" t="str">
        <f t="shared" si="63"/>
        <v/>
      </c>
      <c r="I1405" t="str">
        <f t="shared" si="64"/>
        <v/>
      </c>
      <c r="J1405" t="str">
        <f xml:space="preserve">
_xlfn.SWITCH(E1405,
"良好サイン",H1405*VLOOKUP(F1405,参照用!$P$2:$Q$55,2,0),
"注意サイン",H1405*VLOOKUP(F1405,参照用!$P$2:$Q$55,2,0),
""
)</f>
        <v/>
      </c>
      <c r="K1405" s="20">
        <f t="shared" si="65"/>
        <v>60</v>
      </c>
    </row>
    <row r="1406" spans="1:11" x14ac:dyDescent="0.2">
      <c r="A1406" s="8">
        <f>IF(INDEX(中間シート!B$1:B$149,QUOTIENT(ROW(A1406)-2, 参照用!$J$12) + 3,1)&gt;0,
INDEX(中間シート!B$1:B$149,QUOTIENT(ROW(A1406)-2, 参照用!$J$12) + 3,1),
"")</f>
        <v>46036</v>
      </c>
      <c r="B1406" s="8" t="str">
        <f>IF(INDEX(中間シート!D$1:D$149,QUOTIENT(ROW(B1406)-2, 参照用!$J$12) + 3,1)&gt;0,
INDEX(中間シート!D$1:D$149,QUOTIENT(ROW(B1406)-2, 参照用!$J$12) + 3,1),
"")</f>
        <v>昼</v>
      </c>
      <c r="C1406" s="8" t="str">
        <f>INDEX(中間シート!$A$1:$AZ$149,MATCH(A1406&amp;B1406,中間シート!$A$1:$A$149,0),MATCH(C$1,中間シート!$A$2:$AZ$2,0))</f>
        <v/>
      </c>
      <c r="D1406" s="8" t="str">
        <f>INDEX(中間シート!$A$1:$AZ$149,MATCH($A1406&amp;$B1406,中間シート!$A$1:$A$149,0),MATCH(D$1,中間シート!$A$2:$AZ$2,0))</f>
        <v/>
      </c>
      <c r="E1406" t="str">
        <f>IF(
A1406="","",
VLOOKUP(MOD(ROW(A1406)-2, 参照用!$J$12) + 1,参照用!$N$1:$P$50,2,0)
)</f>
        <v>気候</v>
      </c>
      <c r="F1406" t="str">
        <f xml:space="preserve">
IF(A1406="","",
VLOOKUP(MOD(ROW(A1406)-2, 参照用!$J$12) + 1,参照用!$N$1:$P$50,3,0)
)</f>
        <v>気温</v>
      </c>
      <c r="G1406" t="str">
        <f xml:space="preserve">
IF(A1406="","",
IFERROR(
INDEX(中間シート!$B:$CB,
MATCH(A1406&amp;B1406,中間シート!$A$1:$A$149,0),
MATCH(F1406,中間シート!$B$2:$CB$2,0)
),
"")
)</f>
        <v/>
      </c>
      <c r="H1406" t="str">
        <f t="shared" si="63"/>
        <v/>
      </c>
      <c r="I1406" t="str">
        <f t="shared" si="64"/>
        <v/>
      </c>
      <c r="J1406" t="str">
        <f xml:space="preserve">
_xlfn.SWITCH(E1406,
"良好サイン",H1406*VLOOKUP(F1406,参照用!$P$2:$Q$55,2,0),
"注意サイン",H1406*VLOOKUP(F1406,参照用!$P$2:$Q$55,2,0),
""
)</f>
        <v/>
      </c>
      <c r="K1406" s="20">
        <f t="shared" si="65"/>
        <v>60</v>
      </c>
    </row>
    <row r="1407" spans="1:11" x14ac:dyDescent="0.2">
      <c r="A1407" s="8">
        <f>IF(INDEX(中間シート!B$1:B$149,QUOTIENT(ROW(A1407)-2, 参照用!$J$12) + 3,1)&gt;0,
INDEX(中間シート!B$1:B$149,QUOTIENT(ROW(A1407)-2, 参照用!$J$12) + 3,1),
"")</f>
        <v>46036</v>
      </c>
      <c r="B1407" s="8" t="str">
        <f>IF(INDEX(中間シート!D$1:D$149,QUOTIENT(ROW(B1407)-2, 参照用!$J$12) + 3,1)&gt;0,
INDEX(中間シート!D$1:D$149,QUOTIENT(ROW(B1407)-2, 参照用!$J$12) + 3,1),
"")</f>
        <v>昼</v>
      </c>
      <c r="C1407" s="8" t="str">
        <f>INDEX(中間シート!$A$1:$AZ$149,MATCH(A1407&amp;B1407,中間シート!$A$1:$A$149,0),MATCH(C$1,中間シート!$A$2:$AZ$2,0))</f>
        <v/>
      </c>
      <c r="D1407" s="8" t="str">
        <f>INDEX(中間シート!$A$1:$AZ$149,MATCH($A1407&amp;$B1407,中間シート!$A$1:$A$149,0),MATCH(D$1,中間シート!$A$2:$AZ$2,0))</f>
        <v/>
      </c>
      <c r="E1407" t="str">
        <f>IF(
A1407="","",
VLOOKUP(MOD(ROW(A1407)-2, 参照用!$J$12) + 1,参照用!$N$1:$P$50,2,0)
)</f>
        <v>基礎指標</v>
      </c>
      <c r="F1407" t="str">
        <f xml:space="preserve">
IF(A1407="","",
VLOOKUP(MOD(ROW(A1407)-2, 参照用!$J$12) + 1,参照用!$N$1:$P$50,3,0)
)</f>
        <v>睡眠</v>
      </c>
      <c r="G1407">
        <f xml:space="preserve">
IF(A1407="","",
IFERROR(
INDEX(中間シート!$B:$CB,
MATCH(A1407&amp;B1407,中間シート!$A$1:$A$149,0),
MATCH(F1407,中間シート!$B$2:$CB$2,0)
),
"")
)</f>
        <v>0</v>
      </c>
      <c r="H1407">
        <f t="shared" si="63"/>
        <v>0</v>
      </c>
      <c r="I1407" t="str">
        <f t="shared" si="64"/>
        <v/>
      </c>
      <c r="J1407" t="str">
        <f xml:space="preserve">
_xlfn.SWITCH(E1407,
"良好サイン",H1407*VLOOKUP(F1407,参照用!$P$2:$Q$55,2,0),
"注意サイン",H1407*VLOOKUP(F1407,参照用!$P$2:$Q$55,2,0),
""
)</f>
        <v/>
      </c>
      <c r="K1407" s="20">
        <f t="shared" si="65"/>
        <v>60</v>
      </c>
    </row>
    <row r="1408" spans="1:11" x14ac:dyDescent="0.2">
      <c r="A1408" s="8">
        <f>IF(INDEX(中間シート!B$1:B$149,QUOTIENT(ROW(A1408)-2, 参照用!$J$12) + 3,1)&gt;0,
INDEX(中間シート!B$1:B$149,QUOTIENT(ROW(A1408)-2, 参照用!$J$12) + 3,1),
"")</f>
        <v>46036</v>
      </c>
      <c r="B1408" s="8" t="str">
        <f>IF(INDEX(中間シート!D$1:D$149,QUOTIENT(ROW(B1408)-2, 参照用!$J$12) + 3,1)&gt;0,
INDEX(中間シート!D$1:D$149,QUOTIENT(ROW(B1408)-2, 参照用!$J$12) + 3,1),
"")</f>
        <v>昼</v>
      </c>
      <c r="C1408" s="8" t="str">
        <f>INDEX(中間シート!$A$1:$AZ$149,MATCH(A1408&amp;B1408,中間シート!$A$1:$A$149,0),MATCH(C$1,中間シート!$A$2:$AZ$2,0))</f>
        <v/>
      </c>
      <c r="D1408" s="8" t="str">
        <f>INDEX(中間シート!$A$1:$AZ$149,MATCH($A1408&amp;$B1408,中間シート!$A$1:$A$149,0),MATCH(D$1,中間シート!$A$2:$AZ$2,0))</f>
        <v/>
      </c>
      <c r="E1408" t="str">
        <f>IF(
A1408="","",
VLOOKUP(MOD(ROW(A1408)-2, 参照用!$J$12) + 1,参照用!$N$1:$P$50,2,0)
)</f>
        <v>基礎指標</v>
      </c>
      <c r="F1408" t="str">
        <f xml:space="preserve">
IF(A1408="","",
VLOOKUP(MOD(ROW(A1408)-2, 参照用!$J$12) + 1,参照用!$N$1:$P$50,3,0)
)</f>
        <v>食事</v>
      </c>
      <c r="G1408">
        <f xml:space="preserve">
IF(A1408="","",
IFERROR(
INDEX(中間シート!$B:$CB,
MATCH(A1408&amp;B1408,中間シート!$A$1:$A$149,0),
MATCH(F1408,中間シート!$B$2:$CB$2,0)
),
"")
)</f>
        <v>0</v>
      </c>
      <c r="H1408">
        <f t="shared" si="63"/>
        <v>0</v>
      </c>
      <c r="I1408" t="str">
        <f t="shared" si="64"/>
        <v/>
      </c>
      <c r="J1408" t="str">
        <f xml:space="preserve">
_xlfn.SWITCH(E1408,
"良好サイン",H1408*VLOOKUP(F1408,参照用!$P$2:$Q$55,2,0),
"注意サイン",H1408*VLOOKUP(F1408,参照用!$P$2:$Q$55,2,0),
""
)</f>
        <v/>
      </c>
      <c r="K1408" s="20">
        <f t="shared" si="65"/>
        <v>60</v>
      </c>
    </row>
    <row r="1409" spans="1:11" x14ac:dyDescent="0.2">
      <c r="A1409" s="8">
        <f>IF(INDEX(中間シート!B$1:B$149,QUOTIENT(ROW(A1409)-2, 参照用!$J$12) + 3,1)&gt;0,
INDEX(中間シート!B$1:B$149,QUOTIENT(ROW(A1409)-2, 参照用!$J$12) + 3,1),
"")</f>
        <v>46036</v>
      </c>
      <c r="B1409" s="8" t="str">
        <f>IF(INDEX(中間シート!D$1:D$149,QUOTIENT(ROW(B1409)-2, 参照用!$J$12) + 3,1)&gt;0,
INDEX(中間シート!D$1:D$149,QUOTIENT(ROW(B1409)-2, 参照用!$J$12) + 3,1),
"")</f>
        <v>昼</v>
      </c>
      <c r="C1409" s="8" t="str">
        <f>INDEX(中間シート!$A$1:$AZ$149,MATCH(A1409&amp;B1409,中間シート!$A$1:$A$149,0),MATCH(C$1,中間シート!$A$2:$AZ$2,0))</f>
        <v/>
      </c>
      <c r="D1409" s="8" t="str">
        <f>INDEX(中間シート!$A$1:$AZ$149,MATCH($A1409&amp;$B1409,中間シート!$A$1:$A$149,0),MATCH(D$1,中間シート!$A$2:$AZ$2,0))</f>
        <v/>
      </c>
      <c r="E1409" t="str">
        <f>IF(
A1409="","",
VLOOKUP(MOD(ROW(A1409)-2, 参照用!$J$12) + 1,参照用!$N$1:$P$50,2,0)
)</f>
        <v>基礎指標</v>
      </c>
      <c r="F1409" t="str">
        <f xml:space="preserve">
IF(A1409="","",
VLOOKUP(MOD(ROW(A1409)-2, 参照用!$J$12) + 1,参照用!$N$1:$P$50,3,0)
)</f>
        <v>ストレス</v>
      </c>
      <c r="G1409">
        <f xml:space="preserve">
IF(A1409="","",
IFERROR(
INDEX(中間シート!$B:$CB,
MATCH(A1409&amp;B1409,中間シート!$A$1:$A$149,0),
MATCH(F1409,中間シート!$B$2:$CB$2,0)
),
"")
)</f>
        <v>0</v>
      </c>
      <c r="H1409">
        <f t="shared" si="63"/>
        <v>0</v>
      </c>
      <c r="I1409" t="str">
        <f t="shared" si="64"/>
        <v/>
      </c>
      <c r="J1409" t="str">
        <f xml:space="preserve">
_xlfn.SWITCH(E1409,
"良好サイン",H1409*VLOOKUP(F1409,参照用!$P$2:$Q$55,2,0),
"注意サイン",H1409*VLOOKUP(F1409,参照用!$P$2:$Q$55,2,0),
""
)</f>
        <v/>
      </c>
      <c r="K1409" s="20">
        <f t="shared" si="65"/>
        <v>60</v>
      </c>
    </row>
    <row r="1410" spans="1:11" x14ac:dyDescent="0.2">
      <c r="A1410" s="8">
        <f>IF(INDEX(中間シート!B$1:B$149,QUOTIENT(ROW(A1410)-2, 参照用!$J$12) + 3,1)&gt;0,
INDEX(中間シート!B$1:B$149,QUOTIENT(ROW(A1410)-2, 参照用!$J$12) + 3,1),
"")</f>
        <v>46036</v>
      </c>
      <c r="B1410" s="8" t="str">
        <f>IF(INDEX(中間シート!D$1:D$149,QUOTIENT(ROW(B1410)-2, 参照用!$J$12) + 3,1)&gt;0,
INDEX(中間シート!D$1:D$149,QUOTIENT(ROW(B1410)-2, 参照用!$J$12) + 3,1),
"")</f>
        <v>昼</v>
      </c>
      <c r="C1410" s="8" t="str">
        <f>INDEX(中間シート!$A$1:$AZ$149,MATCH(A1410&amp;B1410,中間シート!$A$1:$A$149,0),MATCH(C$1,中間シート!$A$2:$AZ$2,0))</f>
        <v/>
      </c>
      <c r="D1410" s="8" t="str">
        <f>INDEX(中間シート!$A$1:$AZ$149,MATCH($A1410&amp;$B1410,中間シート!$A$1:$A$149,0),MATCH(D$1,中間シート!$A$2:$AZ$2,0))</f>
        <v/>
      </c>
      <c r="E1410" t="str">
        <f>IF(
A1410="","",
VLOOKUP(MOD(ROW(A1410)-2, 参照用!$J$12) + 1,参照用!$N$1:$P$50,2,0)
)</f>
        <v>良好サイン</v>
      </c>
      <c r="F1410" t="str">
        <f xml:space="preserve">
IF(A1410="","",
VLOOKUP(MOD(ROW(A1410)-2, 参照用!$J$12) + 1,参照用!$N$1:$P$50,3,0)
)</f>
        <v>プラス思考</v>
      </c>
      <c r="G1410">
        <f xml:space="preserve">
IF(A1410="","",
IFERROR(
INDEX(中間シート!$B:$CB,
MATCH(A1410&amp;B1410,中間シート!$A$1:$A$149,0),
MATCH(F1410,中間シート!$B$2:$CB$2,0)
),
"")
)</f>
        <v>0</v>
      </c>
      <c r="H1410">
        <f t="shared" si="63"/>
        <v>0</v>
      </c>
      <c r="I1410" t="str">
        <f t="shared" si="64"/>
        <v/>
      </c>
      <c r="J1410">
        <f xml:space="preserve">
_xlfn.SWITCH(E1410,
"良好サイン",H1410*VLOOKUP(F1410,参照用!$P$2:$Q$55,2,0),
"注意サイン",H1410*VLOOKUP(F1410,参照用!$P$2:$Q$55,2,0),
""
)</f>
        <v>0</v>
      </c>
      <c r="K1410" s="20">
        <f t="shared" si="65"/>
        <v>60</v>
      </c>
    </row>
    <row r="1411" spans="1:11" x14ac:dyDescent="0.2">
      <c r="A1411" s="8">
        <f>IF(INDEX(中間シート!B$1:B$149,QUOTIENT(ROW(A1411)-2, 参照用!$J$12) + 3,1)&gt;0,
INDEX(中間シート!B$1:B$149,QUOTIENT(ROW(A1411)-2, 参照用!$J$12) + 3,1),
"")</f>
        <v>46036</v>
      </c>
      <c r="B1411" s="8" t="str">
        <f>IF(INDEX(中間シート!D$1:D$149,QUOTIENT(ROW(B1411)-2, 参照用!$J$12) + 3,1)&gt;0,
INDEX(中間シート!D$1:D$149,QUOTIENT(ROW(B1411)-2, 参照用!$J$12) + 3,1),
"")</f>
        <v>昼</v>
      </c>
      <c r="C1411" s="8" t="str">
        <f>INDEX(中間シート!$A$1:$AZ$149,MATCH(A1411&amp;B1411,中間シート!$A$1:$A$149,0),MATCH(C$1,中間シート!$A$2:$AZ$2,0))</f>
        <v/>
      </c>
      <c r="D1411" s="8" t="str">
        <f>INDEX(中間シート!$A$1:$AZ$149,MATCH($A1411&amp;$B1411,中間シート!$A$1:$A$149,0),MATCH(D$1,中間シート!$A$2:$AZ$2,0))</f>
        <v/>
      </c>
      <c r="E1411" t="str">
        <f>IF(
A1411="","",
VLOOKUP(MOD(ROW(A1411)-2, 参照用!$J$12) + 1,参照用!$N$1:$P$50,2,0)
)</f>
        <v>良好サイン</v>
      </c>
      <c r="F1411" t="str">
        <f xml:space="preserve">
IF(A1411="","",
VLOOKUP(MOD(ROW(A1411)-2, 参照用!$J$12) + 1,参照用!$N$1:$P$50,3,0)
)</f>
        <v>元気</v>
      </c>
      <c r="G1411">
        <f xml:space="preserve">
IF(A1411="","",
IFERROR(
INDEX(中間シート!$B:$CB,
MATCH(A1411&amp;B1411,中間シート!$A$1:$A$149,0),
MATCH(F1411,中間シート!$B$2:$CB$2,0)
),
"")
)</f>
        <v>0</v>
      </c>
      <c r="H1411">
        <f t="shared" ref="H1411:H1474" si="66">IFERROR(IF(VALUE(G1411)&gt;100,"",VALUE(G1411)),"")</f>
        <v>0</v>
      </c>
      <c r="I1411" t="str">
        <f t="shared" ref="I1411:I1474" si="67">IF(H1411="",G1411,"")</f>
        <v/>
      </c>
      <c r="J1411">
        <f xml:space="preserve">
_xlfn.SWITCH(E1411,
"良好サイン",H1411*VLOOKUP(F1411,参照用!$P$2:$Q$55,2,0),
"注意サイン",H1411*VLOOKUP(F1411,参照用!$P$2:$Q$55,2,0),
""
)</f>
        <v>0</v>
      </c>
      <c r="K1411" s="20">
        <f t="shared" ref="K1411:K1474" si="68">IFERROR(IF(A1411="","",(60+SUMIFS($J$1:$J$3999,$A$1:$A$3999,A1411,$B$1:$B$3999,B1411)))
/
(1+SUMIFS(H:H,A:A,A1411,B:B,B1411,E:E,"悪化サイン")),"")</f>
        <v>60</v>
      </c>
    </row>
    <row r="1412" spans="1:11" x14ac:dyDescent="0.2">
      <c r="A1412" s="8">
        <f>IF(INDEX(中間シート!B$1:B$149,QUOTIENT(ROW(A1412)-2, 参照用!$J$12) + 3,1)&gt;0,
INDEX(中間シート!B$1:B$149,QUOTIENT(ROW(A1412)-2, 参照用!$J$12) + 3,1),
"")</f>
        <v>46036</v>
      </c>
      <c r="B1412" s="8" t="str">
        <f>IF(INDEX(中間シート!D$1:D$149,QUOTIENT(ROW(B1412)-2, 参照用!$J$12) + 3,1)&gt;0,
INDEX(中間シート!D$1:D$149,QUOTIENT(ROW(B1412)-2, 参照用!$J$12) + 3,1),
"")</f>
        <v>昼</v>
      </c>
      <c r="C1412" s="8" t="str">
        <f>INDEX(中間シート!$A$1:$AZ$149,MATCH(A1412&amp;B1412,中間シート!$A$1:$A$149,0),MATCH(C$1,中間シート!$A$2:$AZ$2,0))</f>
        <v/>
      </c>
      <c r="D1412" s="8" t="str">
        <f>INDEX(中間シート!$A$1:$AZ$149,MATCH($A1412&amp;$B1412,中間シート!$A$1:$A$149,0),MATCH(D$1,中間シート!$A$2:$AZ$2,0))</f>
        <v/>
      </c>
      <c r="E1412" t="str">
        <f>IF(
A1412="","",
VLOOKUP(MOD(ROW(A1412)-2, 参照用!$J$12) + 1,参照用!$N$1:$P$50,2,0)
)</f>
        <v>良好サイン</v>
      </c>
      <c r="F1412" t="str">
        <f xml:space="preserve">
IF(A1412="","",
VLOOKUP(MOD(ROW(A1412)-2, 参照用!$J$12) + 1,参照用!$N$1:$P$50,3,0)
)</f>
        <v>やる気あり</v>
      </c>
      <c r="G1412">
        <f xml:space="preserve">
IF(A1412="","",
IFERROR(
INDEX(中間シート!$B:$CB,
MATCH(A1412&amp;B1412,中間シート!$A$1:$A$149,0),
MATCH(F1412,中間シート!$B$2:$CB$2,0)
),
"")
)</f>
        <v>0</v>
      </c>
      <c r="H1412">
        <f t="shared" si="66"/>
        <v>0</v>
      </c>
      <c r="I1412" t="str">
        <f t="shared" si="67"/>
        <v/>
      </c>
      <c r="J1412">
        <f xml:space="preserve">
_xlfn.SWITCH(E1412,
"良好サイン",H1412*VLOOKUP(F1412,参照用!$P$2:$Q$55,2,0),
"注意サイン",H1412*VLOOKUP(F1412,参照用!$P$2:$Q$55,2,0),
""
)</f>
        <v>0</v>
      </c>
      <c r="K1412" s="20">
        <f t="shared" si="68"/>
        <v>60</v>
      </c>
    </row>
    <row r="1413" spans="1:11" x14ac:dyDescent="0.2">
      <c r="A1413" s="8">
        <f>IF(INDEX(中間シート!B$1:B$149,QUOTIENT(ROW(A1413)-2, 参照用!$J$12) + 3,1)&gt;0,
INDEX(中間シート!B$1:B$149,QUOTIENT(ROW(A1413)-2, 参照用!$J$12) + 3,1),
"")</f>
        <v>46036</v>
      </c>
      <c r="B1413" s="8" t="str">
        <f>IF(INDEX(中間シート!D$1:D$149,QUOTIENT(ROW(B1413)-2, 参照用!$J$12) + 3,1)&gt;0,
INDEX(中間シート!D$1:D$149,QUOTIENT(ROW(B1413)-2, 参照用!$J$12) + 3,1),
"")</f>
        <v>昼</v>
      </c>
      <c r="C1413" s="8" t="str">
        <f>INDEX(中間シート!$A$1:$AZ$149,MATCH(A1413&amp;B1413,中間シート!$A$1:$A$149,0),MATCH(C$1,中間シート!$A$2:$AZ$2,0))</f>
        <v/>
      </c>
      <c r="D1413" s="8" t="str">
        <f>INDEX(中間シート!$A$1:$AZ$149,MATCH($A1413&amp;$B1413,中間シート!$A$1:$A$149,0),MATCH(D$1,中間シート!$A$2:$AZ$2,0))</f>
        <v/>
      </c>
      <c r="E1413" t="str">
        <f>IF(
A1413="","",
VLOOKUP(MOD(ROW(A1413)-2, 参照用!$J$12) + 1,参照用!$N$1:$P$50,2,0)
)</f>
        <v>良好サイン</v>
      </c>
      <c r="F1413" t="str">
        <f xml:space="preserve">
IF(A1413="","",
VLOOKUP(MOD(ROW(A1413)-2, 参照用!$J$12) + 1,参照用!$N$1:$P$50,3,0)
)</f>
        <v>心に余裕</v>
      </c>
      <c r="G1413">
        <f xml:space="preserve">
IF(A1413="","",
IFERROR(
INDEX(中間シート!$B:$CB,
MATCH(A1413&amp;B1413,中間シート!$A$1:$A$149,0),
MATCH(F1413,中間シート!$B$2:$CB$2,0)
),
"")
)</f>
        <v>0</v>
      </c>
      <c r="H1413">
        <f t="shared" si="66"/>
        <v>0</v>
      </c>
      <c r="I1413" t="str">
        <f t="shared" si="67"/>
        <v/>
      </c>
      <c r="J1413">
        <f xml:space="preserve">
_xlfn.SWITCH(E1413,
"良好サイン",H1413*VLOOKUP(F1413,参照用!$P$2:$Q$55,2,0),
"注意サイン",H1413*VLOOKUP(F1413,参照用!$P$2:$Q$55,2,0),
""
)</f>
        <v>0</v>
      </c>
      <c r="K1413" s="20">
        <f t="shared" si="68"/>
        <v>60</v>
      </c>
    </row>
    <row r="1414" spans="1:11" x14ac:dyDescent="0.2">
      <c r="A1414" s="8">
        <f>IF(INDEX(中間シート!B$1:B$149,QUOTIENT(ROW(A1414)-2, 参照用!$J$12) + 3,1)&gt;0,
INDEX(中間シート!B$1:B$149,QUOTIENT(ROW(A1414)-2, 参照用!$J$12) + 3,1),
"")</f>
        <v>46036</v>
      </c>
      <c r="B1414" s="8" t="str">
        <f>IF(INDEX(中間シート!D$1:D$149,QUOTIENT(ROW(B1414)-2, 参照用!$J$12) + 3,1)&gt;0,
INDEX(中間シート!D$1:D$149,QUOTIENT(ROW(B1414)-2, 参照用!$J$12) + 3,1),
"")</f>
        <v>昼</v>
      </c>
      <c r="C1414" s="8" t="str">
        <f>INDEX(中間シート!$A$1:$AZ$149,MATCH(A1414&amp;B1414,中間シート!$A$1:$A$149,0),MATCH(C$1,中間シート!$A$2:$AZ$2,0))</f>
        <v/>
      </c>
      <c r="D1414" s="8" t="str">
        <f>INDEX(中間シート!$A$1:$AZ$149,MATCH($A1414&amp;$B1414,中間シート!$A$1:$A$149,0),MATCH(D$1,中間シート!$A$2:$AZ$2,0))</f>
        <v/>
      </c>
      <c r="E1414" t="str">
        <f>IF(
A1414="","",
VLOOKUP(MOD(ROW(A1414)-2, 参照用!$J$12) + 1,参照用!$N$1:$P$50,2,0)
)</f>
        <v>良好サイン</v>
      </c>
      <c r="F1414" t="str">
        <f xml:space="preserve">
IF(A1414="","",
VLOOKUP(MOD(ROW(A1414)-2, 参照用!$J$12) + 1,参照用!$N$1:$P$50,3,0)
)</f>
        <v>イキイキ</v>
      </c>
      <c r="G1414">
        <f xml:space="preserve">
IF(A1414="","",
IFERROR(
INDEX(中間シート!$B:$CB,
MATCH(A1414&amp;B1414,中間シート!$A$1:$A$149,0),
MATCH(F1414,中間シート!$B$2:$CB$2,0)
),
"")
)</f>
        <v>0</v>
      </c>
      <c r="H1414">
        <f t="shared" si="66"/>
        <v>0</v>
      </c>
      <c r="I1414" t="str">
        <f t="shared" si="67"/>
        <v/>
      </c>
      <c r="J1414">
        <f xml:space="preserve">
_xlfn.SWITCH(E1414,
"良好サイン",H1414*VLOOKUP(F1414,参照用!$P$2:$Q$55,2,0),
"注意サイン",H1414*VLOOKUP(F1414,参照用!$P$2:$Q$55,2,0),
""
)</f>
        <v>0</v>
      </c>
      <c r="K1414" s="20">
        <f t="shared" si="68"/>
        <v>60</v>
      </c>
    </row>
    <row r="1415" spans="1:11" x14ac:dyDescent="0.2">
      <c r="A1415" s="8">
        <f>IF(INDEX(中間シート!B$1:B$149,QUOTIENT(ROW(A1415)-2, 参照用!$J$12) + 3,1)&gt;0,
INDEX(中間シート!B$1:B$149,QUOTIENT(ROW(A1415)-2, 参照用!$J$12) + 3,1),
"")</f>
        <v>46036</v>
      </c>
      <c r="B1415" s="8" t="str">
        <f>IF(INDEX(中間シート!D$1:D$149,QUOTIENT(ROW(B1415)-2, 参照用!$J$12) + 3,1)&gt;0,
INDEX(中間シート!D$1:D$149,QUOTIENT(ROW(B1415)-2, 参照用!$J$12) + 3,1),
"")</f>
        <v>昼</v>
      </c>
      <c r="C1415" s="8" t="str">
        <f>INDEX(中間シート!$A$1:$AZ$149,MATCH(A1415&amp;B1415,中間シート!$A$1:$A$149,0),MATCH(C$1,中間シート!$A$2:$AZ$2,0))</f>
        <v/>
      </c>
      <c r="D1415" s="8" t="str">
        <f>INDEX(中間シート!$A$1:$AZ$149,MATCH($A1415&amp;$B1415,中間シート!$A$1:$A$149,0),MATCH(D$1,中間シート!$A$2:$AZ$2,0))</f>
        <v/>
      </c>
      <c r="E1415" t="str">
        <f>IF(
A1415="","",
VLOOKUP(MOD(ROW(A1415)-2, 参照用!$J$12) + 1,参照用!$N$1:$P$50,2,0)
)</f>
        <v>良好サイン</v>
      </c>
      <c r="F1415" t="str">
        <f xml:space="preserve">
IF(A1415="","",
VLOOKUP(MOD(ROW(A1415)-2, 参照用!$J$12) + 1,参照用!$N$1:$P$50,3,0)
)</f>
        <v>活動的</v>
      </c>
      <c r="G1415">
        <f xml:space="preserve">
IF(A1415="","",
IFERROR(
INDEX(中間シート!$B:$CB,
MATCH(A1415&amp;B1415,中間シート!$A$1:$A$149,0),
MATCH(F1415,中間シート!$B$2:$CB$2,0)
),
"")
)</f>
        <v>0</v>
      </c>
      <c r="H1415">
        <f t="shared" si="66"/>
        <v>0</v>
      </c>
      <c r="I1415" t="str">
        <f t="shared" si="67"/>
        <v/>
      </c>
      <c r="J1415">
        <f xml:space="preserve">
_xlfn.SWITCH(E1415,
"良好サイン",H1415*VLOOKUP(F1415,参照用!$P$2:$Q$55,2,0),
"注意サイン",H1415*VLOOKUP(F1415,参照用!$P$2:$Q$55,2,0),
""
)</f>
        <v>0</v>
      </c>
      <c r="K1415" s="20">
        <f t="shared" si="68"/>
        <v>60</v>
      </c>
    </row>
    <row r="1416" spans="1:11" x14ac:dyDescent="0.2">
      <c r="A1416" s="8">
        <f>IF(INDEX(中間シート!B$1:B$149,QUOTIENT(ROW(A1416)-2, 参照用!$J$12) + 3,1)&gt;0,
INDEX(中間シート!B$1:B$149,QUOTIENT(ROW(A1416)-2, 参照用!$J$12) + 3,1),
"")</f>
        <v>46036</v>
      </c>
      <c r="B1416" s="8" t="str">
        <f>IF(INDEX(中間シート!D$1:D$149,QUOTIENT(ROW(B1416)-2, 参照用!$J$12) + 3,1)&gt;0,
INDEX(中間シート!D$1:D$149,QUOTIENT(ROW(B1416)-2, 参照用!$J$12) + 3,1),
"")</f>
        <v>昼</v>
      </c>
      <c r="C1416" s="8" t="str">
        <f>INDEX(中間シート!$A$1:$AZ$149,MATCH(A1416&amp;B1416,中間シート!$A$1:$A$149,0),MATCH(C$1,中間シート!$A$2:$AZ$2,0))</f>
        <v/>
      </c>
      <c r="D1416" s="8" t="str">
        <f>INDEX(中間シート!$A$1:$AZ$149,MATCH($A1416&amp;$B1416,中間シート!$A$1:$A$149,0),MATCH(D$1,中間シート!$A$2:$AZ$2,0))</f>
        <v/>
      </c>
      <c r="E1416" t="str">
        <f>IF(
A1416="","",
VLOOKUP(MOD(ROW(A1416)-2, 参照用!$J$12) + 1,参照用!$N$1:$P$50,2,0)
)</f>
        <v>注意サイン</v>
      </c>
      <c r="F1416" t="str">
        <f xml:space="preserve">
IF(A1416="","",
VLOOKUP(MOD(ROW(A1416)-2, 参照用!$J$12) + 1,参照用!$N$1:$P$50,3,0)
)</f>
        <v>ため息が増加</v>
      </c>
      <c r="G1416">
        <f xml:space="preserve">
IF(A1416="","",
IFERROR(
INDEX(中間シート!$B:$CB,
MATCH(A1416&amp;B1416,中間シート!$A$1:$A$149,0),
MATCH(F1416,中間シート!$B$2:$CB$2,0)
),
"")
)</f>
        <v>0</v>
      </c>
      <c r="H1416">
        <f t="shared" si="66"/>
        <v>0</v>
      </c>
      <c r="I1416" t="str">
        <f t="shared" si="67"/>
        <v/>
      </c>
      <c r="J1416">
        <f xml:space="preserve">
_xlfn.SWITCH(E1416,
"良好サイン",H1416*VLOOKUP(F1416,参照用!$P$2:$Q$55,2,0),
"注意サイン",H1416*VLOOKUP(F1416,参照用!$P$2:$Q$55,2,0),
""
)</f>
        <v>0</v>
      </c>
      <c r="K1416" s="20">
        <f t="shared" si="68"/>
        <v>60</v>
      </c>
    </row>
    <row r="1417" spans="1:11" x14ac:dyDescent="0.2">
      <c r="A1417" s="8">
        <f>IF(INDEX(中間シート!B$1:B$149,QUOTIENT(ROW(A1417)-2, 参照用!$J$12) + 3,1)&gt;0,
INDEX(中間シート!B$1:B$149,QUOTIENT(ROW(A1417)-2, 参照用!$J$12) + 3,1),
"")</f>
        <v>46036</v>
      </c>
      <c r="B1417" s="8" t="str">
        <f>IF(INDEX(中間シート!D$1:D$149,QUOTIENT(ROW(B1417)-2, 参照用!$J$12) + 3,1)&gt;0,
INDEX(中間シート!D$1:D$149,QUOTIENT(ROW(B1417)-2, 参照用!$J$12) + 3,1),
"")</f>
        <v>昼</v>
      </c>
      <c r="C1417" s="8" t="str">
        <f>INDEX(中間シート!$A$1:$AZ$149,MATCH(A1417&amp;B1417,中間シート!$A$1:$A$149,0),MATCH(C$1,中間シート!$A$2:$AZ$2,0))</f>
        <v/>
      </c>
      <c r="D1417" s="8" t="str">
        <f>INDEX(中間シート!$A$1:$AZ$149,MATCH($A1417&amp;$B1417,中間シート!$A$1:$A$149,0),MATCH(D$1,中間シート!$A$2:$AZ$2,0))</f>
        <v/>
      </c>
      <c r="E1417" t="str">
        <f>IF(
A1417="","",
VLOOKUP(MOD(ROW(A1417)-2, 参照用!$J$12) + 1,参照用!$N$1:$P$50,2,0)
)</f>
        <v>注意サイン</v>
      </c>
      <c r="F1417" t="str">
        <f xml:space="preserve">
IF(A1417="","",
VLOOKUP(MOD(ROW(A1417)-2, 参照用!$J$12) + 1,参照用!$N$1:$P$50,3,0)
)</f>
        <v>もやもや</v>
      </c>
      <c r="G1417">
        <f xml:space="preserve">
IF(A1417="","",
IFERROR(
INDEX(中間シート!$B:$CB,
MATCH(A1417&amp;B1417,中間シート!$A$1:$A$149,0),
MATCH(F1417,中間シート!$B$2:$CB$2,0)
),
"")
)</f>
        <v>0</v>
      </c>
      <c r="H1417">
        <f t="shared" si="66"/>
        <v>0</v>
      </c>
      <c r="I1417" t="str">
        <f t="shared" si="67"/>
        <v/>
      </c>
      <c r="J1417">
        <f xml:space="preserve">
_xlfn.SWITCH(E1417,
"良好サイン",H1417*VLOOKUP(F1417,参照用!$P$2:$Q$55,2,0),
"注意サイン",H1417*VLOOKUP(F1417,参照用!$P$2:$Q$55,2,0),
""
)</f>
        <v>0</v>
      </c>
      <c r="K1417" s="20">
        <f t="shared" si="68"/>
        <v>60</v>
      </c>
    </row>
    <row r="1418" spans="1:11" x14ac:dyDescent="0.2">
      <c r="A1418" s="8">
        <f>IF(INDEX(中間シート!B$1:B$149,QUOTIENT(ROW(A1418)-2, 参照用!$J$12) + 3,1)&gt;0,
INDEX(中間シート!B$1:B$149,QUOTIENT(ROW(A1418)-2, 参照用!$J$12) + 3,1),
"")</f>
        <v>46036</v>
      </c>
      <c r="B1418" s="8" t="str">
        <f>IF(INDEX(中間シート!D$1:D$149,QUOTIENT(ROW(B1418)-2, 参照用!$J$12) + 3,1)&gt;0,
INDEX(中間シート!D$1:D$149,QUOTIENT(ROW(B1418)-2, 参照用!$J$12) + 3,1),
"")</f>
        <v>昼</v>
      </c>
      <c r="C1418" s="8" t="str">
        <f>INDEX(中間シート!$A$1:$AZ$149,MATCH(A1418&amp;B1418,中間シート!$A$1:$A$149,0),MATCH(C$1,中間シート!$A$2:$AZ$2,0))</f>
        <v/>
      </c>
      <c r="D1418" s="8" t="str">
        <f>INDEX(中間シート!$A$1:$AZ$149,MATCH($A1418&amp;$B1418,中間シート!$A$1:$A$149,0),MATCH(D$1,中間シート!$A$2:$AZ$2,0))</f>
        <v/>
      </c>
      <c r="E1418" t="str">
        <f>IF(
A1418="","",
VLOOKUP(MOD(ROW(A1418)-2, 参照用!$J$12) + 1,参照用!$N$1:$P$50,2,0)
)</f>
        <v>注意サイン</v>
      </c>
      <c r="F1418" t="str">
        <f xml:space="preserve">
IF(A1418="","",
VLOOKUP(MOD(ROW(A1418)-2, 参照用!$J$12) + 1,参照用!$N$1:$P$50,3,0)
)</f>
        <v>だるい</v>
      </c>
      <c r="G1418">
        <f xml:space="preserve">
IF(A1418="","",
IFERROR(
INDEX(中間シート!$B:$CB,
MATCH(A1418&amp;B1418,中間シート!$A$1:$A$149,0),
MATCH(F1418,中間シート!$B$2:$CB$2,0)
),
"")
)</f>
        <v>0</v>
      </c>
      <c r="H1418">
        <f t="shared" si="66"/>
        <v>0</v>
      </c>
      <c r="I1418" t="str">
        <f t="shared" si="67"/>
        <v/>
      </c>
      <c r="J1418">
        <f xml:space="preserve">
_xlfn.SWITCH(E1418,
"良好サイン",H1418*VLOOKUP(F1418,参照用!$P$2:$Q$55,2,0),
"注意サイン",H1418*VLOOKUP(F1418,参照用!$P$2:$Q$55,2,0),
""
)</f>
        <v>0</v>
      </c>
      <c r="K1418" s="20">
        <f t="shared" si="68"/>
        <v>60</v>
      </c>
    </row>
    <row r="1419" spans="1:11" x14ac:dyDescent="0.2">
      <c r="A1419" s="8">
        <f>IF(INDEX(中間シート!B$1:B$149,QUOTIENT(ROW(A1419)-2, 参照用!$J$12) + 3,1)&gt;0,
INDEX(中間シート!B$1:B$149,QUOTIENT(ROW(A1419)-2, 参照用!$J$12) + 3,1),
"")</f>
        <v>46036</v>
      </c>
      <c r="B1419" s="8" t="str">
        <f>IF(INDEX(中間シート!D$1:D$149,QUOTIENT(ROW(B1419)-2, 参照用!$J$12) + 3,1)&gt;0,
INDEX(中間シート!D$1:D$149,QUOTIENT(ROW(B1419)-2, 参照用!$J$12) + 3,1),
"")</f>
        <v>昼</v>
      </c>
      <c r="C1419" s="8" t="str">
        <f>INDEX(中間シート!$A$1:$AZ$149,MATCH(A1419&amp;B1419,中間シート!$A$1:$A$149,0),MATCH(C$1,中間シート!$A$2:$AZ$2,0))</f>
        <v/>
      </c>
      <c r="D1419" s="8" t="str">
        <f>INDEX(中間シート!$A$1:$AZ$149,MATCH($A1419&amp;$B1419,中間シート!$A$1:$A$149,0),MATCH(D$1,中間シート!$A$2:$AZ$2,0))</f>
        <v/>
      </c>
      <c r="E1419" t="str">
        <f>IF(
A1419="","",
VLOOKUP(MOD(ROW(A1419)-2, 参照用!$J$12) + 1,参照用!$N$1:$P$50,2,0)
)</f>
        <v>注意サイン</v>
      </c>
      <c r="F1419" t="str">
        <f xml:space="preserve">
IF(A1419="","",
VLOOKUP(MOD(ROW(A1419)-2, 参照用!$J$12) + 1,参照用!$N$1:$P$50,3,0)
)</f>
        <v>ぼーっとする</v>
      </c>
      <c r="G1419">
        <f xml:space="preserve">
IF(A1419="","",
IFERROR(
INDEX(中間シート!$B:$CB,
MATCH(A1419&amp;B1419,中間シート!$A$1:$A$149,0),
MATCH(F1419,中間シート!$B$2:$CB$2,0)
),
"")
)</f>
        <v>0</v>
      </c>
      <c r="H1419">
        <f t="shared" si="66"/>
        <v>0</v>
      </c>
      <c r="I1419" t="str">
        <f t="shared" si="67"/>
        <v/>
      </c>
      <c r="J1419">
        <f xml:space="preserve">
_xlfn.SWITCH(E1419,
"良好サイン",H1419*VLOOKUP(F1419,参照用!$P$2:$Q$55,2,0),
"注意サイン",H1419*VLOOKUP(F1419,参照用!$P$2:$Q$55,2,0),
""
)</f>
        <v>0</v>
      </c>
      <c r="K1419" s="20">
        <f t="shared" si="68"/>
        <v>60</v>
      </c>
    </row>
    <row r="1420" spans="1:11" x14ac:dyDescent="0.2">
      <c r="A1420" s="8">
        <f>IF(INDEX(中間シート!B$1:B$149,QUOTIENT(ROW(A1420)-2, 参照用!$J$12) + 3,1)&gt;0,
INDEX(中間シート!B$1:B$149,QUOTIENT(ROW(A1420)-2, 参照用!$J$12) + 3,1),
"")</f>
        <v>46036</v>
      </c>
      <c r="B1420" s="8" t="str">
        <f>IF(INDEX(中間シート!D$1:D$149,QUOTIENT(ROW(B1420)-2, 参照用!$J$12) + 3,1)&gt;0,
INDEX(中間シート!D$1:D$149,QUOTIENT(ROW(B1420)-2, 参照用!$J$12) + 3,1),
"")</f>
        <v>昼</v>
      </c>
      <c r="C1420" s="8" t="str">
        <f>INDEX(中間シート!$A$1:$AZ$149,MATCH(A1420&amp;B1420,中間シート!$A$1:$A$149,0),MATCH(C$1,中間シート!$A$2:$AZ$2,0))</f>
        <v/>
      </c>
      <c r="D1420" s="8" t="str">
        <f>INDEX(中間シート!$A$1:$AZ$149,MATCH($A1420&amp;$B1420,中間シート!$A$1:$A$149,0),MATCH(D$1,中間シート!$A$2:$AZ$2,0))</f>
        <v/>
      </c>
      <c r="E1420" t="str">
        <f>IF(
A1420="","",
VLOOKUP(MOD(ROW(A1420)-2, 参照用!$J$12) + 1,参照用!$N$1:$P$50,2,0)
)</f>
        <v>注意サイン</v>
      </c>
      <c r="F1420" t="str">
        <f xml:space="preserve">
IF(A1420="","",
VLOOKUP(MOD(ROW(A1420)-2, 参照用!$J$12) + 1,参照用!$N$1:$P$50,3,0)
)</f>
        <v>協調性が低下</v>
      </c>
      <c r="G1420">
        <f xml:space="preserve">
IF(A1420="","",
IFERROR(
INDEX(中間シート!$B:$CB,
MATCH(A1420&amp;B1420,中間シート!$A$1:$A$149,0),
MATCH(F1420,中間シート!$B$2:$CB$2,0)
),
"")
)</f>
        <v>0</v>
      </c>
      <c r="H1420">
        <f t="shared" si="66"/>
        <v>0</v>
      </c>
      <c r="I1420" t="str">
        <f t="shared" si="67"/>
        <v/>
      </c>
      <c r="J1420">
        <f xml:space="preserve">
_xlfn.SWITCH(E1420,
"良好サイン",H1420*VLOOKUP(F1420,参照用!$P$2:$Q$55,2,0),
"注意サイン",H1420*VLOOKUP(F1420,参照用!$P$2:$Q$55,2,0),
""
)</f>
        <v>0</v>
      </c>
      <c r="K1420" s="20">
        <f t="shared" si="68"/>
        <v>60</v>
      </c>
    </row>
    <row r="1421" spans="1:11" x14ac:dyDescent="0.2">
      <c r="A1421" s="8">
        <f>IF(INDEX(中間シート!B$1:B$149,QUOTIENT(ROW(A1421)-2, 参照用!$J$12) + 3,1)&gt;0,
INDEX(中間シート!B$1:B$149,QUOTIENT(ROW(A1421)-2, 参照用!$J$12) + 3,1),
"")</f>
        <v>46036</v>
      </c>
      <c r="B1421" s="8" t="str">
        <f>IF(INDEX(中間シート!D$1:D$149,QUOTIENT(ROW(B1421)-2, 参照用!$J$12) + 3,1)&gt;0,
INDEX(中間シート!D$1:D$149,QUOTIENT(ROW(B1421)-2, 参照用!$J$12) + 3,1),
"")</f>
        <v>昼</v>
      </c>
      <c r="C1421" s="8" t="str">
        <f>INDEX(中間シート!$A$1:$AZ$149,MATCH(A1421&amp;B1421,中間シート!$A$1:$A$149,0),MATCH(C$1,中間シート!$A$2:$AZ$2,0))</f>
        <v/>
      </c>
      <c r="D1421" s="8" t="str">
        <f>INDEX(中間シート!$A$1:$AZ$149,MATCH($A1421&amp;$B1421,中間シート!$A$1:$A$149,0),MATCH(D$1,中間シート!$A$2:$AZ$2,0))</f>
        <v/>
      </c>
      <c r="E1421" t="str">
        <f>IF(
A1421="","",
VLOOKUP(MOD(ROW(A1421)-2, 参照用!$J$12) + 1,参照用!$N$1:$P$50,2,0)
)</f>
        <v>注意サイン</v>
      </c>
      <c r="F1421" t="str">
        <f xml:space="preserve">
IF(A1421="","",
VLOOKUP(MOD(ROW(A1421)-2, 参照用!$J$12) + 1,参照用!$N$1:$P$50,3,0)
)</f>
        <v>憂鬱</v>
      </c>
      <c r="G1421">
        <f xml:space="preserve">
IF(A1421="","",
IFERROR(
INDEX(中間シート!$B:$CB,
MATCH(A1421&amp;B1421,中間シート!$A$1:$A$149,0),
MATCH(F1421,中間シート!$B$2:$CB$2,0)
),
"")
)</f>
        <v>0</v>
      </c>
      <c r="H1421">
        <f t="shared" si="66"/>
        <v>0</v>
      </c>
      <c r="I1421" t="str">
        <f t="shared" si="67"/>
        <v/>
      </c>
      <c r="J1421">
        <f xml:space="preserve">
_xlfn.SWITCH(E1421,
"良好サイン",H1421*VLOOKUP(F1421,参照用!$P$2:$Q$55,2,0),
"注意サイン",H1421*VLOOKUP(F1421,参照用!$P$2:$Q$55,2,0),
""
)</f>
        <v>0</v>
      </c>
      <c r="K1421" s="20">
        <f t="shared" si="68"/>
        <v>60</v>
      </c>
    </row>
    <row r="1422" spans="1:11" x14ac:dyDescent="0.2">
      <c r="A1422" s="8">
        <f>IF(INDEX(中間シート!B$1:B$149,QUOTIENT(ROW(A1422)-2, 参照用!$J$12) + 3,1)&gt;0,
INDEX(中間シート!B$1:B$149,QUOTIENT(ROW(A1422)-2, 参照用!$J$12) + 3,1),
"")</f>
        <v>46036</v>
      </c>
      <c r="B1422" s="8" t="str">
        <f>IF(INDEX(中間シート!D$1:D$149,QUOTIENT(ROW(B1422)-2, 参照用!$J$12) + 3,1)&gt;0,
INDEX(中間シート!D$1:D$149,QUOTIENT(ROW(B1422)-2, 参照用!$J$12) + 3,1),
"")</f>
        <v>昼</v>
      </c>
      <c r="C1422" s="8" t="str">
        <f>INDEX(中間シート!$A$1:$AZ$149,MATCH(A1422&amp;B1422,中間シート!$A$1:$A$149,0),MATCH(C$1,中間シート!$A$2:$AZ$2,0))</f>
        <v/>
      </c>
      <c r="D1422" s="8" t="str">
        <f>INDEX(中間シート!$A$1:$AZ$149,MATCH($A1422&amp;$B1422,中間シート!$A$1:$A$149,0),MATCH(D$1,中間シート!$A$2:$AZ$2,0))</f>
        <v/>
      </c>
      <c r="E1422" t="str">
        <f>IF(
A1422="","",
VLOOKUP(MOD(ROW(A1422)-2, 参照用!$J$12) + 1,参照用!$N$1:$P$50,2,0)
)</f>
        <v>注意サイン</v>
      </c>
      <c r="F1422" t="str">
        <f xml:space="preserve">
IF(A1422="","",
VLOOKUP(MOD(ROW(A1422)-2, 参照用!$J$12) + 1,参照用!$N$1:$P$50,3,0)
)</f>
        <v>やる気が無い</v>
      </c>
      <c r="G1422">
        <f xml:space="preserve">
IF(A1422="","",
IFERROR(
INDEX(中間シート!$B:$CB,
MATCH(A1422&amp;B1422,中間シート!$A$1:$A$149,0),
MATCH(F1422,中間シート!$B$2:$CB$2,0)
),
"")
)</f>
        <v>0</v>
      </c>
      <c r="H1422">
        <f t="shared" si="66"/>
        <v>0</v>
      </c>
      <c r="I1422" t="str">
        <f t="shared" si="67"/>
        <v/>
      </c>
      <c r="J1422">
        <f xml:space="preserve">
_xlfn.SWITCH(E1422,
"良好サイン",H1422*VLOOKUP(F1422,参照用!$P$2:$Q$55,2,0),
"注意サイン",H1422*VLOOKUP(F1422,参照用!$P$2:$Q$55,2,0),
""
)</f>
        <v>0</v>
      </c>
      <c r="K1422" s="20">
        <f t="shared" si="68"/>
        <v>60</v>
      </c>
    </row>
    <row r="1423" spans="1:11" x14ac:dyDescent="0.2">
      <c r="A1423" s="8">
        <f>IF(INDEX(中間シート!B$1:B$149,QUOTIENT(ROW(A1423)-2, 参照用!$J$12) + 3,1)&gt;0,
INDEX(中間シート!B$1:B$149,QUOTIENT(ROW(A1423)-2, 参照用!$J$12) + 3,1),
"")</f>
        <v>46036</v>
      </c>
      <c r="B1423" s="8" t="str">
        <f>IF(INDEX(中間シート!D$1:D$149,QUOTIENT(ROW(B1423)-2, 参照用!$J$12) + 3,1)&gt;0,
INDEX(中間シート!D$1:D$149,QUOTIENT(ROW(B1423)-2, 参照用!$J$12) + 3,1),
"")</f>
        <v>昼</v>
      </c>
      <c r="C1423" s="8" t="str">
        <f>INDEX(中間シート!$A$1:$AZ$149,MATCH(A1423&amp;B1423,中間シート!$A$1:$A$149,0),MATCH(C$1,中間シート!$A$2:$AZ$2,0))</f>
        <v/>
      </c>
      <c r="D1423" s="8" t="str">
        <f>INDEX(中間シート!$A$1:$AZ$149,MATCH($A1423&amp;$B1423,中間シート!$A$1:$A$149,0),MATCH(D$1,中間シート!$A$2:$AZ$2,0))</f>
        <v/>
      </c>
      <c r="E1423" t="str">
        <f>IF(
A1423="","",
VLOOKUP(MOD(ROW(A1423)-2, 参照用!$J$12) + 1,参照用!$N$1:$P$50,2,0)
)</f>
        <v>注意サイン</v>
      </c>
      <c r="F1423" t="str">
        <f xml:space="preserve">
IF(A1423="","",
VLOOKUP(MOD(ROW(A1423)-2, 参照用!$J$12) + 1,参照用!$N$1:$P$50,3,0)
)</f>
        <v>物忘れ</v>
      </c>
      <c r="G1423">
        <f xml:space="preserve">
IF(A1423="","",
IFERROR(
INDEX(中間シート!$B:$CB,
MATCH(A1423&amp;B1423,中間シート!$A$1:$A$149,0),
MATCH(F1423,中間シート!$B$2:$CB$2,0)
),
"")
)</f>
        <v>0</v>
      </c>
      <c r="H1423">
        <f t="shared" si="66"/>
        <v>0</v>
      </c>
      <c r="I1423" t="str">
        <f t="shared" si="67"/>
        <v/>
      </c>
      <c r="J1423">
        <f xml:space="preserve">
_xlfn.SWITCH(E1423,
"良好サイン",H1423*VLOOKUP(F1423,参照用!$P$2:$Q$55,2,0),
"注意サイン",H1423*VLOOKUP(F1423,参照用!$P$2:$Q$55,2,0),
""
)</f>
        <v>0</v>
      </c>
      <c r="K1423" s="20">
        <f t="shared" si="68"/>
        <v>60</v>
      </c>
    </row>
    <row r="1424" spans="1:11" x14ac:dyDescent="0.2">
      <c r="A1424" s="8">
        <f>IF(INDEX(中間シート!B$1:B$149,QUOTIENT(ROW(A1424)-2, 参照用!$J$12) + 3,1)&gt;0,
INDEX(中間シート!B$1:B$149,QUOTIENT(ROW(A1424)-2, 参照用!$J$12) + 3,1),
"")</f>
        <v>46036</v>
      </c>
      <c r="B1424" s="8" t="str">
        <f>IF(INDEX(中間シート!D$1:D$149,QUOTIENT(ROW(B1424)-2, 参照用!$J$12) + 3,1)&gt;0,
INDEX(中間シート!D$1:D$149,QUOTIENT(ROW(B1424)-2, 参照用!$J$12) + 3,1),
"")</f>
        <v>昼</v>
      </c>
      <c r="C1424" s="8" t="str">
        <f>INDEX(中間シート!$A$1:$AZ$149,MATCH(A1424&amp;B1424,中間シート!$A$1:$A$149,0),MATCH(C$1,中間シート!$A$2:$AZ$2,0))</f>
        <v/>
      </c>
      <c r="D1424" s="8" t="str">
        <f>INDEX(中間シート!$A$1:$AZ$149,MATCH($A1424&amp;$B1424,中間シート!$A$1:$A$149,0),MATCH(D$1,中間シート!$A$2:$AZ$2,0))</f>
        <v/>
      </c>
      <c r="E1424" t="str">
        <f>IF(
A1424="","",
VLOOKUP(MOD(ROW(A1424)-2, 参照用!$J$12) + 1,参照用!$N$1:$P$50,2,0)
)</f>
        <v>悪化サイン</v>
      </c>
      <c r="F1424" t="str">
        <f xml:space="preserve">
IF(A1424="","",
VLOOKUP(MOD(ROW(A1424)-2, 参照用!$J$12) + 1,参照用!$N$1:$P$50,3,0)
)</f>
        <v>イライラ</v>
      </c>
      <c r="G1424">
        <f xml:space="preserve">
IF(A1424="","",
IFERROR(
INDEX(中間シート!$B:$CB,
MATCH(A1424&amp;B1424,中間シート!$A$1:$A$149,0),
MATCH(F1424,中間シート!$B$2:$CB$2,0)
),
"")
)</f>
        <v>0</v>
      </c>
      <c r="H1424">
        <f t="shared" si="66"/>
        <v>0</v>
      </c>
      <c r="I1424" t="str">
        <f t="shared" si="67"/>
        <v/>
      </c>
      <c r="J1424" t="str">
        <f xml:space="preserve">
_xlfn.SWITCH(E1424,
"良好サイン",H1424*VLOOKUP(F1424,参照用!$P$2:$Q$55,2,0),
"注意サイン",H1424*VLOOKUP(F1424,参照用!$P$2:$Q$55,2,0),
""
)</f>
        <v/>
      </c>
      <c r="K1424" s="20">
        <f t="shared" si="68"/>
        <v>60</v>
      </c>
    </row>
    <row r="1425" spans="1:11" x14ac:dyDescent="0.2">
      <c r="A1425" s="8">
        <f>IF(INDEX(中間シート!B$1:B$149,QUOTIENT(ROW(A1425)-2, 参照用!$J$12) + 3,1)&gt;0,
INDEX(中間シート!B$1:B$149,QUOTIENT(ROW(A1425)-2, 参照用!$J$12) + 3,1),
"")</f>
        <v>46036</v>
      </c>
      <c r="B1425" s="8" t="str">
        <f>IF(INDEX(中間シート!D$1:D$149,QUOTIENT(ROW(B1425)-2, 参照用!$J$12) + 3,1)&gt;0,
INDEX(中間シート!D$1:D$149,QUOTIENT(ROW(B1425)-2, 参照用!$J$12) + 3,1),
"")</f>
        <v>昼</v>
      </c>
      <c r="C1425" s="8" t="str">
        <f>INDEX(中間シート!$A$1:$AZ$149,MATCH(A1425&amp;B1425,中間シート!$A$1:$A$149,0),MATCH(C$1,中間シート!$A$2:$AZ$2,0))</f>
        <v/>
      </c>
      <c r="D1425" s="8" t="str">
        <f>INDEX(中間シート!$A$1:$AZ$149,MATCH($A1425&amp;$B1425,中間シート!$A$1:$A$149,0),MATCH(D$1,中間シート!$A$2:$AZ$2,0))</f>
        <v/>
      </c>
      <c r="E1425" t="str">
        <f>IF(
A1425="","",
VLOOKUP(MOD(ROW(A1425)-2, 参照用!$J$12) + 1,参照用!$N$1:$P$50,2,0)
)</f>
        <v>悪化サイン</v>
      </c>
      <c r="F1425" t="str">
        <f xml:space="preserve">
IF(A1425="","",
VLOOKUP(MOD(ROW(A1425)-2, 参照用!$J$12) + 1,参照用!$N$1:$P$50,3,0)
)</f>
        <v>恐怖心</v>
      </c>
      <c r="G1425">
        <f xml:space="preserve">
IF(A1425="","",
IFERROR(
INDEX(中間シート!$B:$CB,
MATCH(A1425&amp;B1425,中間シート!$A$1:$A$149,0),
MATCH(F1425,中間シート!$B$2:$CB$2,0)
),
"")
)</f>
        <v>0</v>
      </c>
      <c r="H1425">
        <f t="shared" si="66"/>
        <v>0</v>
      </c>
      <c r="I1425" t="str">
        <f t="shared" si="67"/>
        <v/>
      </c>
      <c r="J1425" t="str">
        <f xml:space="preserve">
_xlfn.SWITCH(E1425,
"良好サイン",H1425*VLOOKUP(F1425,参照用!$P$2:$Q$55,2,0),
"注意サイン",H1425*VLOOKUP(F1425,参照用!$P$2:$Q$55,2,0),
""
)</f>
        <v/>
      </c>
      <c r="K1425" s="20">
        <f t="shared" si="68"/>
        <v>60</v>
      </c>
    </row>
    <row r="1426" spans="1:11" x14ac:dyDescent="0.2">
      <c r="A1426" s="8">
        <f>IF(INDEX(中間シート!B$1:B$149,QUOTIENT(ROW(A1426)-2, 参照用!$J$12) + 3,1)&gt;0,
INDEX(中間シート!B$1:B$149,QUOTIENT(ROW(A1426)-2, 参照用!$J$12) + 3,1),
"")</f>
        <v>46036</v>
      </c>
      <c r="B1426" s="8" t="str">
        <f>IF(INDEX(中間シート!D$1:D$149,QUOTIENT(ROW(B1426)-2, 参照用!$J$12) + 3,1)&gt;0,
INDEX(中間シート!D$1:D$149,QUOTIENT(ROW(B1426)-2, 参照用!$J$12) + 3,1),
"")</f>
        <v>昼</v>
      </c>
      <c r="C1426" s="8" t="str">
        <f>INDEX(中間シート!$A$1:$AZ$149,MATCH(A1426&amp;B1426,中間シート!$A$1:$A$149,0),MATCH(C$1,中間シート!$A$2:$AZ$2,0))</f>
        <v/>
      </c>
      <c r="D1426" s="8" t="str">
        <f>INDEX(中間シート!$A$1:$AZ$149,MATCH($A1426&amp;$B1426,中間シート!$A$1:$A$149,0),MATCH(D$1,中間シート!$A$2:$AZ$2,0))</f>
        <v/>
      </c>
      <c r="E1426" t="str">
        <f>IF(
A1426="","",
VLOOKUP(MOD(ROW(A1426)-2, 参照用!$J$12) + 1,参照用!$N$1:$P$50,2,0)
)</f>
        <v>悪化サイン</v>
      </c>
      <c r="F1426" t="str">
        <f xml:space="preserve">
IF(A1426="","",
VLOOKUP(MOD(ROW(A1426)-2, 参照用!$J$12) + 1,参照用!$N$1:$P$50,3,0)
)</f>
        <v>外出不可</v>
      </c>
      <c r="G1426">
        <f xml:space="preserve">
IF(A1426="","",
IFERROR(
INDEX(中間シート!$B:$CB,
MATCH(A1426&amp;B1426,中間シート!$A$1:$A$149,0),
MATCH(F1426,中間シート!$B$2:$CB$2,0)
),
"")
)</f>
        <v>0</v>
      </c>
      <c r="H1426">
        <f t="shared" si="66"/>
        <v>0</v>
      </c>
      <c r="I1426" t="str">
        <f t="shared" si="67"/>
        <v/>
      </c>
      <c r="J1426" t="str">
        <f xml:space="preserve">
_xlfn.SWITCH(E1426,
"良好サイン",H1426*VLOOKUP(F1426,参照用!$P$2:$Q$55,2,0),
"注意サイン",H1426*VLOOKUP(F1426,参照用!$P$2:$Q$55,2,0),
""
)</f>
        <v/>
      </c>
      <c r="K1426" s="20">
        <f t="shared" si="68"/>
        <v>60</v>
      </c>
    </row>
    <row r="1427" spans="1:11" x14ac:dyDescent="0.2">
      <c r="A1427" s="8">
        <f>IF(INDEX(中間シート!B$1:B$149,QUOTIENT(ROW(A1427)-2, 参照用!$J$12) + 3,1)&gt;0,
INDEX(中間シート!B$1:B$149,QUOTIENT(ROW(A1427)-2, 参照用!$J$12) + 3,1),
"")</f>
        <v>46036</v>
      </c>
      <c r="B1427" s="8" t="str">
        <f>IF(INDEX(中間シート!D$1:D$149,QUOTIENT(ROW(B1427)-2, 参照用!$J$12) + 3,1)&gt;0,
INDEX(中間シート!D$1:D$149,QUOTIENT(ROW(B1427)-2, 参照用!$J$12) + 3,1),
"")</f>
        <v>昼</v>
      </c>
      <c r="C1427" s="8" t="str">
        <f>INDEX(中間シート!$A$1:$AZ$149,MATCH(A1427&amp;B1427,中間シート!$A$1:$A$149,0),MATCH(C$1,中間シート!$A$2:$AZ$2,0))</f>
        <v/>
      </c>
      <c r="D1427" s="8" t="str">
        <f>INDEX(中間シート!$A$1:$AZ$149,MATCH($A1427&amp;$B1427,中間シート!$A$1:$A$149,0),MATCH(D$1,中間シート!$A$2:$AZ$2,0))</f>
        <v/>
      </c>
      <c r="E1427" t="str">
        <f>IF(
A1427="","",
VLOOKUP(MOD(ROW(A1427)-2, 参照用!$J$12) + 1,参照用!$N$1:$P$50,2,0)
)</f>
        <v>悪化サイン</v>
      </c>
      <c r="F1427" t="str">
        <f xml:space="preserve">
IF(A1427="","",
VLOOKUP(MOD(ROW(A1427)-2, 参照用!$J$12) + 1,参照用!$N$1:$P$50,3,0)
)</f>
        <v>思考不能</v>
      </c>
      <c r="G1427">
        <f xml:space="preserve">
IF(A1427="","",
IFERROR(
INDEX(中間シート!$B:$CB,
MATCH(A1427&amp;B1427,中間シート!$A$1:$A$149,0),
MATCH(F1427,中間シート!$B$2:$CB$2,0)
),
"")
)</f>
        <v>0</v>
      </c>
      <c r="H1427">
        <f t="shared" si="66"/>
        <v>0</v>
      </c>
      <c r="I1427" t="str">
        <f t="shared" si="67"/>
        <v/>
      </c>
      <c r="J1427" t="str">
        <f xml:space="preserve">
_xlfn.SWITCH(E1427,
"良好サイン",H1427*VLOOKUP(F1427,参照用!$P$2:$Q$55,2,0),
"注意サイン",H1427*VLOOKUP(F1427,参照用!$P$2:$Q$55,2,0),
""
)</f>
        <v/>
      </c>
      <c r="K1427" s="20">
        <f t="shared" si="68"/>
        <v>60</v>
      </c>
    </row>
    <row r="1428" spans="1:11" x14ac:dyDescent="0.2">
      <c r="A1428" s="8">
        <f>IF(INDEX(中間シート!B$1:B$149,QUOTIENT(ROW(A1428)-2, 参照用!$J$12) + 3,1)&gt;0,
INDEX(中間シート!B$1:B$149,QUOTIENT(ROW(A1428)-2, 参照用!$J$12) + 3,1),
"")</f>
        <v>46036</v>
      </c>
      <c r="B1428" s="8" t="str">
        <f>IF(INDEX(中間シート!D$1:D$149,QUOTIENT(ROW(B1428)-2, 参照用!$J$12) + 3,1)&gt;0,
INDEX(中間シート!D$1:D$149,QUOTIENT(ROW(B1428)-2, 参照用!$J$12) + 3,1),
"")</f>
        <v>昼</v>
      </c>
      <c r="C1428" s="8" t="str">
        <f>INDEX(中間シート!$A$1:$AZ$149,MATCH(A1428&amp;B1428,中間シート!$A$1:$A$149,0),MATCH(C$1,中間シート!$A$2:$AZ$2,0))</f>
        <v/>
      </c>
      <c r="D1428" s="8" t="str">
        <f>INDEX(中間シート!$A$1:$AZ$149,MATCH($A1428&amp;$B1428,中間シート!$A$1:$A$149,0),MATCH(D$1,中間シート!$A$2:$AZ$2,0))</f>
        <v/>
      </c>
      <c r="E1428" t="str">
        <f>IF(
A1428="","",
VLOOKUP(MOD(ROW(A1428)-2, 参照用!$J$12) + 1,参照用!$N$1:$P$50,2,0)
)</f>
        <v>悪化サイン</v>
      </c>
      <c r="F1428" t="str">
        <f xml:space="preserve">
IF(A1428="","",
VLOOKUP(MOD(ROW(A1428)-2, 参照用!$J$12) + 1,参照用!$N$1:$P$50,3,0)
)</f>
        <v>人間不信</v>
      </c>
      <c r="G1428">
        <f xml:space="preserve">
IF(A1428="","",
IFERROR(
INDEX(中間シート!$B:$CB,
MATCH(A1428&amp;B1428,中間シート!$A$1:$A$149,0),
MATCH(F1428,中間シート!$B$2:$CB$2,0)
),
"")
)</f>
        <v>0</v>
      </c>
      <c r="H1428">
        <f t="shared" si="66"/>
        <v>0</v>
      </c>
      <c r="I1428" t="str">
        <f t="shared" si="67"/>
        <v/>
      </c>
      <c r="J1428" t="str">
        <f xml:space="preserve">
_xlfn.SWITCH(E1428,
"良好サイン",H1428*VLOOKUP(F1428,参照用!$P$2:$Q$55,2,0),
"注意サイン",H1428*VLOOKUP(F1428,参照用!$P$2:$Q$55,2,0),
""
)</f>
        <v/>
      </c>
      <c r="K1428" s="20">
        <f t="shared" si="68"/>
        <v>60</v>
      </c>
    </row>
    <row r="1429" spans="1:11" x14ac:dyDescent="0.2">
      <c r="A1429" s="8">
        <f>IF(INDEX(中間シート!B$1:B$149,QUOTIENT(ROW(A1429)-2, 参照用!$J$12) + 3,1)&gt;0,
INDEX(中間シート!B$1:B$149,QUOTIENT(ROW(A1429)-2, 参照用!$J$12) + 3,1),
"")</f>
        <v>46036</v>
      </c>
      <c r="B1429" s="8" t="str">
        <f>IF(INDEX(中間シート!D$1:D$149,QUOTIENT(ROW(B1429)-2, 参照用!$J$12) + 3,1)&gt;0,
INDEX(中間シート!D$1:D$149,QUOTIENT(ROW(B1429)-2, 参照用!$J$12) + 3,1),
"")</f>
        <v>昼</v>
      </c>
      <c r="C1429" s="8" t="str">
        <f>INDEX(中間シート!$A$1:$AZ$149,MATCH(A1429&amp;B1429,中間シート!$A$1:$A$149,0),MATCH(C$1,中間シート!$A$2:$AZ$2,0))</f>
        <v/>
      </c>
      <c r="D1429" s="8" t="str">
        <f>INDEX(中間シート!$A$1:$AZ$149,MATCH($A1429&amp;$B1429,中間シート!$A$1:$A$149,0),MATCH(D$1,中間シート!$A$2:$AZ$2,0))</f>
        <v/>
      </c>
      <c r="E1429" t="str">
        <f>IF(
A1429="","",
VLOOKUP(MOD(ROW(A1429)-2, 参照用!$J$12) + 1,参照用!$N$1:$P$50,2,0)
)</f>
        <v>悪化サイン</v>
      </c>
      <c r="F1429" t="str">
        <f xml:space="preserve">
IF(A1429="","",
VLOOKUP(MOD(ROW(A1429)-2, 参照用!$J$12) + 1,参照用!$N$1:$P$50,3,0)
)</f>
        <v>破壊衝動</v>
      </c>
      <c r="G1429">
        <f xml:space="preserve">
IF(A1429="","",
IFERROR(
INDEX(中間シート!$B:$CB,
MATCH(A1429&amp;B1429,中間シート!$A$1:$A$149,0),
MATCH(F1429,中間シート!$B$2:$CB$2,0)
),
"")
)</f>
        <v>0</v>
      </c>
      <c r="H1429">
        <f t="shared" si="66"/>
        <v>0</v>
      </c>
      <c r="I1429" t="str">
        <f t="shared" si="67"/>
        <v/>
      </c>
      <c r="J1429" t="str">
        <f xml:space="preserve">
_xlfn.SWITCH(E1429,
"良好サイン",H1429*VLOOKUP(F1429,参照用!$P$2:$Q$55,2,0),
"注意サイン",H1429*VLOOKUP(F1429,参照用!$P$2:$Q$55,2,0),
""
)</f>
        <v/>
      </c>
      <c r="K1429" s="20">
        <f t="shared" si="68"/>
        <v>60</v>
      </c>
    </row>
    <row r="1430" spans="1:11" x14ac:dyDescent="0.2">
      <c r="A1430" s="8">
        <f>IF(INDEX(中間シート!B$1:B$149,QUOTIENT(ROW(A1430)-2, 参照用!$J$12) + 3,1)&gt;0,
INDEX(中間シート!B$1:B$149,QUOTIENT(ROW(A1430)-2, 参照用!$J$12) + 3,1),
"")</f>
        <v>46036</v>
      </c>
      <c r="B1430" s="8" t="str">
        <f>IF(INDEX(中間シート!D$1:D$149,QUOTIENT(ROW(B1430)-2, 参照用!$J$12) + 3,1)&gt;0,
INDEX(中間シート!D$1:D$149,QUOTIENT(ROW(B1430)-2, 参照用!$J$12) + 3,1),
"")</f>
        <v>昼</v>
      </c>
      <c r="C1430" s="8" t="str">
        <f>INDEX(中間シート!$A$1:$AZ$149,MATCH(A1430&amp;B1430,中間シート!$A$1:$A$149,0),MATCH(C$1,中間シート!$A$2:$AZ$2,0))</f>
        <v/>
      </c>
      <c r="D1430" s="8" t="str">
        <f>INDEX(中間シート!$A$1:$AZ$149,MATCH($A1430&amp;$B1430,中間シート!$A$1:$A$149,0),MATCH(D$1,中間シート!$A$2:$AZ$2,0))</f>
        <v/>
      </c>
      <c r="E1430" t="str">
        <f>IF(
A1430="","",
VLOOKUP(MOD(ROW(A1430)-2, 参照用!$J$12) + 1,参照用!$N$1:$P$50,2,0)
)</f>
        <v>リカバリー</v>
      </c>
      <c r="F1430" t="str">
        <f xml:space="preserve">
IF(A1430="","",
VLOOKUP(MOD(ROW(A1430)-2, 参照用!$J$12) + 1,参照用!$N$1:$P$50,3,0)
)</f>
        <v>ストレッチ</v>
      </c>
      <c r="G1430">
        <f xml:space="preserve">
IF(A1430="","",
IFERROR(
INDEX(中間シート!$B:$CB,
MATCH(A1430&amp;B1430,中間シート!$A$1:$A$149,0),
MATCH(F1430,中間シート!$B$2:$CB$2,0)
),
"")
)</f>
        <v>0</v>
      </c>
      <c r="H1430">
        <f t="shared" si="66"/>
        <v>0</v>
      </c>
      <c r="I1430" t="str">
        <f t="shared" si="67"/>
        <v/>
      </c>
      <c r="J1430" t="str">
        <f xml:space="preserve">
_xlfn.SWITCH(E1430,
"良好サイン",H1430*VLOOKUP(F1430,参照用!$P$2:$Q$55,2,0),
"注意サイン",H1430*VLOOKUP(F1430,参照用!$P$2:$Q$55,2,0),
""
)</f>
        <v/>
      </c>
      <c r="K1430" s="20">
        <f t="shared" si="68"/>
        <v>60</v>
      </c>
    </row>
    <row r="1431" spans="1:11" x14ac:dyDescent="0.2">
      <c r="A1431" s="8">
        <f>IF(INDEX(中間シート!B$1:B$149,QUOTIENT(ROW(A1431)-2, 参照用!$J$12) + 3,1)&gt;0,
INDEX(中間シート!B$1:B$149,QUOTIENT(ROW(A1431)-2, 参照用!$J$12) + 3,1),
"")</f>
        <v>46036</v>
      </c>
      <c r="B1431" s="8" t="str">
        <f>IF(INDEX(中間シート!D$1:D$149,QUOTIENT(ROW(B1431)-2, 参照用!$J$12) + 3,1)&gt;0,
INDEX(中間シート!D$1:D$149,QUOTIENT(ROW(B1431)-2, 参照用!$J$12) + 3,1),
"")</f>
        <v>昼</v>
      </c>
      <c r="C1431" s="8" t="str">
        <f>INDEX(中間シート!$A$1:$AZ$149,MATCH(A1431&amp;B1431,中間シート!$A$1:$A$149,0),MATCH(C$1,中間シート!$A$2:$AZ$2,0))</f>
        <v/>
      </c>
      <c r="D1431" s="8" t="str">
        <f>INDEX(中間シート!$A$1:$AZ$149,MATCH($A1431&amp;$B1431,中間シート!$A$1:$A$149,0),MATCH(D$1,中間シート!$A$2:$AZ$2,0))</f>
        <v/>
      </c>
      <c r="E1431" t="str">
        <f>IF(
A1431="","",
VLOOKUP(MOD(ROW(A1431)-2, 参照用!$J$12) + 1,参照用!$N$1:$P$50,2,0)
)</f>
        <v>リカバリー</v>
      </c>
      <c r="F1431" t="str">
        <f xml:space="preserve">
IF(A1431="","",
VLOOKUP(MOD(ROW(A1431)-2, 参照用!$J$12) + 1,参照用!$N$1:$P$50,3,0)
)</f>
        <v>仮眠</v>
      </c>
      <c r="G1431">
        <f xml:space="preserve">
IF(A1431="","",
IFERROR(
INDEX(中間シート!$B:$CB,
MATCH(A1431&amp;B1431,中間シート!$A$1:$A$149,0),
MATCH(F1431,中間シート!$B$2:$CB$2,0)
),
"")
)</f>
        <v>0</v>
      </c>
      <c r="H1431">
        <f t="shared" si="66"/>
        <v>0</v>
      </c>
      <c r="I1431" t="str">
        <f t="shared" si="67"/>
        <v/>
      </c>
      <c r="J1431" t="str">
        <f xml:space="preserve">
_xlfn.SWITCH(E1431,
"良好サイン",H1431*VLOOKUP(F1431,参照用!$P$2:$Q$55,2,0),
"注意サイン",H1431*VLOOKUP(F1431,参照用!$P$2:$Q$55,2,0),
""
)</f>
        <v/>
      </c>
      <c r="K1431" s="20">
        <f t="shared" si="68"/>
        <v>60</v>
      </c>
    </row>
    <row r="1432" spans="1:11" x14ac:dyDescent="0.2">
      <c r="A1432" s="8">
        <f>IF(INDEX(中間シート!B$1:B$149,QUOTIENT(ROW(A1432)-2, 参照用!$J$12) + 3,1)&gt;0,
INDEX(中間シート!B$1:B$149,QUOTIENT(ROW(A1432)-2, 参照用!$J$12) + 3,1),
"")</f>
        <v>46036</v>
      </c>
      <c r="B1432" s="8" t="str">
        <f>IF(INDEX(中間シート!D$1:D$149,QUOTIENT(ROW(B1432)-2, 参照用!$J$12) + 3,1)&gt;0,
INDEX(中間シート!D$1:D$149,QUOTIENT(ROW(B1432)-2, 参照用!$J$12) + 3,1),
"")</f>
        <v>昼</v>
      </c>
      <c r="C1432" s="8" t="str">
        <f>INDEX(中間シート!$A$1:$AZ$149,MATCH(A1432&amp;B1432,中間シート!$A$1:$A$149,0),MATCH(C$1,中間シート!$A$2:$AZ$2,0))</f>
        <v/>
      </c>
      <c r="D1432" s="8" t="str">
        <f>INDEX(中間シート!$A$1:$AZ$149,MATCH($A1432&amp;$B1432,中間シート!$A$1:$A$149,0),MATCH(D$1,中間シート!$A$2:$AZ$2,0))</f>
        <v/>
      </c>
      <c r="E1432" t="str">
        <f>IF(
A1432="","",
VLOOKUP(MOD(ROW(A1432)-2, 参照用!$J$12) + 1,参照用!$N$1:$P$50,2,0)
)</f>
        <v>リカバリー</v>
      </c>
      <c r="F1432" t="str">
        <f xml:space="preserve">
IF(A1432="","",
VLOOKUP(MOD(ROW(A1432)-2, 参照用!$J$12) + 1,参照用!$N$1:$P$50,3,0)
)</f>
        <v>音楽</v>
      </c>
      <c r="G1432">
        <f xml:space="preserve">
IF(A1432="","",
IFERROR(
INDEX(中間シート!$B:$CB,
MATCH(A1432&amp;B1432,中間シート!$A$1:$A$149,0),
MATCH(F1432,中間シート!$B$2:$CB$2,0)
),
"")
)</f>
        <v>0</v>
      </c>
      <c r="H1432">
        <f t="shared" si="66"/>
        <v>0</v>
      </c>
      <c r="I1432" t="str">
        <f t="shared" si="67"/>
        <v/>
      </c>
      <c r="J1432" t="str">
        <f xml:space="preserve">
_xlfn.SWITCH(E1432,
"良好サイン",H1432*VLOOKUP(F1432,参照用!$P$2:$Q$55,2,0),
"注意サイン",H1432*VLOOKUP(F1432,参照用!$P$2:$Q$55,2,0),
""
)</f>
        <v/>
      </c>
      <c r="K1432" s="20">
        <f t="shared" si="68"/>
        <v>60</v>
      </c>
    </row>
    <row r="1433" spans="1:11" x14ac:dyDescent="0.2">
      <c r="A1433" s="8">
        <f>IF(INDEX(中間シート!B$1:B$149,QUOTIENT(ROW(A1433)-2, 参照用!$J$12) + 3,1)&gt;0,
INDEX(中間シート!B$1:B$149,QUOTIENT(ROW(A1433)-2, 参照用!$J$12) + 3,1),
"")</f>
        <v>46036</v>
      </c>
      <c r="B1433" s="8" t="str">
        <f>IF(INDEX(中間シート!D$1:D$149,QUOTIENT(ROW(B1433)-2, 参照用!$J$12) + 3,1)&gt;0,
INDEX(中間シート!D$1:D$149,QUOTIENT(ROW(B1433)-2, 参照用!$J$12) + 3,1),
"")</f>
        <v>昼</v>
      </c>
      <c r="C1433" s="8" t="str">
        <f>INDEX(中間シート!$A$1:$AZ$149,MATCH(A1433&amp;B1433,中間シート!$A$1:$A$149,0),MATCH(C$1,中間シート!$A$2:$AZ$2,0))</f>
        <v/>
      </c>
      <c r="D1433" s="8" t="str">
        <f>INDEX(中間シート!$A$1:$AZ$149,MATCH($A1433&amp;$B1433,中間シート!$A$1:$A$149,0),MATCH(D$1,中間シート!$A$2:$AZ$2,0))</f>
        <v/>
      </c>
      <c r="E1433" t="str">
        <f>IF(
A1433="","",
VLOOKUP(MOD(ROW(A1433)-2, 参照用!$J$12) + 1,参照用!$N$1:$P$50,2,0)
)</f>
        <v>リカバリー</v>
      </c>
      <c r="F1433" t="str">
        <f xml:space="preserve">
IF(A1433="","",
VLOOKUP(MOD(ROW(A1433)-2, 参照用!$J$12) + 1,参照用!$N$1:$P$50,3,0)
)</f>
        <v>頓服</v>
      </c>
      <c r="G1433">
        <f xml:space="preserve">
IF(A1433="","",
IFERROR(
INDEX(中間シート!$B:$CB,
MATCH(A1433&amp;B1433,中間シート!$A$1:$A$149,0),
MATCH(F1433,中間シート!$B$2:$CB$2,0)
),
"")
)</f>
        <v>0</v>
      </c>
      <c r="H1433">
        <f t="shared" si="66"/>
        <v>0</v>
      </c>
      <c r="I1433" t="str">
        <f t="shared" si="67"/>
        <v/>
      </c>
      <c r="J1433" t="str">
        <f xml:space="preserve">
_xlfn.SWITCH(E1433,
"良好サイン",H1433*VLOOKUP(F1433,参照用!$P$2:$Q$55,2,0),
"注意サイン",H1433*VLOOKUP(F1433,参照用!$P$2:$Q$55,2,0),
""
)</f>
        <v/>
      </c>
      <c r="K1433" s="20">
        <f t="shared" si="68"/>
        <v>60</v>
      </c>
    </row>
    <row r="1434" spans="1:11" x14ac:dyDescent="0.2">
      <c r="A1434" s="8">
        <f>IF(INDEX(中間シート!B$1:B$149,QUOTIENT(ROW(A1434)-2, 参照用!$J$12) + 3,1)&gt;0,
INDEX(中間シート!B$1:B$149,QUOTIENT(ROW(A1434)-2, 参照用!$J$12) + 3,1),
"")</f>
        <v>46036</v>
      </c>
      <c r="B1434" s="8" t="str">
        <f>IF(INDEX(中間シート!D$1:D$149,QUOTIENT(ROW(B1434)-2, 参照用!$J$12) + 3,1)&gt;0,
INDEX(中間シート!D$1:D$149,QUOTIENT(ROW(B1434)-2, 参照用!$J$12) + 3,1),
"")</f>
        <v>昼</v>
      </c>
      <c r="C1434" s="8" t="str">
        <f>INDEX(中間シート!$A$1:$AZ$149,MATCH(A1434&amp;B1434,中間シート!$A$1:$A$149,0),MATCH(C$1,中間シート!$A$2:$AZ$2,0))</f>
        <v/>
      </c>
      <c r="D1434" s="8" t="str">
        <f>INDEX(中間シート!$A$1:$AZ$149,MATCH($A1434&amp;$B1434,中間シート!$A$1:$A$149,0),MATCH(D$1,中間シート!$A$2:$AZ$2,0))</f>
        <v/>
      </c>
      <c r="E1434" t="str">
        <f>IF(
A1434="","",
VLOOKUP(MOD(ROW(A1434)-2, 参照用!$J$12) + 1,参照用!$N$1:$P$50,2,0)
)</f>
        <v>リカバリー</v>
      </c>
      <c r="F1434" t="str">
        <f xml:space="preserve">
IF(A1434="","",
VLOOKUP(MOD(ROW(A1434)-2, 参照用!$J$12) + 1,参照用!$N$1:$P$50,3,0)
)</f>
        <v>散歩</v>
      </c>
      <c r="G1434">
        <f xml:space="preserve">
IF(A1434="","",
IFERROR(
INDEX(中間シート!$B:$CB,
MATCH(A1434&amp;B1434,中間シート!$A$1:$A$149,0),
MATCH(F1434,中間シート!$B$2:$CB$2,0)
),
"")
)</f>
        <v>0</v>
      </c>
      <c r="H1434">
        <f t="shared" si="66"/>
        <v>0</v>
      </c>
      <c r="I1434" t="str">
        <f t="shared" si="67"/>
        <v/>
      </c>
      <c r="J1434" t="str">
        <f xml:space="preserve">
_xlfn.SWITCH(E1434,
"良好サイン",H1434*VLOOKUP(F1434,参照用!$P$2:$Q$55,2,0),
"注意サイン",H1434*VLOOKUP(F1434,参照用!$P$2:$Q$55,2,0),
""
)</f>
        <v/>
      </c>
      <c r="K1434" s="20">
        <f t="shared" si="68"/>
        <v>60</v>
      </c>
    </row>
    <row r="1435" spans="1:11" x14ac:dyDescent="0.2">
      <c r="A1435" s="8">
        <f>IF(INDEX(中間シート!B$1:B$149,QUOTIENT(ROW(A1435)-2, 参照用!$J$12) + 3,1)&gt;0,
INDEX(中間シート!B$1:B$149,QUOTIENT(ROW(A1435)-2, 参照用!$J$12) + 3,1),
"")</f>
        <v>46036</v>
      </c>
      <c r="B1435" s="8" t="str">
        <f>IF(INDEX(中間シート!D$1:D$149,QUOTIENT(ROW(B1435)-2, 参照用!$J$12) + 3,1)&gt;0,
INDEX(中間シート!D$1:D$149,QUOTIENT(ROW(B1435)-2, 参照用!$J$12) + 3,1),
"")</f>
        <v>昼</v>
      </c>
      <c r="C1435" s="8" t="str">
        <f>INDEX(中間シート!$A$1:$AZ$149,MATCH(A1435&amp;B1435,中間シート!$A$1:$A$149,0),MATCH(C$1,中間シート!$A$2:$AZ$2,0))</f>
        <v/>
      </c>
      <c r="D1435" s="8" t="str">
        <f>INDEX(中間シート!$A$1:$AZ$149,MATCH($A1435&amp;$B1435,中間シート!$A$1:$A$149,0),MATCH(D$1,中間シート!$A$2:$AZ$2,0))</f>
        <v/>
      </c>
      <c r="E1435" t="str">
        <f>IF(
A1435="","",
VLOOKUP(MOD(ROW(A1435)-2, 参照用!$J$12) + 1,参照用!$N$1:$P$50,2,0)
)</f>
        <v>服薬</v>
      </c>
      <c r="F1435" t="str">
        <f xml:space="preserve">
IF(A1435="","",
VLOOKUP(MOD(ROW(A1435)-2, 参照用!$J$12) + 1,参照用!$N$1:$P$50,3,0)
)</f>
        <v>いつもの薬</v>
      </c>
      <c r="G1435">
        <f xml:space="preserve">
IF(A1435="","",
IFERROR(
INDEX(中間シート!$B:$CB,
MATCH(A1435&amp;B1435,中間シート!$A$1:$A$149,0),
MATCH(F1435,中間シート!$B$2:$CB$2,0)
),
"")
)</f>
        <v>0</v>
      </c>
      <c r="H1435">
        <f t="shared" si="66"/>
        <v>0</v>
      </c>
      <c r="I1435" t="str">
        <f t="shared" si="67"/>
        <v/>
      </c>
      <c r="J1435" t="str">
        <f xml:space="preserve">
_xlfn.SWITCH(E1435,
"良好サイン",H1435*VLOOKUP(F1435,参照用!$P$2:$Q$55,2,0),
"注意サイン",H1435*VLOOKUP(F1435,参照用!$P$2:$Q$55,2,0),
""
)</f>
        <v/>
      </c>
      <c r="K1435" s="20">
        <f t="shared" si="68"/>
        <v>60</v>
      </c>
    </row>
    <row r="1436" spans="1:11" x14ac:dyDescent="0.2">
      <c r="A1436" s="8">
        <f>IF(INDEX(中間シート!B$1:B$149,QUOTIENT(ROW(A1436)-2, 参照用!$J$12) + 3,1)&gt;0,
INDEX(中間シート!B$1:B$149,QUOTIENT(ROW(A1436)-2, 参照用!$J$12) + 3,1),
"")</f>
        <v>46036</v>
      </c>
      <c r="B1436" s="8" t="str">
        <f>IF(INDEX(中間シート!D$1:D$149,QUOTIENT(ROW(B1436)-2, 参照用!$J$12) + 3,1)&gt;0,
INDEX(中間シート!D$1:D$149,QUOTIENT(ROW(B1436)-2, 参照用!$J$12) + 3,1),
"")</f>
        <v>昼</v>
      </c>
      <c r="C1436" s="8" t="str">
        <f>INDEX(中間シート!$A$1:$AZ$149,MATCH(A1436&amp;B1436,中間シート!$A$1:$A$149,0),MATCH(C$1,中間シート!$A$2:$AZ$2,0))</f>
        <v/>
      </c>
      <c r="D1436" s="8" t="str">
        <f>INDEX(中間シート!$A$1:$AZ$149,MATCH($A1436&amp;$B1436,中間シート!$A$1:$A$149,0),MATCH(D$1,中間シート!$A$2:$AZ$2,0))</f>
        <v/>
      </c>
      <c r="E1436" t="str">
        <f>IF(
A1436="","",
VLOOKUP(MOD(ROW(A1436)-2, 参照用!$J$12) + 1,参照用!$N$1:$P$50,2,0)
)</f>
        <v>備考</v>
      </c>
      <c r="F1436" t="str">
        <f xml:space="preserve">
IF(A1436="","",
VLOOKUP(MOD(ROW(A1436)-2, 参照用!$J$12) + 1,参照用!$N$1:$P$50,3,0)
)</f>
        <v>コメント</v>
      </c>
      <c r="G1436" t="str">
        <f xml:space="preserve">
IF(A1436="","",
IFERROR(
INDEX(中間シート!$B:$CB,
MATCH(A1436&amp;B1436,中間シート!$A$1:$A$149,0),
MATCH(F1436,中間シート!$B$2:$CB$2,0)
),
"")
)</f>
        <v/>
      </c>
      <c r="H1436" t="str">
        <f t="shared" si="66"/>
        <v/>
      </c>
      <c r="I1436" t="str">
        <f t="shared" si="67"/>
        <v/>
      </c>
      <c r="J1436" t="str">
        <f xml:space="preserve">
_xlfn.SWITCH(E1436,
"良好サイン",H1436*VLOOKUP(F1436,参照用!$P$2:$Q$55,2,0),
"注意サイン",H1436*VLOOKUP(F1436,参照用!$P$2:$Q$55,2,0),
""
)</f>
        <v/>
      </c>
      <c r="K1436" s="20">
        <f t="shared" si="68"/>
        <v>60</v>
      </c>
    </row>
    <row r="1437" spans="1:11" x14ac:dyDescent="0.2">
      <c r="A1437" s="8">
        <f>IF(INDEX(中間シート!B$1:B$149,QUOTIENT(ROW(A1437)-2, 参照用!$J$12) + 3,1)&gt;0,
INDEX(中間シート!B$1:B$149,QUOTIENT(ROW(A1437)-2, 参照用!$J$12) + 3,1),
"")</f>
        <v>46036</v>
      </c>
      <c r="B1437" s="8" t="str">
        <f>IF(INDEX(中間シート!D$1:D$149,QUOTIENT(ROW(B1437)-2, 参照用!$J$12) + 3,1)&gt;0,
INDEX(中間シート!D$1:D$149,QUOTIENT(ROW(B1437)-2, 参照用!$J$12) + 3,1),
"")</f>
        <v>夜</v>
      </c>
      <c r="C1437" s="8" t="str">
        <f>INDEX(中間シート!$A$1:$AZ$149,MATCH(A1437&amp;B1437,中間シート!$A$1:$A$149,0),MATCH(C$1,中間シート!$A$2:$AZ$2,0))</f>
        <v/>
      </c>
      <c r="D1437" s="8" t="str">
        <f>INDEX(中間シート!$A$1:$AZ$149,MATCH($A1437&amp;$B1437,中間シート!$A$1:$A$149,0),MATCH(D$1,中間シート!$A$2:$AZ$2,0))</f>
        <v/>
      </c>
      <c r="E1437" t="str">
        <f>IF(
A1437="","",
VLOOKUP(MOD(ROW(A1437)-2, 参照用!$J$12) + 1,参照用!$N$1:$P$50,2,0)
)</f>
        <v>日付</v>
      </c>
      <c r="F1437" t="str">
        <f xml:space="preserve">
IF(A1437="","",
VLOOKUP(MOD(ROW(A1437)-2, 参照用!$J$12) + 1,参照用!$N$1:$P$50,3,0)
)</f>
        <v>日付</v>
      </c>
      <c r="G1437">
        <f xml:space="preserve">
IF(A1437="","",
IFERROR(
INDEX(中間シート!$B:$CB,
MATCH(A1437&amp;B1437,中間シート!$A$1:$A$149,0),
MATCH(F1437,中間シート!$B$2:$CB$2,0)
),
"")
)</f>
        <v>46036</v>
      </c>
      <c r="H1437" t="str">
        <f t="shared" si="66"/>
        <v/>
      </c>
      <c r="I1437">
        <f t="shared" si="67"/>
        <v>46036</v>
      </c>
      <c r="J1437" t="str">
        <f xml:space="preserve">
_xlfn.SWITCH(E1437,
"良好サイン",H1437*VLOOKUP(F1437,参照用!$P$2:$Q$55,2,0),
"注意サイン",H1437*VLOOKUP(F1437,参照用!$P$2:$Q$55,2,0),
""
)</f>
        <v/>
      </c>
      <c r="K1437" s="20">
        <f t="shared" si="68"/>
        <v>60</v>
      </c>
    </row>
    <row r="1438" spans="1:11" x14ac:dyDescent="0.2">
      <c r="A1438" s="8">
        <f>IF(INDEX(中間シート!B$1:B$149,QUOTIENT(ROW(A1438)-2, 参照用!$J$12) + 3,1)&gt;0,
INDEX(中間シート!B$1:B$149,QUOTIENT(ROW(A1438)-2, 参照用!$J$12) + 3,1),
"")</f>
        <v>46036</v>
      </c>
      <c r="B1438" s="8" t="str">
        <f>IF(INDEX(中間シート!D$1:D$149,QUOTIENT(ROW(B1438)-2, 参照用!$J$12) + 3,1)&gt;0,
INDEX(中間シート!D$1:D$149,QUOTIENT(ROW(B1438)-2, 参照用!$J$12) + 3,1),
"")</f>
        <v>夜</v>
      </c>
      <c r="C1438" s="8" t="str">
        <f>INDEX(中間シート!$A$1:$AZ$149,MATCH(A1438&amp;B1438,中間シート!$A$1:$A$149,0),MATCH(C$1,中間シート!$A$2:$AZ$2,0))</f>
        <v/>
      </c>
      <c r="D1438" s="8" t="str">
        <f>INDEX(中間シート!$A$1:$AZ$149,MATCH($A1438&amp;$B1438,中間シート!$A$1:$A$149,0),MATCH(D$1,中間シート!$A$2:$AZ$2,0))</f>
        <v/>
      </c>
      <c r="E1438" t="str">
        <f>IF(
A1438="","",
VLOOKUP(MOD(ROW(A1438)-2, 参照用!$J$12) + 1,参照用!$N$1:$P$50,2,0)
)</f>
        <v>曜日</v>
      </c>
      <c r="F1438" t="str">
        <f xml:space="preserve">
IF(A1438="","",
VLOOKUP(MOD(ROW(A1438)-2, 参照用!$J$12) + 1,参照用!$N$1:$P$50,3,0)
)</f>
        <v>曜日</v>
      </c>
      <c r="G1438" t="str">
        <f xml:space="preserve">
IF(A1438="","",
IFERROR(
INDEX(中間シート!$B:$CB,
MATCH(A1438&amp;B1438,中間シート!$A$1:$A$149,0),
MATCH(F1438,中間シート!$B$2:$CB$2,0)
),
"")
)</f>
        <v>水</v>
      </c>
      <c r="H1438" t="str">
        <f t="shared" si="66"/>
        <v/>
      </c>
      <c r="I1438" t="str">
        <f t="shared" si="67"/>
        <v>水</v>
      </c>
      <c r="J1438" t="str">
        <f xml:space="preserve">
_xlfn.SWITCH(E1438,
"良好サイン",H1438*VLOOKUP(F1438,参照用!$P$2:$Q$55,2,0),
"注意サイン",H1438*VLOOKUP(F1438,参照用!$P$2:$Q$55,2,0),
""
)</f>
        <v/>
      </c>
      <c r="K1438" s="20">
        <f t="shared" si="68"/>
        <v>60</v>
      </c>
    </row>
    <row r="1439" spans="1:11" x14ac:dyDescent="0.2">
      <c r="A1439" s="8">
        <f>IF(INDEX(中間シート!B$1:B$149,QUOTIENT(ROW(A1439)-2, 参照用!$J$12) + 3,1)&gt;0,
INDEX(中間シート!B$1:B$149,QUOTIENT(ROW(A1439)-2, 参照用!$J$12) + 3,1),
"")</f>
        <v>46036</v>
      </c>
      <c r="B1439" s="8" t="str">
        <f>IF(INDEX(中間シート!D$1:D$149,QUOTIENT(ROW(B1439)-2, 参照用!$J$12) + 3,1)&gt;0,
INDEX(中間シート!D$1:D$149,QUOTIENT(ROW(B1439)-2, 参照用!$J$12) + 3,1),
"")</f>
        <v>夜</v>
      </c>
      <c r="C1439" s="8" t="str">
        <f>INDEX(中間シート!$A$1:$AZ$149,MATCH(A1439&amp;B1439,中間シート!$A$1:$A$149,0),MATCH(C$1,中間シート!$A$2:$AZ$2,0))</f>
        <v/>
      </c>
      <c r="D1439" s="8" t="str">
        <f>INDEX(中間シート!$A$1:$AZ$149,MATCH($A1439&amp;$B1439,中間シート!$A$1:$A$149,0),MATCH(D$1,中間シート!$A$2:$AZ$2,0))</f>
        <v/>
      </c>
      <c r="E1439" t="str">
        <f>IF(
A1439="","",
VLOOKUP(MOD(ROW(A1439)-2, 参照用!$J$12) + 1,参照用!$N$1:$P$50,2,0)
)</f>
        <v>時間帯</v>
      </c>
      <c r="F1439" t="str">
        <f xml:space="preserve">
IF(A1439="","",
VLOOKUP(MOD(ROW(A1439)-2, 参照用!$J$12) + 1,参照用!$N$1:$P$50,3,0)
)</f>
        <v>時間帯</v>
      </c>
      <c r="G1439" t="str">
        <f xml:space="preserve">
IF(A1439="","",
IFERROR(
INDEX(中間シート!$B:$CB,
MATCH(A1439&amp;B1439,中間シート!$A$1:$A$149,0),
MATCH(F1439,中間シート!$B$2:$CB$2,0)
),
"")
)</f>
        <v>夜</v>
      </c>
      <c r="H1439" t="str">
        <f t="shared" si="66"/>
        <v/>
      </c>
      <c r="I1439" t="str">
        <f t="shared" si="67"/>
        <v>夜</v>
      </c>
      <c r="J1439" t="str">
        <f xml:space="preserve">
_xlfn.SWITCH(E1439,
"良好サイン",H1439*VLOOKUP(F1439,参照用!$P$2:$Q$55,2,0),
"注意サイン",H1439*VLOOKUP(F1439,参照用!$P$2:$Q$55,2,0),
""
)</f>
        <v/>
      </c>
      <c r="K1439" s="20">
        <f t="shared" si="68"/>
        <v>60</v>
      </c>
    </row>
    <row r="1440" spans="1:11" x14ac:dyDescent="0.2">
      <c r="A1440" s="8">
        <f>IF(INDEX(中間シート!B$1:B$149,QUOTIENT(ROW(A1440)-2, 参照用!$J$12) + 3,1)&gt;0,
INDEX(中間シート!B$1:B$149,QUOTIENT(ROW(A1440)-2, 参照用!$J$12) + 3,1),
"")</f>
        <v>46036</v>
      </c>
      <c r="B1440" s="8" t="str">
        <f>IF(INDEX(中間シート!D$1:D$149,QUOTIENT(ROW(B1440)-2, 参照用!$J$12) + 3,1)&gt;0,
INDEX(中間シート!D$1:D$149,QUOTIENT(ROW(B1440)-2, 参照用!$J$12) + 3,1),
"")</f>
        <v>夜</v>
      </c>
      <c r="C1440" s="8" t="str">
        <f>INDEX(中間シート!$A$1:$AZ$149,MATCH(A1440&amp;B1440,中間シート!$A$1:$A$149,0),MATCH(C$1,中間シート!$A$2:$AZ$2,0))</f>
        <v/>
      </c>
      <c r="D1440" s="8" t="str">
        <f>INDEX(中間シート!$A$1:$AZ$149,MATCH($A1440&amp;$B1440,中間シート!$A$1:$A$149,0),MATCH(D$1,中間シート!$A$2:$AZ$2,0))</f>
        <v/>
      </c>
      <c r="E1440" t="str">
        <f>IF(
A1440="","",
VLOOKUP(MOD(ROW(A1440)-2, 参照用!$J$12) + 1,参照用!$N$1:$P$50,2,0)
)</f>
        <v>気候</v>
      </c>
      <c r="F1440" t="str">
        <f xml:space="preserve">
IF(A1440="","",
VLOOKUP(MOD(ROW(A1440)-2, 参照用!$J$12) + 1,参照用!$N$1:$P$50,3,0)
)</f>
        <v>天気</v>
      </c>
      <c r="G1440" t="str">
        <f xml:space="preserve">
IF(A1440="","",
IFERROR(
INDEX(中間シート!$B:$CB,
MATCH(A1440&amp;B1440,中間シート!$A$1:$A$149,0),
MATCH(F1440,中間シート!$B$2:$CB$2,0)
),
"")
)</f>
        <v/>
      </c>
      <c r="H1440" t="str">
        <f t="shared" si="66"/>
        <v/>
      </c>
      <c r="I1440" t="str">
        <f t="shared" si="67"/>
        <v/>
      </c>
      <c r="J1440" t="str">
        <f xml:space="preserve">
_xlfn.SWITCH(E1440,
"良好サイン",H1440*VLOOKUP(F1440,参照用!$P$2:$Q$55,2,0),
"注意サイン",H1440*VLOOKUP(F1440,参照用!$P$2:$Q$55,2,0),
""
)</f>
        <v/>
      </c>
      <c r="K1440" s="20">
        <f t="shared" si="68"/>
        <v>60</v>
      </c>
    </row>
    <row r="1441" spans="1:11" x14ac:dyDescent="0.2">
      <c r="A1441" s="8">
        <f>IF(INDEX(中間シート!B$1:B$149,QUOTIENT(ROW(A1441)-2, 参照用!$J$12) + 3,1)&gt;0,
INDEX(中間シート!B$1:B$149,QUOTIENT(ROW(A1441)-2, 参照用!$J$12) + 3,1),
"")</f>
        <v>46036</v>
      </c>
      <c r="B1441" s="8" t="str">
        <f>IF(INDEX(中間シート!D$1:D$149,QUOTIENT(ROW(B1441)-2, 参照用!$J$12) + 3,1)&gt;0,
INDEX(中間シート!D$1:D$149,QUOTIENT(ROW(B1441)-2, 参照用!$J$12) + 3,1),
"")</f>
        <v>夜</v>
      </c>
      <c r="C1441" s="8" t="str">
        <f>INDEX(中間シート!$A$1:$AZ$149,MATCH(A1441&amp;B1441,中間シート!$A$1:$A$149,0),MATCH(C$1,中間シート!$A$2:$AZ$2,0))</f>
        <v/>
      </c>
      <c r="D1441" s="8" t="str">
        <f>INDEX(中間シート!$A$1:$AZ$149,MATCH($A1441&amp;$B1441,中間シート!$A$1:$A$149,0),MATCH(D$1,中間シート!$A$2:$AZ$2,0))</f>
        <v/>
      </c>
      <c r="E1441" t="str">
        <f>IF(
A1441="","",
VLOOKUP(MOD(ROW(A1441)-2, 参照用!$J$12) + 1,参照用!$N$1:$P$50,2,0)
)</f>
        <v>気候</v>
      </c>
      <c r="F1441" t="str">
        <f xml:space="preserve">
IF(A1441="","",
VLOOKUP(MOD(ROW(A1441)-2, 参照用!$J$12) + 1,参照用!$N$1:$P$50,3,0)
)</f>
        <v>気温</v>
      </c>
      <c r="G1441" t="str">
        <f xml:space="preserve">
IF(A1441="","",
IFERROR(
INDEX(中間シート!$B:$CB,
MATCH(A1441&amp;B1441,中間シート!$A$1:$A$149,0),
MATCH(F1441,中間シート!$B$2:$CB$2,0)
),
"")
)</f>
        <v/>
      </c>
      <c r="H1441" t="str">
        <f t="shared" si="66"/>
        <v/>
      </c>
      <c r="I1441" t="str">
        <f t="shared" si="67"/>
        <v/>
      </c>
      <c r="J1441" t="str">
        <f xml:space="preserve">
_xlfn.SWITCH(E1441,
"良好サイン",H1441*VLOOKUP(F1441,参照用!$P$2:$Q$55,2,0),
"注意サイン",H1441*VLOOKUP(F1441,参照用!$P$2:$Q$55,2,0),
""
)</f>
        <v/>
      </c>
      <c r="K1441" s="20">
        <f t="shared" si="68"/>
        <v>60</v>
      </c>
    </row>
    <row r="1442" spans="1:11" x14ac:dyDescent="0.2">
      <c r="A1442" s="8">
        <f>IF(INDEX(中間シート!B$1:B$149,QUOTIENT(ROW(A1442)-2, 参照用!$J$12) + 3,1)&gt;0,
INDEX(中間シート!B$1:B$149,QUOTIENT(ROW(A1442)-2, 参照用!$J$12) + 3,1),
"")</f>
        <v>46036</v>
      </c>
      <c r="B1442" s="8" t="str">
        <f>IF(INDEX(中間シート!D$1:D$149,QUOTIENT(ROW(B1442)-2, 参照用!$J$12) + 3,1)&gt;0,
INDEX(中間シート!D$1:D$149,QUOTIENT(ROW(B1442)-2, 参照用!$J$12) + 3,1),
"")</f>
        <v>夜</v>
      </c>
      <c r="C1442" s="8" t="str">
        <f>INDEX(中間シート!$A$1:$AZ$149,MATCH(A1442&amp;B1442,中間シート!$A$1:$A$149,0),MATCH(C$1,中間シート!$A$2:$AZ$2,0))</f>
        <v/>
      </c>
      <c r="D1442" s="8" t="str">
        <f>INDEX(中間シート!$A$1:$AZ$149,MATCH($A1442&amp;$B1442,中間シート!$A$1:$A$149,0),MATCH(D$1,中間シート!$A$2:$AZ$2,0))</f>
        <v/>
      </c>
      <c r="E1442" t="str">
        <f>IF(
A1442="","",
VLOOKUP(MOD(ROW(A1442)-2, 参照用!$J$12) + 1,参照用!$N$1:$P$50,2,0)
)</f>
        <v>基礎指標</v>
      </c>
      <c r="F1442" t="str">
        <f xml:space="preserve">
IF(A1442="","",
VLOOKUP(MOD(ROW(A1442)-2, 参照用!$J$12) + 1,参照用!$N$1:$P$50,3,0)
)</f>
        <v>睡眠</v>
      </c>
      <c r="G1442">
        <f xml:space="preserve">
IF(A1442="","",
IFERROR(
INDEX(中間シート!$B:$CB,
MATCH(A1442&amp;B1442,中間シート!$A$1:$A$149,0),
MATCH(F1442,中間シート!$B$2:$CB$2,0)
),
"")
)</f>
        <v>0</v>
      </c>
      <c r="H1442">
        <f t="shared" si="66"/>
        <v>0</v>
      </c>
      <c r="I1442" t="str">
        <f t="shared" si="67"/>
        <v/>
      </c>
      <c r="J1442" t="str">
        <f xml:space="preserve">
_xlfn.SWITCH(E1442,
"良好サイン",H1442*VLOOKUP(F1442,参照用!$P$2:$Q$55,2,0),
"注意サイン",H1442*VLOOKUP(F1442,参照用!$P$2:$Q$55,2,0),
""
)</f>
        <v/>
      </c>
      <c r="K1442" s="20">
        <f t="shared" si="68"/>
        <v>60</v>
      </c>
    </row>
    <row r="1443" spans="1:11" x14ac:dyDescent="0.2">
      <c r="A1443" s="8">
        <f>IF(INDEX(中間シート!B$1:B$149,QUOTIENT(ROW(A1443)-2, 参照用!$J$12) + 3,1)&gt;0,
INDEX(中間シート!B$1:B$149,QUOTIENT(ROW(A1443)-2, 参照用!$J$12) + 3,1),
"")</f>
        <v>46036</v>
      </c>
      <c r="B1443" s="8" t="str">
        <f>IF(INDEX(中間シート!D$1:D$149,QUOTIENT(ROW(B1443)-2, 参照用!$J$12) + 3,1)&gt;0,
INDEX(中間シート!D$1:D$149,QUOTIENT(ROW(B1443)-2, 参照用!$J$12) + 3,1),
"")</f>
        <v>夜</v>
      </c>
      <c r="C1443" s="8" t="str">
        <f>INDEX(中間シート!$A$1:$AZ$149,MATCH(A1443&amp;B1443,中間シート!$A$1:$A$149,0),MATCH(C$1,中間シート!$A$2:$AZ$2,0))</f>
        <v/>
      </c>
      <c r="D1443" s="8" t="str">
        <f>INDEX(中間シート!$A$1:$AZ$149,MATCH($A1443&amp;$B1443,中間シート!$A$1:$A$149,0),MATCH(D$1,中間シート!$A$2:$AZ$2,0))</f>
        <v/>
      </c>
      <c r="E1443" t="str">
        <f>IF(
A1443="","",
VLOOKUP(MOD(ROW(A1443)-2, 参照用!$J$12) + 1,参照用!$N$1:$P$50,2,0)
)</f>
        <v>基礎指標</v>
      </c>
      <c r="F1443" t="str">
        <f xml:space="preserve">
IF(A1443="","",
VLOOKUP(MOD(ROW(A1443)-2, 参照用!$J$12) + 1,参照用!$N$1:$P$50,3,0)
)</f>
        <v>食事</v>
      </c>
      <c r="G1443">
        <f xml:space="preserve">
IF(A1443="","",
IFERROR(
INDEX(中間シート!$B:$CB,
MATCH(A1443&amp;B1443,中間シート!$A$1:$A$149,0),
MATCH(F1443,中間シート!$B$2:$CB$2,0)
),
"")
)</f>
        <v>0</v>
      </c>
      <c r="H1443">
        <f t="shared" si="66"/>
        <v>0</v>
      </c>
      <c r="I1443" t="str">
        <f t="shared" si="67"/>
        <v/>
      </c>
      <c r="J1443" t="str">
        <f xml:space="preserve">
_xlfn.SWITCH(E1443,
"良好サイン",H1443*VLOOKUP(F1443,参照用!$P$2:$Q$55,2,0),
"注意サイン",H1443*VLOOKUP(F1443,参照用!$P$2:$Q$55,2,0),
""
)</f>
        <v/>
      </c>
      <c r="K1443" s="20">
        <f t="shared" si="68"/>
        <v>60</v>
      </c>
    </row>
    <row r="1444" spans="1:11" x14ac:dyDescent="0.2">
      <c r="A1444" s="8">
        <f>IF(INDEX(中間シート!B$1:B$149,QUOTIENT(ROW(A1444)-2, 参照用!$J$12) + 3,1)&gt;0,
INDEX(中間シート!B$1:B$149,QUOTIENT(ROW(A1444)-2, 参照用!$J$12) + 3,1),
"")</f>
        <v>46036</v>
      </c>
      <c r="B1444" s="8" t="str">
        <f>IF(INDEX(中間シート!D$1:D$149,QUOTIENT(ROW(B1444)-2, 参照用!$J$12) + 3,1)&gt;0,
INDEX(中間シート!D$1:D$149,QUOTIENT(ROW(B1444)-2, 参照用!$J$12) + 3,1),
"")</f>
        <v>夜</v>
      </c>
      <c r="C1444" s="8" t="str">
        <f>INDEX(中間シート!$A$1:$AZ$149,MATCH(A1444&amp;B1444,中間シート!$A$1:$A$149,0),MATCH(C$1,中間シート!$A$2:$AZ$2,0))</f>
        <v/>
      </c>
      <c r="D1444" s="8" t="str">
        <f>INDEX(中間シート!$A$1:$AZ$149,MATCH($A1444&amp;$B1444,中間シート!$A$1:$A$149,0),MATCH(D$1,中間シート!$A$2:$AZ$2,0))</f>
        <v/>
      </c>
      <c r="E1444" t="str">
        <f>IF(
A1444="","",
VLOOKUP(MOD(ROW(A1444)-2, 参照用!$J$12) + 1,参照用!$N$1:$P$50,2,0)
)</f>
        <v>基礎指標</v>
      </c>
      <c r="F1444" t="str">
        <f xml:space="preserve">
IF(A1444="","",
VLOOKUP(MOD(ROW(A1444)-2, 参照用!$J$12) + 1,参照用!$N$1:$P$50,3,0)
)</f>
        <v>ストレス</v>
      </c>
      <c r="G1444">
        <f xml:space="preserve">
IF(A1444="","",
IFERROR(
INDEX(中間シート!$B:$CB,
MATCH(A1444&amp;B1444,中間シート!$A$1:$A$149,0),
MATCH(F1444,中間シート!$B$2:$CB$2,0)
),
"")
)</f>
        <v>0</v>
      </c>
      <c r="H1444">
        <f t="shared" si="66"/>
        <v>0</v>
      </c>
      <c r="I1444" t="str">
        <f t="shared" si="67"/>
        <v/>
      </c>
      <c r="J1444" t="str">
        <f xml:space="preserve">
_xlfn.SWITCH(E1444,
"良好サイン",H1444*VLOOKUP(F1444,参照用!$P$2:$Q$55,2,0),
"注意サイン",H1444*VLOOKUP(F1444,参照用!$P$2:$Q$55,2,0),
""
)</f>
        <v/>
      </c>
      <c r="K1444" s="20">
        <f t="shared" si="68"/>
        <v>60</v>
      </c>
    </row>
    <row r="1445" spans="1:11" x14ac:dyDescent="0.2">
      <c r="A1445" s="8">
        <f>IF(INDEX(中間シート!B$1:B$149,QUOTIENT(ROW(A1445)-2, 参照用!$J$12) + 3,1)&gt;0,
INDEX(中間シート!B$1:B$149,QUOTIENT(ROW(A1445)-2, 参照用!$J$12) + 3,1),
"")</f>
        <v>46036</v>
      </c>
      <c r="B1445" s="8" t="str">
        <f>IF(INDEX(中間シート!D$1:D$149,QUOTIENT(ROW(B1445)-2, 参照用!$J$12) + 3,1)&gt;0,
INDEX(中間シート!D$1:D$149,QUOTIENT(ROW(B1445)-2, 参照用!$J$12) + 3,1),
"")</f>
        <v>夜</v>
      </c>
      <c r="C1445" s="8" t="str">
        <f>INDEX(中間シート!$A$1:$AZ$149,MATCH(A1445&amp;B1445,中間シート!$A$1:$A$149,0),MATCH(C$1,中間シート!$A$2:$AZ$2,0))</f>
        <v/>
      </c>
      <c r="D1445" s="8" t="str">
        <f>INDEX(中間シート!$A$1:$AZ$149,MATCH($A1445&amp;$B1445,中間シート!$A$1:$A$149,0),MATCH(D$1,中間シート!$A$2:$AZ$2,0))</f>
        <v/>
      </c>
      <c r="E1445" t="str">
        <f>IF(
A1445="","",
VLOOKUP(MOD(ROW(A1445)-2, 参照用!$J$12) + 1,参照用!$N$1:$P$50,2,0)
)</f>
        <v>良好サイン</v>
      </c>
      <c r="F1445" t="str">
        <f xml:space="preserve">
IF(A1445="","",
VLOOKUP(MOD(ROW(A1445)-2, 参照用!$J$12) + 1,参照用!$N$1:$P$50,3,0)
)</f>
        <v>プラス思考</v>
      </c>
      <c r="G1445">
        <f xml:space="preserve">
IF(A1445="","",
IFERROR(
INDEX(中間シート!$B:$CB,
MATCH(A1445&amp;B1445,中間シート!$A$1:$A$149,0),
MATCH(F1445,中間シート!$B$2:$CB$2,0)
),
"")
)</f>
        <v>0</v>
      </c>
      <c r="H1445">
        <f t="shared" si="66"/>
        <v>0</v>
      </c>
      <c r="I1445" t="str">
        <f t="shared" si="67"/>
        <v/>
      </c>
      <c r="J1445">
        <f xml:space="preserve">
_xlfn.SWITCH(E1445,
"良好サイン",H1445*VLOOKUP(F1445,参照用!$P$2:$Q$55,2,0),
"注意サイン",H1445*VLOOKUP(F1445,参照用!$P$2:$Q$55,2,0),
""
)</f>
        <v>0</v>
      </c>
      <c r="K1445" s="20">
        <f t="shared" si="68"/>
        <v>60</v>
      </c>
    </row>
    <row r="1446" spans="1:11" x14ac:dyDescent="0.2">
      <c r="A1446" s="8">
        <f>IF(INDEX(中間シート!B$1:B$149,QUOTIENT(ROW(A1446)-2, 参照用!$J$12) + 3,1)&gt;0,
INDEX(中間シート!B$1:B$149,QUOTIENT(ROW(A1446)-2, 参照用!$J$12) + 3,1),
"")</f>
        <v>46036</v>
      </c>
      <c r="B1446" s="8" t="str">
        <f>IF(INDEX(中間シート!D$1:D$149,QUOTIENT(ROW(B1446)-2, 参照用!$J$12) + 3,1)&gt;0,
INDEX(中間シート!D$1:D$149,QUOTIENT(ROW(B1446)-2, 参照用!$J$12) + 3,1),
"")</f>
        <v>夜</v>
      </c>
      <c r="C1446" s="8" t="str">
        <f>INDEX(中間シート!$A$1:$AZ$149,MATCH(A1446&amp;B1446,中間シート!$A$1:$A$149,0),MATCH(C$1,中間シート!$A$2:$AZ$2,0))</f>
        <v/>
      </c>
      <c r="D1446" s="8" t="str">
        <f>INDEX(中間シート!$A$1:$AZ$149,MATCH($A1446&amp;$B1446,中間シート!$A$1:$A$149,0),MATCH(D$1,中間シート!$A$2:$AZ$2,0))</f>
        <v/>
      </c>
      <c r="E1446" t="str">
        <f>IF(
A1446="","",
VLOOKUP(MOD(ROW(A1446)-2, 参照用!$J$12) + 1,参照用!$N$1:$P$50,2,0)
)</f>
        <v>良好サイン</v>
      </c>
      <c r="F1446" t="str">
        <f xml:space="preserve">
IF(A1446="","",
VLOOKUP(MOD(ROW(A1446)-2, 参照用!$J$12) + 1,参照用!$N$1:$P$50,3,0)
)</f>
        <v>元気</v>
      </c>
      <c r="G1446">
        <f xml:space="preserve">
IF(A1446="","",
IFERROR(
INDEX(中間シート!$B:$CB,
MATCH(A1446&amp;B1446,中間シート!$A$1:$A$149,0),
MATCH(F1446,中間シート!$B$2:$CB$2,0)
),
"")
)</f>
        <v>0</v>
      </c>
      <c r="H1446">
        <f t="shared" si="66"/>
        <v>0</v>
      </c>
      <c r="I1446" t="str">
        <f t="shared" si="67"/>
        <v/>
      </c>
      <c r="J1446">
        <f xml:space="preserve">
_xlfn.SWITCH(E1446,
"良好サイン",H1446*VLOOKUP(F1446,参照用!$P$2:$Q$55,2,0),
"注意サイン",H1446*VLOOKUP(F1446,参照用!$P$2:$Q$55,2,0),
""
)</f>
        <v>0</v>
      </c>
      <c r="K1446" s="20">
        <f t="shared" si="68"/>
        <v>60</v>
      </c>
    </row>
    <row r="1447" spans="1:11" x14ac:dyDescent="0.2">
      <c r="A1447" s="8">
        <f>IF(INDEX(中間シート!B$1:B$149,QUOTIENT(ROW(A1447)-2, 参照用!$J$12) + 3,1)&gt;0,
INDEX(中間シート!B$1:B$149,QUOTIENT(ROW(A1447)-2, 参照用!$J$12) + 3,1),
"")</f>
        <v>46036</v>
      </c>
      <c r="B1447" s="8" t="str">
        <f>IF(INDEX(中間シート!D$1:D$149,QUOTIENT(ROW(B1447)-2, 参照用!$J$12) + 3,1)&gt;0,
INDEX(中間シート!D$1:D$149,QUOTIENT(ROW(B1447)-2, 参照用!$J$12) + 3,1),
"")</f>
        <v>夜</v>
      </c>
      <c r="C1447" s="8" t="str">
        <f>INDEX(中間シート!$A$1:$AZ$149,MATCH(A1447&amp;B1447,中間シート!$A$1:$A$149,0),MATCH(C$1,中間シート!$A$2:$AZ$2,0))</f>
        <v/>
      </c>
      <c r="D1447" s="8" t="str">
        <f>INDEX(中間シート!$A$1:$AZ$149,MATCH($A1447&amp;$B1447,中間シート!$A$1:$A$149,0),MATCH(D$1,中間シート!$A$2:$AZ$2,0))</f>
        <v/>
      </c>
      <c r="E1447" t="str">
        <f>IF(
A1447="","",
VLOOKUP(MOD(ROW(A1447)-2, 参照用!$J$12) + 1,参照用!$N$1:$P$50,2,0)
)</f>
        <v>良好サイン</v>
      </c>
      <c r="F1447" t="str">
        <f xml:space="preserve">
IF(A1447="","",
VLOOKUP(MOD(ROW(A1447)-2, 参照用!$J$12) + 1,参照用!$N$1:$P$50,3,0)
)</f>
        <v>やる気あり</v>
      </c>
      <c r="G1447">
        <f xml:space="preserve">
IF(A1447="","",
IFERROR(
INDEX(中間シート!$B:$CB,
MATCH(A1447&amp;B1447,中間シート!$A$1:$A$149,0),
MATCH(F1447,中間シート!$B$2:$CB$2,0)
),
"")
)</f>
        <v>0</v>
      </c>
      <c r="H1447">
        <f t="shared" si="66"/>
        <v>0</v>
      </c>
      <c r="I1447" t="str">
        <f t="shared" si="67"/>
        <v/>
      </c>
      <c r="J1447">
        <f xml:space="preserve">
_xlfn.SWITCH(E1447,
"良好サイン",H1447*VLOOKUP(F1447,参照用!$P$2:$Q$55,2,0),
"注意サイン",H1447*VLOOKUP(F1447,参照用!$P$2:$Q$55,2,0),
""
)</f>
        <v>0</v>
      </c>
      <c r="K1447" s="20">
        <f t="shared" si="68"/>
        <v>60</v>
      </c>
    </row>
    <row r="1448" spans="1:11" x14ac:dyDescent="0.2">
      <c r="A1448" s="8">
        <f>IF(INDEX(中間シート!B$1:B$149,QUOTIENT(ROW(A1448)-2, 参照用!$J$12) + 3,1)&gt;0,
INDEX(中間シート!B$1:B$149,QUOTIENT(ROW(A1448)-2, 参照用!$J$12) + 3,1),
"")</f>
        <v>46036</v>
      </c>
      <c r="B1448" s="8" t="str">
        <f>IF(INDEX(中間シート!D$1:D$149,QUOTIENT(ROW(B1448)-2, 参照用!$J$12) + 3,1)&gt;0,
INDEX(中間シート!D$1:D$149,QUOTIENT(ROW(B1448)-2, 参照用!$J$12) + 3,1),
"")</f>
        <v>夜</v>
      </c>
      <c r="C1448" s="8" t="str">
        <f>INDEX(中間シート!$A$1:$AZ$149,MATCH(A1448&amp;B1448,中間シート!$A$1:$A$149,0),MATCH(C$1,中間シート!$A$2:$AZ$2,0))</f>
        <v/>
      </c>
      <c r="D1448" s="8" t="str">
        <f>INDEX(中間シート!$A$1:$AZ$149,MATCH($A1448&amp;$B1448,中間シート!$A$1:$A$149,0),MATCH(D$1,中間シート!$A$2:$AZ$2,0))</f>
        <v/>
      </c>
      <c r="E1448" t="str">
        <f>IF(
A1448="","",
VLOOKUP(MOD(ROW(A1448)-2, 参照用!$J$12) + 1,参照用!$N$1:$P$50,2,0)
)</f>
        <v>良好サイン</v>
      </c>
      <c r="F1448" t="str">
        <f xml:space="preserve">
IF(A1448="","",
VLOOKUP(MOD(ROW(A1448)-2, 参照用!$J$12) + 1,参照用!$N$1:$P$50,3,0)
)</f>
        <v>心に余裕</v>
      </c>
      <c r="G1448">
        <f xml:space="preserve">
IF(A1448="","",
IFERROR(
INDEX(中間シート!$B:$CB,
MATCH(A1448&amp;B1448,中間シート!$A$1:$A$149,0),
MATCH(F1448,中間シート!$B$2:$CB$2,0)
),
"")
)</f>
        <v>0</v>
      </c>
      <c r="H1448">
        <f t="shared" si="66"/>
        <v>0</v>
      </c>
      <c r="I1448" t="str">
        <f t="shared" si="67"/>
        <v/>
      </c>
      <c r="J1448">
        <f xml:space="preserve">
_xlfn.SWITCH(E1448,
"良好サイン",H1448*VLOOKUP(F1448,参照用!$P$2:$Q$55,2,0),
"注意サイン",H1448*VLOOKUP(F1448,参照用!$P$2:$Q$55,2,0),
""
)</f>
        <v>0</v>
      </c>
      <c r="K1448" s="20">
        <f t="shared" si="68"/>
        <v>60</v>
      </c>
    </row>
    <row r="1449" spans="1:11" x14ac:dyDescent="0.2">
      <c r="A1449" s="8">
        <f>IF(INDEX(中間シート!B$1:B$149,QUOTIENT(ROW(A1449)-2, 参照用!$J$12) + 3,1)&gt;0,
INDEX(中間シート!B$1:B$149,QUOTIENT(ROW(A1449)-2, 参照用!$J$12) + 3,1),
"")</f>
        <v>46036</v>
      </c>
      <c r="B1449" s="8" t="str">
        <f>IF(INDEX(中間シート!D$1:D$149,QUOTIENT(ROW(B1449)-2, 参照用!$J$12) + 3,1)&gt;0,
INDEX(中間シート!D$1:D$149,QUOTIENT(ROW(B1449)-2, 参照用!$J$12) + 3,1),
"")</f>
        <v>夜</v>
      </c>
      <c r="C1449" s="8" t="str">
        <f>INDEX(中間シート!$A$1:$AZ$149,MATCH(A1449&amp;B1449,中間シート!$A$1:$A$149,0),MATCH(C$1,中間シート!$A$2:$AZ$2,0))</f>
        <v/>
      </c>
      <c r="D1449" s="8" t="str">
        <f>INDEX(中間シート!$A$1:$AZ$149,MATCH($A1449&amp;$B1449,中間シート!$A$1:$A$149,0),MATCH(D$1,中間シート!$A$2:$AZ$2,0))</f>
        <v/>
      </c>
      <c r="E1449" t="str">
        <f>IF(
A1449="","",
VLOOKUP(MOD(ROW(A1449)-2, 参照用!$J$12) + 1,参照用!$N$1:$P$50,2,0)
)</f>
        <v>良好サイン</v>
      </c>
      <c r="F1449" t="str">
        <f xml:space="preserve">
IF(A1449="","",
VLOOKUP(MOD(ROW(A1449)-2, 参照用!$J$12) + 1,参照用!$N$1:$P$50,3,0)
)</f>
        <v>イキイキ</v>
      </c>
      <c r="G1449">
        <f xml:space="preserve">
IF(A1449="","",
IFERROR(
INDEX(中間シート!$B:$CB,
MATCH(A1449&amp;B1449,中間シート!$A$1:$A$149,0),
MATCH(F1449,中間シート!$B$2:$CB$2,0)
),
"")
)</f>
        <v>0</v>
      </c>
      <c r="H1449">
        <f t="shared" si="66"/>
        <v>0</v>
      </c>
      <c r="I1449" t="str">
        <f t="shared" si="67"/>
        <v/>
      </c>
      <c r="J1449">
        <f xml:space="preserve">
_xlfn.SWITCH(E1449,
"良好サイン",H1449*VLOOKUP(F1449,参照用!$P$2:$Q$55,2,0),
"注意サイン",H1449*VLOOKUP(F1449,参照用!$P$2:$Q$55,2,0),
""
)</f>
        <v>0</v>
      </c>
      <c r="K1449" s="20">
        <f t="shared" si="68"/>
        <v>60</v>
      </c>
    </row>
    <row r="1450" spans="1:11" x14ac:dyDescent="0.2">
      <c r="A1450" s="8">
        <f>IF(INDEX(中間シート!B$1:B$149,QUOTIENT(ROW(A1450)-2, 参照用!$J$12) + 3,1)&gt;0,
INDEX(中間シート!B$1:B$149,QUOTIENT(ROW(A1450)-2, 参照用!$J$12) + 3,1),
"")</f>
        <v>46036</v>
      </c>
      <c r="B1450" s="8" t="str">
        <f>IF(INDEX(中間シート!D$1:D$149,QUOTIENT(ROW(B1450)-2, 参照用!$J$12) + 3,1)&gt;0,
INDEX(中間シート!D$1:D$149,QUOTIENT(ROW(B1450)-2, 参照用!$J$12) + 3,1),
"")</f>
        <v>夜</v>
      </c>
      <c r="C1450" s="8" t="str">
        <f>INDEX(中間シート!$A$1:$AZ$149,MATCH(A1450&amp;B1450,中間シート!$A$1:$A$149,0),MATCH(C$1,中間シート!$A$2:$AZ$2,0))</f>
        <v/>
      </c>
      <c r="D1450" s="8" t="str">
        <f>INDEX(中間シート!$A$1:$AZ$149,MATCH($A1450&amp;$B1450,中間シート!$A$1:$A$149,0),MATCH(D$1,中間シート!$A$2:$AZ$2,0))</f>
        <v/>
      </c>
      <c r="E1450" t="str">
        <f>IF(
A1450="","",
VLOOKUP(MOD(ROW(A1450)-2, 参照用!$J$12) + 1,参照用!$N$1:$P$50,2,0)
)</f>
        <v>良好サイン</v>
      </c>
      <c r="F1450" t="str">
        <f xml:space="preserve">
IF(A1450="","",
VLOOKUP(MOD(ROW(A1450)-2, 参照用!$J$12) + 1,参照用!$N$1:$P$50,3,0)
)</f>
        <v>活動的</v>
      </c>
      <c r="G1450">
        <f xml:space="preserve">
IF(A1450="","",
IFERROR(
INDEX(中間シート!$B:$CB,
MATCH(A1450&amp;B1450,中間シート!$A$1:$A$149,0),
MATCH(F1450,中間シート!$B$2:$CB$2,0)
),
"")
)</f>
        <v>0</v>
      </c>
      <c r="H1450">
        <f t="shared" si="66"/>
        <v>0</v>
      </c>
      <c r="I1450" t="str">
        <f t="shared" si="67"/>
        <v/>
      </c>
      <c r="J1450">
        <f xml:space="preserve">
_xlfn.SWITCH(E1450,
"良好サイン",H1450*VLOOKUP(F1450,参照用!$P$2:$Q$55,2,0),
"注意サイン",H1450*VLOOKUP(F1450,参照用!$P$2:$Q$55,2,0),
""
)</f>
        <v>0</v>
      </c>
      <c r="K1450" s="20">
        <f t="shared" si="68"/>
        <v>60</v>
      </c>
    </row>
    <row r="1451" spans="1:11" x14ac:dyDescent="0.2">
      <c r="A1451" s="8">
        <f>IF(INDEX(中間シート!B$1:B$149,QUOTIENT(ROW(A1451)-2, 参照用!$J$12) + 3,1)&gt;0,
INDEX(中間シート!B$1:B$149,QUOTIENT(ROW(A1451)-2, 参照用!$J$12) + 3,1),
"")</f>
        <v>46036</v>
      </c>
      <c r="B1451" s="8" t="str">
        <f>IF(INDEX(中間シート!D$1:D$149,QUOTIENT(ROW(B1451)-2, 参照用!$J$12) + 3,1)&gt;0,
INDEX(中間シート!D$1:D$149,QUOTIENT(ROW(B1451)-2, 参照用!$J$12) + 3,1),
"")</f>
        <v>夜</v>
      </c>
      <c r="C1451" s="8" t="str">
        <f>INDEX(中間シート!$A$1:$AZ$149,MATCH(A1451&amp;B1451,中間シート!$A$1:$A$149,0),MATCH(C$1,中間シート!$A$2:$AZ$2,0))</f>
        <v/>
      </c>
      <c r="D1451" s="8" t="str">
        <f>INDEX(中間シート!$A$1:$AZ$149,MATCH($A1451&amp;$B1451,中間シート!$A$1:$A$149,0),MATCH(D$1,中間シート!$A$2:$AZ$2,0))</f>
        <v/>
      </c>
      <c r="E1451" t="str">
        <f>IF(
A1451="","",
VLOOKUP(MOD(ROW(A1451)-2, 参照用!$J$12) + 1,参照用!$N$1:$P$50,2,0)
)</f>
        <v>注意サイン</v>
      </c>
      <c r="F1451" t="str">
        <f xml:space="preserve">
IF(A1451="","",
VLOOKUP(MOD(ROW(A1451)-2, 参照用!$J$12) + 1,参照用!$N$1:$P$50,3,0)
)</f>
        <v>ため息が増加</v>
      </c>
      <c r="G1451">
        <f xml:space="preserve">
IF(A1451="","",
IFERROR(
INDEX(中間シート!$B:$CB,
MATCH(A1451&amp;B1451,中間シート!$A$1:$A$149,0),
MATCH(F1451,中間シート!$B$2:$CB$2,0)
),
"")
)</f>
        <v>0</v>
      </c>
      <c r="H1451">
        <f t="shared" si="66"/>
        <v>0</v>
      </c>
      <c r="I1451" t="str">
        <f t="shared" si="67"/>
        <v/>
      </c>
      <c r="J1451">
        <f xml:space="preserve">
_xlfn.SWITCH(E1451,
"良好サイン",H1451*VLOOKUP(F1451,参照用!$P$2:$Q$55,2,0),
"注意サイン",H1451*VLOOKUP(F1451,参照用!$P$2:$Q$55,2,0),
""
)</f>
        <v>0</v>
      </c>
      <c r="K1451" s="20">
        <f t="shared" si="68"/>
        <v>60</v>
      </c>
    </row>
    <row r="1452" spans="1:11" x14ac:dyDescent="0.2">
      <c r="A1452" s="8">
        <f>IF(INDEX(中間シート!B$1:B$149,QUOTIENT(ROW(A1452)-2, 参照用!$J$12) + 3,1)&gt;0,
INDEX(中間シート!B$1:B$149,QUOTIENT(ROW(A1452)-2, 参照用!$J$12) + 3,1),
"")</f>
        <v>46036</v>
      </c>
      <c r="B1452" s="8" t="str">
        <f>IF(INDEX(中間シート!D$1:D$149,QUOTIENT(ROW(B1452)-2, 参照用!$J$12) + 3,1)&gt;0,
INDEX(中間シート!D$1:D$149,QUOTIENT(ROW(B1452)-2, 参照用!$J$12) + 3,1),
"")</f>
        <v>夜</v>
      </c>
      <c r="C1452" s="8" t="str">
        <f>INDEX(中間シート!$A$1:$AZ$149,MATCH(A1452&amp;B1452,中間シート!$A$1:$A$149,0),MATCH(C$1,中間シート!$A$2:$AZ$2,0))</f>
        <v/>
      </c>
      <c r="D1452" s="8" t="str">
        <f>INDEX(中間シート!$A$1:$AZ$149,MATCH($A1452&amp;$B1452,中間シート!$A$1:$A$149,0),MATCH(D$1,中間シート!$A$2:$AZ$2,0))</f>
        <v/>
      </c>
      <c r="E1452" t="str">
        <f>IF(
A1452="","",
VLOOKUP(MOD(ROW(A1452)-2, 参照用!$J$12) + 1,参照用!$N$1:$P$50,2,0)
)</f>
        <v>注意サイン</v>
      </c>
      <c r="F1452" t="str">
        <f xml:space="preserve">
IF(A1452="","",
VLOOKUP(MOD(ROW(A1452)-2, 参照用!$J$12) + 1,参照用!$N$1:$P$50,3,0)
)</f>
        <v>もやもや</v>
      </c>
      <c r="G1452">
        <f xml:space="preserve">
IF(A1452="","",
IFERROR(
INDEX(中間シート!$B:$CB,
MATCH(A1452&amp;B1452,中間シート!$A$1:$A$149,0),
MATCH(F1452,中間シート!$B$2:$CB$2,0)
),
"")
)</f>
        <v>0</v>
      </c>
      <c r="H1452">
        <f t="shared" si="66"/>
        <v>0</v>
      </c>
      <c r="I1452" t="str">
        <f t="shared" si="67"/>
        <v/>
      </c>
      <c r="J1452">
        <f xml:space="preserve">
_xlfn.SWITCH(E1452,
"良好サイン",H1452*VLOOKUP(F1452,参照用!$P$2:$Q$55,2,0),
"注意サイン",H1452*VLOOKUP(F1452,参照用!$P$2:$Q$55,2,0),
""
)</f>
        <v>0</v>
      </c>
      <c r="K1452" s="20">
        <f t="shared" si="68"/>
        <v>60</v>
      </c>
    </row>
    <row r="1453" spans="1:11" x14ac:dyDescent="0.2">
      <c r="A1453" s="8">
        <f>IF(INDEX(中間シート!B$1:B$149,QUOTIENT(ROW(A1453)-2, 参照用!$J$12) + 3,1)&gt;0,
INDEX(中間シート!B$1:B$149,QUOTIENT(ROW(A1453)-2, 参照用!$J$12) + 3,1),
"")</f>
        <v>46036</v>
      </c>
      <c r="B1453" s="8" t="str">
        <f>IF(INDEX(中間シート!D$1:D$149,QUOTIENT(ROW(B1453)-2, 参照用!$J$12) + 3,1)&gt;0,
INDEX(中間シート!D$1:D$149,QUOTIENT(ROW(B1453)-2, 参照用!$J$12) + 3,1),
"")</f>
        <v>夜</v>
      </c>
      <c r="C1453" s="8" t="str">
        <f>INDEX(中間シート!$A$1:$AZ$149,MATCH(A1453&amp;B1453,中間シート!$A$1:$A$149,0),MATCH(C$1,中間シート!$A$2:$AZ$2,0))</f>
        <v/>
      </c>
      <c r="D1453" s="8" t="str">
        <f>INDEX(中間シート!$A$1:$AZ$149,MATCH($A1453&amp;$B1453,中間シート!$A$1:$A$149,0),MATCH(D$1,中間シート!$A$2:$AZ$2,0))</f>
        <v/>
      </c>
      <c r="E1453" t="str">
        <f>IF(
A1453="","",
VLOOKUP(MOD(ROW(A1453)-2, 参照用!$J$12) + 1,参照用!$N$1:$P$50,2,0)
)</f>
        <v>注意サイン</v>
      </c>
      <c r="F1453" t="str">
        <f xml:space="preserve">
IF(A1453="","",
VLOOKUP(MOD(ROW(A1453)-2, 参照用!$J$12) + 1,参照用!$N$1:$P$50,3,0)
)</f>
        <v>だるい</v>
      </c>
      <c r="G1453">
        <f xml:space="preserve">
IF(A1453="","",
IFERROR(
INDEX(中間シート!$B:$CB,
MATCH(A1453&amp;B1453,中間シート!$A$1:$A$149,0),
MATCH(F1453,中間シート!$B$2:$CB$2,0)
),
"")
)</f>
        <v>0</v>
      </c>
      <c r="H1453">
        <f t="shared" si="66"/>
        <v>0</v>
      </c>
      <c r="I1453" t="str">
        <f t="shared" si="67"/>
        <v/>
      </c>
      <c r="J1453">
        <f xml:space="preserve">
_xlfn.SWITCH(E1453,
"良好サイン",H1453*VLOOKUP(F1453,参照用!$P$2:$Q$55,2,0),
"注意サイン",H1453*VLOOKUP(F1453,参照用!$P$2:$Q$55,2,0),
""
)</f>
        <v>0</v>
      </c>
      <c r="K1453" s="20">
        <f t="shared" si="68"/>
        <v>60</v>
      </c>
    </row>
    <row r="1454" spans="1:11" x14ac:dyDescent="0.2">
      <c r="A1454" s="8">
        <f>IF(INDEX(中間シート!B$1:B$149,QUOTIENT(ROW(A1454)-2, 参照用!$J$12) + 3,1)&gt;0,
INDEX(中間シート!B$1:B$149,QUOTIENT(ROW(A1454)-2, 参照用!$J$12) + 3,1),
"")</f>
        <v>46036</v>
      </c>
      <c r="B1454" s="8" t="str">
        <f>IF(INDEX(中間シート!D$1:D$149,QUOTIENT(ROW(B1454)-2, 参照用!$J$12) + 3,1)&gt;0,
INDEX(中間シート!D$1:D$149,QUOTIENT(ROW(B1454)-2, 参照用!$J$12) + 3,1),
"")</f>
        <v>夜</v>
      </c>
      <c r="C1454" s="8" t="str">
        <f>INDEX(中間シート!$A$1:$AZ$149,MATCH(A1454&amp;B1454,中間シート!$A$1:$A$149,0),MATCH(C$1,中間シート!$A$2:$AZ$2,0))</f>
        <v/>
      </c>
      <c r="D1454" s="8" t="str">
        <f>INDEX(中間シート!$A$1:$AZ$149,MATCH($A1454&amp;$B1454,中間シート!$A$1:$A$149,0),MATCH(D$1,中間シート!$A$2:$AZ$2,0))</f>
        <v/>
      </c>
      <c r="E1454" t="str">
        <f>IF(
A1454="","",
VLOOKUP(MOD(ROW(A1454)-2, 参照用!$J$12) + 1,参照用!$N$1:$P$50,2,0)
)</f>
        <v>注意サイン</v>
      </c>
      <c r="F1454" t="str">
        <f xml:space="preserve">
IF(A1454="","",
VLOOKUP(MOD(ROW(A1454)-2, 参照用!$J$12) + 1,参照用!$N$1:$P$50,3,0)
)</f>
        <v>ぼーっとする</v>
      </c>
      <c r="G1454">
        <f xml:space="preserve">
IF(A1454="","",
IFERROR(
INDEX(中間シート!$B:$CB,
MATCH(A1454&amp;B1454,中間シート!$A$1:$A$149,0),
MATCH(F1454,中間シート!$B$2:$CB$2,0)
),
"")
)</f>
        <v>0</v>
      </c>
      <c r="H1454">
        <f t="shared" si="66"/>
        <v>0</v>
      </c>
      <c r="I1454" t="str">
        <f t="shared" si="67"/>
        <v/>
      </c>
      <c r="J1454">
        <f xml:space="preserve">
_xlfn.SWITCH(E1454,
"良好サイン",H1454*VLOOKUP(F1454,参照用!$P$2:$Q$55,2,0),
"注意サイン",H1454*VLOOKUP(F1454,参照用!$P$2:$Q$55,2,0),
""
)</f>
        <v>0</v>
      </c>
      <c r="K1454" s="20">
        <f t="shared" si="68"/>
        <v>60</v>
      </c>
    </row>
    <row r="1455" spans="1:11" x14ac:dyDescent="0.2">
      <c r="A1455" s="8">
        <f>IF(INDEX(中間シート!B$1:B$149,QUOTIENT(ROW(A1455)-2, 参照用!$J$12) + 3,1)&gt;0,
INDEX(中間シート!B$1:B$149,QUOTIENT(ROW(A1455)-2, 参照用!$J$12) + 3,1),
"")</f>
        <v>46036</v>
      </c>
      <c r="B1455" s="8" t="str">
        <f>IF(INDEX(中間シート!D$1:D$149,QUOTIENT(ROW(B1455)-2, 参照用!$J$12) + 3,1)&gt;0,
INDEX(中間シート!D$1:D$149,QUOTIENT(ROW(B1455)-2, 参照用!$J$12) + 3,1),
"")</f>
        <v>夜</v>
      </c>
      <c r="C1455" s="8" t="str">
        <f>INDEX(中間シート!$A$1:$AZ$149,MATCH(A1455&amp;B1455,中間シート!$A$1:$A$149,0),MATCH(C$1,中間シート!$A$2:$AZ$2,0))</f>
        <v/>
      </c>
      <c r="D1455" s="8" t="str">
        <f>INDEX(中間シート!$A$1:$AZ$149,MATCH($A1455&amp;$B1455,中間シート!$A$1:$A$149,0),MATCH(D$1,中間シート!$A$2:$AZ$2,0))</f>
        <v/>
      </c>
      <c r="E1455" t="str">
        <f>IF(
A1455="","",
VLOOKUP(MOD(ROW(A1455)-2, 参照用!$J$12) + 1,参照用!$N$1:$P$50,2,0)
)</f>
        <v>注意サイン</v>
      </c>
      <c r="F1455" t="str">
        <f xml:space="preserve">
IF(A1455="","",
VLOOKUP(MOD(ROW(A1455)-2, 参照用!$J$12) + 1,参照用!$N$1:$P$50,3,0)
)</f>
        <v>協調性が低下</v>
      </c>
      <c r="G1455">
        <f xml:space="preserve">
IF(A1455="","",
IFERROR(
INDEX(中間シート!$B:$CB,
MATCH(A1455&amp;B1455,中間シート!$A$1:$A$149,0),
MATCH(F1455,中間シート!$B$2:$CB$2,0)
),
"")
)</f>
        <v>0</v>
      </c>
      <c r="H1455">
        <f t="shared" si="66"/>
        <v>0</v>
      </c>
      <c r="I1455" t="str">
        <f t="shared" si="67"/>
        <v/>
      </c>
      <c r="J1455">
        <f xml:space="preserve">
_xlfn.SWITCH(E1455,
"良好サイン",H1455*VLOOKUP(F1455,参照用!$P$2:$Q$55,2,0),
"注意サイン",H1455*VLOOKUP(F1455,参照用!$P$2:$Q$55,2,0),
""
)</f>
        <v>0</v>
      </c>
      <c r="K1455" s="20">
        <f t="shared" si="68"/>
        <v>60</v>
      </c>
    </row>
    <row r="1456" spans="1:11" x14ac:dyDescent="0.2">
      <c r="A1456" s="8">
        <f>IF(INDEX(中間シート!B$1:B$149,QUOTIENT(ROW(A1456)-2, 参照用!$J$12) + 3,1)&gt;0,
INDEX(中間シート!B$1:B$149,QUOTIENT(ROW(A1456)-2, 参照用!$J$12) + 3,1),
"")</f>
        <v>46036</v>
      </c>
      <c r="B1456" s="8" t="str">
        <f>IF(INDEX(中間シート!D$1:D$149,QUOTIENT(ROW(B1456)-2, 参照用!$J$12) + 3,1)&gt;0,
INDEX(中間シート!D$1:D$149,QUOTIENT(ROW(B1456)-2, 参照用!$J$12) + 3,1),
"")</f>
        <v>夜</v>
      </c>
      <c r="C1456" s="8" t="str">
        <f>INDEX(中間シート!$A$1:$AZ$149,MATCH(A1456&amp;B1456,中間シート!$A$1:$A$149,0),MATCH(C$1,中間シート!$A$2:$AZ$2,0))</f>
        <v/>
      </c>
      <c r="D1456" s="8" t="str">
        <f>INDEX(中間シート!$A$1:$AZ$149,MATCH($A1456&amp;$B1456,中間シート!$A$1:$A$149,0),MATCH(D$1,中間シート!$A$2:$AZ$2,0))</f>
        <v/>
      </c>
      <c r="E1456" t="str">
        <f>IF(
A1456="","",
VLOOKUP(MOD(ROW(A1456)-2, 参照用!$J$12) + 1,参照用!$N$1:$P$50,2,0)
)</f>
        <v>注意サイン</v>
      </c>
      <c r="F1456" t="str">
        <f xml:space="preserve">
IF(A1456="","",
VLOOKUP(MOD(ROW(A1456)-2, 参照用!$J$12) + 1,参照用!$N$1:$P$50,3,0)
)</f>
        <v>憂鬱</v>
      </c>
      <c r="G1456">
        <f xml:space="preserve">
IF(A1456="","",
IFERROR(
INDEX(中間シート!$B:$CB,
MATCH(A1456&amp;B1456,中間シート!$A$1:$A$149,0),
MATCH(F1456,中間シート!$B$2:$CB$2,0)
),
"")
)</f>
        <v>0</v>
      </c>
      <c r="H1456">
        <f t="shared" si="66"/>
        <v>0</v>
      </c>
      <c r="I1456" t="str">
        <f t="shared" si="67"/>
        <v/>
      </c>
      <c r="J1456">
        <f xml:space="preserve">
_xlfn.SWITCH(E1456,
"良好サイン",H1456*VLOOKUP(F1456,参照用!$P$2:$Q$55,2,0),
"注意サイン",H1456*VLOOKUP(F1456,参照用!$P$2:$Q$55,2,0),
""
)</f>
        <v>0</v>
      </c>
      <c r="K1456" s="20">
        <f t="shared" si="68"/>
        <v>60</v>
      </c>
    </row>
    <row r="1457" spans="1:11" x14ac:dyDescent="0.2">
      <c r="A1457" s="8">
        <f>IF(INDEX(中間シート!B$1:B$149,QUOTIENT(ROW(A1457)-2, 参照用!$J$12) + 3,1)&gt;0,
INDEX(中間シート!B$1:B$149,QUOTIENT(ROW(A1457)-2, 参照用!$J$12) + 3,1),
"")</f>
        <v>46036</v>
      </c>
      <c r="B1457" s="8" t="str">
        <f>IF(INDEX(中間シート!D$1:D$149,QUOTIENT(ROW(B1457)-2, 参照用!$J$12) + 3,1)&gt;0,
INDEX(中間シート!D$1:D$149,QUOTIENT(ROW(B1457)-2, 参照用!$J$12) + 3,1),
"")</f>
        <v>夜</v>
      </c>
      <c r="C1457" s="8" t="str">
        <f>INDEX(中間シート!$A$1:$AZ$149,MATCH(A1457&amp;B1457,中間シート!$A$1:$A$149,0),MATCH(C$1,中間シート!$A$2:$AZ$2,0))</f>
        <v/>
      </c>
      <c r="D1457" s="8" t="str">
        <f>INDEX(中間シート!$A$1:$AZ$149,MATCH($A1457&amp;$B1457,中間シート!$A$1:$A$149,0),MATCH(D$1,中間シート!$A$2:$AZ$2,0))</f>
        <v/>
      </c>
      <c r="E1457" t="str">
        <f>IF(
A1457="","",
VLOOKUP(MOD(ROW(A1457)-2, 参照用!$J$12) + 1,参照用!$N$1:$P$50,2,0)
)</f>
        <v>注意サイン</v>
      </c>
      <c r="F1457" t="str">
        <f xml:space="preserve">
IF(A1457="","",
VLOOKUP(MOD(ROW(A1457)-2, 参照用!$J$12) + 1,参照用!$N$1:$P$50,3,0)
)</f>
        <v>やる気が無い</v>
      </c>
      <c r="G1457">
        <f xml:space="preserve">
IF(A1457="","",
IFERROR(
INDEX(中間シート!$B:$CB,
MATCH(A1457&amp;B1457,中間シート!$A$1:$A$149,0),
MATCH(F1457,中間シート!$B$2:$CB$2,0)
),
"")
)</f>
        <v>0</v>
      </c>
      <c r="H1457">
        <f t="shared" si="66"/>
        <v>0</v>
      </c>
      <c r="I1457" t="str">
        <f t="shared" si="67"/>
        <v/>
      </c>
      <c r="J1457">
        <f xml:space="preserve">
_xlfn.SWITCH(E1457,
"良好サイン",H1457*VLOOKUP(F1457,参照用!$P$2:$Q$55,2,0),
"注意サイン",H1457*VLOOKUP(F1457,参照用!$P$2:$Q$55,2,0),
""
)</f>
        <v>0</v>
      </c>
      <c r="K1457" s="20">
        <f t="shared" si="68"/>
        <v>60</v>
      </c>
    </row>
    <row r="1458" spans="1:11" x14ac:dyDescent="0.2">
      <c r="A1458" s="8">
        <f>IF(INDEX(中間シート!B$1:B$149,QUOTIENT(ROW(A1458)-2, 参照用!$J$12) + 3,1)&gt;0,
INDEX(中間シート!B$1:B$149,QUOTIENT(ROW(A1458)-2, 参照用!$J$12) + 3,1),
"")</f>
        <v>46036</v>
      </c>
      <c r="B1458" s="8" t="str">
        <f>IF(INDEX(中間シート!D$1:D$149,QUOTIENT(ROW(B1458)-2, 参照用!$J$12) + 3,1)&gt;0,
INDEX(中間シート!D$1:D$149,QUOTIENT(ROW(B1458)-2, 参照用!$J$12) + 3,1),
"")</f>
        <v>夜</v>
      </c>
      <c r="C1458" s="8" t="str">
        <f>INDEX(中間シート!$A$1:$AZ$149,MATCH(A1458&amp;B1458,中間シート!$A$1:$A$149,0),MATCH(C$1,中間シート!$A$2:$AZ$2,0))</f>
        <v/>
      </c>
      <c r="D1458" s="8" t="str">
        <f>INDEX(中間シート!$A$1:$AZ$149,MATCH($A1458&amp;$B1458,中間シート!$A$1:$A$149,0),MATCH(D$1,中間シート!$A$2:$AZ$2,0))</f>
        <v/>
      </c>
      <c r="E1458" t="str">
        <f>IF(
A1458="","",
VLOOKUP(MOD(ROW(A1458)-2, 参照用!$J$12) + 1,参照用!$N$1:$P$50,2,0)
)</f>
        <v>注意サイン</v>
      </c>
      <c r="F1458" t="str">
        <f xml:space="preserve">
IF(A1458="","",
VLOOKUP(MOD(ROW(A1458)-2, 参照用!$J$12) + 1,参照用!$N$1:$P$50,3,0)
)</f>
        <v>物忘れ</v>
      </c>
      <c r="G1458">
        <f xml:space="preserve">
IF(A1458="","",
IFERROR(
INDEX(中間シート!$B:$CB,
MATCH(A1458&amp;B1458,中間シート!$A$1:$A$149,0),
MATCH(F1458,中間シート!$B$2:$CB$2,0)
),
"")
)</f>
        <v>0</v>
      </c>
      <c r="H1458">
        <f t="shared" si="66"/>
        <v>0</v>
      </c>
      <c r="I1458" t="str">
        <f t="shared" si="67"/>
        <v/>
      </c>
      <c r="J1458">
        <f xml:space="preserve">
_xlfn.SWITCH(E1458,
"良好サイン",H1458*VLOOKUP(F1458,参照用!$P$2:$Q$55,2,0),
"注意サイン",H1458*VLOOKUP(F1458,参照用!$P$2:$Q$55,2,0),
""
)</f>
        <v>0</v>
      </c>
      <c r="K1458" s="20">
        <f t="shared" si="68"/>
        <v>60</v>
      </c>
    </row>
    <row r="1459" spans="1:11" x14ac:dyDescent="0.2">
      <c r="A1459" s="8">
        <f>IF(INDEX(中間シート!B$1:B$149,QUOTIENT(ROW(A1459)-2, 参照用!$J$12) + 3,1)&gt;0,
INDEX(中間シート!B$1:B$149,QUOTIENT(ROW(A1459)-2, 参照用!$J$12) + 3,1),
"")</f>
        <v>46036</v>
      </c>
      <c r="B1459" s="8" t="str">
        <f>IF(INDEX(中間シート!D$1:D$149,QUOTIENT(ROW(B1459)-2, 参照用!$J$12) + 3,1)&gt;0,
INDEX(中間シート!D$1:D$149,QUOTIENT(ROW(B1459)-2, 参照用!$J$12) + 3,1),
"")</f>
        <v>夜</v>
      </c>
      <c r="C1459" s="8" t="str">
        <f>INDEX(中間シート!$A$1:$AZ$149,MATCH(A1459&amp;B1459,中間シート!$A$1:$A$149,0),MATCH(C$1,中間シート!$A$2:$AZ$2,0))</f>
        <v/>
      </c>
      <c r="D1459" s="8" t="str">
        <f>INDEX(中間シート!$A$1:$AZ$149,MATCH($A1459&amp;$B1459,中間シート!$A$1:$A$149,0),MATCH(D$1,中間シート!$A$2:$AZ$2,0))</f>
        <v/>
      </c>
      <c r="E1459" t="str">
        <f>IF(
A1459="","",
VLOOKUP(MOD(ROW(A1459)-2, 参照用!$J$12) + 1,参照用!$N$1:$P$50,2,0)
)</f>
        <v>悪化サイン</v>
      </c>
      <c r="F1459" t="str">
        <f xml:space="preserve">
IF(A1459="","",
VLOOKUP(MOD(ROW(A1459)-2, 参照用!$J$12) + 1,参照用!$N$1:$P$50,3,0)
)</f>
        <v>イライラ</v>
      </c>
      <c r="G1459">
        <f xml:space="preserve">
IF(A1459="","",
IFERROR(
INDEX(中間シート!$B:$CB,
MATCH(A1459&amp;B1459,中間シート!$A$1:$A$149,0),
MATCH(F1459,中間シート!$B$2:$CB$2,0)
),
"")
)</f>
        <v>0</v>
      </c>
      <c r="H1459">
        <f t="shared" si="66"/>
        <v>0</v>
      </c>
      <c r="I1459" t="str">
        <f t="shared" si="67"/>
        <v/>
      </c>
      <c r="J1459" t="str">
        <f xml:space="preserve">
_xlfn.SWITCH(E1459,
"良好サイン",H1459*VLOOKUP(F1459,参照用!$P$2:$Q$55,2,0),
"注意サイン",H1459*VLOOKUP(F1459,参照用!$P$2:$Q$55,2,0),
""
)</f>
        <v/>
      </c>
      <c r="K1459" s="20">
        <f t="shared" si="68"/>
        <v>60</v>
      </c>
    </row>
    <row r="1460" spans="1:11" x14ac:dyDescent="0.2">
      <c r="A1460" s="8">
        <f>IF(INDEX(中間シート!B$1:B$149,QUOTIENT(ROW(A1460)-2, 参照用!$J$12) + 3,1)&gt;0,
INDEX(中間シート!B$1:B$149,QUOTIENT(ROW(A1460)-2, 参照用!$J$12) + 3,1),
"")</f>
        <v>46036</v>
      </c>
      <c r="B1460" s="8" t="str">
        <f>IF(INDEX(中間シート!D$1:D$149,QUOTIENT(ROW(B1460)-2, 参照用!$J$12) + 3,1)&gt;0,
INDEX(中間シート!D$1:D$149,QUOTIENT(ROW(B1460)-2, 参照用!$J$12) + 3,1),
"")</f>
        <v>夜</v>
      </c>
      <c r="C1460" s="8" t="str">
        <f>INDEX(中間シート!$A$1:$AZ$149,MATCH(A1460&amp;B1460,中間シート!$A$1:$A$149,0),MATCH(C$1,中間シート!$A$2:$AZ$2,0))</f>
        <v/>
      </c>
      <c r="D1460" s="8" t="str">
        <f>INDEX(中間シート!$A$1:$AZ$149,MATCH($A1460&amp;$B1460,中間シート!$A$1:$A$149,0),MATCH(D$1,中間シート!$A$2:$AZ$2,0))</f>
        <v/>
      </c>
      <c r="E1460" t="str">
        <f>IF(
A1460="","",
VLOOKUP(MOD(ROW(A1460)-2, 参照用!$J$12) + 1,参照用!$N$1:$P$50,2,0)
)</f>
        <v>悪化サイン</v>
      </c>
      <c r="F1460" t="str">
        <f xml:space="preserve">
IF(A1460="","",
VLOOKUP(MOD(ROW(A1460)-2, 参照用!$J$12) + 1,参照用!$N$1:$P$50,3,0)
)</f>
        <v>恐怖心</v>
      </c>
      <c r="G1460">
        <f xml:space="preserve">
IF(A1460="","",
IFERROR(
INDEX(中間シート!$B:$CB,
MATCH(A1460&amp;B1460,中間シート!$A$1:$A$149,0),
MATCH(F1460,中間シート!$B$2:$CB$2,0)
),
"")
)</f>
        <v>0</v>
      </c>
      <c r="H1460">
        <f t="shared" si="66"/>
        <v>0</v>
      </c>
      <c r="I1460" t="str">
        <f t="shared" si="67"/>
        <v/>
      </c>
      <c r="J1460" t="str">
        <f xml:space="preserve">
_xlfn.SWITCH(E1460,
"良好サイン",H1460*VLOOKUP(F1460,参照用!$P$2:$Q$55,2,0),
"注意サイン",H1460*VLOOKUP(F1460,参照用!$P$2:$Q$55,2,0),
""
)</f>
        <v/>
      </c>
      <c r="K1460" s="20">
        <f t="shared" si="68"/>
        <v>60</v>
      </c>
    </row>
    <row r="1461" spans="1:11" x14ac:dyDescent="0.2">
      <c r="A1461" s="8">
        <f>IF(INDEX(中間シート!B$1:B$149,QUOTIENT(ROW(A1461)-2, 参照用!$J$12) + 3,1)&gt;0,
INDEX(中間シート!B$1:B$149,QUOTIENT(ROW(A1461)-2, 参照用!$J$12) + 3,1),
"")</f>
        <v>46036</v>
      </c>
      <c r="B1461" s="8" t="str">
        <f>IF(INDEX(中間シート!D$1:D$149,QUOTIENT(ROW(B1461)-2, 参照用!$J$12) + 3,1)&gt;0,
INDEX(中間シート!D$1:D$149,QUOTIENT(ROW(B1461)-2, 参照用!$J$12) + 3,1),
"")</f>
        <v>夜</v>
      </c>
      <c r="C1461" s="8" t="str">
        <f>INDEX(中間シート!$A$1:$AZ$149,MATCH(A1461&amp;B1461,中間シート!$A$1:$A$149,0),MATCH(C$1,中間シート!$A$2:$AZ$2,0))</f>
        <v/>
      </c>
      <c r="D1461" s="8" t="str">
        <f>INDEX(中間シート!$A$1:$AZ$149,MATCH($A1461&amp;$B1461,中間シート!$A$1:$A$149,0),MATCH(D$1,中間シート!$A$2:$AZ$2,0))</f>
        <v/>
      </c>
      <c r="E1461" t="str">
        <f>IF(
A1461="","",
VLOOKUP(MOD(ROW(A1461)-2, 参照用!$J$12) + 1,参照用!$N$1:$P$50,2,0)
)</f>
        <v>悪化サイン</v>
      </c>
      <c r="F1461" t="str">
        <f xml:space="preserve">
IF(A1461="","",
VLOOKUP(MOD(ROW(A1461)-2, 参照用!$J$12) + 1,参照用!$N$1:$P$50,3,0)
)</f>
        <v>外出不可</v>
      </c>
      <c r="G1461">
        <f xml:space="preserve">
IF(A1461="","",
IFERROR(
INDEX(中間シート!$B:$CB,
MATCH(A1461&amp;B1461,中間シート!$A$1:$A$149,0),
MATCH(F1461,中間シート!$B$2:$CB$2,0)
),
"")
)</f>
        <v>0</v>
      </c>
      <c r="H1461">
        <f t="shared" si="66"/>
        <v>0</v>
      </c>
      <c r="I1461" t="str">
        <f t="shared" si="67"/>
        <v/>
      </c>
      <c r="J1461" t="str">
        <f xml:space="preserve">
_xlfn.SWITCH(E1461,
"良好サイン",H1461*VLOOKUP(F1461,参照用!$P$2:$Q$55,2,0),
"注意サイン",H1461*VLOOKUP(F1461,参照用!$P$2:$Q$55,2,0),
""
)</f>
        <v/>
      </c>
      <c r="K1461" s="20">
        <f t="shared" si="68"/>
        <v>60</v>
      </c>
    </row>
    <row r="1462" spans="1:11" x14ac:dyDescent="0.2">
      <c r="A1462" s="8">
        <f>IF(INDEX(中間シート!B$1:B$149,QUOTIENT(ROW(A1462)-2, 参照用!$J$12) + 3,1)&gt;0,
INDEX(中間シート!B$1:B$149,QUOTIENT(ROW(A1462)-2, 参照用!$J$12) + 3,1),
"")</f>
        <v>46036</v>
      </c>
      <c r="B1462" s="8" t="str">
        <f>IF(INDEX(中間シート!D$1:D$149,QUOTIENT(ROW(B1462)-2, 参照用!$J$12) + 3,1)&gt;0,
INDEX(中間シート!D$1:D$149,QUOTIENT(ROW(B1462)-2, 参照用!$J$12) + 3,1),
"")</f>
        <v>夜</v>
      </c>
      <c r="C1462" s="8" t="str">
        <f>INDEX(中間シート!$A$1:$AZ$149,MATCH(A1462&amp;B1462,中間シート!$A$1:$A$149,0),MATCH(C$1,中間シート!$A$2:$AZ$2,0))</f>
        <v/>
      </c>
      <c r="D1462" s="8" t="str">
        <f>INDEX(中間シート!$A$1:$AZ$149,MATCH($A1462&amp;$B1462,中間シート!$A$1:$A$149,0),MATCH(D$1,中間シート!$A$2:$AZ$2,0))</f>
        <v/>
      </c>
      <c r="E1462" t="str">
        <f>IF(
A1462="","",
VLOOKUP(MOD(ROW(A1462)-2, 参照用!$J$12) + 1,参照用!$N$1:$P$50,2,0)
)</f>
        <v>悪化サイン</v>
      </c>
      <c r="F1462" t="str">
        <f xml:space="preserve">
IF(A1462="","",
VLOOKUP(MOD(ROW(A1462)-2, 参照用!$J$12) + 1,参照用!$N$1:$P$50,3,0)
)</f>
        <v>思考不能</v>
      </c>
      <c r="G1462">
        <f xml:space="preserve">
IF(A1462="","",
IFERROR(
INDEX(中間シート!$B:$CB,
MATCH(A1462&amp;B1462,中間シート!$A$1:$A$149,0),
MATCH(F1462,中間シート!$B$2:$CB$2,0)
),
"")
)</f>
        <v>0</v>
      </c>
      <c r="H1462">
        <f t="shared" si="66"/>
        <v>0</v>
      </c>
      <c r="I1462" t="str">
        <f t="shared" si="67"/>
        <v/>
      </c>
      <c r="J1462" t="str">
        <f xml:space="preserve">
_xlfn.SWITCH(E1462,
"良好サイン",H1462*VLOOKUP(F1462,参照用!$P$2:$Q$55,2,0),
"注意サイン",H1462*VLOOKUP(F1462,参照用!$P$2:$Q$55,2,0),
""
)</f>
        <v/>
      </c>
      <c r="K1462" s="20">
        <f t="shared" si="68"/>
        <v>60</v>
      </c>
    </row>
    <row r="1463" spans="1:11" x14ac:dyDescent="0.2">
      <c r="A1463" s="8">
        <f>IF(INDEX(中間シート!B$1:B$149,QUOTIENT(ROW(A1463)-2, 参照用!$J$12) + 3,1)&gt;0,
INDEX(中間シート!B$1:B$149,QUOTIENT(ROW(A1463)-2, 参照用!$J$12) + 3,1),
"")</f>
        <v>46036</v>
      </c>
      <c r="B1463" s="8" t="str">
        <f>IF(INDEX(中間シート!D$1:D$149,QUOTIENT(ROW(B1463)-2, 参照用!$J$12) + 3,1)&gt;0,
INDEX(中間シート!D$1:D$149,QUOTIENT(ROW(B1463)-2, 参照用!$J$12) + 3,1),
"")</f>
        <v>夜</v>
      </c>
      <c r="C1463" s="8" t="str">
        <f>INDEX(中間シート!$A$1:$AZ$149,MATCH(A1463&amp;B1463,中間シート!$A$1:$A$149,0),MATCH(C$1,中間シート!$A$2:$AZ$2,0))</f>
        <v/>
      </c>
      <c r="D1463" s="8" t="str">
        <f>INDEX(中間シート!$A$1:$AZ$149,MATCH($A1463&amp;$B1463,中間シート!$A$1:$A$149,0),MATCH(D$1,中間シート!$A$2:$AZ$2,0))</f>
        <v/>
      </c>
      <c r="E1463" t="str">
        <f>IF(
A1463="","",
VLOOKUP(MOD(ROW(A1463)-2, 参照用!$J$12) + 1,参照用!$N$1:$P$50,2,0)
)</f>
        <v>悪化サイン</v>
      </c>
      <c r="F1463" t="str">
        <f xml:space="preserve">
IF(A1463="","",
VLOOKUP(MOD(ROW(A1463)-2, 参照用!$J$12) + 1,参照用!$N$1:$P$50,3,0)
)</f>
        <v>人間不信</v>
      </c>
      <c r="G1463">
        <f xml:space="preserve">
IF(A1463="","",
IFERROR(
INDEX(中間シート!$B:$CB,
MATCH(A1463&amp;B1463,中間シート!$A$1:$A$149,0),
MATCH(F1463,中間シート!$B$2:$CB$2,0)
),
"")
)</f>
        <v>0</v>
      </c>
      <c r="H1463">
        <f t="shared" si="66"/>
        <v>0</v>
      </c>
      <c r="I1463" t="str">
        <f t="shared" si="67"/>
        <v/>
      </c>
      <c r="J1463" t="str">
        <f xml:space="preserve">
_xlfn.SWITCH(E1463,
"良好サイン",H1463*VLOOKUP(F1463,参照用!$P$2:$Q$55,2,0),
"注意サイン",H1463*VLOOKUP(F1463,参照用!$P$2:$Q$55,2,0),
""
)</f>
        <v/>
      </c>
      <c r="K1463" s="20">
        <f t="shared" si="68"/>
        <v>60</v>
      </c>
    </row>
    <row r="1464" spans="1:11" x14ac:dyDescent="0.2">
      <c r="A1464" s="8">
        <f>IF(INDEX(中間シート!B$1:B$149,QUOTIENT(ROW(A1464)-2, 参照用!$J$12) + 3,1)&gt;0,
INDEX(中間シート!B$1:B$149,QUOTIENT(ROW(A1464)-2, 参照用!$J$12) + 3,1),
"")</f>
        <v>46036</v>
      </c>
      <c r="B1464" s="8" t="str">
        <f>IF(INDEX(中間シート!D$1:D$149,QUOTIENT(ROW(B1464)-2, 参照用!$J$12) + 3,1)&gt;0,
INDEX(中間シート!D$1:D$149,QUOTIENT(ROW(B1464)-2, 参照用!$J$12) + 3,1),
"")</f>
        <v>夜</v>
      </c>
      <c r="C1464" s="8" t="str">
        <f>INDEX(中間シート!$A$1:$AZ$149,MATCH(A1464&amp;B1464,中間シート!$A$1:$A$149,0),MATCH(C$1,中間シート!$A$2:$AZ$2,0))</f>
        <v/>
      </c>
      <c r="D1464" s="8" t="str">
        <f>INDEX(中間シート!$A$1:$AZ$149,MATCH($A1464&amp;$B1464,中間シート!$A$1:$A$149,0),MATCH(D$1,中間シート!$A$2:$AZ$2,0))</f>
        <v/>
      </c>
      <c r="E1464" t="str">
        <f>IF(
A1464="","",
VLOOKUP(MOD(ROW(A1464)-2, 参照用!$J$12) + 1,参照用!$N$1:$P$50,2,0)
)</f>
        <v>悪化サイン</v>
      </c>
      <c r="F1464" t="str">
        <f xml:space="preserve">
IF(A1464="","",
VLOOKUP(MOD(ROW(A1464)-2, 参照用!$J$12) + 1,参照用!$N$1:$P$50,3,0)
)</f>
        <v>破壊衝動</v>
      </c>
      <c r="G1464">
        <f xml:space="preserve">
IF(A1464="","",
IFERROR(
INDEX(中間シート!$B:$CB,
MATCH(A1464&amp;B1464,中間シート!$A$1:$A$149,0),
MATCH(F1464,中間シート!$B$2:$CB$2,0)
),
"")
)</f>
        <v>0</v>
      </c>
      <c r="H1464">
        <f t="shared" si="66"/>
        <v>0</v>
      </c>
      <c r="I1464" t="str">
        <f t="shared" si="67"/>
        <v/>
      </c>
      <c r="J1464" t="str">
        <f xml:space="preserve">
_xlfn.SWITCH(E1464,
"良好サイン",H1464*VLOOKUP(F1464,参照用!$P$2:$Q$55,2,0),
"注意サイン",H1464*VLOOKUP(F1464,参照用!$P$2:$Q$55,2,0),
""
)</f>
        <v/>
      </c>
      <c r="K1464" s="20">
        <f t="shared" si="68"/>
        <v>60</v>
      </c>
    </row>
    <row r="1465" spans="1:11" x14ac:dyDescent="0.2">
      <c r="A1465" s="8">
        <f>IF(INDEX(中間シート!B$1:B$149,QUOTIENT(ROW(A1465)-2, 参照用!$J$12) + 3,1)&gt;0,
INDEX(中間シート!B$1:B$149,QUOTIENT(ROW(A1465)-2, 参照用!$J$12) + 3,1),
"")</f>
        <v>46036</v>
      </c>
      <c r="B1465" s="8" t="str">
        <f>IF(INDEX(中間シート!D$1:D$149,QUOTIENT(ROW(B1465)-2, 参照用!$J$12) + 3,1)&gt;0,
INDEX(中間シート!D$1:D$149,QUOTIENT(ROW(B1465)-2, 参照用!$J$12) + 3,1),
"")</f>
        <v>夜</v>
      </c>
      <c r="C1465" s="8" t="str">
        <f>INDEX(中間シート!$A$1:$AZ$149,MATCH(A1465&amp;B1465,中間シート!$A$1:$A$149,0),MATCH(C$1,中間シート!$A$2:$AZ$2,0))</f>
        <v/>
      </c>
      <c r="D1465" s="8" t="str">
        <f>INDEX(中間シート!$A$1:$AZ$149,MATCH($A1465&amp;$B1465,中間シート!$A$1:$A$149,0),MATCH(D$1,中間シート!$A$2:$AZ$2,0))</f>
        <v/>
      </c>
      <c r="E1465" t="str">
        <f>IF(
A1465="","",
VLOOKUP(MOD(ROW(A1465)-2, 参照用!$J$12) + 1,参照用!$N$1:$P$50,2,0)
)</f>
        <v>リカバリー</v>
      </c>
      <c r="F1465" t="str">
        <f xml:space="preserve">
IF(A1465="","",
VLOOKUP(MOD(ROW(A1465)-2, 参照用!$J$12) + 1,参照用!$N$1:$P$50,3,0)
)</f>
        <v>ストレッチ</v>
      </c>
      <c r="G1465">
        <f xml:space="preserve">
IF(A1465="","",
IFERROR(
INDEX(中間シート!$B:$CB,
MATCH(A1465&amp;B1465,中間シート!$A$1:$A$149,0),
MATCH(F1465,中間シート!$B$2:$CB$2,0)
),
"")
)</f>
        <v>0</v>
      </c>
      <c r="H1465">
        <f t="shared" si="66"/>
        <v>0</v>
      </c>
      <c r="I1465" t="str">
        <f t="shared" si="67"/>
        <v/>
      </c>
      <c r="J1465" t="str">
        <f xml:space="preserve">
_xlfn.SWITCH(E1465,
"良好サイン",H1465*VLOOKUP(F1465,参照用!$P$2:$Q$55,2,0),
"注意サイン",H1465*VLOOKUP(F1465,参照用!$P$2:$Q$55,2,0),
""
)</f>
        <v/>
      </c>
      <c r="K1465" s="20">
        <f t="shared" si="68"/>
        <v>60</v>
      </c>
    </row>
    <row r="1466" spans="1:11" x14ac:dyDescent="0.2">
      <c r="A1466" s="8">
        <f>IF(INDEX(中間シート!B$1:B$149,QUOTIENT(ROW(A1466)-2, 参照用!$J$12) + 3,1)&gt;0,
INDEX(中間シート!B$1:B$149,QUOTIENT(ROW(A1466)-2, 参照用!$J$12) + 3,1),
"")</f>
        <v>46036</v>
      </c>
      <c r="B1466" s="8" t="str">
        <f>IF(INDEX(中間シート!D$1:D$149,QUOTIENT(ROW(B1466)-2, 参照用!$J$12) + 3,1)&gt;0,
INDEX(中間シート!D$1:D$149,QUOTIENT(ROW(B1466)-2, 参照用!$J$12) + 3,1),
"")</f>
        <v>夜</v>
      </c>
      <c r="C1466" s="8" t="str">
        <f>INDEX(中間シート!$A$1:$AZ$149,MATCH(A1466&amp;B1466,中間シート!$A$1:$A$149,0),MATCH(C$1,中間シート!$A$2:$AZ$2,0))</f>
        <v/>
      </c>
      <c r="D1466" s="8" t="str">
        <f>INDEX(中間シート!$A$1:$AZ$149,MATCH($A1466&amp;$B1466,中間シート!$A$1:$A$149,0),MATCH(D$1,中間シート!$A$2:$AZ$2,0))</f>
        <v/>
      </c>
      <c r="E1466" t="str">
        <f>IF(
A1466="","",
VLOOKUP(MOD(ROW(A1466)-2, 参照用!$J$12) + 1,参照用!$N$1:$P$50,2,0)
)</f>
        <v>リカバリー</v>
      </c>
      <c r="F1466" t="str">
        <f xml:space="preserve">
IF(A1466="","",
VLOOKUP(MOD(ROW(A1466)-2, 参照用!$J$12) + 1,参照用!$N$1:$P$50,3,0)
)</f>
        <v>仮眠</v>
      </c>
      <c r="G1466">
        <f xml:space="preserve">
IF(A1466="","",
IFERROR(
INDEX(中間シート!$B:$CB,
MATCH(A1466&amp;B1466,中間シート!$A$1:$A$149,0),
MATCH(F1466,中間シート!$B$2:$CB$2,0)
),
"")
)</f>
        <v>0</v>
      </c>
      <c r="H1466">
        <f t="shared" si="66"/>
        <v>0</v>
      </c>
      <c r="I1466" t="str">
        <f t="shared" si="67"/>
        <v/>
      </c>
      <c r="J1466" t="str">
        <f xml:space="preserve">
_xlfn.SWITCH(E1466,
"良好サイン",H1466*VLOOKUP(F1466,参照用!$P$2:$Q$55,2,0),
"注意サイン",H1466*VLOOKUP(F1466,参照用!$P$2:$Q$55,2,0),
""
)</f>
        <v/>
      </c>
      <c r="K1466" s="20">
        <f t="shared" si="68"/>
        <v>60</v>
      </c>
    </row>
    <row r="1467" spans="1:11" x14ac:dyDescent="0.2">
      <c r="A1467" s="8">
        <f>IF(INDEX(中間シート!B$1:B$149,QUOTIENT(ROW(A1467)-2, 参照用!$J$12) + 3,1)&gt;0,
INDEX(中間シート!B$1:B$149,QUOTIENT(ROW(A1467)-2, 参照用!$J$12) + 3,1),
"")</f>
        <v>46036</v>
      </c>
      <c r="B1467" s="8" t="str">
        <f>IF(INDEX(中間シート!D$1:D$149,QUOTIENT(ROW(B1467)-2, 参照用!$J$12) + 3,1)&gt;0,
INDEX(中間シート!D$1:D$149,QUOTIENT(ROW(B1467)-2, 参照用!$J$12) + 3,1),
"")</f>
        <v>夜</v>
      </c>
      <c r="C1467" s="8" t="str">
        <f>INDEX(中間シート!$A$1:$AZ$149,MATCH(A1467&amp;B1467,中間シート!$A$1:$A$149,0),MATCH(C$1,中間シート!$A$2:$AZ$2,0))</f>
        <v/>
      </c>
      <c r="D1467" s="8" t="str">
        <f>INDEX(中間シート!$A$1:$AZ$149,MATCH($A1467&amp;$B1467,中間シート!$A$1:$A$149,0),MATCH(D$1,中間シート!$A$2:$AZ$2,0))</f>
        <v/>
      </c>
      <c r="E1467" t="str">
        <f>IF(
A1467="","",
VLOOKUP(MOD(ROW(A1467)-2, 参照用!$J$12) + 1,参照用!$N$1:$P$50,2,0)
)</f>
        <v>リカバリー</v>
      </c>
      <c r="F1467" t="str">
        <f xml:space="preserve">
IF(A1467="","",
VLOOKUP(MOD(ROW(A1467)-2, 参照用!$J$12) + 1,参照用!$N$1:$P$50,3,0)
)</f>
        <v>音楽</v>
      </c>
      <c r="G1467">
        <f xml:space="preserve">
IF(A1467="","",
IFERROR(
INDEX(中間シート!$B:$CB,
MATCH(A1467&amp;B1467,中間シート!$A$1:$A$149,0),
MATCH(F1467,中間シート!$B$2:$CB$2,0)
),
"")
)</f>
        <v>0</v>
      </c>
      <c r="H1467">
        <f t="shared" si="66"/>
        <v>0</v>
      </c>
      <c r="I1467" t="str">
        <f t="shared" si="67"/>
        <v/>
      </c>
      <c r="J1467" t="str">
        <f xml:space="preserve">
_xlfn.SWITCH(E1467,
"良好サイン",H1467*VLOOKUP(F1467,参照用!$P$2:$Q$55,2,0),
"注意サイン",H1467*VLOOKUP(F1467,参照用!$P$2:$Q$55,2,0),
""
)</f>
        <v/>
      </c>
      <c r="K1467" s="20">
        <f t="shared" si="68"/>
        <v>60</v>
      </c>
    </row>
    <row r="1468" spans="1:11" x14ac:dyDescent="0.2">
      <c r="A1468" s="8">
        <f>IF(INDEX(中間シート!B$1:B$149,QUOTIENT(ROW(A1468)-2, 参照用!$J$12) + 3,1)&gt;0,
INDEX(中間シート!B$1:B$149,QUOTIENT(ROW(A1468)-2, 参照用!$J$12) + 3,1),
"")</f>
        <v>46036</v>
      </c>
      <c r="B1468" s="8" t="str">
        <f>IF(INDEX(中間シート!D$1:D$149,QUOTIENT(ROW(B1468)-2, 参照用!$J$12) + 3,1)&gt;0,
INDEX(中間シート!D$1:D$149,QUOTIENT(ROW(B1468)-2, 参照用!$J$12) + 3,1),
"")</f>
        <v>夜</v>
      </c>
      <c r="C1468" s="8" t="str">
        <f>INDEX(中間シート!$A$1:$AZ$149,MATCH(A1468&amp;B1468,中間シート!$A$1:$A$149,0),MATCH(C$1,中間シート!$A$2:$AZ$2,0))</f>
        <v/>
      </c>
      <c r="D1468" s="8" t="str">
        <f>INDEX(中間シート!$A$1:$AZ$149,MATCH($A1468&amp;$B1468,中間シート!$A$1:$A$149,0),MATCH(D$1,中間シート!$A$2:$AZ$2,0))</f>
        <v/>
      </c>
      <c r="E1468" t="str">
        <f>IF(
A1468="","",
VLOOKUP(MOD(ROW(A1468)-2, 参照用!$J$12) + 1,参照用!$N$1:$P$50,2,0)
)</f>
        <v>リカバリー</v>
      </c>
      <c r="F1468" t="str">
        <f xml:space="preserve">
IF(A1468="","",
VLOOKUP(MOD(ROW(A1468)-2, 参照用!$J$12) + 1,参照用!$N$1:$P$50,3,0)
)</f>
        <v>頓服</v>
      </c>
      <c r="G1468">
        <f xml:space="preserve">
IF(A1468="","",
IFERROR(
INDEX(中間シート!$B:$CB,
MATCH(A1468&amp;B1468,中間シート!$A$1:$A$149,0),
MATCH(F1468,中間シート!$B$2:$CB$2,0)
),
"")
)</f>
        <v>0</v>
      </c>
      <c r="H1468">
        <f t="shared" si="66"/>
        <v>0</v>
      </c>
      <c r="I1468" t="str">
        <f t="shared" si="67"/>
        <v/>
      </c>
      <c r="J1468" t="str">
        <f xml:space="preserve">
_xlfn.SWITCH(E1468,
"良好サイン",H1468*VLOOKUP(F1468,参照用!$P$2:$Q$55,2,0),
"注意サイン",H1468*VLOOKUP(F1468,参照用!$P$2:$Q$55,2,0),
""
)</f>
        <v/>
      </c>
      <c r="K1468" s="20">
        <f t="shared" si="68"/>
        <v>60</v>
      </c>
    </row>
    <row r="1469" spans="1:11" x14ac:dyDescent="0.2">
      <c r="A1469" s="8">
        <f>IF(INDEX(中間シート!B$1:B$149,QUOTIENT(ROW(A1469)-2, 参照用!$J$12) + 3,1)&gt;0,
INDEX(中間シート!B$1:B$149,QUOTIENT(ROW(A1469)-2, 参照用!$J$12) + 3,1),
"")</f>
        <v>46036</v>
      </c>
      <c r="B1469" s="8" t="str">
        <f>IF(INDEX(中間シート!D$1:D$149,QUOTIENT(ROW(B1469)-2, 参照用!$J$12) + 3,1)&gt;0,
INDEX(中間シート!D$1:D$149,QUOTIENT(ROW(B1469)-2, 参照用!$J$12) + 3,1),
"")</f>
        <v>夜</v>
      </c>
      <c r="C1469" s="8" t="str">
        <f>INDEX(中間シート!$A$1:$AZ$149,MATCH(A1469&amp;B1469,中間シート!$A$1:$A$149,0),MATCH(C$1,中間シート!$A$2:$AZ$2,0))</f>
        <v/>
      </c>
      <c r="D1469" s="8" t="str">
        <f>INDEX(中間シート!$A$1:$AZ$149,MATCH($A1469&amp;$B1469,中間シート!$A$1:$A$149,0),MATCH(D$1,中間シート!$A$2:$AZ$2,0))</f>
        <v/>
      </c>
      <c r="E1469" t="str">
        <f>IF(
A1469="","",
VLOOKUP(MOD(ROW(A1469)-2, 参照用!$J$12) + 1,参照用!$N$1:$P$50,2,0)
)</f>
        <v>リカバリー</v>
      </c>
      <c r="F1469" t="str">
        <f xml:space="preserve">
IF(A1469="","",
VLOOKUP(MOD(ROW(A1469)-2, 参照用!$J$12) + 1,参照用!$N$1:$P$50,3,0)
)</f>
        <v>散歩</v>
      </c>
      <c r="G1469">
        <f xml:space="preserve">
IF(A1469="","",
IFERROR(
INDEX(中間シート!$B:$CB,
MATCH(A1469&amp;B1469,中間シート!$A$1:$A$149,0),
MATCH(F1469,中間シート!$B$2:$CB$2,0)
),
"")
)</f>
        <v>0</v>
      </c>
      <c r="H1469">
        <f t="shared" si="66"/>
        <v>0</v>
      </c>
      <c r="I1469" t="str">
        <f t="shared" si="67"/>
        <v/>
      </c>
      <c r="J1469" t="str">
        <f xml:space="preserve">
_xlfn.SWITCH(E1469,
"良好サイン",H1469*VLOOKUP(F1469,参照用!$P$2:$Q$55,2,0),
"注意サイン",H1469*VLOOKUP(F1469,参照用!$P$2:$Q$55,2,0),
""
)</f>
        <v/>
      </c>
      <c r="K1469" s="20">
        <f t="shared" si="68"/>
        <v>60</v>
      </c>
    </row>
    <row r="1470" spans="1:11" x14ac:dyDescent="0.2">
      <c r="A1470" s="8">
        <f>IF(INDEX(中間シート!B$1:B$149,QUOTIENT(ROW(A1470)-2, 参照用!$J$12) + 3,1)&gt;0,
INDEX(中間シート!B$1:B$149,QUOTIENT(ROW(A1470)-2, 参照用!$J$12) + 3,1),
"")</f>
        <v>46036</v>
      </c>
      <c r="B1470" s="8" t="str">
        <f>IF(INDEX(中間シート!D$1:D$149,QUOTIENT(ROW(B1470)-2, 参照用!$J$12) + 3,1)&gt;0,
INDEX(中間シート!D$1:D$149,QUOTIENT(ROW(B1470)-2, 参照用!$J$12) + 3,1),
"")</f>
        <v>夜</v>
      </c>
      <c r="C1470" s="8" t="str">
        <f>INDEX(中間シート!$A$1:$AZ$149,MATCH(A1470&amp;B1470,中間シート!$A$1:$A$149,0),MATCH(C$1,中間シート!$A$2:$AZ$2,0))</f>
        <v/>
      </c>
      <c r="D1470" s="8" t="str">
        <f>INDEX(中間シート!$A$1:$AZ$149,MATCH($A1470&amp;$B1470,中間シート!$A$1:$A$149,0),MATCH(D$1,中間シート!$A$2:$AZ$2,0))</f>
        <v/>
      </c>
      <c r="E1470" t="str">
        <f>IF(
A1470="","",
VLOOKUP(MOD(ROW(A1470)-2, 参照用!$J$12) + 1,参照用!$N$1:$P$50,2,0)
)</f>
        <v>服薬</v>
      </c>
      <c r="F1470" t="str">
        <f xml:space="preserve">
IF(A1470="","",
VLOOKUP(MOD(ROW(A1470)-2, 参照用!$J$12) + 1,参照用!$N$1:$P$50,3,0)
)</f>
        <v>いつもの薬</v>
      </c>
      <c r="G1470">
        <f xml:space="preserve">
IF(A1470="","",
IFERROR(
INDEX(中間シート!$B:$CB,
MATCH(A1470&amp;B1470,中間シート!$A$1:$A$149,0),
MATCH(F1470,中間シート!$B$2:$CB$2,0)
),
"")
)</f>
        <v>0</v>
      </c>
      <c r="H1470">
        <f t="shared" si="66"/>
        <v>0</v>
      </c>
      <c r="I1470" t="str">
        <f t="shared" si="67"/>
        <v/>
      </c>
      <c r="J1470" t="str">
        <f xml:space="preserve">
_xlfn.SWITCH(E1470,
"良好サイン",H1470*VLOOKUP(F1470,参照用!$P$2:$Q$55,2,0),
"注意サイン",H1470*VLOOKUP(F1470,参照用!$P$2:$Q$55,2,0),
""
)</f>
        <v/>
      </c>
      <c r="K1470" s="20">
        <f t="shared" si="68"/>
        <v>60</v>
      </c>
    </row>
    <row r="1471" spans="1:11" x14ac:dyDescent="0.2">
      <c r="A1471" s="8">
        <f>IF(INDEX(中間シート!B$1:B$149,QUOTIENT(ROW(A1471)-2, 参照用!$J$12) + 3,1)&gt;0,
INDEX(中間シート!B$1:B$149,QUOTIENT(ROW(A1471)-2, 参照用!$J$12) + 3,1),
"")</f>
        <v>46036</v>
      </c>
      <c r="B1471" s="8" t="str">
        <f>IF(INDEX(中間シート!D$1:D$149,QUOTIENT(ROW(B1471)-2, 参照用!$J$12) + 3,1)&gt;0,
INDEX(中間シート!D$1:D$149,QUOTIENT(ROW(B1471)-2, 参照用!$J$12) + 3,1),
"")</f>
        <v>夜</v>
      </c>
      <c r="C1471" s="8" t="str">
        <f>INDEX(中間シート!$A$1:$AZ$149,MATCH(A1471&amp;B1471,中間シート!$A$1:$A$149,0),MATCH(C$1,中間シート!$A$2:$AZ$2,0))</f>
        <v/>
      </c>
      <c r="D1471" s="8" t="str">
        <f>INDEX(中間シート!$A$1:$AZ$149,MATCH($A1471&amp;$B1471,中間シート!$A$1:$A$149,0),MATCH(D$1,中間シート!$A$2:$AZ$2,0))</f>
        <v/>
      </c>
      <c r="E1471" t="str">
        <f>IF(
A1471="","",
VLOOKUP(MOD(ROW(A1471)-2, 参照用!$J$12) + 1,参照用!$N$1:$P$50,2,0)
)</f>
        <v>備考</v>
      </c>
      <c r="F1471" t="str">
        <f xml:space="preserve">
IF(A1471="","",
VLOOKUP(MOD(ROW(A1471)-2, 参照用!$J$12) + 1,参照用!$N$1:$P$50,3,0)
)</f>
        <v>コメント</v>
      </c>
      <c r="G1471" t="str">
        <f xml:space="preserve">
IF(A1471="","",
IFERROR(
INDEX(中間シート!$B:$CB,
MATCH(A1471&amp;B1471,中間シート!$A$1:$A$149,0),
MATCH(F1471,中間シート!$B$2:$CB$2,0)
),
"")
)</f>
        <v/>
      </c>
      <c r="H1471" t="str">
        <f t="shared" si="66"/>
        <v/>
      </c>
      <c r="I1471" t="str">
        <f t="shared" si="67"/>
        <v/>
      </c>
      <c r="J1471" t="str">
        <f xml:space="preserve">
_xlfn.SWITCH(E1471,
"良好サイン",H1471*VLOOKUP(F1471,参照用!$P$2:$Q$55,2,0),
"注意サイン",H1471*VLOOKUP(F1471,参照用!$P$2:$Q$55,2,0),
""
)</f>
        <v/>
      </c>
      <c r="K1471" s="20">
        <f t="shared" si="68"/>
        <v>60</v>
      </c>
    </row>
    <row r="1472" spans="1:11" x14ac:dyDescent="0.2">
      <c r="A1472" s="8">
        <f>IF(INDEX(中間シート!B$1:B$149,QUOTIENT(ROW(A1472)-2, 参照用!$J$12) + 3,1)&gt;0,
INDEX(中間シート!B$1:B$149,QUOTIENT(ROW(A1472)-2, 参照用!$J$12) + 3,1),
"")</f>
        <v>46037</v>
      </c>
      <c r="B1472" s="8" t="str">
        <f>IF(INDEX(中間シート!D$1:D$149,QUOTIENT(ROW(B1472)-2, 参照用!$J$12) + 3,1)&gt;0,
INDEX(中間シート!D$1:D$149,QUOTIENT(ROW(B1472)-2, 参照用!$J$12) + 3,1),
"")</f>
        <v>朝</v>
      </c>
      <c r="C1472" s="8" t="str">
        <f>INDEX(中間シート!$A$1:$AZ$149,MATCH(A1472&amp;B1472,中間シート!$A$1:$A$149,0),MATCH(C$1,中間シート!$A$2:$AZ$2,0))</f>
        <v/>
      </c>
      <c r="D1472" s="8" t="str">
        <f>INDEX(中間シート!$A$1:$AZ$149,MATCH($A1472&amp;$B1472,中間シート!$A$1:$A$149,0),MATCH(D$1,中間シート!$A$2:$AZ$2,0))</f>
        <v/>
      </c>
      <c r="E1472" t="str">
        <f>IF(
A1472="","",
VLOOKUP(MOD(ROW(A1472)-2, 参照用!$J$12) + 1,参照用!$N$1:$P$50,2,0)
)</f>
        <v>日付</v>
      </c>
      <c r="F1472" t="str">
        <f xml:space="preserve">
IF(A1472="","",
VLOOKUP(MOD(ROW(A1472)-2, 参照用!$J$12) + 1,参照用!$N$1:$P$50,3,0)
)</f>
        <v>日付</v>
      </c>
      <c r="G1472">
        <f xml:space="preserve">
IF(A1472="","",
IFERROR(
INDEX(中間シート!$B:$CB,
MATCH(A1472&amp;B1472,中間シート!$A$1:$A$149,0),
MATCH(F1472,中間シート!$B$2:$CB$2,0)
),
"")
)</f>
        <v>46037</v>
      </c>
      <c r="H1472" t="str">
        <f t="shared" si="66"/>
        <v/>
      </c>
      <c r="I1472">
        <f t="shared" si="67"/>
        <v>46037</v>
      </c>
      <c r="J1472" t="str">
        <f xml:space="preserve">
_xlfn.SWITCH(E1472,
"良好サイン",H1472*VLOOKUP(F1472,参照用!$P$2:$Q$55,2,0),
"注意サイン",H1472*VLOOKUP(F1472,参照用!$P$2:$Q$55,2,0),
""
)</f>
        <v/>
      </c>
      <c r="K1472" s="20">
        <f t="shared" si="68"/>
        <v>60</v>
      </c>
    </row>
    <row r="1473" spans="1:11" x14ac:dyDescent="0.2">
      <c r="A1473" s="8">
        <f>IF(INDEX(中間シート!B$1:B$149,QUOTIENT(ROW(A1473)-2, 参照用!$J$12) + 3,1)&gt;0,
INDEX(中間シート!B$1:B$149,QUOTIENT(ROW(A1473)-2, 参照用!$J$12) + 3,1),
"")</f>
        <v>46037</v>
      </c>
      <c r="B1473" s="8" t="str">
        <f>IF(INDEX(中間シート!D$1:D$149,QUOTIENT(ROW(B1473)-2, 参照用!$J$12) + 3,1)&gt;0,
INDEX(中間シート!D$1:D$149,QUOTIENT(ROW(B1473)-2, 参照用!$J$12) + 3,1),
"")</f>
        <v>朝</v>
      </c>
      <c r="C1473" s="8" t="str">
        <f>INDEX(中間シート!$A$1:$AZ$149,MATCH(A1473&amp;B1473,中間シート!$A$1:$A$149,0),MATCH(C$1,中間シート!$A$2:$AZ$2,0))</f>
        <v/>
      </c>
      <c r="D1473" s="8" t="str">
        <f>INDEX(中間シート!$A$1:$AZ$149,MATCH($A1473&amp;$B1473,中間シート!$A$1:$A$149,0),MATCH(D$1,中間シート!$A$2:$AZ$2,0))</f>
        <v/>
      </c>
      <c r="E1473" t="str">
        <f>IF(
A1473="","",
VLOOKUP(MOD(ROW(A1473)-2, 参照用!$J$12) + 1,参照用!$N$1:$P$50,2,0)
)</f>
        <v>曜日</v>
      </c>
      <c r="F1473" t="str">
        <f xml:space="preserve">
IF(A1473="","",
VLOOKUP(MOD(ROW(A1473)-2, 参照用!$J$12) + 1,参照用!$N$1:$P$50,3,0)
)</f>
        <v>曜日</v>
      </c>
      <c r="G1473" t="str">
        <f xml:space="preserve">
IF(A1473="","",
IFERROR(
INDEX(中間シート!$B:$CB,
MATCH(A1473&amp;B1473,中間シート!$A$1:$A$149,0),
MATCH(F1473,中間シート!$B$2:$CB$2,0)
),
"")
)</f>
        <v>木</v>
      </c>
      <c r="H1473" t="str">
        <f t="shared" si="66"/>
        <v/>
      </c>
      <c r="I1473" t="str">
        <f t="shared" si="67"/>
        <v>木</v>
      </c>
      <c r="J1473" t="str">
        <f xml:space="preserve">
_xlfn.SWITCH(E1473,
"良好サイン",H1473*VLOOKUP(F1473,参照用!$P$2:$Q$55,2,0),
"注意サイン",H1473*VLOOKUP(F1473,参照用!$P$2:$Q$55,2,0),
""
)</f>
        <v/>
      </c>
      <c r="K1473" s="20">
        <f t="shared" si="68"/>
        <v>60</v>
      </c>
    </row>
    <row r="1474" spans="1:11" x14ac:dyDescent="0.2">
      <c r="A1474" s="8">
        <f>IF(INDEX(中間シート!B$1:B$149,QUOTIENT(ROW(A1474)-2, 参照用!$J$12) + 3,1)&gt;0,
INDEX(中間シート!B$1:B$149,QUOTIENT(ROW(A1474)-2, 参照用!$J$12) + 3,1),
"")</f>
        <v>46037</v>
      </c>
      <c r="B1474" s="8" t="str">
        <f>IF(INDEX(中間シート!D$1:D$149,QUOTIENT(ROW(B1474)-2, 参照用!$J$12) + 3,1)&gt;0,
INDEX(中間シート!D$1:D$149,QUOTIENT(ROW(B1474)-2, 参照用!$J$12) + 3,1),
"")</f>
        <v>朝</v>
      </c>
      <c r="C1474" s="8" t="str">
        <f>INDEX(中間シート!$A$1:$AZ$149,MATCH(A1474&amp;B1474,中間シート!$A$1:$A$149,0),MATCH(C$1,中間シート!$A$2:$AZ$2,0))</f>
        <v/>
      </c>
      <c r="D1474" s="8" t="str">
        <f>INDEX(中間シート!$A$1:$AZ$149,MATCH($A1474&amp;$B1474,中間シート!$A$1:$A$149,0),MATCH(D$1,中間シート!$A$2:$AZ$2,0))</f>
        <v/>
      </c>
      <c r="E1474" t="str">
        <f>IF(
A1474="","",
VLOOKUP(MOD(ROW(A1474)-2, 参照用!$J$12) + 1,参照用!$N$1:$P$50,2,0)
)</f>
        <v>時間帯</v>
      </c>
      <c r="F1474" t="str">
        <f xml:space="preserve">
IF(A1474="","",
VLOOKUP(MOD(ROW(A1474)-2, 参照用!$J$12) + 1,参照用!$N$1:$P$50,3,0)
)</f>
        <v>時間帯</v>
      </c>
      <c r="G1474" t="str">
        <f xml:space="preserve">
IF(A1474="","",
IFERROR(
INDEX(中間シート!$B:$CB,
MATCH(A1474&amp;B1474,中間シート!$A$1:$A$149,0),
MATCH(F1474,中間シート!$B$2:$CB$2,0)
),
"")
)</f>
        <v>朝</v>
      </c>
      <c r="H1474" t="str">
        <f t="shared" si="66"/>
        <v/>
      </c>
      <c r="I1474" t="str">
        <f t="shared" si="67"/>
        <v>朝</v>
      </c>
      <c r="J1474" t="str">
        <f xml:space="preserve">
_xlfn.SWITCH(E1474,
"良好サイン",H1474*VLOOKUP(F1474,参照用!$P$2:$Q$55,2,0),
"注意サイン",H1474*VLOOKUP(F1474,参照用!$P$2:$Q$55,2,0),
""
)</f>
        <v/>
      </c>
      <c r="K1474" s="20">
        <f t="shared" si="68"/>
        <v>60</v>
      </c>
    </row>
    <row r="1475" spans="1:11" x14ac:dyDescent="0.2">
      <c r="A1475" s="8">
        <f>IF(INDEX(中間シート!B$1:B$149,QUOTIENT(ROW(A1475)-2, 参照用!$J$12) + 3,1)&gt;0,
INDEX(中間シート!B$1:B$149,QUOTIENT(ROW(A1475)-2, 参照用!$J$12) + 3,1),
"")</f>
        <v>46037</v>
      </c>
      <c r="B1475" s="8" t="str">
        <f>IF(INDEX(中間シート!D$1:D$149,QUOTIENT(ROW(B1475)-2, 参照用!$J$12) + 3,1)&gt;0,
INDEX(中間シート!D$1:D$149,QUOTIENT(ROW(B1475)-2, 参照用!$J$12) + 3,1),
"")</f>
        <v>朝</v>
      </c>
      <c r="C1475" s="8" t="str">
        <f>INDEX(中間シート!$A$1:$AZ$149,MATCH(A1475&amp;B1475,中間シート!$A$1:$A$149,0),MATCH(C$1,中間シート!$A$2:$AZ$2,0))</f>
        <v/>
      </c>
      <c r="D1475" s="8" t="str">
        <f>INDEX(中間シート!$A$1:$AZ$149,MATCH($A1475&amp;$B1475,中間シート!$A$1:$A$149,0),MATCH(D$1,中間シート!$A$2:$AZ$2,0))</f>
        <v/>
      </c>
      <c r="E1475" t="str">
        <f>IF(
A1475="","",
VLOOKUP(MOD(ROW(A1475)-2, 参照用!$J$12) + 1,参照用!$N$1:$P$50,2,0)
)</f>
        <v>気候</v>
      </c>
      <c r="F1475" t="str">
        <f xml:space="preserve">
IF(A1475="","",
VLOOKUP(MOD(ROW(A1475)-2, 参照用!$J$12) + 1,参照用!$N$1:$P$50,3,0)
)</f>
        <v>天気</v>
      </c>
      <c r="G1475" t="str">
        <f xml:space="preserve">
IF(A1475="","",
IFERROR(
INDEX(中間シート!$B:$CB,
MATCH(A1475&amp;B1475,中間シート!$A$1:$A$149,0),
MATCH(F1475,中間シート!$B$2:$CB$2,0)
),
"")
)</f>
        <v/>
      </c>
      <c r="H1475" t="str">
        <f t="shared" ref="H1475:H1538" si="69">IFERROR(IF(VALUE(G1475)&gt;100,"",VALUE(G1475)),"")</f>
        <v/>
      </c>
      <c r="I1475" t="str">
        <f t="shared" ref="I1475:I1538" si="70">IF(H1475="",G1475,"")</f>
        <v/>
      </c>
      <c r="J1475" t="str">
        <f xml:space="preserve">
_xlfn.SWITCH(E1475,
"良好サイン",H1475*VLOOKUP(F1475,参照用!$P$2:$Q$55,2,0),
"注意サイン",H1475*VLOOKUP(F1475,参照用!$P$2:$Q$55,2,0),
""
)</f>
        <v/>
      </c>
      <c r="K1475" s="20">
        <f t="shared" ref="K1475:K1538" si="71">IFERROR(IF(A1475="","",(60+SUMIFS($J$1:$J$3999,$A$1:$A$3999,A1475,$B$1:$B$3999,B1475)))
/
(1+SUMIFS(H:H,A:A,A1475,B:B,B1475,E:E,"悪化サイン")),"")</f>
        <v>60</v>
      </c>
    </row>
    <row r="1476" spans="1:11" x14ac:dyDescent="0.2">
      <c r="A1476" s="8">
        <f>IF(INDEX(中間シート!B$1:B$149,QUOTIENT(ROW(A1476)-2, 参照用!$J$12) + 3,1)&gt;0,
INDEX(中間シート!B$1:B$149,QUOTIENT(ROW(A1476)-2, 参照用!$J$12) + 3,1),
"")</f>
        <v>46037</v>
      </c>
      <c r="B1476" s="8" t="str">
        <f>IF(INDEX(中間シート!D$1:D$149,QUOTIENT(ROW(B1476)-2, 参照用!$J$12) + 3,1)&gt;0,
INDEX(中間シート!D$1:D$149,QUOTIENT(ROW(B1476)-2, 参照用!$J$12) + 3,1),
"")</f>
        <v>朝</v>
      </c>
      <c r="C1476" s="8" t="str">
        <f>INDEX(中間シート!$A$1:$AZ$149,MATCH(A1476&amp;B1476,中間シート!$A$1:$A$149,0),MATCH(C$1,中間シート!$A$2:$AZ$2,0))</f>
        <v/>
      </c>
      <c r="D1476" s="8" t="str">
        <f>INDEX(中間シート!$A$1:$AZ$149,MATCH($A1476&amp;$B1476,中間シート!$A$1:$A$149,0),MATCH(D$1,中間シート!$A$2:$AZ$2,0))</f>
        <v/>
      </c>
      <c r="E1476" t="str">
        <f>IF(
A1476="","",
VLOOKUP(MOD(ROW(A1476)-2, 参照用!$J$12) + 1,参照用!$N$1:$P$50,2,0)
)</f>
        <v>気候</v>
      </c>
      <c r="F1476" t="str">
        <f xml:space="preserve">
IF(A1476="","",
VLOOKUP(MOD(ROW(A1476)-2, 参照用!$J$12) + 1,参照用!$N$1:$P$50,3,0)
)</f>
        <v>気温</v>
      </c>
      <c r="G1476" t="str">
        <f xml:space="preserve">
IF(A1476="","",
IFERROR(
INDEX(中間シート!$B:$CB,
MATCH(A1476&amp;B1476,中間シート!$A$1:$A$149,0),
MATCH(F1476,中間シート!$B$2:$CB$2,0)
),
"")
)</f>
        <v/>
      </c>
      <c r="H1476" t="str">
        <f t="shared" si="69"/>
        <v/>
      </c>
      <c r="I1476" t="str">
        <f t="shared" si="70"/>
        <v/>
      </c>
      <c r="J1476" t="str">
        <f xml:space="preserve">
_xlfn.SWITCH(E1476,
"良好サイン",H1476*VLOOKUP(F1476,参照用!$P$2:$Q$55,2,0),
"注意サイン",H1476*VLOOKUP(F1476,参照用!$P$2:$Q$55,2,0),
""
)</f>
        <v/>
      </c>
      <c r="K1476" s="20">
        <f t="shared" si="71"/>
        <v>60</v>
      </c>
    </row>
    <row r="1477" spans="1:11" x14ac:dyDescent="0.2">
      <c r="A1477" s="8">
        <f>IF(INDEX(中間シート!B$1:B$149,QUOTIENT(ROW(A1477)-2, 参照用!$J$12) + 3,1)&gt;0,
INDEX(中間シート!B$1:B$149,QUOTIENT(ROW(A1477)-2, 参照用!$J$12) + 3,1),
"")</f>
        <v>46037</v>
      </c>
      <c r="B1477" s="8" t="str">
        <f>IF(INDEX(中間シート!D$1:D$149,QUOTIENT(ROW(B1477)-2, 参照用!$J$12) + 3,1)&gt;0,
INDEX(中間シート!D$1:D$149,QUOTIENT(ROW(B1477)-2, 参照用!$J$12) + 3,1),
"")</f>
        <v>朝</v>
      </c>
      <c r="C1477" s="8" t="str">
        <f>INDEX(中間シート!$A$1:$AZ$149,MATCH(A1477&amp;B1477,中間シート!$A$1:$A$149,0),MATCH(C$1,中間シート!$A$2:$AZ$2,0))</f>
        <v/>
      </c>
      <c r="D1477" s="8" t="str">
        <f>INDEX(中間シート!$A$1:$AZ$149,MATCH($A1477&amp;$B1477,中間シート!$A$1:$A$149,0),MATCH(D$1,中間シート!$A$2:$AZ$2,0))</f>
        <v/>
      </c>
      <c r="E1477" t="str">
        <f>IF(
A1477="","",
VLOOKUP(MOD(ROW(A1477)-2, 参照用!$J$12) + 1,参照用!$N$1:$P$50,2,0)
)</f>
        <v>基礎指標</v>
      </c>
      <c r="F1477" t="str">
        <f xml:space="preserve">
IF(A1477="","",
VLOOKUP(MOD(ROW(A1477)-2, 参照用!$J$12) + 1,参照用!$N$1:$P$50,3,0)
)</f>
        <v>睡眠</v>
      </c>
      <c r="G1477">
        <f xml:space="preserve">
IF(A1477="","",
IFERROR(
INDEX(中間シート!$B:$CB,
MATCH(A1477&amp;B1477,中間シート!$A$1:$A$149,0),
MATCH(F1477,中間シート!$B$2:$CB$2,0)
),
"")
)</f>
        <v>0</v>
      </c>
      <c r="H1477">
        <f t="shared" si="69"/>
        <v>0</v>
      </c>
      <c r="I1477" t="str">
        <f t="shared" si="70"/>
        <v/>
      </c>
      <c r="J1477" t="str">
        <f xml:space="preserve">
_xlfn.SWITCH(E1477,
"良好サイン",H1477*VLOOKUP(F1477,参照用!$P$2:$Q$55,2,0),
"注意サイン",H1477*VLOOKUP(F1477,参照用!$P$2:$Q$55,2,0),
""
)</f>
        <v/>
      </c>
      <c r="K1477" s="20">
        <f t="shared" si="71"/>
        <v>60</v>
      </c>
    </row>
    <row r="1478" spans="1:11" x14ac:dyDescent="0.2">
      <c r="A1478" s="8">
        <f>IF(INDEX(中間シート!B$1:B$149,QUOTIENT(ROW(A1478)-2, 参照用!$J$12) + 3,1)&gt;0,
INDEX(中間シート!B$1:B$149,QUOTIENT(ROW(A1478)-2, 参照用!$J$12) + 3,1),
"")</f>
        <v>46037</v>
      </c>
      <c r="B1478" s="8" t="str">
        <f>IF(INDEX(中間シート!D$1:D$149,QUOTIENT(ROW(B1478)-2, 参照用!$J$12) + 3,1)&gt;0,
INDEX(中間シート!D$1:D$149,QUOTIENT(ROW(B1478)-2, 参照用!$J$12) + 3,1),
"")</f>
        <v>朝</v>
      </c>
      <c r="C1478" s="8" t="str">
        <f>INDEX(中間シート!$A$1:$AZ$149,MATCH(A1478&amp;B1478,中間シート!$A$1:$A$149,0),MATCH(C$1,中間シート!$A$2:$AZ$2,0))</f>
        <v/>
      </c>
      <c r="D1478" s="8" t="str">
        <f>INDEX(中間シート!$A$1:$AZ$149,MATCH($A1478&amp;$B1478,中間シート!$A$1:$A$149,0),MATCH(D$1,中間シート!$A$2:$AZ$2,0))</f>
        <v/>
      </c>
      <c r="E1478" t="str">
        <f>IF(
A1478="","",
VLOOKUP(MOD(ROW(A1478)-2, 参照用!$J$12) + 1,参照用!$N$1:$P$50,2,0)
)</f>
        <v>基礎指標</v>
      </c>
      <c r="F1478" t="str">
        <f xml:space="preserve">
IF(A1478="","",
VLOOKUP(MOD(ROW(A1478)-2, 参照用!$J$12) + 1,参照用!$N$1:$P$50,3,0)
)</f>
        <v>食事</v>
      </c>
      <c r="G1478">
        <f xml:space="preserve">
IF(A1478="","",
IFERROR(
INDEX(中間シート!$B:$CB,
MATCH(A1478&amp;B1478,中間シート!$A$1:$A$149,0),
MATCH(F1478,中間シート!$B$2:$CB$2,0)
),
"")
)</f>
        <v>0</v>
      </c>
      <c r="H1478">
        <f t="shared" si="69"/>
        <v>0</v>
      </c>
      <c r="I1478" t="str">
        <f t="shared" si="70"/>
        <v/>
      </c>
      <c r="J1478" t="str">
        <f xml:space="preserve">
_xlfn.SWITCH(E1478,
"良好サイン",H1478*VLOOKUP(F1478,参照用!$P$2:$Q$55,2,0),
"注意サイン",H1478*VLOOKUP(F1478,参照用!$P$2:$Q$55,2,0),
""
)</f>
        <v/>
      </c>
      <c r="K1478" s="20">
        <f t="shared" si="71"/>
        <v>60</v>
      </c>
    </row>
    <row r="1479" spans="1:11" x14ac:dyDescent="0.2">
      <c r="A1479" s="8">
        <f>IF(INDEX(中間シート!B$1:B$149,QUOTIENT(ROW(A1479)-2, 参照用!$J$12) + 3,1)&gt;0,
INDEX(中間シート!B$1:B$149,QUOTIENT(ROW(A1479)-2, 参照用!$J$12) + 3,1),
"")</f>
        <v>46037</v>
      </c>
      <c r="B1479" s="8" t="str">
        <f>IF(INDEX(中間シート!D$1:D$149,QUOTIENT(ROW(B1479)-2, 参照用!$J$12) + 3,1)&gt;0,
INDEX(中間シート!D$1:D$149,QUOTIENT(ROW(B1479)-2, 参照用!$J$12) + 3,1),
"")</f>
        <v>朝</v>
      </c>
      <c r="C1479" s="8" t="str">
        <f>INDEX(中間シート!$A$1:$AZ$149,MATCH(A1479&amp;B1479,中間シート!$A$1:$A$149,0),MATCH(C$1,中間シート!$A$2:$AZ$2,0))</f>
        <v/>
      </c>
      <c r="D1479" s="8" t="str">
        <f>INDEX(中間シート!$A$1:$AZ$149,MATCH($A1479&amp;$B1479,中間シート!$A$1:$A$149,0),MATCH(D$1,中間シート!$A$2:$AZ$2,0))</f>
        <v/>
      </c>
      <c r="E1479" t="str">
        <f>IF(
A1479="","",
VLOOKUP(MOD(ROW(A1479)-2, 参照用!$J$12) + 1,参照用!$N$1:$P$50,2,0)
)</f>
        <v>基礎指標</v>
      </c>
      <c r="F1479" t="str">
        <f xml:space="preserve">
IF(A1479="","",
VLOOKUP(MOD(ROW(A1479)-2, 参照用!$J$12) + 1,参照用!$N$1:$P$50,3,0)
)</f>
        <v>ストレス</v>
      </c>
      <c r="G1479">
        <f xml:space="preserve">
IF(A1479="","",
IFERROR(
INDEX(中間シート!$B:$CB,
MATCH(A1479&amp;B1479,中間シート!$A$1:$A$149,0),
MATCH(F1479,中間シート!$B$2:$CB$2,0)
),
"")
)</f>
        <v>0</v>
      </c>
      <c r="H1479">
        <f t="shared" si="69"/>
        <v>0</v>
      </c>
      <c r="I1479" t="str">
        <f t="shared" si="70"/>
        <v/>
      </c>
      <c r="J1479" t="str">
        <f xml:space="preserve">
_xlfn.SWITCH(E1479,
"良好サイン",H1479*VLOOKUP(F1479,参照用!$P$2:$Q$55,2,0),
"注意サイン",H1479*VLOOKUP(F1479,参照用!$P$2:$Q$55,2,0),
""
)</f>
        <v/>
      </c>
      <c r="K1479" s="20">
        <f t="shared" si="71"/>
        <v>60</v>
      </c>
    </row>
    <row r="1480" spans="1:11" x14ac:dyDescent="0.2">
      <c r="A1480" s="8">
        <f>IF(INDEX(中間シート!B$1:B$149,QUOTIENT(ROW(A1480)-2, 参照用!$J$12) + 3,1)&gt;0,
INDEX(中間シート!B$1:B$149,QUOTIENT(ROW(A1480)-2, 参照用!$J$12) + 3,1),
"")</f>
        <v>46037</v>
      </c>
      <c r="B1480" s="8" t="str">
        <f>IF(INDEX(中間シート!D$1:D$149,QUOTIENT(ROW(B1480)-2, 参照用!$J$12) + 3,1)&gt;0,
INDEX(中間シート!D$1:D$149,QUOTIENT(ROW(B1480)-2, 参照用!$J$12) + 3,1),
"")</f>
        <v>朝</v>
      </c>
      <c r="C1480" s="8" t="str">
        <f>INDEX(中間シート!$A$1:$AZ$149,MATCH(A1480&amp;B1480,中間シート!$A$1:$A$149,0),MATCH(C$1,中間シート!$A$2:$AZ$2,0))</f>
        <v/>
      </c>
      <c r="D1480" s="8" t="str">
        <f>INDEX(中間シート!$A$1:$AZ$149,MATCH($A1480&amp;$B1480,中間シート!$A$1:$A$149,0),MATCH(D$1,中間シート!$A$2:$AZ$2,0))</f>
        <v/>
      </c>
      <c r="E1480" t="str">
        <f>IF(
A1480="","",
VLOOKUP(MOD(ROW(A1480)-2, 参照用!$J$12) + 1,参照用!$N$1:$P$50,2,0)
)</f>
        <v>良好サイン</v>
      </c>
      <c r="F1480" t="str">
        <f xml:space="preserve">
IF(A1480="","",
VLOOKUP(MOD(ROW(A1480)-2, 参照用!$J$12) + 1,参照用!$N$1:$P$50,3,0)
)</f>
        <v>プラス思考</v>
      </c>
      <c r="G1480">
        <f xml:space="preserve">
IF(A1480="","",
IFERROR(
INDEX(中間シート!$B:$CB,
MATCH(A1480&amp;B1480,中間シート!$A$1:$A$149,0),
MATCH(F1480,中間シート!$B$2:$CB$2,0)
),
"")
)</f>
        <v>0</v>
      </c>
      <c r="H1480">
        <f t="shared" si="69"/>
        <v>0</v>
      </c>
      <c r="I1480" t="str">
        <f t="shared" si="70"/>
        <v/>
      </c>
      <c r="J1480">
        <f xml:space="preserve">
_xlfn.SWITCH(E1480,
"良好サイン",H1480*VLOOKUP(F1480,参照用!$P$2:$Q$55,2,0),
"注意サイン",H1480*VLOOKUP(F1480,参照用!$P$2:$Q$55,2,0),
""
)</f>
        <v>0</v>
      </c>
      <c r="K1480" s="20">
        <f t="shared" si="71"/>
        <v>60</v>
      </c>
    </row>
    <row r="1481" spans="1:11" x14ac:dyDescent="0.2">
      <c r="A1481" s="8">
        <f>IF(INDEX(中間シート!B$1:B$149,QUOTIENT(ROW(A1481)-2, 参照用!$J$12) + 3,1)&gt;0,
INDEX(中間シート!B$1:B$149,QUOTIENT(ROW(A1481)-2, 参照用!$J$12) + 3,1),
"")</f>
        <v>46037</v>
      </c>
      <c r="B1481" s="8" t="str">
        <f>IF(INDEX(中間シート!D$1:D$149,QUOTIENT(ROW(B1481)-2, 参照用!$J$12) + 3,1)&gt;0,
INDEX(中間シート!D$1:D$149,QUOTIENT(ROW(B1481)-2, 参照用!$J$12) + 3,1),
"")</f>
        <v>朝</v>
      </c>
      <c r="C1481" s="8" t="str">
        <f>INDEX(中間シート!$A$1:$AZ$149,MATCH(A1481&amp;B1481,中間シート!$A$1:$A$149,0),MATCH(C$1,中間シート!$A$2:$AZ$2,0))</f>
        <v/>
      </c>
      <c r="D1481" s="8" t="str">
        <f>INDEX(中間シート!$A$1:$AZ$149,MATCH($A1481&amp;$B1481,中間シート!$A$1:$A$149,0),MATCH(D$1,中間シート!$A$2:$AZ$2,0))</f>
        <v/>
      </c>
      <c r="E1481" t="str">
        <f>IF(
A1481="","",
VLOOKUP(MOD(ROW(A1481)-2, 参照用!$J$12) + 1,参照用!$N$1:$P$50,2,0)
)</f>
        <v>良好サイン</v>
      </c>
      <c r="F1481" t="str">
        <f xml:space="preserve">
IF(A1481="","",
VLOOKUP(MOD(ROW(A1481)-2, 参照用!$J$12) + 1,参照用!$N$1:$P$50,3,0)
)</f>
        <v>元気</v>
      </c>
      <c r="G1481">
        <f xml:space="preserve">
IF(A1481="","",
IFERROR(
INDEX(中間シート!$B:$CB,
MATCH(A1481&amp;B1481,中間シート!$A$1:$A$149,0),
MATCH(F1481,中間シート!$B$2:$CB$2,0)
),
"")
)</f>
        <v>0</v>
      </c>
      <c r="H1481">
        <f t="shared" si="69"/>
        <v>0</v>
      </c>
      <c r="I1481" t="str">
        <f t="shared" si="70"/>
        <v/>
      </c>
      <c r="J1481">
        <f xml:space="preserve">
_xlfn.SWITCH(E1481,
"良好サイン",H1481*VLOOKUP(F1481,参照用!$P$2:$Q$55,2,0),
"注意サイン",H1481*VLOOKUP(F1481,参照用!$P$2:$Q$55,2,0),
""
)</f>
        <v>0</v>
      </c>
      <c r="K1481" s="20">
        <f t="shared" si="71"/>
        <v>60</v>
      </c>
    </row>
    <row r="1482" spans="1:11" x14ac:dyDescent="0.2">
      <c r="A1482" s="8">
        <f>IF(INDEX(中間シート!B$1:B$149,QUOTIENT(ROW(A1482)-2, 参照用!$J$12) + 3,1)&gt;0,
INDEX(中間シート!B$1:B$149,QUOTIENT(ROW(A1482)-2, 参照用!$J$12) + 3,1),
"")</f>
        <v>46037</v>
      </c>
      <c r="B1482" s="8" t="str">
        <f>IF(INDEX(中間シート!D$1:D$149,QUOTIENT(ROW(B1482)-2, 参照用!$J$12) + 3,1)&gt;0,
INDEX(中間シート!D$1:D$149,QUOTIENT(ROW(B1482)-2, 参照用!$J$12) + 3,1),
"")</f>
        <v>朝</v>
      </c>
      <c r="C1482" s="8" t="str">
        <f>INDEX(中間シート!$A$1:$AZ$149,MATCH(A1482&amp;B1482,中間シート!$A$1:$A$149,0),MATCH(C$1,中間シート!$A$2:$AZ$2,0))</f>
        <v/>
      </c>
      <c r="D1482" s="8" t="str">
        <f>INDEX(中間シート!$A$1:$AZ$149,MATCH($A1482&amp;$B1482,中間シート!$A$1:$A$149,0),MATCH(D$1,中間シート!$A$2:$AZ$2,0))</f>
        <v/>
      </c>
      <c r="E1482" t="str">
        <f>IF(
A1482="","",
VLOOKUP(MOD(ROW(A1482)-2, 参照用!$J$12) + 1,参照用!$N$1:$P$50,2,0)
)</f>
        <v>良好サイン</v>
      </c>
      <c r="F1482" t="str">
        <f xml:space="preserve">
IF(A1482="","",
VLOOKUP(MOD(ROW(A1482)-2, 参照用!$J$12) + 1,参照用!$N$1:$P$50,3,0)
)</f>
        <v>やる気あり</v>
      </c>
      <c r="G1482">
        <f xml:space="preserve">
IF(A1482="","",
IFERROR(
INDEX(中間シート!$B:$CB,
MATCH(A1482&amp;B1482,中間シート!$A$1:$A$149,0),
MATCH(F1482,中間シート!$B$2:$CB$2,0)
),
"")
)</f>
        <v>0</v>
      </c>
      <c r="H1482">
        <f t="shared" si="69"/>
        <v>0</v>
      </c>
      <c r="I1482" t="str">
        <f t="shared" si="70"/>
        <v/>
      </c>
      <c r="J1482">
        <f xml:space="preserve">
_xlfn.SWITCH(E1482,
"良好サイン",H1482*VLOOKUP(F1482,参照用!$P$2:$Q$55,2,0),
"注意サイン",H1482*VLOOKUP(F1482,参照用!$P$2:$Q$55,2,0),
""
)</f>
        <v>0</v>
      </c>
      <c r="K1482" s="20">
        <f t="shared" si="71"/>
        <v>60</v>
      </c>
    </row>
    <row r="1483" spans="1:11" x14ac:dyDescent="0.2">
      <c r="A1483" s="8">
        <f>IF(INDEX(中間シート!B$1:B$149,QUOTIENT(ROW(A1483)-2, 参照用!$J$12) + 3,1)&gt;0,
INDEX(中間シート!B$1:B$149,QUOTIENT(ROW(A1483)-2, 参照用!$J$12) + 3,1),
"")</f>
        <v>46037</v>
      </c>
      <c r="B1483" s="8" t="str">
        <f>IF(INDEX(中間シート!D$1:D$149,QUOTIENT(ROW(B1483)-2, 参照用!$J$12) + 3,1)&gt;0,
INDEX(中間シート!D$1:D$149,QUOTIENT(ROW(B1483)-2, 参照用!$J$12) + 3,1),
"")</f>
        <v>朝</v>
      </c>
      <c r="C1483" s="8" t="str">
        <f>INDEX(中間シート!$A$1:$AZ$149,MATCH(A1483&amp;B1483,中間シート!$A$1:$A$149,0),MATCH(C$1,中間シート!$A$2:$AZ$2,0))</f>
        <v/>
      </c>
      <c r="D1483" s="8" t="str">
        <f>INDEX(中間シート!$A$1:$AZ$149,MATCH($A1483&amp;$B1483,中間シート!$A$1:$A$149,0),MATCH(D$1,中間シート!$A$2:$AZ$2,0))</f>
        <v/>
      </c>
      <c r="E1483" t="str">
        <f>IF(
A1483="","",
VLOOKUP(MOD(ROW(A1483)-2, 参照用!$J$12) + 1,参照用!$N$1:$P$50,2,0)
)</f>
        <v>良好サイン</v>
      </c>
      <c r="F1483" t="str">
        <f xml:space="preserve">
IF(A1483="","",
VLOOKUP(MOD(ROW(A1483)-2, 参照用!$J$12) + 1,参照用!$N$1:$P$50,3,0)
)</f>
        <v>心に余裕</v>
      </c>
      <c r="G1483">
        <f xml:space="preserve">
IF(A1483="","",
IFERROR(
INDEX(中間シート!$B:$CB,
MATCH(A1483&amp;B1483,中間シート!$A$1:$A$149,0),
MATCH(F1483,中間シート!$B$2:$CB$2,0)
),
"")
)</f>
        <v>0</v>
      </c>
      <c r="H1483">
        <f t="shared" si="69"/>
        <v>0</v>
      </c>
      <c r="I1483" t="str">
        <f t="shared" si="70"/>
        <v/>
      </c>
      <c r="J1483">
        <f xml:space="preserve">
_xlfn.SWITCH(E1483,
"良好サイン",H1483*VLOOKUP(F1483,参照用!$P$2:$Q$55,2,0),
"注意サイン",H1483*VLOOKUP(F1483,参照用!$P$2:$Q$55,2,0),
""
)</f>
        <v>0</v>
      </c>
      <c r="K1483" s="20">
        <f t="shared" si="71"/>
        <v>60</v>
      </c>
    </row>
    <row r="1484" spans="1:11" x14ac:dyDescent="0.2">
      <c r="A1484" s="8">
        <f>IF(INDEX(中間シート!B$1:B$149,QUOTIENT(ROW(A1484)-2, 参照用!$J$12) + 3,1)&gt;0,
INDEX(中間シート!B$1:B$149,QUOTIENT(ROW(A1484)-2, 参照用!$J$12) + 3,1),
"")</f>
        <v>46037</v>
      </c>
      <c r="B1484" s="8" t="str">
        <f>IF(INDEX(中間シート!D$1:D$149,QUOTIENT(ROW(B1484)-2, 参照用!$J$12) + 3,1)&gt;0,
INDEX(中間シート!D$1:D$149,QUOTIENT(ROW(B1484)-2, 参照用!$J$12) + 3,1),
"")</f>
        <v>朝</v>
      </c>
      <c r="C1484" s="8" t="str">
        <f>INDEX(中間シート!$A$1:$AZ$149,MATCH(A1484&amp;B1484,中間シート!$A$1:$A$149,0),MATCH(C$1,中間シート!$A$2:$AZ$2,0))</f>
        <v/>
      </c>
      <c r="D1484" s="8" t="str">
        <f>INDEX(中間シート!$A$1:$AZ$149,MATCH($A1484&amp;$B1484,中間シート!$A$1:$A$149,0),MATCH(D$1,中間シート!$A$2:$AZ$2,0))</f>
        <v/>
      </c>
      <c r="E1484" t="str">
        <f>IF(
A1484="","",
VLOOKUP(MOD(ROW(A1484)-2, 参照用!$J$12) + 1,参照用!$N$1:$P$50,2,0)
)</f>
        <v>良好サイン</v>
      </c>
      <c r="F1484" t="str">
        <f xml:space="preserve">
IF(A1484="","",
VLOOKUP(MOD(ROW(A1484)-2, 参照用!$J$12) + 1,参照用!$N$1:$P$50,3,0)
)</f>
        <v>イキイキ</v>
      </c>
      <c r="G1484">
        <f xml:space="preserve">
IF(A1484="","",
IFERROR(
INDEX(中間シート!$B:$CB,
MATCH(A1484&amp;B1484,中間シート!$A$1:$A$149,0),
MATCH(F1484,中間シート!$B$2:$CB$2,0)
),
"")
)</f>
        <v>0</v>
      </c>
      <c r="H1484">
        <f t="shared" si="69"/>
        <v>0</v>
      </c>
      <c r="I1484" t="str">
        <f t="shared" si="70"/>
        <v/>
      </c>
      <c r="J1484">
        <f xml:space="preserve">
_xlfn.SWITCH(E1484,
"良好サイン",H1484*VLOOKUP(F1484,参照用!$P$2:$Q$55,2,0),
"注意サイン",H1484*VLOOKUP(F1484,参照用!$P$2:$Q$55,2,0),
""
)</f>
        <v>0</v>
      </c>
      <c r="K1484" s="20">
        <f t="shared" si="71"/>
        <v>60</v>
      </c>
    </row>
    <row r="1485" spans="1:11" x14ac:dyDescent="0.2">
      <c r="A1485" s="8">
        <f>IF(INDEX(中間シート!B$1:B$149,QUOTIENT(ROW(A1485)-2, 参照用!$J$12) + 3,1)&gt;0,
INDEX(中間シート!B$1:B$149,QUOTIENT(ROW(A1485)-2, 参照用!$J$12) + 3,1),
"")</f>
        <v>46037</v>
      </c>
      <c r="B1485" s="8" t="str">
        <f>IF(INDEX(中間シート!D$1:D$149,QUOTIENT(ROW(B1485)-2, 参照用!$J$12) + 3,1)&gt;0,
INDEX(中間シート!D$1:D$149,QUOTIENT(ROW(B1485)-2, 参照用!$J$12) + 3,1),
"")</f>
        <v>朝</v>
      </c>
      <c r="C1485" s="8" t="str">
        <f>INDEX(中間シート!$A$1:$AZ$149,MATCH(A1485&amp;B1485,中間シート!$A$1:$A$149,0),MATCH(C$1,中間シート!$A$2:$AZ$2,0))</f>
        <v/>
      </c>
      <c r="D1485" s="8" t="str">
        <f>INDEX(中間シート!$A$1:$AZ$149,MATCH($A1485&amp;$B1485,中間シート!$A$1:$A$149,0),MATCH(D$1,中間シート!$A$2:$AZ$2,0))</f>
        <v/>
      </c>
      <c r="E1485" t="str">
        <f>IF(
A1485="","",
VLOOKUP(MOD(ROW(A1485)-2, 参照用!$J$12) + 1,参照用!$N$1:$P$50,2,0)
)</f>
        <v>良好サイン</v>
      </c>
      <c r="F1485" t="str">
        <f xml:space="preserve">
IF(A1485="","",
VLOOKUP(MOD(ROW(A1485)-2, 参照用!$J$12) + 1,参照用!$N$1:$P$50,3,0)
)</f>
        <v>活動的</v>
      </c>
      <c r="G1485">
        <f xml:space="preserve">
IF(A1485="","",
IFERROR(
INDEX(中間シート!$B:$CB,
MATCH(A1485&amp;B1485,中間シート!$A$1:$A$149,0),
MATCH(F1485,中間シート!$B$2:$CB$2,0)
),
"")
)</f>
        <v>0</v>
      </c>
      <c r="H1485">
        <f t="shared" si="69"/>
        <v>0</v>
      </c>
      <c r="I1485" t="str">
        <f t="shared" si="70"/>
        <v/>
      </c>
      <c r="J1485">
        <f xml:space="preserve">
_xlfn.SWITCH(E1485,
"良好サイン",H1485*VLOOKUP(F1485,参照用!$P$2:$Q$55,2,0),
"注意サイン",H1485*VLOOKUP(F1485,参照用!$P$2:$Q$55,2,0),
""
)</f>
        <v>0</v>
      </c>
      <c r="K1485" s="20">
        <f t="shared" si="71"/>
        <v>60</v>
      </c>
    </row>
    <row r="1486" spans="1:11" x14ac:dyDescent="0.2">
      <c r="A1486" s="8">
        <f>IF(INDEX(中間シート!B$1:B$149,QUOTIENT(ROW(A1486)-2, 参照用!$J$12) + 3,1)&gt;0,
INDEX(中間シート!B$1:B$149,QUOTIENT(ROW(A1486)-2, 参照用!$J$12) + 3,1),
"")</f>
        <v>46037</v>
      </c>
      <c r="B1486" s="8" t="str">
        <f>IF(INDEX(中間シート!D$1:D$149,QUOTIENT(ROW(B1486)-2, 参照用!$J$12) + 3,1)&gt;0,
INDEX(中間シート!D$1:D$149,QUOTIENT(ROW(B1486)-2, 参照用!$J$12) + 3,1),
"")</f>
        <v>朝</v>
      </c>
      <c r="C1486" s="8" t="str">
        <f>INDEX(中間シート!$A$1:$AZ$149,MATCH(A1486&amp;B1486,中間シート!$A$1:$A$149,0),MATCH(C$1,中間シート!$A$2:$AZ$2,0))</f>
        <v/>
      </c>
      <c r="D1486" s="8" t="str">
        <f>INDEX(中間シート!$A$1:$AZ$149,MATCH($A1486&amp;$B1486,中間シート!$A$1:$A$149,0),MATCH(D$1,中間シート!$A$2:$AZ$2,0))</f>
        <v/>
      </c>
      <c r="E1486" t="str">
        <f>IF(
A1486="","",
VLOOKUP(MOD(ROW(A1486)-2, 参照用!$J$12) + 1,参照用!$N$1:$P$50,2,0)
)</f>
        <v>注意サイン</v>
      </c>
      <c r="F1486" t="str">
        <f xml:space="preserve">
IF(A1486="","",
VLOOKUP(MOD(ROW(A1486)-2, 参照用!$J$12) + 1,参照用!$N$1:$P$50,3,0)
)</f>
        <v>ため息が増加</v>
      </c>
      <c r="G1486">
        <f xml:space="preserve">
IF(A1486="","",
IFERROR(
INDEX(中間シート!$B:$CB,
MATCH(A1486&amp;B1486,中間シート!$A$1:$A$149,0),
MATCH(F1486,中間シート!$B$2:$CB$2,0)
),
"")
)</f>
        <v>0</v>
      </c>
      <c r="H1486">
        <f t="shared" si="69"/>
        <v>0</v>
      </c>
      <c r="I1486" t="str">
        <f t="shared" si="70"/>
        <v/>
      </c>
      <c r="J1486">
        <f xml:space="preserve">
_xlfn.SWITCH(E1486,
"良好サイン",H1486*VLOOKUP(F1486,参照用!$P$2:$Q$55,2,0),
"注意サイン",H1486*VLOOKUP(F1486,参照用!$P$2:$Q$55,2,0),
""
)</f>
        <v>0</v>
      </c>
      <c r="K1486" s="20">
        <f t="shared" si="71"/>
        <v>60</v>
      </c>
    </row>
    <row r="1487" spans="1:11" x14ac:dyDescent="0.2">
      <c r="A1487" s="8">
        <f>IF(INDEX(中間シート!B$1:B$149,QUOTIENT(ROW(A1487)-2, 参照用!$J$12) + 3,1)&gt;0,
INDEX(中間シート!B$1:B$149,QUOTIENT(ROW(A1487)-2, 参照用!$J$12) + 3,1),
"")</f>
        <v>46037</v>
      </c>
      <c r="B1487" s="8" t="str">
        <f>IF(INDEX(中間シート!D$1:D$149,QUOTIENT(ROW(B1487)-2, 参照用!$J$12) + 3,1)&gt;0,
INDEX(中間シート!D$1:D$149,QUOTIENT(ROW(B1487)-2, 参照用!$J$12) + 3,1),
"")</f>
        <v>朝</v>
      </c>
      <c r="C1487" s="8" t="str">
        <f>INDEX(中間シート!$A$1:$AZ$149,MATCH(A1487&amp;B1487,中間シート!$A$1:$A$149,0),MATCH(C$1,中間シート!$A$2:$AZ$2,0))</f>
        <v/>
      </c>
      <c r="D1487" s="8" t="str">
        <f>INDEX(中間シート!$A$1:$AZ$149,MATCH($A1487&amp;$B1487,中間シート!$A$1:$A$149,0),MATCH(D$1,中間シート!$A$2:$AZ$2,0))</f>
        <v/>
      </c>
      <c r="E1487" t="str">
        <f>IF(
A1487="","",
VLOOKUP(MOD(ROW(A1487)-2, 参照用!$J$12) + 1,参照用!$N$1:$P$50,2,0)
)</f>
        <v>注意サイン</v>
      </c>
      <c r="F1487" t="str">
        <f xml:space="preserve">
IF(A1487="","",
VLOOKUP(MOD(ROW(A1487)-2, 参照用!$J$12) + 1,参照用!$N$1:$P$50,3,0)
)</f>
        <v>もやもや</v>
      </c>
      <c r="G1487">
        <f xml:space="preserve">
IF(A1487="","",
IFERROR(
INDEX(中間シート!$B:$CB,
MATCH(A1487&amp;B1487,中間シート!$A$1:$A$149,0),
MATCH(F1487,中間シート!$B$2:$CB$2,0)
),
"")
)</f>
        <v>0</v>
      </c>
      <c r="H1487">
        <f t="shared" si="69"/>
        <v>0</v>
      </c>
      <c r="I1487" t="str">
        <f t="shared" si="70"/>
        <v/>
      </c>
      <c r="J1487">
        <f xml:space="preserve">
_xlfn.SWITCH(E1487,
"良好サイン",H1487*VLOOKUP(F1487,参照用!$P$2:$Q$55,2,0),
"注意サイン",H1487*VLOOKUP(F1487,参照用!$P$2:$Q$55,2,0),
""
)</f>
        <v>0</v>
      </c>
      <c r="K1487" s="20">
        <f t="shared" si="71"/>
        <v>60</v>
      </c>
    </row>
    <row r="1488" spans="1:11" x14ac:dyDescent="0.2">
      <c r="A1488" s="8">
        <f>IF(INDEX(中間シート!B$1:B$149,QUOTIENT(ROW(A1488)-2, 参照用!$J$12) + 3,1)&gt;0,
INDEX(中間シート!B$1:B$149,QUOTIENT(ROW(A1488)-2, 参照用!$J$12) + 3,1),
"")</f>
        <v>46037</v>
      </c>
      <c r="B1488" s="8" t="str">
        <f>IF(INDEX(中間シート!D$1:D$149,QUOTIENT(ROW(B1488)-2, 参照用!$J$12) + 3,1)&gt;0,
INDEX(中間シート!D$1:D$149,QUOTIENT(ROW(B1488)-2, 参照用!$J$12) + 3,1),
"")</f>
        <v>朝</v>
      </c>
      <c r="C1488" s="8" t="str">
        <f>INDEX(中間シート!$A$1:$AZ$149,MATCH(A1488&amp;B1488,中間シート!$A$1:$A$149,0),MATCH(C$1,中間シート!$A$2:$AZ$2,0))</f>
        <v/>
      </c>
      <c r="D1488" s="8" t="str">
        <f>INDEX(中間シート!$A$1:$AZ$149,MATCH($A1488&amp;$B1488,中間シート!$A$1:$A$149,0),MATCH(D$1,中間シート!$A$2:$AZ$2,0))</f>
        <v/>
      </c>
      <c r="E1488" t="str">
        <f>IF(
A1488="","",
VLOOKUP(MOD(ROW(A1488)-2, 参照用!$J$12) + 1,参照用!$N$1:$P$50,2,0)
)</f>
        <v>注意サイン</v>
      </c>
      <c r="F1488" t="str">
        <f xml:space="preserve">
IF(A1488="","",
VLOOKUP(MOD(ROW(A1488)-2, 参照用!$J$12) + 1,参照用!$N$1:$P$50,3,0)
)</f>
        <v>だるい</v>
      </c>
      <c r="G1488">
        <f xml:space="preserve">
IF(A1488="","",
IFERROR(
INDEX(中間シート!$B:$CB,
MATCH(A1488&amp;B1488,中間シート!$A$1:$A$149,0),
MATCH(F1488,中間シート!$B$2:$CB$2,0)
),
"")
)</f>
        <v>0</v>
      </c>
      <c r="H1488">
        <f t="shared" si="69"/>
        <v>0</v>
      </c>
      <c r="I1488" t="str">
        <f t="shared" si="70"/>
        <v/>
      </c>
      <c r="J1488">
        <f xml:space="preserve">
_xlfn.SWITCH(E1488,
"良好サイン",H1488*VLOOKUP(F1488,参照用!$P$2:$Q$55,2,0),
"注意サイン",H1488*VLOOKUP(F1488,参照用!$P$2:$Q$55,2,0),
""
)</f>
        <v>0</v>
      </c>
      <c r="K1488" s="20">
        <f t="shared" si="71"/>
        <v>60</v>
      </c>
    </row>
    <row r="1489" spans="1:11" x14ac:dyDescent="0.2">
      <c r="A1489" s="8">
        <f>IF(INDEX(中間シート!B$1:B$149,QUOTIENT(ROW(A1489)-2, 参照用!$J$12) + 3,1)&gt;0,
INDEX(中間シート!B$1:B$149,QUOTIENT(ROW(A1489)-2, 参照用!$J$12) + 3,1),
"")</f>
        <v>46037</v>
      </c>
      <c r="B1489" s="8" t="str">
        <f>IF(INDEX(中間シート!D$1:D$149,QUOTIENT(ROW(B1489)-2, 参照用!$J$12) + 3,1)&gt;0,
INDEX(中間シート!D$1:D$149,QUOTIENT(ROW(B1489)-2, 参照用!$J$12) + 3,1),
"")</f>
        <v>朝</v>
      </c>
      <c r="C1489" s="8" t="str">
        <f>INDEX(中間シート!$A$1:$AZ$149,MATCH(A1489&amp;B1489,中間シート!$A$1:$A$149,0),MATCH(C$1,中間シート!$A$2:$AZ$2,0))</f>
        <v/>
      </c>
      <c r="D1489" s="8" t="str">
        <f>INDEX(中間シート!$A$1:$AZ$149,MATCH($A1489&amp;$B1489,中間シート!$A$1:$A$149,0),MATCH(D$1,中間シート!$A$2:$AZ$2,0))</f>
        <v/>
      </c>
      <c r="E1489" t="str">
        <f>IF(
A1489="","",
VLOOKUP(MOD(ROW(A1489)-2, 参照用!$J$12) + 1,参照用!$N$1:$P$50,2,0)
)</f>
        <v>注意サイン</v>
      </c>
      <c r="F1489" t="str">
        <f xml:space="preserve">
IF(A1489="","",
VLOOKUP(MOD(ROW(A1489)-2, 参照用!$J$12) + 1,参照用!$N$1:$P$50,3,0)
)</f>
        <v>ぼーっとする</v>
      </c>
      <c r="G1489">
        <f xml:space="preserve">
IF(A1489="","",
IFERROR(
INDEX(中間シート!$B:$CB,
MATCH(A1489&amp;B1489,中間シート!$A$1:$A$149,0),
MATCH(F1489,中間シート!$B$2:$CB$2,0)
),
"")
)</f>
        <v>0</v>
      </c>
      <c r="H1489">
        <f t="shared" si="69"/>
        <v>0</v>
      </c>
      <c r="I1489" t="str">
        <f t="shared" si="70"/>
        <v/>
      </c>
      <c r="J1489">
        <f xml:space="preserve">
_xlfn.SWITCH(E1489,
"良好サイン",H1489*VLOOKUP(F1489,参照用!$P$2:$Q$55,2,0),
"注意サイン",H1489*VLOOKUP(F1489,参照用!$P$2:$Q$55,2,0),
""
)</f>
        <v>0</v>
      </c>
      <c r="K1489" s="20">
        <f t="shared" si="71"/>
        <v>60</v>
      </c>
    </row>
    <row r="1490" spans="1:11" x14ac:dyDescent="0.2">
      <c r="A1490" s="8">
        <f>IF(INDEX(中間シート!B$1:B$149,QUOTIENT(ROW(A1490)-2, 参照用!$J$12) + 3,1)&gt;0,
INDEX(中間シート!B$1:B$149,QUOTIENT(ROW(A1490)-2, 参照用!$J$12) + 3,1),
"")</f>
        <v>46037</v>
      </c>
      <c r="B1490" s="8" t="str">
        <f>IF(INDEX(中間シート!D$1:D$149,QUOTIENT(ROW(B1490)-2, 参照用!$J$12) + 3,1)&gt;0,
INDEX(中間シート!D$1:D$149,QUOTIENT(ROW(B1490)-2, 参照用!$J$12) + 3,1),
"")</f>
        <v>朝</v>
      </c>
      <c r="C1490" s="8" t="str">
        <f>INDEX(中間シート!$A$1:$AZ$149,MATCH(A1490&amp;B1490,中間シート!$A$1:$A$149,0),MATCH(C$1,中間シート!$A$2:$AZ$2,0))</f>
        <v/>
      </c>
      <c r="D1490" s="8" t="str">
        <f>INDEX(中間シート!$A$1:$AZ$149,MATCH($A1490&amp;$B1490,中間シート!$A$1:$A$149,0),MATCH(D$1,中間シート!$A$2:$AZ$2,0))</f>
        <v/>
      </c>
      <c r="E1490" t="str">
        <f>IF(
A1490="","",
VLOOKUP(MOD(ROW(A1490)-2, 参照用!$J$12) + 1,参照用!$N$1:$P$50,2,0)
)</f>
        <v>注意サイン</v>
      </c>
      <c r="F1490" t="str">
        <f xml:space="preserve">
IF(A1490="","",
VLOOKUP(MOD(ROW(A1490)-2, 参照用!$J$12) + 1,参照用!$N$1:$P$50,3,0)
)</f>
        <v>協調性が低下</v>
      </c>
      <c r="G1490">
        <f xml:space="preserve">
IF(A1490="","",
IFERROR(
INDEX(中間シート!$B:$CB,
MATCH(A1490&amp;B1490,中間シート!$A$1:$A$149,0),
MATCH(F1490,中間シート!$B$2:$CB$2,0)
),
"")
)</f>
        <v>0</v>
      </c>
      <c r="H1490">
        <f t="shared" si="69"/>
        <v>0</v>
      </c>
      <c r="I1490" t="str">
        <f t="shared" si="70"/>
        <v/>
      </c>
      <c r="J1490">
        <f xml:space="preserve">
_xlfn.SWITCH(E1490,
"良好サイン",H1490*VLOOKUP(F1490,参照用!$P$2:$Q$55,2,0),
"注意サイン",H1490*VLOOKUP(F1490,参照用!$P$2:$Q$55,2,0),
""
)</f>
        <v>0</v>
      </c>
      <c r="K1490" s="20">
        <f t="shared" si="71"/>
        <v>60</v>
      </c>
    </row>
    <row r="1491" spans="1:11" x14ac:dyDescent="0.2">
      <c r="A1491" s="8">
        <f>IF(INDEX(中間シート!B$1:B$149,QUOTIENT(ROW(A1491)-2, 参照用!$J$12) + 3,1)&gt;0,
INDEX(中間シート!B$1:B$149,QUOTIENT(ROW(A1491)-2, 参照用!$J$12) + 3,1),
"")</f>
        <v>46037</v>
      </c>
      <c r="B1491" s="8" t="str">
        <f>IF(INDEX(中間シート!D$1:D$149,QUOTIENT(ROW(B1491)-2, 参照用!$J$12) + 3,1)&gt;0,
INDEX(中間シート!D$1:D$149,QUOTIENT(ROW(B1491)-2, 参照用!$J$12) + 3,1),
"")</f>
        <v>朝</v>
      </c>
      <c r="C1491" s="8" t="str">
        <f>INDEX(中間シート!$A$1:$AZ$149,MATCH(A1491&amp;B1491,中間シート!$A$1:$A$149,0),MATCH(C$1,中間シート!$A$2:$AZ$2,0))</f>
        <v/>
      </c>
      <c r="D1491" s="8" t="str">
        <f>INDEX(中間シート!$A$1:$AZ$149,MATCH($A1491&amp;$B1491,中間シート!$A$1:$A$149,0),MATCH(D$1,中間シート!$A$2:$AZ$2,0))</f>
        <v/>
      </c>
      <c r="E1491" t="str">
        <f>IF(
A1491="","",
VLOOKUP(MOD(ROW(A1491)-2, 参照用!$J$12) + 1,参照用!$N$1:$P$50,2,0)
)</f>
        <v>注意サイン</v>
      </c>
      <c r="F1491" t="str">
        <f xml:space="preserve">
IF(A1491="","",
VLOOKUP(MOD(ROW(A1491)-2, 参照用!$J$12) + 1,参照用!$N$1:$P$50,3,0)
)</f>
        <v>憂鬱</v>
      </c>
      <c r="G1491">
        <f xml:space="preserve">
IF(A1491="","",
IFERROR(
INDEX(中間シート!$B:$CB,
MATCH(A1491&amp;B1491,中間シート!$A$1:$A$149,0),
MATCH(F1491,中間シート!$B$2:$CB$2,0)
),
"")
)</f>
        <v>0</v>
      </c>
      <c r="H1491">
        <f t="shared" si="69"/>
        <v>0</v>
      </c>
      <c r="I1491" t="str">
        <f t="shared" si="70"/>
        <v/>
      </c>
      <c r="J1491">
        <f xml:space="preserve">
_xlfn.SWITCH(E1491,
"良好サイン",H1491*VLOOKUP(F1491,参照用!$P$2:$Q$55,2,0),
"注意サイン",H1491*VLOOKUP(F1491,参照用!$P$2:$Q$55,2,0),
""
)</f>
        <v>0</v>
      </c>
      <c r="K1491" s="20">
        <f t="shared" si="71"/>
        <v>60</v>
      </c>
    </row>
    <row r="1492" spans="1:11" x14ac:dyDescent="0.2">
      <c r="A1492" s="8">
        <f>IF(INDEX(中間シート!B$1:B$149,QUOTIENT(ROW(A1492)-2, 参照用!$J$12) + 3,1)&gt;0,
INDEX(中間シート!B$1:B$149,QUOTIENT(ROW(A1492)-2, 参照用!$J$12) + 3,1),
"")</f>
        <v>46037</v>
      </c>
      <c r="B1492" s="8" t="str">
        <f>IF(INDEX(中間シート!D$1:D$149,QUOTIENT(ROW(B1492)-2, 参照用!$J$12) + 3,1)&gt;0,
INDEX(中間シート!D$1:D$149,QUOTIENT(ROW(B1492)-2, 参照用!$J$12) + 3,1),
"")</f>
        <v>朝</v>
      </c>
      <c r="C1492" s="8" t="str">
        <f>INDEX(中間シート!$A$1:$AZ$149,MATCH(A1492&amp;B1492,中間シート!$A$1:$A$149,0),MATCH(C$1,中間シート!$A$2:$AZ$2,0))</f>
        <v/>
      </c>
      <c r="D1492" s="8" t="str">
        <f>INDEX(中間シート!$A$1:$AZ$149,MATCH($A1492&amp;$B1492,中間シート!$A$1:$A$149,0),MATCH(D$1,中間シート!$A$2:$AZ$2,0))</f>
        <v/>
      </c>
      <c r="E1492" t="str">
        <f>IF(
A1492="","",
VLOOKUP(MOD(ROW(A1492)-2, 参照用!$J$12) + 1,参照用!$N$1:$P$50,2,0)
)</f>
        <v>注意サイン</v>
      </c>
      <c r="F1492" t="str">
        <f xml:space="preserve">
IF(A1492="","",
VLOOKUP(MOD(ROW(A1492)-2, 参照用!$J$12) + 1,参照用!$N$1:$P$50,3,0)
)</f>
        <v>やる気が無い</v>
      </c>
      <c r="G1492">
        <f xml:space="preserve">
IF(A1492="","",
IFERROR(
INDEX(中間シート!$B:$CB,
MATCH(A1492&amp;B1492,中間シート!$A$1:$A$149,0),
MATCH(F1492,中間シート!$B$2:$CB$2,0)
),
"")
)</f>
        <v>0</v>
      </c>
      <c r="H1492">
        <f t="shared" si="69"/>
        <v>0</v>
      </c>
      <c r="I1492" t="str">
        <f t="shared" si="70"/>
        <v/>
      </c>
      <c r="J1492">
        <f xml:space="preserve">
_xlfn.SWITCH(E1492,
"良好サイン",H1492*VLOOKUP(F1492,参照用!$P$2:$Q$55,2,0),
"注意サイン",H1492*VLOOKUP(F1492,参照用!$P$2:$Q$55,2,0),
""
)</f>
        <v>0</v>
      </c>
      <c r="K1492" s="20">
        <f t="shared" si="71"/>
        <v>60</v>
      </c>
    </row>
    <row r="1493" spans="1:11" x14ac:dyDescent="0.2">
      <c r="A1493" s="8">
        <f>IF(INDEX(中間シート!B$1:B$149,QUOTIENT(ROW(A1493)-2, 参照用!$J$12) + 3,1)&gt;0,
INDEX(中間シート!B$1:B$149,QUOTIENT(ROW(A1493)-2, 参照用!$J$12) + 3,1),
"")</f>
        <v>46037</v>
      </c>
      <c r="B1493" s="8" t="str">
        <f>IF(INDEX(中間シート!D$1:D$149,QUOTIENT(ROW(B1493)-2, 参照用!$J$12) + 3,1)&gt;0,
INDEX(中間シート!D$1:D$149,QUOTIENT(ROW(B1493)-2, 参照用!$J$12) + 3,1),
"")</f>
        <v>朝</v>
      </c>
      <c r="C1493" s="8" t="str">
        <f>INDEX(中間シート!$A$1:$AZ$149,MATCH(A1493&amp;B1493,中間シート!$A$1:$A$149,0),MATCH(C$1,中間シート!$A$2:$AZ$2,0))</f>
        <v/>
      </c>
      <c r="D1493" s="8" t="str">
        <f>INDEX(中間シート!$A$1:$AZ$149,MATCH($A1493&amp;$B1493,中間シート!$A$1:$A$149,0),MATCH(D$1,中間シート!$A$2:$AZ$2,0))</f>
        <v/>
      </c>
      <c r="E1493" t="str">
        <f>IF(
A1493="","",
VLOOKUP(MOD(ROW(A1493)-2, 参照用!$J$12) + 1,参照用!$N$1:$P$50,2,0)
)</f>
        <v>注意サイン</v>
      </c>
      <c r="F1493" t="str">
        <f xml:space="preserve">
IF(A1493="","",
VLOOKUP(MOD(ROW(A1493)-2, 参照用!$J$12) + 1,参照用!$N$1:$P$50,3,0)
)</f>
        <v>物忘れ</v>
      </c>
      <c r="G1493">
        <f xml:space="preserve">
IF(A1493="","",
IFERROR(
INDEX(中間シート!$B:$CB,
MATCH(A1493&amp;B1493,中間シート!$A$1:$A$149,0),
MATCH(F1493,中間シート!$B$2:$CB$2,0)
),
"")
)</f>
        <v>0</v>
      </c>
      <c r="H1493">
        <f t="shared" si="69"/>
        <v>0</v>
      </c>
      <c r="I1493" t="str">
        <f t="shared" si="70"/>
        <v/>
      </c>
      <c r="J1493">
        <f xml:space="preserve">
_xlfn.SWITCH(E1493,
"良好サイン",H1493*VLOOKUP(F1493,参照用!$P$2:$Q$55,2,0),
"注意サイン",H1493*VLOOKUP(F1493,参照用!$P$2:$Q$55,2,0),
""
)</f>
        <v>0</v>
      </c>
      <c r="K1493" s="20">
        <f t="shared" si="71"/>
        <v>60</v>
      </c>
    </row>
    <row r="1494" spans="1:11" x14ac:dyDescent="0.2">
      <c r="A1494" s="8">
        <f>IF(INDEX(中間シート!B$1:B$149,QUOTIENT(ROW(A1494)-2, 参照用!$J$12) + 3,1)&gt;0,
INDEX(中間シート!B$1:B$149,QUOTIENT(ROW(A1494)-2, 参照用!$J$12) + 3,1),
"")</f>
        <v>46037</v>
      </c>
      <c r="B1494" s="8" t="str">
        <f>IF(INDEX(中間シート!D$1:D$149,QUOTIENT(ROW(B1494)-2, 参照用!$J$12) + 3,1)&gt;0,
INDEX(中間シート!D$1:D$149,QUOTIENT(ROW(B1494)-2, 参照用!$J$12) + 3,1),
"")</f>
        <v>朝</v>
      </c>
      <c r="C1494" s="8" t="str">
        <f>INDEX(中間シート!$A$1:$AZ$149,MATCH(A1494&amp;B1494,中間シート!$A$1:$A$149,0),MATCH(C$1,中間シート!$A$2:$AZ$2,0))</f>
        <v/>
      </c>
      <c r="D1494" s="8" t="str">
        <f>INDEX(中間シート!$A$1:$AZ$149,MATCH($A1494&amp;$B1494,中間シート!$A$1:$A$149,0),MATCH(D$1,中間シート!$A$2:$AZ$2,0))</f>
        <v/>
      </c>
      <c r="E1494" t="str">
        <f>IF(
A1494="","",
VLOOKUP(MOD(ROW(A1494)-2, 参照用!$J$12) + 1,参照用!$N$1:$P$50,2,0)
)</f>
        <v>悪化サイン</v>
      </c>
      <c r="F1494" t="str">
        <f xml:space="preserve">
IF(A1494="","",
VLOOKUP(MOD(ROW(A1494)-2, 参照用!$J$12) + 1,参照用!$N$1:$P$50,3,0)
)</f>
        <v>イライラ</v>
      </c>
      <c r="G1494">
        <f xml:space="preserve">
IF(A1494="","",
IFERROR(
INDEX(中間シート!$B:$CB,
MATCH(A1494&amp;B1494,中間シート!$A$1:$A$149,0),
MATCH(F1494,中間シート!$B$2:$CB$2,0)
),
"")
)</f>
        <v>0</v>
      </c>
      <c r="H1494">
        <f t="shared" si="69"/>
        <v>0</v>
      </c>
      <c r="I1494" t="str">
        <f t="shared" si="70"/>
        <v/>
      </c>
      <c r="J1494" t="str">
        <f xml:space="preserve">
_xlfn.SWITCH(E1494,
"良好サイン",H1494*VLOOKUP(F1494,参照用!$P$2:$Q$55,2,0),
"注意サイン",H1494*VLOOKUP(F1494,参照用!$P$2:$Q$55,2,0),
""
)</f>
        <v/>
      </c>
      <c r="K1494" s="20">
        <f t="shared" si="71"/>
        <v>60</v>
      </c>
    </row>
    <row r="1495" spans="1:11" x14ac:dyDescent="0.2">
      <c r="A1495" s="8">
        <f>IF(INDEX(中間シート!B$1:B$149,QUOTIENT(ROW(A1495)-2, 参照用!$J$12) + 3,1)&gt;0,
INDEX(中間シート!B$1:B$149,QUOTIENT(ROW(A1495)-2, 参照用!$J$12) + 3,1),
"")</f>
        <v>46037</v>
      </c>
      <c r="B1495" s="8" t="str">
        <f>IF(INDEX(中間シート!D$1:D$149,QUOTIENT(ROW(B1495)-2, 参照用!$J$12) + 3,1)&gt;0,
INDEX(中間シート!D$1:D$149,QUOTIENT(ROW(B1495)-2, 参照用!$J$12) + 3,1),
"")</f>
        <v>朝</v>
      </c>
      <c r="C1495" s="8" t="str">
        <f>INDEX(中間シート!$A$1:$AZ$149,MATCH(A1495&amp;B1495,中間シート!$A$1:$A$149,0),MATCH(C$1,中間シート!$A$2:$AZ$2,0))</f>
        <v/>
      </c>
      <c r="D1495" s="8" t="str">
        <f>INDEX(中間シート!$A$1:$AZ$149,MATCH($A1495&amp;$B1495,中間シート!$A$1:$A$149,0),MATCH(D$1,中間シート!$A$2:$AZ$2,0))</f>
        <v/>
      </c>
      <c r="E1495" t="str">
        <f>IF(
A1495="","",
VLOOKUP(MOD(ROW(A1495)-2, 参照用!$J$12) + 1,参照用!$N$1:$P$50,2,0)
)</f>
        <v>悪化サイン</v>
      </c>
      <c r="F1495" t="str">
        <f xml:space="preserve">
IF(A1495="","",
VLOOKUP(MOD(ROW(A1495)-2, 参照用!$J$12) + 1,参照用!$N$1:$P$50,3,0)
)</f>
        <v>恐怖心</v>
      </c>
      <c r="G1495">
        <f xml:space="preserve">
IF(A1495="","",
IFERROR(
INDEX(中間シート!$B:$CB,
MATCH(A1495&amp;B1495,中間シート!$A$1:$A$149,0),
MATCH(F1495,中間シート!$B$2:$CB$2,0)
),
"")
)</f>
        <v>0</v>
      </c>
      <c r="H1495">
        <f t="shared" si="69"/>
        <v>0</v>
      </c>
      <c r="I1495" t="str">
        <f t="shared" si="70"/>
        <v/>
      </c>
      <c r="J1495" t="str">
        <f xml:space="preserve">
_xlfn.SWITCH(E1495,
"良好サイン",H1495*VLOOKUP(F1495,参照用!$P$2:$Q$55,2,0),
"注意サイン",H1495*VLOOKUP(F1495,参照用!$P$2:$Q$55,2,0),
""
)</f>
        <v/>
      </c>
      <c r="K1495" s="20">
        <f t="shared" si="71"/>
        <v>60</v>
      </c>
    </row>
    <row r="1496" spans="1:11" x14ac:dyDescent="0.2">
      <c r="A1496" s="8">
        <f>IF(INDEX(中間シート!B$1:B$149,QUOTIENT(ROW(A1496)-2, 参照用!$J$12) + 3,1)&gt;0,
INDEX(中間シート!B$1:B$149,QUOTIENT(ROW(A1496)-2, 参照用!$J$12) + 3,1),
"")</f>
        <v>46037</v>
      </c>
      <c r="B1496" s="8" t="str">
        <f>IF(INDEX(中間シート!D$1:D$149,QUOTIENT(ROW(B1496)-2, 参照用!$J$12) + 3,1)&gt;0,
INDEX(中間シート!D$1:D$149,QUOTIENT(ROW(B1496)-2, 参照用!$J$12) + 3,1),
"")</f>
        <v>朝</v>
      </c>
      <c r="C1496" s="8" t="str">
        <f>INDEX(中間シート!$A$1:$AZ$149,MATCH(A1496&amp;B1496,中間シート!$A$1:$A$149,0),MATCH(C$1,中間シート!$A$2:$AZ$2,0))</f>
        <v/>
      </c>
      <c r="D1496" s="8" t="str">
        <f>INDEX(中間シート!$A$1:$AZ$149,MATCH($A1496&amp;$B1496,中間シート!$A$1:$A$149,0),MATCH(D$1,中間シート!$A$2:$AZ$2,0))</f>
        <v/>
      </c>
      <c r="E1496" t="str">
        <f>IF(
A1496="","",
VLOOKUP(MOD(ROW(A1496)-2, 参照用!$J$12) + 1,参照用!$N$1:$P$50,2,0)
)</f>
        <v>悪化サイン</v>
      </c>
      <c r="F1496" t="str">
        <f xml:space="preserve">
IF(A1496="","",
VLOOKUP(MOD(ROW(A1496)-2, 参照用!$J$12) + 1,参照用!$N$1:$P$50,3,0)
)</f>
        <v>外出不可</v>
      </c>
      <c r="G1496">
        <f xml:space="preserve">
IF(A1496="","",
IFERROR(
INDEX(中間シート!$B:$CB,
MATCH(A1496&amp;B1496,中間シート!$A$1:$A$149,0),
MATCH(F1496,中間シート!$B$2:$CB$2,0)
),
"")
)</f>
        <v>0</v>
      </c>
      <c r="H1496">
        <f t="shared" si="69"/>
        <v>0</v>
      </c>
      <c r="I1496" t="str">
        <f t="shared" si="70"/>
        <v/>
      </c>
      <c r="J1496" t="str">
        <f xml:space="preserve">
_xlfn.SWITCH(E1496,
"良好サイン",H1496*VLOOKUP(F1496,参照用!$P$2:$Q$55,2,0),
"注意サイン",H1496*VLOOKUP(F1496,参照用!$P$2:$Q$55,2,0),
""
)</f>
        <v/>
      </c>
      <c r="K1496" s="20">
        <f t="shared" si="71"/>
        <v>60</v>
      </c>
    </row>
    <row r="1497" spans="1:11" x14ac:dyDescent="0.2">
      <c r="A1497" s="8">
        <f>IF(INDEX(中間シート!B$1:B$149,QUOTIENT(ROW(A1497)-2, 参照用!$J$12) + 3,1)&gt;0,
INDEX(中間シート!B$1:B$149,QUOTIENT(ROW(A1497)-2, 参照用!$J$12) + 3,1),
"")</f>
        <v>46037</v>
      </c>
      <c r="B1497" s="8" t="str">
        <f>IF(INDEX(中間シート!D$1:D$149,QUOTIENT(ROW(B1497)-2, 参照用!$J$12) + 3,1)&gt;0,
INDEX(中間シート!D$1:D$149,QUOTIENT(ROW(B1497)-2, 参照用!$J$12) + 3,1),
"")</f>
        <v>朝</v>
      </c>
      <c r="C1497" s="8" t="str">
        <f>INDEX(中間シート!$A$1:$AZ$149,MATCH(A1497&amp;B1497,中間シート!$A$1:$A$149,0),MATCH(C$1,中間シート!$A$2:$AZ$2,0))</f>
        <v/>
      </c>
      <c r="D1497" s="8" t="str">
        <f>INDEX(中間シート!$A$1:$AZ$149,MATCH($A1497&amp;$B1497,中間シート!$A$1:$A$149,0),MATCH(D$1,中間シート!$A$2:$AZ$2,0))</f>
        <v/>
      </c>
      <c r="E1497" t="str">
        <f>IF(
A1497="","",
VLOOKUP(MOD(ROW(A1497)-2, 参照用!$J$12) + 1,参照用!$N$1:$P$50,2,0)
)</f>
        <v>悪化サイン</v>
      </c>
      <c r="F1497" t="str">
        <f xml:space="preserve">
IF(A1497="","",
VLOOKUP(MOD(ROW(A1497)-2, 参照用!$J$12) + 1,参照用!$N$1:$P$50,3,0)
)</f>
        <v>思考不能</v>
      </c>
      <c r="G1497">
        <f xml:space="preserve">
IF(A1497="","",
IFERROR(
INDEX(中間シート!$B:$CB,
MATCH(A1497&amp;B1497,中間シート!$A$1:$A$149,0),
MATCH(F1497,中間シート!$B$2:$CB$2,0)
),
"")
)</f>
        <v>0</v>
      </c>
      <c r="H1497">
        <f t="shared" si="69"/>
        <v>0</v>
      </c>
      <c r="I1497" t="str">
        <f t="shared" si="70"/>
        <v/>
      </c>
      <c r="J1497" t="str">
        <f xml:space="preserve">
_xlfn.SWITCH(E1497,
"良好サイン",H1497*VLOOKUP(F1497,参照用!$P$2:$Q$55,2,0),
"注意サイン",H1497*VLOOKUP(F1497,参照用!$P$2:$Q$55,2,0),
""
)</f>
        <v/>
      </c>
      <c r="K1497" s="20">
        <f t="shared" si="71"/>
        <v>60</v>
      </c>
    </row>
    <row r="1498" spans="1:11" x14ac:dyDescent="0.2">
      <c r="A1498" s="8">
        <f>IF(INDEX(中間シート!B$1:B$149,QUOTIENT(ROW(A1498)-2, 参照用!$J$12) + 3,1)&gt;0,
INDEX(中間シート!B$1:B$149,QUOTIENT(ROW(A1498)-2, 参照用!$J$12) + 3,1),
"")</f>
        <v>46037</v>
      </c>
      <c r="B1498" s="8" t="str">
        <f>IF(INDEX(中間シート!D$1:D$149,QUOTIENT(ROW(B1498)-2, 参照用!$J$12) + 3,1)&gt;0,
INDEX(中間シート!D$1:D$149,QUOTIENT(ROW(B1498)-2, 参照用!$J$12) + 3,1),
"")</f>
        <v>朝</v>
      </c>
      <c r="C1498" s="8" t="str">
        <f>INDEX(中間シート!$A$1:$AZ$149,MATCH(A1498&amp;B1498,中間シート!$A$1:$A$149,0),MATCH(C$1,中間シート!$A$2:$AZ$2,0))</f>
        <v/>
      </c>
      <c r="D1498" s="8" t="str">
        <f>INDEX(中間シート!$A$1:$AZ$149,MATCH($A1498&amp;$B1498,中間シート!$A$1:$A$149,0),MATCH(D$1,中間シート!$A$2:$AZ$2,0))</f>
        <v/>
      </c>
      <c r="E1498" t="str">
        <f>IF(
A1498="","",
VLOOKUP(MOD(ROW(A1498)-2, 参照用!$J$12) + 1,参照用!$N$1:$P$50,2,0)
)</f>
        <v>悪化サイン</v>
      </c>
      <c r="F1498" t="str">
        <f xml:space="preserve">
IF(A1498="","",
VLOOKUP(MOD(ROW(A1498)-2, 参照用!$J$12) + 1,参照用!$N$1:$P$50,3,0)
)</f>
        <v>人間不信</v>
      </c>
      <c r="G1498">
        <f xml:space="preserve">
IF(A1498="","",
IFERROR(
INDEX(中間シート!$B:$CB,
MATCH(A1498&amp;B1498,中間シート!$A$1:$A$149,0),
MATCH(F1498,中間シート!$B$2:$CB$2,0)
),
"")
)</f>
        <v>0</v>
      </c>
      <c r="H1498">
        <f t="shared" si="69"/>
        <v>0</v>
      </c>
      <c r="I1498" t="str">
        <f t="shared" si="70"/>
        <v/>
      </c>
      <c r="J1498" t="str">
        <f xml:space="preserve">
_xlfn.SWITCH(E1498,
"良好サイン",H1498*VLOOKUP(F1498,参照用!$P$2:$Q$55,2,0),
"注意サイン",H1498*VLOOKUP(F1498,参照用!$P$2:$Q$55,2,0),
""
)</f>
        <v/>
      </c>
      <c r="K1498" s="20">
        <f t="shared" si="71"/>
        <v>60</v>
      </c>
    </row>
    <row r="1499" spans="1:11" x14ac:dyDescent="0.2">
      <c r="A1499" s="8">
        <f>IF(INDEX(中間シート!B$1:B$149,QUOTIENT(ROW(A1499)-2, 参照用!$J$12) + 3,1)&gt;0,
INDEX(中間シート!B$1:B$149,QUOTIENT(ROW(A1499)-2, 参照用!$J$12) + 3,1),
"")</f>
        <v>46037</v>
      </c>
      <c r="B1499" s="8" t="str">
        <f>IF(INDEX(中間シート!D$1:D$149,QUOTIENT(ROW(B1499)-2, 参照用!$J$12) + 3,1)&gt;0,
INDEX(中間シート!D$1:D$149,QUOTIENT(ROW(B1499)-2, 参照用!$J$12) + 3,1),
"")</f>
        <v>朝</v>
      </c>
      <c r="C1499" s="8" t="str">
        <f>INDEX(中間シート!$A$1:$AZ$149,MATCH(A1499&amp;B1499,中間シート!$A$1:$A$149,0),MATCH(C$1,中間シート!$A$2:$AZ$2,0))</f>
        <v/>
      </c>
      <c r="D1499" s="8" t="str">
        <f>INDEX(中間シート!$A$1:$AZ$149,MATCH($A1499&amp;$B1499,中間シート!$A$1:$A$149,0),MATCH(D$1,中間シート!$A$2:$AZ$2,0))</f>
        <v/>
      </c>
      <c r="E1499" t="str">
        <f>IF(
A1499="","",
VLOOKUP(MOD(ROW(A1499)-2, 参照用!$J$12) + 1,参照用!$N$1:$P$50,2,0)
)</f>
        <v>悪化サイン</v>
      </c>
      <c r="F1499" t="str">
        <f xml:space="preserve">
IF(A1499="","",
VLOOKUP(MOD(ROW(A1499)-2, 参照用!$J$12) + 1,参照用!$N$1:$P$50,3,0)
)</f>
        <v>破壊衝動</v>
      </c>
      <c r="G1499">
        <f xml:space="preserve">
IF(A1499="","",
IFERROR(
INDEX(中間シート!$B:$CB,
MATCH(A1499&amp;B1499,中間シート!$A$1:$A$149,0),
MATCH(F1499,中間シート!$B$2:$CB$2,0)
),
"")
)</f>
        <v>0</v>
      </c>
      <c r="H1499">
        <f t="shared" si="69"/>
        <v>0</v>
      </c>
      <c r="I1499" t="str">
        <f t="shared" si="70"/>
        <v/>
      </c>
      <c r="J1499" t="str">
        <f xml:space="preserve">
_xlfn.SWITCH(E1499,
"良好サイン",H1499*VLOOKUP(F1499,参照用!$P$2:$Q$55,2,0),
"注意サイン",H1499*VLOOKUP(F1499,参照用!$P$2:$Q$55,2,0),
""
)</f>
        <v/>
      </c>
      <c r="K1499" s="20">
        <f t="shared" si="71"/>
        <v>60</v>
      </c>
    </row>
    <row r="1500" spans="1:11" x14ac:dyDescent="0.2">
      <c r="A1500" s="8">
        <f>IF(INDEX(中間シート!B$1:B$149,QUOTIENT(ROW(A1500)-2, 参照用!$J$12) + 3,1)&gt;0,
INDEX(中間シート!B$1:B$149,QUOTIENT(ROW(A1500)-2, 参照用!$J$12) + 3,1),
"")</f>
        <v>46037</v>
      </c>
      <c r="B1500" s="8" t="str">
        <f>IF(INDEX(中間シート!D$1:D$149,QUOTIENT(ROW(B1500)-2, 参照用!$J$12) + 3,1)&gt;0,
INDEX(中間シート!D$1:D$149,QUOTIENT(ROW(B1500)-2, 参照用!$J$12) + 3,1),
"")</f>
        <v>朝</v>
      </c>
      <c r="C1500" s="8" t="str">
        <f>INDEX(中間シート!$A$1:$AZ$149,MATCH(A1500&amp;B1500,中間シート!$A$1:$A$149,0),MATCH(C$1,中間シート!$A$2:$AZ$2,0))</f>
        <v/>
      </c>
      <c r="D1500" s="8" t="str">
        <f>INDEX(中間シート!$A$1:$AZ$149,MATCH($A1500&amp;$B1500,中間シート!$A$1:$A$149,0),MATCH(D$1,中間シート!$A$2:$AZ$2,0))</f>
        <v/>
      </c>
      <c r="E1500" t="str">
        <f>IF(
A1500="","",
VLOOKUP(MOD(ROW(A1500)-2, 参照用!$J$12) + 1,参照用!$N$1:$P$50,2,0)
)</f>
        <v>リカバリー</v>
      </c>
      <c r="F1500" t="str">
        <f xml:space="preserve">
IF(A1500="","",
VLOOKUP(MOD(ROW(A1500)-2, 参照用!$J$12) + 1,参照用!$N$1:$P$50,3,0)
)</f>
        <v>ストレッチ</v>
      </c>
      <c r="G1500">
        <f xml:space="preserve">
IF(A1500="","",
IFERROR(
INDEX(中間シート!$B:$CB,
MATCH(A1500&amp;B1500,中間シート!$A$1:$A$149,0),
MATCH(F1500,中間シート!$B$2:$CB$2,0)
),
"")
)</f>
        <v>0</v>
      </c>
      <c r="H1500">
        <f t="shared" si="69"/>
        <v>0</v>
      </c>
      <c r="I1500" t="str">
        <f t="shared" si="70"/>
        <v/>
      </c>
      <c r="J1500" t="str">
        <f xml:space="preserve">
_xlfn.SWITCH(E1500,
"良好サイン",H1500*VLOOKUP(F1500,参照用!$P$2:$Q$55,2,0),
"注意サイン",H1500*VLOOKUP(F1500,参照用!$P$2:$Q$55,2,0),
""
)</f>
        <v/>
      </c>
      <c r="K1500" s="20">
        <f t="shared" si="71"/>
        <v>60</v>
      </c>
    </row>
    <row r="1501" spans="1:11" x14ac:dyDescent="0.2">
      <c r="A1501" s="8">
        <f>IF(INDEX(中間シート!B$1:B$149,QUOTIENT(ROW(A1501)-2, 参照用!$J$12) + 3,1)&gt;0,
INDEX(中間シート!B$1:B$149,QUOTIENT(ROW(A1501)-2, 参照用!$J$12) + 3,1),
"")</f>
        <v>46037</v>
      </c>
      <c r="B1501" s="8" t="str">
        <f>IF(INDEX(中間シート!D$1:D$149,QUOTIENT(ROW(B1501)-2, 参照用!$J$12) + 3,1)&gt;0,
INDEX(中間シート!D$1:D$149,QUOTIENT(ROW(B1501)-2, 参照用!$J$12) + 3,1),
"")</f>
        <v>朝</v>
      </c>
      <c r="C1501" s="8" t="str">
        <f>INDEX(中間シート!$A$1:$AZ$149,MATCH(A1501&amp;B1501,中間シート!$A$1:$A$149,0),MATCH(C$1,中間シート!$A$2:$AZ$2,0))</f>
        <v/>
      </c>
      <c r="D1501" s="8" t="str">
        <f>INDEX(中間シート!$A$1:$AZ$149,MATCH($A1501&amp;$B1501,中間シート!$A$1:$A$149,0),MATCH(D$1,中間シート!$A$2:$AZ$2,0))</f>
        <v/>
      </c>
      <c r="E1501" t="str">
        <f>IF(
A1501="","",
VLOOKUP(MOD(ROW(A1501)-2, 参照用!$J$12) + 1,参照用!$N$1:$P$50,2,0)
)</f>
        <v>リカバリー</v>
      </c>
      <c r="F1501" t="str">
        <f xml:space="preserve">
IF(A1501="","",
VLOOKUP(MOD(ROW(A1501)-2, 参照用!$J$12) + 1,参照用!$N$1:$P$50,3,0)
)</f>
        <v>仮眠</v>
      </c>
      <c r="G1501">
        <f xml:space="preserve">
IF(A1501="","",
IFERROR(
INDEX(中間シート!$B:$CB,
MATCH(A1501&amp;B1501,中間シート!$A$1:$A$149,0),
MATCH(F1501,中間シート!$B$2:$CB$2,0)
),
"")
)</f>
        <v>0</v>
      </c>
      <c r="H1501">
        <f t="shared" si="69"/>
        <v>0</v>
      </c>
      <c r="I1501" t="str">
        <f t="shared" si="70"/>
        <v/>
      </c>
      <c r="J1501" t="str">
        <f xml:space="preserve">
_xlfn.SWITCH(E1501,
"良好サイン",H1501*VLOOKUP(F1501,参照用!$P$2:$Q$55,2,0),
"注意サイン",H1501*VLOOKUP(F1501,参照用!$P$2:$Q$55,2,0),
""
)</f>
        <v/>
      </c>
      <c r="K1501" s="20">
        <f t="shared" si="71"/>
        <v>60</v>
      </c>
    </row>
    <row r="1502" spans="1:11" x14ac:dyDescent="0.2">
      <c r="A1502" s="8">
        <f>IF(INDEX(中間シート!B$1:B$149,QUOTIENT(ROW(A1502)-2, 参照用!$J$12) + 3,1)&gt;0,
INDEX(中間シート!B$1:B$149,QUOTIENT(ROW(A1502)-2, 参照用!$J$12) + 3,1),
"")</f>
        <v>46037</v>
      </c>
      <c r="B1502" s="8" t="str">
        <f>IF(INDEX(中間シート!D$1:D$149,QUOTIENT(ROW(B1502)-2, 参照用!$J$12) + 3,1)&gt;0,
INDEX(中間シート!D$1:D$149,QUOTIENT(ROW(B1502)-2, 参照用!$J$12) + 3,1),
"")</f>
        <v>朝</v>
      </c>
      <c r="C1502" s="8" t="str">
        <f>INDEX(中間シート!$A$1:$AZ$149,MATCH(A1502&amp;B1502,中間シート!$A$1:$A$149,0),MATCH(C$1,中間シート!$A$2:$AZ$2,0))</f>
        <v/>
      </c>
      <c r="D1502" s="8" t="str">
        <f>INDEX(中間シート!$A$1:$AZ$149,MATCH($A1502&amp;$B1502,中間シート!$A$1:$A$149,0),MATCH(D$1,中間シート!$A$2:$AZ$2,0))</f>
        <v/>
      </c>
      <c r="E1502" t="str">
        <f>IF(
A1502="","",
VLOOKUP(MOD(ROW(A1502)-2, 参照用!$J$12) + 1,参照用!$N$1:$P$50,2,0)
)</f>
        <v>リカバリー</v>
      </c>
      <c r="F1502" t="str">
        <f xml:space="preserve">
IF(A1502="","",
VLOOKUP(MOD(ROW(A1502)-2, 参照用!$J$12) + 1,参照用!$N$1:$P$50,3,0)
)</f>
        <v>音楽</v>
      </c>
      <c r="G1502">
        <f xml:space="preserve">
IF(A1502="","",
IFERROR(
INDEX(中間シート!$B:$CB,
MATCH(A1502&amp;B1502,中間シート!$A$1:$A$149,0),
MATCH(F1502,中間シート!$B$2:$CB$2,0)
),
"")
)</f>
        <v>0</v>
      </c>
      <c r="H1502">
        <f t="shared" si="69"/>
        <v>0</v>
      </c>
      <c r="I1502" t="str">
        <f t="shared" si="70"/>
        <v/>
      </c>
      <c r="J1502" t="str">
        <f xml:space="preserve">
_xlfn.SWITCH(E1502,
"良好サイン",H1502*VLOOKUP(F1502,参照用!$P$2:$Q$55,2,0),
"注意サイン",H1502*VLOOKUP(F1502,参照用!$P$2:$Q$55,2,0),
""
)</f>
        <v/>
      </c>
      <c r="K1502" s="20">
        <f t="shared" si="71"/>
        <v>60</v>
      </c>
    </row>
    <row r="1503" spans="1:11" x14ac:dyDescent="0.2">
      <c r="A1503" s="8">
        <f>IF(INDEX(中間シート!B$1:B$149,QUOTIENT(ROW(A1503)-2, 参照用!$J$12) + 3,1)&gt;0,
INDEX(中間シート!B$1:B$149,QUOTIENT(ROW(A1503)-2, 参照用!$J$12) + 3,1),
"")</f>
        <v>46037</v>
      </c>
      <c r="B1503" s="8" t="str">
        <f>IF(INDEX(中間シート!D$1:D$149,QUOTIENT(ROW(B1503)-2, 参照用!$J$12) + 3,1)&gt;0,
INDEX(中間シート!D$1:D$149,QUOTIENT(ROW(B1503)-2, 参照用!$J$12) + 3,1),
"")</f>
        <v>朝</v>
      </c>
      <c r="C1503" s="8" t="str">
        <f>INDEX(中間シート!$A$1:$AZ$149,MATCH(A1503&amp;B1503,中間シート!$A$1:$A$149,0),MATCH(C$1,中間シート!$A$2:$AZ$2,0))</f>
        <v/>
      </c>
      <c r="D1503" s="8" t="str">
        <f>INDEX(中間シート!$A$1:$AZ$149,MATCH($A1503&amp;$B1503,中間シート!$A$1:$A$149,0),MATCH(D$1,中間シート!$A$2:$AZ$2,0))</f>
        <v/>
      </c>
      <c r="E1503" t="str">
        <f>IF(
A1503="","",
VLOOKUP(MOD(ROW(A1503)-2, 参照用!$J$12) + 1,参照用!$N$1:$P$50,2,0)
)</f>
        <v>リカバリー</v>
      </c>
      <c r="F1503" t="str">
        <f xml:space="preserve">
IF(A1503="","",
VLOOKUP(MOD(ROW(A1503)-2, 参照用!$J$12) + 1,参照用!$N$1:$P$50,3,0)
)</f>
        <v>頓服</v>
      </c>
      <c r="G1503">
        <f xml:space="preserve">
IF(A1503="","",
IFERROR(
INDEX(中間シート!$B:$CB,
MATCH(A1503&amp;B1503,中間シート!$A$1:$A$149,0),
MATCH(F1503,中間シート!$B$2:$CB$2,0)
),
"")
)</f>
        <v>0</v>
      </c>
      <c r="H1503">
        <f t="shared" si="69"/>
        <v>0</v>
      </c>
      <c r="I1503" t="str">
        <f t="shared" si="70"/>
        <v/>
      </c>
      <c r="J1503" t="str">
        <f xml:space="preserve">
_xlfn.SWITCH(E1503,
"良好サイン",H1503*VLOOKUP(F1503,参照用!$P$2:$Q$55,2,0),
"注意サイン",H1503*VLOOKUP(F1503,参照用!$P$2:$Q$55,2,0),
""
)</f>
        <v/>
      </c>
      <c r="K1503" s="20">
        <f t="shared" si="71"/>
        <v>60</v>
      </c>
    </row>
    <row r="1504" spans="1:11" x14ac:dyDescent="0.2">
      <c r="A1504" s="8">
        <f>IF(INDEX(中間シート!B$1:B$149,QUOTIENT(ROW(A1504)-2, 参照用!$J$12) + 3,1)&gt;0,
INDEX(中間シート!B$1:B$149,QUOTIENT(ROW(A1504)-2, 参照用!$J$12) + 3,1),
"")</f>
        <v>46037</v>
      </c>
      <c r="B1504" s="8" t="str">
        <f>IF(INDEX(中間シート!D$1:D$149,QUOTIENT(ROW(B1504)-2, 参照用!$J$12) + 3,1)&gt;0,
INDEX(中間シート!D$1:D$149,QUOTIENT(ROW(B1504)-2, 参照用!$J$12) + 3,1),
"")</f>
        <v>朝</v>
      </c>
      <c r="C1504" s="8" t="str">
        <f>INDEX(中間シート!$A$1:$AZ$149,MATCH(A1504&amp;B1504,中間シート!$A$1:$A$149,0),MATCH(C$1,中間シート!$A$2:$AZ$2,0))</f>
        <v/>
      </c>
      <c r="D1504" s="8" t="str">
        <f>INDEX(中間シート!$A$1:$AZ$149,MATCH($A1504&amp;$B1504,中間シート!$A$1:$A$149,0),MATCH(D$1,中間シート!$A$2:$AZ$2,0))</f>
        <v/>
      </c>
      <c r="E1504" t="str">
        <f>IF(
A1504="","",
VLOOKUP(MOD(ROW(A1504)-2, 参照用!$J$12) + 1,参照用!$N$1:$P$50,2,0)
)</f>
        <v>リカバリー</v>
      </c>
      <c r="F1504" t="str">
        <f xml:space="preserve">
IF(A1504="","",
VLOOKUP(MOD(ROW(A1504)-2, 参照用!$J$12) + 1,参照用!$N$1:$P$50,3,0)
)</f>
        <v>散歩</v>
      </c>
      <c r="G1504">
        <f xml:space="preserve">
IF(A1504="","",
IFERROR(
INDEX(中間シート!$B:$CB,
MATCH(A1504&amp;B1504,中間シート!$A$1:$A$149,0),
MATCH(F1504,中間シート!$B$2:$CB$2,0)
),
"")
)</f>
        <v>0</v>
      </c>
      <c r="H1504">
        <f t="shared" si="69"/>
        <v>0</v>
      </c>
      <c r="I1504" t="str">
        <f t="shared" si="70"/>
        <v/>
      </c>
      <c r="J1504" t="str">
        <f xml:space="preserve">
_xlfn.SWITCH(E1504,
"良好サイン",H1504*VLOOKUP(F1504,参照用!$P$2:$Q$55,2,0),
"注意サイン",H1504*VLOOKUP(F1504,参照用!$P$2:$Q$55,2,0),
""
)</f>
        <v/>
      </c>
      <c r="K1504" s="20">
        <f t="shared" si="71"/>
        <v>60</v>
      </c>
    </row>
    <row r="1505" spans="1:11" x14ac:dyDescent="0.2">
      <c r="A1505" s="8">
        <f>IF(INDEX(中間シート!B$1:B$149,QUOTIENT(ROW(A1505)-2, 参照用!$J$12) + 3,1)&gt;0,
INDEX(中間シート!B$1:B$149,QUOTIENT(ROW(A1505)-2, 参照用!$J$12) + 3,1),
"")</f>
        <v>46037</v>
      </c>
      <c r="B1505" s="8" t="str">
        <f>IF(INDEX(中間シート!D$1:D$149,QUOTIENT(ROW(B1505)-2, 参照用!$J$12) + 3,1)&gt;0,
INDEX(中間シート!D$1:D$149,QUOTIENT(ROW(B1505)-2, 参照用!$J$12) + 3,1),
"")</f>
        <v>朝</v>
      </c>
      <c r="C1505" s="8" t="str">
        <f>INDEX(中間シート!$A$1:$AZ$149,MATCH(A1505&amp;B1505,中間シート!$A$1:$A$149,0),MATCH(C$1,中間シート!$A$2:$AZ$2,0))</f>
        <v/>
      </c>
      <c r="D1505" s="8" t="str">
        <f>INDEX(中間シート!$A$1:$AZ$149,MATCH($A1505&amp;$B1505,中間シート!$A$1:$A$149,0),MATCH(D$1,中間シート!$A$2:$AZ$2,0))</f>
        <v/>
      </c>
      <c r="E1505" t="str">
        <f>IF(
A1505="","",
VLOOKUP(MOD(ROW(A1505)-2, 参照用!$J$12) + 1,参照用!$N$1:$P$50,2,0)
)</f>
        <v>服薬</v>
      </c>
      <c r="F1505" t="str">
        <f xml:space="preserve">
IF(A1505="","",
VLOOKUP(MOD(ROW(A1505)-2, 参照用!$J$12) + 1,参照用!$N$1:$P$50,3,0)
)</f>
        <v>いつもの薬</v>
      </c>
      <c r="G1505">
        <f xml:space="preserve">
IF(A1505="","",
IFERROR(
INDEX(中間シート!$B:$CB,
MATCH(A1505&amp;B1505,中間シート!$A$1:$A$149,0),
MATCH(F1505,中間シート!$B$2:$CB$2,0)
),
"")
)</f>
        <v>0</v>
      </c>
      <c r="H1505">
        <f t="shared" si="69"/>
        <v>0</v>
      </c>
      <c r="I1505" t="str">
        <f t="shared" si="70"/>
        <v/>
      </c>
      <c r="J1505" t="str">
        <f xml:space="preserve">
_xlfn.SWITCH(E1505,
"良好サイン",H1505*VLOOKUP(F1505,参照用!$P$2:$Q$55,2,0),
"注意サイン",H1505*VLOOKUP(F1505,参照用!$P$2:$Q$55,2,0),
""
)</f>
        <v/>
      </c>
      <c r="K1505" s="20">
        <f t="shared" si="71"/>
        <v>60</v>
      </c>
    </row>
    <row r="1506" spans="1:11" x14ac:dyDescent="0.2">
      <c r="A1506" s="8">
        <f>IF(INDEX(中間シート!B$1:B$149,QUOTIENT(ROW(A1506)-2, 参照用!$J$12) + 3,1)&gt;0,
INDEX(中間シート!B$1:B$149,QUOTIENT(ROW(A1506)-2, 参照用!$J$12) + 3,1),
"")</f>
        <v>46037</v>
      </c>
      <c r="B1506" s="8" t="str">
        <f>IF(INDEX(中間シート!D$1:D$149,QUOTIENT(ROW(B1506)-2, 参照用!$J$12) + 3,1)&gt;0,
INDEX(中間シート!D$1:D$149,QUOTIENT(ROW(B1506)-2, 参照用!$J$12) + 3,1),
"")</f>
        <v>朝</v>
      </c>
      <c r="C1506" s="8" t="str">
        <f>INDEX(中間シート!$A$1:$AZ$149,MATCH(A1506&amp;B1506,中間シート!$A$1:$A$149,0),MATCH(C$1,中間シート!$A$2:$AZ$2,0))</f>
        <v/>
      </c>
      <c r="D1506" s="8" t="str">
        <f>INDEX(中間シート!$A$1:$AZ$149,MATCH($A1506&amp;$B1506,中間シート!$A$1:$A$149,0),MATCH(D$1,中間シート!$A$2:$AZ$2,0))</f>
        <v/>
      </c>
      <c r="E1506" t="str">
        <f>IF(
A1506="","",
VLOOKUP(MOD(ROW(A1506)-2, 参照用!$J$12) + 1,参照用!$N$1:$P$50,2,0)
)</f>
        <v>備考</v>
      </c>
      <c r="F1506" t="str">
        <f xml:space="preserve">
IF(A1506="","",
VLOOKUP(MOD(ROW(A1506)-2, 参照用!$J$12) + 1,参照用!$N$1:$P$50,3,0)
)</f>
        <v>コメント</v>
      </c>
      <c r="G1506" t="str">
        <f xml:space="preserve">
IF(A1506="","",
IFERROR(
INDEX(中間シート!$B:$CB,
MATCH(A1506&amp;B1506,中間シート!$A$1:$A$149,0),
MATCH(F1506,中間シート!$B$2:$CB$2,0)
),
"")
)</f>
        <v/>
      </c>
      <c r="H1506" t="str">
        <f t="shared" si="69"/>
        <v/>
      </c>
      <c r="I1506" t="str">
        <f t="shared" si="70"/>
        <v/>
      </c>
      <c r="J1506" t="str">
        <f xml:space="preserve">
_xlfn.SWITCH(E1506,
"良好サイン",H1506*VLOOKUP(F1506,参照用!$P$2:$Q$55,2,0),
"注意サイン",H1506*VLOOKUP(F1506,参照用!$P$2:$Q$55,2,0),
""
)</f>
        <v/>
      </c>
      <c r="K1506" s="20">
        <f t="shared" si="71"/>
        <v>60</v>
      </c>
    </row>
    <row r="1507" spans="1:11" x14ac:dyDescent="0.2">
      <c r="A1507" s="8">
        <f>IF(INDEX(中間シート!B$1:B$149,QUOTIENT(ROW(A1507)-2, 参照用!$J$12) + 3,1)&gt;0,
INDEX(中間シート!B$1:B$149,QUOTIENT(ROW(A1507)-2, 参照用!$J$12) + 3,1),
"")</f>
        <v>46037</v>
      </c>
      <c r="B1507" s="8" t="str">
        <f>IF(INDEX(中間シート!D$1:D$149,QUOTIENT(ROW(B1507)-2, 参照用!$J$12) + 3,1)&gt;0,
INDEX(中間シート!D$1:D$149,QUOTIENT(ROW(B1507)-2, 参照用!$J$12) + 3,1),
"")</f>
        <v>昼</v>
      </c>
      <c r="C1507" s="8" t="str">
        <f>INDEX(中間シート!$A$1:$AZ$149,MATCH(A1507&amp;B1507,中間シート!$A$1:$A$149,0),MATCH(C$1,中間シート!$A$2:$AZ$2,0))</f>
        <v/>
      </c>
      <c r="D1507" s="8" t="str">
        <f>INDEX(中間シート!$A$1:$AZ$149,MATCH($A1507&amp;$B1507,中間シート!$A$1:$A$149,0),MATCH(D$1,中間シート!$A$2:$AZ$2,0))</f>
        <v/>
      </c>
      <c r="E1507" t="str">
        <f>IF(
A1507="","",
VLOOKUP(MOD(ROW(A1507)-2, 参照用!$J$12) + 1,参照用!$N$1:$P$50,2,0)
)</f>
        <v>日付</v>
      </c>
      <c r="F1507" t="str">
        <f xml:space="preserve">
IF(A1507="","",
VLOOKUP(MOD(ROW(A1507)-2, 参照用!$J$12) + 1,参照用!$N$1:$P$50,3,0)
)</f>
        <v>日付</v>
      </c>
      <c r="G1507">
        <f xml:space="preserve">
IF(A1507="","",
IFERROR(
INDEX(中間シート!$B:$CB,
MATCH(A1507&amp;B1507,中間シート!$A$1:$A$149,0),
MATCH(F1507,中間シート!$B$2:$CB$2,0)
),
"")
)</f>
        <v>46037</v>
      </c>
      <c r="H1507" t="str">
        <f t="shared" si="69"/>
        <v/>
      </c>
      <c r="I1507">
        <f t="shared" si="70"/>
        <v>46037</v>
      </c>
      <c r="J1507" t="str">
        <f xml:space="preserve">
_xlfn.SWITCH(E1507,
"良好サイン",H1507*VLOOKUP(F1507,参照用!$P$2:$Q$55,2,0),
"注意サイン",H1507*VLOOKUP(F1507,参照用!$P$2:$Q$55,2,0),
""
)</f>
        <v/>
      </c>
      <c r="K1507" s="20">
        <f t="shared" si="71"/>
        <v>60</v>
      </c>
    </row>
    <row r="1508" spans="1:11" x14ac:dyDescent="0.2">
      <c r="A1508" s="8">
        <f>IF(INDEX(中間シート!B$1:B$149,QUOTIENT(ROW(A1508)-2, 参照用!$J$12) + 3,1)&gt;0,
INDEX(中間シート!B$1:B$149,QUOTIENT(ROW(A1508)-2, 参照用!$J$12) + 3,1),
"")</f>
        <v>46037</v>
      </c>
      <c r="B1508" s="8" t="str">
        <f>IF(INDEX(中間シート!D$1:D$149,QUOTIENT(ROW(B1508)-2, 参照用!$J$12) + 3,1)&gt;0,
INDEX(中間シート!D$1:D$149,QUOTIENT(ROW(B1508)-2, 参照用!$J$12) + 3,1),
"")</f>
        <v>昼</v>
      </c>
      <c r="C1508" s="8" t="str">
        <f>INDEX(中間シート!$A$1:$AZ$149,MATCH(A1508&amp;B1508,中間シート!$A$1:$A$149,0),MATCH(C$1,中間シート!$A$2:$AZ$2,0))</f>
        <v/>
      </c>
      <c r="D1508" s="8" t="str">
        <f>INDEX(中間シート!$A$1:$AZ$149,MATCH($A1508&amp;$B1508,中間シート!$A$1:$A$149,0),MATCH(D$1,中間シート!$A$2:$AZ$2,0))</f>
        <v/>
      </c>
      <c r="E1508" t="str">
        <f>IF(
A1508="","",
VLOOKUP(MOD(ROW(A1508)-2, 参照用!$J$12) + 1,参照用!$N$1:$P$50,2,0)
)</f>
        <v>曜日</v>
      </c>
      <c r="F1508" t="str">
        <f xml:space="preserve">
IF(A1508="","",
VLOOKUP(MOD(ROW(A1508)-2, 参照用!$J$12) + 1,参照用!$N$1:$P$50,3,0)
)</f>
        <v>曜日</v>
      </c>
      <c r="G1508" t="str">
        <f xml:space="preserve">
IF(A1508="","",
IFERROR(
INDEX(中間シート!$B:$CB,
MATCH(A1508&amp;B1508,中間シート!$A$1:$A$149,0),
MATCH(F1508,中間シート!$B$2:$CB$2,0)
),
"")
)</f>
        <v>木</v>
      </c>
      <c r="H1508" t="str">
        <f t="shared" si="69"/>
        <v/>
      </c>
      <c r="I1508" t="str">
        <f t="shared" si="70"/>
        <v>木</v>
      </c>
      <c r="J1508" t="str">
        <f xml:space="preserve">
_xlfn.SWITCH(E1508,
"良好サイン",H1508*VLOOKUP(F1508,参照用!$P$2:$Q$55,2,0),
"注意サイン",H1508*VLOOKUP(F1508,参照用!$P$2:$Q$55,2,0),
""
)</f>
        <v/>
      </c>
      <c r="K1508" s="20">
        <f t="shared" si="71"/>
        <v>60</v>
      </c>
    </row>
    <row r="1509" spans="1:11" x14ac:dyDescent="0.2">
      <c r="A1509" s="8">
        <f>IF(INDEX(中間シート!B$1:B$149,QUOTIENT(ROW(A1509)-2, 参照用!$J$12) + 3,1)&gt;0,
INDEX(中間シート!B$1:B$149,QUOTIENT(ROW(A1509)-2, 参照用!$J$12) + 3,1),
"")</f>
        <v>46037</v>
      </c>
      <c r="B1509" s="8" t="str">
        <f>IF(INDEX(中間シート!D$1:D$149,QUOTIENT(ROW(B1509)-2, 参照用!$J$12) + 3,1)&gt;0,
INDEX(中間シート!D$1:D$149,QUOTIENT(ROW(B1509)-2, 参照用!$J$12) + 3,1),
"")</f>
        <v>昼</v>
      </c>
      <c r="C1509" s="8" t="str">
        <f>INDEX(中間シート!$A$1:$AZ$149,MATCH(A1509&amp;B1509,中間シート!$A$1:$A$149,0),MATCH(C$1,中間シート!$A$2:$AZ$2,0))</f>
        <v/>
      </c>
      <c r="D1509" s="8" t="str">
        <f>INDEX(中間シート!$A$1:$AZ$149,MATCH($A1509&amp;$B1509,中間シート!$A$1:$A$149,0),MATCH(D$1,中間シート!$A$2:$AZ$2,0))</f>
        <v/>
      </c>
      <c r="E1509" t="str">
        <f>IF(
A1509="","",
VLOOKUP(MOD(ROW(A1509)-2, 参照用!$J$12) + 1,参照用!$N$1:$P$50,2,0)
)</f>
        <v>時間帯</v>
      </c>
      <c r="F1509" t="str">
        <f xml:space="preserve">
IF(A1509="","",
VLOOKUP(MOD(ROW(A1509)-2, 参照用!$J$12) + 1,参照用!$N$1:$P$50,3,0)
)</f>
        <v>時間帯</v>
      </c>
      <c r="G1509" t="str">
        <f xml:space="preserve">
IF(A1509="","",
IFERROR(
INDEX(中間シート!$B:$CB,
MATCH(A1509&amp;B1509,中間シート!$A$1:$A$149,0),
MATCH(F1509,中間シート!$B$2:$CB$2,0)
),
"")
)</f>
        <v>昼</v>
      </c>
      <c r="H1509" t="str">
        <f t="shared" si="69"/>
        <v/>
      </c>
      <c r="I1509" t="str">
        <f t="shared" si="70"/>
        <v>昼</v>
      </c>
      <c r="J1509" t="str">
        <f xml:space="preserve">
_xlfn.SWITCH(E1509,
"良好サイン",H1509*VLOOKUP(F1509,参照用!$P$2:$Q$55,2,0),
"注意サイン",H1509*VLOOKUP(F1509,参照用!$P$2:$Q$55,2,0),
""
)</f>
        <v/>
      </c>
      <c r="K1509" s="20">
        <f t="shared" si="71"/>
        <v>60</v>
      </c>
    </row>
    <row r="1510" spans="1:11" x14ac:dyDescent="0.2">
      <c r="A1510" s="8">
        <f>IF(INDEX(中間シート!B$1:B$149,QUOTIENT(ROW(A1510)-2, 参照用!$J$12) + 3,1)&gt;0,
INDEX(中間シート!B$1:B$149,QUOTIENT(ROW(A1510)-2, 参照用!$J$12) + 3,1),
"")</f>
        <v>46037</v>
      </c>
      <c r="B1510" s="8" t="str">
        <f>IF(INDEX(中間シート!D$1:D$149,QUOTIENT(ROW(B1510)-2, 参照用!$J$12) + 3,1)&gt;0,
INDEX(中間シート!D$1:D$149,QUOTIENT(ROW(B1510)-2, 参照用!$J$12) + 3,1),
"")</f>
        <v>昼</v>
      </c>
      <c r="C1510" s="8" t="str">
        <f>INDEX(中間シート!$A$1:$AZ$149,MATCH(A1510&amp;B1510,中間シート!$A$1:$A$149,0),MATCH(C$1,中間シート!$A$2:$AZ$2,0))</f>
        <v/>
      </c>
      <c r="D1510" s="8" t="str">
        <f>INDEX(中間シート!$A$1:$AZ$149,MATCH($A1510&amp;$B1510,中間シート!$A$1:$A$149,0),MATCH(D$1,中間シート!$A$2:$AZ$2,0))</f>
        <v/>
      </c>
      <c r="E1510" t="str">
        <f>IF(
A1510="","",
VLOOKUP(MOD(ROW(A1510)-2, 参照用!$J$12) + 1,参照用!$N$1:$P$50,2,0)
)</f>
        <v>気候</v>
      </c>
      <c r="F1510" t="str">
        <f xml:space="preserve">
IF(A1510="","",
VLOOKUP(MOD(ROW(A1510)-2, 参照用!$J$12) + 1,参照用!$N$1:$P$50,3,0)
)</f>
        <v>天気</v>
      </c>
      <c r="G1510" t="str">
        <f xml:space="preserve">
IF(A1510="","",
IFERROR(
INDEX(中間シート!$B:$CB,
MATCH(A1510&amp;B1510,中間シート!$A$1:$A$149,0),
MATCH(F1510,中間シート!$B$2:$CB$2,0)
),
"")
)</f>
        <v/>
      </c>
      <c r="H1510" t="str">
        <f t="shared" si="69"/>
        <v/>
      </c>
      <c r="I1510" t="str">
        <f t="shared" si="70"/>
        <v/>
      </c>
      <c r="J1510" t="str">
        <f xml:space="preserve">
_xlfn.SWITCH(E1510,
"良好サイン",H1510*VLOOKUP(F1510,参照用!$P$2:$Q$55,2,0),
"注意サイン",H1510*VLOOKUP(F1510,参照用!$P$2:$Q$55,2,0),
""
)</f>
        <v/>
      </c>
      <c r="K1510" s="20">
        <f t="shared" si="71"/>
        <v>60</v>
      </c>
    </row>
    <row r="1511" spans="1:11" x14ac:dyDescent="0.2">
      <c r="A1511" s="8">
        <f>IF(INDEX(中間シート!B$1:B$149,QUOTIENT(ROW(A1511)-2, 参照用!$J$12) + 3,1)&gt;0,
INDEX(中間シート!B$1:B$149,QUOTIENT(ROW(A1511)-2, 参照用!$J$12) + 3,1),
"")</f>
        <v>46037</v>
      </c>
      <c r="B1511" s="8" t="str">
        <f>IF(INDEX(中間シート!D$1:D$149,QUOTIENT(ROW(B1511)-2, 参照用!$J$12) + 3,1)&gt;0,
INDEX(中間シート!D$1:D$149,QUOTIENT(ROW(B1511)-2, 参照用!$J$12) + 3,1),
"")</f>
        <v>昼</v>
      </c>
      <c r="C1511" s="8" t="str">
        <f>INDEX(中間シート!$A$1:$AZ$149,MATCH(A1511&amp;B1511,中間シート!$A$1:$A$149,0),MATCH(C$1,中間シート!$A$2:$AZ$2,0))</f>
        <v/>
      </c>
      <c r="D1511" s="8" t="str">
        <f>INDEX(中間シート!$A$1:$AZ$149,MATCH($A1511&amp;$B1511,中間シート!$A$1:$A$149,0),MATCH(D$1,中間シート!$A$2:$AZ$2,0))</f>
        <v/>
      </c>
      <c r="E1511" t="str">
        <f>IF(
A1511="","",
VLOOKUP(MOD(ROW(A1511)-2, 参照用!$J$12) + 1,参照用!$N$1:$P$50,2,0)
)</f>
        <v>気候</v>
      </c>
      <c r="F1511" t="str">
        <f xml:space="preserve">
IF(A1511="","",
VLOOKUP(MOD(ROW(A1511)-2, 参照用!$J$12) + 1,参照用!$N$1:$P$50,3,0)
)</f>
        <v>気温</v>
      </c>
      <c r="G1511" t="str">
        <f xml:space="preserve">
IF(A1511="","",
IFERROR(
INDEX(中間シート!$B:$CB,
MATCH(A1511&amp;B1511,中間シート!$A$1:$A$149,0),
MATCH(F1511,中間シート!$B$2:$CB$2,0)
),
"")
)</f>
        <v/>
      </c>
      <c r="H1511" t="str">
        <f t="shared" si="69"/>
        <v/>
      </c>
      <c r="I1511" t="str">
        <f t="shared" si="70"/>
        <v/>
      </c>
      <c r="J1511" t="str">
        <f xml:space="preserve">
_xlfn.SWITCH(E1511,
"良好サイン",H1511*VLOOKUP(F1511,参照用!$P$2:$Q$55,2,0),
"注意サイン",H1511*VLOOKUP(F1511,参照用!$P$2:$Q$55,2,0),
""
)</f>
        <v/>
      </c>
      <c r="K1511" s="20">
        <f t="shared" si="71"/>
        <v>60</v>
      </c>
    </row>
    <row r="1512" spans="1:11" x14ac:dyDescent="0.2">
      <c r="A1512" s="8">
        <f>IF(INDEX(中間シート!B$1:B$149,QUOTIENT(ROW(A1512)-2, 参照用!$J$12) + 3,1)&gt;0,
INDEX(中間シート!B$1:B$149,QUOTIENT(ROW(A1512)-2, 参照用!$J$12) + 3,1),
"")</f>
        <v>46037</v>
      </c>
      <c r="B1512" s="8" t="str">
        <f>IF(INDEX(中間シート!D$1:D$149,QUOTIENT(ROW(B1512)-2, 参照用!$J$12) + 3,1)&gt;0,
INDEX(中間シート!D$1:D$149,QUOTIENT(ROW(B1512)-2, 参照用!$J$12) + 3,1),
"")</f>
        <v>昼</v>
      </c>
      <c r="C1512" s="8" t="str">
        <f>INDEX(中間シート!$A$1:$AZ$149,MATCH(A1512&amp;B1512,中間シート!$A$1:$A$149,0),MATCH(C$1,中間シート!$A$2:$AZ$2,0))</f>
        <v/>
      </c>
      <c r="D1512" s="8" t="str">
        <f>INDEX(中間シート!$A$1:$AZ$149,MATCH($A1512&amp;$B1512,中間シート!$A$1:$A$149,0),MATCH(D$1,中間シート!$A$2:$AZ$2,0))</f>
        <v/>
      </c>
      <c r="E1512" t="str">
        <f>IF(
A1512="","",
VLOOKUP(MOD(ROW(A1512)-2, 参照用!$J$12) + 1,参照用!$N$1:$P$50,2,0)
)</f>
        <v>基礎指標</v>
      </c>
      <c r="F1512" t="str">
        <f xml:space="preserve">
IF(A1512="","",
VLOOKUP(MOD(ROW(A1512)-2, 参照用!$J$12) + 1,参照用!$N$1:$P$50,3,0)
)</f>
        <v>睡眠</v>
      </c>
      <c r="G1512">
        <f xml:space="preserve">
IF(A1512="","",
IFERROR(
INDEX(中間シート!$B:$CB,
MATCH(A1512&amp;B1512,中間シート!$A$1:$A$149,0),
MATCH(F1512,中間シート!$B$2:$CB$2,0)
),
"")
)</f>
        <v>0</v>
      </c>
      <c r="H1512">
        <f t="shared" si="69"/>
        <v>0</v>
      </c>
      <c r="I1512" t="str">
        <f t="shared" si="70"/>
        <v/>
      </c>
      <c r="J1512" t="str">
        <f xml:space="preserve">
_xlfn.SWITCH(E1512,
"良好サイン",H1512*VLOOKUP(F1512,参照用!$P$2:$Q$55,2,0),
"注意サイン",H1512*VLOOKUP(F1512,参照用!$P$2:$Q$55,2,0),
""
)</f>
        <v/>
      </c>
      <c r="K1512" s="20">
        <f t="shared" si="71"/>
        <v>60</v>
      </c>
    </row>
    <row r="1513" spans="1:11" x14ac:dyDescent="0.2">
      <c r="A1513" s="8">
        <f>IF(INDEX(中間シート!B$1:B$149,QUOTIENT(ROW(A1513)-2, 参照用!$J$12) + 3,1)&gt;0,
INDEX(中間シート!B$1:B$149,QUOTIENT(ROW(A1513)-2, 参照用!$J$12) + 3,1),
"")</f>
        <v>46037</v>
      </c>
      <c r="B1513" s="8" t="str">
        <f>IF(INDEX(中間シート!D$1:D$149,QUOTIENT(ROW(B1513)-2, 参照用!$J$12) + 3,1)&gt;0,
INDEX(中間シート!D$1:D$149,QUOTIENT(ROW(B1513)-2, 参照用!$J$12) + 3,1),
"")</f>
        <v>昼</v>
      </c>
      <c r="C1513" s="8" t="str">
        <f>INDEX(中間シート!$A$1:$AZ$149,MATCH(A1513&amp;B1513,中間シート!$A$1:$A$149,0),MATCH(C$1,中間シート!$A$2:$AZ$2,0))</f>
        <v/>
      </c>
      <c r="D1513" s="8" t="str">
        <f>INDEX(中間シート!$A$1:$AZ$149,MATCH($A1513&amp;$B1513,中間シート!$A$1:$A$149,0),MATCH(D$1,中間シート!$A$2:$AZ$2,0))</f>
        <v/>
      </c>
      <c r="E1513" t="str">
        <f>IF(
A1513="","",
VLOOKUP(MOD(ROW(A1513)-2, 参照用!$J$12) + 1,参照用!$N$1:$P$50,2,0)
)</f>
        <v>基礎指標</v>
      </c>
      <c r="F1513" t="str">
        <f xml:space="preserve">
IF(A1513="","",
VLOOKUP(MOD(ROW(A1513)-2, 参照用!$J$12) + 1,参照用!$N$1:$P$50,3,0)
)</f>
        <v>食事</v>
      </c>
      <c r="G1513">
        <f xml:space="preserve">
IF(A1513="","",
IFERROR(
INDEX(中間シート!$B:$CB,
MATCH(A1513&amp;B1513,中間シート!$A$1:$A$149,0),
MATCH(F1513,中間シート!$B$2:$CB$2,0)
),
"")
)</f>
        <v>0</v>
      </c>
      <c r="H1513">
        <f t="shared" si="69"/>
        <v>0</v>
      </c>
      <c r="I1513" t="str">
        <f t="shared" si="70"/>
        <v/>
      </c>
      <c r="J1513" t="str">
        <f xml:space="preserve">
_xlfn.SWITCH(E1513,
"良好サイン",H1513*VLOOKUP(F1513,参照用!$P$2:$Q$55,2,0),
"注意サイン",H1513*VLOOKUP(F1513,参照用!$P$2:$Q$55,2,0),
""
)</f>
        <v/>
      </c>
      <c r="K1513" s="20">
        <f t="shared" si="71"/>
        <v>60</v>
      </c>
    </row>
    <row r="1514" spans="1:11" x14ac:dyDescent="0.2">
      <c r="A1514" s="8">
        <f>IF(INDEX(中間シート!B$1:B$149,QUOTIENT(ROW(A1514)-2, 参照用!$J$12) + 3,1)&gt;0,
INDEX(中間シート!B$1:B$149,QUOTIENT(ROW(A1514)-2, 参照用!$J$12) + 3,1),
"")</f>
        <v>46037</v>
      </c>
      <c r="B1514" s="8" t="str">
        <f>IF(INDEX(中間シート!D$1:D$149,QUOTIENT(ROW(B1514)-2, 参照用!$J$12) + 3,1)&gt;0,
INDEX(中間シート!D$1:D$149,QUOTIENT(ROW(B1514)-2, 参照用!$J$12) + 3,1),
"")</f>
        <v>昼</v>
      </c>
      <c r="C1514" s="8" t="str">
        <f>INDEX(中間シート!$A$1:$AZ$149,MATCH(A1514&amp;B1514,中間シート!$A$1:$A$149,0),MATCH(C$1,中間シート!$A$2:$AZ$2,0))</f>
        <v/>
      </c>
      <c r="D1514" s="8" t="str">
        <f>INDEX(中間シート!$A$1:$AZ$149,MATCH($A1514&amp;$B1514,中間シート!$A$1:$A$149,0),MATCH(D$1,中間シート!$A$2:$AZ$2,0))</f>
        <v/>
      </c>
      <c r="E1514" t="str">
        <f>IF(
A1514="","",
VLOOKUP(MOD(ROW(A1514)-2, 参照用!$J$12) + 1,参照用!$N$1:$P$50,2,0)
)</f>
        <v>基礎指標</v>
      </c>
      <c r="F1514" t="str">
        <f xml:space="preserve">
IF(A1514="","",
VLOOKUP(MOD(ROW(A1514)-2, 参照用!$J$12) + 1,参照用!$N$1:$P$50,3,0)
)</f>
        <v>ストレス</v>
      </c>
      <c r="G1514">
        <f xml:space="preserve">
IF(A1514="","",
IFERROR(
INDEX(中間シート!$B:$CB,
MATCH(A1514&amp;B1514,中間シート!$A$1:$A$149,0),
MATCH(F1514,中間シート!$B$2:$CB$2,0)
),
"")
)</f>
        <v>0</v>
      </c>
      <c r="H1514">
        <f t="shared" si="69"/>
        <v>0</v>
      </c>
      <c r="I1514" t="str">
        <f t="shared" si="70"/>
        <v/>
      </c>
      <c r="J1514" t="str">
        <f xml:space="preserve">
_xlfn.SWITCH(E1514,
"良好サイン",H1514*VLOOKUP(F1514,参照用!$P$2:$Q$55,2,0),
"注意サイン",H1514*VLOOKUP(F1514,参照用!$P$2:$Q$55,2,0),
""
)</f>
        <v/>
      </c>
      <c r="K1514" s="20">
        <f t="shared" si="71"/>
        <v>60</v>
      </c>
    </row>
    <row r="1515" spans="1:11" x14ac:dyDescent="0.2">
      <c r="A1515" s="8">
        <f>IF(INDEX(中間シート!B$1:B$149,QUOTIENT(ROW(A1515)-2, 参照用!$J$12) + 3,1)&gt;0,
INDEX(中間シート!B$1:B$149,QUOTIENT(ROW(A1515)-2, 参照用!$J$12) + 3,1),
"")</f>
        <v>46037</v>
      </c>
      <c r="B1515" s="8" t="str">
        <f>IF(INDEX(中間シート!D$1:D$149,QUOTIENT(ROW(B1515)-2, 参照用!$J$12) + 3,1)&gt;0,
INDEX(中間シート!D$1:D$149,QUOTIENT(ROW(B1515)-2, 参照用!$J$12) + 3,1),
"")</f>
        <v>昼</v>
      </c>
      <c r="C1515" s="8" t="str">
        <f>INDEX(中間シート!$A$1:$AZ$149,MATCH(A1515&amp;B1515,中間シート!$A$1:$A$149,0),MATCH(C$1,中間シート!$A$2:$AZ$2,0))</f>
        <v/>
      </c>
      <c r="D1515" s="8" t="str">
        <f>INDEX(中間シート!$A$1:$AZ$149,MATCH($A1515&amp;$B1515,中間シート!$A$1:$A$149,0),MATCH(D$1,中間シート!$A$2:$AZ$2,0))</f>
        <v/>
      </c>
      <c r="E1515" t="str">
        <f>IF(
A1515="","",
VLOOKUP(MOD(ROW(A1515)-2, 参照用!$J$12) + 1,参照用!$N$1:$P$50,2,0)
)</f>
        <v>良好サイン</v>
      </c>
      <c r="F1515" t="str">
        <f xml:space="preserve">
IF(A1515="","",
VLOOKUP(MOD(ROW(A1515)-2, 参照用!$J$12) + 1,参照用!$N$1:$P$50,3,0)
)</f>
        <v>プラス思考</v>
      </c>
      <c r="G1515">
        <f xml:space="preserve">
IF(A1515="","",
IFERROR(
INDEX(中間シート!$B:$CB,
MATCH(A1515&amp;B1515,中間シート!$A$1:$A$149,0),
MATCH(F1515,中間シート!$B$2:$CB$2,0)
),
"")
)</f>
        <v>0</v>
      </c>
      <c r="H1515">
        <f t="shared" si="69"/>
        <v>0</v>
      </c>
      <c r="I1515" t="str">
        <f t="shared" si="70"/>
        <v/>
      </c>
      <c r="J1515">
        <f xml:space="preserve">
_xlfn.SWITCH(E1515,
"良好サイン",H1515*VLOOKUP(F1515,参照用!$P$2:$Q$55,2,0),
"注意サイン",H1515*VLOOKUP(F1515,参照用!$P$2:$Q$55,2,0),
""
)</f>
        <v>0</v>
      </c>
      <c r="K1515" s="20">
        <f t="shared" si="71"/>
        <v>60</v>
      </c>
    </row>
    <row r="1516" spans="1:11" x14ac:dyDescent="0.2">
      <c r="A1516" s="8">
        <f>IF(INDEX(中間シート!B$1:B$149,QUOTIENT(ROW(A1516)-2, 参照用!$J$12) + 3,1)&gt;0,
INDEX(中間シート!B$1:B$149,QUOTIENT(ROW(A1516)-2, 参照用!$J$12) + 3,1),
"")</f>
        <v>46037</v>
      </c>
      <c r="B1516" s="8" t="str">
        <f>IF(INDEX(中間シート!D$1:D$149,QUOTIENT(ROW(B1516)-2, 参照用!$J$12) + 3,1)&gt;0,
INDEX(中間シート!D$1:D$149,QUOTIENT(ROW(B1516)-2, 参照用!$J$12) + 3,1),
"")</f>
        <v>昼</v>
      </c>
      <c r="C1516" s="8" t="str">
        <f>INDEX(中間シート!$A$1:$AZ$149,MATCH(A1516&amp;B1516,中間シート!$A$1:$A$149,0),MATCH(C$1,中間シート!$A$2:$AZ$2,0))</f>
        <v/>
      </c>
      <c r="D1516" s="8" t="str">
        <f>INDEX(中間シート!$A$1:$AZ$149,MATCH($A1516&amp;$B1516,中間シート!$A$1:$A$149,0),MATCH(D$1,中間シート!$A$2:$AZ$2,0))</f>
        <v/>
      </c>
      <c r="E1516" t="str">
        <f>IF(
A1516="","",
VLOOKUP(MOD(ROW(A1516)-2, 参照用!$J$12) + 1,参照用!$N$1:$P$50,2,0)
)</f>
        <v>良好サイン</v>
      </c>
      <c r="F1516" t="str">
        <f xml:space="preserve">
IF(A1516="","",
VLOOKUP(MOD(ROW(A1516)-2, 参照用!$J$12) + 1,参照用!$N$1:$P$50,3,0)
)</f>
        <v>元気</v>
      </c>
      <c r="G1516">
        <f xml:space="preserve">
IF(A1516="","",
IFERROR(
INDEX(中間シート!$B:$CB,
MATCH(A1516&amp;B1516,中間シート!$A$1:$A$149,0),
MATCH(F1516,中間シート!$B$2:$CB$2,0)
),
"")
)</f>
        <v>0</v>
      </c>
      <c r="H1516">
        <f t="shared" si="69"/>
        <v>0</v>
      </c>
      <c r="I1516" t="str">
        <f t="shared" si="70"/>
        <v/>
      </c>
      <c r="J1516">
        <f xml:space="preserve">
_xlfn.SWITCH(E1516,
"良好サイン",H1516*VLOOKUP(F1516,参照用!$P$2:$Q$55,2,0),
"注意サイン",H1516*VLOOKUP(F1516,参照用!$P$2:$Q$55,2,0),
""
)</f>
        <v>0</v>
      </c>
      <c r="K1516" s="20">
        <f t="shared" si="71"/>
        <v>60</v>
      </c>
    </row>
    <row r="1517" spans="1:11" x14ac:dyDescent="0.2">
      <c r="A1517" s="8">
        <f>IF(INDEX(中間シート!B$1:B$149,QUOTIENT(ROW(A1517)-2, 参照用!$J$12) + 3,1)&gt;0,
INDEX(中間シート!B$1:B$149,QUOTIENT(ROW(A1517)-2, 参照用!$J$12) + 3,1),
"")</f>
        <v>46037</v>
      </c>
      <c r="B1517" s="8" t="str">
        <f>IF(INDEX(中間シート!D$1:D$149,QUOTIENT(ROW(B1517)-2, 参照用!$J$12) + 3,1)&gt;0,
INDEX(中間シート!D$1:D$149,QUOTIENT(ROW(B1517)-2, 参照用!$J$12) + 3,1),
"")</f>
        <v>昼</v>
      </c>
      <c r="C1517" s="8" t="str">
        <f>INDEX(中間シート!$A$1:$AZ$149,MATCH(A1517&amp;B1517,中間シート!$A$1:$A$149,0),MATCH(C$1,中間シート!$A$2:$AZ$2,0))</f>
        <v/>
      </c>
      <c r="D1517" s="8" t="str">
        <f>INDEX(中間シート!$A$1:$AZ$149,MATCH($A1517&amp;$B1517,中間シート!$A$1:$A$149,0),MATCH(D$1,中間シート!$A$2:$AZ$2,0))</f>
        <v/>
      </c>
      <c r="E1517" t="str">
        <f>IF(
A1517="","",
VLOOKUP(MOD(ROW(A1517)-2, 参照用!$J$12) + 1,参照用!$N$1:$P$50,2,0)
)</f>
        <v>良好サイン</v>
      </c>
      <c r="F1517" t="str">
        <f xml:space="preserve">
IF(A1517="","",
VLOOKUP(MOD(ROW(A1517)-2, 参照用!$J$12) + 1,参照用!$N$1:$P$50,3,0)
)</f>
        <v>やる気あり</v>
      </c>
      <c r="G1517">
        <f xml:space="preserve">
IF(A1517="","",
IFERROR(
INDEX(中間シート!$B:$CB,
MATCH(A1517&amp;B1517,中間シート!$A$1:$A$149,0),
MATCH(F1517,中間シート!$B$2:$CB$2,0)
),
"")
)</f>
        <v>0</v>
      </c>
      <c r="H1517">
        <f t="shared" si="69"/>
        <v>0</v>
      </c>
      <c r="I1517" t="str">
        <f t="shared" si="70"/>
        <v/>
      </c>
      <c r="J1517">
        <f xml:space="preserve">
_xlfn.SWITCH(E1517,
"良好サイン",H1517*VLOOKUP(F1517,参照用!$P$2:$Q$55,2,0),
"注意サイン",H1517*VLOOKUP(F1517,参照用!$P$2:$Q$55,2,0),
""
)</f>
        <v>0</v>
      </c>
      <c r="K1517" s="20">
        <f t="shared" si="71"/>
        <v>60</v>
      </c>
    </row>
    <row r="1518" spans="1:11" x14ac:dyDescent="0.2">
      <c r="A1518" s="8">
        <f>IF(INDEX(中間シート!B$1:B$149,QUOTIENT(ROW(A1518)-2, 参照用!$J$12) + 3,1)&gt;0,
INDEX(中間シート!B$1:B$149,QUOTIENT(ROW(A1518)-2, 参照用!$J$12) + 3,1),
"")</f>
        <v>46037</v>
      </c>
      <c r="B1518" s="8" t="str">
        <f>IF(INDEX(中間シート!D$1:D$149,QUOTIENT(ROW(B1518)-2, 参照用!$J$12) + 3,1)&gt;0,
INDEX(中間シート!D$1:D$149,QUOTIENT(ROW(B1518)-2, 参照用!$J$12) + 3,1),
"")</f>
        <v>昼</v>
      </c>
      <c r="C1518" s="8" t="str">
        <f>INDEX(中間シート!$A$1:$AZ$149,MATCH(A1518&amp;B1518,中間シート!$A$1:$A$149,0),MATCH(C$1,中間シート!$A$2:$AZ$2,0))</f>
        <v/>
      </c>
      <c r="D1518" s="8" t="str">
        <f>INDEX(中間シート!$A$1:$AZ$149,MATCH($A1518&amp;$B1518,中間シート!$A$1:$A$149,0),MATCH(D$1,中間シート!$A$2:$AZ$2,0))</f>
        <v/>
      </c>
      <c r="E1518" t="str">
        <f>IF(
A1518="","",
VLOOKUP(MOD(ROW(A1518)-2, 参照用!$J$12) + 1,参照用!$N$1:$P$50,2,0)
)</f>
        <v>良好サイン</v>
      </c>
      <c r="F1518" t="str">
        <f xml:space="preserve">
IF(A1518="","",
VLOOKUP(MOD(ROW(A1518)-2, 参照用!$J$12) + 1,参照用!$N$1:$P$50,3,0)
)</f>
        <v>心に余裕</v>
      </c>
      <c r="G1518">
        <f xml:space="preserve">
IF(A1518="","",
IFERROR(
INDEX(中間シート!$B:$CB,
MATCH(A1518&amp;B1518,中間シート!$A$1:$A$149,0),
MATCH(F1518,中間シート!$B$2:$CB$2,0)
),
"")
)</f>
        <v>0</v>
      </c>
      <c r="H1518">
        <f t="shared" si="69"/>
        <v>0</v>
      </c>
      <c r="I1518" t="str">
        <f t="shared" si="70"/>
        <v/>
      </c>
      <c r="J1518">
        <f xml:space="preserve">
_xlfn.SWITCH(E1518,
"良好サイン",H1518*VLOOKUP(F1518,参照用!$P$2:$Q$55,2,0),
"注意サイン",H1518*VLOOKUP(F1518,参照用!$P$2:$Q$55,2,0),
""
)</f>
        <v>0</v>
      </c>
      <c r="K1518" s="20">
        <f t="shared" si="71"/>
        <v>60</v>
      </c>
    </row>
    <row r="1519" spans="1:11" x14ac:dyDescent="0.2">
      <c r="A1519" s="8">
        <f>IF(INDEX(中間シート!B$1:B$149,QUOTIENT(ROW(A1519)-2, 参照用!$J$12) + 3,1)&gt;0,
INDEX(中間シート!B$1:B$149,QUOTIENT(ROW(A1519)-2, 参照用!$J$12) + 3,1),
"")</f>
        <v>46037</v>
      </c>
      <c r="B1519" s="8" t="str">
        <f>IF(INDEX(中間シート!D$1:D$149,QUOTIENT(ROW(B1519)-2, 参照用!$J$12) + 3,1)&gt;0,
INDEX(中間シート!D$1:D$149,QUOTIENT(ROW(B1519)-2, 参照用!$J$12) + 3,1),
"")</f>
        <v>昼</v>
      </c>
      <c r="C1519" s="8" t="str">
        <f>INDEX(中間シート!$A$1:$AZ$149,MATCH(A1519&amp;B1519,中間シート!$A$1:$A$149,0),MATCH(C$1,中間シート!$A$2:$AZ$2,0))</f>
        <v/>
      </c>
      <c r="D1519" s="8" t="str">
        <f>INDEX(中間シート!$A$1:$AZ$149,MATCH($A1519&amp;$B1519,中間シート!$A$1:$A$149,0),MATCH(D$1,中間シート!$A$2:$AZ$2,0))</f>
        <v/>
      </c>
      <c r="E1519" t="str">
        <f>IF(
A1519="","",
VLOOKUP(MOD(ROW(A1519)-2, 参照用!$J$12) + 1,参照用!$N$1:$P$50,2,0)
)</f>
        <v>良好サイン</v>
      </c>
      <c r="F1519" t="str">
        <f xml:space="preserve">
IF(A1519="","",
VLOOKUP(MOD(ROW(A1519)-2, 参照用!$J$12) + 1,参照用!$N$1:$P$50,3,0)
)</f>
        <v>イキイキ</v>
      </c>
      <c r="G1519">
        <f xml:space="preserve">
IF(A1519="","",
IFERROR(
INDEX(中間シート!$B:$CB,
MATCH(A1519&amp;B1519,中間シート!$A$1:$A$149,0),
MATCH(F1519,中間シート!$B$2:$CB$2,0)
),
"")
)</f>
        <v>0</v>
      </c>
      <c r="H1519">
        <f t="shared" si="69"/>
        <v>0</v>
      </c>
      <c r="I1519" t="str">
        <f t="shared" si="70"/>
        <v/>
      </c>
      <c r="J1519">
        <f xml:space="preserve">
_xlfn.SWITCH(E1519,
"良好サイン",H1519*VLOOKUP(F1519,参照用!$P$2:$Q$55,2,0),
"注意サイン",H1519*VLOOKUP(F1519,参照用!$P$2:$Q$55,2,0),
""
)</f>
        <v>0</v>
      </c>
      <c r="K1519" s="20">
        <f t="shared" si="71"/>
        <v>60</v>
      </c>
    </row>
    <row r="1520" spans="1:11" x14ac:dyDescent="0.2">
      <c r="A1520" s="8">
        <f>IF(INDEX(中間シート!B$1:B$149,QUOTIENT(ROW(A1520)-2, 参照用!$J$12) + 3,1)&gt;0,
INDEX(中間シート!B$1:B$149,QUOTIENT(ROW(A1520)-2, 参照用!$J$12) + 3,1),
"")</f>
        <v>46037</v>
      </c>
      <c r="B1520" s="8" t="str">
        <f>IF(INDEX(中間シート!D$1:D$149,QUOTIENT(ROW(B1520)-2, 参照用!$J$12) + 3,1)&gt;0,
INDEX(中間シート!D$1:D$149,QUOTIENT(ROW(B1520)-2, 参照用!$J$12) + 3,1),
"")</f>
        <v>昼</v>
      </c>
      <c r="C1520" s="8" t="str">
        <f>INDEX(中間シート!$A$1:$AZ$149,MATCH(A1520&amp;B1520,中間シート!$A$1:$A$149,0),MATCH(C$1,中間シート!$A$2:$AZ$2,0))</f>
        <v/>
      </c>
      <c r="D1520" s="8" t="str">
        <f>INDEX(中間シート!$A$1:$AZ$149,MATCH($A1520&amp;$B1520,中間シート!$A$1:$A$149,0),MATCH(D$1,中間シート!$A$2:$AZ$2,0))</f>
        <v/>
      </c>
      <c r="E1520" t="str">
        <f>IF(
A1520="","",
VLOOKUP(MOD(ROW(A1520)-2, 参照用!$J$12) + 1,参照用!$N$1:$P$50,2,0)
)</f>
        <v>良好サイン</v>
      </c>
      <c r="F1520" t="str">
        <f xml:space="preserve">
IF(A1520="","",
VLOOKUP(MOD(ROW(A1520)-2, 参照用!$J$12) + 1,参照用!$N$1:$P$50,3,0)
)</f>
        <v>活動的</v>
      </c>
      <c r="G1520">
        <f xml:space="preserve">
IF(A1520="","",
IFERROR(
INDEX(中間シート!$B:$CB,
MATCH(A1520&amp;B1520,中間シート!$A$1:$A$149,0),
MATCH(F1520,中間シート!$B$2:$CB$2,0)
),
"")
)</f>
        <v>0</v>
      </c>
      <c r="H1520">
        <f t="shared" si="69"/>
        <v>0</v>
      </c>
      <c r="I1520" t="str">
        <f t="shared" si="70"/>
        <v/>
      </c>
      <c r="J1520">
        <f xml:space="preserve">
_xlfn.SWITCH(E1520,
"良好サイン",H1520*VLOOKUP(F1520,参照用!$P$2:$Q$55,2,0),
"注意サイン",H1520*VLOOKUP(F1520,参照用!$P$2:$Q$55,2,0),
""
)</f>
        <v>0</v>
      </c>
      <c r="K1520" s="20">
        <f t="shared" si="71"/>
        <v>60</v>
      </c>
    </row>
    <row r="1521" spans="1:11" x14ac:dyDescent="0.2">
      <c r="A1521" s="8">
        <f>IF(INDEX(中間シート!B$1:B$149,QUOTIENT(ROW(A1521)-2, 参照用!$J$12) + 3,1)&gt;0,
INDEX(中間シート!B$1:B$149,QUOTIENT(ROW(A1521)-2, 参照用!$J$12) + 3,1),
"")</f>
        <v>46037</v>
      </c>
      <c r="B1521" s="8" t="str">
        <f>IF(INDEX(中間シート!D$1:D$149,QUOTIENT(ROW(B1521)-2, 参照用!$J$12) + 3,1)&gt;0,
INDEX(中間シート!D$1:D$149,QUOTIENT(ROW(B1521)-2, 参照用!$J$12) + 3,1),
"")</f>
        <v>昼</v>
      </c>
      <c r="C1521" s="8" t="str">
        <f>INDEX(中間シート!$A$1:$AZ$149,MATCH(A1521&amp;B1521,中間シート!$A$1:$A$149,0),MATCH(C$1,中間シート!$A$2:$AZ$2,0))</f>
        <v/>
      </c>
      <c r="D1521" s="8" t="str">
        <f>INDEX(中間シート!$A$1:$AZ$149,MATCH($A1521&amp;$B1521,中間シート!$A$1:$A$149,0),MATCH(D$1,中間シート!$A$2:$AZ$2,0))</f>
        <v/>
      </c>
      <c r="E1521" t="str">
        <f>IF(
A1521="","",
VLOOKUP(MOD(ROW(A1521)-2, 参照用!$J$12) + 1,参照用!$N$1:$P$50,2,0)
)</f>
        <v>注意サイン</v>
      </c>
      <c r="F1521" t="str">
        <f xml:space="preserve">
IF(A1521="","",
VLOOKUP(MOD(ROW(A1521)-2, 参照用!$J$12) + 1,参照用!$N$1:$P$50,3,0)
)</f>
        <v>ため息が増加</v>
      </c>
      <c r="G1521">
        <f xml:space="preserve">
IF(A1521="","",
IFERROR(
INDEX(中間シート!$B:$CB,
MATCH(A1521&amp;B1521,中間シート!$A$1:$A$149,0),
MATCH(F1521,中間シート!$B$2:$CB$2,0)
),
"")
)</f>
        <v>0</v>
      </c>
      <c r="H1521">
        <f t="shared" si="69"/>
        <v>0</v>
      </c>
      <c r="I1521" t="str">
        <f t="shared" si="70"/>
        <v/>
      </c>
      <c r="J1521">
        <f xml:space="preserve">
_xlfn.SWITCH(E1521,
"良好サイン",H1521*VLOOKUP(F1521,参照用!$P$2:$Q$55,2,0),
"注意サイン",H1521*VLOOKUP(F1521,参照用!$P$2:$Q$55,2,0),
""
)</f>
        <v>0</v>
      </c>
      <c r="K1521" s="20">
        <f t="shared" si="71"/>
        <v>60</v>
      </c>
    </row>
    <row r="1522" spans="1:11" x14ac:dyDescent="0.2">
      <c r="A1522" s="8">
        <f>IF(INDEX(中間シート!B$1:B$149,QUOTIENT(ROW(A1522)-2, 参照用!$J$12) + 3,1)&gt;0,
INDEX(中間シート!B$1:B$149,QUOTIENT(ROW(A1522)-2, 参照用!$J$12) + 3,1),
"")</f>
        <v>46037</v>
      </c>
      <c r="B1522" s="8" t="str">
        <f>IF(INDEX(中間シート!D$1:D$149,QUOTIENT(ROW(B1522)-2, 参照用!$J$12) + 3,1)&gt;0,
INDEX(中間シート!D$1:D$149,QUOTIENT(ROW(B1522)-2, 参照用!$J$12) + 3,1),
"")</f>
        <v>昼</v>
      </c>
      <c r="C1522" s="8" t="str">
        <f>INDEX(中間シート!$A$1:$AZ$149,MATCH(A1522&amp;B1522,中間シート!$A$1:$A$149,0),MATCH(C$1,中間シート!$A$2:$AZ$2,0))</f>
        <v/>
      </c>
      <c r="D1522" s="8" t="str">
        <f>INDEX(中間シート!$A$1:$AZ$149,MATCH($A1522&amp;$B1522,中間シート!$A$1:$A$149,0),MATCH(D$1,中間シート!$A$2:$AZ$2,0))</f>
        <v/>
      </c>
      <c r="E1522" t="str">
        <f>IF(
A1522="","",
VLOOKUP(MOD(ROW(A1522)-2, 参照用!$J$12) + 1,参照用!$N$1:$P$50,2,0)
)</f>
        <v>注意サイン</v>
      </c>
      <c r="F1522" t="str">
        <f xml:space="preserve">
IF(A1522="","",
VLOOKUP(MOD(ROW(A1522)-2, 参照用!$J$12) + 1,参照用!$N$1:$P$50,3,0)
)</f>
        <v>もやもや</v>
      </c>
      <c r="G1522">
        <f xml:space="preserve">
IF(A1522="","",
IFERROR(
INDEX(中間シート!$B:$CB,
MATCH(A1522&amp;B1522,中間シート!$A$1:$A$149,0),
MATCH(F1522,中間シート!$B$2:$CB$2,0)
),
"")
)</f>
        <v>0</v>
      </c>
      <c r="H1522">
        <f t="shared" si="69"/>
        <v>0</v>
      </c>
      <c r="I1522" t="str">
        <f t="shared" si="70"/>
        <v/>
      </c>
      <c r="J1522">
        <f xml:space="preserve">
_xlfn.SWITCH(E1522,
"良好サイン",H1522*VLOOKUP(F1522,参照用!$P$2:$Q$55,2,0),
"注意サイン",H1522*VLOOKUP(F1522,参照用!$P$2:$Q$55,2,0),
""
)</f>
        <v>0</v>
      </c>
      <c r="K1522" s="20">
        <f t="shared" si="71"/>
        <v>60</v>
      </c>
    </row>
    <row r="1523" spans="1:11" x14ac:dyDescent="0.2">
      <c r="A1523" s="8">
        <f>IF(INDEX(中間シート!B$1:B$149,QUOTIENT(ROW(A1523)-2, 参照用!$J$12) + 3,1)&gt;0,
INDEX(中間シート!B$1:B$149,QUOTIENT(ROW(A1523)-2, 参照用!$J$12) + 3,1),
"")</f>
        <v>46037</v>
      </c>
      <c r="B1523" s="8" t="str">
        <f>IF(INDEX(中間シート!D$1:D$149,QUOTIENT(ROW(B1523)-2, 参照用!$J$12) + 3,1)&gt;0,
INDEX(中間シート!D$1:D$149,QUOTIENT(ROW(B1523)-2, 参照用!$J$12) + 3,1),
"")</f>
        <v>昼</v>
      </c>
      <c r="C1523" s="8" t="str">
        <f>INDEX(中間シート!$A$1:$AZ$149,MATCH(A1523&amp;B1523,中間シート!$A$1:$A$149,0),MATCH(C$1,中間シート!$A$2:$AZ$2,0))</f>
        <v/>
      </c>
      <c r="D1523" s="8" t="str">
        <f>INDEX(中間シート!$A$1:$AZ$149,MATCH($A1523&amp;$B1523,中間シート!$A$1:$A$149,0),MATCH(D$1,中間シート!$A$2:$AZ$2,0))</f>
        <v/>
      </c>
      <c r="E1523" t="str">
        <f>IF(
A1523="","",
VLOOKUP(MOD(ROW(A1523)-2, 参照用!$J$12) + 1,参照用!$N$1:$P$50,2,0)
)</f>
        <v>注意サイン</v>
      </c>
      <c r="F1523" t="str">
        <f xml:space="preserve">
IF(A1523="","",
VLOOKUP(MOD(ROW(A1523)-2, 参照用!$J$12) + 1,参照用!$N$1:$P$50,3,0)
)</f>
        <v>だるい</v>
      </c>
      <c r="G1523">
        <f xml:space="preserve">
IF(A1523="","",
IFERROR(
INDEX(中間シート!$B:$CB,
MATCH(A1523&amp;B1523,中間シート!$A$1:$A$149,0),
MATCH(F1523,中間シート!$B$2:$CB$2,0)
),
"")
)</f>
        <v>0</v>
      </c>
      <c r="H1523">
        <f t="shared" si="69"/>
        <v>0</v>
      </c>
      <c r="I1523" t="str">
        <f t="shared" si="70"/>
        <v/>
      </c>
      <c r="J1523">
        <f xml:space="preserve">
_xlfn.SWITCH(E1523,
"良好サイン",H1523*VLOOKUP(F1523,参照用!$P$2:$Q$55,2,0),
"注意サイン",H1523*VLOOKUP(F1523,参照用!$P$2:$Q$55,2,0),
""
)</f>
        <v>0</v>
      </c>
      <c r="K1523" s="20">
        <f t="shared" si="71"/>
        <v>60</v>
      </c>
    </row>
    <row r="1524" spans="1:11" x14ac:dyDescent="0.2">
      <c r="A1524" s="8">
        <f>IF(INDEX(中間シート!B$1:B$149,QUOTIENT(ROW(A1524)-2, 参照用!$J$12) + 3,1)&gt;0,
INDEX(中間シート!B$1:B$149,QUOTIENT(ROW(A1524)-2, 参照用!$J$12) + 3,1),
"")</f>
        <v>46037</v>
      </c>
      <c r="B1524" s="8" t="str">
        <f>IF(INDEX(中間シート!D$1:D$149,QUOTIENT(ROW(B1524)-2, 参照用!$J$12) + 3,1)&gt;0,
INDEX(中間シート!D$1:D$149,QUOTIENT(ROW(B1524)-2, 参照用!$J$12) + 3,1),
"")</f>
        <v>昼</v>
      </c>
      <c r="C1524" s="8" t="str">
        <f>INDEX(中間シート!$A$1:$AZ$149,MATCH(A1524&amp;B1524,中間シート!$A$1:$A$149,0),MATCH(C$1,中間シート!$A$2:$AZ$2,0))</f>
        <v/>
      </c>
      <c r="D1524" s="8" t="str">
        <f>INDEX(中間シート!$A$1:$AZ$149,MATCH($A1524&amp;$B1524,中間シート!$A$1:$A$149,0),MATCH(D$1,中間シート!$A$2:$AZ$2,0))</f>
        <v/>
      </c>
      <c r="E1524" t="str">
        <f>IF(
A1524="","",
VLOOKUP(MOD(ROW(A1524)-2, 参照用!$J$12) + 1,参照用!$N$1:$P$50,2,0)
)</f>
        <v>注意サイン</v>
      </c>
      <c r="F1524" t="str">
        <f xml:space="preserve">
IF(A1524="","",
VLOOKUP(MOD(ROW(A1524)-2, 参照用!$J$12) + 1,参照用!$N$1:$P$50,3,0)
)</f>
        <v>ぼーっとする</v>
      </c>
      <c r="G1524">
        <f xml:space="preserve">
IF(A1524="","",
IFERROR(
INDEX(中間シート!$B:$CB,
MATCH(A1524&amp;B1524,中間シート!$A$1:$A$149,0),
MATCH(F1524,中間シート!$B$2:$CB$2,0)
),
"")
)</f>
        <v>0</v>
      </c>
      <c r="H1524">
        <f t="shared" si="69"/>
        <v>0</v>
      </c>
      <c r="I1524" t="str">
        <f t="shared" si="70"/>
        <v/>
      </c>
      <c r="J1524">
        <f xml:space="preserve">
_xlfn.SWITCH(E1524,
"良好サイン",H1524*VLOOKUP(F1524,参照用!$P$2:$Q$55,2,0),
"注意サイン",H1524*VLOOKUP(F1524,参照用!$P$2:$Q$55,2,0),
""
)</f>
        <v>0</v>
      </c>
      <c r="K1524" s="20">
        <f t="shared" si="71"/>
        <v>60</v>
      </c>
    </row>
    <row r="1525" spans="1:11" x14ac:dyDescent="0.2">
      <c r="A1525" s="8">
        <f>IF(INDEX(中間シート!B$1:B$149,QUOTIENT(ROW(A1525)-2, 参照用!$J$12) + 3,1)&gt;0,
INDEX(中間シート!B$1:B$149,QUOTIENT(ROW(A1525)-2, 参照用!$J$12) + 3,1),
"")</f>
        <v>46037</v>
      </c>
      <c r="B1525" s="8" t="str">
        <f>IF(INDEX(中間シート!D$1:D$149,QUOTIENT(ROW(B1525)-2, 参照用!$J$12) + 3,1)&gt;0,
INDEX(中間シート!D$1:D$149,QUOTIENT(ROW(B1525)-2, 参照用!$J$12) + 3,1),
"")</f>
        <v>昼</v>
      </c>
      <c r="C1525" s="8" t="str">
        <f>INDEX(中間シート!$A$1:$AZ$149,MATCH(A1525&amp;B1525,中間シート!$A$1:$A$149,0),MATCH(C$1,中間シート!$A$2:$AZ$2,0))</f>
        <v/>
      </c>
      <c r="D1525" s="8" t="str">
        <f>INDEX(中間シート!$A$1:$AZ$149,MATCH($A1525&amp;$B1525,中間シート!$A$1:$A$149,0),MATCH(D$1,中間シート!$A$2:$AZ$2,0))</f>
        <v/>
      </c>
      <c r="E1525" t="str">
        <f>IF(
A1525="","",
VLOOKUP(MOD(ROW(A1525)-2, 参照用!$J$12) + 1,参照用!$N$1:$P$50,2,0)
)</f>
        <v>注意サイン</v>
      </c>
      <c r="F1525" t="str">
        <f xml:space="preserve">
IF(A1525="","",
VLOOKUP(MOD(ROW(A1525)-2, 参照用!$J$12) + 1,参照用!$N$1:$P$50,3,0)
)</f>
        <v>協調性が低下</v>
      </c>
      <c r="G1525">
        <f xml:space="preserve">
IF(A1525="","",
IFERROR(
INDEX(中間シート!$B:$CB,
MATCH(A1525&amp;B1525,中間シート!$A$1:$A$149,0),
MATCH(F1525,中間シート!$B$2:$CB$2,0)
),
"")
)</f>
        <v>0</v>
      </c>
      <c r="H1525">
        <f t="shared" si="69"/>
        <v>0</v>
      </c>
      <c r="I1525" t="str">
        <f t="shared" si="70"/>
        <v/>
      </c>
      <c r="J1525">
        <f xml:space="preserve">
_xlfn.SWITCH(E1525,
"良好サイン",H1525*VLOOKUP(F1525,参照用!$P$2:$Q$55,2,0),
"注意サイン",H1525*VLOOKUP(F1525,参照用!$P$2:$Q$55,2,0),
""
)</f>
        <v>0</v>
      </c>
      <c r="K1525" s="20">
        <f t="shared" si="71"/>
        <v>60</v>
      </c>
    </row>
    <row r="1526" spans="1:11" x14ac:dyDescent="0.2">
      <c r="A1526" s="8">
        <f>IF(INDEX(中間シート!B$1:B$149,QUOTIENT(ROW(A1526)-2, 参照用!$J$12) + 3,1)&gt;0,
INDEX(中間シート!B$1:B$149,QUOTIENT(ROW(A1526)-2, 参照用!$J$12) + 3,1),
"")</f>
        <v>46037</v>
      </c>
      <c r="B1526" s="8" t="str">
        <f>IF(INDEX(中間シート!D$1:D$149,QUOTIENT(ROW(B1526)-2, 参照用!$J$12) + 3,1)&gt;0,
INDEX(中間シート!D$1:D$149,QUOTIENT(ROW(B1526)-2, 参照用!$J$12) + 3,1),
"")</f>
        <v>昼</v>
      </c>
      <c r="C1526" s="8" t="str">
        <f>INDEX(中間シート!$A$1:$AZ$149,MATCH(A1526&amp;B1526,中間シート!$A$1:$A$149,0),MATCH(C$1,中間シート!$A$2:$AZ$2,0))</f>
        <v/>
      </c>
      <c r="D1526" s="8" t="str">
        <f>INDEX(中間シート!$A$1:$AZ$149,MATCH($A1526&amp;$B1526,中間シート!$A$1:$A$149,0),MATCH(D$1,中間シート!$A$2:$AZ$2,0))</f>
        <v/>
      </c>
      <c r="E1526" t="str">
        <f>IF(
A1526="","",
VLOOKUP(MOD(ROW(A1526)-2, 参照用!$J$12) + 1,参照用!$N$1:$P$50,2,0)
)</f>
        <v>注意サイン</v>
      </c>
      <c r="F1526" t="str">
        <f xml:space="preserve">
IF(A1526="","",
VLOOKUP(MOD(ROW(A1526)-2, 参照用!$J$12) + 1,参照用!$N$1:$P$50,3,0)
)</f>
        <v>憂鬱</v>
      </c>
      <c r="G1526">
        <f xml:space="preserve">
IF(A1526="","",
IFERROR(
INDEX(中間シート!$B:$CB,
MATCH(A1526&amp;B1526,中間シート!$A$1:$A$149,0),
MATCH(F1526,中間シート!$B$2:$CB$2,0)
),
"")
)</f>
        <v>0</v>
      </c>
      <c r="H1526">
        <f t="shared" si="69"/>
        <v>0</v>
      </c>
      <c r="I1526" t="str">
        <f t="shared" si="70"/>
        <v/>
      </c>
      <c r="J1526">
        <f xml:space="preserve">
_xlfn.SWITCH(E1526,
"良好サイン",H1526*VLOOKUP(F1526,参照用!$P$2:$Q$55,2,0),
"注意サイン",H1526*VLOOKUP(F1526,参照用!$P$2:$Q$55,2,0),
""
)</f>
        <v>0</v>
      </c>
      <c r="K1526" s="20">
        <f t="shared" si="71"/>
        <v>60</v>
      </c>
    </row>
    <row r="1527" spans="1:11" x14ac:dyDescent="0.2">
      <c r="A1527" s="8">
        <f>IF(INDEX(中間シート!B$1:B$149,QUOTIENT(ROW(A1527)-2, 参照用!$J$12) + 3,1)&gt;0,
INDEX(中間シート!B$1:B$149,QUOTIENT(ROW(A1527)-2, 参照用!$J$12) + 3,1),
"")</f>
        <v>46037</v>
      </c>
      <c r="B1527" s="8" t="str">
        <f>IF(INDEX(中間シート!D$1:D$149,QUOTIENT(ROW(B1527)-2, 参照用!$J$12) + 3,1)&gt;0,
INDEX(中間シート!D$1:D$149,QUOTIENT(ROW(B1527)-2, 参照用!$J$12) + 3,1),
"")</f>
        <v>昼</v>
      </c>
      <c r="C1527" s="8" t="str">
        <f>INDEX(中間シート!$A$1:$AZ$149,MATCH(A1527&amp;B1527,中間シート!$A$1:$A$149,0),MATCH(C$1,中間シート!$A$2:$AZ$2,0))</f>
        <v/>
      </c>
      <c r="D1527" s="8" t="str">
        <f>INDEX(中間シート!$A$1:$AZ$149,MATCH($A1527&amp;$B1527,中間シート!$A$1:$A$149,0),MATCH(D$1,中間シート!$A$2:$AZ$2,0))</f>
        <v/>
      </c>
      <c r="E1527" t="str">
        <f>IF(
A1527="","",
VLOOKUP(MOD(ROW(A1527)-2, 参照用!$J$12) + 1,参照用!$N$1:$P$50,2,0)
)</f>
        <v>注意サイン</v>
      </c>
      <c r="F1527" t="str">
        <f xml:space="preserve">
IF(A1527="","",
VLOOKUP(MOD(ROW(A1527)-2, 参照用!$J$12) + 1,参照用!$N$1:$P$50,3,0)
)</f>
        <v>やる気が無い</v>
      </c>
      <c r="G1527">
        <f xml:space="preserve">
IF(A1527="","",
IFERROR(
INDEX(中間シート!$B:$CB,
MATCH(A1527&amp;B1527,中間シート!$A$1:$A$149,0),
MATCH(F1527,中間シート!$B$2:$CB$2,0)
),
"")
)</f>
        <v>0</v>
      </c>
      <c r="H1527">
        <f t="shared" si="69"/>
        <v>0</v>
      </c>
      <c r="I1527" t="str">
        <f t="shared" si="70"/>
        <v/>
      </c>
      <c r="J1527">
        <f xml:space="preserve">
_xlfn.SWITCH(E1527,
"良好サイン",H1527*VLOOKUP(F1527,参照用!$P$2:$Q$55,2,0),
"注意サイン",H1527*VLOOKUP(F1527,参照用!$P$2:$Q$55,2,0),
""
)</f>
        <v>0</v>
      </c>
      <c r="K1527" s="20">
        <f t="shared" si="71"/>
        <v>60</v>
      </c>
    </row>
    <row r="1528" spans="1:11" x14ac:dyDescent="0.2">
      <c r="A1528" s="8">
        <f>IF(INDEX(中間シート!B$1:B$149,QUOTIENT(ROW(A1528)-2, 参照用!$J$12) + 3,1)&gt;0,
INDEX(中間シート!B$1:B$149,QUOTIENT(ROW(A1528)-2, 参照用!$J$12) + 3,1),
"")</f>
        <v>46037</v>
      </c>
      <c r="B1528" s="8" t="str">
        <f>IF(INDEX(中間シート!D$1:D$149,QUOTIENT(ROW(B1528)-2, 参照用!$J$12) + 3,1)&gt;0,
INDEX(中間シート!D$1:D$149,QUOTIENT(ROW(B1528)-2, 参照用!$J$12) + 3,1),
"")</f>
        <v>昼</v>
      </c>
      <c r="C1528" s="8" t="str">
        <f>INDEX(中間シート!$A$1:$AZ$149,MATCH(A1528&amp;B1528,中間シート!$A$1:$A$149,0),MATCH(C$1,中間シート!$A$2:$AZ$2,0))</f>
        <v/>
      </c>
      <c r="D1528" s="8" t="str">
        <f>INDEX(中間シート!$A$1:$AZ$149,MATCH($A1528&amp;$B1528,中間シート!$A$1:$A$149,0),MATCH(D$1,中間シート!$A$2:$AZ$2,0))</f>
        <v/>
      </c>
      <c r="E1528" t="str">
        <f>IF(
A1528="","",
VLOOKUP(MOD(ROW(A1528)-2, 参照用!$J$12) + 1,参照用!$N$1:$P$50,2,0)
)</f>
        <v>注意サイン</v>
      </c>
      <c r="F1528" t="str">
        <f xml:space="preserve">
IF(A1528="","",
VLOOKUP(MOD(ROW(A1528)-2, 参照用!$J$12) + 1,参照用!$N$1:$P$50,3,0)
)</f>
        <v>物忘れ</v>
      </c>
      <c r="G1528">
        <f xml:space="preserve">
IF(A1528="","",
IFERROR(
INDEX(中間シート!$B:$CB,
MATCH(A1528&amp;B1528,中間シート!$A$1:$A$149,0),
MATCH(F1528,中間シート!$B$2:$CB$2,0)
),
"")
)</f>
        <v>0</v>
      </c>
      <c r="H1528">
        <f t="shared" si="69"/>
        <v>0</v>
      </c>
      <c r="I1528" t="str">
        <f t="shared" si="70"/>
        <v/>
      </c>
      <c r="J1528">
        <f xml:space="preserve">
_xlfn.SWITCH(E1528,
"良好サイン",H1528*VLOOKUP(F1528,参照用!$P$2:$Q$55,2,0),
"注意サイン",H1528*VLOOKUP(F1528,参照用!$P$2:$Q$55,2,0),
""
)</f>
        <v>0</v>
      </c>
      <c r="K1528" s="20">
        <f t="shared" si="71"/>
        <v>60</v>
      </c>
    </row>
    <row r="1529" spans="1:11" x14ac:dyDescent="0.2">
      <c r="A1529" s="8">
        <f>IF(INDEX(中間シート!B$1:B$149,QUOTIENT(ROW(A1529)-2, 参照用!$J$12) + 3,1)&gt;0,
INDEX(中間シート!B$1:B$149,QUOTIENT(ROW(A1529)-2, 参照用!$J$12) + 3,1),
"")</f>
        <v>46037</v>
      </c>
      <c r="B1529" s="8" t="str">
        <f>IF(INDEX(中間シート!D$1:D$149,QUOTIENT(ROW(B1529)-2, 参照用!$J$12) + 3,1)&gt;0,
INDEX(中間シート!D$1:D$149,QUOTIENT(ROW(B1529)-2, 参照用!$J$12) + 3,1),
"")</f>
        <v>昼</v>
      </c>
      <c r="C1529" s="8" t="str">
        <f>INDEX(中間シート!$A$1:$AZ$149,MATCH(A1529&amp;B1529,中間シート!$A$1:$A$149,0),MATCH(C$1,中間シート!$A$2:$AZ$2,0))</f>
        <v/>
      </c>
      <c r="D1529" s="8" t="str">
        <f>INDEX(中間シート!$A$1:$AZ$149,MATCH($A1529&amp;$B1529,中間シート!$A$1:$A$149,0),MATCH(D$1,中間シート!$A$2:$AZ$2,0))</f>
        <v/>
      </c>
      <c r="E1529" t="str">
        <f>IF(
A1529="","",
VLOOKUP(MOD(ROW(A1529)-2, 参照用!$J$12) + 1,参照用!$N$1:$P$50,2,0)
)</f>
        <v>悪化サイン</v>
      </c>
      <c r="F1529" t="str">
        <f xml:space="preserve">
IF(A1529="","",
VLOOKUP(MOD(ROW(A1529)-2, 参照用!$J$12) + 1,参照用!$N$1:$P$50,3,0)
)</f>
        <v>イライラ</v>
      </c>
      <c r="G1529">
        <f xml:space="preserve">
IF(A1529="","",
IFERROR(
INDEX(中間シート!$B:$CB,
MATCH(A1529&amp;B1529,中間シート!$A$1:$A$149,0),
MATCH(F1529,中間シート!$B$2:$CB$2,0)
),
"")
)</f>
        <v>0</v>
      </c>
      <c r="H1529">
        <f t="shared" si="69"/>
        <v>0</v>
      </c>
      <c r="I1529" t="str">
        <f t="shared" si="70"/>
        <v/>
      </c>
      <c r="J1529" t="str">
        <f xml:space="preserve">
_xlfn.SWITCH(E1529,
"良好サイン",H1529*VLOOKUP(F1529,参照用!$P$2:$Q$55,2,0),
"注意サイン",H1529*VLOOKUP(F1529,参照用!$P$2:$Q$55,2,0),
""
)</f>
        <v/>
      </c>
      <c r="K1529" s="20">
        <f t="shared" si="71"/>
        <v>60</v>
      </c>
    </row>
    <row r="1530" spans="1:11" x14ac:dyDescent="0.2">
      <c r="A1530" s="8">
        <f>IF(INDEX(中間シート!B$1:B$149,QUOTIENT(ROW(A1530)-2, 参照用!$J$12) + 3,1)&gt;0,
INDEX(中間シート!B$1:B$149,QUOTIENT(ROW(A1530)-2, 参照用!$J$12) + 3,1),
"")</f>
        <v>46037</v>
      </c>
      <c r="B1530" s="8" t="str">
        <f>IF(INDEX(中間シート!D$1:D$149,QUOTIENT(ROW(B1530)-2, 参照用!$J$12) + 3,1)&gt;0,
INDEX(中間シート!D$1:D$149,QUOTIENT(ROW(B1530)-2, 参照用!$J$12) + 3,1),
"")</f>
        <v>昼</v>
      </c>
      <c r="C1530" s="8" t="str">
        <f>INDEX(中間シート!$A$1:$AZ$149,MATCH(A1530&amp;B1530,中間シート!$A$1:$A$149,0),MATCH(C$1,中間シート!$A$2:$AZ$2,0))</f>
        <v/>
      </c>
      <c r="D1530" s="8" t="str">
        <f>INDEX(中間シート!$A$1:$AZ$149,MATCH($A1530&amp;$B1530,中間シート!$A$1:$A$149,0),MATCH(D$1,中間シート!$A$2:$AZ$2,0))</f>
        <v/>
      </c>
      <c r="E1530" t="str">
        <f>IF(
A1530="","",
VLOOKUP(MOD(ROW(A1530)-2, 参照用!$J$12) + 1,参照用!$N$1:$P$50,2,0)
)</f>
        <v>悪化サイン</v>
      </c>
      <c r="F1530" t="str">
        <f xml:space="preserve">
IF(A1530="","",
VLOOKUP(MOD(ROW(A1530)-2, 参照用!$J$12) + 1,参照用!$N$1:$P$50,3,0)
)</f>
        <v>恐怖心</v>
      </c>
      <c r="G1530">
        <f xml:space="preserve">
IF(A1530="","",
IFERROR(
INDEX(中間シート!$B:$CB,
MATCH(A1530&amp;B1530,中間シート!$A$1:$A$149,0),
MATCH(F1530,中間シート!$B$2:$CB$2,0)
),
"")
)</f>
        <v>0</v>
      </c>
      <c r="H1530">
        <f t="shared" si="69"/>
        <v>0</v>
      </c>
      <c r="I1530" t="str">
        <f t="shared" si="70"/>
        <v/>
      </c>
      <c r="J1530" t="str">
        <f xml:space="preserve">
_xlfn.SWITCH(E1530,
"良好サイン",H1530*VLOOKUP(F1530,参照用!$P$2:$Q$55,2,0),
"注意サイン",H1530*VLOOKUP(F1530,参照用!$P$2:$Q$55,2,0),
""
)</f>
        <v/>
      </c>
      <c r="K1530" s="20">
        <f t="shared" si="71"/>
        <v>60</v>
      </c>
    </row>
    <row r="1531" spans="1:11" x14ac:dyDescent="0.2">
      <c r="A1531" s="8">
        <f>IF(INDEX(中間シート!B$1:B$149,QUOTIENT(ROW(A1531)-2, 参照用!$J$12) + 3,1)&gt;0,
INDEX(中間シート!B$1:B$149,QUOTIENT(ROW(A1531)-2, 参照用!$J$12) + 3,1),
"")</f>
        <v>46037</v>
      </c>
      <c r="B1531" s="8" t="str">
        <f>IF(INDEX(中間シート!D$1:D$149,QUOTIENT(ROW(B1531)-2, 参照用!$J$12) + 3,1)&gt;0,
INDEX(中間シート!D$1:D$149,QUOTIENT(ROW(B1531)-2, 参照用!$J$12) + 3,1),
"")</f>
        <v>昼</v>
      </c>
      <c r="C1531" s="8" t="str">
        <f>INDEX(中間シート!$A$1:$AZ$149,MATCH(A1531&amp;B1531,中間シート!$A$1:$A$149,0),MATCH(C$1,中間シート!$A$2:$AZ$2,0))</f>
        <v/>
      </c>
      <c r="D1531" s="8" t="str">
        <f>INDEX(中間シート!$A$1:$AZ$149,MATCH($A1531&amp;$B1531,中間シート!$A$1:$A$149,0),MATCH(D$1,中間シート!$A$2:$AZ$2,0))</f>
        <v/>
      </c>
      <c r="E1531" t="str">
        <f>IF(
A1531="","",
VLOOKUP(MOD(ROW(A1531)-2, 参照用!$J$12) + 1,参照用!$N$1:$P$50,2,0)
)</f>
        <v>悪化サイン</v>
      </c>
      <c r="F1531" t="str">
        <f xml:space="preserve">
IF(A1531="","",
VLOOKUP(MOD(ROW(A1531)-2, 参照用!$J$12) + 1,参照用!$N$1:$P$50,3,0)
)</f>
        <v>外出不可</v>
      </c>
      <c r="G1531">
        <f xml:space="preserve">
IF(A1531="","",
IFERROR(
INDEX(中間シート!$B:$CB,
MATCH(A1531&amp;B1531,中間シート!$A$1:$A$149,0),
MATCH(F1531,中間シート!$B$2:$CB$2,0)
),
"")
)</f>
        <v>0</v>
      </c>
      <c r="H1531">
        <f t="shared" si="69"/>
        <v>0</v>
      </c>
      <c r="I1531" t="str">
        <f t="shared" si="70"/>
        <v/>
      </c>
      <c r="J1531" t="str">
        <f xml:space="preserve">
_xlfn.SWITCH(E1531,
"良好サイン",H1531*VLOOKUP(F1531,参照用!$P$2:$Q$55,2,0),
"注意サイン",H1531*VLOOKUP(F1531,参照用!$P$2:$Q$55,2,0),
""
)</f>
        <v/>
      </c>
      <c r="K1531" s="20">
        <f t="shared" si="71"/>
        <v>60</v>
      </c>
    </row>
    <row r="1532" spans="1:11" x14ac:dyDescent="0.2">
      <c r="A1532" s="8">
        <f>IF(INDEX(中間シート!B$1:B$149,QUOTIENT(ROW(A1532)-2, 参照用!$J$12) + 3,1)&gt;0,
INDEX(中間シート!B$1:B$149,QUOTIENT(ROW(A1532)-2, 参照用!$J$12) + 3,1),
"")</f>
        <v>46037</v>
      </c>
      <c r="B1532" s="8" t="str">
        <f>IF(INDEX(中間シート!D$1:D$149,QUOTIENT(ROW(B1532)-2, 参照用!$J$12) + 3,1)&gt;0,
INDEX(中間シート!D$1:D$149,QUOTIENT(ROW(B1532)-2, 参照用!$J$12) + 3,1),
"")</f>
        <v>昼</v>
      </c>
      <c r="C1532" s="8" t="str">
        <f>INDEX(中間シート!$A$1:$AZ$149,MATCH(A1532&amp;B1532,中間シート!$A$1:$A$149,0),MATCH(C$1,中間シート!$A$2:$AZ$2,0))</f>
        <v/>
      </c>
      <c r="D1532" s="8" t="str">
        <f>INDEX(中間シート!$A$1:$AZ$149,MATCH($A1532&amp;$B1532,中間シート!$A$1:$A$149,0),MATCH(D$1,中間シート!$A$2:$AZ$2,0))</f>
        <v/>
      </c>
      <c r="E1532" t="str">
        <f>IF(
A1532="","",
VLOOKUP(MOD(ROW(A1532)-2, 参照用!$J$12) + 1,参照用!$N$1:$P$50,2,0)
)</f>
        <v>悪化サイン</v>
      </c>
      <c r="F1532" t="str">
        <f xml:space="preserve">
IF(A1532="","",
VLOOKUP(MOD(ROW(A1532)-2, 参照用!$J$12) + 1,参照用!$N$1:$P$50,3,0)
)</f>
        <v>思考不能</v>
      </c>
      <c r="G1532">
        <f xml:space="preserve">
IF(A1532="","",
IFERROR(
INDEX(中間シート!$B:$CB,
MATCH(A1532&amp;B1532,中間シート!$A$1:$A$149,0),
MATCH(F1532,中間シート!$B$2:$CB$2,0)
),
"")
)</f>
        <v>0</v>
      </c>
      <c r="H1532">
        <f t="shared" si="69"/>
        <v>0</v>
      </c>
      <c r="I1532" t="str">
        <f t="shared" si="70"/>
        <v/>
      </c>
      <c r="J1532" t="str">
        <f xml:space="preserve">
_xlfn.SWITCH(E1532,
"良好サイン",H1532*VLOOKUP(F1532,参照用!$P$2:$Q$55,2,0),
"注意サイン",H1532*VLOOKUP(F1532,参照用!$P$2:$Q$55,2,0),
""
)</f>
        <v/>
      </c>
      <c r="K1532" s="20">
        <f t="shared" si="71"/>
        <v>60</v>
      </c>
    </row>
    <row r="1533" spans="1:11" x14ac:dyDescent="0.2">
      <c r="A1533" s="8">
        <f>IF(INDEX(中間シート!B$1:B$149,QUOTIENT(ROW(A1533)-2, 参照用!$J$12) + 3,1)&gt;0,
INDEX(中間シート!B$1:B$149,QUOTIENT(ROW(A1533)-2, 参照用!$J$12) + 3,1),
"")</f>
        <v>46037</v>
      </c>
      <c r="B1533" s="8" t="str">
        <f>IF(INDEX(中間シート!D$1:D$149,QUOTIENT(ROW(B1533)-2, 参照用!$J$12) + 3,1)&gt;0,
INDEX(中間シート!D$1:D$149,QUOTIENT(ROW(B1533)-2, 参照用!$J$12) + 3,1),
"")</f>
        <v>昼</v>
      </c>
      <c r="C1533" s="8" t="str">
        <f>INDEX(中間シート!$A$1:$AZ$149,MATCH(A1533&amp;B1533,中間シート!$A$1:$A$149,0),MATCH(C$1,中間シート!$A$2:$AZ$2,0))</f>
        <v/>
      </c>
      <c r="D1533" s="8" t="str">
        <f>INDEX(中間シート!$A$1:$AZ$149,MATCH($A1533&amp;$B1533,中間シート!$A$1:$A$149,0),MATCH(D$1,中間シート!$A$2:$AZ$2,0))</f>
        <v/>
      </c>
      <c r="E1533" t="str">
        <f>IF(
A1533="","",
VLOOKUP(MOD(ROW(A1533)-2, 参照用!$J$12) + 1,参照用!$N$1:$P$50,2,0)
)</f>
        <v>悪化サイン</v>
      </c>
      <c r="F1533" t="str">
        <f xml:space="preserve">
IF(A1533="","",
VLOOKUP(MOD(ROW(A1533)-2, 参照用!$J$12) + 1,参照用!$N$1:$P$50,3,0)
)</f>
        <v>人間不信</v>
      </c>
      <c r="G1533">
        <f xml:space="preserve">
IF(A1533="","",
IFERROR(
INDEX(中間シート!$B:$CB,
MATCH(A1533&amp;B1533,中間シート!$A$1:$A$149,0),
MATCH(F1533,中間シート!$B$2:$CB$2,0)
),
"")
)</f>
        <v>0</v>
      </c>
      <c r="H1533">
        <f t="shared" si="69"/>
        <v>0</v>
      </c>
      <c r="I1533" t="str">
        <f t="shared" si="70"/>
        <v/>
      </c>
      <c r="J1533" t="str">
        <f xml:space="preserve">
_xlfn.SWITCH(E1533,
"良好サイン",H1533*VLOOKUP(F1533,参照用!$P$2:$Q$55,2,0),
"注意サイン",H1533*VLOOKUP(F1533,参照用!$P$2:$Q$55,2,0),
""
)</f>
        <v/>
      </c>
      <c r="K1533" s="20">
        <f t="shared" si="71"/>
        <v>60</v>
      </c>
    </row>
    <row r="1534" spans="1:11" x14ac:dyDescent="0.2">
      <c r="A1534" s="8">
        <f>IF(INDEX(中間シート!B$1:B$149,QUOTIENT(ROW(A1534)-2, 参照用!$J$12) + 3,1)&gt;0,
INDEX(中間シート!B$1:B$149,QUOTIENT(ROW(A1534)-2, 参照用!$J$12) + 3,1),
"")</f>
        <v>46037</v>
      </c>
      <c r="B1534" s="8" t="str">
        <f>IF(INDEX(中間シート!D$1:D$149,QUOTIENT(ROW(B1534)-2, 参照用!$J$12) + 3,1)&gt;0,
INDEX(中間シート!D$1:D$149,QUOTIENT(ROW(B1534)-2, 参照用!$J$12) + 3,1),
"")</f>
        <v>昼</v>
      </c>
      <c r="C1534" s="8" t="str">
        <f>INDEX(中間シート!$A$1:$AZ$149,MATCH(A1534&amp;B1534,中間シート!$A$1:$A$149,0),MATCH(C$1,中間シート!$A$2:$AZ$2,0))</f>
        <v/>
      </c>
      <c r="D1534" s="8" t="str">
        <f>INDEX(中間シート!$A$1:$AZ$149,MATCH($A1534&amp;$B1534,中間シート!$A$1:$A$149,0),MATCH(D$1,中間シート!$A$2:$AZ$2,0))</f>
        <v/>
      </c>
      <c r="E1534" t="str">
        <f>IF(
A1534="","",
VLOOKUP(MOD(ROW(A1534)-2, 参照用!$J$12) + 1,参照用!$N$1:$P$50,2,0)
)</f>
        <v>悪化サイン</v>
      </c>
      <c r="F1534" t="str">
        <f xml:space="preserve">
IF(A1534="","",
VLOOKUP(MOD(ROW(A1534)-2, 参照用!$J$12) + 1,参照用!$N$1:$P$50,3,0)
)</f>
        <v>破壊衝動</v>
      </c>
      <c r="G1534">
        <f xml:space="preserve">
IF(A1534="","",
IFERROR(
INDEX(中間シート!$B:$CB,
MATCH(A1534&amp;B1534,中間シート!$A$1:$A$149,0),
MATCH(F1534,中間シート!$B$2:$CB$2,0)
),
"")
)</f>
        <v>0</v>
      </c>
      <c r="H1534">
        <f t="shared" si="69"/>
        <v>0</v>
      </c>
      <c r="I1534" t="str">
        <f t="shared" si="70"/>
        <v/>
      </c>
      <c r="J1534" t="str">
        <f xml:space="preserve">
_xlfn.SWITCH(E1534,
"良好サイン",H1534*VLOOKUP(F1534,参照用!$P$2:$Q$55,2,0),
"注意サイン",H1534*VLOOKUP(F1534,参照用!$P$2:$Q$55,2,0),
""
)</f>
        <v/>
      </c>
      <c r="K1534" s="20">
        <f t="shared" si="71"/>
        <v>60</v>
      </c>
    </row>
    <row r="1535" spans="1:11" x14ac:dyDescent="0.2">
      <c r="A1535" s="8">
        <f>IF(INDEX(中間シート!B$1:B$149,QUOTIENT(ROW(A1535)-2, 参照用!$J$12) + 3,1)&gt;0,
INDEX(中間シート!B$1:B$149,QUOTIENT(ROW(A1535)-2, 参照用!$J$12) + 3,1),
"")</f>
        <v>46037</v>
      </c>
      <c r="B1535" s="8" t="str">
        <f>IF(INDEX(中間シート!D$1:D$149,QUOTIENT(ROW(B1535)-2, 参照用!$J$12) + 3,1)&gt;0,
INDEX(中間シート!D$1:D$149,QUOTIENT(ROW(B1535)-2, 参照用!$J$12) + 3,1),
"")</f>
        <v>昼</v>
      </c>
      <c r="C1535" s="8" t="str">
        <f>INDEX(中間シート!$A$1:$AZ$149,MATCH(A1535&amp;B1535,中間シート!$A$1:$A$149,0),MATCH(C$1,中間シート!$A$2:$AZ$2,0))</f>
        <v/>
      </c>
      <c r="D1535" s="8" t="str">
        <f>INDEX(中間シート!$A$1:$AZ$149,MATCH($A1535&amp;$B1535,中間シート!$A$1:$A$149,0),MATCH(D$1,中間シート!$A$2:$AZ$2,0))</f>
        <v/>
      </c>
      <c r="E1535" t="str">
        <f>IF(
A1535="","",
VLOOKUP(MOD(ROW(A1535)-2, 参照用!$J$12) + 1,参照用!$N$1:$P$50,2,0)
)</f>
        <v>リカバリー</v>
      </c>
      <c r="F1535" t="str">
        <f xml:space="preserve">
IF(A1535="","",
VLOOKUP(MOD(ROW(A1535)-2, 参照用!$J$12) + 1,参照用!$N$1:$P$50,3,0)
)</f>
        <v>ストレッチ</v>
      </c>
      <c r="G1535">
        <f xml:space="preserve">
IF(A1535="","",
IFERROR(
INDEX(中間シート!$B:$CB,
MATCH(A1535&amp;B1535,中間シート!$A$1:$A$149,0),
MATCH(F1535,中間シート!$B$2:$CB$2,0)
),
"")
)</f>
        <v>0</v>
      </c>
      <c r="H1535">
        <f t="shared" si="69"/>
        <v>0</v>
      </c>
      <c r="I1535" t="str">
        <f t="shared" si="70"/>
        <v/>
      </c>
      <c r="J1535" t="str">
        <f xml:space="preserve">
_xlfn.SWITCH(E1535,
"良好サイン",H1535*VLOOKUP(F1535,参照用!$P$2:$Q$55,2,0),
"注意サイン",H1535*VLOOKUP(F1535,参照用!$P$2:$Q$55,2,0),
""
)</f>
        <v/>
      </c>
      <c r="K1535" s="20">
        <f t="shared" si="71"/>
        <v>60</v>
      </c>
    </row>
    <row r="1536" spans="1:11" x14ac:dyDescent="0.2">
      <c r="A1536" s="8">
        <f>IF(INDEX(中間シート!B$1:B$149,QUOTIENT(ROW(A1536)-2, 参照用!$J$12) + 3,1)&gt;0,
INDEX(中間シート!B$1:B$149,QUOTIENT(ROW(A1536)-2, 参照用!$J$12) + 3,1),
"")</f>
        <v>46037</v>
      </c>
      <c r="B1536" s="8" t="str">
        <f>IF(INDEX(中間シート!D$1:D$149,QUOTIENT(ROW(B1536)-2, 参照用!$J$12) + 3,1)&gt;0,
INDEX(中間シート!D$1:D$149,QUOTIENT(ROW(B1536)-2, 参照用!$J$12) + 3,1),
"")</f>
        <v>昼</v>
      </c>
      <c r="C1536" s="8" t="str">
        <f>INDEX(中間シート!$A$1:$AZ$149,MATCH(A1536&amp;B1536,中間シート!$A$1:$A$149,0),MATCH(C$1,中間シート!$A$2:$AZ$2,0))</f>
        <v/>
      </c>
      <c r="D1536" s="8" t="str">
        <f>INDEX(中間シート!$A$1:$AZ$149,MATCH($A1536&amp;$B1536,中間シート!$A$1:$A$149,0),MATCH(D$1,中間シート!$A$2:$AZ$2,0))</f>
        <v/>
      </c>
      <c r="E1536" t="str">
        <f>IF(
A1536="","",
VLOOKUP(MOD(ROW(A1536)-2, 参照用!$J$12) + 1,参照用!$N$1:$P$50,2,0)
)</f>
        <v>リカバリー</v>
      </c>
      <c r="F1536" t="str">
        <f xml:space="preserve">
IF(A1536="","",
VLOOKUP(MOD(ROW(A1536)-2, 参照用!$J$12) + 1,参照用!$N$1:$P$50,3,0)
)</f>
        <v>仮眠</v>
      </c>
      <c r="G1536">
        <f xml:space="preserve">
IF(A1536="","",
IFERROR(
INDEX(中間シート!$B:$CB,
MATCH(A1536&amp;B1536,中間シート!$A$1:$A$149,0),
MATCH(F1536,中間シート!$B$2:$CB$2,0)
),
"")
)</f>
        <v>0</v>
      </c>
      <c r="H1536">
        <f t="shared" si="69"/>
        <v>0</v>
      </c>
      <c r="I1536" t="str">
        <f t="shared" si="70"/>
        <v/>
      </c>
      <c r="J1536" t="str">
        <f xml:space="preserve">
_xlfn.SWITCH(E1536,
"良好サイン",H1536*VLOOKUP(F1536,参照用!$P$2:$Q$55,2,0),
"注意サイン",H1536*VLOOKUP(F1536,参照用!$P$2:$Q$55,2,0),
""
)</f>
        <v/>
      </c>
      <c r="K1536" s="20">
        <f t="shared" si="71"/>
        <v>60</v>
      </c>
    </row>
    <row r="1537" spans="1:11" x14ac:dyDescent="0.2">
      <c r="A1537" s="8">
        <f>IF(INDEX(中間シート!B$1:B$149,QUOTIENT(ROW(A1537)-2, 参照用!$J$12) + 3,1)&gt;0,
INDEX(中間シート!B$1:B$149,QUOTIENT(ROW(A1537)-2, 参照用!$J$12) + 3,1),
"")</f>
        <v>46037</v>
      </c>
      <c r="B1537" s="8" t="str">
        <f>IF(INDEX(中間シート!D$1:D$149,QUOTIENT(ROW(B1537)-2, 参照用!$J$12) + 3,1)&gt;0,
INDEX(中間シート!D$1:D$149,QUOTIENT(ROW(B1537)-2, 参照用!$J$12) + 3,1),
"")</f>
        <v>昼</v>
      </c>
      <c r="C1537" s="8" t="str">
        <f>INDEX(中間シート!$A$1:$AZ$149,MATCH(A1537&amp;B1537,中間シート!$A$1:$A$149,0),MATCH(C$1,中間シート!$A$2:$AZ$2,0))</f>
        <v/>
      </c>
      <c r="D1537" s="8" t="str">
        <f>INDEX(中間シート!$A$1:$AZ$149,MATCH($A1537&amp;$B1537,中間シート!$A$1:$A$149,0),MATCH(D$1,中間シート!$A$2:$AZ$2,0))</f>
        <v/>
      </c>
      <c r="E1537" t="str">
        <f>IF(
A1537="","",
VLOOKUP(MOD(ROW(A1537)-2, 参照用!$J$12) + 1,参照用!$N$1:$P$50,2,0)
)</f>
        <v>リカバリー</v>
      </c>
      <c r="F1537" t="str">
        <f xml:space="preserve">
IF(A1537="","",
VLOOKUP(MOD(ROW(A1537)-2, 参照用!$J$12) + 1,参照用!$N$1:$P$50,3,0)
)</f>
        <v>音楽</v>
      </c>
      <c r="G1537">
        <f xml:space="preserve">
IF(A1537="","",
IFERROR(
INDEX(中間シート!$B:$CB,
MATCH(A1537&amp;B1537,中間シート!$A$1:$A$149,0),
MATCH(F1537,中間シート!$B$2:$CB$2,0)
),
"")
)</f>
        <v>0</v>
      </c>
      <c r="H1537">
        <f t="shared" si="69"/>
        <v>0</v>
      </c>
      <c r="I1537" t="str">
        <f t="shared" si="70"/>
        <v/>
      </c>
      <c r="J1537" t="str">
        <f xml:space="preserve">
_xlfn.SWITCH(E1537,
"良好サイン",H1537*VLOOKUP(F1537,参照用!$P$2:$Q$55,2,0),
"注意サイン",H1537*VLOOKUP(F1537,参照用!$P$2:$Q$55,2,0),
""
)</f>
        <v/>
      </c>
      <c r="K1537" s="20">
        <f t="shared" si="71"/>
        <v>60</v>
      </c>
    </row>
    <row r="1538" spans="1:11" x14ac:dyDescent="0.2">
      <c r="A1538" s="8">
        <f>IF(INDEX(中間シート!B$1:B$149,QUOTIENT(ROW(A1538)-2, 参照用!$J$12) + 3,1)&gt;0,
INDEX(中間シート!B$1:B$149,QUOTIENT(ROW(A1538)-2, 参照用!$J$12) + 3,1),
"")</f>
        <v>46037</v>
      </c>
      <c r="B1538" s="8" t="str">
        <f>IF(INDEX(中間シート!D$1:D$149,QUOTIENT(ROW(B1538)-2, 参照用!$J$12) + 3,1)&gt;0,
INDEX(中間シート!D$1:D$149,QUOTIENT(ROW(B1538)-2, 参照用!$J$12) + 3,1),
"")</f>
        <v>昼</v>
      </c>
      <c r="C1538" s="8" t="str">
        <f>INDEX(中間シート!$A$1:$AZ$149,MATCH(A1538&amp;B1538,中間シート!$A$1:$A$149,0),MATCH(C$1,中間シート!$A$2:$AZ$2,0))</f>
        <v/>
      </c>
      <c r="D1538" s="8" t="str">
        <f>INDEX(中間シート!$A$1:$AZ$149,MATCH($A1538&amp;$B1538,中間シート!$A$1:$A$149,0),MATCH(D$1,中間シート!$A$2:$AZ$2,0))</f>
        <v/>
      </c>
      <c r="E1538" t="str">
        <f>IF(
A1538="","",
VLOOKUP(MOD(ROW(A1538)-2, 参照用!$J$12) + 1,参照用!$N$1:$P$50,2,0)
)</f>
        <v>リカバリー</v>
      </c>
      <c r="F1538" t="str">
        <f xml:space="preserve">
IF(A1538="","",
VLOOKUP(MOD(ROW(A1538)-2, 参照用!$J$12) + 1,参照用!$N$1:$P$50,3,0)
)</f>
        <v>頓服</v>
      </c>
      <c r="G1538">
        <f xml:space="preserve">
IF(A1538="","",
IFERROR(
INDEX(中間シート!$B:$CB,
MATCH(A1538&amp;B1538,中間シート!$A$1:$A$149,0),
MATCH(F1538,中間シート!$B$2:$CB$2,0)
),
"")
)</f>
        <v>0</v>
      </c>
      <c r="H1538">
        <f t="shared" si="69"/>
        <v>0</v>
      </c>
      <c r="I1538" t="str">
        <f t="shared" si="70"/>
        <v/>
      </c>
      <c r="J1538" t="str">
        <f xml:space="preserve">
_xlfn.SWITCH(E1538,
"良好サイン",H1538*VLOOKUP(F1538,参照用!$P$2:$Q$55,2,0),
"注意サイン",H1538*VLOOKUP(F1538,参照用!$P$2:$Q$55,2,0),
""
)</f>
        <v/>
      </c>
      <c r="K1538" s="20">
        <f t="shared" si="71"/>
        <v>60</v>
      </c>
    </row>
    <row r="1539" spans="1:11" x14ac:dyDescent="0.2">
      <c r="A1539" s="8">
        <f>IF(INDEX(中間シート!B$1:B$149,QUOTIENT(ROW(A1539)-2, 参照用!$J$12) + 3,1)&gt;0,
INDEX(中間シート!B$1:B$149,QUOTIENT(ROW(A1539)-2, 参照用!$J$12) + 3,1),
"")</f>
        <v>46037</v>
      </c>
      <c r="B1539" s="8" t="str">
        <f>IF(INDEX(中間シート!D$1:D$149,QUOTIENT(ROW(B1539)-2, 参照用!$J$12) + 3,1)&gt;0,
INDEX(中間シート!D$1:D$149,QUOTIENT(ROW(B1539)-2, 参照用!$J$12) + 3,1),
"")</f>
        <v>昼</v>
      </c>
      <c r="C1539" s="8" t="str">
        <f>INDEX(中間シート!$A$1:$AZ$149,MATCH(A1539&amp;B1539,中間シート!$A$1:$A$149,0),MATCH(C$1,中間シート!$A$2:$AZ$2,0))</f>
        <v/>
      </c>
      <c r="D1539" s="8" t="str">
        <f>INDEX(中間シート!$A$1:$AZ$149,MATCH($A1539&amp;$B1539,中間シート!$A$1:$A$149,0),MATCH(D$1,中間シート!$A$2:$AZ$2,0))</f>
        <v/>
      </c>
      <c r="E1539" t="str">
        <f>IF(
A1539="","",
VLOOKUP(MOD(ROW(A1539)-2, 参照用!$J$12) + 1,参照用!$N$1:$P$50,2,0)
)</f>
        <v>リカバリー</v>
      </c>
      <c r="F1539" t="str">
        <f xml:space="preserve">
IF(A1539="","",
VLOOKUP(MOD(ROW(A1539)-2, 参照用!$J$12) + 1,参照用!$N$1:$P$50,3,0)
)</f>
        <v>散歩</v>
      </c>
      <c r="G1539">
        <f xml:space="preserve">
IF(A1539="","",
IFERROR(
INDEX(中間シート!$B:$CB,
MATCH(A1539&amp;B1539,中間シート!$A$1:$A$149,0),
MATCH(F1539,中間シート!$B$2:$CB$2,0)
),
"")
)</f>
        <v>0</v>
      </c>
      <c r="H1539">
        <f t="shared" ref="H1539:H1602" si="72">IFERROR(IF(VALUE(G1539)&gt;100,"",VALUE(G1539)),"")</f>
        <v>0</v>
      </c>
      <c r="I1539" t="str">
        <f t="shared" ref="I1539:I1602" si="73">IF(H1539="",G1539,"")</f>
        <v/>
      </c>
      <c r="J1539" t="str">
        <f xml:space="preserve">
_xlfn.SWITCH(E1539,
"良好サイン",H1539*VLOOKUP(F1539,参照用!$P$2:$Q$55,2,0),
"注意サイン",H1539*VLOOKUP(F1539,参照用!$P$2:$Q$55,2,0),
""
)</f>
        <v/>
      </c>
      <c r="K1539" s="20">
        <f t="shared" ref="K1539:K1602" si="74">IFERROR(IF(A1539="","",(60+SUMIFS($J$1:$J$3999,$A$1:$A$3999,A1539,$B$1:$B$3999,B1539)))
/
(1+SUMIFS(H:H,A:A,A1539,B:B,B1539,E:E,"悪化サイン")),"")</f>
        <v>60</v>
      </c>
    </row>
    <row r="1540" spans="1:11" x14ac:dyDescent="0.2">
      <c r="A1540" s="8">
        <f>IF(INDEX(中間シート!B$1:B$149,QUOTIENT(ROW(A1540)-2, 参照用!$J$12) + 3,1)&gt;0,
INDEX(中間シート!B$1:B$149,QUOTIENT(ROW(A1540)-2, 参照用!$J$12) + 3,1),
"")</f>
        <v>46037</v>
      </c>
      <c r="B1540" s="8" t="str">
        <f>IF(INDEX(中間シート!D$1:D$149,QUOTIENT(ROW(B1540)-2, 参照用!$J$12) + 3,1)&gt;0,
INDEX(中間シート!D$1:D$149,QUOTIENT(ROW(B1540)-2, 参照用!$J$12) + 3,1),
"")</f>
        <v>昼</v>
      </c>
      <c r="C1540" s="8" t="str">
        <f>INDEX(中間シート!$A$1:$AZ$149,MATCH(A1540&amp;B1540,中間シート!$A$1:$A$149,0),MATCH(C$1,中間シート!$A$2:$AZ$2,0))</f>
        <v/>
      </c>
      <c r="D1540" s="8" t="str">
        <f>INDEX(中間シート!$A$1:$AZ$149,MATCH($A1540&amp;$B1540,中間シート!$A$1:$A$149,0),MATCH(D$1,中間シート!$A$2:$AZ$2,0))</f>
        <v/>
      </c>
      <c r="E1540" t="str">
        <f>IF(
A1540="","",
VLOOKUP(MOD(ROW(A1540)-2, 参照用!$J$12) + 1,参照用!$N$1:$P$50,2,0)
)</f>
        <v>服薬</v>
      </c>
      <c r="F1540" t="str">
        <f xml:space="preserve">
IF(A1540="","",
VLOOKUP(MOD(ROW(A1540)-2, 参照用!$J$12) + 1,参照用!$N$1:$P$50,3,0)
)</f>
        <v>いつもの薬</v>
      </c>
      <c r="G1540">
        <f xml:space="preserve">
IF(A1540="","",
IFERROR(
INDEX(中間シート!$B:$CB,
MATCH(A1540&amp;B1540,中間シート!$A$1:$A$149,0),
MATCH(F1540,中間シート!$B$2:$CB$2,0)
),
"")
)</f>
        <v>0</v>
      </c>
      <c r="H1540">
        <f t="shared" si="72"/>
        <v>0</v>
      </c>
      <c r="I1540" t="str">
        <f t="shared" si="73"/>
        <v/>
      </c>
      <c r="J1540" t="str">
        <f xml:space="preserve">
_xlfn.SWITCH(E1540,
"良好サイン",H1540*VLOOKUP(F1540,参照用!$P$2:$Q$55,2,0),
"注意サイン",H1540*VLOOKUP(F1540,参照用!$P$2:$Q$55,2,0),
""
)</f>
        <v/>
      </c>
      <c r="K1540" s="20">
        <f t="shared" si="74"/>
        <v>60</v>
      </c>
    </row>
    <row r="1541" spans="1:11" x14ac:dyDescent="0.2">
      <c r="A1541" s="8">
        <f>IF(INDEX(中間シート!B$1:B$149,QUOTIENT(ROW(A1541)-2, 参照用!$J$12) + 3,1)&gt;0,
INDEX(中間シート!B$1:B$149,QUOTIENT(ROW(A1541)-2, 参照用!$J$12) + 3,1),
"")</f>
        <v>46037</v>
      </c>
      <c r="B1541" s="8" t="str">
        <f>IF(INDEX(中間シート!D$1:D$149,QUOTIENT(ROW(B1541)-2, 参照用!$J$12) + 3,1)&gt;0,
INDEX(中間シート!D$1:D$149,QUOTIENT(ROW(B1541)-2, 参照用!$J$12) + 3,1),
"")</f>
        <v>昼</v>
      </c>
      <c r="C1541" s="8" t="str">
        <f>INDEX(中間シート!$A$1:$AZ$149,MATCH(A1541&amp;B1541,中間シート!$A$1:$A$149,0),MATCH(C$1,中間シート!$A$2:$AZ$2,0))</f>
        <v/>
      </c>
      <c r="D1541" s="8" t="str">
        <f>INDEX(中間シート!$A$1:$AZ$149,MATCH($A1541&amp;$B1541,中間シート!$A$1:$A$149,0),MATCH(D$1,中間シート!$A$2:$AZ$2,0))</f>
        <v/>
      </c>
      <c r="E1541" t="str">
        <f>IF(
A1541="","",
VLOOKUP(MOD(ROW(A1541)-2, 参照用!$J$12) + 1,参照用!$N$1:$P$50,2,0)
)</f>
        <v>備考</v>
      </c>
      <c r="F1541" t="str">
        <f xml:space="preserve">
IF(A1541="","",
VLOOKUP(MOD(ROW(A1541)-2, 参照用!$J$12) + 1,参照用!$N$1:$P$50,3,0)
)</f>
        <v>コメント</v>
      </c>
      <c r="G1541" t="str">
        <f xml:space="preserve">
IF(A1541="","",
IFERROR(
INDEX(中間シート!$B:$CB,
MATCH(A1541&amp;B1541,中間シート!$A$1:$A$149,0),
MATCH(F1541,中間シート!$B$2:$CB$2,0)
),
"")
)</f>
        <v/>
      </c>
      <c r="H1541" t="str">
        <f t="shared" si="72"/>
        <v/>
      </c>
      <c r="I1541" t="str">
        <f t="shared" si="73"/>
        <v/>
      </c>
      <c r="J1541" t="str">
        <f xml:space="preserve">
_xlfn.SWITCH(E1541,
"良好サイン",H1541*VLOOKUP(F1541,参照用!$P$2:$Q$55,2,0),
"注意サイン",H1541*VLOOKUP(F1541,参照用!$P$2:$Q$55,2,0),
""
)</f>
        <v/>
      </c>
      <c r="K1541" s="20">
        <f t="shared" si="74"/>
        <v>60</v>
      </c>
    </row>
    <row r="1542" spans="1:11" x14ac:dyDescent="0.2">
      <c r="A1542" s="8">
        <f>IF(INDEX(中間シート!B$1:B$149,QUOTIENT(ROW(A1542)-2, 参照用!$J$12) + 3,1)&gt;0,
INDEX(中間シート!B$1:B$149,QUOTIENT(ROW(A1542)-2, 参照用!$J$12) + 3,1),
"")</f>
        <v>46037</v>
      </c>
      <c r="B1542" s="8" t="str">
        <f>IF(INDEX(中間シート!D$1:D$149,QUOTIENT(ROW(B1542)-2, 参照用!$J$12) + 3,1)&gt;0,
INDEX(中間シート!D$1:D$149,QUOTIENT(ROW(B1542)-2, 参照用!$J$12) + 3,1),
"")</f>
        <v>夜</v>
      </c>
      <c r="C1542" s="8" t="str">
        <f>INDEX(中間シート!$A$1:$AZ$149,MATCH(A1542&amp;B1542,中間シート!$A$1:$A$149,0),MATCH(C$1,中間シート!$A$2:$AZ$2,0))</f>
        <v/>
      </c>
      <c r="D1542" s="8" t="str">
        <f>INDEX(中間シート!$A$1:$AZ$149,MATCH($A1542&amp;$B1542,中間シート!$A$1:$A$149,0),MATCH(D$1,中間シート!$A$2:$AZ$2,0))</f>
        <v/>
      </c>
      <c r="E1542" t="str">
        <f>IF(
A1542="","",
VLOOKUP(MOD(ROW(A1542)-2, 参照用!$J$12) + 1,参照用!$N$1:$P$50,2,0)
)</f>
        <v>日付</v>
      </c>
      <c r="F1542" t="str">
        <f xml:space="preserve">
IF(A1542="","",
VLOOKUP(MOD(ROW(A1542)-2, 参照用!$J$12) + 1,参照用!$N$1:$P$50,3,0)
)</f>
        <v>日付</v>
      </c>
      <c r="G1542">
        <f xml:space="preserve">
IF(A1542="","",
IFERROR(
INDEX(中間シート!$B:$CB,
MATCH(A1542&amp;B1542,中間シート!$A$1:$A$149,0),
MATCH(F1542,中間シート!$B$2:$CB$2,0)
),
"")
)</f>
        <v>46037</v>
      </c>
      <c r="H1542" t="str">
        <f t="shared" si="72"/>
        <v/>
      </c>
      <c r="I1542">
        <f t="shared" si="73"/>
        <v>46037</v>
      </c>
      <c r="J1542" t="str">
        <f xml:space="preserve">
_xlfn.SWITCH(E1542,
"良好サイン",H1542*VLOOKUP(F1542,参照用!$P$2:$Q$55,2,0),
"注意サイン",H1542*VLOOKUP(F1542,参照用!$P$2:$Q$55,2,0),
""
)</f>
        <v/>
      </c>
      <c r="K1542" s="20">
        <f t="shared" si="74"/>
        <v>60</v>
      </c>
    </row>
    <row r="1543" spans="1:11" x14ac:dyDescent="0.2">
      <c r="A1543" s="8">
        <f>IF(INDEX(中間シート!B$1:B$149,QUOTIENT(ROW(A1543)-2, 参照用!$J$12) + 3,1)&gt;0,
INDEX(中間シート!B$1:B$149,QUOTIENT(ROW(A1543)-2, 参照用!$J$12) + 3,1),
"")</f>
        <v>46037</v>
      </c>
      <c r="B1543" s="8" t="str">
        <f>IF(INDEX(中間シート!D$1:D$149,QUOTIENT(ROW(B1543)-2, 参照用!$J$12) + 3,1)&gt;0,
INDEX(中間シート!D$1:D$149,QUOTIENT(ROW(B1543)-2, 参照用!$J$12) + 3,1),
"")</f>
        <v>夜</v>
      </c>
      <c r="C1543" s="8" t="str">
        <f>INDEX(中間シート!$A$1:$AZ$149,MATCH(A1543&amp;B1543,中間シート!$A$1:$A$149,0),MATCH(C$1,中間シート!$A$2:$AZ$2,0))</f>
        <v/>
      </c>
      <c r="D1543" s="8" t="str">
        <f>INDEX(中間シート!$A$1:$AZ$149,MATCH($A1543&amp;$B1543,中間シート!$A$1:$A$149,0),MATCH(D$1,中間シート!$A$2:$AZ$2,0))</f>
        <v/>
      </c>
      <c r="E1543" t="str">
        <f>IF(
A1543="","",
VLOOKUP(MOD(ROW(A1543)-2, 参照用!$J$12) + 1,参照用!$N$1:$P$50,2,0)
)</f>
        <v>曜日</v>
      </c>
      <c r="F1543" t="str">
        <f xml:space="preserve">
IF(A1543="","",
VLOOKUP(MOD(ROW(A1543)-2, 参照用!$J$12) + 1,参照用!$N$1:$P$50,3,0)
)</f>
        <v>曜日</v>
      </c>
      <c r="G1543" t="str">
        <f xml:space="preserve">
IF(A1543="","",
IFERROR(
INDEX(中間シート!$B:$CB,
MATCH(A1543&amp;B1543,中間シート!$A$1:$A$149,0),
MATCH(F1543,中間シート!$B$2:$CB$2,0)
),
"")
)</f>
        <v>木</v>
      </c>
      <c r="H1543" t="str">
        <f t="shared" si="72"/>
        <v/>
      </c>
      <c r="I1543" t="str">
        <f t="shared" si="73"/>
        <v>木</v>
      </c>
      <c r="J1543" t="str">
        <f xml:space="preserve">
_xlfn.SWITCH(E1543,
"良好サイン",H1543*VLOOKUP(F1543,参照用!$P$2:$Q$55,2,0),
"注意サイン",H1543*VLOOKUP(F1543,参照用!$P$2:$Q$55,2,0),
""
)</f>
        <v/>
      </c>
      <c r="K1543" s="20">
        <f t="shared" si="74"/>
        <v>60</v>
      </c>
    </row>
    <row r="1544" spans="1:11" x14ac:dyDescent="0.2">
      <c r="A1544" s="8">
        <f>IF(INDEX(中間シート!B$1:B$149,QUOTIENT(ROW(A1544)-2, 参照用!$J$12) + 3,1)&gt;0,
INDEX(中間シート!B$1:B$149,QUOTIENT(ROW(A1544)-2, 参照用!$J$12) + 3,1),
"")</f>
        <v>46037</v>
      </c>
      <c r="B1544" s="8" t="str">
        <f>IF(INDEX(中間シート!D$1:D$149,QUOTIENT(ROW(B1544)-2, 参照用!$J$12) + 3,1)&gt;0,
INDEX(中間シート!D$1:D$149,QUOTIENT(ROW(B1544)-2, 参照用!$J$12) + 3,1),
"")</f>
        <v>夜</v>
      </c>
      <c r="C1544" s="8" t="str">
        <f>INDEX(中間シート!$A$1:$AZ$149,MATCH(A1544&amp;B1544,中間シート!$A$1:$A$149,0),MATCH(C$1,中間シート!$A$2:$AZ$2,0))</f>
        <v/>
      </c>
      <c r="D1544" s="8" t="str">
        <f>INDEX(中間シート!$A$1:$AZ$149,MATCH($A1544&amp;$B1544,中間シート!$A$1:$A$149,0),MATCH(D$1,中間シート!$A$2:$AZ$2,0))</f>
        <v/>
      </c>
      <c r="E1544" t="str">
        <f>IF(
A1544="","",
VLOOKUP(MOD(ROW(A1544)-2, 参照用!$J$12) + 1,参照用!$N$1:$P$50,2,0)
)</f>
        <v>時間帯</v>
      </c>
      <c r="F1544" t="str">
        <f xml:space="preserve">
IF(A1544="","",
VLOOKUP(MOD(ROW(A1544)-2, 参照用!$J$12) + 1,参照用!$N$1:$P$50,3,0)
)</f>
        <v>時間帯</v>
      </c>
      <c r="G1544" t="str">
        <f xml:space="preserve">
IF(A1544="","",
IFERROR(
INDEX(中間シート!$B:$CB,
MATCH(A1544&amp;B1544,中間シート!$A$1:$A$149,0),
MATCH(F1544,中間シート!$B$2:$CB$2,0)
),
"")
)</f>
        <v>夜</v>
      </c>
      <c r="H1544" t="str">
        <f t="shared" si="72"/>
        <v/>
      </c>
      <c r="I1544" t="str">
        <f t="shared" si="73"/>
        <v>夜</v>
      </c>
      <c r="J1544" t="str">
        <f xml:space="preserve">
_xlfn.SWITCH(E1544,
"良好サイン",H1544*VLOOKUP(F1544,参照用!$P$2:$Q$55,2,0),
"注意サイン",H1544*VLOOKUP(F1544,参照用!$P$2:$Q$55,2,0),
""
)</f>
        <v/>
      </c>
      <c r="K1544" s="20">
        <f t="shared" si="74"/>
        <v>60</v>
      </c>
    </row>
    <row r="1545" spans="1:11" x14ac:dyDescent="0.2">
      <c r="A1545" s="8">
        <f>IF(INDEX(中間シート!B$1:B$149,QUOTIENT(ROW(A1545)-2, 参照用!$J$12) + 3,1)&gt;0,
INDEX(中間シート!B$1:B$149,QUOTIENT(ROW(A1545)-2, 参照用!$J$12) + 3,1),
"")</f>
        <v>46037</v>
      </c>
      <c r="B1545" s="8" t="str">
        <f>IF(INDEX(中間シート!D$1:D$149,QUOTIENT(ROW(B1545)-2, 参照用!$J$12) + 3,1)&gt;0,
INDEX(中間シート!D$1:D$149,QUOTIENT(ROW(B1545)-2, 参照用!$J$12) + 3,1),
"")</f>
        <v>夜</v>
      </c>
      <c r="C1545" s="8" t="str">
        <f>INDEX(中間シート!$A$1:$AZ$149,MATCH(A1545&amp;B1545,中間シート!$A$1:$A$149,0),MATCH(C$1,中間シート!$A$2:$AZ$2,0))</f>
        <v/>
      </c>
      <c r="D1545" s="8" t="str">
        <f>INDEX(中間シート!$A$1:$AZ$149,MATCH($A1545&amp;$B1545,中間シート!$A$1:$A$149,0),MATCH(D$1,中間シート!$A$2:$AZ$2,0))</f>
        <v/>
      </c>
      <c r="E1545" t="str">
        <f>IF(
A1545="","",
VLOOKUP(MOD(ROW(A1545)-2, 参照用!$J$12) + 1,参照用!$N$1:$P$50,2,0)
)</f>
        <v>気候</v>
      </c>
      <c r="F1545" t="str">
        <f xml:space="preserve">
IF(A1545="","",
VLOOKUP(MOD(ROW(A1545)-2, 参照用!$J$12) + 1,参照用!$N$1:$P$50,3,0)
)</f>
        <v>天気</v>
      </c>
      <c r="G1545" t="str">
        <f xml:space="preserve">
IF(A1545="","",
IFERROR(
INDEX(中間シート!$B:$CB,
MATCH(A1545&amp;B1545,中間シート!$A$1:$A$149,0),
MATCH(F1545,中間シート!$B$2:$CB$2,0)
),
"")
)</f>
        <v/>
      </c>
      <c r="H1545" t="str">
        <f t="shared" si="72"/>
        <v/>
      </c>
      <c r="I1545" t="str">
        <f t="shared" si="73"/>
        <v/>
      </c>
      <c r="J1545" t="str">
        <f xml:space="preserve">
_xlfn.SWITCH(E1545,
"良好サイン",H1545*VLOOKUP(F1545,参照用!$P$2:$Q$55,2,0),
"注意サイン",H1545*VLOOKUP(F1545,参照用!$P$2:$Q$55,2,0),
""
)</f>
        <v/>
      </c>
      <c r="K1545" s="20">
        <f t="shared" si="74"/>
        <v>60</v>
      </c>
    </row>
    <row r="1546" spans="1:11" x14ac:dyDescent="0.2">
      <c r="A1546" s="8">
        <f>IF(INDEX(中間シート!B$1:B$149,QUOTIENT(ROW(A1546)-2, 参照用!$J$12) + 3,1)&gt;0,
INDEX(中間シート!B$1:B$149,QUOTIENT(ROW(A1546)-2, 参照用!$J$12) + 3,1),
"")</f>
        <v>46037</v>
      </c>
      <c r="B1546" s="8" t="str">
        <f>IF(INDEX(中間シート!D$1:D$149,QUOTIENT(ROW(B1546)-2, 参照用!$J$12) + 3,1)&gt;0,
INDEX(中間シート!D$1:D$149,QUOTIENT(ROW(B1546)-2, 参照用!$J$12) + 3,1),
"")</f>
        <v>夜</v>
      </c>
      <c r="C1546" s="8" t="str">
        <f>INDEX(中間シート!$A$1:$AZ$149,MATCH(A1546&amp;B1546,中間シート!$A$1:$A$149,0),MATCH(C$1,中間シート!$A$2:$AZ$2,0))</f>
        <v/>
      </c>
      <c r="D1546" s="8" t="str">
        <f>INDEX(中間シート!$A$1:$AZ$149,MATCH($A1546&amp;$B1546,中間シート!$A$1:$A$149,0),MATCH(D$1,中間シート!$A$2:$AZ$2,0))</f>
        <v/>
      </c>
      <c r="E1546" t="str">
        <f>IF(
A1546="","",
VLOOKUP(MOD(ROW(A1546)-2, 参照用!$J$12) + 1,参照用!$N$1:$P$50,2,0)
)</f>
        <v>気候</v>
      </c>
      <c r="F1546" t="str">
        <f xml:space="preserve">
IF(A1546="","",
VLOOKUP(MOD(ROW(A1546)-2, 参照用!$J$12) + 1,参照用!$N$1:$P$50,3,0)
)</f>
        <v>気温</v>
      </c>
      <c r="G1546" t="str">
        <f xml:space="preserve">
IF(A1546="","",
IFERROR(
INDEX(中間シート!$B:$CB,
MATCH(A1546&amp;B1546,中間シート!$A$1:$A$149,0),
MATCH(F1546,中間シート!$B$2:$CB$2,0)
),
"")
)</f>
        <v/>
      </c>
      <c r="H1546" t="str">
        <f t="shared" si="72"/>
        <v/>
      </c>
      <c r="I1546" t="str">
        <f t="shared" si="73"/>
        <v/>
      </c>
      <c r="J1546" t="str">
        <f xml:space="preserve">
_xlfn.SWITCH(E1546,
"良好サイン",H1546*VLOOKUP(F1546,参照用!$P$2:$Q$55,2,0),
"注意サイン",H1546*VLOOKUP(F1546,参照用!$P$2:$Q$55,2,0),
""
)</f>
        <v/>
      </c>
      <c r="K1546" s="20">
        <f t="shared" si="74"/>
        <v>60</v>
      </c>
    </row>
    <row r="1547" spans="1:11" x14ac:dyDescent="0.2">
      <c r="A1547" s="8">
        <f>IF(INDEX(中間シート!B$1:B$149,QUOTIENT(ROW(A1547)-2, 参照用!$J$12) + 3,1)&gt;0,
INDEX(中間シート!B$1:B$149,QUOTIENT(ROW(A1547)-2, 参照用!$J$12) + 3,1),
"")</f>
        <v>46037</v>
      </c>
      <c r="B1547" s="8" t="str">
        <f>IF(INDEX(中間シート!D$1:D$149,QUOTIENT(ROW(B1547)-2, 参照用!$J$12) + 3,1)&gt;0,
INDEX(中間シート!D$1:D$149,QUOTIENT(ROW(B1547)-2, 参照用!$J$12) + 3,1),
"")</f>
        <v>夜</v>
      </c>
      <c r="C1547" s="8" t="str">
        <f>INDEX(中間シート!$A$1:$AZ$149,MATCH(A1547&amp;B1547,中間シート!$A$1:$A$149,0),MATCH(C$1,中間シート!$A$2:$AZ$2,0))</f>
        <v/>
      </c>
      <c r="D1547" s="8" t="str">
        <f>INDEX(中間シート!$A$1:$AZ$149,MATCH($A1547&amp;$B1547,中間シート!$A$1:$A$149,0),MATCH(D$1,中間シート!$A$2:$AZ$2,0))</f>
        <v/>
      </c>
      <c r="E1547" t="str">
        <f>IF(
A1547="","",
VLOOKUP(MOD(ROW(A1547)-2, 参照用!$J$12) + 1,参照用!$N$1:$P$50,2,0)
)</f>
        <v>基礎指標</v>
      </c>
      <c r="F1547" t="str">
        <f xml:space="preserve">
IF(A1547="","",
VLOOKUP(MOD(ROW(A1547)-2, 参照用!$J$12) + 1,参照用!$N$1:$P$50,3,0)
)</f>
        <v>睡眠</v>
      </c>
      <c r="G1547">
        <f xml:space="preserve">
IF(A1547="","",
IFERROR(
INDEX(中間シート!$B:$CB,
MATCH(A1547&amp;B1547,中間シート!$A$1:$A$149,0),
MATCH(F1547,中間シート!$B$2:$CB$2,0)
),
"")
)</f>
        <v>0</v>
      </c>
      <c r="H1547">
        <f t="shared" si="72"/>
        <v>0</v>
      </c>
      <c r="I1547" t="str">
        <f t="shared" si="73"/>
        <v/>
      </c>
      <c r="J1547" t="str">
        <f xml:space="preserve">
_xlfn.SWITCH(E1547,
"良好サイン",H1547*VLOOKUP(F1547,参照用!$P$2:$Q$55,2,0),
"注意サイン",H1547*VLOOKUP(F1547,参照用!$P$2:$Q$55,2,0),
""
)</f>
        <v/>
      </c>
      <c r="K1547" s="20">
        <f t="shared" si="74"/>
        <v>60</v>
      </c>
    </row>
    <row r="1548" spans="1:11" x14ac:dyDescent="0.2">
      <c r="A1548" s="8">
        <f>IF(INDEX(中間シート!B$1:B$149,QUOTIENT(ROW(A1548)-2, 参照用!$J$12) + 3,1)&gt;0,
INDEX(中間シート!B$1:B$149,QUOTIENT(ROW(A1548)-2, 参照用!$J$12) + 3,1),
"")</f>
        <v>46037</v>
      </c>
      <c r="B1548" s="8" t="str">
        <f>IF(INDEX(中間シート!D$1:D$149,QUOTIENT(ROW(B1548)-2, 参照用!$J$12) + 3,1)&gt;0,
INDEX(中間シート!D$1:D$149,QUOTIENT(ROW(B1548)-2, 参照用!$J$12) + 3,1),
"")</f>
        <v>夜</v>
      </c>
      <c r="C1548" s="8" t="str">
        <f>INDEX(中間シート!$A$1:$AZ$149,MATCH(A1548&amp;B1548,中間シート!$A$1:$A$149,0),MATCH(C$1,中間シート!$A$2:$AZ$2,0))</f>
        <v/>
      </c>
      <c r="D1548" s="8" t="str">
        <f>INDEX(中間シート!$A$1:$AZ$149,MATCH($A1548&amp;$B1548,中間シート!$A$1:$A$149,0),MATCH(D$1,中間シート!$A$2:$AZ$2,0))</f>
        <v/>
      </c>
      <c r="E1548" t="str">
        <f>IF(
A1548="","",
VLOOKUP(MOD(ROW(A1548)-2, 参照用!$J$12) + 1,参照用!$N$1:$P$50,2,0)
)</f>
        <v>基礎指標</v>
      </c>
      <c r="F1548" t="str">
        <f xml:space="preserve">
IF(A1548="","",
VLOOKUP(MOD(ROW(A1548)-2, 参照用!$J$12) + 1,参照用!$N$1:$P$50,3,0)
)</f>
        <v>食事</v>
      </c>
      <c r="G1548">
        <f xml:space="preserve">
IF(A1548="","",
IFERROR(
INDEX(中間シート!$B:$CB,
MATCH(A1548&amp;B1548,中間シート!$A$1:$A$149,0),
MATCH(F1548,中間シート!$B$2:$CB$2,0)
),
"")
)</f>
        <v>0</v>
      </c>
      <c r="H1548">
        <f t="shared" si="72"/>
        <v>0</v>
      </c>
      <c r="I1548" t="str">
        <f t="shared" si="73"/>
        <v/>
      </c>
      <c r="J1548" t="str">
        <f xml:space="preserve">
_xlfn.SWITCH(E1548,
"良好サイン",H1548*VLOOKUP(F1548,参照用!$P$2:$Q$55,2,0),
"注意サイン",H1548*VLOOKUP(F1548,参照用!$P$2:$Q$55,2,0),
""
)</f>
        <v/>
      </c>
      <c r="K1548" s="20">
        <f t="shared" si="74"/>
        <v>60</v>
      </c>
    </row>
    <row r="1549" spans="1:11" x14ac:dyDescent="0.2">
      <c r="A1549" s="8">
        <f>IF(INDEX(中間シート!B$1:B$149,QUOTIENT(ROW(A1549)-2, 参照用!$J$12) + 3,1)&gt;0,
INDEX(中間シート!B$1:B$149,QUOTIENT(ROW(A1549)-2, 参照用!$J$12) + 3,1),
"")</f>
        <v>46037</v>
      </c>
      <c r="B1549" s="8" t="str">
        <f>IF(INDEX(中間シート!D$1:D$149,QUOTIENT(ROW(B1549)-2, 参照用!$J$12) + 3,1)&gt;0,
INDEX(中間シート!D$1:D$149,QUOTIENT(ROW(B1549)-2, 参照用!$J$12) + 3,1),
"")</f>
        <v>夜</v>
      </c>
      <c r="C1549" s="8" t="str">
        <f>INDEX(中間シート!$A$1:$AZ$149,MATCH(A1549&amp;B1549,中間シート!$A$1:$A$149,0),MATCH(C$1,中間シート!$A$2:$AZ$2,0))</f>
        <v/>
      </c>
      <c r="D1549" s="8" t="str">
        <f>INDEX(中間シート!$A$1:$AZ$149,MATCH($A1549&amp;$B1549,中間シート!$A$1:$A$149,0),MATCH(D$1,中間シート!$A$2:$AZ$2,0))</f>
        <v/>
      </c>
      <c r="E1549" t="str">
        <f>IF(
A1549="","",
VLOOKUP(MOD(ROW(A1549)-2, 参照用!$J$12) + 1,参照用!$N$1:$P$50,2,0)
)</f>
        <v>基礎指標</v>
      </c>
      <c r="F1549" t="str">
        <f xml:space="preserve">
IF(A1549="","",
VLOOKUP(MOD(ROW(A1549)-2, 参照用!$J$12) + 1,参照用!$N$1:$P$50,3,0)
)</f>
        <v>ストレス</v>
      </c>
      <c r="G1549">
        <f xml:space="preserve">
IF(A1549="","",
IFERROR(
INDEX(中間シート!$B:$CB,
MATCH(A1549&amp;B1549,中間シート!$A$1:$A$149,0),
MATCH(F1549,中間シート!$B$2:$CB$2,0)
),
"")
)</f>
        <v>0</v>
      </c>
      <c r="H1549">
        <f t="shared" si="72"/>
        <v>0</v>
      </c>
      <c r="I1549" t="str">
        <f t="shared" si="73"/>
        <v/>
      </c>
      <c r="J1549" t="str">
        <f xml:space="preserve">
_xlfn.SWITCH(E1549,
"良好サイン",H1549*VLOOKUP(F1549,参照用!$P$2:$Q$55,2,0),
"注意サイン",H1549*VLOOKUP(F1549,参照用!$P$2:$Q$55,2,0),
""
)</f>
        <v/>
      </c>
      <c r="K1549" s="20">
        <f t="shared" si="74"/>
        <v>60</v>
      </c>
    </row>
    <row r="1550" spans="1:11" x14ac:dyDescent="0.2">
      <c r="A1550" s="8">
        <f>IF(INDEX(中間シート!B$1:B$149,QUOTIENT(ROW(A1550)-2, 参照用!$J$12) + 3,1)&gt;0,
INDEX(中間シート!B$1:B$149,QUOTIENT(ROW(A1550)-2, 参照用!$J$12) + 3,1),
"")</f>
        <v>46037</v>
      </c>
      <c r="B1550" s="8" t="str">
        <f>IF(INDEX(中間シート!D$1:D$149,QUOTIENT(ROW(B1550)-2, 参照用!$J$12) + 3,1)&gt;0,
INDEX(中間シート!D$1:D$149,QUOTIENT(ROW(B1550)-2, 参照用!$J$12) + 3,1),
"")</f>
        <v>夜</v>
      </c>
      <c r="C1550" s="8" t="str">
        <f>INDEX(中間シート!$A$1:$AZ$149,MATCH(A1550&amp;B1550,中間シート!$A$1:$A$149,0),MATCH(C$1,中間シート!$A$2:$AZ$2,0))</f>
        <v/>
      </c>
      <c r="D1550" s="8" t="str">
        <f>INDEX(中間シート!$A$1:$AZ$149,MATCH($A1550&amp;$B1550,中間シート!$A$1:$A$149,0),MATCH(D$1,中間シート!$A$2:$AZ$2,0))</f>
        <v/>
      </c>
      <c r="E1550" t="str">
        <f>IF(
A1550="","",
VLOOKUP(MOD(ROW(A1550)-2, 参照用!$J$12) + 1,参照用!$N$1:$P$50,2,0)
)</f>
        <v>良好サイン</v>
      </c>
      <c r="F1550" t="str">
        <f xml:space="preserve">
IF(A1550="","",
VLOOKUP(MOD(ROW(A1550)-2, 参照用!$J$12) + 1,参照用!$N$1:$P$50,3,0)
)</f>
        <v>プラス思考</v>
      </c>
      <c r="G1550">
        <f xml:space="preserve">
IF(A1550="","",
IFERROR(
INDEX(中間シート!$B:$CB,
MATCH(A1550&amp;B1550,中間シート!$A$1:$A$149,0),
MATCH(F1550,中間シート!$B$2:$CB$2,0)
),
"")
)</f>
        <v>0</v>
      </c>
      <c r="H1550">
        <f t="shared" si="72"/>
        <v>0</v>
      </c>
      <c r="I1550" t="str">
        <f t="shared" si="73"/>
        <v/>
      </c>
      <c r="J1550">
        <f xml:space="preserve">
_xlfn.SWITCH(E1550,
"良好サイン",H1550*VLOOKUP(F1550,参照用!$P$2:$Q$55,2,0),
"注意サイン",H1550*VLOOKUP(F1550,参照用!$P$2:$Q$55,2,0),
""
)</f>
        <v>0</v>
      </c>
      <c r="K1550" s="20">
        <f t="shared" si="74"/>
        <v>60</v>
      </c>
    </row>
    <row r="1551" spans="1:11" x14ac:dyDescent="0.2">
      <c r="A1551" s="8">
        <f>IF(INDEX(中間シート!B$1:B$149,QUOTIENT(ROW(A1551)-2, 参照用!$J$12) + 3,1)&gt;0,
INDEX(中間シート!B$1:B$149,QUOTIENT(ROW(A1551)-2, 参照用!$J$12) + 3,1),
"")</f>
        <v>46037</v>
      </c>
      <c r="B1551" s="8" t="str">
        <f>IF(INDEX(中間シート!D$1:D$149,QUOTIENT(ROW(B1551)-2, 参照用!$J$12) + 3,1)&gt;0,
INDEX(中間シート!D$1:D$149,QUOTIENT(ROW(B1551)-2, 参照用!$J$12) + 3,1),
"")</f>
        <v>夜</v>
      </c>
      <c r="C1551" s="8" t="str">
        <f>INDEX(中間シート!$A$1:$AZ$149,MATCH(A1551&amp;B1551,中間シート!$A$1:$A$149,0),MATCH(C$1,中間シート!$A$2:$AZ$2,0))</f>
        <v/>
      </c>
      <c r="D1551" s="8" t="str">
        <f>INDEX(中間シート!$A$1:$AZ$149,MATCH($A1551&amp;$B1551,中間シート!$A$1:$A$149,0),MATCH(D$1,中間シート!$A$2:$AZ$2,0))</f>
        <v/>
      </c>
      <c r="E1551" t="str">
        <f>IF(
A1551="","",
VLOOKUP(MOD(ROW(A1551)-2, 参照用!$J$12) + 1,参照用!$N$1:$P$50,2,0)
)</f>
        <v>良好サイン</v>
      </c>
      <c r="F1551" t="str">
        <f xml:space="preserve">
IF(A1551="","",
VLOOKUP(MOD(ROW(A1551)-2, 参照用!$J$12) + 1,参照用!$N$1:$P$50,3,0)
)</f>
        <v>元気</v>
      </c>
      <c r="G1551">
        <f xml:space="preserve">
IF(A1551="","",
IFERROR(
INDEX(中間シート!$B:$CB,
MATCH(A1551&amp;B1551,中間シート!$A$1:$A$149,0),
MATCH(F1551,中間シート!$B$2:$CB$2,0)
),
"")
)</f>
        <v>0</v>
      </c>
      <c r="H1551">
        <f t="shared" si="72"/>
        <v>0</v>
      </c>
      <c r="I1551" t="str">
        <f t="shared" si="73"/>
        <v/>
      </c>
      <c r="J1551">
        <f xml:space="preserve">
_xlfn.SWITCH(E1551,
"良好サイン",H1551*VLOOKUP(F1551,参照用!$P$2:$Q$55,2,0),
"注意サイン",H1551*VLOOKUP(F1551,参照用!$P$2:$Q$55,2,0),
""
)</f>
        <v>0</v>
      </c>
      <c r="K1551" s="20">
        <f t="shared" si="74"/>
        <v>60</v>
      </c>
    </row>
    <row r="1552" spans="1:11" x14ac:dyDescent="0.2">
      <c r="A1552" s="8">
        <f>IF(INDEX(中間シート!B$1:B$149,QUOTIENT(ROW(A1552)-2, 参照用!$J$12) + 3,1)&gt;0,
INDEX(中間シート!B$1:B$149,QUOTIENT(ROW(A1552)-2, 参照用!$J$12) + 3,1),
"")</f>
        <v>46037</v>
      </c>
      <c r="B1552" s="8" t="str">
        <f>IF(INDEX(中間シート!D$1:D$149,QUOTIENT(ROW(B1552)-2, 参照用!$J$12) + 3,1)&gt;0,
INDEX(中間シート!D$1:D$149,QUOTIENT(ROW(B1552)-2, 参照用!$J$12) + 3,1),
"")</f>
        <v>夜</v>
      </c>
      <c r="C1552" s="8" t="str">
        <f>INDEX(中間シート!$A$1:$AZ$149,MATCH(A1552&amp;B1552,中間シート!$A$1:$A$149,0),MATCH(C$1,中間シート!$A$2:$AZ$2,0))</f>
        <v/>
      </c>
      <c r="D1552" s="8" t="str">
        <f>INDEX(中間シート!$A$1:$AZ$149,MATCH($A1552&amp;$B1552,中間シート!$A$1:$A$149,0),MATCH(D$1,中間シート!$A$2:$AZ$2,0))</f>
        <v/>
      </c>
      <c r="E1552" t="str">
        <f>IF(
A1552="","",
VLOOKUP(MOD(ROW(A1552)-2, 参照用!$J$12) + 1,参照用!$N$1:$P$50,2,0)
)</f>
        <v>良好サイン</v>
      </c>
      <c r="F1552" t="str">
        <f xml:space="preserve">
IF(A1552="","",
VLOOKUP(MOD(ROW(A1552)-2, 参照用!$J$12) + 1,参照用!$N$1:$P$50,3,0)
)</f>
        <v>やる気あり</v>
      </c>
      <c r="G1552">
        <f xml:space="preserve">
IF(A1552="","",
IFERROR(
INDEX(中間シート!$B:$CB,
MATCH(A1552&amp;B1552,中間シート!$A$1:$A$149,0),
MATCH(F1552,中間シート!$B$2:$CB$2,0)
),
"")
)</f>
        <v>0</v>
      </c>
      <c r="H1552">
        <f t="shared" si="72"/>
        <v>0</v>
      </c>
      <c r="I1552" t="str">
        <f t="shared" si="73"/>
        <v/>
      </c>
      <c r="J1552">
        <f xml:space="preserve">
_xlfn.SWITCH(E1552,
"良好サイン",H1552*VLOOKUP(F1552,参照用!$P$2:$Q$55,2,0),
"注意サイン",H1552*VLOOKUP(F1552,参照用!$P$2:$Q$55,2,0),
""
)</f>
        <v>0</v>
      </c>
      <c r="K1552" s="20">
        <f t="shared" si="74"/>
        <v>60</v>
      </c>
    </row>
    <row r="1553" spans="1:11" x14ac:dyDescent="0.2">
      <c r="A1553" s="8">
        <f>IF(INDEX(中間シート!B$1:B$149,QUOTIENT(ROW(A1553)-2, 参照用!$J$12) + 3,1)&gt;0,
INDEX(中間シート!B$1:B$149,QUOTIENT(ROW(A1553)-2, 参照用!$J$12) + 3,1),
"")</f>
        <v>46037</v>
      </c>
      <c r="B1553" s="8" t="str">
        <f>IF(INDEX(中間シート!D$1:D$149,QUOTIENT(ROW(B1553)-2, 参照用!$J$12) + 3,1)&gt;0,
INDEX(中間シート!D$1:D$149,QUOTIENT(ROW(B1553)-2, 参照用!$J$12) + 3,1),
"")</f>
        <v>夜</v>
      </c>
      <c r="C1553" s="8" t="str">
        <f>INDEX(中間シート!$A$1:$AZ$149,MATCH(A1553&amp;B1553,中間シート!$A$1:$A$149,0),MATCH(C$1,中間シート!$A$2:$AZ$2,0))</f>
        <v/>
      </c>
      <c r="D1553" s="8" t="str">
        <f>INDEX(中間シート!$A$1:$AZ$149,MATCH($A1553&amp;$B1553,中間シート!$A$1:$A$149,0),MATCH(D$1,中間シート!$A$2:$AZ$2,0))</f>
        <v/>
      </c>
      <c r="E1553" t="str">
        <f>IF(
A1553="","",
VLOOKUP(MOD(ROW(A1553)-2, 参照用!$J$12) + 1,参照用!$N$1:$P$50,2,0)
)</f>
        <v>良好サイン</v>
      </c>
      <c r="F1553" t="str">
        <f xml:space="preserve">
IF(A1553="","",
VLOOKUP(MOD(ROW(A1553)-2, 参照用!$J$12) + 1,参照用!$N$1:$P$50,3,0)
)</f>
        <v>心に余裕</v>
      </c>
      <c r="G1553">
        <f xml:space="preserve">
IF(A1553="","",
IFERROR(
INDEX(中間シート!$B:$CB,
MATCH(A1553&amp;B1553,中間シート!$A$1:$A$149,0),
MATCH(F1553,中間シート!$B$2:$CB$2,0)
),
"")
)</f>
        <v>0</v>
      </c>
      <c r="H1553">
        <f t="shared" si="72"/>
        <v>0</v>
      </c>
      <c r="I1553" t="str">
        <f t="shared" si="73"/>
        <v/>
      </c>
      <c r="J1553">
        <f xml:space="preserve">
_xlfn.SWITCH(E1553,
"良好サイン",H1553*VLOOKUP(F1553,参照用!$P$2:$Q$55,2,0),
"注意サイン",H1553*VLOOKUP(F1553,参照用!$P$2:$Q$55,2,0),
""
)</f>
        <v>0</v>
      </c>
      <c r="K1553" s="20">
        <f t="shared" si="74"/>
        <v>60</v>
      </c>
    </row>
    <row r="1554" spans="1:11" x14ac:dyDescent="0.2">
      <c r="A1554" s="8">
        <f>IF(INDEX(中間シート!B$1:B$149,QUOTIENT(ROW(A1554)-2, 参照用!$J$12) + 3,1)&gt;0,
INDEX(中間シート!B$1:B$149,QUOTIENT(ROW(A1554)-2, 参照用!$J$12) + 3,1),
"")</f>
        <v>46037</v>
      </c>
      <c r="B1554" s="8" t="str">
        <f>IF(INDEX(中間シート!D$1:D$149,QUOTIENT(ROW(B1554)-2, 参照用!$J$12) + 3,1)&gt;0,
INDEX(中間シート!D$1:D$149,QUOTIENT(ROW(B1554)-2, 参照用!$J$12) + 3,1),
"")</f>
        <v>夜</v>
      </c>
      <c r="C1554" s="8" t="str">
        <f>INDEX(中間シート!$A$1:$AZ$149,MATCH(A1554&amp;B1554,中間シート!$A$1:$A$149,0),MATCH(C$1,中間シート!$A$2:$AZ$2,0))</f>
        <v/>
      </c>
      <c r="D1554" s="8" t="str">
        <f>INDEX(中間シート!$A$1:$AZ$149,MATCH($A1554&amp;$B1554,中間シート!$A$1:$A$149,0),MATCH(D$1,中間シート!$A$2:$AZ$2,0))</f>
        <v/>
      </c>
      <c r="E1554" t="str">
        <f>IF(
A1554="","",
VLOOKUP(MOD(ROW(A1554)-2, 参照用!$J$12) + 1,参照用!$N$1:$P$50,2,0)
)</f>
        <v>良好サイン</v>
      </c>
      <c r="F1554" t="str">
        <f xml:space="preserve">
IF(A1554="","",
VLOOKUP(MOD(ROW(A1554)-2, 参照用!$J$12) + 1,参照用!$N$1:$P$50,3,0)
)</f>
        <v>イキイキ</v>
      </c>
      <c r="G1554">
        <f xml:space="preserve">
IF(A1554="","",
IFERROR(
INDEX(中間シート!$B:$CB,
MATCH(A1554&amp;B1554,中間シート!$A$1:$A$149,0),
MATCH(F1554,中間シート!$B$2:$CB$2,0)
),
"")
)</f>
        <v>0</v>
      </c>
      <c r="H1554">
        <f t="shared" si="72"/>
        <v>0</v>
      </c>
      <c r="I1554" t="str">
        <f t="shared" si="73"/>
        <v/>
      </c>
      <c r="J1554">
        <f xml:space="preserve">
_xlfn.SWITCH(E1554,
"良好サイン",H1554*VLOOKUP(F1554,参照用!$P$2:$Q$55,2,0),
"注意サイン",H1554*VLOOKUP(F1554,参照用!$P$2:$Q$55,2,0),
""
)</f>
        <v>0</v>
      </c>
      <c r="K1554" s="20">
        <f t="shared" si="74"/>
        <v>60</v>
      </c>
    </row>
    <row r="1555" spans="1:11" x14ac:dyDescent="0.2">
      <c r="A1555" s="8">
        <f>IF(INDEX(中間シート!B$1:B$149,QUOTIENT(ROW(A1555)-2, 参照用!$J$12) + 3,1)&gt;0,
INDEX(中間シート!B$1:B$149,QUOTIENT(ROW(A1555)-2, 参照用!$J$12) + 3,1),
"")</f>
        <v>46037</v>
      </c>
      <c r="B1555" s="8" t="str">
        <f>IF(INDEX(中間シート!D$1:D$149,QUOTIENT(ROW(B1555)-2, 参照用!$J$12) + 3,1)&gt;0,
INDEX(中間シート!D$1:D$149,QUOTIENT(ROW(B1555)-2, 参照用!$J$12) + 3,1),
"")</f>
        <v>夜</v>
      </c>
      <c r="C1555" s="8" t="str">
        <f>INDEX(中間シート!$A$1:$AZ$149,MATCH(A1555&amp;B1555,中間シート!$A$1:$A$149,0),MATCH(C$1,中間シート!$A$2:$AZ$2,0))</f>
        <v/>
      </c>
      <c r="D1555" s="8" t="str">
        <f>INDEX(中間シート!$A$1:$AZ$149,MATCH($A1555&amp;$B1555,中間シート!$A$1:$A$149,0),MATCH(D$1,中間シート!$A$2:$AZ$2,0))</f>
        <v/>
      </c>
      <c r="E1555" t="str">
        <f>IF(
A1555="","",
VLOOKUP(MOD(ROW(A1555)-2, 参照用!$J$12) + 1,参照用!$N$1:$P$50,2,0)
)</f>
        <v>良好サイン</v>
      </c>
      <c r="F1555" t="str">
        <f xml:space="preserve">
IF(A1555="","",
VLOOKUP(MOD(ROW(A1555)-2, 参照用!$J$12) + 1,参照用!$N$1:$P$50,3,0)
)</f>
        <v>活動的</v>
      </c>
      <c r="G1555">
        <f xml:space="preserve">
IF(A1555="","",
IFERROR(
INDEX(中間シート!$B:$CB,
MATCH(A1555&amp;B1555,中間シート!$A$1:$A$149,0),
MATCH(F1555,中間シート!$B$2:$CB$2,0)
),
"")
)</f>
        <v>0</v>
      </c>
      <c r="H1555">
        <f t="shared" si="72"/>
        <v>0</v>
      </c>
      <c r="I1555" t="str">
        <f t="shared" si="73"/>
        <v/>
      </c>
      <c r="J1555">
        <f xml:space="preserve">
_xlfn.SWITCH(E1555,
"良好サイン",H1555*VLOOKUP(F1555,参照用!$P$2:$Q$55,2,0),
"注意サイン",H1555*VLOOKUP(F1555,参照用!$P$2:$Q$55,2,0),
""
)</f>
        <v>0</v>
      </c>
      <c r="K1555" s="20">
        <f t="shared" si="74"/>
        <v>60</v>
      </c>
    </row>
    <row r="1556" spans="1:11" x14ac:dyDescent="0.2">
      <c r="A1556" s="8">
        <f>IF(INDEX(中間シート!B$1:B$149,QUOTIENT(ROW(A1556)-2, 参照用!$J$12) + 3,1)&gt;0,
INDEX(中間シート!B$1:B$149,QUOTIENT(ROW(A1556)-2, 参照用!$J$12) + 3,1),
"")</f>
        <v>46037</v>
      </c>
      <c r="B1556" s="8" t="str">
        <f>IF(INDEX(中間シート!D$1:D$149,QUOTIENT(ROW(B1556)-2, 参照用!$J$12) + 3,1)&gt;0,
INDEX(中間シート!D$1:D$149,QUOTIENT(ROW(B1556)-2, 参照用!$J$12) + 3,1),
"")</f>
        <v>夜</v>
      </c>
      <c r="C1556" s="8" t="str">
        <f>INDEX(中間シート!$A$1:$AZ$149,MATCH(A1556&amp;B1556,中間シート!$A$1:$A$149,0),MATCH(C$1,中間シート!$A$2:$AZ$2,0))</f>
        <v/>
      </c>
      <c r="D1556" s="8" t="str">
        <f>INDEX(中間シート!$A$1:$AZ$149,MATCH($A1556&amp;$B1556,中間シート!$A$1:$A$149,0),MATCH(D$1,中間シート!$A$2:$AZ$2,0))</f>
        <v/>
      </c>
      <c r="E1556" t="str">
        <f>IF(
A1556="","",
VLOOKUP(MOD(ROW(A1556)-2, 参照用!$J$12) + 1,参照用!$N$1:$P$50,2,0)
)</f>
        <v>注意サイン</v>
      </c>
      <c r="F1556" t="str">
        <f xml:space="preserve">
IF(A1556="","",
VLOOKUP(MOD(ROW(A1556)-2, 参照用!$J$12) + 1,参照用!$N$1:$P$50,3,0)
)</f>
        <v>ため息が増加</v>
      </c>
      <c r="G1556">
        <f xml:space="preserve">
IF(A1556="","",
IFERROR(
INDEX(中間シート!$B:$CB,
MATCH(A1556&amp;B1556,中間シート!$A$1:$A$149,0),
MATCH(F1556,中間シート!$B$2:$CB$2,0)
),
"")
)</f>
        <v>0</v>
      </c>
      <c r="H1556">
        <f t="shared" si="72"/>
        <v>0</v>
      </c>
      <c r="I1556" t="str">
        <f t="shared" si="73"/>
        <v/>
      </c>
      <c r="J1556">
        <f xml:space="preserve">
_xlfn.SWITCH(E1556,
"良好サイン",H1556*VLOOKUP(F1556,参照用!$P$2:$Q$55,2,0),
"注意サイン",H1556*VLOOKUP(F1556,参照用!$P$2:$Q$55,2,0),
""
)</f>
        <v>0</v>
      </c>
      <c r="K1556" s="20">
        <f t="shared" si="74"/>
        <v>60</v>
      </c>
    </row>
    <row r="1557" spans="1:11" x14ac:dyDescent="0.2">
      <c r="A1557" s="8">
        <f>IF(INDEX(中間シート!B$1:B$149,QUOTIENT(ROW(A1557)-2, 参照用!$J$12) + 3,1)&gt;0,
INDEX(中間シート!B$1:B$149,QUOTIENT(ROW(A1557)-2, 参照用!$J$12) + 3,1),
"")</f>
        <v>46037</v>
      </c>
      <c r="B1557" s="8" t="str">
        <f>IF(INDEX(中間シート!D$1:D$149,QUOTIENT(ROW(B1557)-2, 参照用!$J$12) + 3,1)&gt;0,
INDEX(中間シート!D$1:D$149,QUOTIENT(ROW(B1557)-2, 参照用!$J$12) + 3,1),
"")</f>
        <v>夜</v>
      </c>
      <c r="C1557" s="8" t="str">
        <f>INDEX(中間シート!$A$1:$AZ$149,MATCH(A1557&amp;B1557,中間シート!$A$1:$A$149,0),MATCH(C$1,中間シート!$A$2:$AZ$2,0))</f>
        <v/>
      </c>
      <c r="D1557" s="8" t="str">
        <f>INDEX(中間シート!$A$1:$AZ$149,MATCH($A1557&amp;$B1557,中間シート!$A$1:$A$149,0),MATCH(D$1,中間シート!$A$2:$AZ$2,0))</f>
        <v/>
      </c>
      <c r="E1557" t="str">
        <f>IF(
A1557="","",
VLOOKUP(MOD(ROW(A1557)-2, 参照用!$J$12) + 1,参照用!$N$1:$P$50,2,0)
)</f>
        <v>注意サイン</v>
      </c>
      <c r="F1557" t="str">
        <f xml:space="preserve">
IF(A1557="","",
VLOOKUP(MOD(ROW(A1557)-2, 参照用!$J$12) + 1,参照用!$N$1:$P$50,3,0)
)</f>
        <v>もやもや</v>
      </c>
      <c r="G1557">
        <f xml:space="preserve">
IF(A1557="","",
IFERROR(
INDEX(中間シート!$B:$CB,
MATCH(A1557&amp;B1557,中間シート!$A$1:$A$149,0),
MATCH(F1557,中間シート!$B$2:$CB$2,0)
),
"")
)</f>
        <v>0</v>
      </c>
      <c r="H1557">
        <f t="shared" si="72"/>
        <v>0</v>
      </c>
      <c r="I1557" t="str">
        <f t="shared" si="73"/>
        <v/>
      </c>
      <c r="J1557">
        <f xml:space="preserve">
_xlfn.SWITCH(E1557,
"良好サイン",H1557*VLOOKUP(F1557,参照用!$P$2:$Q$55,2,0),
"注意サイン",H1557*VLOOKUP(F1557,参照用!$P$2:$Q$55,2,0),
""
)</f>
        <v>0</v>
      </c>
      <c r="K1557" s="20">
        <f t="shared" si="74"/>
        <v>60</v>
      </c>
    </row>
    <row r="1558" spans="1:11" x14ac:dyDescent="0.2">
      <c r="A1558" s="8">
        <f>IF(INDEX(中間シート!B$1:B$149,QUOTIENT(ROW(A1558)-2, 参照用!$J$12) + 3,1)&gt;0,
INDEX(中間シート!B$1:B$149,QUOTIENT(ROW(A1558)-2, 参照用!$J$12) + 3,1),
"")</f>
        <v>46037</v>
      </c>
      <c r="B1558" s="8" t="str">
        <f>IF(INDEX(中間シート!D$1:D$149,QUOTIENT(ROW(B1558)-2, 参照用!$J$12) + 3,1)&gt;0,
INDEX(中間シート!D$1:D$149,QUOTIENT(ROW(B1558)-2, 参照用!$J$12) + 3,1),
"")</f>
        <v>夜</v>
      </c>
      <c r="C1558" s="8" t="str">
        <f>INDEX(中間シート!$A$1:$AZ$149,MATCH(A1558&amp;B1558,中間シート!$A$1:$A$149,0),MATCH(C$1,中間シート!$A$2:$AZ$2,0))</f>
        <v/>
      </c>
      <c r="D1558" s="8" t="str">
        <f>INDEX(中間シート!$A$1:$AZ$149,MATCH($A1558&amp;$B1558,中間シート!$A$1:$A$149,0),MATCH(D$1,中間シート!$A$2:$AZ$2,0))</f>
        <v/>
      </c>
      <c r="E1558" t="str">
        <f>IF(
A1558="","",
VLOOKUP(MOD(ROW(A1558)-2, 参照用!$J$12) + 1,参照用!$N$1:$P$50,2,0)
)</f>
        <v>注意サイン</v>
      </c>
      <c r="F1558" t="str">
        <f xml:space="preserve">
IF(A1558="","",
VLOOKUP(MOD(ROW(A1558)-2, 参照用!$J$12) + 1,参照用!$N$1:$P$50,3,0)
)</f>
        <v>だるい</v>
      </c>
      <c r="G1558">
        <f xml:space="preserve">
IF(A1558="","",
IFERROR(
INDEX(中間シート!$B:$CB,
MATCH(A1558&amp;B1558,中間シート!$A$1:$A$149,0),
MATCH(F1558,中間シート!$B$2:$CB$2,0)
),
"")
)</f>
        <v>0</v>
      </c>
      <c r="H1558">
        <f t="shared" si="72"/>
        <v>0</v>
      </c>
      <c r="I1558" t="str">
        <f t="shared" si="73"/>
        <v/>
      </c>
      <c r="J1558">
        <f xml:space="preserve">
_xlfn.SWITCH(E1558,
"良好サイン",H1558*VLOOKUP(F1558,参照用!$P$2:$Q$55,2,0),
"注意サイン",H1558*VLOOKUP(F1558,参照用!$P$2:$Q$55,2,0),
""
)</f>
        <v>0</v>
      </c>
      <c r="K1558" s="20">
        <f t="shared" si="74"/>
        <v>60</v>
      </c>
    </row>
    <row r="1559" spans="1:11" x14ac:dyDescent="0.2">
      <c r="A1559" s="8">
        <f>IF(INDEX(中間シート!B$1:B$149,QUOTIENT(ROW(A1559)-2, 参照用!$J$12) + 3,1)&gt;0,
INDEX(中間シート!B$1:B$149,QUOTIENT(ROW(A1559)-2, 参照用!$J$12) + 3,1),
"")</f>
        <v>46037</v>
      </c>
      <c r="B1559" s="8" t="str">
        <f>IF(INDEX(中間シート!D$1:D$149,QUOTIENT(ROW(B1559)-2, 参照用!$J$12) + 3,1)&gt;0,
INDEX(中間シート!D$1:D$149,QUOTIENT(ROW(B1559)-2, 参照用!$J$12) + 3,1),
"")</f>
        <v>夜</v>
      </c>
      <c r="C1559" s="8" t="str">
        <f>INDEX(中間シート!$A$1:$AZ$149,MATCH(A1559&amp;B1559,中間シート!$A$1:$A$149,0),MATCH(C$1,中間シート!$A$2:$AZ$2,0))</f>
        <v/>
      </c>
      <c r="D1559" s="8" t="str">
        <f>INDEX(中間シート!$A$1:$AZ$149,MATCH($A1559&amp;$B1559,中間シート!$A$1:$A$149,0),MATCH(D$1,中間シート!$A$2:$AZ$2,0))</f>
        <v/>
      </c>
      <c r="E1559" t="str">
        <f>IF(
A1559="","",
VLOOKUP(MOD(ROW(A1559)-2, 参照用!$J$12) + 1,参照用!$N$1:$P$50,2,0)
)</f>
        <v>注意サイン</v>
      </c>
      <c r="F1559" t="str">
        <f xml:space="preserve">
IF(A1559="","",
VLOOKUP(MOD(ROW(A1559)-2, 参照用!$J$12) + 1,参照用!$N$1:$P$50,3,0)
)</f>
        <v>ぼーっとする</v>
      </c>
      <c r="G1559">
        <f xml:space="preserve">
IF(A1559="","",
IFERROR(
INDEX(中間シート!$B:$CB,
MATCH(A1559&amp;B1559,中間シート!$A$1:$A$149,0),
MATCH(F1559,中間シート!$B$2:$CB$2,0)
),
"")
)</f>
        <v>0</v>
      </c>
      <c r="H1559">
        <f t="shared" si="72"/>
        <v>0</v>
      </c>
      <c r="I1559" t="str">
        <f t="shared" si="73"/>
        <v/>
      </c>
      <c r="J1559">
        <f xml:space="preserve">
_xlfn.SWITCH(E1559,
"良好サイン",H1559*VLOOKUP(F1559,参照用!$P$2:$Q$55,2,0),
"注意サイン",H1559*VLOOKUP(F1559,参照用!$P$2:$Q$55,2,0),
""
)</f>
        <v>0</v>
      </c>
      <c r="K1559" s="20">
        <f t="shared" si="74"/>
        <v>60</v>
      </c>
    </row>
    <row r="1560" spans="1:11" x14ac:dyDescent="0.2">
      <c r="A1560" s="8">
        <f>IF(INDEX(中間シート!B$1:B$149,QUOTIENT(ROW(A1560)-2, 参照用!$J$12) + 3,1)&gt;0,
INDEX(中間シート!B$1:B$149,QUOTIENT(ROW(A1560)-2, 参照用!$J$12) + 3,1),
"")</f>
        <v>46037</v>
      </c>
      <c r="B1560" s="8" t="str">
        <f>IF(INDEX(中間シート!D$1:D$149,QUOTIENT(ROW(B1560)-2, 参照用!$J$12) + 3,1)&gt;0,
INDEX(中間シート!D$1:D$149,QUOTIENT(ROW(B1560)-2, 参照用!$J$12) + 3,1),
"")</f>
        <v>夜</v>
      </c>
      <c r="C1560" s="8" t="str">
        <f>INDEX(中間シート!$A$1:$AZ$149,MATCH(A1560&amp;B1560,中間シート!$A$1:$A$149,0),MATCH(C$1,中間シート!$A$2:$AZ$2,0))</f>
        <v/>
      </c>
      <c r="D1560" s="8" t="str">
        <f>INDEX(中間シート!$A$1:$AZ$149,MATCH($A1560&amp;$B1560,中間シート!$A$1:$A$149,0),MATCH(D$1,中間シート!$A$2:$AZ$2,0))</f>
        <v/>
      </c>
      <c r="E1560" t="str">
        <f>IF(
A1560="","",
VLOOKUP(MOD(ROW(A1560)-2, 参照用!$J$12) + 1,参照用!$N$1:$P$50,2,0)
)</f>
        <v>注意サイン</v>
      </c>
      <c r="F1560" t="str">
        <f xml:space="preserve">
IF(A1560="","",
VLOOKUP(MOD(ROW(A1560)-2, 参照用!$J$12) + 1,参照用!$N$1:$P$50,3,0)
)</f>
        <v>協調性が低下</v>
      </c>
      <c r="G1560">
        <f xml:space="preserve">
IF(A1560="","",
IFERROR(
INDEX(中間シート!$B:$CB,
MATCH(A1560&amp;B1560,中間シート!$A$1:$A$149,0),
MATCH(F1560,中間シート!$B$2:$CB$2,0)
),
"")
)</f>
        <v>0</v>
      </c>
      <c r="H1560">
        <f t="shared" si="72"/>
        <v>0</v>
      </c>
      <c r="I1560" t="str">
        <f t="shared" si="73"/>
        <v/>
      </c>
      <c r="J1560">
        <f xml:space="preserve">
_xlfn.SWITCH(E1560,
"良好サイン",H1560*VLOOKUP(F1560,参照用!$P$2:$Q$55,2,0),
"注意サイン",H1560*VLOOKUP(F1560,参照用!$P$2:$Q$55,2,0),
""
)</f>
        <v>0</v>
      </c>
      <c r="K1560" s="20">
        <f t="shared" si="74"/>
        <v>60</v>
      </c>
    </row>
    <row r="1561" spans="1:11" x14ac:dyDescent="0.2">
      <c r="A1561" s="8">
        <f>IF(INDEX(中間シート!B$1:B$149,QUOTIENT(ROW(A1561)-2, 参照用!$J$12) + 3,1)&gt;0,
INDEX(中間シート!B$1:B$149,QUOTIENT(ROW(A1561)-2, 参照用!$J$12) + 3,1),
"")</f>
        <v>46037</v>
      </c>
      <c r="B1561" s="8" t="str">
        <f>IF(INDEX(中間シート!D$1:D$149,QUOTIENT(ROW(B1561)-2, 参照用!$J$12) + 3,1)&gt;0,
INDEX(中間シート!D$1:D$149,QUOTIENT(ROW(B1561)-2, 参照用!$J$12) + 3,1),
"")</f>
        <v>夜</v>
      </c>
      <c r="C1561" s="8" t="str">
        <f>INDEX(中間シート!$A$1:$AZ$149,MATCH(A1561&amp;B1561,中間シート!$A$1:$A$149,0),MATCH(C$1,中間シート!$A$2:$AZ$2,0))</f>
        <v/>
      </c>
      <c r="D1561" s="8" t="str">
        <f>INDEX(中間シート!$A$1:$AZ$149,MATCH($A1561&amp;$B1561,中間シート!$A$1:$A$149,0),MATCH(D$1,中間シート!$A$2:$AZ$2,0))</f>
        <v/>
      </c>
      <c r="E1561" t="str">
        <f>IF(
A1561="","",
VLOOKUP(MOD(ROW(A1561)-2, 参照用!$J$12) + 1,参照用!$N$1:$P$50,2,0)
)</f>
        <v>注意サイン</v>
      </c>
      <c r="F1561" t="str">
        <f xml:space="preserve">
IF(A1561="","",
VLOOKUP(MOD(ROW(A1561)-2, 参照用!$J$12) + 1,参照用!$N$1:$P$50,3,0)
)</f>
        <v>憂鬱</v>
      </c>
      <c r="G1561">
        <f xml:space="preserve">
IF(A1561="","",
IFERROR(
INDEX(中間シート!$B:$CB,
MATCH(A1561&amp;B1561,中間シート!$A$1:$A$149,0),
MATCH(F1561,中間シート!$B$2:$CB$2,0)
),
"")
)</f>
        <v>0</v>
      </c>
      <c r="H1561">
        <f t="shared" si="72"/>
        <v>0</v>
      </c>
      <c r="I1561" t="str">
        <f t="shared" si="73"/>
        <v/>
      </c>
      <c r="J1561">
        <f xml:space="preserve">
_xlfn.SWITCH(E1561,
"良好サイン",H1561*VLOOKUP(F1561,参照用!$P$2:$Q$55,2,0),
"注意サイン",H1561*VLOOKUP(F1561,参照用!$P$2:$Q$55,2,0),
""
)</f>
        <v>0</v>
      </c>
      <c r="K1561" s="20">
        <f t="shared" si="74"/>
        <v>60</v>
      </c>
    </row>
    <row r="1562" spans="1:11" x14ac:dyDescent="0.2">
      <c r="A1562" s="8">
        <f>IF(INDEX(中間シート!B$1:B$149,QUOTIENT(ROW(A1562)-2, 参照用!$J$12) + 3,1)&gt;0,
INDEX(中間シート!B$1:B$149,QUOTIENT(ROW(A1562)-2, 参照用!$J$12) + 3,1),
"")</f>
        <v>46037</v>
      </c>
      <c r="B1562" s="8" t="str">
        <f>IF(INDEX(中間シート!D$1:D$149,QUOTIENT(ROW(B1562)-2, 参照用!$J$12) + 3,1)&gt;0,
INDEX(中間シート!D$1:D$149,QUOTIENT(ROW(B1562)-2, 参照用!$J$12) + 3,1),
"")</f>
        <v>夜</v>
      </c>
      <c r="C1562" s="8" t="str">
        <f>INDEX(中間シート!$A$1:$AZ$149,MATCH(A1562&amp;B1562,中間シート!$A$1:$A$149,0),MATCH(C$1,中間シート!$A$2:$AZ$2,0))</f>
        <v/>
      </c>
      <c r="D1562" s="8" t="str">
        <f>INDEX(中間シート!$A$1:$AZ$149,MATCH($A1562&amp;$B1562,中間シート!$A$1:$A$149,0),MATCH(D$1,中間シート!$A$2:$AZ$2,0))</f>
        <v/>
      </c>
      <c r="E1562" t="str">
        <f>IF(
A1562="","",
VLOOKUP(MOD(ROW(A1562)-2, 参照用!$J$12) + 1,参照用!$N$1:$P$50,2,0)
)</f>
        <v>注意サイン</v>
      </c>
      <c r="F1562" t="str">
        <f xml:space="preserve">
IF(A1562="","",
VLOOKUP(MOD(ROW(A1562)-2, 参照用!$J$12) + 1,参照用!$N$1:$P$50,3,0)
)</f>
        <v>やる気が無い</v>
      </c>
      <c r="G1562">
        <f xml:space="preserve">
IF(A1562="","",
IFERROR(
INDEX(中間シート!$B:$CB,
MATCH(A1562&amp;B1562,中間シート!$A$1:$A$149,0),
MATCH(F1562,中間シート!$B$2:$CB$2,0)
),
"")
)</f>
        <v>0</v>
      </c>
      <c r="H1562">
        <f t="shared" si="72"/>
        <v>0</v>
      </c>
      <c r="I1562" t="str">
        <f t="shared" si="73"/>
        <v/>
      </c>
      <c r="J1562">
        <f xml:space="preserve">
_xlfn.SWITCH(E1562,
"良好サイン",H1562*VLOOKUP(F1562,参照用!$P$2:$Q$55,2,0),
"注意サイン",H1562*VLOOKUP(F1562,参照用!$P$2:$Q$55,2,0),
""
)</f>
        <v>0</v>
      </c>
      <c r="K1562" s="20">
        <f t="shared" si="74"/>
        <v>60</v>
      </c>
    </row>
    <row r="1563" spans="1:11" x14ac:dyDescent="0.2">
      <c r="A1563" s="8">
        <f>IF(INDEX(中間シート!B$1:B$149,QUOTIENT(ROW(A1563)-2, 参照用!$J$12) + 3,1)&gt;0,
INDEX(中間シート!B$1:B$149,QUOTIENT(ROW(A1563)-2, 参照用!$J$12) + 3,1),
"")</f>
        <v>46037</v>
      </c>
      <c r="B1563" s="8" t="str">
        <f>IF(INDEX(中間シート!D$1:D$149,QUOTIENT(ROW(B1563)-2, 参照用!$J$12) + 3,1)&gt;0,
INDEX(中間シート!D$1:D$149,QUOTIENT(ROW(B1563)-2, 参照用!$J$12) + 3,1),
"")</f>
        <v>夜</v>
      </c>
      <c r="C1563" s="8" t="str">
        <f>INDEX(中間シート!$A$1:$AZ$149,MATCH(A1563&amp;B1563,中間シート!$A$1:$A$149,0),MATCH(C$1,中間シート!$A$2:$AZ$2,0))</f>
        <v/>
      </c>
      <c r="D1563" s="8" t="str">
        <f>INDEX(中間シート!$A$1:$AZ$149,MATCH($A1563&amp;$B1563,中間シート!$A$1:$A$149,0),MATCH(D$1,中間シート!$A$2:$AZ$2,0))</f>
        <v/>
      </c>
      <c r="E1563" t="str">
        <f>IF(
A1563="","",
VLOOKUP(MOD(ROW(A1563)-2, 参照用!$J$12) + 1,参照用!$N$1:$P$50,2,0)
)</f>
        <v>注意サイン</v>
      </c>
      <c r="F1563" t="str">
        <f xml:space="preserve">
IF(A1563="","",
VLOOKUP(MOD(ROW(A1563)-2, 参照用!$J$12) + 1,参照用!$N$1:$P$50,3,0)
)</f>
        <v>物忘れ</v>
      </c>
      <c r="G1563">
        <f xml:space="preserve">
IF(A1563="","",
IFERROR(
INDEX(中間シート!$B:$CB,
MATCH(A1563&amp;B1563,中間シート!$A$1:$A$149,0),
MATCH(F1563,中間シート!$B$2:$CB$2,0)
),
"")
)</f>
        <v>0</v>
      </c>
      <c r="H1563">
        <f t="shared" si="72"/>
        <v>0</v>
      </c>
      <c r="I1563" t="str">
        <f t="shared" si="73"/>
        <v/>
      </c>
      <c r="J1563">
        <f xml:space="preserve">
_xlfn.SWITCH(E1563,
"良好サイン",H1563*VLOOKUP(F1563,参照用!$P$2:$Q$55,2,0),
"注意サイン",H1563*VLOOKUP(F1563,参照用!$P$2:$Q$55,2,0),
""
)</f>
        <v>0</v>
      </c>
      <c r="K1563" s="20">
        <f t="shared" si="74"/>
        <v>60</v>
      </c>
    </row>
    <row r="1564" spans="1:11" x14ac:dyDescent="0.2">
      <c r="A1564" s="8">
        <f>IF(INDEX(中間シート!B$1:B$149,QUOTIENT(ROW(A1564)-2, 参照用!$J$12) + 3,1)&gt;0,
INDEX(中間シート!B$1:B$149,QUOTIENT(ROW(A1564)-2, 参照用!$J$12) + 3,1),
"")</f>
        <v>46037</v>
      </c>
      <c r="B1564" s="8" t="str">
        <f>IF(INDEX(中間シート!D$1:D$149,QUOTIENT(ROW(B1564)-2, 参照用!$J$12) + 3,1)&gt;0,
INDEX(中間シート!D$1:D$149,QUOTIENT(ROW(B1564)-2, 参照用!$J$12) + 3,1),
"")</f>
        <v>夜</v>
      </c>
      <c r="C1564" s="8" t="str">
        <f>INDEX(中間シート!$A$1:$AZ$149,MATCH(A1564&amp;B1564,中間シート!$A$1:$A$149,0),MATCH(C$1,中間シート!$A$2:$AZ$2,0))</f>
        <v/>
      </c>
      <c r="D1564" s="8" t="str">
        <f>INDEX(中間シート!$A$1:$AZ$149,MATCH($A1564&amp;$B1564,中間シート!$A$1:$A$149,0),MATCH(D$1,中間シート!$A$2:$AZ$2,0))</f>
        <v/>
      </c>
      <c r="E1564" t="str">
        <f>IF(
A1564="","",
VLOOKUP(MOD(ROW(A1564)-2, 参照用!$J$12) + 1,参照用!$N$1:$P$50,2,0)
)</f>
        <v>悪化サイン</v>
      </c>
      <c r="F1564" t="str">
        <f xml:space="preserve">
IF(A1564="","",
VLOOKUP(MOD(ROW(A1564)-2, 参照用!$J$12) + 1,参照用!$N$1:$P$50,3,0)
)</f>
        <v>イライラ</v>
      </c>
      <c r="G1564">
        <f xml:space="preserve">
IF(A1564="","",
IFERROR(
INDEX(中間シート!$B:$CB,
MATCH(A1564&amp;B1564,中間シート!$A$1:$A$149,0),
MATCH(F1564,中間シート!$B$2:$CB$2,0)
),
"")
)</f>
        <v>0</v>
      </c>
      <c r="H1564">
        <f t="shared" si="72"/>
        <v>0</v>
      </c>
      <c r="I1564" t="str">
        <f t="shared" si="73"/>
        <v/>
      </c>
      <c r="J1564" t="str">
        <f xml:space="preserve">
_xlfn.SWITCH(E1564,
"良好サイン",H1564*VLOOKUP(F1564,参照用!$P$2:$Q$55,2,0),
"注意サイン",H1564*VLOOKUP(F1564,参照用!$P$2:$Q$55,2,0),
""
)</f>
        <v/>
      </c>
      <c r="K1564" s="20">
        <f t="shared" si="74"/>
        <v>60</v>
      </c>
    </row>
    <row r="1565" spans="1:11" x14ac:dyDescent="0.2">
      <c r="A1565" s="8">
        <f>IF(INDEX(中間シート!B$1:B$149,QUOTIENT(ROW(A1565)-2, 参照用!$J$12) + 3,1)&gt;0,
INDEX(中間シート!B$1:B$149,QUOTIENT(ROW(A1565)-2, 参照用!$J$12) + 3,1),
"")</f>
        <v>46037</v>
      </c>
      <c r="B1565" s="8" t="str">
        <f>IF(INDEX(中間シート!D$1:D$149,QUOTIENT(ROW(B1565)-2, 参照用!$J$12) + 3,1)&gt;0,
INDEX(中間シート!D$1:D$149,QUOTIENT(ROW(B1565)-2, 参照用!$J$12) + 3,1),
"")</f>
        <v>夜</v>
      </c>
      <c r="C1565" s="8" t="str">
        <f>INDEX(中間シート!$A$1:$AZ$149,MATCH(A1565&amp;B1565,中間シート!$A$1:$A$149,0),MATCH(C$1,中間シート!$A$2:$AZ$2,0))</f>
        <v/>
      </c>
      <c r="D1565" s="8" t="str">
        <f>INDEX(中間シート!$A$1:$AZ$149,MATCH($A1565&amp;$B1565,中間シート!$A$1:$A$149,0),MATCH(D$1,中間シート!$A$2:$AZ$2,0))</f>
        <v/>
      </c>
      <c r="E1565" t="str">
        <f>IF(
A1565="","",
VLOOKUP(MOD(ROW(A1565)-2, 参照用!$J$12) + 1,参照用!$N$1:$P$50,2,0)
)</f>
        <v>悪化サイン</v>
      </c>
      <c r="F1565" t="str">
        <f xml:space="preserve">
IF(A1565="","",
VLOOKUP(MOD(ROW(A1565)-2, 参照用!$J$12) + 1,参照用!$N$1:$P$50,3,0)
)</f>
        <v>恐怖心</v>
      </c>
      <c r="G1565">
        <f xml:space="preserve">
IF(A1565="","",
IFERROR(
INDEX(中間シート!$B:$CB,
MATCH(A1565&amp;B1565,中間シート!$A$1:$A$149,0),
MATCH(F1565,中間シート!$B$2:$CB$2,0)
),
"")
)</f>
        <v>0</v>
      </c>
      <c r="H1565">
        <f t="shared" si="72"/>
        <v>0</v>
      </c>
      <c r="I1565" t="str">
        <f t="shared" si="73"/>
        <v/>
      </c>
      <c r="J1565" t="str">
        <f xml:space="preserve">
_xlfn.SWITCH(E1565,
"良好サイン",H1565*VLOOKUP(F1565,参照用!$P$2:$Q$55,2,0),
"注意サイン",H1565*VLOOKUP(F1565,参照用!$P$2:$Q$55,2,0),
""
)</f>
        <v/>
      </c>
      <c r="K1565" s="20">
        <f t="shared" si="74"/>
        <v>60</v>
      </c>
    </row>
    <row r="1566" spans="1:11" x14ac:dyDescent="0.2">
      <c r="A1566" s="8">
        <f>IF(INDEX(中間シート!B$1:B$149,QUOTIENT(ROW(A1566)-2, 参照用!$J$12) + 3,1)&gt;0,
INDEX(中間シート!B$1:B$149,QUOTIENT(ROW(A1566)-2, 参照用!$J$12) + 3,1),
"")</f>
        <v>46037</v>
      </c>
      <c r="B1566" s="8" t="str">
        <f>IF(INDEX(中間シート!D$1:D$149,QUOTIENT(ROW(B1566)-2, 参照用!$J$12) + 3,1)&gt;0,
INDEX(中間シート!D$1:D$149,QUOTIENT(ROW(B1566)-2, 参照用!$J$12) + 3,1),
"")</f>
        <v>夜</v>
      </c>
      <c r="C1566" s="8" t="str">
        <f>INDEX(中間シート!$A$1:$AZ$149,MATCH(A1566&amp;B1566,中間シート!$A$1:$A$149,0),MATCH(C$1,中間シート!$A$2:$AZ$2,0))</f>
        <v/>
      </c>
      <c r="D1566" s="8" t="str">
        <f>INDEX(中間シート!$A$1:$AZ$149,MATCH($A1566&amp;$B1566,中間シート!$A$1:$A$149,0),MATCH(D$1,中間シート!$A$2:$AZ$2,0))</f>
        <v/>
      </c>
      <c r="E1566" t="str">
        <f>IF(
A1566="","",
VLOOKUP(MOD(ROW(A1566)-2, 参照用!$J$12) + 1,参照用!$N$1:$P$50,2,0)
)</f>
        <v>悪化サイン</v>
      </c>
      <c r="F1566" t="str">
        <f xml:space="preserve">
IF(A1566="","",
VLOOKUP(MOD(ROW(A1566)-2, 参照用!$J$12) + 1,参照用!$N$1:$P$50,3,0)
)</f>
        <v>外出不可</v>
      </c>
      <c r="G1566">
        <f xml:space="preserve">
IF(A1566="","",
IFERROR(
INDEX(中間シート!$B:$CB,
MATCH(A1566&amp;B1566,中間シート!$A$1:$A$149,0),
MATCH(F1566,中間シート!$B$2:$CB$2,0)
),
"")
)</f>
        <v>0</v>
      </c>
      <c r="H1566">
        <f t="shared" si="72"/>
        <v>0</v>
      </c>
      <c r="I1566" t="str">
        <f t="shared" si="73"/>
        <v/>
      </c>
      <c r="J1566" t="str">
        <f xml:space="preserve">
_xlfn.SWITCH(E1566,
"良好サイン",H1566*VLOOKUP(F1566,参照用!$P$2:$Q$55,2,0),
"注意サイン",H1566*VLOOKUP(F1566,参照用!$P$2:$Q$55,2,0),
""
)</f>
        <v/>
      </c>
      <c r="K1566" s="20">
        <f t="shared" si="74"/>
        <v>60</v>
      </c>
    </row>
    <row r="1567" spans="1:11" x14ac:dyDescent="0.2">
      <c r="A1567" s="8">
        <f>IF(INDEX(中間シート!B$1:B$149,QUOTIENT(ROW(A1567)-2, 参照用!$J$12) + 3,1)&gt;0,
INDEX(中間シート!B$1:B$149,QUOTIENT(ROW(A1567)-2, 参照用!$J$12) + 3,1),
"")</f>
        <v>46037</v>
      </c>
      <c r="B1567" s="8" t="str">
        <f>IF(INDEX(中間シート!D$1:D$149,QUOTIENT(ROW(B1567)-2, 参照用!$J$12) + 3,1)&gt;0,
INDEX(中間シート!D$1:D$149,QUOTIENT(ROW(B1567)-2, 参照用!$J$12) + 3,1),
"")</f>
        <v>夜</v>
      </c>
      <c r="C1567" s="8" t="str">
        <f>INDEX(中間シート!$A$1:$AZ$149,MATCH(A1567&amp;B1567,中間シート!$A$1:$A$149,0),MATCH(C$1,中間シート!$A$2:$AZ$2,0))</f>
        <v/>
      </c>
      <c r="D1567" s="8" t="str">
        <f>INDEX(中間シート!$A$1:$AZ$149,MATCH($A1567&amp;$B1567,中間シート!$A$1:$A$149,0),MATCH(D$1,中間シート!$A$2:$AZ$2,0))</f>
        <v/>
      </c>
      <c r="E1567" t="str">
        <f>IF(
A1567="","",
VLOOKUP(MOD(ROW(A1567)-2, 参照用!$J$12) + 1,参照用!$N$1:$P$50,2,0)
)</f>
        <v>悪化サイン</v>
      </c>
      <c r="F1567" t="str">
        <f xml:space="preserve">
IF(A1567="","",
VLOOKUP(MOD(ROW(A1567)-2, 参照用!$J$12) + 1,参照用!$N$1:$P$50,3,0)
)</f>
        <v>思考不能</v>
      </c>
      <c r="G1567">
        <f xml:space="preserve">
IF(A1567="","",
IFERROR(
INDEX(中間シート!$B:$CB,
MATCH(A1567&amp;B1567,中間シート!$A$1:$A$149,0),
MATCH(F1567,中間シート!$B$2:$CB$2,0)
),
"")
)</f>
        <v>0</v>
      </c>
      <c r="H1567">
        <f t="shared" si="72"/>
        <v>0</v>
      </c>
      <c r="I1567" t="str">
        <f t="shared" si="73"/>
        <v/>
      </c>
      <c r="J1567" t="str">
        <f xml:space="preserve">
_xlfn.SWITCH(E1567,
"良好サイン",H1567*VLOOKUP(F1567,参照用!$P$2:$Q$55,2,0),
"注意サイン",H1567*VLOOKUP(F1567,参照用!$P$2:$Q$55,2,0),
""
)</f>
        <v/>
      </c>
      <c r="K1567" s="20">
        <f t="shared" si="74"/>
        <v>60</v>
      </c>
    </row>
    <row r="1568" spans="1:11" x14ac:dyDescent="0.2">
      <c r="A1568" s="8">
        <f>IF(INDEX(中間シート!B$1:B$149,QUOTIENT(ROW(A1568)-2, 参照用!$J$12) + 3,1)&gt;0,
INDEX(中間シート!B$1:B$149,QUOTIENT(ROW(A1568)-2, 参照用!$J$12) + 3,1),
"")</f>
        <v>46037</v>
      </c>
      <c r="B1568" s="8" t="str">
        <f>IF(INDEX(中間シート!D$1:D$149,QUOTIENT(ROW(B1568)-2, 参照用!$J$12) + 3,1)&gt;0,
INDEX(中間シート!D$1:D$149,QUOTIENT(ROW(B1568)-2, 参照用!$J$12) + 3,1),
"")</f>
        <v>夜</v>
      </c>
      <c r="C1568" s="8" t="str">
        <f>INDEX(中間シート!$A$1:$AZ$149,MATCH(A1568&amp;B1568,中間シート!$A$1:$A$149,0),MATCH(C$1,中間シート!$A$2:$AZ$2,0))</f>
        <v/>
      </c>
      <c r="D1568" s="8" t="str">
        <f>INDEX(中間シート!$A$1:$AZ$149,MATCH($A1568&amp;$B1568,中間シート!$A$1:$A$149,0),MATCH(D$1,中間シート!$A$2:$AZ$2,0))</f>
        <v/>
      </c>
      <c r="E1568" t="str">
        <f>IF(
A1568="","",
VLOOKUP(MOD(ROW(A1568)-2, 参照用!$J$12) + 1,参照用!$N$1:$P$50,2,0)
)</f>
        <v>悪化サイン</v>
      </c>
      <c r="F1568" t="str">
        <f xml:space="preserve">
IF(A1568="","",
VLOOKUP(MOD(ROW(A1568)-2, 参照用!$J$12) + 1,参照用!$N$1:$P$50,3,0)
)</f>
        <v>人間不信</v>
      </c>
      <c r="G1568">
        <f xml:space="preserve">
IF(A1568="","",
IFERROR(
INDEX(中間シート!$B:$CB,
MATCH(A1568&amp;B1568,中間シート!$A$1:$A$149,0),
MATCH(F1568,中間シート!$B$2:$CB$2,0)
),
"")
)</f>
        <v>0</v>
      </c>
      <c r="H1568">
        <f t="shared" si="72"/>
        <v>0</v>
      </c>
      <c r="I1568" t="str">
        <f t="shared" si="73"/>
        <v/>
      </c>
      <c r="J1568" t="str">
        <f xml:space="preserve">
_xlfn.SWITCH(E1568,
"良好サイン",H1568*VLOOKUP(F1568,参照用!$P$2:$Q$55,2,0),
"注意サイン",H1568*VLOOKUP(F1568,参照用!$P$2:$Q$55,2,0),
""
)</f>
        <v/>
      </c>
      <c r="K1568" s="20">
        <f t="shared" si="74"/>
        <v>60</v>
      </c>
    </row>
    <row r="1569" spans="1:11" x14ac:dyDescent="0.2">
      <c r="A1569" s="8">
        <f>IF(INDEX(中間シート!B$1:B$149,QUOTIENT(ROW(A1569)-2, 参照用!$J$12) + 3,1)&gt;0,
INDEX(中間シート!B$1:B$149,QUOTIENT(ROW(A1569)-2, 参照用!$J$12) + 3,1),
"")</f>
        <v>46037</v>
      </c>
      <c r="B1569" s="8" t="str">
        <f>IF(INDEX(中間シート!D$1:D$149,QUOTIENT(ROW(B1569)-2, 参照用!$J$12) + 3,1)&gt;0,
INDEX(中間シート!D$1:D$149,QUOTIENT(ROW(B1569)-2, 参照用!$J$12) + 3,1),
"")</f>
        <v>夜</v>
      </c>
      <c r="C1569" s="8" t="str">
        <f>INDEX(中間シート!$A$1:$AZ$149,MATCH(A1569&amp;B1569,中間シート!$A$1:$A$149,0),MATCH(C$1,中間シート!$A$2:$AZ$2,0))</f>
        <v/>
      </c>
      <c r="D1569" s="8" t="str">
        <f>INDEX(中間シート!$A$1:$AZ$149,MATCH($A1569&amp;$B1569,中間シート!$A$1:$A$149,0),MATCH(D$1,中間シート!$A$2:$AZ$2,0))</f>
        <v/>
      </c>
      <c r="E1569" t="str">
        <f>IF(
A1569="","",
VLOOKUP(MOD(ROW(A1569)-2, 参照用!$J$12) + 1,参照用!$N$1:$P$50,2,0)
)</f>
        <v>悪化サイン</v>
      </c>
      <c r="F1569" t="str">
        <f xml:space="preserve">
IF(A1569="","",
VLOOKUP(MOD(ROW(A1569)-2, 参照用!$J$12) + 1,参照用!$N$1:$P$50,3,0)
)</f>
        <v>破壊衝動</v>
      </c>
      <c r="G1569">
        <f xml:space="preserve">
IF(A1569="","",
IFERROR(
INDEX(中間シート!$B:$CB,
MATCH(A1569&amp;B1569,中間シート!$A$1:$A$149,0),
MATCH(F1569,中間シート!$B$2:$CB$2,0)
),
"")
)</f>
        <v>0</v>
      </c>
      <c r="H1569">
        <f t="shared" si="72"/>
        <v>0</v>
      </c>
      <c r="I1569" t="str">
        <f t="shared" si="73"/>
        <v/>
      </c>
      <c r="J1569" t="str">
        <f xml:space="preserve">
_xlfn.SWITCH(E1569,
"良好サイン",H1569*VLOOKUP(F1569,参照用!$P$2:$Q$55,2,0),
"注意サイン",H1569*VLOOKUP(F1569,参照用!$P$2:$Q$55,2,0),
""
)</f>
        <v/>
      </c>
      <c r="K1569" s="20">
        <f t="shared" si="74"/>
        <v>60</v>
      </c>
    </row>
    <row r="1570" spans="1:11" x14ac:dyDescent="0.2">
      <c r="A1570" s="8">
        <f>IF(INDEX(中間シート!B$1:B$149,QUOTIENT(ROW(A1570)-2, 参照用!$J$12) + 3,1)&gt;0,
INDEX(中間シート!B$1:B$149,QUOTIENT(ROW(A1570)-2, 参照用!$J$12) + 3,1),
"")</f>
        <v>46037</v>
      </c>
      <c r="B1570" s="8" t="str">
        <f>IF(INDEX(中間シート!D$1:D$149,QUOTIENT(ROW(B1570)-2, 参照用!$J$12) + 3,1)&gt;0,
INDEX(中間シート!D$1:D$149,QUOTIENT(ROW(B1570)-2, 参照用!$J$12) + 3,1),
"")</f>
        <v>夜</v>
      </c>
      <c r="C1570" s="8" t="str">
        <f>INDEX(中間シート!$A$1:$AZ$149,MATCH(A1570&amp;B1570,中間シート!$A$1:$A$149,0),MATCH(C$1,中間シート!$A$2:$AZ$2,0))</f>
        <v/>
      </c>
      <c r="D1570" s="8" t="str">
        <f>INDEX(中間シート!$A$1:$AZ$149,MATCH($A1570&amp;$B1570,中間シート!$A$1:$A$149,0),MATCH(D$1,中間シート!$A$2:$AZ$2,0))</f>
        <v/>
      </c>
      <c r="E1570" t="str">
        <f>IF(
A1570="","",
VLOOKUP(MOD(ROW(A1570)-2, 参照用!$J$12) + 1,参照用!$N$1:$P$50,2,0)
)</f>
        <v>リカバリー</v>
      </c>
      <c r="F1570" t="str">
        <f xml:space="preserve">
IF(A1570="","",
VLOOKUP(MOD(ROW(A1570)-2, 参照用!$J$12) + 1,参照用!$N$1:$P$50,3,0)
)</f>
        <v>ストレッチ</v>
      </c>
      <c r="G1570">
        <f xml:space="preserve">
IF(A1570="","",
IFERROR(
INDEX(中間シート!$B:$CB,
MATCH(A1570&amp;B1570,中間シート!$A$1:$A$149,0),
MATCH(F1570,中間シート!$B$2:$CB$2,0)
),
"")
)</f>
        <v>0</v>
      </c>
      <c r="H1570">
        <f t="shared" si="72"/>
        <v>0</v>
      </c>
      <c r="I1570" t="str">
        <f t="shared" si="73"/>
        <v/>
      </c>
      <c r="J1570" t="str">
        <f xml:space="preserve">
_xlfn.SWITCH(E1570,
"良好サイン",H1570*VLOOKUP(F1570,参照用!$P$2:$Q$55,2,0),
"注意サイン",H1570*VLOOKUP(F1570,参照用!$P$2:$Q$55,2,0),
""
)</f>
        <v/>
      </c>
      <c r="K1570" s="20">
        <f t="shared" si="74"/>
        <v>60</v>
      </c>
    </row>
    <row r="1571" spans="1:11" x14ac:dyDescent="0.2">
      <c r="A1571" s="8">
        <f>IF(INDEX(中間シート!B$1:B$149,QUOTIENT(ROW(A1571)-2, 参照用!$J$12) + 3,1)&gt;0,
INDEX(中間シート!B$1:B$149,QUOTIENT(ROW(A1571)-2, 参照用!$J$12) + 3,1),
"")</f>
        <v>46037</v>
      </c>
      <c r="B1571" s="8" t="str">
        <f>IF(INDEX(中間シート!D$1:D$149,QUOTIENT(ROW(B1571)-2, 参照用!$J$12) + 3,1)&gt;0,
INDEX(中間シート!D$1:D$149,QUOTIENT(ROW(B1571)-2, 参照用!$J$12) + 3,1),
"")</f>
        <v>夜</v>
      </c>
      <c r="C1571" s="8" t="str">
        <f>INDEX(中間シート!$A$1:$AZ$149,MATCH(A1571&amp;B1571,中間シート!$A$1:$A$149,0),MATCH(C$1,中間シート!$A$2:$AZ$2,0))</f>
        <v/>
      </c>
      <c r="D1571" s="8" t="str">
        <f>INDEX(中間シート!$A$1:$AZ$149,MATCH($A1571&amp;$B1571,中間シート!$A$1:$A$149,0),MATCH(D$1,中間シート!$A$2:$AZ$2,0))</f>
        <v/>
      </c>
      <c r="E1571" t="str">
        <f>IF(
A1571="","",
VLOOKUP(MOD(ROW(A1571)-2, 参照用!$J$12) + 1,参照用!$N$1:$P$50,2,0)
)</f>
        <v>リカバリー</v>
      </c>
      <c r="F1571" t="str">
        <f xml:space="preserve">
IF(A1571="","",
VLOOKUP(MOD(ROW(A1571)-2, 参照用!$J$12) + 1,参照用!$N$1:$P$50,3,0)
)</f>
        <v>仮眠</v>
      </c>
      <c r="G1571">
        <f xml:space="preserve">
IF(A1571="","",
IFERROR(
INDEX(中間シート!$B:$CB,
MATCH(A1571&amp;B1571,中間シート!$A$1:$A$149,0),
MATCH(F1571,中間シート!$B$2:$CB$2,0)
),
"")
)</f>
        <v>0</v>
      </c>
      <c r="H1571">
        <f t="shared" si="72"/>
        <v>0</v>
      </c>
      <c r="I1571" t="str">
        <f t="shared" si="73"/>
        <v/>
      </c>
      <c r="J1571" t="str">
        <f xml:space="preserve">
_xlfn.SWITCH(E1571,
"良好サイン",H1571*VLOOKUP(F1571,参照用!$P$2:$Q$55,2,0),
"注意サイン",H1571*VLOOKUP(F1571,参照用!$P$2:$Q$55,2,0),
""
)</f>
        <v/>
      </c>
      <c r="K1571" s="20">
        <f t="shared" si="74"/>
        <v>60</v>
      </c>
    </row>
    <row r="1572" spans="1:11" x14ac:dyDescent="0.2">
      <c r="A1572" s="8">
        <f>IF(INDEX(中間シート!B$1:B$149,QUOTIENT(ROW(A1572)-2, 参照用!$J$12) + 3,1)&gt;0,
INDEX(中間シート!B$1:B$149,QUOTIENT(ROW(A1572)-2, 参照用!$J$12) + 3,1),
"")</f>
        <v>46037</v>
      </c>
      <c r="B1572" s="8" t="str">
        <f>IF(INDEX(中間シート!D$1:D$149,QUOTIENT(ROW(B1572)-2, 参照用!$J$12) + 3,1)&gt;0,
INDEX(中間シート!D$1:D$149,QUOTIENT(ROW(B1572)-2, 参照用!$J$12) + 3,1),
"")</f>
        <v>夜</v>
      </c>
      <c r="C1572" s="8" t="str">
        <f>INDEX(中間シート!$A$1:$AZ$149,MATCH(A1572&amp;B1572,中間シート!$A$1:$A$149,0),MATCH(C$1,中間シート!$A$2:$AZ$2,0))</f>
        <v/>
      </c>
      <c r="D1572" s="8" t="str">
        <f>INDEX(中間シート!$A$1:$AZ$149,MATCH($A1572&amp;$B1572,中間シート!$A$1:$A$149,0),MATCH(D$1,中間シート!$A$2:$AZ$2,0))</f>
        <v/>
      </c>
      <c r="E1572" t="str">
        <f>IF(
A1572="","",
VLOOKUP(MOD(ROW(A1572)-2, 参照用!$J$12) + 1,参照用!$N$1:$P$50,2,0)
)</f>
        <v>リカバリー</v>
      </c>
      <c r="F1572" t="str">
        <f xml:space="preserve">
IF(A1572="","",
VLOOKUP(MOD(ROW(A1572)-2, 参照用!$J$12) + 1,参照用!$N$1:$P$50,3,0)
)</f>
        <v>音楽</v>
      </c>
      <c r="G1572">
        <f xml:space="preserve">
IF(A1572="","",
IFERROR(
INDEX(中間シート!$B:$CB,
MATCH(A1572&amp;B1572,中間シート!$A$1:$A$149,0),
MATCH(F1572,中間シート!$B$2:$CB$2,0)
),
"")
)</f>
        <v>0</v>
      </c>
      <c r="H1572">
        <f t="shared" si="72"/>
        <v>0</v>
      </c>
      <c r="I1572" t="str">
        <f t="shared" si="73"/>
        <v/>
      </c>
      <c r="J1572" t="str">
        <f xml:space="preserve">
_xlfn.SWITCH(E1572,
"良好サイン",H1572*VLOOKUP(F1572,参照用!$P$2:$Q$55,2,0),
"注意サイン",H1572*VLOOKUP(F1572,参照用!$P$2:$Q$55,2,0),
""
)</f>
        <v/>
      </c>
      <c r="K1572" s="20">
        <f t="shared" si="74"/>
        <v>60</v>
      </c>
    </row>
    <row r="1573" spans="1:11" x14ac:dyDescent="0.2">
      <c r="A1573" s="8">
        <f>IF(INDEX(中間シート!B$1:B$149,QUOTIENT(ROW(A1573)-2, 参照用!$J$12) + 3,1)&gt;0,
INDEX(中間シート!B$1:B$149,QUOTIENT(ROW(A1573)-2, 参照用!$J$12) + 3,1),
"")</f>
        <v>46037</v>
      </c>
      <c r="B1573" s="8" t="str">
        <f>IF(INDEX(中間シート!D$1:D$149,QUOTIENT(ROW(B1573)-2, 参照用!$J$12) + 3,1)&gt;0,
INDEX(中間シート!D$1:D$149,QUOTIENT(ROW(B1573)-2, 参照用!$J$12) + 3,1),
"")</f>
        <v>夜</v>
      </c>
      <c r="C1573" s="8" t="str">
        <f>INDEX(中間シート!$A$1:$AZ$149,MATCH(A1573&amp;B1573,中間シート!$A$1:$A$149,0),MATCH(C$1,中間シート!$A$2:$AZ$2,0))</f>
        <v/>
      </c>
      <c r="D1573" s="8" t="str">
        <f>INDEX(中間シート!$A$1:$AZ$149,MATCH($A1573&amp;$B1573,中間シート!$A$1:$A$149,0),MATCH(D$1,中間シート!$A$2:$AZ$2,0))</f>
        <v/>
      </c>
      <c r="E1573" t="str">
        <f>IF(
A1573="","",
VLOOKUP(MOD(ROW(A1573)-2, 参照用!$J$12) + 1,参照用!$N$1:$P$50,2,0)
)</f>
        <v>リカバリー</v>
      </c>
      <c r="F1573" t="str">
        <f xml:space="preserve">
IF(A1573="","",
VLOOKUP(MOD(ROW(A1573)-2, 参照用!$J$12) + 1,参照用!$N$1:$P$50,3,0)
)</f>
        <v>頓服</v>
      </c>
      <c r="G1573">
        <f xml:space="preserve">
IF(A1573="","",
IFERROR(
INDEX(中間シート!$B:$CB,
MATCH(A1573&amp;B1573,中間シート!$A$1:$A$149,0),
MATCH(F1573,中間シート!$B$2:$CB$2,0)
),
"")
)</f>
        <v>0</v>
      </c>
      <c r="H1573">
        <f t="shared" si="72"/>
        <v>0</v>
      </c>
      <c r="I1573" t="str">
        <f t="shared" si="73"/>
        <v/>
      </c>
      <c r="J1573" t="str">
        <f xml:space="preserve">
_xlfn.SWITCH(E1573,
"良好サイン",H1573*VLOOKUP(F1573,参照用!$P$2:$Q$55,2,0),
"注意サイン",H1573*VLOOKUP(F1573,参照用!$P$2:$Q$55,2,0),
""
)</f>
        <v/>
      </c>
      <c r="K1573" s="20">
        <f t="shared" si="74"/>
        <v>60</v>
      </c>
    </row>
    <row r="1574" spans="1:11" x14ac:dyDescent="0.2">
      <c r="A1574" s="8">
        <f>IF(INDEX(中間シート!B$1:B$149,QUOTIENT(ROW(A1574)-2, 参照用!$J$12) + 3,1)&gt;0,
INDEX(中間シート!B$1:B$149,QUOTIENT(ROW(A1574)-2, 参照用!$J$12) + 3,1),
"")</f>
        <v>46037</v>
      </c>
      <c r="B1574" s="8" t="str">
        <f>IF(INDEX(中間シート!D$1:D$149,QUOTIENT(ROW(B1574)-2, 参照用!$J$12) + 3,1)&gt;0,
INDEX(中間シート!D$1:D$149,QUOTIENT(ROW(B1574)-2, 参照用!$J$12) + 3,1),
"")</f>
        <v>夜</v>
      </c>
      <c r="C1574" s="8" t="str">
        <f>INDEX(中間シート!$A$1:$AZ$149,MATCH(A1574&amp;B1574,中間シート!$A$1:$A$149,0),MATCH(C$1,中間シート!$A$2:$AZ$2,0))</f>
        <v/>
      </c>
      <c r="D1574" s="8" t="str">
        <f>INDEX(中間シート!$A$1:$AZ$149,MATCH($A1574&amp;$B1574,中間シート!$A$1:$A$149,0),MATCH(D$1,中間シート!$A$2:$AZ$2,0))</f>
        <v/>
      </c>
      <c r="E1574" t="str">
        <f>IF(
A1574="","",
VLOOKUP(MOD(ROW(A1574)-2, 参照用!$J$12) + 1,参照用!$N$1:$P$50,2,0)
)</f>
        <v>リカバリー</v>
      </c>
      <c r="F1574" t="str">
        <f xml:space="preserve">
IF(A1574="","",
VLOOKUP(MOD(ROW(A1574)-2, 参照用!$J$12) + 1,参照用!$N$1:$P$50,3,0)
)</f>
        <v>散歩</v>
      </c>
      <c r="G1574">
        <f xml:space="preserve">
IF(A1574="","",
IFERROR(
INDEX(中間シート!$B:$CB,
MATCH(A1574&amp;B1574,中間シート!$A$1:$A$149,0),
MATCH(F1574,中間シート!$B$2:$CB$2,0)
),
"")
)</f>
        <v>0</v>
      </c>
      <c r="H1574">
        <f t="shared" si="72"/>
        <v>0</v>
      </c>
      <c r="I1574" t="str">
        <f t="shared" si="73"/>
        <v/>
      </c>
      <c r="J1574" t="str">
        <f xml:space="preserve">
_xlfn.SWITCH(E1574,
"良好サイン",H1574*VLOOKUP(F1574,参照用!$P$2:$Q$55,2,0),
"注意サイン",H1574*VLOOKUP(F1574,参照用!$P$2:$Q$55,2,0),
""
)</f>
        <v/>
      </c>
      <c r="K1574" s="20">
        <f t="shared" si="74"/>
        <v>60</v>
      </c>
    </row>
    <row r="1575" spans="1:11" x14ac:dyDescent="0.2">
      <c r="A1575" s="8">
        <f>IF(INDEX(中間シート!B$1:B$149,QUOTIENT(ROW(A1575)-2, 参照用!$J$12) + 3,1)&gt;0,
INDEX(中間シート!B$1:B$149,QUOTIENT(ROW(A1575)-2, 参照用!$J$12) + 3,1),
"")</f>
        <v>46037</v>
      </c>
      <c r="B1575" s="8" t="str">
        <f>IF(INDEX(中間シート!D$1:D$149,QUOTIENT(ROW(B1575)-2, 参照用!$J$12) + 3,1)&gt;0,
INDEX(中間シート!D$1:D$149,QUOTIENT(ROW(B1575)-2, 参照用!$J$12) + 3,1),
"")</f>
        <v>夜</v>
      </c>
      <c r="C1575" s="8" t="str">
        <f>INDEX(中間シート!$A$1:$AZ$149,MATCH(A1575&amp;B1575,中間シート!$A$1:$A$149,0),MATCH(C$1,中間シート!$A$2:$AZ$2,0))</f>
        <v/>
      </c>
      <c r="D1575" s="8" t="str">
        <f>INDEX(中間シート!$A$1:$AZ$149,MATCH($A1575&amp;$B1575,中間シート!$A$1:$A$149,0),MATCH(D$1,中間シート!$A$2:$AZ$2,0))</f>
        <v/>
      </c>
      <c r="E1575" t="str">
        <f>IF(
A1575="","",
VLOOKUP(MOD(ROW(A1575)-2, 参照用!$J$12) + 1,参照用!$N$1:$P$50,2,0)
)</f>
        <v>服薬</v>
      </c>
      <c r="F1575" t="str">
        <f xml:space="preserve">
IF(A1575="","",
VLOOKUP(MOD(ROW(A1575)-2, 参照用!$J$12) + 1,参照用!$N$1:$P$50,3,0)
)</f>
        <v>いつもの薬</v>
      </c>
      <c r="G1575">
        <f xml:space="preserve">
IF(A1575="","",
IFERROR(
INDEX(中間シート!$B:$CB,
MATCH(A1575&amp;B1575,中間シート!$A$1:$A$149,0),
MATCH(F1575,中間シート!$B$2:$CB$2,0)
),
"")
)</f>
        <v>0</v>
      </c>
      <c r="H1575">
        <f t="shared" si="72"/>
        <v>0</v>
      </c>
      <c r="I1575" t="str">
        <f t="shared" si="73"/>
        <v/>
      </c>
      <c r="J1575" t="str">
        <f xml:space="preserve">
_xlfn.SWITCH(E1575,
"良好サイン",H1575*VLOOKUP(F1575,参照用!$P$2:$Q$55,2,0),
"注意サイン",H1575*VLOOKUP(F1575,参照用!$P$2:$Q$55,2,0),
""
)</f>
        <v/>
      </c>
      <c r="K1575" s="20">
        <f t="shared" si="74"/>
        <v>60</v>
      </c>
    </row>
    <row r="1576" spans="1:11" x14ac:dyDescent="0.2">
      <c r="A1576" s="8">
        <f>IF(INDEX(中間シート!B$1:B$149,QUOTIENT(ROW(A1576)-2, 参照用!$J$12) + 3,1)&gt;0,
INDEX(中間シート!B$1:B$149,QUOTIENT(ROW(A1576)-2, 参照用!$J$12) + 3,1),
"")</f>
        <v>46037</v>
      </c>
      <c r="B1576" s="8" t="str">
        <f>IF(INDEX(中間シート!D$1:D$149,QUOTIENT(ROW(B1576)-2, 参照用!$J$12) + 3,1)&gt;0,
INDEX(中間シート!D$1:D$149,QUOTIENT(ROW(B1576)-2, 参照用!$J$12) + 3,1),
"")</f>
        <v>夜</v>
      </c>
      <c r="C1576" s="8" t="str">
        <f>INDEX(中間シート!$A$1:$AZ$149,MATCH(A1576&amp;B1576,中間シート!$A$1:$A$149,0),MATCH(C$1,中間シート!$A$2:$AZ$2,0))</f>
        <v/>
      </c>
      <c r="D1576" s="8" t="str">
        <f>INDEX(中間シート!$A$1:$AZ$149,MATCH($A1576&amp;$B1576,中間シート!$A$1:$A$149,0),MATCH(D$1,中間シート!$A$2:$AZ$2,0))</f>
        <v/>
      </c>
      <c r="E1576" t="str">
        <f>IF(
A1576="","",
VLOOKUP(MOD(ROW(A1576)-2, 参照用!$J$12) + 1,参照用!$N$1:$P$50,2,0)
)</f>
        <v>備考</v>
      </c>
      <c r="F1576" t="str">
        <f xml:space="preserve">
IF(A1576="","",
VLOOKUP(MOD(ROW(A1576)-2, 参照用!$J$12) + 1,参照用!$N$1:$P$50,3,0)
)</f>
        <v>コメント</v>
      </c>
      <c r="G1576" t="str">
        <f xml:space="preserve">
IF(A1576="","",
IFERROR(
INDEX(中間シート!$B:$CB,
MATCH(A1576&amp;B1576,中間シート!$A$1:$A$149,0),
MATCH(F1576,中間シート!$B$2:$CB$2,0)
),
"")
)</f>
        <v/>
      </c>
      <c r="H1576" t="str">
        <f t="shared" si="72"/>
        <v/>
      </c>
      <c r="I1576" t="str">
        <f t="shared" si="73"/>
        <v/>
      </c>
      <c r="J1576" t="str">
        <f xml:space="preserve">
_xlfn.SWITCH(E1576,
"良好サイン",H1576*VLOOKUP(F1576,参照用!$P$2:$Q$55,2,0),
"注意サイン",H1576*VLOOKUP(F1576,参照用!$P$2:$Q$55,2,0),
""
)</f>
        <v/>
      </c>
      <c r="K1576" s="20">
        <f t="shared" si="74"/>
        <v>60</v>
      </c>
    </row>
    <row r="1577" spans="1:11" x14ac:dyDescent="0.2">
      <c r="A1577" s="8">
        <f>IF(INDEX(中間シート!B$1:B$149,QUOTIENT(ROW(A1577)-2, 参照用!$J$12) + 3,1)&gt;0,
INDEX(中間シート!B$1:B$149,QUOTIENT(ROW(A1577)-2, 参照用!$J$12) + 3,1),
"")</f>
        <v>46038</v>
      </c>
      <c r="B1577" s="8" t="str">
        <f>IF(INDEX(中間シート!D$1:D$149,QUOTIENT(ROW(B1577)-2, 参照用!$J$12) + 3,1)&gt;0,
INDEX(中間シート!D$1:D$149,QUOTIENT(ROW(B1577)-2, 参照用!$J$12) + 3,1),
"")</f>
        <v>朝</v>
      </c>
      <c r="C1577" s="8" t="str">
        <f>INDEX(中間シート!$A$1:$AZ$149,MATCH(A1577&amp;B1577,中間シート!$A$1:$A$149,0),MATCH(C$1,中間シート!$A$2:$AZ$2,0))</f>
        <v/>
      </c>
      <c r="D1577" s="8" t="str">
        <f>INDEX(中間シート!$A$1:$AZ$149,MATCH($A1577&amp;$B1577,中間シート!$A$1:$A$149,0),MATCH(D$1,中間シート!$A$2:$AZ$2,0))</f>
        <v/>
      </c>
      <c r="E1577" t="str">
        <f>IF(
A1577="","",
VLOOKUP(MOD(ROW(A1577)-2, 参照用!$J$12) + 1,参照用!$N$1:$P$50,2,0)
)</f>
        <v>日付</v>
      </c>
      <c r="F1577" t="str">
        <f xml:space="preserve">
IF(A1577="","",
VLOOKUP(MOD(ROW(A1577)-2, 参照用!$J$12) + 1,参照用!$N$1:$P$50,3,0)
)</f>
        <v>日付</v>
      </c>
      <c r="G1577">
        <f xml:space="preserve">
IF(A1577="","",
IFERROR(
INDEX(中間シート!$B:$CB,
MATCH(A1577&amp;B1577,中間シート!$A$1:$A$149,0),
MATCH(F1577,中間シート!$B$2:$CB$2,0)
),
"")
)</f>
        <v>46038</v>
      </c>
      <c r="H1577" t="str">
        <f t="shared" si="72"/>
        <v/>
      </c>
      <c r="I1577">
        <f t="shared" si="73"/>
        <v>46038</v>
      </c>
      <c r="J1577" t="str">
        <f xml:space="preserve">
_xlfn.SWITCH(E1577,
"良好サイン",H1577*VLOOKUP(F1577,参照用!$P$2:$Q$55,2,0),
"注意サイン",H1577*VLOOKUP(F1577,参照用!$P$2:$Q$55,2,0),
""
)</f>
        <v/>
      </c>
      <c r="K1577" s="20">
        <f t="shared" si="74"/>
        <v>60</v>
      </c>
    </row>
    <row r="1578" spans="1:11" x14ac:dyDescent="0.2">
      <c r="A1578" s="8">
        <f>IF(INDEX(中間シート!B$1:B$149,QUOTIENT(ROW(A1578)-2, 参照用!$J$12) + 3,1)&gt;0,
INDEX(中間シート!B$1:B$149,QUOTIENT(ROW(A1578)-2, 参照用!$J$12) + 3,1),
"")</f>
        <v>46038</v>
      </c>
      <c r="B1578" s="8" t="str">
        <f>IF(INDEX(中間シート!D$1:D$149,QUOTIENT(ROW(B1578)-2, 参照用!$J$12) + 3,1)&gt;0,
INDEX(中間シート!D$1:D$149,QUOTIENT(ROW(B1578)-2, 参照用!$J$12) + 3,1),
"")</f>
        <v>朝</v>
      </c>
      <c r="C1578" s="8" t="str">
        <f>INDEX(中間シート!$A$1:$AZ$149,MATCH(A1578&amp;B1578,中間シート!$A$1:$A$149,0),MATCH(C$1,中間シート!$A$2:$AZ$2,0))</f>
        <v/>
      </c>
      <c r="D1578" s="8" t="str">
        <f>INDEX(中間シート!$A$1:$AZ$149,MATCH($A1578&amp;$B1578,中間シート!$A$1:$A$149,0),MATCH(D$1,中間シート!$A$2:$AZ$2,0))</f>
        <v/>
      </c>
      <c r="E1578" t="str">
        <f>IF(
A1578="","",
VLOOKUP(MOD(ROW(A1578)-2, 参照用!$J$12) + 1,参照用!$N$1:$P$50,2,0)
)</f>
        <v>曜日</v>
      </c>
      <c r="F1578" t="str">
        <f xml:space="preserve">
IF(A1578="","",
VLOOKUP(MOD(ROW(A1578)-2, 参照用!$J$12) + 1,参照用!$N$1:$P$50,3,0)
)</f>
        <v>曜日</v>
      </c>
      <c r="G1578" t="str">
        <f xml:space="preserve">
IF(A1578="","",
IFERROR(
INDEX(中間シート!$B:$CB,
MATCH(A1578&amp;B1578,中間シート!$A$1:$A$149,0),
MATCH(F1578,中間シート!$B$2:$CB$2,0)
),
"")
)</f>
        <v>金</v>
      </c>
      <c r="H1578" t="str">
        <f t="shared" si="72"/>
        <v/>
      </c>
      <c r="I1578" t="str">
        <f t="shared" si="73"/>
        <v>金</v>
      </c>
      <c r="J1578" t="str">
        <f xml:space="preserve">
_xlfn.SWITCH(E1578,
"良好サイン",H1578*VLOOKUP(F1578,参照用!$P$2:$Q$55,2,0),
"注意サイン",H1578*VLOOKUP(F1578,参照用!$P$2:$Q$55,2,0),
""
)</f>
        <v/>
      </c>
      <c r="K1578" s="20">
        <f t="shared" si="74"/>
        <v>60</v>
      </c>
    </row>
    <row r="1579" spans="1:11" x14ac:dyDescent="0.2">
      <c r="A1579" s="8">
        <f>IF(INDEX(中間シート!B$1:B$149,QUOTIENT(ROW(A1579)-2, 参照用!$J$12) + 3,1)&gt;0,
INDEX(中間シート!B$1:B$149,QUOTIENT(ROW(A1579)-2, 参照用!$J$12) + 3,1),
"")</f>
        <v>46038</v>
      </c>
      <c r="B1579" s="8" t="str">
        <f>IF(INDEX(中間シート!D$1:D$149,QUOTIENT(ROW(B1579)-2, 参照用!$J$12) + 3,1)&gt;0,
INDEX(中間シート!D$1:D$149,QUOTIENT(ROW(B1579)-2, 参照用!$J$12) + 3,1),
"")</f>
        <v>朝</v>
      </c>
      <c r="C1579" s="8" t="str">
        <f>INDEX(中間シート!$A$1:$AZ$149,MATCH(A1579&amp;B1579,中間シート!$A$1:$A$149,0),MATCH(C$1,中間シート!$A$2:$AZ$2,0))</f>
        <v/>
      </c>
      <c r="D1579" s="8" t="str">
        <f>INDEX(中間シート!$A$1:$AZ$149,MATCH($A1579&amp;$B1579,中間シート!$A$1:$A$149,0),MATCH(D$1,中間シート!$A$2:$AZ$2,0))</f>
        <v/>
      </c>
      <c r="E1579" t="str">
        <f>IF(
A1579="","",
VLOOKUP(MOD(ROW(A1579)-2, 参照用!$J$12) + 1,参照用!$N$1:$P$50,2,0)
)</f>
        <v>時間帯</v>
      </c>
      <c r="F1579" t="str">
        <f xml:space="preserve">
IF(A1579="","",
VLOOKUP(MOD(ROW(A1579)-2, 参照用!$J$12) + 1,参照用!$N$1:$P$50,3,0)
)</f>
        <v>時間帯</v>
      </c>
      <c r="G1579" t="str">
        <f xml:space="preserve">
IF(A1579="","",
IFERROR(
INDEX(中間シート!$B:$CB,
MATCH(A1579&amp;B1579,中間シート!$A$1:$A$149,0),
MATCH(F1579,中間シート!$B$2:$CB$2,0)
),
"")
)</f>
        <v>朝</v>
      </c>
      <c r="H1579" t="str">
        <f t="shared" si="72"/>
        <v/>
      </c>
      <c r="I1579" t="str">
        <f t="shared" si="73"/>
        <v>朝</v>
      </c>
      <c r="J1579" t="str">
        <f xml:space="preserve">
_xlfn.SWITCH(E1579,
"良好サイン",H1579*VLOOKUP(F1579,参照用!$P$2:$Q$55,2,0),
"注意サイン",H1579*VLOOKUP(F1579,参照用!$P$2:$Q$55,2,0),
""
)</f>
        <v/>
      </c>
      <c r="K1579" s="20">
        <f t="shared" si="74"/>
        <v>60</v>
      </c>
    </row>
    <row r="1580" spans="1:11" x14ac:dyDescent="0.2">
      <c r="A1580" s="8">
        <f>IF(INDEX(中間シート!B$1:B$149,QUOTIENT(ROW(A1580)-2, 参照用!$J$12) + 3,1)&gt;0,
INDEX(中間シート!B$1:B$149,QUOTIENT(ROW(A1580)-2, 参照用!$J$12) + 3,1),
"")</f>
        <v>46038</v>
      </c>
      <c r="B1580" s="8" t="str">
        <f>IF(INDEX(中間シート!D$1:D$149,QUOTIENT(ROW(B1580)-2, 参照用!$J$12) + 3,1)&gt;0,
INDEX(中間シート!D$1:D$149,QUOTIENT(ROW(B1580)-2, 参照用!$J$12) + 3,1),
"")</f>
        <v>朝</v>
      </c>
      <c r="C1580" s="8" t="str">
        <f>INDEX(中間シート!$A$1:$AZ$149,MATCH(A1580&amp;B1580,中間シート!$A$1:$A$149,0),MATCH(C$1,中間シート!$A$2:$AZ$2,0))</f>
        <v/>
      </c>
      <c r="D1580" s="8" t="str">
        <f>INDEX(中間シート!$A$1:$AZ$149,MATCH($A1580&amp;$B1580,中間シート!$A$1:$A$149,0),MATCH(D$1,中間シート!$A$2:$AZ$2,0))</f>
        <v/>
      </c>
      <c r="E1580" t="str">
        <f>IF(
A1580="","",
VLOOKUP(MOD(ROW(A1580)-2, 参照用!$J$12) + 1,参照用!$N$1:$P$50,2,0)
)</f>
        <v>気候</v>
      </c>
      <c r="F1580" t="str">
        <f xml:space="preserve">
IF(A1580="","",
VLOOKUP(MOD(ROW(A1580)-2, 参照用!$J$12) + 1,参照用!$N$1:$P$50,3,0)
)</f>
        <v>天気</v>
      </c>
      <c r="G1580" t="str">
        <f xml:space="preserve">
IF(A1580="","",
IFERROR(
INDEX(中間シート!$B:$CB,
MATCH(A1580&amp;B1580,中間シート!$A$1:$A$149,0),
MATCH(F1580,中間シート!$B$2:$CB$2,0)
),
"")
)</f>
        <v/>
      </c>
      <c r="H1580" t="str">
        <f t="shared" si="72"/>
        <v/>
      </c>
      <c r="I1580" t="str">
        <f t="shared" si="73"/>
        <v/>
      </c>
      <c r="J1580" t="str">
        <f xml:space="preserve">
_xlfn.SWITCH(E1580,
"良好サイン",H1580*VLOOKUP(F1580,参照用!$P$2:$Q$55,2,0),
"注意サイン",H1580*VLOOKUP(F1580,参照用!$P$2:$Q$55,2,0),
""
)</f>
        <v/>
      </c>
      <c r="K1580" s="20">
        <f t="shared" si="74"/>
        <v>60</v>
      </c>
    </row>
    <row r="1581" spans="1:11" x14ac:dyDescent="0.2">
      <c r="A1581" s="8">
        <f>IF(INDEX(中間シート!B$1:B$149,QUOTIENT(ROW(A1581)-2, 参照用!$J$12) + 3,1)&gt;0,
INDEX(中間シート!B$1:B$149,QUOTIENT(ROW(A1581)-2, 参照用!$J$12) + 3,1),
"")</f>
        <v>46038</v>
      </c>
      <c r="B1581" s="8" t="str">
        <f>IF(INDEX(中間シート!D$1:D$149,QUOTIENT(ROW(B1581)-2, 参照用!$J$12) + 3,1)&gt;0,
INDEX(中間シート!D$1:D$149,QUOTIENT(ROW(B1581)-2, 参照用!$J$12) + 3,1),
"")</f>
        <v>朝</v>
      </c>
      <c r="C1581" s="8" t="str">
        <f>INDEX(中間シート!$A$1:$AZ$149,MATCH(A1581&amp;B1581,中間シート!$A$1:$A$149,0),MATCH(C$1,中間シート!$A$2:$AZ$2,0))</f>
        <v/>
      </c>
      <c r="D1581" s="8" t="str">
        <f>INDEX(中間シート!$A$1:$AZ$149,MATCH($A1581&amp;$B1581,中間シート!$A$1:$A$149,0),MATCH(D$1,中間シート!$A$2:$AZ$2,0))</f>
        <v/>
      </c>
      <c r="E1581" t="str">
        <f>IF(
A1581="","",
VLOOKUP(MOD(ROW(A1581)-2, 参照用!$J$12) + 1,参照用!$N$1:$P$50,2,0)
)</f>
        <v>気候</v>
      </c>
      <c r="F1581" t="str">
        <f xml:space="preserve">
IF(A1581="","",
VLOOKUP(MOD(ROW(A1581)-2, 参照用!$J$12) + 1,参照用!$N$1:$P$50,3,0)
)</f>
        <v>気温</v>
      </c>
      <c r="G1581" t="str">
        <f xml:space="preserve">
IF(A1581="","",
IFERROR(
INDEX(中間シート!$B:$CB,
MATCH(A1581&amp;B1581,中間シート!$A$1:$A$149,0),
MATCH(F1581,中間シート!$B$2:$CB$2,0)
),
"")
)</f>
        <v/>
      </c>
      <c r="H1581" t="str">
        <f t="shared" si="72"/>
        <v/>
      </c>
      <c r="I1581" t="str">
        <f t="shared" si="73"/>
        <v/>
      </c>
      <c r="J1581" t="str">
        <f xml:space="preserve">
_xlfn.SWITCH(E1581,
"良好サイン",H1581*VLOOKUP(F1581,参照用!$P$2:$Q$55,2,0),
"注意サイン",H1581*VLOOKUP(F1581,参照用!$P$2:$Q$55,2,0),
""
)</f>
        <v/>
      </c>
      <c r="K1581" s="20">
        <f t="shared" si="74"/>
        <v>60</v>
      </c>
    </row>
    <row r="1582" spans="1:11" x14ac:dyDescent="0.2">
      <c r="A1582" s="8">
        <f>IF(INDEX(中間シート!B$1:B$149,QUOTIENT(ROW(A1582)-2, 参照用!$J$12) + 3,1)&gt;0,
INDEX(中間シート!B$1:B$149,QUOTIENT(ROW(A1582)-2, 参照用!$J$12) + 3,1),
"")</f>
        <v>46038</v>
      </c>
      <c r="B1582" s="8" t="str">
        <f>IF(INDEX(中間シート!D$1:D$149,QUOTIENT(ROW(B1582)-2, 参照用!$J$12) + 3,1)&gt;0,
INDEX(中間シート!D$1:D$149,QUOTIENT(ROW(B1582)-2, 参照用!$J$12) + 3,1),
"")</f>
        <v>朝</v>
      </c>
      <c r="C1582" s="8" t="str">
        <f>INDEX(中間シート!$A$1:$AZ$149,MATCH(A1582&amp;B1582,中間シート!$A$1:$A$149,0),MATCH(C$1,中間シート!$A$2:$AZ$2,0))</f>
        <v/>
      </c>
      <c r="D1582" s="8" t="str">
        <f>INDEX(中間シート!$A$1:$AZ$149,MATCH($A1582&amp;$B1582,中間シート!$A$1:$A$149,0),MATCH(D$1,中間シート!$A$2:$AZ$2,0))</f>
        <v/>
      </c>
      <c r="E1582" t="str">
        <f>IF(
A1582="","",
VLOOKUP(MOD(ROW(A1582)-2, 参照用!$J$12) + 1,参照用!$N$1:$P$50,2,0)
)</f>
        <v>基礎指標</v>
      </c>
      <c r="F1582" t="str">
        <f xml:space="preserve">
IF(A1582="","",
VLOOKUP(MOD(ROW(A1582)-2, 参照用!$J$12) + 1,参照用!$N$1:$P$50,3,0)
)</f>
        <v>睡眠</v>
      </c>
      <c r="G1582">
        <f xml:space="preserve">
IF(A1582="","",
IFERROR(
INDEX(中間シート!$B:$CB,
MATCH(A1582&amp;B1582,中間シート!$A$1:$A$149,0),
MATCH(F1582,中間シート!$B$2:$CB$2,0)
),
"")
)</f>
        <v>0</v>
      </c>
      <c r="H1582">
        <f t="shared" si="72"/>
        <v>0</v>
      </c>
      <c r="I1582" t="str">
        <f t="shared" si="73"/>
        <v/>
      </c>
      <c r="J1582" t="str">
        <f xml:space="preserve">
_xlfn.SWITCH(E1582,
"良好サイン",H1582*VLOOKUP(F1582,参照用!$P$2:$Q$55,2,0),
"注意サイン",H1582*VLOOKUP(F1582,参照用!$P$2:$Q$55,2,0),
""
)</f>
        <v/>
      </c>
      <c r="K1582" s="20">
        <f t="shared" si="74"/>
        <v>60</v>
      </c>
    </row>
    <row r="1583" spans="1:11" x14ac:dyDescent="0.2">
      <c r="A1583" s="8">
        <f>IF(INDEX(中間シート!B$1:B$149,QUOTIENT(ROW(A1583)-2, 参照用!$J$12) + 3,1)&gt;0,
INDEX(中間シート!B$1:B$149,QUOTIENT(ROW(A1583)-2, 参照用!$J$12) + 3,1),
"")</f>
        <v>46038</v>
      </c>
      <c r="B1583" s="8" t="str">
        <f>IF(INDEX(中間シート!D$1:D$149,QUOTIENT(ROW(B1583)-2, 参照用!$J$12) + 3,1)&gt;0,
INDEX(中間シート!D$1:D$149,QUOTIENT(ROW(B1583)-2, 参照用!$J$12) + 3,1),
"")</f>
        <v>朝</v>
      </c>
      <c r="C1583" s="8" t="str">
        <f>INDEX(中間シート!$A$1:$AZ$149,MATCH(A1583&amp;B1583,中間シート!$A$1:$A$149,0),MATCH(C$1,中間シート!$A$2:$AZ$2,0))</f>
        <v/>
      </c>
      <c r="D1583" s="8" t="str">
        <f>INDEX(中間シート!$A$1:$AZ$149,MATCH($A1583&amp;$B1583,中間シート!$A$1:$A$149,0),MATCH(D$1,中間シート!$A$2:$AZ$2,0))</f>
        <v/>
      </c>
      <c r="E1583" t="str">
        <f>IF(
A1583="","",
VLOOKUP(MOD(ROW(A1583)-2, 参照用!$J$12) + 1,参照用!$N$1:$P$50,2,0)
)</f>
        <v>基礎指標</v>
      </c>
      <c r="F1583" t="str">
        <f xml:space="preserve">
IF(A1583="","",
VLOOKUP(MOD(ROW(A1583)-2, 参照用!$J$12) + 1,参照用!$N$1:$P$50,3,0)
)</f>
        <v>食事</v>
      </c>
      <c r="G1583">
        <f xml:space="preserve">
IF(A1583="","",
IFERROR(
INDEX(中間シート!$B:$CB,
MATCH(A1583&amp;B1583,中間シート!$A$1:$A$149,0),
MATCH(F1583,中間シート!$B$2:$CB$2,0)
),
"")
)</f>
        <v>0</v>
      </c>
      <c r="H1583">
        <f t="shared" si="72"/>
        <v>0</v>
      </c>
      <c r="I1583" t="str">
        <f t="shared" si="73"/>
        <v/>
      </c>
      <c r="J1583" t="str">
        <f xml:space="preserve">
_xlfn.SWITCH(E1583,
"良好サイン",H1583*VLOOKUP(F1583,参照用!$P$2:$Q$55,2,0),
"注意サイン",H1583*VLOOKUP(F1583,参照用!$P$2:$Q$55,2,0),
""
)</f>
        <v/>
      </c>
      <c r="K1583" s="20">
        <f t="shared" si="74"/>
        <v>60</v>
      </c>
    </row>
    <row r="1584" spans="1:11" x14ac:dyDescent="0.2">
      <c r="A1584" s="8">
        <f>IF(INDEX(中間シート!B$1:B$149,QUOTIENT(ROW(A1584)-2, 参照用!$J$12) + 3,1)&gt;0,
INDEX(中間シート!B$1:B$149,QUOTIENT(ROW(A1584)-2, 参照用!$J$12) + 3,1),
"")</f>
        <v>46038</v>
      </c>
      <c r="B1584" s="8" t="str">
        <f>IF(INDEX(中間シート!D$1:D$149,QUOTIENT(ROW(B1584)-2, 参照用!$J$12) + 3,1)&gt;0,
INDEX(中間シート!D$1:D$149,QUOTIENT(ROW(B1584)-2, 参照用!$J$12) + 3,1),
"")</f>
        <v>朝</v>
      </c>
      <c r="C1584" s="8" t="str">
        <f>INDEX(中間シート!$A$1:$AZ$149,MATCH(A1584&amp;B1584,中間シート!$A$1:$A$149,0),MATCH(C$1,中間シート!$A$2:$AZ$2,0))</f>
        <v/>
      </c>
      <c r="D1584" s="8" t="str">
        <f>INDEX(中間シート!$A$1:$AZ$149,MATCH($A1584&amp;$B1584,中間シート!$A$1:$A$149,0),MATCH(D$1,中間シート!$A$2:$AZ$2,0))</f>
        <v/>
      </c>
      <c r="E1584" t="str">
        <f>IF(
A1584="","",
VLOOKUP(MOD(ROW(A1584)-2, 参照用!$J$12) + 1,参照用!$N$1:$P$50,2,0)
)</f>
        <v>基礎指標</v>
      </c>
      <c r="F1584" t="str">
        <f xml:space="preserve">
IF(A1584="","",
VLOOKUP(MOD(ROW(A1584)-2, 参照用!$J$12) + 1,参照用!$N$1:$P$50,3,0)
)</f>
        <v>ストレス</v>
      </c>
      <c r="G1584">
        <f xml:space="preserve">
IF(A1584="","",
IFERROR(
INDEX(中間シート!$B:$CB,
MATCH(A1584&amp;B1584,中間シート!$A$1:$A$149,0),
MATCH(F1584,中間シート!$B$2:$CB$2,0)
),
"")
)</f>
        <v>0</v>
      </c>
      <c r="H1584">
        <f t="shared" si="72"/>
        <v>0</v>
      </c>
      <c r="I1584" t="str">
        <f t="shared" si="73"/>
        <v/>
      </c>
      <c r="J1584" t="str">
        <f xml:space="preserve">
_xlfn.SWITCH(E1584,
"良好サイン",H1584*VLOOKUP(F1584,参照用!$P$2:$Q$55,2,0),
"注意サイン",H1584*VLOOKUP(F1584,参照用!$P$2:$Q$55,2,0),
""
)</f>
        <v/>
      </c>
      <c r="K1584" s="20">
        <f t="shared" si="74"/>
        <v>60</v>
      </c>
    </row>
    <row r="1585" spans="1:11" x14ac:dyDescent="0.2">
      <c r="A1585" s="8">
        <f>IF(INDEX(中間シート!B$1:B$149,QUOTIENT(ROW(A1585)-2, 参照用!$J$12) + 3,1)&gt;0,
INDEX(中間シート!B$1:B$149,QUOTIENT(ROW(A1585)-2, 参照用!$J$12) + 3,1),
"")</f>
        <v>46038</v>
      </c>
      <c r="B1585" s="8" t="str">
        <f>IF(INDEX(中間シート!D$1:D$149,QUOTIENT(ROW(B1585)-2, 参照用!$J$12) + 3,1)&gt;0,
INDEX(中間シート!D$1:D$149,QUOTIENT(ROW(B1585)-2, 参照用!$J$12) + 3,1),
"")</f>
        <v>朝</v>
      </c>
      <c r="C1585" s="8" t="str">
        <f>INDEX(中間シート!$A$1:$AZ$149,MATCH(A1585&amp;B1585,中間シート!$A$1:$A$149,0),MATCH(C$1,中間シート!$A$2:$AZ$2,0))</f>
        <v/>
      </c>
      <c r="D1585" s="8" t="str">
        <f>INDEX(中間シート!$A$1:$AZ$149,MATCH($A1585&amp;$B1585,中間シート!$A$1:$A$149,0),MATCH(D$1,中間シート!$A$2:$AZ$2,0))</f>
        <v/>
      </c>
      <c r="E1585" t="str">
        <f>IF(
A1585="","",
VLOOKUP(MOD(ROW(A1585)-2, 参照用!$J$12) + 1,参照用!$N$1:$P$50,2,0)
)</f>
        <v>良好サイン</v>
      </c>
      <c r="F1585" t="str">
        <f xml:space="preserve">
IF(A1585="","",
VLOOKUP(MOD(ROW(A1585)-2, 参照用!$J$12) + 1,参照用!$N$1:$P$50,3,0)
)</f>
        <v>プラス思考</v>
      </c>
      <c r="G1585">
        <f xml:space="preserve">
IF(A1585="","",
IFERROR(
INDEX(中間シート!$B:$CB,
MATCH(A1585&amp;B1585,中間シート!$A$1:$A$149,0),
MATCH(F1585,中間シート!$B$2:$CB$2,0)
),
"")
)</f>
        <v>0</v>
      </c>
      <c r="H1585">
        <f t="shared" si="72"/>
        <v>0</v>
      </c>
      <c r="I1585" t="str">
        <f t="shared" si="73"/>
        <v/>
      </c>
      <c r="J1585">
        <f xml:space="preserve">
_xlfn.SWITCH(E1585,
"良好サイン",H1585*VLOOKUP(F1585,参照用!$P$2:$Q$55,2,0),
"注意サイン",H1585*VLOOKUP(F1585,参照用!$P$2:$Q$55,2,0),
""
)</f>
        <v>0</v>
      </c>
      <c r="K1585" s="20">
        <f t="shared" si="74"/>
        <v>60</v>
      </c>
    </row>
    <row r="1586" spans="1:11" x14ac:dyDescent="0.2">
      <c r="A1586" s="8">
        <f>IF(INDEX(中間シート!B$1:B$149,QUOTIENT(ROW(A1586)-2, 参照用!$J$12) + 3,1)&gt;0,
INDEX(中間シート!B$1:B$149,QUOTIENT(ROW(A1586)-2, 参照用!$J$12) + 3,1),
"")</f>
        <v>46038</v>
      </c>
      <c r="B1586" s="8" t="str">
        <f>IF(INDEX(中間シート!D$1:D$149,QUOTIENT(ROW(B1586)-2, 参照用!$J$12) + 3,1)&gt;0,
INDEX(中間シート!D$1:D$149,QUOTIENT(ROW(B1586)-2, 参照用!$J$12) + 3,1),
"")</f>
        <v>朝</v>
      </c>
      <c r="C1586" s="8" t="str">
        <f>INDEX(中間シート!$A$1:$AZ$149,MATCH(A1586&amp;B1586,中間シート!$A$1:$A$149,0),MATCH(C$1,中間シート!$A$2:$AZ$2,0))</f>
        <v/>
      </c>
      <c r="D1586" s="8" t="str">
        <f>INDEX(中間シート!$A$1:$AZ$149,MATCH($A1586&amp;$B1586,中間シート!$A$1:$A$149,0),MATCH(D$1,中間シート!$A$2:$AZ$2,0))</f>
        <v/>
      </c>
      <c r="E1586" t="str">
        <f>IF(
A1586="","",
VLOOKUP(MOD(ROW(A1586)-2, 参照用!$J$12) + 1,参照用!$N$1:$P$50,2,0)
)</f>
        <v>良好サイン</v>
      </c>
      <c r="F1586" t="str">
        <f xml:space="preserve">
IF(A1586="","",
VLOOKUP(MOD(ROW(A1586)-2, 参照用!$J$12) + 1,参照用!$N$1:$P$50,3,0)
)</f>
        <v>元気</v>
      </c>
      <c r="G1586">
        <f xml:space="preserve">
IF(A1586="","",
IFERROR(
INDEX(中間シート!$B:$CB,
MATCH(A1586&amp;B1586,中間シート!$A$1:$A$149,0),
MATCH(F1586,中間シート!$B$2:$CB$2,0)
),
"")
)</f>
        <v>0</v>
      </c>
      <c r="H1586">
        <f t="shared" si="72"/>
        <v>0</v>
      </c>
      <c r="I1586" t="str">
        <f t="shared" si="73"/>
        <v/>
      </c>
      <c r="J1586">
        <f xml:space="preserve">
_xlfn.SWITCH(E1586,
"良好サイン",H1586*VLOOKUP(F1586,参照用!$P$2:$Q$55,2,0),
"注意サイン",H1586*VLOOKUP(F1586,参照用!$P$2:$Q$55,2,0),
""
)</f>
        <v>0</v>
      </c>
      <c r="K1586" s="20">
        <f t="shared" si="74"/>
        <v>60</v>
      </c>
    </row>
    <row r="1587" spans="1:11" x14ac:dyDescent="0.2">
      <c r="A1587" s="8">
        <f>IF(INDEX(中間シート!B$1:B$149,QUOTIENT(ROW(A1587)-2, 参照用!$J$12) + 3,1)&gt;0,
INDEX(中間シート!B$1:B$149,QUOTIENT(ROW(A1587)-2, 参照用!$J$12) + 3,1),
"")</f>
        <v>46038</v>
      </c>
      <c r="B1587" s="8" t="str">
        <f>IF(INDEX(中間シート!D$1:D$149,QUOTIENT(ROW(B1587)-2, 参照用!$J$12) + 3,1)&gt;0,
INDEX(中間シート!D$1:D$149,QUOTIENT(ROW(B1587)-2, 参照用!$J$12) + 3,1),
"")</f>
        <v>朝</v>
      </c>
      <c r="C1587" s="8" t="str">
        <f>INDEX(中間シート!$A$1:$AZ$149,MATCH(A1587&amp;B1587,中間シート!$A$1:$A$149,0),MATCH(C$1,中間シート!$A$2:$AZ$2,0))</f>
        <v/>
      </c>
      <c r="D1587" s="8" t="str">
        <f>INDEX(中間シート!$A$1:$AZ$149,MATCH($A1587&amp;$B1587,中間シート!$A$1:$A$149,0),MATCH(D$1,中間シート!$A$2:$AZ$2,0))</f>
        <v/>
      </c>
      <c r="E1587" t="str">
        <f>IF(
A1587="","",
VLOOKUP(MOD(ROW(A1587)-2, 参照用!$J$12) + 1,参照用!$N$1:$P$50,2,0)
)</f>
        <v>良好サイン</v>
      </c>
      <c r="F1587" t="str">
        <f xml:space="preserve">
IF(A1587="","",
VLOOKUP(MOD(ROW(A1587)-2, 参照用!$J$12) + 1,参照用!$N$1:$P$50,3,0)
)</f>
        <v>やる気あり</v>
      </c>
      <c r="G1587">
        <f xml:space="preserve">
IF(A1587="","",
IFERROR(
INDEX(中間シート!$B:$CB,
MATCH(A1587&amp;B1587,中間シート!$A$1:$A$149,0),
MATCH(F1587,中間シート!$B$2:$CB$2,0)
),
"")
)</f>
        <v>0</v>
      </c>
      <c r="H1587">
        <f t="shared" si="72"/>
        <v>0</v>
      </c>
      <c r="I1587" t="str">
        <f t="shared" si="73"/>
        <v/>
      </c>
      <c r="J1587">
        <f xml:space="preserve">
_xlfn.SWITCH(E1587,
"良好サイン",H1587*VLOOKUP(F1587,参照用!$P$2:$Q$55,2,0),
"注意サイン",H1587*VLOOKUP(F1587,参照用!$P$2:$Q$55,2,0),
""
)</f>
        <v>0</v>
      </c>
      <c r="K1587" s="20">
        <f t="shared" si="74"/>
        <v>60</v>
      </c>
    </row>
    <row r="1588" spans="1:11" x14ac:dyDescent="0.2">
      <c r="A1588" s="8">
        <f>IF(INDEX(中間シート!B$1:B$149,QUOTIENT(ROW(A1588)-2, 参照用!$J$12) + 3,1)&gt;0,
INDEX(中間シート!B$1:B$149,QUOTIENT(ROW(A1588)-2, 参照用!$J$12) + 3,1),
"")</f>
        <v>46038</v>
      </c>
      <c r="B1588" s="8" t="str">
        <f>IF(INDEX(中間シート!D$1:D$149,QUOTIENT(ROW(B1588)-2, 参照用!$J$12) + 3,1)&gt;0,
INDEX(中間シート!D$1:D$149,QUOTIENT(ROW(B1588)-2, 参照用!$J$12) + 3,1),
"")</f>
        <v>朝</v>
      </c>
      <c r="C1588" s="8" t="str">
        <f>INDEX(中間シート!$A$1:$AZ$149,MATCH(A1588&amp;B1588,中間シート!$A$1:$A$149,0),MATCH(C$1,中間シート!$A$2:$AZ$2,0))</f>
        <v/>
      </c>
      <c r="D1588" s="8" t="str">
        <f>INDEX(中間シート!$A$1:$AZ$149,MATCH($A1588&amp;$B1588,中間シート!$A$1:$A$149,0),MATCH(D$1,中間シート!$A$2:$AZ$2,0))</f>
        <v/>
      </c>
      <c r="E1588" t="str">
        <f>IF(
A1588="","",
VLOOKUP(MOD(ROW(A1588)-2, 参照用!$J$12) + 1,参照用!$N$1:$P$50,2,0)
)</f>
        <v>良好サイン</v>
      </c>
      <c r="F1588" t="str">
        <f xml:space="preserve">
IF(A1588="","",
VLOOKUP(MOD(ROW(A1588)-2, 参照用!$J$12) + 1,参照用!$N$1:$P$50,3,0)
)</f>
        <v>心に余裕</v>
      </c>
      <c r="G1588">
        <f xml:space="preserve">
IF(A1588="","",
IFERROR(
INDEX(中間シート!$B:$CB,
MATCH(A1588&amp;B1588,中間シート!$A$1:$A$149,0),
MATCH(F1588,中間シート!$B$2:$CB$2,0)
),
"")
)</f>
        <v>0</v>
      </c>
      <c r="H1588">
        <f t="shared" si="72"/>
        <v>0</v>
      </c>
      <c r="I1588" t="str">
        <f t="shared" si="73"/>
        <v/>
      </c>
      <c r="J1588">
        <f xml:space="preserve">
_xlfn.SWITCH(E1588,
"良好サイン",H1588*VLOOKUP(F1588,参照用!$P$2:$Q$55,2,0),
"注意サイン",H1588*VLOOKUP(F1588,参照用!$P$2:$Q$55,2,0),
""
)</f>
        <v>0</v>
      </c>
      <c r="K1588" s="20">
        <f t="shared" si="74"/>
        <v>60</v>
      </c>
    </row>
    <row r="1589" spans="1:11" x14ac:dyDescent="0.2">
      <c r="A1589" s="8">
        <f>IF(INDEX(中間シート!B$1:B$149,QUOTIENT(ROW(A1589)-2, 参照用!$J$12) + 3,1)&gt;0,
INDEX(中間シート!B$1:B$149,QUOTIENT(ROW(A1589)-2, 参照用!$J$12) + 3,1),
"")</f>
        <v>46038</v>
      </c>
      <c r="B1589" s="8" t="str">
        <f>IF(INDEX(中間シート!D$1:D$149,QUOTIENT(ROW(B1589)-2, 参照用!$J$12) + 3,1)&gt;0,
INDEX(中間シート!D$1:D$149,QUOTIENT(ROW(B1589)-2, 参照用!$J$12) + 3,1),
"")</f>
        <v>朝</v>
      </c>
      <c r="C1589" s="8" t="str">
        <f>INDEX(中間シート!$A$1:$AZ$149,MATCH(A1589&amp;B1589,中間シート!$A$1:$A$149,0),MATCH(C$1,中間シート!$A$2:$AZ$2,0))</f>
        <v/>
      </c>
      <c r="D1589" s="8" t="str">
        <f>INDEX(中間シート!$A$1:$AZ$149,MATCH($A1589&amp;$B1589,中間シート!$A$1:$A$149,0),MATCH(D$1,中間シート!$A$2:$AZ$2,0))</f>
        <v/>
      </c>
      <c r="E1589" t="str">
        <f>IF(
A1589="","",
VLOOKUP(MOD(ROW(A1589)-2, 参照用!$J$12) + 1,参照用!$N$1:$P$50,2,0)
)</f>
        <v>良好サイン</v>
      </c>
      <c r="F1589" t="str">
        <f xml:space="preserve">
IF(A1589="","",
VLOOKUP(MOD(ROW(A1589)-2, 参照用!$J$12) + 1,参照用!$N$1:$P$50,3,0)
)</f>
        <v>イキイキ</v>
      </c>
      <c r="G1589">
        <f xml:space="preserve">
IF(A1589="","",
IFERROR(
INDEX(中間シート!$B:$CB,
MATCH(A1589&amp;B1589,中間シート!$A$1:$A$149,0),
MATCH(F1589,中間シート!$B$2:$CB$2,0)
),
"")
)</f>
        <v>0</v>
      </c>
      <c r="H1589">
        <f t="shared" si="72"/>
        <v>0</v>
      </c>
      <c r="I1589" t="str">
        <f t="shared" si="73"/>
        <v/>
      </c>
      <c r="J1589">
        <f xml:space="preserve">
_xlfn.SWITCH(E1589,
"良好サイン",H1589*VLOOKUP(F1589,参照用!$P$2:$Q$55,2,0),
"注意サイン",H1589*VLOOKUP(F1589,参照用!$P$2:$Q$55,2,0),
""
)</f>
        <v>0</v>
      </c>
      <c r="K1589" s="20">
        <f t="shared" si="74"/>
        <v>60</v>
      </c>
    </row>
    <row r="1590" spans="1:11" x14ac:dyDescent="0.2">
      <c r="A1590" s="8">
        <f>IF(INDEX(中間シート!B$1:B$149,QUOTIENT(ROW(A1590)-2, 参照用!$J$12) + 3,1)&gt;0,
INDEX(中間シート!B$1:B$149,QUOTIENT(ROW(A1590)-2, 参照用!$J$12) + 3,1),
"")</f>
        <v>46038</v>
      </c>
      <c r="B1590" s="8" t="str">
        <f>IF(INDEX(中間シート!D$1:D$149,QUOTIENT(ROW(B1590)-2, 参照用!$J$12) + 3,1)&gt;0,
INDEX(中間シート!D$1:D$149,QUOTIENT(ROW(B1590)-2, 参照用!$J$12) + 3,1),
"")</f>
        <v>朝</v>
      </c>
      <c r="C1590" s="8" t="str">
        <f>INDEX(中間シート!$A$1:$AZ$149,MATCH(A1590&amp;B1590,中間シート!$A$1:$A$149,0),MATCH(C$1,中間シート!$A$2:$AZ$2,0))</f>
        <v/>
      </c>
      <c r="D1590" s="8" t="str">
        <f>INDEX(中間シート!$A$1:$AZ$149,MATCH($A1590&amp;$B1590,中間シート!$A$1:$A$149,0),MATCH(D$1,中間シート!$A$2:$AZ$2,0))</f>
        <v/>
      </c>
      <c r="E1590" t="str">
        <f>IF(
A1590="","",
VLOOKUP(MOD(ROW(A1590)-2, 参照用!$J$12) + 1,参照用!$N$1:$P$50,2,0)
)</f>
        <v>良好サイン</v>
      </c>
      <c r="F1590" t="str">
        <f xml:space="preserve">
IF(A1590="","",
VLOOKUP(MOD(ROW(A1590)-2, 参照用!$J$12) + 1,参照用!$N$1:$P$50,3,0)
)</f>
        <v>活動的</v>
      </c>
      <c r="G1590">
        <f xml:space="preserve">
IF(A1590="","",
IFERROR(
INDEX(中間シート!$B:$CB,
MATCH(A1590&amp;B1590,中間シート!$A$1:$A$149,0),
MATCH(F1590,中間シート!$B$2:$CB$2,0)
),
"")
)</f>
        <v>0</v>
      </c>
      <c r="H1590">
        <f t="shared" si="72"/>
        <v>0</v>
      </c>
      <c r="I1590" t="str">
        <f t="shared" si="73"/>
        <v/>
      </c>
      <c r="J1590">
        <f xml:space="preserve">
_xlfn.SWITCH(E1590,
"良好サイン",H1590*VLOOKUP(F1590,参照用!$P$2:$Q$55,2,0),
"注意サイン",H1590*VLOOKUP(F1590,参照用!$P$2:$Q$55,2,0),
""
)</f>
        <v>0</v>
      </c>
      <c r="K1590" s="20">
        <f t="shared" si="74"/>
        <v>60</v>
      </c>
    </row>
    <row r="1591" spans="1:11" x14ac:dyDescent="0.2">
      <c r="A1591" s="8">
        <f>IF(INDEX(中間シート!B$1:B$149,QUOTIENT(ROW(A1591)-2, 参照用!$J$12) + 3,1)&gt;0,
INDEX(中間シート!B$1:B$149,QUOTIENT(ROW(A1591)-2, 参照用!$J$12) + 3,1),
"")</f>
        <v>46038</v>
      </c>
      <c r="B1591" s="8" t="str">
        <f>IF(INDEX(中間シート!D$1:D$149,QUOTIENT(ROW(B1591)-2, 参照用!$J$12) + 3,1)&gt;0,
INDEX(中間シート!D$1:D$149,QUOTIENT(ROW(B1591)-2, 参照用!$J$12) + 3,1),
"")</f>
        <v>朝</v>
      </c>
      <c r="C1591" s="8" t="str">
        <f>INDEX(中間シート!$A$1:$AZ$149,MATCH(A1591&amp;B1591,中間シート!$A$1:$A$149,0),MATCH(C$1,中間シート!$A$2:$AZ$2,0))</f>
        <v/>
      </c>
      <c r="D1591" s="8" t="str">
        <f>INDEX(中間シート!$A$1:$AZ$149,MATCH($A1591&amp;$B1591,中間シート!$A$1:$A$149,0),MATCH(D$1,中間シート!$A$2:$AZ$2,0))</f>
        <v/>
      </c>
      <c r="E1591" t="str">
        <f>IF(
A1591="","",
VLOOKUP(MOD(ROW(A1591)-2, 参照用!$J$12) + 1,参照用!$N$1:$P$50,2,0)
)</f>
        <v>注意サイン</v>
      </c>
      <c r="F1591" t="str">
        <f xml:space="preserve">
IF(A1591="","",
VLOOKUP(MOD(ROW(A1591)-2, 参照用!$J$12) + 1,参照用!$N$1:$P$50,3,0)
)</f>
        <v>ため息が増加</v>
      </c>
      <c r="G1591">
        <f xml:space="preserve">
IF(A1591="","",
IFERROR(
INDEX(中間シート!$B:$CB,
MATCH(A1591&amp;B1591,中間シート!$A$1:$A$149,0),
MATCH(F1591,中間シート!$B$2:$CB$2,0)
),
"")
)</f>
        <v>0</v>
      </c>
      <c r="H1591">
        <f t="shared" si="72"/>
        <v>0</v>
      </c>
      <c r="I1591" t="str">
        <f t="shared" si="73"/>
        <v/>
      </c>
      <c r="J1591">
        <f xml:space="preserve">
_xlfn.SWITCH(E1591,
"良好サイン",H1591*VLOOKUP(F1591,参照用!$P$2:$Q$55,2,0),
"注意サイン",H1591*VLOOKUP(F1591,参照用!$P$2:$Q$55,2,0),
""
)</f>
        <v>0</v>
      </c>
      <c r="K1591" s="20">
        <f t="shared" si="74"/>
        <v>60</v>
      </c>
    </row>
    <row r="1592" spans="1:11" x14ac:dyDescent="0.2">
      <c r="A1592" s="8">
        <f>IF(INDEX(中間シート!B$1:B$149,QUOTIENT(ROW(A1592)-2, 参照用!$J$12) + 3,1)&gt;0,
INDEX(中間シート!B$1:B$149,QUOTIENT(ROW(A1592)-2, 参照用!$J$12) + 3,1),
"")</f>
        <v>46038</v>
      </c>
      <c r="B1592" s="8" t="str">
        <f>IF(INDEX(中間シート!D$1:D$149,QUOTIENT(ROW(B1592)-2, 参照用!$J$12) + 3,1)&gt;0,
INDEX(中間シート!D$1:D$149,QUOTIENT(ROW(B1592)-2, 参照用!$J$12) + 3,1),
"")</f>
        <v>朝</v>
      </c>
      <c r="C1592" s="8" t="str">
        <f>INDEX(中間シート!$A$1:$AZ$149,MATCH(A1592&amp;B1592,中間シート!$A$1:$A$149,0),MATCH(C$1,中間シート!$A$2:$AZ$2,0))</f>
        <v/>
      </c>
      <c r="D1592" s="8" t="str">
        <f>INDEX(中間シート!$A$1:$AZ$149,MATCH($A1592&amp;$B1592,中間シート!$A$1:$A$149,0),MATCH(D$1,中間シート!$A$2:$AZ$2,0))</f>
        <v/>
      </c>
      <c r="E1592" t="str">
        <f>IF(
A1592="","",
VLOOKUP(MOD(ROW(A1592)-2, 参照用!$J$12) + 1,参照用!$N$1:$P$50,2,0)
)</f>
        <v>注意サイン</v>
      </c>
      <c r="F1592" t="str">
        <f xml:space="preserve">
IF(A1592="","",
VLOOKUP(MOD(ROW(A1592)-2, 参照用!$J$12) + 1,参照用!$N$1:$P$50,3,0)
)</f>
        <v>もやもや</v>
      </c>
      <c r="G1592">
        <f xml:space="preserve">
IF(A1592="","",
IFERROR(
INDEX(中間シート!$B:$CB,
MATCH(A1592&amp;B1592,中間シート!$A$1:$A$149,0),
MATCH(F1592,中間シート!$B$2:$CB$2,0)
),
"")
)</f>
        <v>0</v>
      </c>
      <c r="H1592">
        <f t="shared" si="72"/>
        <v>0</v>
      </c>
      <c r="I1592" t="str">
        <f t="shared" si="73"/>
        <v/>
      </c>
      <c r="J1592">
        <f xml:space="preserve">
_xlfn.SWITCH(E1592,
"良好サイン",H1592*VLOOKUP(F1592,参照用!$P$2:$Q$55,2,0),
"注意サイン",H1592*VLOOKUP(F1592,参照用!$P$2:$Q$55,2,0),
""
)</f>
        <v>0</v>
      </c>
      <c r="K1592" s="20">
        <f t="shared" si="74"/>
        <v>60</v>
      </c>
    </row>
    <row r="1593" spans="1:11" x14ac:dyDescent="0.2">
      <c r="A1593" s="8">
        <f>IF(INDEX(中間シート!B$1:B$149,QUOTIENT(ROW(A1593)-2, 参照用!$J$12) + 3,1)&gt;0,
INDEX(中間シート!B$1:B$149,QUOTIENT(ROW(A1593)-2, 参照用!$J$12) + 3,1),
"")</f>
        <v>46038</v>
      </c>
      <c r="B1593" s="8" t="str">
        <f>IF(INDEX(中間シート!D$1:D$149,QUOTIENT(ROW(B1593)-2, 参照用!$J$12) + 3,1)&gt;0,
INDEX(中間シート!D$1:D$149,QUOTIENT(ROW(B1593)-2, 参照用!$J$12) + 3,1),
"")</f>
        <v>朝</v>
      </c>
      <c r="C1593" s="8" t="str">
        <f>INDEX(中間シート!$A$1:$AZ$149,MATCH(A1593&amp;B1593,中間シート!$A$1:$A$149,0),MATCH(C$1,中間シート!$A$2:$AZ$2,0))</f>
        <v/>
      </c>
      <c r="D1593" s="8" t="str">
        <f>INDEX(中間シート!$A$1:$AZ$149,MATCH($A1593&amp;$B1593,中間シート!$A$1:$A$149,0),MATCH(D$1,中間シート!$A$2:$AZ$2,0))</f>
        <v/>
      </c>
      <c r="E1593" t="str">
        <f>IF(
A1593="","",
VLOOKUP(MOD(ROW(A1593)-2, 参照用!$J$12) + 1,参照用!$N$1:$P$50,2,0)
)</f>
        <v>注意サイン</v>
      </c>
      <c r="F1593" t="str">
        <f xml:space="preserve">
IF(A1593="","",
VLOOKUP(MOD(ROW(A1593)-2, 参照用!$J$12) + 1,参照用!$N$1:$P$50,3,0)
)</f>
        <v>だるい</v>
      </c>
      <c r="G1593">
        <f xml:space="preserve">
IF(A1593="","",
IFERROR(
INDEX(中間シート!$B:$CB,
MATCH(A1593&amp;B1593,中間シート!$A$1:$A$149,0),
MATCH(F1593,中間シート!$B$2:$CB$2,0)
),
"")
)</f>
        <v>0</v>
      </c>
      <c r="H1593">
        <f t="shared" si="72"/>
        <v>0</v>
      </c>
      <c r="I1593" t="str">
        <f t="shared" si="73"/>
        <v/>
      </c>
      <c r="J1593">
        <f xml:space="preserve">
_xlfn.SWITCH(E1593,
"良好サイン",H1593*VLOOKUP(F1593,参照用!$P$2:$Q$55,2,0),
"注意サイン",H1593*VLOOKUP(F1593,参照用!$P$2:$Q$55,2,0),
""
)</f>
        <v>0</v>
      </c>
      <c r="K1593" s="20">
        <f t="shared" si="74"/>
        <v>60</v>
      </c>
    </row>
    <row r="1594" spans="1:11" x14ac:dyDescent="0.2">
      <c r="A1594" s="8">
        <f>IF(INDEX(中間シート!B$1:B$149,QUOTIENT(ROW(A1594)-2, 参照用!$J$12) + 3,1)&gt;0,
INDEX(中間シート!B$1:B$149,QUOTIENT(ROW(A1594)-2, 参照用!$J$12) + 3,1),
"")</f>
        <v>46038</v>
      </c>
      <c r="B1594" s="8" t="str">
        <f>IF(INDEX(中間シート!D$1:D$149,QUOTIENT(ROW(B1594)-2, 参照用!$J$12) + 3,1)&gt;0,
INDEX(中間シート!D$1:D$149,QUOTIENT(ROW(B1594)-2, 参照用!$J$12) + 3,1),
"")</f>
        <v>朝</v>
      </c>
      <c r="C1594" s="8" t="str">
        <f>INDEX(中間シート!$A$1:$AZ$149,MATCH(A1594&amp;B1594,中間シート!$A$1:$A$149,0),MATCH(C$1,中間シート!$A$2:$AZ$2,0))</f>
        <v/>
      </c>
      <c r="D1594" s="8" t="str">
        <f>INDEX(中間シート!$A$1:$AZ$149,MATCH($A1594&amp;$B1594,中間シート!$A$1:$A$149,0),MATCH(D$1,中間シート!$A$2:$AZ$2,0))</f>
        <v/>
      </c>
      <c r="E1594" t="str">
        <f>IF(
A1594="","",
VLOOKUP(MOD(ROW(A1594)-2, 参照用!$J$12) + 1,参照用!$N$1:$P$50,2,0)
)</f>
        <v>注意サイン</v>
      </c>
      <c r="F1594" t="str">
        <f xml:space="preserve">
IF(A1594="","",
VLOOKUP(MOD(ROW(A1594)-2, 参照用!$J$12) + 1,参照用!$N$1:$P$50,3,0)
)</f>
        <v>ぼーっとする</v>
      </c>
      <c r="G1594">
        <f xml:space="preserve">
IF(A1594="","",
IFERROR(
INDEX(中間シート!$B:$CB,
MATCH(A1594&amp;B1594,中間シート!$A$1:$A$149,0),
MATCH(F1594,中間シート!$B$2:$CB$2,0)
),
"")
)</f>
        <v>0</v>
      </c>
      <c r="H1594">
        <f t="shared" si="72"/>
        <v>0</v>
      </c>
      <c r="I1594" t="str">
        <f t="shared" si="73"/>
        <v/>
      </c>
      <c r="J1594">
        <f xml:space="preserve">
_xlfn.SWITCH(E1594,
"良好サイン",H1594*VLOOKUP(F1594,参照用!$P$2:$Q$55,2,0),
"注意サイン",H1594*VLOOKUP(F1594,参照用!$P$2:$Q$55,2,0),
""
)</f>
        <v>0</v>
      </c>
      <c r="K1594" s="20">
        <f t="shared" si="74"/>
        <v>60</v>
      </c>
    </row>
    <row r="1595" spans="1:11" x14ac:dyDescent="0.2">
      <c r="A1595" s="8">
        <f>IF(INDEX(中間シート!B$1:B$149,QUOTIENT(ROW(A1595)-2, 参照用!$J$12) + 3,1)&gt;0,
INDEX(中間シート!B$1:B$149,QUOTIENT(ROW(A1595)-2, 参照用!$J$12) + 3,1),
"")</f>
        <v>46038</v>
      </c>
      <c r="B1595" s="8" t="str">
        <f>IF(INDEX(中間シート!D$1:D$149,QUOTIENT(ROW(B1595)-2, 参照用!$J$12) + 3,1)&gt;0,
INDEX(中間シート!D$1:D$149,QUOTIENT(ROW(B1595)-2, 参照用!$J$12) + 3,1),
"")</f>
        <v>朝</v>
      </c>
      <c r="C1595" s="8" t="str">
        <f>INDEX(中間シート!$A$1:$AZ$149,MATCH(A1595&amp;B1595,中間シート!$A$1:$A$149,0),MATCH(C$1,中間シート!$A$2:$AZ$2,0))</f>
        <v/>
      </c>
      <c r="D1595" s="8" t="str">
        <f>INDEX(中間シート!$A$1:$AZ$149,MATCH($A1595&amp;$B1595,中間シート!$A$1:$A$149,0),MATCH(D$1,中間シート!$A$2:$AZ$2,0))</f>
        <v/>
      </c>
      <c r="E1595" t="str">
        <f>IF(
A1595="","",
VLOOKUP(MOD(ROW(A1595)-2, 参照用!$J$12) + 1,参照用!$N$1:$P$50,2,0)
)</f>
        <v>注意サイン</v>
      </c>
      <c r="F1595" t="str">
        <f xml:space="preserve">
IF(A1595="","",
VLOOKUP(MOD(ROW(A1595)-2, 参照用!$J$12) + 1,参照用!$N$1:$P$50,3,0)
)</f>
        <v>協調性が低下</v>
      </c>
      <c r="G1595">
        <f xml:space="preserve">
IF(A1595="","",
IFERROR(
INDEX(中間シート!$B:$CB,
MATCH(A1595&amp;B1595,中間シート!$A$1:$A$149,0),
MATCH(F1595,中間シート!$B$2:$CB$2,0)
),
"")
)</f>
        <v>0</v>
      </c>
      <c r="H1595">
        <f t="shared" si="72"/>
        <v>0</v>
      </c>
      <c r="I1595" t="str">
        <f t="shared" si="73"/>
        <v/>
      </c>
      <c r="J1595">
        <f xml:space="preserve">
_xlfn.SWITCH(E1595,
"良好サイン",H1595*VLOOKUP(F1595,参照用!$P$2:$Q$55,2,0),
"注意サイン",H1595*VLOOKUP(F1595,参照用!$P$2:$Q$55,2,0),
""
)</f>
        <v>0</v>
      </c>
      <c r="K1595" s="20">
        <f t="shared" si="74"/>
        <v>60</v>
      </c>
    </row>
    <row r="1596" spans="1:11" x14ac:dyDescent="0.2">
      <c r="A1596" s="8">
        <f>IF(INDEX(中間シート!B$1:B$149,QUOTIENT(ROW(A1596)-2, 参照用!$J$12) + 3,1)&gt;0,
INDEX(中間シート!B$1:B$149,QUOTIENT(ROW(A1596)-2, 参照用!$J$12) + 3,1),
"")</f>
        <v>46038</v>
      </c>
      <c r="B1596" s="8" t="str">
        <f>IF(INDEX(中間シート!D$1:D$149,QUOTIENT(ROW(B1596)-2, 参照用!$J$12) + 3,1)&gt;0,
INDEX(中間シート!D$1:D$149,QUOTIENT(ROW(B1596)-2, 参照用!$J$12) + 3,1),
"")</f>
        <v>朝</v>
      </c>
      <c r="C1596" s="8" t="str">
        <f>INDEX(中間シート!$A$1:$AZ$149,MATCH(A1596&amp;B1596,中間シート!$A$1:$A$149,0),MATCH(C$1,中間シート!$A$2:$AZ$2,0))</f>
        <v/>
      </c>
      <c r="D1596" s="8" t="str">
        <f>INDEX(中間シート!$A$1:$AZ$149,MATCH($A1596&amp;$B1596,中間シート!$A$1:$A$149,0),MATCH(D$1,中間シート!$A$2:$AZ$2,0))</f>
        <v/>
      </c>
      <c r="E1596" t="str">
        <f>IF(
A1596="","",
VLOOKUP(MOD(ROW(A1596)-2, 参照用!$J$12) + 1,参照用!$N$1:$P$50,2,0)
)</f>
        <v>注意サイン</v>
      </c>
      <c r="F1596" t="str">
        <f xml:space="preserve">
IF(A1596="","",
VLOOKUP(MOD(ROW(A1596)-2, 参照用!$J$12) + 1,参照用!$N$1:$P$50,3,0)
)</f>
        <v>憂鬱</v>
      </c>
      <c r="G1596">
        <f xml:space="preserve">
IF(A1596="","",
IFERROR(
INDEX(中間シート!$B:$CB,
MATCH(A1596&amp;B1596,中間シート!$A$1:$A$149,0),
MATCH(F1596,中間シート!$B$2:$CB$2,0)
),
"")
)</f>
        <v>0</v>
      </c>
      <c r="H1596">
        <f t="shared" si="72"/>
        <v>0</v>
      </c>
      <c r="I1596" t="str">
        <f t="shared" si="73"/>
        <v/>
      </c>
      <c r="J1596">
        <f xml:space="preserve">
_xlfn.SWITCH(E1596,
"良好サイン",H1596*VLOOKUP(F1596,参照用!$P$2:$Q$55,2,0),
"注意サイン",H1596*VLOOKUP(F1596,参照用!$P$2:$Q$55,2,0),
""
)</f>
        <v>0</v>
      </c>
      <c r="K1596" s="20">
        <f t="shared" si="74"/>
        <v>60</v>
      </c>
    </row>
    <row r="1597" spans="1:11" x14ac:dyDescent="0.2">
      <c r="A1597" s="8">
        <f>IF(INDEX(中間シート!B$1:B$149,QUOTIENT(ROW(A1597)-2, 参照用!$J$12) + 3,1)&gt;0,
INDEX(中間シート!B$1:B$149,QUOTIENT(ROW(A1597)-2, 参照用!$J$12) + 3,1),
"")</f>
        <v>46038</v>
      </c>
      <c r="B1597" s="8" t="str">
        <f>IF(INDEX(中間シート!D$1:D$149,QUOTIENT(ROW(B1597)-2, 参照用!$J$12) + 3,1)&gt;0,
INDEX(中間シート!D$1:D$149,QUOTIENT(ROW(B1597)-2, 参照用!$J$12) + 3,1),
"")</f>
        <v>朝</v>
      </c>
      <c r="C1597" s="8" t="str">
        <f>INDEX(中間シート!$A$1:$AZ$149,MATCH(A1597&amp;B1597,中間シート!$A$1:$A$149,0),MATCH(C$1,中間シート!$A$2:$AZ$2,0))</f>
        <v/>
      </c>
      <c r="D1597" s="8" t="str">
        <f>INDEX(中間シート!$A$1:$AZ$149,MATCH($A1597&amp;$B1597,中間シート!$A$1:$A$149,0),MATCH(D$1,中間シート!$A$2:$AZ$2,0))</f>
        <v/>
      </c>
      <c r="E1597" t="str">
        <f>IF(
A1597="","",
VLOOKUP(MOD(ROW(A1597)-2, 参照用!$J$12) + 1,参照用!$N$1:$P$50,2,0)
)</f>
        <v>注意サイン</v>
      </c>
      <c r="F1597" t="str">
        <f xml:space="preserve">
IF(A1597="","",
VLOOKUP(MOD(ROW(A1597)-2, 参照用!$J$12) + 1,参照用!$N$1:$P$50,3,0)
)</f>
        <v>やる気が無い</v>
      </c>
      <c r="G1597">
        <f xml:space="preserve">
IF(A1597="","",
IFERROR(
INDEX(中間シート!$B:$CB,
MATCH(A1597&amp;B1597,中間シート!$A$1:$A$149,0),
MATCH(F1597,中間シート!$B$2:$CB$2,0)
),
"")
)</f>
        <v>0</v>
      </c>
      <c r="H1597">
        <f t="shared" si="72"/>
        <v>0</v>
      </c>
      <c r="I1597" t="str">
        <f t="shared" si="73"/>
        <v/>
      </c>
      <c r="J1597">
        <f xml:space="preserve">
_xlfn.SWITCH(E1597,
"良好サイン",H1597*VLOOKUP(F1597,参照用!$P$2:$Q$55,2,0),
"注意サイン",H1597*VLOOKUP(F1597,参照用!$P$2:$Q$55,2,0),
""
)</f>
        <v>0</v>
      </c>
      <c r="K1597" s="20">
        <f t="shared" si="74"/>
        <v>60</v>
      </c>
    </row>
    <row r="1598" spans="1:11" x14ac:dyDescent="0.2">
      <c r="A1598" s="8">
        <f>IF(INDEX(中間シート!B$1:B$149,QUOTIENT(ROW(A1598)-2, 参照用!$J$12) + 3,1)&gt;0,
INDEX(中間シート!B$1:B$149,QUOTIENT(ROW(A1598)-2, 参照用!$J$12) + 3,1),
"")</f>
        <v>46038</v>
      </c>
      <c r="B1598" s="8" t="str">
        <f>IF(INDEX(中間シート!D$1:D$149,QUOTIENT(ROW(B1598)-2, 参照用!$J$12) + 3,1)&gt;0,
INDEX(中間シート!D$1:D$149,QUOTIENT(ROW(B1598)-2, 参照用!$J$12) + 3,1),
"")</f>
        <v>朝</v>
      </c>
      <c r="C1598" s="8" t="str">
        <f>INDEX(中間シート!$A$1:$AZ$149,MATCH(A1598&amp;B1598,中間シート!$A$1:$A$149,0),MATCH(C$1,中間シート!$A$2:$AZ$2,0))</f>
        <v/>
      </c>
      <c r="D1598" s="8" t="str">
        <f>INDEX(中間シート!$A$1:$AZ$149,MATCH($A1598&amp;$B1598,中間シート!$A$1:$A$149,0),MATCH(D$1,中間シート!$A$2:$AZ$2,0))</f>
        <v/>
      </c>
      <c r="E1598" t="str">
        <f>IF(
A1598="","",
VLOOKUP(MOD(ROW(A1598)-2, 参照用!$J$12) + 1,参照用!$N$1:$P$50,2,0)
)</f>
        <v>注意サイン</v>
      </c>
      <c r="F1598" t="str">
        <f xml:space="preserve">
IF(A1598="","",
VLOOKUP(MOD(ROW(A1598)-2, 参照用!$J$12) + 1,参照用!$N$1:$P$50,3,0)
)</f>
        <v>物忘れ</v>
      </c>
      <c r="G1598">
        <f xml:space="preserve">
IF(A1598="","",
IFERROR(
INDEX(中間シート!$B:$CB,
MATCH(A1598&amp;B1598,中間シート!$A$1:$A$149,0),
MATCH(F1598,中間シート!$B$2:$CB$2,0)
),
"")
)</f>
        <v>0</v>
      </c>
      <c r="H1598">
        <f t="shared" si="72"/>
        <v>0</v>
      </c>
      <c r="I1598" t="str">
        <f t="shared" si="73"/>
        <v/>
      </c>
      <c r="J1598">
        <f xml:space="preserve">
_xlfn.SWITCH(E1598,
"良好サイン",H1598*VLOOKUP(F1598,参照用!$P$2:$Q$55,2,0),
"注意サイン",H1598*VLOOKUP(F1598,参照用!$P$2:$Q$55,2,0),
""
)</f>
        <v>0</v>
      </c>
      <c r="K1598" s="20">
        <f t="shared" si="74"/>
        <v>60</v>
      </c>
    </row>
    <row r="1599" spans="1:11" x14ac:dyDescent="0.2">
      <c r="A1599" s="8">
        <f>IF(INDEX(中間シート!B$1:B$149,QUOTIENT(ROW(A1599)-2, 参照用!$J$12) + 3,1)&gt;0,
INDEX(中間シート!B$1:B$149,QUOTIENT(ROW(A1599)-2, 参照用!$J$12) + 3,1),
"")</f>
        <v>46038</v>
      </c>
      <c r="B1599" s="8" t="str">
        <f>IF(INDEX(中間シート!D$1:D$149,QUOTIENT(ROW(B1599)-2, 参照用!$J$12) + 3,1)&gt;0,
INDEX(中間シート!D$1:D$149,QUOTIENT(ROW(B1599)-2, 参照用!$J$12) + 3,1),
"")</f>
        <v>朝</v>
      </c>
      <c r="C1599" s="8" t="str">
        <f>INDEX(中間シート!$A$1:$AZ$149,MATCH(A1599&amp;B1599,中間シート!$A$1:$A$149,0),MATCH(C$1,中間シート!$A$2:$AZ$2,0))</f>
        <v/>
      </c>
      <c r="D1599" s="8" t="str">
        <f>INDEX(中間シート!$A$1:$AZ$149,MATCH($A1599&amp;$B1599,中間シート!$A$1:$A$149,0),MATCH(D$1,中間シート!$A$2:$AZ$2,0))</f>
        <v/>
      </c>
      <c r="E1599" t="str">
        <f>IF(
A1599="","",
VLOOKUP(MOD(ROW(A1599)-2, 参照用!$J$12) + 1,参照用!$N$1:$P$50,2,0)
)</f>
        <v>悪化サイン</v>
      </c>
      <c r="F1599" t="str">
        <f xml:space="preserve">
IF(A1599="","",
VLOOKUP(MOD(ROW(A1599)-2, 参照用!$J$12) + 1,参照用!$N$1:$P$50,3,0)
)</f>
        <v>イライラ</v>
      </c>
      <c r="G1599">
        <f xml:space="preserve">
IF(A1599="","",
IFERROR(
INDEX(中間シート!$B:$CB,
MATCH(A1599&amp;B1599,中間シート!$A$1:$A$149,0),
MATCH(F1599,中間シート!$B$2:$CB$2,0)
),
"")
)</f>
        <v>0</v>
      </c>
      <c r="H1599">
        <f t="shared" si="72"/>
        <v>0</v>
      </c>
      <c r="I1599" t="str">
        <f t="shared" si="73"/>
        <v/>
      </c>
      <c r="J1599" t="str">
        <f xml:space="preserve">
_xlfn.SWITCH(E1599,
"良好サイン",H1599*VLOOKUP(F1599,参照用!$P$2:$Q$55,2,0),
"注意サイン",H1599*VLOOKUP(F1599,参照用!$P$2:$Q$55,2,0),
""
)</f>
        <v/>
      </c>
      <c r="K1599" s="20">
        <f t="shared" si="74"/>
        <v>60</v>
      </c>
    </row>
    <row r="1600" spans="1:11" x14ac:dyDescent="0.2">
      <c r="A1600" s="8">
        <f>IF(INDEX(中間シート!B$1:B$149,QUOTIENT(ROW(A1600)-2, 参照用!$J$12) + 3,1)&gt;0,
INDEX(中間シート!B$1:B$149,QUOTIENT(ROW(A1600)-2, 参照用!$J$12) + 3,1),
"")</f>
        <v>46038</v>
      </c>
      <c r="B1600" s="8" t="str">
        <f>IF(INDEX(中間シート!D$1:D$149,QUOTIENT(ROW(B1600)-2, 参照用!$J$12) + 3,1)&gt;0,
INDEX(中間シート!D$1:D$149,QUOTIENT(ROW(B1600)-2, 参照用!$J$12) + 3,1),
"")</f>
        <v>朝</v>
      </c>
      <c r="C1600" s="8" t="str">
        <f>INDEX(中間シート!$A$1:$AZ$149,MATCH(A1600&amp;B1600,中間シート!$A$1:$A$149,0),MATCH(C$1,中間シート!$A$2:$AZ$2,0))</f>
        <v/>
      </c>
      <c r="D1600" s="8" t="str">
        <f>INDEX(中間シート!$A$1:$AZ$149,MATCH($A1600&amp;$B1600,中間シート!$A$1:$A$149,0),MATCH(D$1,中間シート!$A$2:$AZ$2,0))</f>
        <v/>
      </c>
      <c r="E1600" t="str">
        <f>IF(
A1600="","",
VLOOKUP(MOD(ROW(A1600)-2, 参照用!$J$12) + 1,参照用!$N$1:$P$50,2,0)
)</f>
        <v>悪化サイン</v>
      </c>
      <c r="F1600" t="str">
        <f xml:space="preserve">
IF(A1600="","",
VLOOKUP(MOD(ROW(A1600)-2, 参照用!$J$12) + 1,参照用!$N$1:$P$50,3,0)
)</f>
        <v>恐怖心</v>
      </c>
      <c r="G1600">
        <f xml:space="preserve">
IF(A1600="","",
IFERROR(
INDEX(中間シート!$B:$CB,
MATCH(A1600&amp;B1600,中間シート!$A$1:$A$149,0),
MATCH(F1600,中間シート!$B$2:$CB$2,0)
),
"")
)</f>
        <v>0</v>
      </c>
      <c r="H1600">
        <f t="shared" si="72"/>
        <v>0</v>
      </c>
      <c r="I1600" t="str">
        <f t="shared" si="73"/>
        <v/>
      </c>
      <c r="J1600" t="str">
        <f xml:space="preserve">
_xlfn.SWITCH(E1600,
"良好サイン",H1600*VLOOKUP(F1600,参照用!$P$2:$Q$55,2,0),
"注意サイン",H1600*VLOOKUP(F1600,参照用!$P$2:$Q$55,2,0),
""
)</f>
        <v/>
      </c>
      <c r="K1600" s="20">
        <f t="shared" si="74"/>
        <v>60</v>
      </c>
    </row>
    <row r="1601" spans="1:11" x14ac:dyDescent="0.2">
      <c r="A1601" s="8">
        <f>IF(INDEX(中間シート!B$1:B$149,QUOTIENT(ROW(A1601)-2, 参照用!$J$12) + 3,1)&gt;0,
INDEX(中間シート!B$1:B$149,QUOTIENT(ROW(A1601)-2, 参照用!$J$12) + 3,1),
"")</f>
        <v>46038</v>
      </c>
      <c r="B1601" s="8" t="str">
        <f>IF(INDEX(中間シート!D$1:D$149,QUOTIENT(ROW(B1601)-2, 参照用!$J$12) + 3,1)&gt;0,
INDEX(中間シート!D$1:D$149,QUOTIENT(ROW(B1601)-2, 参照用!$J$12) + 3,1),
"")</f>
        <v>朝</v>
      </c>
      <c r="C1601" s="8" t="str">
        <f>INDEX(中間シート!$A$1:$AZ$149,MATCH(A1601&amp;B1601,中間シート!$A$1:$A$149,0),MATCH(C$1,中間シート!$A$2:$AZ$2,0))</f>
        <v/>
      </c>
      <c r="D1601" s="8" t="str">
        <f>INDEX(中間シート!$A$1:$AZ$149,MATCH($A1601&amp;$B1601,中間シート!$A$1:$A$149,0),MATCH(D$1,中間シート!$A$2:$AZ$2,0))</f>
        <v/>
      </c>
      <c r="E1601" t="str">
        <f>IF(
A1601="","",
VLOOKUP(MOD(ROW(A1601)-2, 参照用!$J$12) + 1,参照用!$N$1:$P$50,2,0)
)</f>
        <v>悪化サイン</v>
      </c>
      <c r="F1601" t="str">
        <f xml:space="preserve">
IF(A1601="","",
VLOOKUP(MOD(ROW(A1601)-2, 参照用!$J$12) + 1,参照用!$N$1:$P$50,3,0)
)</f>
        <v>外出不可</v>
      </c>
      <c r="G1601">
        <f xml:space="preserve">
IF(A1601="","",
IFERROR(
INDEX(中間シート!$B:$CB,
MATCH(A1601&amp;B1601,中間シート!$A$1:$A$149,0),
MATCH(F1601,中間シート!$B$2:$CB$2,0)
),
"")
)</f>
        <v>0</v>
      </c>
      <c r="H1601">
        <f t="shared" si="72"/>
        <v>0</v>
      </c>
      <c r="I1601" t="str">
        <f t="shared" si="73"/>
        <v/>
      </c>
      <c r="J1601" t="str">
        <f xml:space="preserve">
_xlfn.SWITCH(E1601,
"良好サイン",H1601*VLOOKUP(F1601,参照用!$P$2:$Q$55,2,0),
"注意サイン",H1601*VLOOKUP(F1601,参照用!$P$2:$Q$55,2,0),
""
)</f>
        <v/>
      </c>
      <c r="K1601" s="20">
        <f t="shared" si="74"/>
        <v>60</v>
      </c>
    </row>
    <row r="1602" spans="1:11" x14ac:dyDescent="0.2">
      <c r="A1602" s="8">
        <f>IF(INDEX(中間シート!B$1:B$149,QUOTIENT(ROW(A1602)-2, 参照用!$J$12) + 3,1)&gt;0,
INDEX(中間シート!B$1:B$149,QUOTIENT(ROW(A1602)-2, 参照用!$J$12) + 3,1),
"")</f>
        <v>46038</v>
      </c>
      <c r="B1602" s="8" t="str">
        <f>IF(INDEX(中間シート!D$1:D$149,QUOTIENT(ROW(B1602)-2, 参照用!$J$12) + 3,1)&gt;0,
INDEX(中間シート!D$1:D$149,QUOTIENT(ROW(B1602)-2, 参照用!$J$12) + 3,1),
"")</f>
        <v>朝</v>
      </c>
      <c r="C1602" s="8" t="str">
        <f>INDEX(中間シート!$A$1:$AZ$149,MATCH(A1602&amp;B1602,中間シート!$A$1:$A$149,0),MATCH(C$1,中間シート!$A$2:$AZ$2,0))</f>
        <v/>
      </c>
      <c r="D1602" s="8" t="str">
        <f>INDEX(中間シート!$A$1:$AZ$149,MATCH($A1602&amp;$B1602,中間シート!$A$1:$A$149,0),MATCH(D$1,中間シート!$A$2:$AZ$2,0))</f>
        <v/>
      </c>
      <c r="E1602" t="str">
        <f>IF(
A1602="","",
VLOOKUP(MOD(ROW(A1602)-2, 参照用!$J$12) + 1,参照用!$N$1:$P$50,2,0)
)</f>
        <v>悪化サイン</v>
      </c>
      <c r="F1602" t="str">
        <f xml:space="preserve">
IF(A1602="","",
VLOOKUP(MOD(ROW(A1602)-2, 参照用!$J$12) + 1,参照用!$N$1:$P$50,3,0)
)</f>
        <v>思考不能</v>
      </c>
      <c r="G1602">
        <f xml:space="preserve">
IF(A1602="","",
IFERROR(
INDEX(中間シート!$B:$CB,
MATCH(A1602&amp;B1602,中間シート!$A$1:$A$149,0),
MATCH(F1602,中間シート!$B$2:$CB$2,0)
),
"")
)</f>
        <v>0</v>
      </c>
      <c r="H1602">
        <f t="shared" si="72"/>
        <v>0</v>
      </c>
      <c r="I1602" t="str">
        <f t="shared" si="73"/>
        <v/>
      </c>
      <c r="J1602" t="str">
        <f xml:space="preserve">
_xlfn.SWITCH(E1602,
"良好サイン",H1602*VLOOKUP(F1602,参照用!$P$2:$Q$55,2,0),
"注意サイン",H1602*VLOOKUP(F1602,参照用!$P$2:$Q$55,2,0),
""
)</f>
        <v/>
      </c>
      <c r="K1602" s="20">
        <f t="shared" si="74"/>
        <v>60</v>
      </c>
    </row>
    <row r="1603" spans="1:11" x14ac:dyDescent="0.2">
      <c r="A1603" s="8">
        <f>IF(INDEX(中間シート!B$1:B$149,QUOTIENT(ROW(A1603)-2, 参照用!$J$12) + 3,1)&gt;0,
INDEX(中間シート!B$1:B$149,QUOTIENT(ROW(A1603)-2, 参照用!$J$12) + 3,1),
"")</f>
        <v>46038</v>
      </c>
      <c r="B1603" s="8" t="str">
        <f>IF(INDEX(中間シート!D$1:D$149,QUOTIENT(ROW(B1603)-2, 参照用!$J$12) + 3,1)&gt;0,
INDEX(中間シート!D$1:D$149,QUOTIENT(ROW(B1603)-2, 参照用!$J$12) + 3,1),
"")</f>
        <v>朝</v>
      </c>
      <c r="C1603" s="8" t="str">
        <f>INDEX(中間シート!$A$1:$AZ$149,MATCH(A1603&amp;B1603,中間シート!$A$1:$A$149,0),MATCH(C$1,中間シート!$A$2:$AZ$2,0))</f>
        <v/>
      </c>
      <c r="D1603" s="8" t="str">
        <f>INDEX(中間シート!$A$1:$AZ$149,MATCH($A1603&amp;$B1603,中間シート!$A$1:$A$149,0),MATCH(D$1,中間シート!$A$2:$AZ$2,0))</f>
        <v/>
      </c>
      <c r="E1603" t="str">
        <f>IF(
A1603="","",
VLOOKUP(MOD(ROW(A1603)-2, 参照用!$J$12) + 1,参照用!$N$1:$P$50,2,0)
)</f>
        <v>悪化サイン</v>
      </c>
      <c r="F1603" t="str">
        <f xml:space="preserve">
IF(A1603="","",
VLOOKUP(MOD(ROW(A1603)-2, 参照用!$J$12) + 1,参照用!$N$1:$P$50,3,0)
)</f>
        <v>人間不信</v>
      </c>
      <c r="G1603">
        <f xml:space="preserve">
IF(A1603="","",
IFERROR(
INDEX(中間シート!$B:$CB,
MATCH(A1603&amp;B1603,中間シート!$A$1:$A$149,0),
MATCH(F1603,中間シート!$B$2:$CB$2,0)
),
"")
)</f>
        <v>0</v>
      </c>
      <c r="H1603">
        <f t="shared" ref="H1603:H1666" si="75">IFERROR(IF(VALUE(G1603)&gt;100,"",VALUE(G1603)),"")</f>
        <v>0</v>
      </c>
      <c r="I1603" t="str">
        <f t="shared" ref="I1603:I1666" si="76">IF(H1603="",G1603,"")</f>
        <v/>
      </c>
      <c r="J1603" t="str">
        <f xml:space="preserve">
_xlfn.SWITCH(E1603,
"良好サイン",H1603*VLOOKUP(F1603,参照用!$P$2:$Q$55,2,0),
"注意サイン",H1603*VLOOKUP(F1603,参照用!$P$2:$Q$55,2,0),
""
)</f>
        <v/>
      </c>
      <c r="K1603" s="20">
        <f t="shared" ref="K1603:K1666" si="77">IFERROR(IF(A1603="","",(60+SUMIFS($J$1:$J$3999,$A$1:$A$3999,A1603,$B$1:$B$3999,B1603)))
/
(1+SUMIFS(H:H,A:A,A1603,B:B,B1603,E:E,"悪化サイン")),"")</f>
        <v>60</v>
      </c>
    </row>
    <row r="1604" spans="1:11" x14ac:dyDescent="0.2">
      <c r="A1604" s="8">
        <f>IF(INDEX(中間シート!B$1:B$149,QUOTIENT(ROW(A1604)-2, 参照用!$J$12) + 3,1)&gt;0,
INDEX(中間シート!B$1:B$149,QUOTIENT(ROW(A1604)-2, 参照用!$J$12) + 3,1),
"")</f>
        <v>46038</v>
      </c>
      <c r="B1604" s="8" t="str">
        <f>IF(INDEX(中間シート!D$1:D$149,QUOTIENT(ROW(B1604)-2, 参照用!$J$12) + 3,1)&gt;0,
INDEX(中間シート!D$1:D$149,QUOTIENT(ROW(B1604)-2, 参照用!$J$12) + 3,1),
"")</f>
        <v>朝</v>
      </c>
      <c r="C1604" s="8" t="str">
        <f>INDEX(中間シート!$A$1:$AZ$149,MATCH(A1604&amp;B1604,中間シート!$A$1:$A$149,0),MATCH(C$1,中間シート!$A$2:$AZ$2,0))</f>
        <v/>
      </c>
      <c r="D1604" s="8" t="str">
        <f>INDEX(中間シート!$A$1:$AZ$149,MATCH($A1604&amp;$B1604,中間シート!$A$1:$A$149,0),MATCH(D$1,中間シート!$A$2:$AZ$2,0))</f>
        <v/>
      </c>
      <c r="E1604" t="str">
        <f>IF(
A1604="","",
VLOOKUP(MOD(ROW(A1604)-2, 参照用!$J$12) + 1,参照用!$N$1:$P$50,2,0)
)</f>
        <v>悪化サイン</v>
      </c>
      <c r="F1604" t="str">
        <f xml:space="preserve">
IF(A1604="","",
VLOOKUP(MOD(ROW(A1604)-2, 参照用!$J$12) + 1,参照用!$N$1:$P$50,3,0)
)</f>
        <v>破壊衝動</v>
      </c>
      <c r="G1604">
        <f xml:space="preserve">
IF(A1604="","",
IFERROR(
INDEX(中間シート!$B:$CB,
MATCH(A1604&amp;B1604,中間シート!$A$1:$A$149,0),
MATCH(F1604,中間シート!$B$2:$CB$2,0)
),
"")
)</f>
        <v>0</v>
      </c>
      <c r="H1604">
        <f t="shared" si="75"/>
        <v>0</v>
      </c>
      <c r="I1604" t="str">
        <f t="shared" si="76"/>
        <v/>
      </c>
      <c r="J1604" t="str">
        <f xml:space="preserve">
_xlfn.SWITCH(E1604,
"良好サイン",H1604*VLOOKUP(F1604,参照用!$P$2:$Q$55,2,0),
"注意サイン",H1604*VLOOKUP(F1604,参照用!$P$2:$Q$55,2,0),
""
)</f>
        <v/>
      </c>
      <c r="K1604" s="20">
        <f t="shared" si="77"/>
        <v>60</v>
      </c>
    </row>
    <row r="1605" spans="1:11" x14ac:dyDescent="0.2">
      <c r="A1605" s="8">
        <f>IF(INDEX(中間シート!B$1:B$149,QUOTIENT(ROW(A1605)-2, 参照用!$J$12) + 3,1)&gt;0,
INDEX(中間シート!B$1:B$149,QUOTIENT(ROW(A1605)-2, 参照用!$J$12) + 3,1),
"")</f>
        <v>46038</v>
      </c>
      <c r="B1605" s="8" t="str">
        <f>IF(INDEX(中間シート!D$1:D$149,QUOTIENT(ROW(B1605)-2, 参照用!$J$12) + 3,1)&gt;0,
INDEX(中間シート!D$1:D$149,QUOTIENT(ROW(B1605)-2, 参照用!$J$12) + 3,1),
"")</f>
        <v>朝</v>
      </c>
      <c r="C1605" s="8" t="str">
        <f>INDEX(中間シート!$A$1:$AZ$149,MATCH(A1605&amp;B1605,中間シート!$A$1:$A$149,0),MATCH(C$1,中間シート!$A$2:$AZ$2,0))</f>
        <v/>
      </c>
      <c r="D1605" s="8" t="str">
        <f>INDEX(中間シート!$A$1:$AZ$149,MATCH($A1605&amp;$B1605,中間シート!$A$1:$A$149,0),MATCH(D$1,中間シート!$A$2:$AZ$2,0))</f>
        <v/>
      </c>
      <c r="E1605" t="str">
        <f>IF(
A1605="","",
VLOOKUP(MOD(ROW(A1605)-2, 参照用!$J$12) + 1,参照用!$N$1:$P$50,2,0)
)</f>
        <v>リカバリー</v>
      </c>
      <c r="F1605" t="str">
        <f xml:space="preserve">
IF(A1605="","",
VLOOKUP(MOD(ROW(A1605)-2, 参照用!$J$12) + 1,参照用!$N$1:$P$50,3,0)
)</f>
        <v>ストレッチ</v>
      </c>
      <c r="G1605">
        <f xml:space="preserve">
IF(A1605="","",
IFERROR(
INDEX(中間シート!$B:$CB,
MATCH(A1605&amp;B1605,中間シート!$A$1:$A$149,0),
MATCH(F1605,中間シート!$B$2:$CB$2,0)
),
"")
)</f>
        <v>0</v>
      </c>
      <c r="H1605">
        <f t="shared" si="75"/>
        <v>0</v>
      </c>
      <c r="I1605" t="str">
        <f t="shared" si="76"/>
        <v/>
      </c>
      <c r="J1605" t="str">
        <f xml:space="preserve">
_xlfn.SWITCH(E1605,
"良好サイン",H1605*VLOOKUP(F1605,参照用!$P$2:$Q$55,2,0),
"注意サイン",H1605*VLOOKUP(F1605,参照用!$P$2:$Q$55,2,0),
""
)</f>
        <v/>
      </c>
      <c r="K1605" s="20">
        <f t="shared" si="77"/>
        <v>60</v>
      </c>
    </row>
    <row r="1606" spans="1:11" x14ac:dyDescent="0.2">
      <c r="A1606" s="8">
        <f>IF(INDEX(中間シート!B$1:B$149,QUOTIENT(ROW(A1606)-2, 参照用!$J$12) + 3,1)&gt;0,
INDEX(中間シート!B$1:B$149,QUOTIENT(ROW(A1606)-2, 参照用!$J$12) + 3,1),
"")</f>
        <v>46038</v>
      </c>
      <c r="B1606" s="8" t="str">
        <f>IF(INDEX(中間シート!D$1:D$149,QUOTIENT(ROW(B1606)-2, 参照用!$J$12) + 3,1)&gt;0,
INDEX(中間シート!D$1:D$149,QUOTIENT(ROW(B1606)-2, 参照用!$J$12) + 3,1),
"")</f>
        <v>朝</v>
      </c>
      <c r="C1606" s="8" t="str">
        <f>INDEX(中間シート!$A$1:$AZ$149,MATCH(A1606&amp;B1606,中間シート!$A$1:$A$149,0),MATCH(C$1,中間シート!$A$2:$AZ$2,0))</f>
        <v/>
      </c>
      <c r="D1606" s="8" t="str">
        <f>INDEX(中間シート!$A$1:$AZ$149,MATCH($A1606&amp;$B1606,中間シート!$A$1:$A$149,0),MATCH(D$1,中間シート!$A$2:$AZ$2,0))</f>
        <v/>
      </c>
      <c r="E1606" t="str">
        <f>IF(
A1606="","",
VLOOKUP(MOD(ROW(A1606)-2, 参照用!$J$12) + 1,参照用!$N$1:$P$50,2,0)
)</f>
        <v>リカバリー</v>
      </c>
      <c r="F1606" t="str">
        <f xml:space="preserve">
IF(A1606="","",
VLOOKUP(MOD(ROW(A1606)-2, 参照用!$J$12) + 1,参照用!$N$1:$P$50,3,0)
)</f>
        <v>仮眠</v>
      </c>
      <c r="G1606">
        <f xml:space="preserve">
IF(A1606="","",
IFERROR(
INDEX(中間シート!$B:$CB,
MATCH(A1606&amp;B1606,中間シート!$A$1:$A$149,0),
MATCH(F1606,中間シート!$B$2:$CB$2,0)
),
"")
)</f>
        <v>0</v>
      </c>
      <c r="H1606">
        <f t="shared" si="75"/>
        <v>0</v>
      </c>
      <c r="I1606" t="str">
        <f t="shared" si="76"/>
        <v/>
      </c>
      <c r="J1606" t="str">
        <f xml:space="preserve">
_xlfn.SWITCH(E1606,
"良好サイン",H1606*VLOOKUP(F1606,参照用!$P$2:$Q$55,2,0),
"注意サイン",H1606*VLOOKUP(F1606,参照用!$P$2:$Q$55,2,0),
""
)</f>
        <v/>
      </c>
      <c r="K1606" s="20">
        <f t="shared" si="77"/>
        <v>60</v>
      </c>
    </row>
    <row r="1607" spans="1:11" x14ac:dyDescent="0.2">
      <c r="A1607" s="8">
        <f>IF(INDEX(中間シート!B$1:B$149,QUOTIENT(ROW(A1607)-2, 参照用!$J$12) + 3,1)&gt;0,
INDEX(中間シート!B$1:B$149,QUOTIENT(ROW(A1607)-2, 参照用!$J$12) + 3,1),
"")</f>
        <v>46038</v>
      </c>
      <c r="B1607" s="8" t="str">
        <f>IF(INDEX(中間シート!D$1:D$149,QUOTIENT(ROW(B1607)-2, 参照用!$J$12) + 3,1)&gt;0,
INDEX(中間シート!D$1:D$149,QUOTIENT(ROW(B1607)-2, 参照用!$J$12) + 3,1),
"")</f>
        <v>朝</v>
      </c>
      <c r="C1607" s="8" t="str">
        <f>INDEX(中間シート!$A$1:$AZ$149,MATCH(A1607&amp;B1607,中間シート!$A$1:$A$149,0),MATCH(C$1,中間シート!$A$2:$AZ$2,0))</f>
        <v/>
      </c>
      <c r="D1607" s="8" t="str">
        <f>INDEX(中間シート!$A$1:$AZ$149,MATCH($A1607&amp;$B1607,中間シート!$A$1:$A$149,0),MATCH(D$1,中間シート!$A$2:$AZ$2,0))</f>
        <v/>
      </c>
      <c r="E1607" t="str">
        <f>IF(
A1607="","",
VLOOKUP(MOD(ROW(A1607)-2, 参照用!$J$12) + 1,参照用!$N$1:$P$50,2,0)
)</f>
        <v>リカバリー</v>
      </c>
      <c r="F1607" t="str">
        <f xml:space="preserve">
IF(A1607="","",
VLOOKUP(MOD(ROW(A1607)-2, 参照用!$J$12) + 1,参照用!$N$1:$P$50,3,0)
)</f>
        <v>音楽</v>
      </c>
      <c r="G1607">
        <f xml:space="preserve">
IF(A1607="","",
IFERROR(
INDEX(中間シート!$B:$CB,
MATCH(A1607&amp;B1607,中間シート!$A$1:$A$149,0),
MATCH(F1607,中間シート!$B$2:$CB$2,0)
),
"")
)</f>
        <v>0</v>
      </c>
      <c r="H1607">
        <f t="shared" si="75"/>
        <v>0</v>
      </c>
      <c r="I1607" t="str">
        <f t="shared" si="76"/>
        <v/>
      </c>
      <c r="J1607" t="str">
        <f xml:space="preserve">
_xlfn.SWITCH(E1607,
"良好サイン",H1607*VLOOKUP(F1607,参照用!$P$2:$Q$55,2,0),
"注意サイン",H1607*VLOOKUP(F1607,参照用!$P$2:$Q$55,2,0),
""
)</f>
        <v/>
      </c>
      <c r="K1607" s="20">
        <f t="shared" si="77"/>
        <v>60</v>
      </c>
    </row>
    <row r="1608" spans="1:11" x14ac:dyDescent="0.2">
      <c r="A1608" s="8">
        <f>IF(INDEX(中間シート!B$1:B$149,QUOTIENT(ROW(A1608)-2, 参照用!$J$12) + 3,1)&gt;0,
INDEX(中間シート!B$1:B$149,QUOTIENT(ROW(A1608)-2, 参照用!$J$12) + 3,1),
"")</f>
        <v>46038</v>
      </c>
      <c r="B1608" s="8" t="str">
        <f>IF(INDEX(中間シート!D$1:D$149,QUOTIENT(ROW(B1608)-2, 参照用!$J$12) + 3,1)&gt;0,
INDEX(中間シート!D$1:D$149,QUOTIENT(ROW(B1608)-2, 参照用!$J$12) + 3,1),
"")</f>
        <v>朝</v>
      </c>
      <c r="C1608" s="8" t="str">
        <f>INDEX(中間シート!$A$1:$AZ$149,MATCH(A1608&amp;B1608,中間シート!$A$1:$A$149,0),MATCH(C$1,中間シート!$A$2:$AZ$2,0))</f>
        <v/>
      </c>
      <c r="D1608" s="8" t="str">
        <f>INDEX(中間シート!$A$1:$AZ$149,MATCH($A1608&amp;$B1608,中間シート!$A$1:$A$149,0),MATCH(D$1,中間シート!$A$2:$AZ$2,0))</f>
        <v/>
      </c>
      <c r="E1608" t="str">
        <f>IF(
A1608="","",
VLOOKUP(MOD(ROW(A1608)-2, 参照用!$J$12) + 1,参照用!$N$1:$P$50,2,0)
)</f>
        <v>リカバリー</v>
      </c>
      <c r="F1608" t="str">
        <f xml:space="preserve">
IF(A1608="","",
VLOOKUP(MOD(ROW(A1608)-2, 参照用!$J$12) + 1,参照用!$N$1:$P$50,3,0)
)</f>
        <v>頓服</v>
      </c>
      <c r="G1608">
        <f xml:space="preserve">
IF(A1608="","",
IFERROR(
INDEX(中間シート!$B:$CB,
MATCH(A1608&amp;B1608,中間シート!$A$1:$A$149,0),
MATCH(F1608,中間シート!$B$2:$CB$2,0)
),
"")
)</f>
        <v>0</v>
      </c>
      <c r="H1608">
        <f t="shared" si="75"/>
        <v>0</v>
      </c>
      <c r="I1608" t="str">
        <f t="shared" si="76"/>
        <v/>
      </c>
      <c r="J1608" t="str">
        <f xml:space="preserve">
_xlfn.SWITCH(E1608,
"良好サイン",H1608*VLOOKUP(F1608,参照用!$P$2:$Q$55,2,0),
"注意サイン",H1608*VLOOKUP(F1608,参照用!$P$2:$Q$55,2,0),
""
)</f>
        <v/>
      </c>
      <c r="K1608" s="20">
        <f t="shared" si="77"/>
        <v>60</v>
      </c>
    </row>
    <row r="1609" spans="1:11" x14ac:dyDescent="0.2">
      <c r="A1609" s="8">
        <f>IF(INDEX(中間シート!B$1:B$149,QUOTIENT(ROW(A1609)-2, 参照用!$J$12) + 3,1)&gt;0,
INDEX(中間シート!B$1:B$149,QUOTIENT(ROW(A1609)-2, 参照用!$J$12) + 3,1),
"")</f>
        <v>46038</v>
      </c>
      <c r="B1609" s="8" t="str">
        <f>IF(INDEX(中間シート!D$1:D$149,QUOTIENT(ROW(B1609)-2, 参照用!$J$12) + 3,1)&gt;0,
INDEX(中間シート!D$1:D$149,QUOTIENT(ROW(B1609)-2, 参照用!$J$12) + 3,1),
"")</f>
        <v>朝</v>
      </c>
      <c r="C1609" s="8" t="str">
        <f>INDEX(中間シート!$A$1:$AZ$149,MATCH(A1609&amp;B1609,中間シート!$A$1:$A$149,0),MATCH(C$1,中間シート!$A$2:$AZ$2,0))</f>
        <v/>
      </c>
      <c r="D1609" s="8" t="str">
        <f>INDEX(中間シート!$A$1:$AZ$149,MATCH($A1609&amp;$B1609,中間シート!$A$1:$A$149,0),MATCH(D$1,中間シート!$A$2:$AZ$2,0))</f>
        <v/>
      </c>
      <c r="E1609" t="str">
        <f>IF(
A1609="","",
VLOOKUP(MOD(ROW(A1609)-2, 参照用!$J$12) + 1,参照用!$N$1:$P$50,2,0)
)</f>
        <v>リカバリー</v>
      </c>
      <c r="F1609" t="str">
        <f xml:space="preserve">
IF(A1609="","",
VLOOKUP(MOD(ROW(A1609)-2, 参照用!$J$12) + 1,参照用!$N$1:$P$50,3,0)
)</f>
        <v>散歩</v>
      </c>
      <c r="G1609">
        <f xml:space="preserve">
IF(A1609="","",
IFERROR(
INDEX(中間シート!$B:$CB,
MATCH(A1609&amp;B1609,中間シート!$A$1:$A$149,0),
MATCH(F1609,中間シート!$B$2:$CB$2,0)
),
"")
)</f>
        <v>0</v>
      </c>
      <c r="H1609">
        <f t="shared" si="75"/>
        <v>0</v>
      </c>
      <c r="I1609" t="str">
        <f t="shared" si="76"/>
        <v/>
      </c>
      <c r="J1609" t="str">
        <f xml:space="preserve">
_xlfn.SWITCH(E1609,
"良好サイン",H1609*VLOOKUP(F1609,参照用!$P$2:$Q$55,2,0),
"注意サイン",H1609*VLOOKUP(F1609,参照用!$P$2:$Q$55,2,0),
""
)</f>
        <v/>
      </c>
      <c r="K1609" s="20">
        <f t="shared" si="77"/>
        <v>60</v>
      </c>
    </row>
    <row r="1610" spans="1:11" x14ac:dyDescent="0.2">
      <c r="A1610" s="8">
        <f>IF(INDEX(中間シート!B$1:B$149,QUOTIENT(ROW(A1610)-2, 参照用!$J$12) + 3,1)&gt;0,
INDEX(中間シート!B$1:B$149,QUOTIENT(ROW(A1610)-2, 参照用!$J$12) + 3,1),
"")</f>
        <v>46038</v>
      </c>
      <c r="B1610" s="8" t="str">
        <f>IF(INDEX(中間シート!D$1:D$149,QUOTIENT(ROW(B1610)-2, 参照用!$J$12) + 3,1)&gt;0,
INDEX(中間シート!D$1:D$149,QUOTIENT(ROW(B1610)-2, 参照用!$J$12) + 3,1),
"")</f>
        <v>朝</v>
      </c>
      <c r="C1610" s="8" t="str">
        <f>INDEX(中間シート!$A$1:$AZ$149,MATCH(A1610&amp;B1610,中間シート!$A$1:$A$149,0),MATCH(C$1,中間シート!$A$2:$AZ$2,0))</f>
        <v/>
      </c>
      <c r="D1610" s="8" t="str">
        <f>INDEX(中間シート!$A$1:$AZ$149,MATCH($A1610&amp;$B1610,中間シート!$A$1:$A$149,0),MATCH(D$1,中間シート!$A$2:$AZ$2,0))</f>
        <v/>
      </c>
      <c r="E1610" t="str">
        <f>IF(
A1610="","",
VLOOKUP(MOD(ROW(A1610)-2, 参照用!$J$12) + 1,参照用!$N$1:$P$50,2,0)
)</f>
        <v>服薬</v>
      </c>
      <c r="F1610" t="str">
        <f xml:space="preserve">
IF(A1610="","",
VLOOKUP(MOD(ROW(A1610)-2, 参照用!$J$12) + 1,参照用!$N$1:$P$50,3,0)
)</f>
        <v>いつもの薬</v>
      </c>
      <c r="G1610">
        <f xml:space="preserve">
IF(A1610="","",
IFERROR(
INDEX(中間シート!$B:$CB,
MATCH(A1610&amp;B1610,中間シート!$A$1:$A$149,0),
MATCH(F1610,中間シート!$B$2:$CB$2,0)
),
"")
)</f>
        <v>0</v>
      </c>
      <c r="H1610">
        <f t="shared" si="75"/>
        <v>0</v>
      </c>
      <c r="I1610" t="str">
        <f t="shared" si="76"/>
        <v/>
      </c>
      <c r="J1610" t="str">
        <f xml:space="preserve">
_xlfn.SWITCH(E1610,
"良好サイン",H1610*VLOOKUP(F1610,参照用!$P$2:$Q$55,2,0),
"注意サイン",H1610*VLOOKUP(F1610,参照用!$P$2:$Q$55,2,0),
""
)</f>
        <v/>
      </c>
      <c r="K1610" s="20">
        <f t="shared" si="77"/>
        <v>60</v>
      </c>
    </row>
    <row r="1611" spans="1:11" x14ac:dyDescent="0.2">
      <c r="A1611" s="8">
        <f>IF(INDEX(中間シート!B$1:B$149,QUOTIENT(ROW(A1611)-2, 参照用!$J$12) + 3,1)&gt;0,
INDEX(中間シート!B$1:B$149,QUOTIENT(ROW(A1611)-2, 参照用!$J$12) + 3,1),
"")</f>
        <v>46038</v>
      </c>
      <c r="B1611" s="8" t="str">
        <f>IF(INDEX(中間シート!D$1:D$149,QUOTIENT(ROW(B1611)-2, 参照用!$J$12) + 3,1)&gt;0,
INDEX(中間シート!D$1:D$149,QUOTIENT(ROW(B1611)-2, 参照用!$J$12) + 3,1),
"")</f>
        <v>朝</v>
      </c>
      <c r="C1611" s="8" t="str">
        <f>INDEX(中間シート!$A$1:$AZ$149,MATCH(A1611&amp;B1611,中間シート!$A$1:$A$149,0),MATCH(C$1,中間シート!$A$2:$AZ$2,0))</f>
        <v/>
      </c>
      <c r="D1611" s="8" t="str">
        <f>INDEX(中間シート!$A$1:$AZ$149,MATCH($A1611&amp;$B1611,中間シート!$A$1:$A$149,0),MATCH(D$1,中間シート!$A$2:$AZ$2,0))</f>
        <v/>
      </c>
      <c r="E1611" t="str">
        <f>IF(
A1611="","",
VLOOKUP(MOD(ROW(A1611)-2, 参照用!$J$12) + 1,参照用!$N$1:$P$50,2,0)
)</f>
        <v>備考</v>
      </c>
      <c r="F1611" t="str">
        <f xml:space="preserve">
IF(A1611="","",
VLOOKUP(MOD(ROW(A1611)-2, 参照用!$J$12) + 1,参照用!$N$1:$P$50,3,0)
)</f>
        <v>コメント</v>
      </c>
      <c r="G1611" t="str">
        <f xml:space="preserve">
IF(A1611="","",
IFERROR(
INDEX(中間シート!$B:$CB,
MATCH(A1611&amp;B1611,中間シート!$A$1:$A$149,0),
MATCH(F1611,中間シート!$B$2:$CB$2,0)
),
"")
)</f>
        <v/>
      </c>
      <c r="H1611" t="str">
        <f t="shared" si="75"/>
        <v/>
      </c>
      <c r="I1611" t="str">
        <f t="shared" si="76"/>
        <v/>
      </c>
      <c r="J1611" t="str">
        <f xml:space="preserve">
_xlfn.SWITCH(E1611,
"良好サイン",H1611*VLOOKUP(F1611,参照用!$P$2:$Q$55,2,0),
"注意サイン",H1611*VLOOKUP(F1611,参照用!$P$2:$Q$55,2,0),
""
)</f>
        <v/>
      </c>
      <c r="K1611" s="20">
        <f t="shared" si="77"/>
        <v>60</v>
      </c>
    </row>
    <row r="1612" spans="1:11" x14ac:dyDescent="0.2">
      <c r="A1612" s="8">
        <f>IF(INDEX(中間シート!B$1:B$149,QUOTIENT(ROW(A1612)-2, 参照用!$J$12) + 3,1)&gt;0,
INDEX(中間シート!B$1:B$149,QUOTIENT(ROW(A1612)-2, 参照用!$J$12) + 3,1),
"")</f>
        <v>46038</v>
      </c>
      <c r="B1612" s="8" t="str">
        <f>IF(INDEX(中間シート!D$1:D$149,QUOTIENT(ROW(B1612)-2, 参照用!$J$12) + 3,1)&gt;0,
INDEX(中間シート!D$1:D$149,QUOTIENT(ROW(B1612)-2, 参照用!$J$12) + 3,1),
"")</f>
        <v>昼</v>
      </c>
      <c r="C1612" s="8" t="str">
        <f>INDEX(中間シート!$A$1:$AZ$149,MATCH(A1612&amp;B1612,中間シート!$A$1:$A$149,0),MATCH(C$1,中間シート!$A$2:$AZ$2,0))</f>
        <v/>
      </c>
      <c r="D1612" s="8" t="str">
        <f>INDEX(中間シート!$A$1:$AZ$149,MATCH($A1612&amp;$B1612,中間シート!$A$1:$A$149,0),MATCH(D$1,中間シート!$A$2:$AZ$2,0))</f>
        <v/>
      </c>
      <c r="E1612" t="str">
        <f>IF(
A1612="","",
VLOOKUP(MOD(ROW(A1612)-2, 参照用!$J$12) + 1,参照用!$N$1:$P$50,2,0)
)</f>
        <v>日付</v>
      </c>
      <c r="F1612" t="str">
        <f xml:space="preserve">
IF(A1612="","",
VLOOKUP(MOD(ROW(A1612)-2, 参照用!$J$12) + 1,参照用!$N$1:$P$50,3,0)
)</f>
        <v>日付</v>
      </c>
      <c r="G1612">
        <f xml:space="preserve">
IF(A1612="","",
IFERROR(
INDEX(中間シート!$B:$CB,
MATCH(A1612&amp;B1612,中間シート!$A$1:$A$149,0),
MATCH(F1612,中間シート!$B$2:$CB$2,0)
),
"")
)</f>
        <v>46038</v>
      </c>
      <c r="H1612" t="str">
        <f t="shared" si="75"/>
        <v/>
      </c>
      <c r="I1612">
        <f t="shared" si="76"/>
        <v>46038</v>
      </c>
      <c r="J1612" t="str">
        <f xml:space="preserve">
_xlfn.SWITCH(E1612,
"良好サイン",H1612*VLOOKUP(F1612,参照用!$P$2:$Q$55,2,0),
"注意サイン",H1612*VLOOKUP(F1612,参照用!$P$2:$Q$55,2,0),
""
)</f>
        <v/>
      </c>
      <c r="K1612" s="20">
        <f t="shared" si="77"/>
        <v>60</v>
      </c>
    </row>
    <row r="1613" spans="1:11" x14ac:dyDescent="0.2">
      <c r="A1613" s="8">
        <f>IF(INDEX(中間シート!B$1:B$149,QUOTIENT(ROW(A1613)-2, 参照用!$J$12) + 3,1)&gt;0,
INDEX(中間シート!B$1:B$149,QUOTIENT(ROW(A1613)-2, 参照用!$J$12) + 3,1),
"")</f>
        <v>46038</v>
      </c>
      <c r="B1613" s="8" t="str">
        <f>IF(INDEX(中間シート!D$1:D$149,QUOTIENT(ROW(B1613)-2, 参照用!$J$12) + 3,1)&gt;0,
INDEX(中間シート!D$1:D$149,QUOTIENT(ROW(B1613)-2, 参照用!$J$12) + 3,1),
"")</f>
        <v>昼</v>
      </c>
      <c r="C1613" s="8" t="str">
        <f>INDEX(中間シート!$A$1:$AZ$149,MATCH(A1613&amp;B1613,中間シート!$A$1:$A$149,0),MATCH(C$1,中間シート!$A$2:$AZ$2,0))</f>
        <v/>
      </c>
      <c r="D1613" s="8" t="str">
        <f>INDEX(中間シート!$A$1:$AZ$149,MATCH($A1613&amp;$B1613,中間シート!$A$1:$A$149,0),MATCH(D$1,中間シート!$A$2:$AZ$2,0))</f>
        <v/>
      </c>
      <c r="E1613" t="str">
        <f>IF(
A1613="","",
VLOOKUP(MOD(ROW(A1613)-2, 参照用!$J$12) + 1,参照用!$N$1:$P$50,2,0)
)</f>
        <v>曜日</v>
      </c>
      <c r="F1613" t="str">
        <f xml:space="preserve">
IF(A1613="","",
VLOOKUP(MOD(ROW(A1613)-2, 参照用!$J$12) + 1,参照用!$N$1:$P$50,3,0)
)</f>
        <v>曜日</v>
      </c>
      <c r="G1613" t="str">
        <f xml:space="preserve">
IF(A1613="","",
IFERROR(
INDEX(中間シート!$B:$CB,
MATCH(A1613&amp;B1613,中間シート!$A$1:$A$149,0),
MATCH(F1613,中間シート!$B$2:$CB$2,0)
),
"")
)</f>
        <v>金</v>
      </c>
      <c r="H1613" t="str">
        <f t="shared" si="75"/>
        <v/>
      </c>
      <c r="I1613" t="str">
        <f t="shared" si="76"/>
        <v>金</v>
      </c>
      <c r="J1613" t="str">
        <f xml:space="preserve">
_xlfn.SWITCH(E1613,
"良好サイン",H1613*VLOOKUP(F1613,参照用!$P$2:$Q$55,2,0),
"注意サイン",H1613*VLOOKUP(F1613,参照用!$P$2:$Q$55,2,0),
""
)</f>
        <v/>
      </c>
      <c r="K1613" s="20">
        <f t="shared" si="77"/>
        <v>60</v>
      </c>
    </row>
    <row r="1614" spans="1:11" x14ac:dyDescent="0.2">
      <c r="A1614" s="8">
        <f>IF(INDEX(中間シート!B$1:B$149,QUOTIENT(ROW(A1614)-2, 参照用!$J$12) + 3,1)&gt;0,
INDEX(中間シート!B$1:B$149,QUOTIENT(ROW(A1614)-2, 参照用!$J$12) + 3,1),
"")</f>
        <v>46038</v>
      </c>
      <c r="B1614" s="8" t="str">
        <f>IF(INDEX(中間シート!D$1:D$149,QUOTIENT(ROW(B1614)-2, 参照用!$J$12) + 3,1)&gt;0,
INDEX(中間シート!D$1:D$149,QUOTIENT(ROW(B1614)-2, 参照用!$J$12) + 3,1),
"")</f>
        <v>昼</v>
      </c>
      <c r="C1614" s="8" t="str">
        <f>INDEX(中間シート!$A$1:$AZ$149,MATCH(A1614&amp;B1614,中間シート!$A$1:$A$149,0),MATCH(C$1,中間シート!$A$2:$AZ$2,0))</f>
        <v/>
      </c>
      <c r="D1614" s="8" t="str">
        <f>INDEX(中間シート!$A$1:$AZ$149,MATCH($A1614&amp;$B1614,中間シート!$A$1:$A$149,0),MATCH(D$1,中間シート!$A$2:$AZ$2,0))</f>
        <v/>
      </c>
      <c r="E1614" t="str">
        <f>IF(
A1614="","",
VLOOKUP(MOD(ROW(A1614)-2, 参照用!$J$12) + 1,参照用!$N$1:$P$50,2,0)
)</f>
        <v>時間帯</v>
      </c>
      <c r="F1614" t="str">
        <f xml:space="preserve">
IF(A1614="","",
VLOOKUP(MOD(ROW(A1614)-2, 参照用!$J$12) + 1,参照用!$N$1:$P$50,3,0)
)</f>
        <v>時間帯</v>
      </c>
      <c r="G1614" t="str">
        <f xml:space="preserve">
IF(A1614="","",
IFERROR(
INDEX(中間シート!$B:$CB,
MATCH(A1614&amp;B1614,中間シート!$A$1:$A$149,0),
MATCH(F1614,中間シート!$B$2:$CB$2,0)
),
"")
)</f>
        <v>昼</v>
      </c>
      <c r="H1614" t="str">
        <f t="shared" si="75"/>
        <v/>
      </c>
      <c r="I1614" t="str">
        <f t="shared" si="76"/>
        <v>昼</v>
      </c>
      <c r="J1614" t="str">
        <f xml:space="preserve">
_xlfn.SWITCH(E1614,
"良好サイン",H1614*VLOOKUP(F1614,参照用!$P$2:$Q$55,2,0),
"注意サイン",H1614*VLOOKUP(F1614,参照用!$P$2:$Q$55,2,0),
""
)</f>
        <v/>
      </c>
      <c r="K1614" s="20">
        <f t="shared" si="77"/>
        <v>60</v>
      </c>
    </row>
    <row r="1615" spans="1:11" x14ac:dyDescent="0.2">
      <c r="A1615" s="8">
        <f>IF(INDEX(中間シート!B$1:B$149,QUOTIENT(ROW(A1615)-2, 参照用!$J$12) + 3,1)&gt;0,
INDEX(中間シート!B$1:B$149,QUOTIENT(ROW(A1615)-2, 参照用!$J$12) + 3,1),
"")</f>
        <v>46038</v>
      </c>
      <c r="B1615" s="8" t="str">
        <f>IF(INDEX(中間シート!D$1:D$149,QUOTIENT(ROW(B1615)-2, 参照用!$J$12) + 3,1)&gt;0,
INDEX(中間シート!D$1:D$149,QUOTIENT(ROW(B1615)-2, 参照用!$J$12) + 3,1),
"")</f>
        <v>昼</v>
      </c>
      <c r="C1615" s="8" t="str">
        <f>INDEX(中間シート!$A$1:$AZ$149,MATCH(A1615&amp;B1615,中間シート!$A$1:$A$149,0),MATCH(C$1,中間シート!$A$2:$AZ$2,0))</f>
        <v/>
      </c>
      <c r="D1615" s="8" t="str">
        <f>INDEX(中間シート!$A$1:$AZ$149,MATCH($A1615&amp;$B1615,中間シート!$A$1:$A$149,0),MATCH(D$1,中間シート!$A$2:$AZ$2,0))</f>
        <v/>
      </c>
      <c r="E1615" t="str">
        <f>IF(
A1615="","",
VLOOKUP(MOD(ROW(A1615)-2, 参照用!$J$12) + 1,参照用!$N$1:$P$50,2,0)
)</f>
        <v>気候</v>
      </c>
      <c r="F1615" t="str">
        <f xml:space="preserve">
IF(A1615="","",
VLOOKUP(MOD(ROW(A1615)-2, 参照用!$J$12) + 1,参照用!$N$1:$P$50,3,0)
)</f>
        <v>天気</v>
      </c>
      <c r="G1615" t="str">
        <f xml:space="preserve">
IF(A1615="","",
IFERROR(
INDEX(中間シート!$B:$CB,
MATCH(A1615&amp;B1615,中間シート!$A$1:$A$149,0),
MATCH(F1615,中間シート!$B$2:$CB$2,0)
),
"")
)</f>
        <v/>
      </c>
      <c r="H1615" t="str">
        <f t="shared" si="75"/>
        <v/>
      </c>
      <c r="I1615" t="str">
        <f t="shared" si="76"/>
        <v/>
      </c>
      <c r="J1615" t="str">
        <f xml:space="preserve">
_xlfn.SWITCH(E1615,
"良好サイン",H1615*VLOOKUP(F1615,参照用!$P$2:$Q$55,2,0),
"注意サイン",H1615*VLOOKUP(F1615,参照用!$P$2:$Q$55,2,0),
""
)</f>
        <v/>
      </c>
      <c r="K1615" s="20">
        <f t="shared" si="77"/>
        <v>60</v>
      </c>
    </row>
    <row r="1616" spans="1:11" x14ac:dyDescent="0.2">
      <c r="A1616" s="8">
        <f>IF(INDEX(中間シート!B$1:B$149,QUOTIENT(ROW(A1616)-2, 参照用!$J$12) + 3,1)&gt;0,
INDEX(中間シート!B$1:B$149,QUOTIENT(ROW(A1616)-2, 参照用!$J$12) + 3,1),
"")</f>
        <v>46038</v>
      </c>
      <c r="B1616" s="8" t="str">
        <f>IF(INDEX(中間シート!D$1:D$149,QUOTIENT(ROW(B1616)-2, 参照用!$J$12) + 3,1)&gt;0,
INDEX(中間シート!D$1:D$149,QUOTIENT(ROW(B1616)-2, 参照用!$J$12) + 3,1),
"")</f>
        <v>昼</v>
      </c>
      <c r="C1616" s="8" t="str">
        <f>INDEX(中間シート!$A$1:$AZ$149,MATCH(A1616&amp;B1616,中間シート!$A$1:$A$149,0),MATCH(C$1,中間シート!$A$2:$AZ$2,0))</f>
        <v/>
      </c>
      <c r="D1616" s="8" t="str">
        <f>INDEX(中間シート!$A$1:$AZ$149,MATCH($A1616&amp;$B1616,中間シート!$A$1:$A$149,0),MATCH(D$1,中間シート!$A$2:$AZ$2,0))</f>
        <v/>
      </c>
      <c r="E1616" t="str">
        <f>IF(
A1616="","",
VLOOKUP(MOD(ROW(A1616)-2, 参照用!$J$12) + 1,参照用!$N$1:$P$50,2,0)
)</f>
        <v>気候</v>
      </c>
      <c r="F1616" t="str">
        <f xml:space="preserve">
IF(A1616="","",
VLOOKUP(MOD(ROW(A1616)-2, 参照用!$J$12) + 1,参照用!$N$1:$P$50,3,0)
)</f>
        <v>気温</v>
      </c>
      <c r="G1616" t="str">
        <f xml:space="preserve">
IF(A1616="","",
IFERROR(
INDEX(中間シート!$B:$CB,
MATCH(A1616&amp;B1616,中間シート!$A$1:$A$149,0),
MATCH(F1616,中間シート!$B$2:$CB$2,0)
),
"")
)</f>
        <v/>
      </c>
      <c r="H1616" t="str">
        <f t="shared" si="75"/>
        <v/>
      </c>
      <c r="I1616" t="str">
        <f t="shared" si="76"/>
        <v/>
      </c>
      <c r="J1616" t="str">
        <f xml:space="preserve">
_xlfn.SWITCH(E1616,
"良好サイン",H1616*VLOOKUP(F1616,参照用!$P$2:$Q$55,2,0),
"注意サイン",H1616*VLOOKUP(F1616,参照用!$P$2:$Q$55,2,0),
""
)</f>
        <v/>
      </c>
      <c r="K1616" s="20">
        <f t="shared" si="77"/>
        <v>60</v>
      </c>
    </row>
    <row r="1617" spans="1:11" x14ac:dyDescent="0.2">
      <c r="A1617" s="8">
        <f>IF(INDEX(中間シート!B$1:B$149,QUOTIENT(ROW(A1617)-2, 参照用!$J$12) + 3,1)&gt;0,
INDEX(中間シート!B$1:B$149,QUOTIENT(ROW(A1617)-2, 参照用!$J$12) + 3,1),
"")</f>
        <v>46038</v>
      </c>
      <c r="B1617" s="8" t="str">
        <f>IF(INDEX(中間シート!D$1:D$149,QUOTIENT(ROW(B1617)-2, 参照用!$J$12) + 3,1)&gt;0,
INDEX(中間シート!D$1:D$149,QUOTIENT(ROW(B1617)-2, 参照用!$J$12) + 3,1),
"")</f>
        <v>昼</v>
      </c>
      <c r="C1617" s="8" t="str">
        <f>INDEX(中間シート!$A$1:$AZ$149,MATCH(A1617&amp;B1617,中間シート!$A$1:$A$149,0),MATCH(C$1,中間シート!$A$2:$AZ$2,0))</f>
        <v/>
      </c>
      <c r="D1617" s="8" t="str">
        <f>INDEX(中間シート!$A$1:$AZ$149,MATCH($A1617&amp;$B1617,中間シート!$A$1:$A$149,0),MATCH(D$1,中間シート!$A$2:$AZ$2,0))</f>
        <v/>
      </c>
      <c r="E1617" t="str">
        <f>IF(
A1617="","",
VLOOKUP(MOD(ROW(A1617)-2, 参照用!$J$12) + 1,参照用!$N$1:$P$50,2,0)
)</f>
        <v>基礎指標</v>
      </c>
      <c r="F1617" t="str">
        <f xml:space="preserve">
IF(A1617="","",
VLOOKUP(MOD(ROW(A1617)-2, 参照用!$J$12) + 1,参照用!$N$1:$P$50,3,0)
)</f>
        <v>睡眠</v>
      </c>
      <c r="G1617">
        <f xml:space="preserve">
IF(A1617="","",
IFERROR(
INDEX(中間シート!$B:$CB,
MATCH(A1617&amp;B1617,中間シート!$A$1:$A$149,0),
MATCH(F1617,中間シート!$B$2:$CB$2,0)
),
"")
)</f>
        <v>0</v>
      </c>
      <c r="H1617">
        <f t="shared" si="75"/>
        <v>0</v>
      </c>
      <c r="I1617" t="str">
        <f t="shared" si="76"/>
        <v/>
      </c>
      <c r="J1617" t="str">
        <f xml:space="preserve">
_xlfn.SWITCH(E1617,
"良好サイン",H1617*VLOOKUP(F1617,参照用!$P$2:$Q$55,2,0),
"注意サイン",H1617*VLOOKUP(F1617,参照用!$P$2:$Q$55,2,0),
""
)</f>
        <v/>
      </c>
      <c r="K1617" s="20">
        <f t="shared" si="77"/>
        <v>60</v>
      </c>
    </row>
    <row r="1618" spans="1:11" x14ac:dyDescent="0.2">
      <c r="A1618" s="8">
        <f>IF(INDEX(中間シート!B$1:B$149,QUOTIENT(ROW(A1618)-2, 参照用!$J$12) + 3,1)&gt;0,
INDEX(中間シート!B$1:B$149,QUOTIENT(ROW(A1618)-2, 参照用!$J$12) + 3,1),
"")</f>
        <v>46038</v>
      </c>
      <c r="B1618" s="8" t="str">
        <f>IF(INDEX(中間シート!D$1:D$149,QUOTIENT(ROW(B1618)-2, 参照用!$J$12) + 3,1)&gt;0,
INDEX(中間シート!D$1:D$149,QUOTIENT(ROW(B1618)-2, 参照用!$J$12) + 3,1),
"")</f>
        <v>昼</v>
      </c>
      <c r="C1618" s="8" t="str">
        <f>INDEX(中間シート!$A$1:$AZ$149,MATCH(A1618&amp;B1618,中間シート!$A$1:$A$149,0),MATCH(C$1,中間シート!$A$2:$AZ$2,0))</f>
        <v/>
      </c>
      <c r="D1618" s="8" t="str">
        <f>INDEX(中間シート!$A$1:$AZ$149,MATCH($A1618&amp;$B1618,中間シート!$A$1:$A$149,0),MATCH(D$1,中間シート!$A$2:$AZ$2,0))</f>
        <v/>
      </c>
      <c r="E1618" t="str">
        <f>IF(
A1618="","",
VLOOKUP(MOD(ROW(A1618)-2, 参照用!$J$12) + 1,参照用!$N$1:$P$50,2,0)
)</f>
        <v>基礎指標</v>
      </c>
      <c r="F1618" t="str">
        <f xml:space="preserve">
IF(A1618="","",
VLOOKUP(MOD(ROW(A1618)-2, 参照用!$J$12) + 1,参照用!$N$1:$P$50,3,0)
)</f>
        <v>食事</v>
      </c>
      <c r="G1618">
        <f xml:space="preserve">
IF(A1618="","",
IFERROR(
INDEX(中間シート!$B:$CB,
MATCH(A1618&amp;B1618,中間シート!$A$1:$A$149,0),
MATCH(F1618,中間シート!$B$2:$CB$2,0)
),
"")
)</f>
        <v>0</v>
      </c>
      <c r="H1618">
        <f t="shared" si="75"/>
        <v>0</v>
      </c>
      <c r="I1618" t="str">
        <f t="shared" si="76"/>
        <v/>
      </c>
      <c r="J1618" t="str">
        <f xml:space="preserve">
_xlfn.SWITCH(E1618,
"良好サイン",H1618*VLOOKUP(F1618,参照用!$P$2:$Q$55,2,0),
"注意サイン",H1618*VLOOKUP(F1618,参照用!$P$2:$Q$55,2,0),
""
)</f>
        <v/>
      </c>
      <c r="K1618" s="20">
        <f t="shared" si="77"/>
        <v>60</v>
      </c>
    </row>
    <row r="1619" spans="1:11" x14ac:dyDescent="0.2">
      <c r="A1619" s="8">
        <f>IF(INDEX(中間シート!B$1:B$149,QUOTIENT(ROW(A1619)-2, 参照用!$J$12) + 3,1)&gt;0,
INDEX(中間シート!B$1:B$149,QUOTIENT(ROW(A1619)-2, 参照用!$J$12) + 3,1),
"")</f>
        <v>46038</v>
      </c>
      <c r="B1619" s="8" t="str">
        <f>IF(INDEX(中間シート!D$1:D$149,QUOTIENT(ROW(B1619)-2, 参照用!$J$12) + 3,1)&gt;0,
INDEX(中間シート!D$1:D$149,QUOTIENT(ROW(B1619)-2, 参照用!$J$12) + 3,1),
"")</f>
        <v>昼</v>
      </c>
      <c r="C1619" s="8" t="str">
        <f>INDEX(中間シート!$A$1:$AZ$149,MATCH(A1619&amp;B1619,中間シート!$A$1:$A$149,0),MATCH(C$1,中間シート!$A$2:$AZ$2,0))</f>
        <v/>
      </c>
      <c r="D1619" s="8" t="str">
        <f>INDEX(中間シート!$A$1:$AZ$149,MATCH($A1619&amp;$B1619,中間シート!$A$1:$A$149,0),MATCH(D$1,中間シート!$A$2:$AZ$2,0))</f>
        <v/>
      </c>
      <c r="E1619" t="str">
        <f>IF(
A1619="","",
VLOOKUP(MOD(ROW(A1619)-2, 参照用!$J$12) + 1,参照用!$N$1:$P$50,2,0)
)</f>
        <v>基礎指標</v>
      </c>
      <c r="F1619" t="str">
        <f xml:space="preserve">
IF(A1619="","",
VLOOKUP(MOD(ROW(A1619)-2, 参照用!$J$12) + 1,参照用!$N$1:$P$50,3,0)
)</f>
        <v>ストレス</v>
      </c>
      <c r="G1619">
        <f xml:space="preserve">
IF(A1619="","",
IFERROR(
INDEX(中間シート!$B:$CB,
MATCH(A1619&amp;B1619,中間シート!$A$1:$A$149,0),
MATCH(F1619,中間シート!$B$2:$CB$2,0)
),
"")
)</f>
        <v>0</v>
      </c>
      <c r="H1619">
        <f t="shared" si="75"/>
        <v>0</v>
      </c>
      <c r="I1619" t="str">
        <f t="shared" si="76"/>
        <v/>
      </c>
      <c r="J1619" t="str">
        <f xml:space="preserve">
_xlfn.SWITCH(E1619,
"良好サイン",H1619*VLOOKUP(F1619,参照用!$P$2:$Q$55,2,0),
"注意サイン",H1619*VLOOKUP(F1619,参照用!$P$2:$Q$55,2,0),
""
)</f>
        <v/>
      </c>
      <c r="K1619" s="20">
        <f t="shared" si="77"/>
        <v>60</v>
      </c>
    </row>
    <row r="1620" spans="1:11" x14ac:dyDescent="0.2">
      <c r="A1620" s="8">
        <f>IF(INDEX(中間シート!B$1:B$149,QUOTIENT(ROW(A1620)-2, 参照用!$J$12) + 3,1)&gt;0,
INDEX(中間シート!B$1:B$149,QUOTIENT(ROW(A1620)-2, 参照用!$J$12) + 3,1),
"")</f>
        <v>46038</v>
      </c>
      <c r="B1620" s="8" t="str">
        <f>IF(INDEX(中間シート!D$1:D$149,QUOTIENT(ROW(B1620)-2, 参照用!$J$12) + 3,1)&gt;0,
INDEX(中間シート!D$1:D$149,QUOTIENT(ROW(B1620)-2, 参照用!$J$12) + 3,1),
"")</f>
        <v>昼</v>
      </c>
      <c r="C1620" s="8" t="str">
        <f>INDEX(中間シート!$A$1:$AZ$149,MATCH(A1620&amp;B1620,中間シート!$A$1:$A$149,0),MATCH(C$1,中間シート!$A$2:$AZ$2,0))</f>
        <v/>
      </c>
      <c r="D1620" s="8" t="str">
        <f>INDEX(中間シート!$A$1:$AZ$149,MATCH($A1620&amp;$B1620,中間シート!$A$1:$A$149,0),MATCH(D$1,中間シート!$A$2:$AZ$2,0))</f>
        <v/>
      </c>
      <c r="E1620" t="str">
        <f>IF(
A1620="","",
VLOOKUP(MOD(ROW(A1620)-2, 参照用!$J$12) + 1,参照用!$N$1:$P$50,2,0)
)</f>
        <v>良好サイン</v>
      </c>
      <c r="F1620" t="str">
        <f xml:space="preserve">
IF(A1620="","",
VLOOKUP(MOD(ROW(A1620)-2, 参照用!$J$12) + 1,参照用!$N$1:$P$50,3,0)
)</f>
        <v>プラス思考</v>
      </c>
      <c r="G1620">
        <f xml:space="preserve">
IF(A1620="","",
IFERROR(
INDEX(中間シート!$B:$CB,
MATCH(A1620&amp;B1620,中間シート!$A$1:$A$149,0),
MATCH(F1620,中間シート!$B$2:$CB$2,0)
),
"")
)</f>
        <v>0</v>
      </c>
      <c r="H1620">
        <f t="shared" si="75"/>
        <v>0</v>
      </c>
      <c r="I1620" t="str">
        <f t="shared" si="76"/>
        <v/>
      </c>
      <c r="J1620">
        <f xml:space="preserve">
_xlfn.SWITCH(E1620,
"良好サイン",H1620*VLOOKUP(F1620,参照用!$P$2:$Q$55,2,0),
"注意サイン",H1620*VLOOKUP(F1620,参照用!$P$2:$Q$55,2,0),
""
)</f>
        <v>0</v>
      </c>
      <c r="K1620" s="20">
        <f t="shared" si="77"/>
        <v>60</v>
      </c>
    </row>
    <row r="1621" spans="1:11" x14ac:dyDescent="0.2">
      <c r="A1621" s="8">
        <f>IF(INDEX(中間シート!B$1:B$149,QUOTIENT(ROW(A1621)-2, 参照用!$J$12) + 3,1)&gt;0,
INDEX(中間シート!B$1:B$149,QUOTIENT(ROW(A1621)-2, 参照用!$J$12) + 3,1),
"")</f>
        <v>46038</v>
      </c>
      <c r="B1621" s="8" t="str">
        <f>IF(INDEX(中間シート!D$1:D$149,QUOTIENT(ROW(B1621)-2, 参照用!$J$12) + 3,1)&gt;0,
INDEX(中間シート!D$1:D$149,QUOTIENT(ROW(B1621)-2, 参照用!$J$12) + 3,1),
"")</f>
        <v>昼</v>
      </c>
      <c r="C1621" s="8" t="str">
        <f>INDEX(中間シート!$A$1:$AZ$149,MATCH(A1621&amp;B1621,中間シート!$A$1:$A$149,0),MATCH(C$1,中間シート!$A$2:$AZ$2,0))</f>
        <v/>
      </c>
      <c r="D1621" s="8" t="str">
        <f>INDEX(中間シート!$A$1:$AZ$149,MATCH($A1621&amp;$B1621,中間シート!$A$1:$A$149,0),MATCH(D$1,中間シート!$A$2:$AZ$2,0))</f>
        <v/>
      </c>
      <c r="E1621" t="str">
        <f>IF(
A1621="","",
VLOOKUP(MOD(ROW(A1621)-2, 参照用!$J$12) + 1,参照用!$N$1:$P$50,2,0)
)</f>
        <v>良好サイン</v>
      </c>
      <c r="F1621" t="str">
        <f xml:space="preserve">
IF(A1621="","",
VLOOKUP(MOD(ROW(A1621)-2, 参照用!$J$12) + 1,参照用!$N$1:$P$50,3,0)
)</f>
        <v>元気</v>
      </c>
      <c r="G1621">
        <f xml:space="preserve">
IF(A1621="","",
IFERROR(
INDEX(中間シート!$B:$CB,
MATCH(A1621&amp;B1621,中間シート!$A$1:$A$149,0),
MATCH(F1621,中間シート!$B$2:$CB$2,0)
),
"")
)</f>
        <v>0</v>
      </c>
      <c r="H1621">
        <f t="shared" si="75"/>
        <v>0</v>
      </c>
      <c r="I1621" t="str">
        <f t="shared" si="76"/>
        <v/>
      </c>
      <c r="J1621">
        <f xml:space="preserve">
_xlfn.SWITCH(E1621,
"良好サイン",H1621*VLOOKUP(F1621,参照用!$P$2:$Q$55,2,0),
"注意サイン",H1621*VLOOKUP(F1621,参照用!$P$2:$Q$55,2,0),
""
)</f>
        <v>0</v>
      </c>
      <c r="K1621" s="20">
        <f t="shared" si="77"/>
        <v>60</v>
      </c>
    </row>
    <row r="1622" spans="1:11" x14ac:dyDescent="0.2">
      <c r="A1622" s="8">
        <f>IF(INDEX(中間シート!B$1:B$149,QUOTIENT(ROW(A1622)-2, 参照用!$J$12) + 3,1)&gt;0,
INDEX(中間シート!B$1:B$149,QUOTIENT(ROW(A1622)-2, 参照用!$J$12) + 3,1),
"")</f>
        <v>46038</v>
      </c>
      <c r="B1622" s="8" t="str">
        <f>IF(INDEX(中間シート!D$1:D$149,QUOTIENT(ROW(B1622)-2, 参照用!$J$12) + 3,1)&gt;0,
INDEX(中間シート!D$1:D$149,QUOTIENT(ROW(B1622)-2, 参照用!$J$12) + 3,1),
"")</f>
        <v>昼</v>
      </c>
      <c r="C1622" s="8" t="str">
        <f>INDEX(中間シート!$A$1:$AZ$149,MATCH(A1622&amp;B1622,中間シート!$A$1:$A$149,0),MATCH(C$1,中間シート!$A$2:$AZ$2,0))</f>
        <v/>
      </c>
      <c r="D1622" s="8" t="str">
        <f>INDEX(中間シート!$A$1:$AZ$149,MATCH($A1622&amp;$B1622,中間シート!$A$1:$A$149,0),MATCH(D$1,中間シート!$A$2:$AZ$2,0))</f>
        <v/>
      </c>
      <c r="E1622" t="str">
        <f>IF(
A1622="","",
VLOOKUP(MOD(ROW(A1622)-2, 参照用!$J$12) + 1,参照用!$N$1:$P$50,2,0)
)</f>
        <v>良好サイン</v>
      </c>
      <c r="F1622" t="str">
        <f xml:space="preserve">
IF(A1622="","",
VLOOKUP(MOD(ROW(A1622)-2, 参照用!$J$12) + 1,参照用!$N$1:$P$50,3,0)
)</f>
        <v>やる気あり</v>
      </c>
      <c r="G1622">
        <f xml:space="preserve">
IF(A1622="","",
IFERROR(
INDEX(中間シート!$B:$CB,
MATCH(A1622&amp;B1622,中間シート!$A$1:$A$149,0),
MATCH(F1622,中間シート!$B$2:$CB$2,0)
),
"")
)</f>
        <v>0</v>
      </c>
      <c r="H1622">
        <f t="shared" si="75"/>
        <v>0</v>
      </c>
      <c r="I1622" t="str">
        <f t="shared" si="76"/>
        <v/>
      </c>
      <c r="J1622">
        <f xml:space="preserve">
_xlfn.SWITCH(E1622,
"良好サイン",H1622*VLOOKUP(F1622,参照用!$P$2:$Q$55,2,0),
"注意サイン",H1622*VLOOKUP(F1622,参照用!$P$2:$Q$55,2,0),
""
)</f>
        <v>0</v>
      </c>
      <c r="K1622" s="20">
        <f t="shared" si="77"/>
        <v>60</v>
      </c>
    </row>
    <row r="1623" spans="1:11" x14ac:dyDescent="0.2">
      <c r="A1623" s="8">
        <f>IF(INDEX(中間シート!B$1:B$149,QUOTIENT(ROW(A1623)-2, 参照用!$J$12) + 3,1)&gt;0,
INDEX(中間シート!B$1:B$149,QUOTIENT(ROW(A1623)-2, 参照用!$J$12) + 3,1),
"")</f>
        <v>46038</v>
      </c>
      <c r="B1623" s="8" t="str">
        <f>IF(INDEX(中間シート!D$1:D$149,QUOTIENT(ROW(B1623)-2, 参照用!$J$12) + 3,1)&gt;0,
INDEX(中間シート!D$1:D$149,QUOTIENT(ROW(B1623)-2, 参照用!$J$12) + 3,1),
"")</f>
        <v>昼</v>
      </c>
      <c r="C1623" s="8" t="str">
        <f>INDEX(中間シート!$A$1:$AZ$149,MATCH(A1623&amp;B1623,中間シート!$A$1:$A$149,0),MATCH(C$1,中間シート!$A$2:$AZ$2,0))</f>
        <v/>
      </c>
      <c r="D1623" s="8" t="str">
        <f>INDEX(中間シート!$A$1:$AZ$149,MATCH($A1623&amp;$B1623,中間シート!$A$1:$A$149,0),MATCH(D$1,中間シート!$A$2:$AZ$2,0))</f>
        <v/>
      </c>
      <c r="E1623" t="str">
        <f>IF(
A1623="","",
VLOOKUP(MOD(ROW(A1623)-2, 参照用!$J$12) + 1,参照用!$N$1:$P$50,2,0)
)</f>
        <v>良好サイン</v>
      </c>
      <c r="F1623" t="str">
        <f xml:space="preserve">
IF(A1623="","",
VLOOKUP(MOD(ROW(A1623)-2, 参照用!$J$12) + 1,参照用!$N$1:$P$50,3,0)
)</f>
        <v>心に余裕</v>
      </c>
      <c r="G1623">
        <f xml:space="preserve">
IF(A1623="","",
IFERROR(
INDEX(中間シート!$B:$CB,
MATCH(A1623&amp;B1623,中間シート!$A$1:$A$149,0),
MATCH(F1623,中間シート!$B$2:$CB$2,0)
),
"")
)</f>
        <v>0</v>
      </c>
      <c r="H1623">
        <f t="shared" si="75"/>
        <v>0</v>
      </c>
      <c r="I1623" t="str">
        <f t="shared" si="76"/>
        <v/>
      </c>
      <c r="J1623">
        <f xml:space="preserve">
_xlfn.SWITCH(E1623,
"良好サイン",H1623*VLOOKUP(F1623,参照用!$P$2:$Q$55,2,0),
"注意サイン",H1623*VLOOKUP(F1623,参照用!$P$2:$Q$55,2,0),
""
)</f>
        <v>0</v>
      </c>
      <c r="K1623" s="20">
        <f t="shared" si="77"/>
        <v>60</v>
      </c>
    </row>
    <row r="1624" spans="1:11" x14ac:dyDescent="0.2">
      <c r="A1624" s="8">
        <f>IF(INDEX(中間シート!B$1:B$149,QUOTIENT(ROW(A1624)-2, 参照用!$J$12) + 3,1)&gt;0,
INDEX(中間シート!B$1:B$149,QUOTIENT(ROW(A1624)-2, 参照用!$J$12) + 3,1),
"")</f>
        <v>46038</v>
      </c>
      <c r="B1624" s="8" t="str">
        <f>IF(INDEX(中間シート!D$1:D$149,QUOTIENT(ROW(B1624)-2, 参照用!$J$12) + 3,1)&gt;0,
INDEX(中間シート!D$1:D$149,QUOTIENT(ROW(B1624)-2, 参照用!$J$12) + 3,1),
"")</f>
        <v>昼</v>
      </c>
      <c r="C1624" s="8" t="str">
        <f>INDEX(中間シート!$A$1:$AZ$149,MATCH(A1624&amp;B1624,中間シート!$A$1:$A$149,0),MATCH(C$1,中間シート!$A$2:$AZ$2,0))</f>
        <v/>
      </c>
      <c r="D1624" s="8" t="str">
        <f>INDEX(中間シート!$A$1:$AZ$149,MATCH($A1624&amp;$B1624,中間シート!$A$1:$A$149,0),MATCH(D$1,中間シート!$A$2:$AZ$2,0))</f>
        <v/>
      </c>
      <c r="E1624" t="str">
        <f>IF(
A1624="","",
VLOOKUP(MOD(ROW(A1624)-2, 参照用!$J$12) + 1,参照用!$N$1:$P$50,2,0)
)</f>
        <v>良好サイン</v>
      </c>
      <c r="F1624" t="str">
        <f xml:space="preserve">
IF(A1624="","",
VLOOKUP(MOD(ROW(A1624)-2, 参照用!$J$12) + 1,参照用!$N$1:$P$50,3,0)
)</f>
        <v>イキイキ</v>
      </c>
      <c r="G1624">
        <f xml:space="preserve">
IF(A1624="","",
IFERROR(
INDEX(中間シート!$B:$CB,
MATCH(A1624&amp;B1624,中間シート!$A$1:$A$149,0),
MATCH(F1624,中間シート!$B$2:$CB$2,0)
),
"")
)</f>
        <v>0</v>
      </c>
      <c r="H1624">
        <f t="shared" si="75"/>
        <v>0</v>
      </c>
      <c r="I1624" t="str">
        <f t="shared" si="76"/>
        <v/>
      </c>
      <c r="J1624">
        <f xml:space="preserve">
_xlfn.SWITCH(E1624,
"良好サイン",H1624*VLOOKUP(F1624,参照用!$P$2:$Q$55,2,0),
"注意サイン",H1624*VLOOKUP(F1624,参照用!$P$2:$Q$55,2,0),
""
)</f>
        <v>0</v>
      </c>
      <c r="K1624" s="20">
        <f t="shared" si="77"/>
        <v>60</v>
      </c>
    </row>
    <row r="1625" spans="1:11" x14ac:dyDescent="0.2">
      <c r="A1625" s="8">
        <f>IF(INDEX(中間シート!B$1:B$149,QUOTIENT(ROW(A1625)-2, 参照用!$J$12) + 3,1)&gt;0,
INDEX(中間シート!B$1:B$149,QUOTIENT(ROW(A1625)-2, 参照用!$J$12) + 3,1),
"")</f>
        <v>46038</v>
      </c>
      <c r="B1625" s="8" t="str">
        <f>IF(INDEX(中間シート!D$1:D$149,QUOTIENT(ROW(B1625)-2, 参照用!$J$12) + 3,1)&gt;0,
INDEX(中間シート!D$1:D$149,QUOTIENT(ROW(B1625)-2, 参照用!$J$12) + 3,1),
"")</f>
        <v>昼</v>
      </c>
      <c r="C1625" s="8" t="str">
        <f>INDEX(中間シート!$A$1:$AZ$149,MATCH(A1625&amp;B1625,中間シート!$A$1:$A$149,0),MATCH(C$1,中間シート!$A$2:$AZ$2,0))</f>
        <v/>
      </c>
      <c r="D1625" s="8" t="str">
        <f>INDEX(中間シート!$A$1:$AZ$149,MATCH($A1625&amp;$B1625,中間シート!$A$1:$A$149,0),MATCH(D$1,中間シート!$A$2:$AZ$2,0))</f>
        <v/>
      </c>
      <c r="E1625" t="str">
        <f>IF(
A1625="","",
VLOOKUP(MOD(ROW(A1625)-2, 参照用!$J$12) + 1,参照用!$N$1:$P$50,2,0)
)</f>
        <v>良好サイン</v>
      </c>
      <c r="F1625" t="str">
        <f xml:space="preserve">
IF(A1625="","",
VLOOKUP(MOD(ROW(A1625)-2, 参照用!$J$12) + 1,参照用!$N$1:$P$50,3,0)
)</f>
        <v>活動的</v>
      </c>
      <c r="G1625">
        <f xml:space="preserve">
IF(A1625="","",
IFERROR(
INDEX(中間シート!$B:$CB,
MATCH(A1625&amp;B1625,中間シート!$A$1:$A$149,0),
MATCH(F1625,中間シート!$B$2:$CB$2,0)
),
"")
)</f>
        <v>0</v>
      </c>
      <c r="H1625">
        <f t="shared" si="75"/>
        <v>0</v>
      </c>
      <c r="I1625" t="str">
        <f t="shared" si="76"/>
        <v/>
      </c>
      <c r="J1625">
        <f xml:space="preserve">
_xlfn.SWITCH(E1625,
"良好サイン",H1625*VLOOKUP(F1625,参照用!$P$2:$Q$55,2,0),
"注意サイン",H1625*VLOOKUP(F1625,参照用!$P$2:$Q$55,2,0),
""
)</f>
        <v>0</v>
      </c>
      <c r="K1625" s="20">
        <f t="shared" si="77"/>
        <v>60</v>
      </c>
    </row>
    <row r="1626" spans="1:11" x14ac:dyDescent="0.2">
      <c r="A1626" s="8">
        <f>IF(INDEX(中間シート!B$1:B$149,QUOTIENT(ROW(A1626)-2, 参照用!$J$12) + 3,1)&gt;0,
INDEX(中間シート!B$1:B$149,QUOTIENT(ROW(A1626)-2, 参照用!$J$12) + 3,1),
"")</f>
        <v>46038</v>
      </c>
      <c r="B1626" s="8" t="str">
        <f>IF(INDEX(中間シート!D$1:D$149,QUOTIENT(ROW(B1626)-2, 参照用!$J$12) + 3,1)&gt;0,
INDEX(中間シート!D$1:D$149,QUOTIENT(ROW(B1626)-2, 参照用!$J$12) + 3,1),
"")</f>
        <v>昼</v>
      </c>
      <c r="C1626" s="8" t="str">
        <f>INDEX(中間シート!$A$1:$AZ$149,MATCH(A1626&amp;B1626,中間シート!$A$1:$A$149,0),MATCH(C$1,中間シート!$A$2:$AZ$2,0))</f>
        <v/>
      </c>
      <c r="D1626" s="8" t="str">
        <f>INDEX(中間シート!$A$1:$AZ$149,MATCH($A1626&amp;$B1626,中間シート!$A$1:$A$149,0),MATCH(D$1,中間シート!$A$2:$AZ$2,0))</f>
        <v/>
      </c>
      <c r="E1626" t="str">
        <f>IF(
A1626="","",
VLOOKUP(MOD(ROW(A1626)-2, 参照用!$J$12) + 1,参照用!$N$1:$P$50,2,0)
)</f>
        <v>注意サイン</v>
      </c>
      <c r="F1626" t="str">
        <f xml:space="preserve">
IF(A1626="","",
VLOOKUP(MOD(ROW(A1626)-2, 参照用!$J$12) + 1,参照用!$N$1:$P$50,3,0)
)</f>
        <v>ため息が増加</v>
      </c>
      <c r="G1626">
        <f xml:space="preserve">
IF(A1626="","",
IFERROR(
INDEX(中間シート!$B:$CB,
MATCH(A1626&amp;B1626,中間シート!$A$1:$A$149,0),
MATCH(F1626,中間シート!$B$2:$CB$2,0)
),
"")
)</f>
        <v>0</v>
      </c>
      <c r="H1626">
        <f t="shared" si="75"/>
        <v>0</v>
      </c>
      <c r="I1626" t="str">
        <f t="shared" si="76"/>
        <v/>
      </c>
      <c r="J1626">
        <f xml:space="preserve">
_xlfn.SWITCH(E1626,
"良好サイン",H1626*VLOOKUP(F1626,参照用!$P$2:$Q$55,2,0),
"注意サイン",H1626*VLOOKUP(F1626,参照用!$P$2:$Q$55,2,0),
""
)</f>
        <v>0</v>
      </c>
      <c r="K1626" s="20">
        <f t="shared" si="77"/>
        <v>60</v>
      </c>
    </row>
    <row r="1627" spans="1:11" x14ac:dyDescent="0.2">
      <c r="A1627" s="8">
        <f>IF(INDEX(中間シート!B$1:B$149,QUOTIENT(ROW(A1627)-2, 参照用!$J$12) + 3,1)&gt;0,
INDEX(中間シート!B$1:B$149,QUOTIENT(ROW(A1627)-2, 参照用!$J$12) + 3,1),
"")</f>
        <v>46038</v>
      </c>
      <c r="B1627" s="8" t="str">
        <f>IF(INDEX(中間シート!D$1:D$149,QUOTIENT(ROW(B1627)-2, 参照用!$J$12) + 3,1)&gt;0,
INDEX(中間シート!D$1:D$149,QUOTIENT(ROW(B1627)-2, 参照用!$J$12) + 3,1),
"")</f>
        <v>昼</v>
      </c>
      <c r="C1627" s="8" t="str">
        <f>INDEX(中間シート!$A$1:$AZ$149,MATCH(A1627&amp;B1627,中間シート!$A$1:$A$149,0),MATCH(C$1,中間シート!$A$2:$AZ$2,0))</f>
        <v/>
      </c>
      <c r="D1627" s="8" t="str">
        <f>INDEX(中間シート!$A$1:$AZ$149,MATCH($A1627&amp;$B1627,中間シート!$A$1:$A$149,0),MATCH(D$1,中間シート!$A$2:$AZ$2,0))</f>
        <v/>
      </c>
      <c r="E1627" t="str">
        <f>IF(
A1627="","",
VLOOKUP(MOD(ROW(A1627)-2, 参照用!$J$12) + 1,参照用!$N$1:$P$50,2,0)
)</f>
        <v>注意サイン</v>
      </c>
      <c r="F1627" t="str">
        <f xml:space="preserve">
IF(A1627="","",
VLOOKUP(MOD(ROW(A1627)-2, 参照用!$J$12) + 1,参照用!$N$1:$P$50,3,0)
)</f>
        <v>もやもや</v>
      </c>
      <c r="G1627">
        <f xml:space="preserve">
IF(A1627="","",
IFERROR(
INDEX(中間シート!$B:$CB,
MATCH(A1627&amp;B1627,中間シート!$A$1:$A$149,0),
MATCH(F1627,中間シート!$B$2:$CB$2,0)
),
"")
)</f>
        <v>0</v>
      </c>
      <c r="H1627">
        <f t="shared" si="75"/>
        <v>0</v>
      </c>
      <c r="I1627" t="str">
        <f t="shared" si="76"/>
        <v/>
      </c>
      <c r="J1627">
        <f xml:space="preserve">
_xlfn.SWITCH(E1627,
"良好サイン",H1627*VLOOKUP(F1627,参照用!$P$2:$Q$55,2,0),
"注意サイン",H1627*VLOOKUP(F1627,参照用!$P$2:$Q$55,2,0),
""
)</f>
        <v>0</v>
      </c>
      <c r="K1627" s="20">
        <f t="shared" si="77"/>
        <v>60</v>
      </c>
    </row>
    <row r="1628" spans="1:11" x14ac:dyDescent="0.2">
      <c r="A1628" s="8">
        <f>IF(INDEX(中間シート!B$1:B$149,QUOTIENT(ROW(A1628)-2, 参照用!$J$12) + 3,1)&gt;0,
INDEX(中間シート!B$1:B$149,QUOTIENT(ROW(A1628)-2, 参照用!$J$12) + 3,1),
"")</f>
        <v>46038</v>
      </c>
      <c r="B1628" s="8" t="str">
        <f>IF(INDEX(中間シート!D$1:D$149,QUOTIENT(ROW(B1628)-2, 参照用!$J$12) + 3,1)&gt;0,
INDEX(中間シート!D$1:D$149,QUOTIENT(ROW(B1628)-2, 参照用!$J$12) + 3,1),
"")</f>
        <v>昼</v>
      </c>
      <c r="C1628" s="8" t="str">
        <f>INDEX(中間シート!$A$1:$AZ$149,MATCH(A1628&amp;B1628,中間シート!$A$1:$A$149,0),MATCH(C$1,中間シート!$A$2:$AZ$2,0))</f>
        <v/>
      </c>
      <c r="D1628" s="8" t="str">
        <f>INDEX(中間シート!$A$1:$AZ$149,MATCH($A1628&amp;$B1628,中間シート!$A$1:$A$149,0),MATCH(D$1,中間シート!$A$2:$AZ$2,0))</f>
        <v/>
      </c>
      <c r="E1628" t="str">
        <f>IF(
A1628="","",
VLOOKUP(MOD(ROW(A1628)-2, 参照用!$J$12) + 1,参照用!$N$1:$P$50,2,0)
)</f>
        <v>注意サイン</v>
      </c>
      <c r="F1628" t="str">
        <f xml:space="preserve">
IF(A1628="","",
VLOOKUP(MOD(ROW(A1628)-2, 参照用!$J$12) + 1,参照用!$N$1:$P$50,3,0)
)</f>
        <v>だるい</v>
      </c>
      <c r="G1628">
        <f xml:space="preserve">
IF(A1628="","",
IFERROR(
INDEX(中間シート!$B:$CB,
MATCH(A1628&amp;B1628,中間シート!$A$1:$A$149,0),
MATCH(F1628,中間シート!$B$2:$CB$2,0)
),
"")
)</f>
        <v>0</v>
      </c>
      <c r="H1628">
        <f t="shared" si="75"/>
        <v>0</v>
      </c>
      <c r="I1628" t="str">
        <f t="shared" si="76"/>
        <v/>
      </c>
      <c r="J1628">
        <f xml:space="preserve">
_xlfn.SWITCH(E1628,
"良好サイン",H1628*VLOOKUP(F1628,参照用!$P$2:$Q$55,2,0),
"注意サイン",H1628*VLOOKUP(F1628,参照用!$P$2:$Q$55,2,0),
""
)</f>
        <v>0</v>
      </c>
      <c r="K1628" s="20">
        <f t="shared" si="77"/>
        <v>60</v>
      </c>
    </row>
    <row r="1629" spans="1:11" x14ac:dyDescent="0.2">
      <c r="A1629" s="8">
        <f>IF(INDEX(中間シート!B$1:B$149,QUOTIENT(ROW(A1629)-2, 参照用!$J$12) + 3,1)&gt;0,
INDEX(中間シート!B$1:B$149,QUOTIENT(ROW(A1629)-2, 参照用!$J$12) + 3,1),
"")</f>
        <v>46038</v>
      </c>
      <c r="B1629" s="8" t="str">
        <f>IF(INDEX(中間シート!D$1:D$149,QUOTIENT(ROW(B1629)-2, 参照用!$J$12) + 3,1)&gt;0,
INDEX(中間シート!D$1:D$149,QUOTIENT(ROW(B1629)-2, 参照用!$J$12) + 3,1),
"")</f>
        <v>昼</v>
      </c>
      <c r="C1629" s="8" t="str">
        <f>INDEX(中間シート!$A$1:$AZ$149,MATCH(A1629&amp;B1629,中間シート!$A$1:$A$149,0),MATCH(C$1,中間シート!$A$2:$AZ$2,0))</f>
        <v/>
      </c>
      <c r="D1629" s="8" t="str">
        <f>INDEX(中間シート!$A$1:$AZ$149,MATCH($A1629&amp;$B1629,中間シート!$A$1:$A$149,0),MATCH(D$1,中間シート!$A$2:$AZ$2,0))</f>
        <v/>
      </c>
      <c r="E1629" t="str">
        <f>IF(
A1629="","",
VLOOKUP(MOD(ROW(A1629)-2, 参照用!$J$12) + 1,参照用!$N$1:$P$50,2,0)
)</f>
        <v>注意サイン</v>
      </c>
      <c r="F1629" t="str">
        <f xml:space="preserve">
IF(A1629="","",
VLOOKUP(MOD(ROW(A1629)-2, 参照用!$J$12) + 1,参照用!$N$1:$P$50,3,0)
)</f>
        <v>ぼーっとする</v>
      </c>
      <c r="G1629">
        <f xml:space="preserve">
IF(A1629="","",
IFERROR(
INDEX(中間シート!$B:$CB,
MATCH(A1629&amp;B1629,中間シート!$A$1:$A$149,0),
MATCH(F1629,中間シート!$B$2:$CB$2,0)
),
"")
)</f>
        <v>0</v>
      </c>
      <c r="H1629">
        <f t="shared" si="75"/>
        <v>0</v>
      </c>
      <c r="I1629" t="str">
        <f t="shared" si="76"/>
        <v/>
      </c>
      <c r="J1629">
        <f xml:space="preserve">
_xlfn.SWITCH(E1629,
"良好サイン",H1629*VLOOKUP(F1629,参照用!$P$2:$Q$55,2,0),
"注意サイン",H1629*VLOOKUP(F1629,参照用!$P$2:$Q$55,2,0),
""
)</f>
        <v>0</v>
      </c>
      <c r="K1629" s="20">
        <f t="shared" si="77"/>
        <v>60</v>
      </c>
    </row>
    <row r="1630" spans="1:11" x14ac:dyDescent="0.2">
      <c r="A1630" s="8">
        <f>IF(INDEX(中間シート!B$1:B$149,QUOTIENT(ROW(A1630)-2, 参照用!$J$12) + 3,1)&gt;0,
INDEX(中間シート!B$1:B$149,QUOTIENT(ROW(A1630)-2, 参照用!$J$12) + 3,1),
"")</f>
        <v>46038</v>
      </c>
      <c r="B1630" s="8" t="str">
        <f>IF(INDEX(中間シート!D$1:D$149,QUOTIENT(ROW(B1630)-2, 参照用!$J$12) + 3,1)&gt;0,
INDEX(中間シート!D$1:D$149,QUOTIENT(ROW(B1630)-2, 参照用!$J$12) + 3,1),
"")</f>
        <v>昼</v>
      </c>
      <c r="C1630" s="8" t="str">
        <f>INDEX(中間シート!$A$1:$AZ$149,MATCH(A1630&amp;B1630,中間シート!$A$1:$A$149,0),MATCH(C$1,中間シート!$A$2:$AZ$2,0))</f>
        <v/>
      </c>
      <c r="D1630" s="8" t="str">
        <f>INDEX(中間シート!$A$1:$AZ$149,MATCH($A1630&amp;$B1630,中間シート!$A$1:$A$149,0),MATCH(D$1,中間シート!$A$2:$AZ$2,0))</f>
        <v/>
      </c>
      <c r="E1630" t="str">
        <f>IF(
A1630="","",
VLOOKUP(MOD(ROW(A1630)-2, 参照用!$J$12) + 1,参照用!$N$1:$P$50,2,0)
)</f>
        <v>注意サイン</v>
      </c>
      <c r="F1630" t="str">
        <f xml:space="preserve">
IF(A1630="","",
VLOOKUP(MOD(ROW(A1630)-2, 参照用!$J$12) + 1,参照用!$N$1:$P$50,3,0)
)</f>
        <v>協調性が低下</v>
      </c>
      <c r="G1630">
        <f xml:space="preserve">
IF(A1630="","",
IFERROR(
INDEX(中間シート!$B:$CB,
MATCH(A1630&amp;B1630,中間シート!$A$1:$A$149,0),
MATCH(F1630,中間シート!$B$2:$CB$2,0)
),
"")
)</f>
        <v>0</v>
      </c>
      <c r="H1630">
        <f t="shared" si="75"/>
        <v>0</v>
      </c>
      <c r="I1630" t="str">
        <f t="shared" si="76"/>
        <v/>
      </c>
      <c r="J1630">
        <f xml:space="preserve">
_xlfn.SWITCH(E1630,
"良好サイン",H1630*VLOOKUP(F1630,参照用!$P$2:$Q$55,2,0),
"注意サイン",H1630*VLOOKUP(F1630,参照用!$P$2:$Q$55,2,0),
""
)</f>
        <v>0</v>
      </c>
      <c r="K1630" s="20">
        <f t="shared" si="77"/>
        <v>60</v>
      </c>
    </row>
    <row r="1631" spans="1:11" x14ac:dyDescent="0.2">
      <c r="A1631" s="8">
        <f>IF(INDEX(中間シート!B$1:B$149,QUOTIENT(ROW(A1631)-2, 参照用!$J$12) + 3,1)&gt;0,
INDEX(中間シート!B$1:B$149,QUOTIENT(ROW(A1631)-2, 参照用!$J$12) + 3,1),
"")</f>
        <v>46038</v>
      </c>
      <c r="B1631" s="8" t="str">
        <f>IF(INDEX(中間シート!D$1:D$149,QUOTIENT(ROW(B1631)-2, 参照用!$J$12) + 3,1)&gt;0,
INDEX(中間シート!D$1:D$149,QUOTIENT(ROW(B1631)-2, 参照用!$J$12) + 3,1),
"")</f>
        <v>昼</v>
      </c>
      <c r="C1631" s="8" t="str">
        <f>INDEX(中間シート!$A$1:$AZ$149,MATCH(A1631&amp;B1631,中間シート!$A$1:$A$149,0),MATCH(C$1,中間シート!$A$2:$AZ$2,0))</f>
        <v/>
      </c>
      <c r="D1631" s="8" t="str">
        <f>INDEX(中間シート!$A$1:$AZ$149,MATCH($A1631&amp;$B1631,中間シート!$A$1:$A$149,0),MATCH(D$1,中間シート!$A$2:$AZ$2,0))</f>
        <v/>
      </c>
      <c r="E1631" t="str">
        <f>IF(
A1631="","",
VLOOKUP(MOD(ROW(A1631)-2, 参照用!$J$12) + 1,参照用!$N$1:$P$50,2,0)
)</f>
        <v>注意サイン</v>
      </c>
      <c r="F1631" t="str">
        <f xml:space="preserve">
IF(A1631="","",
VLOOKUP(MOD(ROW(A1631)-2, 参照用!$J$12) + 1,参照用!$N$1:$P$50,3,0)
)</f>
        <v>憂鬱</v>
      </c>
      <c r="G1631">
        <f xml:space="preserve">
IF(A1631="","",
IFERROR(
INDEX(中間シート!$B:$CB,
MATCH(A1631&amp;B1631,中間シート!$A$1:$A$149,0),
MATCH(F1631,中間シート!$B$2:$CB$2,0)
),
"")
)</f>
        <v>0</v>
      </c>
      <c r="H1631">
        <f t="shared" si="75"/>
        <v>0</v>
      </c>
      <c r="I1631" t="str">
        <f t="shared" si="76"/>
        <v/>
      </c>
      <c r="J1631">
        <f xml:space="preserve">
_xlfn.SWITCH(E1631,
"良好サイン",H1631*VLOOKUP(F1631,参照用!$P$2:$Q$55,2,0),
"注意サイン",H1631*VLOOKUP(F1631,参照用!$P$2:$Q$55,2,0),
""
)</f>
        <v>0</v>
      </c>
      <c r="K1631" s="20">
        <f t="shared" si="77"/>
        <v>60</v>
      </c>
    </row>
    <row r="1632" spans="1:11" x14ac:dyDescent="0.2">
      <c r="A1632" s="8">
        <f>IF(INDEX(中間シート!B$1:B$149,QUOTIENT(ROW(A1632)-2, 参照用!$J$12) + 3,1)&gt;0,
INDEX(中間シート!B$1:B$149,QUOTIENT(ROW(A1632)-2, 参照用!$J$12) + 3,1),
"")</f>
        <v>46038</v>
      </c>
      <c r="B1632" s="8" t="str">
        <f>IF(INDEX(中間シート!D$1:D$149,QUOTIENT(ROW(B1632)-2, 参照用!$J$12) + 3,1)&gt;0,
INDEX(中間シート!D$1:D$149,QUOTIENT(ROW(B1632)-2, 参照用!$J$12) + 3,1),
"")</f>
        <v>昼</v>
      </c>
      <c r="C1632" s="8" t="str">
        <f>INDEX(中間シート!$A$1:$AZ$149,MATCH(A1632&amp;B1632,中間シート!$A$1:$A$149,0),MATCH(C$1,中間シート!$A$2:$AZ$2,0))</f>
        <v/>
      </c>
      <c r="D1632" s="8" t="str">
        <f>INDEX(中間シート!$A$1:$AZ$149,MATCH($A1632&amp;$B1632,中間シート!$A$1:$A$149,0),MATCH(D$1,中間シート!$A$2:$AZ$2,0))</f>
        <v/>
      </c>
      <c r="E1632" t="str">
        <f>IF(
A1632="","",
VLOOKUP(MOD(ROW(A1632)-2, 参照用!$J$12) + 1,参照用!$N$1:$P$50,2,0)
)</f>
        <v>注意サイン</v>
      </c>
      <c r="F1632" t="str">
        <f xml:space="preserve">
IF(A1632="","",
VLOOKUP(MOD(ROW(A1632)-2, 参照用!$J$12) + 1,参照用!$N$1:$P$50,3,0)
)</f>
        <v>やる気が無い</v>
      </c>
      <c r="G1632">
        <f xml:space="preserve">
IF(A1632="","",
IFERROR(
INDEX(中間シート!$B:$CB,
MATCH(A1632&amp;B1632,中間シート!$A$1:$A$149,0),
MATCH(F1632,中間シート!$B$2:$CB$2,0)
),
"")
)</f>
        <v>0</v>
      </c>
      <c r="H1632">
        <f t="shared" si="75"/>
        <v>0</v>
      </c>
      <c r="I1632" t="str">
        <f t="shared" si="76"/>
        <v/>
      </c>
      <c r="J1632">
        <f xml:space="preserve">
_xlfn.SWITCH(E1632,
"良好サイン",H1632*VLOOKUP(F1632,参照用!$P$2:$Q$55,2,0),
"注意サイン",H1632*VLOOKUP(F1632,参照用!$P$2:$Q$55,2,0),
""
)</f>
        <v>0</v>
      </c>
      <c r="K1632" s="20">
        <f t="shared" si="77"/>
        <v>60</v>
      </c>
    </row>
    <row r="1633" spans="1:11" x14ac:dyDescent="0.2">
      <c r="A1633" s="8">
        <f>IF(INDEX(中間シート!B$1:B$149,QUOTIENT(ROW(A1633)-2, 参照用!$J$12) + 3,1)&gt;0,
INDEX(中間シート!B$1:B$149,QUOTIENT(ROW(A1633)-2, 参照用!$J$12) + 3,1),
"")</f>
        <v>46038</v>
      </c>
      <c r="B1633" s="8" t="str">
        <f>IF(INDEX(中間シート!D$1:D$149,QUOTIENT(ROW(B1633)-2, 参照用!$J$12) + 3,1)&gt;0,
INDEX(中間シート!D$1:D$149,QUOTIENT(ROW(B1633)-2, 参照用!$J$12) + 3,1),
"")</f>
        <v>昼</v>
      </c>
      <c r="C1633" s="8" t="str">
        <f>INDEX(中間シート!$A$1:$AZ$149,MATCH(A1633&amp;B1633,中間シート!$A$1:$A$149,0),MATCH(C$1,中間シート!$A$2:$AZ$2,0))</f>
        <v/>
      </c>
      <c r="D1633" s="8" t="str">
        <f>INDEX(中間シート!$A$1:$AZ$149,MATCH($A1633&amp;$B1633,中間シート!$A$1:$A$149,0),MATCH(D$1,中間シート!$A$2:$AZ$2,0))</f>
        <v/>
      </c>
      <c r="E1633" t="str">
        <f>IF(
A1633="","",
VLOOKUP(MOD(ROW(A1633)-2, 参照用!$J$12) + 1,参照用!$N$1:$P$50,2,0)
)</f>
        <v>注意サイン</v>
      </c>
      <c r="F1633" t="str">
        <f xml:space="preserve">
IF(A1633="","",
VLOOKUP(MOD(ROW(A1633)-2, 参照用!$J$12) + 1,参照用!$N$1:$P$50,3,0)
)</f>
        <v>物忘れ</v>
      </c>
      <c r="G1633">
        <f xml:space="preserve">
IF(A1633="","",
IFERROR(
INDEX(中間シート!$B:$CB,
MATCH(A1633&amp;B1633,中間シート!$A$1:$A$149,0),
MATCH(F1633,中間シート!$B$2:$CB$2,0)
),
"")
)</f>
        <v>0</v>
      </c>
      <c r="H1633">
        <f t="shared" si="75"/>
        <v>0</v>
      </c>
      <c r="I1633" t="str">
        <f t="shared" si="76"/>
        <v/>
      </c>
      <c r="J1633">
        <f xml:space="preserve">
_xlfn.SWITCH(E1633,
"良好サイン",H1633*VLOOKUP(F1633,参照用!$P$2:$Q$55,2,0),
"注意サイン",H1633*VLOOKUP(F1633,参照用!$P$2:$Q$55,2,0),
""
)</f>
        <v>0</v>
      </c>
      <c r="K1633" s="20">
        <f t="shared" si="77"/>
        <v>60</v>
      </c>
    </row>
    <row r="1634" spans="1:11" x14ac:dyDescent="0.2">
      <c r="A1634" s="8">
        <f>IF(INDEX(中間シート!B$1:B$149,QUOTIENT(ROW(A1634)-2, 参照用!$J$12) + 3,1)&gt;0,
INDEX(中間シート!B$1:B$149,QUOTIENT(ROW(A1634)-2, 参照用!$J$12) + 3,1),
"")</f>
        <v>46038</v>
      </c>
      <c r="B1634" s="8" t="str">
        <f>IF(INDEX(中間シート!D$1:D$149,QUOTIENT(ROW(B1634)-2, 参照用!$J$12) + 3,1)&gt;0,
INDEX(中間シート!D$1:D$149,QUOTIENT(ROW(B1634)-2, 参照用!$J$12) + 3,1),
"")</f>
        <v>昼</v>
      </c>
      <c r="C1634" s="8" t="str">
        <f>INDEX(中間シート!$A$1:$AZ$149,MATCH(A1634&amp;B1634,中間シート!$A$1:$A$149,0),MATCH(C$1,中間シート!$A$2:$AZ$2,0))</f>
        <v/>
      </c>
      <c r="D1634" s="8" t="str">
        <f>INDEX(中間シート!$A$1:$AZ$149,MATCH($A1634&amp;$B1634,中間シート!$A$1:$A$149,0),MATCH(D$1,中間シート!$A$2:$AZ$2,0))</f>
        <v/>
      </c>
      <c r="E1634" t="str">
        <f>IF(
A1634="","",
VLOOKUP(MOD(ROW(A1634)-2, 参照用!$J$12) + 1,参照用!$N$1:$P$50,2,0)
)</f>
        <v>悪化サイン</v>
      </c>
      <c r="F1634" t="str">
        <f xml:space="preserve">
IF(A1634="","",
VLOOKUP(MOD(ROW(A1634)-2, 参照用!$J$12) + 1,参照用!$N$1:$P$50,3,0)
)</f>
        <v>イライラ</v>
      </c>
      <c r="G1634">
        <f xml:space="preserve">
IF(A1634="","",
IFERROR(
INDEX(中間シート!$B:$CB,
MATCH(A1634&amp;B1634,中間シート!$A$1:$A$149,0),
MATCH(F1634,中間シート!$B$2:$CB$2,0)
),
"")
)</f>
        <v>0</v>
      </c>
      <c r="H1634">
        <f t="shared" si="75"/>
        <v>0</v>
      </c>
      <c r="I1634" t="str">
        <f t="shared" si="76"/>
        <v/>
      </c>
      <c r="J1634" t="str">
        <f xml:space="preserve">
_xlfn.SWITCH(E1634,
"良好サイン",H1634*VLOOKUP(F1634,参照用!$P$2:$Q$55,2,0),
"注意サイン",H1634*VLOOKUP(F1634,参照用!$P$2:$Q$55,2,0),
""
)</f>
        <v/>
      </c>
      <c r="K1634" s="20">
        <f t="shared" si="77"/>
        <v>60</v>
      </c>
    </row>
    <row r="1635" spans="1:11" x14ac:dyDescent="0.2">
      <c r="A1635" s="8">
        <f>IF(INDEX(中間シート!B$1:B$149,QUOTIENT(ROW(A1635)-2, 参照用!$J$12) + 3,1)&gt;0,
INDEX(中間シート!B$1:B$149,QUOTIENT(ROW(A1635)-2, 参照用!$J$12) + 3,1),
"")</f>
        <v>46038</v>
      </c>
      <c r="B1635" s="8" t="str">
        <f>IF(INDEX(中間シート!D$1:D$149,QUOTIENT(ROW(B1635)-2, 参照用!$J$12) + 3,1)&gt;0,
INDEX(中間シート!D$1:D$149,QUOTIENT(ROW(B1635)-2, 参照用!$J$12) + 3,1),
"")</f>
        <v>昼</v>
      </c>
      <c r="C1635" s="8" t="str">
        <f>INDEX(中間シート!$A$1:$AZ$149,MATCH(A1635&amp;B1635,中間シート!$A$1:$A$149,0),MATCH(C$1,中間シート!$A$2:$AZ$2,0))</f>
        <v/>
      </c>
      <c r="D1635" s="8" t="str">
        <f>INDEX(中間シート!$A$1:$AZ$149,MATCH($A1635&amp;$B1635,中間シート!$A$1:$A$149,0),MATCH(D$1,中間シート!$A$2:$AZ$2,0))</f>
        <v/>
      </c>
      <c r="E1635" t="str">
        <f>IF(
A1635="","",
VLOOKUP(MOD(ROW(A1635)-2, 参照用!$J$12) + 1,参照用!$N$1:$P$50,2,0)
)</f>
        <v>悪化サイン</v>
      </c>
      <c r="F1635" t="str">
        <f xml:space="preserve">
IF(A1635="","",
VLOOKUP(MOD(ROW(A1635)-2, 参照用!$J$12) + 1,参照用!$N$1:$P$50,3,0)
)</f>
        <v>恐怖心</v>
      </c>
      <c r="G1635">
        <f xml:space="preserve">
IF(A1635="","",
IFERROR(
INDEX(中間シート!$B:$CB,
MATCH(A1635&amp;B1635,中間シート!$A$1:$A$149,0),
MATCH(F1635,中間シート!$B$2:$CB$2,0)
),
"")
)</f>
        <v>0</v>
      </c>
      <c r="H1635">
        <f t="shared" si="75"/>
        <v>0</v>
      </c>
      <c r="I1635" t="str">
        <f t="shared" si="76"/>
        <v/>
      </c>
      <c r="J1635" t="str">
        <f xml:space="preserve">
_xlfn.SWITCH(E1635,
"良好サイン",H1635*VLOOKUP(F1635,参照用!$P$2:$Q$55,2,0),
"注意サイン",H1635*VLOOKUP(F1635,参照用!$P$2:$Q$55,2,0),
""
)</f>
        <v/>
      </c>
      <c r="K1635" s="20">
        <f t="shared" si="77"/>
        <v>60</v>
      </c>
    </row>
    <row r="1636" spans="1:11" x14ac:dyDescent="0.2">
      <c r="A1636" s="8">
        <f>IF(INDEX(中間シート!B$1:B$149,QUOTIENT(ROW(A1636)-2, 参照用!$J$12) + 3,1)&gt;0,
INDEX(中間シート!B$1:B$149,QUOTIENT(ROW(A1636)-2, 参照用!$J$12) + 3,1),
"")</f>
        <v>46038</v>
      </c>
      <c r="B1636" s="8" t="str">
        <f>IF(INDEX(中間シート!D$1:D$149,QUOTIENT(ROW(B1636)-2, 参照用!$J$12) + 3,1)&gt;0,
INDEX(中間シート!D$1:D$149,QUOTIENT(ROW(B1636)-2, 参照用!$J$12) + 3,1),
"")</f>
        <v>昼</v>
      </c>
      <c r="C1636" s="8" t="str">
        <f>INDEX(中間シート!$A$1:$AZ$149,MATCH(A1636&amp;B1636,中間シート!$A$1:$A$149,0),MATCH(C$1,中間シート!$A$2:$AZ$2,0))</f>
        <v/>
      </c>
      <c r="D1636" s="8" t="str">
        <f>INDEX(中間シート!$A$1:$AZ$149,MATCH($A1636&amp;$B1636,中間シート!$A$1:$A$149,0),MATCH(D$1,中間シート!$A$2:$AZ$2,0))</f>
        <v/>
      </c>
      <c r="E1636" t="str">
        <f>IF(
A1636="","",
VLOOKUP(MOD(ROW(A1636)-2, 参照用!$J$12) + 1,参照用!$N$1:$P$50,2,0)
)</f>
        <v>悪化サイン</v>
      </c>
      <c r="F1636" t="str">
        <f xml:space="preserve">
IF(A1636="","",
VLOOKUP(MOD(ROW(A1636)-2, 参照用!$J$12) + 1,参照用!$N$1:$P$50,3,0)
)</f>
        <v>外出不可</v>
      </c>
      <c r="G1636">
        <f xml:space="preserve">
IF(A1636="","",
IFERROR(
INDEX(中間シート!$B:$CB,
MATCH(A1636&amp;B1636,中間シート!$A$1:$A$149,0),
MATCH(F1636,中間シート!$B$2:$CB$2,0)
),
"")
)</f>
        <v>0</v>
      </c>
      <c r="H1636">
        <f t="shared" si="75"/>
        <v>0</v>
      </c>
      <c r="I1636" t="str">
        <f t="shared" si="76"/>
        <v/>
      </c>
      <c r="J1636" t="str">
        <f xml:space="preserve">
_xlfn.SWITCH(E1636,
"良好サイン",H1636*VLOOKUP(F1636,参照用!$P$2:$Q$55,2,0),
"注意サイン",H1636*VLOOKUP(F1636,参照用!$P$2:$Q$55,2,0),
""
)</f>
        <v/>
      </c>
      <c r="K1636" s="20">
        <f t="shared" si="77"/>
        <v>60</v>
      </c>
    </row>
    <row r="1637" spans="1:11" x14ac:dyDescent="0.2">
      <c r="A1637" s="8">
        <f>IF(INDEX(中間シート!B$1:B$149,QUOTIENT(ROW(A1637)-2, 参照用!$J$12) + 3,1)&gt;0,
INDEX(中間シート!B$1:B$149,QUOTIENT(ROW(A1637)-2, 参照用!$J$12) + 3,1),
"")</f>
        <v>46038</v>
      </c>
      <c r="B1637" s="8" t="str">
        <f>IF(INDEX(中間シート!D$1:D$149,QUOTIENT(ROW(B1637)-2, 参照用!$J$12) + 3,1)&gt;0,
INDEX(中間シート!D$1:D$149,QUOTIENT(ROW(B1637)-2, 参照用!$J$12) + 3,1),
"")</f>
        <v>昼</v>
      </c>
      <c r="C1637" s="8" t="str">
        <f>INDEX(中間シート!$A$1:$AZ$149,MATCH(A1637&amp;B1637,中間シート!$A$1:$A$149,0),MATCH(C$1,中間シート!$A$2:$AZ$2,0))</f>
        <v/>
      </c>
      <c r="D1637" s="8" t="str">
        <f>INDEX(中間シート!$A$1:$AZ$149,MATCH($A1637&amp;$B1637,中間シート!$A$1:$A$149,0),MATCH(D$1,中間シート!$A$2:$AZ$2,0))</f>
        <v/>
      </c>
      <c r="E1637" t="str">
        <f>IF(
A1637="","",
VLOOKUP(MOD(ROW(A1637)-2, 参照用!$J$12) + 1,参照用!$N$1:$P$50,2,0)
)</f>
        <v>悪化サイン</v>
      </c>
      <c r="F1637" t="str">
        <f xml:space="preserve">
IF(A1637="","",
VLOOKUP(MOD(ROW(A1637)-2, 参照用!$J$12) + 1,参照用!$N$1:$P$50,3,0)
)</f>
        <v>思考不能</v>
      </c>
      <c r="G1637">
        <f xml:space="preserve">
IF(A1637="","",
IFERROR(
INDEX(中間シート!$B:$CB,
MATCH(A1637&amp;B1637,中間シート!$A$1:$A$149,0),
MATCH(F1637,中間シート!$B$2:$CB$2,0)
),
"")
)</f>
        <v>0</v>
      </c>
      <c r="H1637">
        <f t="shared" si="75"/>
        <v>0</v>
      </c>
      <c r="I1637" t="str">
        <f t="shared" si="76"/>
        <v/>
      </c>
      <c r="J1637" t="str">
        <f xml:space="preserve">
_xlfn.SWITCH(E1637,
"良好サイン",H1637*VLOOKUP(F1637,参照用!$P$2:$Q$55,2,0),
"注意サイン",H1637*VLOOKUP(F1637,参照用!$P$2:$Q$55,2,0),
""
)</f>
        <v/>
      </c>
      <c r="K1637" s="20">
        <f t="shared" si="77"/>
        <v>60</v>
      </c>
    </row>
    <row r="1638" spans="1:11" x14ac:dyDescent="0.2">
      <c r="A1638" s="8">
        <f>IF(INDEX(中間シート!B$1:B$149,QUOTIENT(ROW(A1638)-2, 参照用!$J$12) + 3,1)&gt;0,
INDEX(中間シート!B$1:B$149,QUOTIENT(ROW(A1638)-2, 参照用!$J$12) + 3,1),
"")</f>
        <v>46038</v>
      </c>
      <c r="B1638" s="8" t="str">
        <f>IF(INDEX(中間シート!D$1:D$149,QUOTIENT(ROW(B1638)-2, 参照用!$J$12) + 3,1)&gt;0,
INDEX(中間シート!D$1:D$149,QUOTIENT(ROW(B1638)-2, 参照用!$J$12) + 3,1),
"")</f>
        <v>昼</v>
      </c>
      <c r="C1638" s="8" t="str">
        <f>INDEX(中間シート!$A$1:$AZ$149,MATCH(A1638&amp;B1638,中間シート!$A$1:$A$149,0),MATCH(C$1,中間シート!$A$2:$AZ$2,0))</f>
        <v/>
      </c>
      <c r="D1638" s="8" t="str">
        <f>INDEX(中間シート!$A$1:$AZ$149,MATCH($A1638&amp;$B1638,中間シート!$A$1:$A$149,0),MATCH(D$1,中間シート!$A$2:$AZ$2,0))</f>
        <v/>
      </c>
      <c r="E1638" t="str">
        <f>IF(
A1638="","",
VLOOKUP(MOD(ROW(A1638)-2, 参照用!$J$12) + 1,参照用!$N$1:$P$50,2,0)
)</f>
        <v>悪化サイン</v>
      </c>
      <c r="F1638" t="str">
        <f xml:space="preserve">
IF(A1638="","",
VLOOKUP(MOD(ROW(A1638)-2, 参照用!$J$12) + 1,参照用!$N$1:$P$50,3,0)
)</f>
        <v>人間不信</v>
      </c>
      <c r="G1638">
        <f xml:space="preserve">
IF(A1638="","",
IFERROR(
INDEX(中間シート!$B:$CB,
MATCH(A1638&amp;B1638,中間シート!$A$1:$A$149,0),
MATCH(F1638,中間シート!$B$2:$CB$2,0)
),
"")
)</f>
        <v>0</v>
      </c>
      <c r="H1638">
        <f t="shared" si="75"/>
        <v>0</v>
      </c>
      <c r="I1638" t="str">
        <f t="shared" si="76"/>
        <v/>
      </c>
      <c r="J1638" t="str">
        <f xml:space="preserve">
_xlfn.SWITCH(E1638,
"良好サイン",H1638*VLOOKUP(F1638,参照用!$P$2:$Q$55,2,0),
"注意サイン",H1638*VLOOKUP(F1638,参照用!$P$2:$Q$55,2,0),
""
)</f>
        <v/>
      </c>
      <c r="K1638" s="20">
        <f t="shared" si="77"/>
        <v>60</v>
      </c>
    </row>
    <row r="1639" spans="1:11" x14ac:dyDescent="0.2">
      <c r="A1639" s="8">
        <f>IF(INDEX(中間シート!B$1:B$149,QUOTIENT(ROW(A1639)-2, 参照用!$J$12) + 3,1)&gt;0,
INDEX(中間シート!B$1:B$149,QUOTIENT(ROW(A1639)-2, 参照用!$J$12) + 3,1),
"")</f>
        <v>46038</v>
      </c>
      <c r="B1639" s="8" t="str">
        <f>IF(INDEX(中間シート!D$1:D$149,QUOTIENT(ROW(B1639)-2, 参照用!$J$12) + 3,1)&gt;0,
INDEX(中間シート!D$1:D$149,QUOTIENT(ROW(B1639)-2, 参照用!$J$12) + 3,1),
"")</f>
        <v>昼</v>
      </c>
      <c r="C1639" s="8" t="str">
        <f>INDEX(中間シート!$A$1:$AZ$149,MATCH(A1639&amp;B1639,中間シート!$A$1:$A$149,0),MATCH(C$1,中間シート!$A$2:$AZ$2,0))</f>
        <v/>
      </c>
      <c r="D1639" s="8" t="str">
        <f>INDEX(中間シート!$A$1:$AZ$149,MATCH($A1639&amp;$B1639,中間シート!$A$1:$A$149,0),MATCH(D$1,中間シート!$A$2:$AZ$2,0))</f>
        <v/>
      </c>
      <c r="E1639" t="str">
        <f>IF(
A1639="","",
VLOOKUP(MOD(ROW(A1639)-2, 参照用!$J$12) + 1,参照用!$N$1:$P$50,2,0)
)</f>
        <v>悪化サイン</v>
      </c>
      <c r="F1639" t="str">
        <f xml:space="preserve">
IF(A1639="","",
VLOOKUP(MOD(ROW(A1639)-2, 参照用!$J$12) + 1,参照用!$N$1:$P$50,3,0)
)</f>
        <v>破壊衝動</v>
      </c>
      <c r="G1639">
        <f xml:space="preserve">
IF(A1639="","",
IFERROR(
INDEX(中間シート!$B:$CB,
MATCH(A1639&amp;B1639,中間シート!$A$1:$A$149,0),
MATCH(F1639,中間シート!$B$2:$CB$2,0)
),
"")
)</f>
        <v>0</v>
      </c>
      <c r="H1639">
        <f t="shared" si="75"/>
        <v>0</v>
      </c>
      <c r="I1639" t="str">
        <f t="shared" si="76"/>
        <v/>
      </c>
      <c r="J1639" t="str">
        <f xml:space="preserve">
_xlfn.SWITCH(E1639,
"良好サイン",H1639*VLOOKUP(F1639,参照用!$P$2:$Q$55,2,0),
"注意サイン",H1639*VLOOKUP(F1639,参照用!$P$2:$Q$55,2,0),
""
)</f>
        <v/>
      </c>
      <c r="K1639" s="20">
        <f t="shared" si="77"/>
        <v>60</v>
      </c>
    </row>
    <row r="1640" spans="1:11" x14ac:dyDescent="0.2">
      <c r="A1640" s="8">
        <f>IF(INDEX(中間シート!B$1:B$149,QUOTIENT(ROW(A1640)-2, 参照用!$J$12) + 3,1)&gt;0,
INDEX(中間シート!B$1:B$149,QUOTIENT(ROW(A1640)-2, 参照用!$J$12) + 3,1),
"")</f>
        <v>46038</v>
      </c>
      <c r="B1640" s="8" t="str">
        <f>IF(INDEX(中間シート!D$1:D$149,QUOTIENT(ROW(B1640)-2, 参照用!$J$12) + 3,1)&gt;0,
INDEX(中間シート!D$1:D$149,QUOTIENT(ROW(B1640)-2, 参照用!$J$12) + 3,1),
"")</f>
        <v>昼</v>
      </c>
      <c r="C1640" s="8" t="str">
        <f>INDEX(中間シート!$A$1:$AZ$149,MATCH(A1640&amp;B1640,中間シート!$A$1:$A$149,0),MATCH(C$1,中間シート!$A$2:$AZ$2,0))</f>
        <v/>
      </c>
      <c r="D1640" s="8" t="str">
        <f>INDEX(中間シート!$A$1:$AZ$149,MATCH($A1640&amp;$B1640,中間シート!$A$1:$A$149,0),MATCH(D$1,中間シート!$A$2:$AZ$2,0))</f>
        <v/>
      </c>
      <c r="E1640" t="str">
        <f>IF(
A1640="","",
VLOOKUP(MOD(ROW(A1640)-2, 参照用!$J$12) + 1,参照用!$N$1:$P$50,2,0)
)</f>
        <v>リカバリー</v>
      </c>
      <c r="F1640" t="str">
        <f xml:space="preserve">
IF(A1640="","",
VLOOKUP(MOD(ROW(A1640)-2, 参照用!$J$12) + 1,参照用!$N$1:$P$50,3,0)
)</f>
        <v>ストレッチ</v>
      </c>
      <c r="G1640">
        <f xml:space="preserve">
IF(A1640="","",
IFERROR(
INDEX(中間シート!$B:$CB,
MATCH(A1640&amp;B1640,中間シート!$A$1:$A$149,0),
MATCH(F1640,中間シート!$B$2:$CB$2,0)
),
"")
)</f>
        <v>0</v>
      </c>
      <c r="H1640">
        <f t="shared" si="75"/>
        <v>0</v>
      </c>
      <c r="I1640" t="str">
        <f t="shared" si="76"/>
        <v/>
      </c>
      <c r="J1640" t="str">
        <f xml:space="preserve">
_xlfn.SWITCH(E1640,
"良好サイン",H1640*VLOOKUP(F1640,参照用!$P$2:$Q$55,2,0),
"注意サイン",H1640*VLOOKUP(F1640,参照用!$P$2:$Q$55,2,0),
""
)</f>
        <v/>
      </c>
      <c r="K1640" s="20">
        <f t="shared" si="77"/>
        <v>60</v>
      </c>
    </row>
    <row r="1641" spans="1:11" x14ac:dyDescent="0.2">
      <c r="A1641" s="8">
        <f>IF(INDEX(中間シート!B$1:B$149,QUOTIENT(ROW(A1641)-2, 参照用!$J$12) + 3,1)&gt;0,
INDEX(中間シート!B$1:B$149,QUOTIENT(ROW(A1641)-2, 参照用!$J$12) + 3,1),
"")</f>
        <v>46038</v>
      </c>
      <c r="B1641" s="8" t="str">
        <f>IF(INDEX(中間シート!D$1:D$149,QUOTIENT(ROW(B1641)-2, 参照用!$J$12) + 3,1)&gt;0,
INDEX(中間シート!D$1:D$149,QUOTIENT(ROW(B1641)-2, 参照用!$J$12) + 3,1),
"")</f>
        <v>昼</v>
      </c>
      <c r="C1641" s="8" t="str">
        <f>INDEX(中間シート!$A$1:$AZ$149,MATCH(A1641&amp;B1641,中間シート!$A$1:$A$149,0),MATCH(C$1,中間シート!$A$2:$AZ$2,0))</f>
        <v/>
      </c>
      <c r="D1641" s="8" t="str">
        <f>INDEX(中間シート!$A$1:$AZ$149,MATCH($A1641&amp;$B1641,中間シート!$A$1:$A$149,0),MATCH(D$1,中間シート!$A$2:$AZ$2,0))</f>
        <v/>
      </c>
      <c r="E1641" t="str">
        <f>IF(
A1641="","",
VLOOKUP(MOD(ROW(A1641)-2, 参照用!$J$12) + 1,参照用!$N$1:$P$50,2,0)
)</f>
        <v>リカバリー</v>
      </c>
      <c r="F1641" t="str">
        <f xml:space="preserve">
IF(A1641="","",
VLOOKUP(MOD(ROW(A1641)-2, 参照用!$J$12) + 1,参照用!$N$1:$P$50,3,0)
)</f>
        <v>仮眠</v>
      </c>
      <c r="G1641">
        <f xml:space="preserve">
IF(A1641="","",
IFERROR(
INDEX(中間シート!$B:$CB,
MATCH(A1641&amp;B1641,中間シート!$A$1:$A$149,0),
MATCH(F1641,中間シート!$B$2:$CB$2,0)
),
"")
)</f>
        <v>0</v>
      </c>
      <c r="H1641">
        <f t="shared" si="75"/>
        <v>0</v>
      </c>
      <c r="I1641" t="str">
        <f t="shared" si="76"/>
        <v/>
      </c>
      <c r="J1641" t="str">
        <f xml:space="preserve">
_xlfn.SWITCH(E1641,
"良好サイン",H1641*VLOOKUP(F1641,参照用!$P$2:$Q$55,2,0),
"注意サイン",H1641*VLOOKUP(F1641,参照用!$P$2:$Q$55,2,0),
""
)</f>
        <v/>
      </c>
      <c r="K1641" s="20">
        <f t="shared" si="77"/>
        <v>60</v>
      </c>
    </row>
    <row r="1642" spans="1:11" x14ac:dyDescent="0.2">
      <c r="A1642" s="8">
        <f>IF(INDEX(中間シート!B$1:B$149,QUOTIENT(ROW(A1642)-2, 参照用!$J$12) + 3,1)&gt;0,
INDEX(中間シート!B$1:B$149,QUOTIENT(ROW(A1642)-2, 参照用!$J$12) + 3,1),
"")</f>
        <v>46038</v>
      </c>
      <c r="B1642" s="8" t="str">
        <f>IF(INDEX(中間シート!D$1:D$149,QUOTIENT(ROW(B1642)-2, 参照用!$J$12) + 3,1)&gt;0,
INDEX(中間シート!D$1:D$149,QUOTIENT(ROW(B1642)-2, 参照用!$J$12) + 3,1),
"")</f>
        <v>昼</v>
      </c>
      <c r="C1642" s="8" t="str">
        <f>INDEX(中間シート!$A$1:$AZ$149,MATCH(A1642&amp;B1642,中間シート!$A$1:$A$149,0),MATCH(C$1,中間シート!$A$2:$AZ$2,0))</f>
        <v/>
      </c>
      <c r="D1642" s="8" t="str">
        <f>INDEX(中間シート!$A$1:$AZ$149,MATCH($A1642&amp;$B1642,中間シート!$A$1:$A$149,0),MATCH(D$1,中間シート!$A$2:$AZ$2,0))</f>
        <v/>
      </c>
      <c r="E1642" t="str">
        <f>IF(
A1642="","",
VLOOKUP(MOD(ROW(A1642)-2, 参照用!$J$12) + 1,参照用!$N$1:$P$50,2,0)
)</f>
        <v>リカバリー</v>
      </c>
      <c r="F1642" t="str">
        <f xml:space="preserve">
IF(A1642="","",
VLOOKUP(MOD(ROW(A1642)-2, 参照用!$J$12) + 1,参照用!$N$1:$P$50,3,0)
)</f>
        <v>音楽</v>
      </c>
      <c r="G1642">
        <f xml:space="preserve">
IF(A1642="","",
IFERROR(
INDEX(中間シート!$B:$CB,
MATCH(A1642&amp;B1642,中間シート!$A$1:$A$149,0),
MATCH(F1642,中間シート!$B$2:$CB$2,0)
),
"")
)</f>
        <v>0</v>
      </c>
      <c r="H1642">
        <f t="shared" si="75"/>
        <v>0</v>
      </c>
      <c r="I1642" t="str">
        <f t="shared" si="76"/>
        <v/>
      </c>
      <c r="J1642" t="str">
        <f xml:space="preserve">
_xlfn.SWITCH(E1642,
"良好サイン",H1642*VLOOKUP(F1642,参照用!$P$2:$Q$55,2,0),
"注意サイン",H1642*VLOOKUP(F1642,参照用!$P$2:$Q$55,2,0),
""
)</f>
        <v/>
      </c>
      <c r="K1642" s="20">
        <f t="shared" si="77"/>
        <v>60</v>
      </c>
    </row>
    <row r="1643" spans="1:11" x14ac:dyDescent="0.2">
      <c r="A1643" s="8">
        <f>IF(INDEX(中間シート!B$1:B$149,QUOTIENT(ROW(A1643)-2, 参照用!$J$12) + 3,1)&gt;0,
INDEX(中間シート!B$1:B$149,QUOTIENT(ROW(A1643)-2, 参照用!$J$12) + 3,1),
"")</f>
        <v>46038</v>
      </c>
      <c r="B1643" s="8" t="str">
        <f>IF(INDEX(中間シート!D$1:D$149,QUOTIENT(ROW(B1643)-2, 参照用!$J$12) + 3,1)&gt;0,
INDEX(中間シート!D$1:D$149,QUOTIENT(ROW(B1643)-2, 参照用!$J$12) + 3,1),
"")</f>
        <v>昼</v>
      </c>
      <c r="C1643" s="8" t="str">
        <f>INDEX(中間シート!$A$1:$AZ$149,MATCH(A1643&amp;B1643,中間シート!$A$1:$A$149,0),MATCH(C$1,中間シート!$A$2:$AZ$2,0))</f>
        <v/>
      </c>
      <c r="D1643" s="8" t="str">
        <f>INDEX(中間シート!$A$1:$AZ$149,MATCH($A1643&amp;$B1643,中間シート!$A$1:$A$149,0),MATCH(D$1,中間シート!$A$2:$AZ$2,0))</f>
        <v/>
      </c>
      <c r="E1643" t="str">
        <f>IF(
A1643="","",
VLOOKUP(MOD(ROW(A1643)-2, 参照用!$J$12) + 1,参照用!$N$1:$P$50,2,0)
)</f>
        <v>リカバリー</v>
      </c>
      <c r="F1643" t="str">
        <f xml:space="preserve">
IF(A1643="","",
VLOOKUP(MOD(ROW(A1643)-2, 参照用!$J$12) + 1,参照用!$N$1:$P$50,3,0)
)</f>
        <v>頓服</v>
      </c>
      <c r="G1643">
        <f xml:space="preserve">
IF(A1643="","",
IFERROR(
INDEX(中間シート!$B:$CB,
MATCH(A1643&amp;B1643,中間シート!$A$1:$A$149,0),
MATCH(F1643,中間シート!$B$2:$CB$2,0)
),
"")
)</f>
        <v>0</v>
      </c>
      <c r="H1643">
        <f t="shared" si="75"/>
        <v>0</v>
      </c>
      <c r="I1643" t="str">
        <f t="shared" si="76"/>
        <v/>
      </c>
      <c r="J1643" t="str">
        <f xml:space="preserve">
_xlfn.SWITCH(E1643,
"良好サイン",H1643*VLOOKUP(F1643,参照用!$P$2:$Q$55,2,0),
"注意サイン",H1643*VLOOKUP(F1643,参照用!$P$2:$Q$55,2,0),
""
)</f>
        <v/>
      </c>
      <c r="K1643" s="20">
        <f t="shared" si="77"/>
        <v>60</v>
      </c>
    </row>
    <row r="1644" spans="1:11" x14ac:dyDescent="0.2">
      <c r="A1644" s="8">
        <f>IF(INDEX(中間シート!B$1:B$149,QUOTIENT(ROW(A1644)-2, 参照用!$J$12) + 3,1)&gt;0,
INDEX(中間シート!B$1:B$149,QUOTIENT(ROW(A1644)-2, 参照用!$J$12) + 3,1),
"")</f>
        <v>46038</v>
      </c>
      <c r="B1644" s="8" t="str">
        <f>IF(INDEX(中間シート!D$1:D$149,QUOTIENT(ROW(B1644)-2, 参照用!$J$12) + 3,1)&gt;0,
INDEX(中間シート!D$1:D$149,QUOTIENT(ROW(B1644)-2, 参照用!$J$12) + 3,1),
"")</f>
        <v>昼</v>
      </c>
      <c r="C1644" s="8" t="str">
        <f>INDEX(中間シート!$A$1:$AZ$149,MATCH(A1644&amp;B1644,中間シート!$A$1:$A$149,0),MATCH(C$1,中間シート!$A$2:$AZ$2,0))</f>
        <v/>
      </c>
      <c r="D1644" s="8" t="str">
        <f>INDEX(中間シート!$A$1:$AZ$149,MATCH($A1644&amp;$B1644,中間シート!$A$1:$A$149,0),MATCH(D$1,中間シート!$A$2:$AZ$2,0))</f>
        <v/>
      </c>
      <c r="E1644" t="str">
        <f>IF(
A1644="","",
VLOOKUP(MOD(ROW(A1644)-2, 参照用!$J$12) + 1,参照用!$N$1:$P$50,2,0)
)</f>
        <v>リカバリー</v>
      </c>
      <c r="F1644" t="str">
        <f xml:space="preserve">
IF(A1644="","",
VLOOKUP(MOD(ROW(A1644)-2, 参照用!$J$12) + 1,参照用!$N$1:$P$50,3,0)
)</f>
        <v>散歩</v>
      </c>
      <c r="G1644">
        <f xml:space="preserve">
IF(A1644="","",
IFERROR(
INDEX(中間シート!$B:$CB,
MATCH(A1644&amp;B1644,中間シート!$A$1:$A$149,0),
MATCH(F1644,中間シート!$B$2:$CB$2,0)
),
"")
)</f>
        <v>0</v>
      </c>
      <c r="H1644">
        <f t="shared" si="75"/>
        <v>0</v>
      </c>
      <c r="I1644" t="str">
        <f t="shared" si="76"/>
        <v/>
      </c>
      <c r="J1644" t="str">
        <f xml:space="preserve">
_xlfn.SWITCH(E1644,
"良好サイン",H1644*VLOOKUP(F1644,参照用!$P$2:$Q$55,2,0),
"注意サイン",H1644*VLOOKUP(F1644,参照用!$P$2:$Q$55,2,0),
""
)</f>
        <v/>
      </c>
      <c r="K1644" s="20">
        <f t="shared" si="77"/>
        <v>60</v>
      </c>
    </row>
    <row r="1645" spans="1:11" x14ac:dyDescent="0.2">
      <c r="A1645" s="8">
        <f>IF(INDEX(中間シート!B$1:B$149,QUOTIENT(ROW(A1645)-2, 参照用!$J$12) + 3,1)&gt;0,
INDEX(中間シート!B$1:B$149,QUOTIENT(ROW(A1645)-2, 参照用!$J$12) + 3,1),
"")</f>
        <v>46038</v>
      </c>
      <c r="B1645" s="8" t="str">
        <f>IF(INDEX(中間シート!D$1:D$149,QUOTIENT(ROW(B1645)-2, 参照用!$J$12) + 3,1)&gt;0,
INDEX(中間シート!D$1:D$149,QUOTIENT(ROW(B1645)-2, 参照用!$J$12) + 3,1),
"")</f>
        <v>昼</v>
      </c>
      <c r="C1645" s="8" t="str">
        <f>INDEX(中間シート!$A$1:$AZ$149,MATCH(A1645&amp;B1645,中間シート!$A$1:$A$149,0),MATCH(C$1,中間シート!$A$2:$AZ$2,0))</f>
        <v/>
      </c>
      <c r="D1645" s="8" t="str">
        <f>INDEX(中間シート!$A$1:$AZ$149,MATCH($A1645&amp;$B1645,中間シート!$A$1:$A$149,0),MATCH(D$1,中間シート!$A$2:$AZ$2,0))</f>
        <v/>
      </c>
      <c r="E1645" t="str">
        <f>IF(
A1645="","",
VLOOKUP(MOD(ROW(A1645)-2, 参照用!$J$12) + 1,参照用!$N$1:$P$50,2,0)
)</f>
        <v>服薬</v>
      </c>
      <c r="F1645" t="str">
        <f xml:space="preserve">
IF(A1645="","",
VLOOKUP(MOD(ROW(A1645)-2, 参照用!$J$12) + 1,参照用!$N$1:$P$50,3,0)
)</f>
        <v>いつもの薬</v>
      </c>
      <c r="G1645">
        <f xml:space="preserve">
IF(A1645="","",
IFERROR(
INDEX(中間シート!$B:$CB,
MATCH(A1645&amp;B1645,中間シート!$A$1:$A$149,0),
MATCH(F1645,中間シート!$B$2:$CB$2,0)
),
"")
)</f>
        <v>0</v>
      </c>
      <c r="H1645">
        <f t="shared" si="75"/>
        <v>0</v>
      </c>
      <c r="I1645" t="str">
        <f t="shared" si="76"/>
        <v/>
      </c>
      <c r="J1645" t="str">
        <f xml:space="preserve">
_xlfn.SWITCH(E1645,
"良好サイン",H1645*VLOOKUP(F1645,参照用!$P$2:$Q$55,2,0),
"注意サイン",H1645*VLOOKUP(F1645,参照用!$P$2:$Q$55,2,0),
""
)</f>
        <v/>
      </c>
      <c r="K1645" s="20">
        <f t="shared" si="77"/>
        <v>60</v>
      </c>
    </row>
    <row r="1646" spans="1:11" x14ac:dyDescent="0.2">
      <c r="A1646" s="8">
        <f>IF(INDEX(中間シート!B$1:B$149,QUOTIENT(ROW(A1646)-2, 参照用!$J$12) + 3,1)&gt;0,
INDEX(中間シート!B$1:B$149,QUOTIENT(ROW(A1646)-2, 参照用!$J$12) + 3,1),
"")</f>
        <v>46038</v>
      </c>
      <c r="B1646" s="8" t="str">
        <f>IF(INDEX(中間シート!D$1:D$149,QUOTIENT(ROW(B1646)-2, 参照用!$J$12) + 3,1)&gt;0,
INDEX(中間シート!D$1:D$149,QUOTIENT(ROW(B1646)-2, 参照用!$J$12) + 3,1),
"")</f>
        <v>昼</v>
      </c>
      <c r="C1646" s="8" t="str">
        <f>INDEX(中間シート!$A$1:$AZ$149,MATCH(A1646&amp;B1646,中間シート!$A$1:$A$149,0),MATCH(C$1,中間シート!$A$2:$AZ$2,0))</f>
        <v/>
      </c>
      <c r="D1646" s="8" t="str">
        <f>INDEX(中間シート!$A$1:$AZ$149,MATCH($A1646&amp;$B1646,中間シート!$A$1:$A$149,0),MATCH(D$1,中間シート!$A$2:$AZ$2,0))</f>
        <v/>
      </c>
      <c r="E1646" t="str">
        <f>IF(
A1646="","",
VLOOKUP(MOD(ROW(A1646)-2, 参照用!$J$12) + 1,参照用!$N$1:$P$50,2,0)
)</f>
        <v>備考</v>
      </c>
      <c r="F1646" t="str">
        <f xml:space="preserve">
IF(A1646="","",
VLOOKUP(MOD(ROW(A1646)-2, 参照用!$J$12) + 1,参照用!$N$1:$P$50,3,0)
)</f>
        <v>コメント</v>
      </c>
      <c r="G1646" t="str">
        <f xml:space="preserve">
IF(A1646="","",
IFERROR(
INDEX(中間シート!$B:$CB,
MATCH(A1646&amp;B1646,中間シート!$A$1:$A$149,0),
MATCH(F1646,中間シート!$B$2:$CB$2,0)
),
"")
)</f>
        <v/>
      </c>
      <c r="H1646" t="str">
        <f t="shared" si="75"/>
        <v/>
      </c>
      <c r="I1646" t="str">
        <f t="shared" si="76"/>
        <v/>
      </c>
      <c r="J1646" t="str">
        <f xml:space="preserve">
_xlfn.SWITCH(E1646,
"良好サイン",H1646*VLOOKUP(F1646,参照用!$P$2:$Q$55,2,0),
"注意サイン",H1646*VLOOKUP(F1646,参照用!$P$2:$Q$55,2,0),
""
)</f>
        <v/>
      </c>
      <c r="K1646" s="20">
        <f t="shared" si="77"/>
        <v>60</v>
      </c>
    </row>
    <row r="1647" spans="1:11" x14ac:dyDescent="0.2">
      <c r="A1647" s="8">
        <f>IF(INDEX(中間シート!B$1:B$149,QUOTIENT(ROW(A1647)-2, 参照用!$J$12) + 3,1)&gt;0,
INDEX(中間シート!B$1:B$149,QUOTIENT(ROW(A1647)-2, 参照用!$J$12) + 3,1),
"")</f>
        <v>46038</v>
      </c>
      <c r="B1647" s="8" t="str">
        <f>IF(INDEX(中間シート!D$1:D$149,QUOTIENT(ROW(B1647)-2, 参照用!$J$12) + 3,1)&gt;0,
INDEX(中間シート!D$1:D$149,QUOTIENT(ROW(B1647)-2, 参照用!$J$12) + 3,1),
"")</f>
        <v>夜</v>
      </c>
      <c r="C1647" s="8" t="str">
        <f>INDEX(中間シート!$A$1:$AZ$149,MATCH(A1647&amp;B1647,中間シート!$A$1:$A$149,0),MATCH(C$1,中間シート!$A$2:$AZ$2,0))</f>
        <v/>
      </c>
      <c r="D1647" s="8" t="str">
        <f>INDEX(中間シート!$A$1:$AZ$149,MATCH($A1647&amp;$B1647,中間シート!$A$1:$A$149,0),MATCH(D$1,中間シート!$A$2:$AZ$2,0))</f>
        <v/>
      </c>
      <c r="E1647" t="str">
        <f>IF(
A1647="","",
VLOOKUP(MOD(ROW(A1647)-2, 参照用!$J$12) + 1,参照用!$N$1:$P$50,2,0)
)</f>
        <v>日付</v>
      </c>
      <c r="F1647" t="str">
        <f xml:space="preserve">
IF(A1647="","",
VLOOKUP(MOD(ROW(A1647)-2, 参照用!$J$12) + 1,参照用!$N$1:$P$50,3,0)
)</f>
        <v>日付</v>
      </c>
      <c r="G1647">
        <f xml:space="preserve">
IF(A1647="","",
IFERROR(
INDEX(中間シート!$B:$CB,
MATCH(A1647&amp;B1647,中間シート!$A$1:$A$149,0),
MATCH(F1647,中間シート!$B$2:$CB$2,0)
),
"")
)</f>
        <v>46038</v>
      </c>
      <c r="H1647" t="str">
        <f t="shared" si="75"/>
        <v/>
      </c>
      <c r="I1647">
        <f t="shared" si="76"/>
        <v>46038</v>
      </c>
      <c r="J1647" t="str">
        <f xml:space="preserve">
_xlfn.SWITCH(E1647,
"良好サイン",H1647*VLOOKUP(F1647,参照用!$P$2:$Q$55,2,0),
"注意サイン",H1647*VLOOKUP(F1647,参照用!$P$2:$Q$55,2,0),
""
)</f>
        <v/>
      </c>
      <c r="K1647" s="20">
        <f t="shared" si="77"/>
        <v>60</v>
      </c>
    </row>
    <row r="1648" spans="1:11" x14ac:dyDescent="0.2">
      <c r="A1648" s="8">
        <f>IF(INDEX(中間シート!B$1:B$149,QUOTIENT(ROW(A1648)-2, 参照用!$J$12) + 3,1)&gt;0,
INDEX(中間シート!B$1:B$149,QUOTIENT(ROW(A1648)-2, 参照用!$J$12) + 3,1),
"")</f>
        <v>46038</v>
      </c>
      <c r="B1648" s="8" t="str">
        <f>IF(INDEX(中間シート!D$1:D$149,QUOTIENT(ROW(B1648)-2, 参照用!$J$12) + 3,1)&gt;0,
INDEX(中間シート!D$1:D$149,QUOTIENT(ROW(B1648)-2, 参照用!$J$12) + 3,1),
"")</f>
        <v>夜</v>
      </c>
      <c r="C1648" s="8" t="str">
        <f>INDEX(中間シート!$A$1:$AZ$149,MATCH(A1648&amp;B1648,中間シート!$A$1:$A$149,0),MATCH(C$1,中間シート!$A$2:$AZ$2,0))</f>
        <v/>
      </c>
      <c r="D1648" s="8" t="str">
        <f>INDEX(中間シート!$A$1:$AZ$149,MATCH($A1648&amp;$B1648,中間シート!$A$1:$A$149,0),MATCH(D$1,中間シート!$A$2:$AZ$2,0))</f>
        <v/>
      </c>
      <c r="E1648" t="str">
        <f>IF(
A1648="","",
VLOOKUP(MOD(ROW(A1648)-2, 参照用!$J$12) + 1,参照用!$N$1:$P$50,2,0)
)</f>
        <v>曜日</v>
      </c>
      <c r="F1648" t="str">
        <f xml:space="preserve">
IF(A1648="","",
VLOOKUP(MOD(ROW(A1648)-2, 参照用!$J$12) + 1,参照用!$N$1:$P$50,3,0)
)</f>
        <v>曜日</v>
      </c>
      <c r="G1648" t="str">
        <f xml:space="preserve">
IF(A1648="","",
IFERROR(
INDEX(中間シート!$B:$CB,
MATCH(A1648&amp;B1648,中間シート!$A$1:$A$149,0),
MATCH(F1648,中間シート!$B$2:$CB$2,0)
),
"")
)</f>
        <v>金</v>
      </c>
      <c r="H1648" t="str">
        <f t="shared" si="75"/>
        <v/>
      </c>
      <c r="I1648" t="str">
        <f t="shared" si="76"/>
        <v>金</v>
      </c>
      <c r="J1648" t="str">
        <f xml:space="preserve">
_xlfn.SWITCH(E1648,
"良好サイン",H1648*VLOOKUP(F1648,参照用!$P$2:$Q$55,2,0),
"注意サイン",H1648*VLOOKUP(F1648,参照用!$P$2:$Q$55,2,0),
""
)</f>
        <v/>
      </c>
      <c r="K1648" s="20">
        <f t="shared" si="77"/>
        <v>60</v>
      </c>
    </row>
    <row r="1649" spans="1:11" x14ac:dyDescent="0.2">
      <c r="A1649" s="8">
        <f>IF(INDEX(中間シート!B$1:B$149,QUOTIENT(ROW(A1649)-2, 参照用!$J$12) + 3,1)&gt;0,
INDEX(中間シート!B$1:B$149,QUOTIENT(ROW(A1649)-2, 参照用!$J$12) + 3,1),
"")</f>
        <v>46038</v>
      </c>
      <c r="B1649" s="8" t="str">
        <f>IF(INDEX(中間シート!D$1:D$149,QUOTIENT(ROW(B1649)-2, 参照用!$J$12) + 3,1)&gt;0,
INDEX(中間シート!D$1:D$149,QUOTIENT(ROW(B1649)-2, 参照用!$J$12) + 3,1),
"")</f>
        <v>夜</v>
      </c>
      <c r="C1649" s="8" t="str">
        <f>INDEX(中間シート!$A$1:$AZ$149,MATCH(A1649&amp;B1649,中間シート!$A$1:$A$149,0),MATCH(C$1,中間シート!$A$2:$AZ$2,0))</f>
        <v/>
      </c>
      <c r="D1649" s="8" t="str">
        <f>INDEX(中間シート!$A$1:$AZ$149,MATCH($A1649&amp;$B1649,中間シート!$A$1:$A$149,0),MATCH(D$1,中間シート!$A$2:$AZ$2,0))</f>
        <v/>
      </c>
      <c r="E1649" t="str">
        <f>IF(
A1649="","",
VLOOKUP(MOD(ROW(A1649)-2, 参照用!$J$12) + 1,参照用!$N$1:$P$50,2,0)
)</f>
        <v>時間帯</v>
      </c>
      <c r="F1649" t="str">
        <f xml:space="preserve">
IF(A1649="","",
VLOOKUP(MOD(ROW(A1649)-2, 参照用!$J$12) + 1,参照用!$N$1:$P$50,3,0)
)</f>
        <v>時間帯</v>
      </c>
      <c r="G1649" t="str">
        <f xml:space="preserve">
IF(A1649="","",
IFERROR(
INDEX(中間シート!$B:$CB,
MATCH(A1649&amp;B1649,中間シート!$A$1:$A$149,0),
MATCH(F1649,中間シート!$B$2:$CB$2,0)
),
"")
)</f>
        <v>夜</v>
      </c>
      <c r="H1649" t="str">
        <f t="shared" si="75"/>
        <v/>
      </c>
      <c r="I1649" t="str">
        <f t="shared" si="76"/>
        <v>夜</v>
      </c>
      <c r="J1649" t="str">
        <f xml:space="preserve">
_xlfn.SWITCH(E1649,
"良好サイン",H1649*VLOOKUP(F1649,参照用!$P$2:$Q$55,2,0),
"注意サイン",H1649*VLOOKUP(F1649,参照用!$P$2:$Q$55,2,0),
""
)</f>
        <v/>
      </c>
      <c r="K1649" s="20">
        <f t="shared" si="77"/>
        <v>60</v>
      </c>
    </row>
    <row r="1650" spans="1:11" x14ac:dyDescent="0.2">
      <c r="A1650" s="8">
        <f>IF(INDEX(中間シート!B$1:B$149,QUOTIENT(ROW(A1650)-2, 参照用!$J$12) + 3,1)&gt;0,
INDEX(中間シート!B$1:B$149,QUOTIENT(ROW(A1650)-2, 参照用!$J$12) + 3,1),
"")</f>
        <v>46038</v>
      </c>
      <c r="B1650" s="8" t="str">
        <f>IF(INDEX(中間シート!D$1:D$149,QUOTIENT(ROW(B1650)-2, 参照用!$J$12) + 3,1)&gt;0,
INDEX(中間シート!D$1:D$149,QUOTIENT(ROW(B1650)-2, 参照用!$J$12) + 3,1),
"")</f>
        <v>夜</v>
      </c>
      <c r="C1650" s="8" t="str">
        <f>INDEX(中間シート!$A$1:$AZ$149,MATCH(A1650&amp;B1650,中間シート!$A$1:$A$149,0),MATCH(C$1,中間シート!$A$2:$AZ$2,0))</f>
        <v/>
      </c>
      <c r="D1650" s="8" t="str">
        <f>INDEX(中間シート!$A$1:$AZ$149,MATCH($A1650&amp;$B1650,中間シート!$A$1:$A$149,0),MATCH(D$1,中間シート!$A$2:$AZ$2,0))</f>
        <v/>
      </c>
      <c r="E1650" t="str">
        <f>IF(
A1650="","",
VLOOKUP(MOD(ROW(A1650)-2, 参照用!$J$12) + 1,参照用!$N$1:$P$50,2,0)
)</f>
        <v>気候</v>
      </c>
      <c r="F1650" t="str">
        <f xml:space="preserve">
IF(A1650="","",
VLOOKUP(MOD(ROW(A1650)-2, 参照用!$J$12) + 1,参照用!$N$1:$P$50,3,0)
)</f>
        <v>天気</v>
      </c>
      <c r="G1650" t="str">
        <f xml:space="preserve">
IF(A1650="","",
IFERROR(
INDEX(中間シート!$B:$CB,
MATCH(A1650&amp;B1650,中間シート!$A$1:$A$149,0),
MATCH(F1650,中間シート!$B$2:$CB$2,0)
),
"")
)</f>
        <v/>
      </c>
      <c r="H1650" t="str">
        <f t="shared" si="75"/>
        <v/>
      </c>
      <c r="I1650" t="str">
        <f t="shared" si="76"/>
        <v/>
      </c>
      <c r="J1650" t="str">
        <f xml:space="preserve">
_xlfn.SWITCH(E1650,
"良好サイン",H1650*VLOOKUP(F1650,参照用!$P$2:$Q$55,2,0),
"注意サイン",H1650*VLOOKUP(F1650,参照用!$P$2:$Q$55,2,0),
""
)</f>
        <v/>
      </c>
      <c r="K1650" s="20">
        <f t="shared" si="77"/>
        <v>60</v>
      </c>
    </row>
    <row r="1651" spans="1:11" x14ac:dyDescent="0.2">
      <c r="A1651" s="8">
        <f>IF(INDEX(中間シート!B$1:B$149,QUOTIENT(ROW(A1651)-2, 参照用!$J$12) + 3,1)&gt;0,
INDEX(中間シート!B$1:B$149,QUOTIENT(ROW(A1651)-2, 参照用!$J$12) + 3,1),
"")</f>
        <v>46038</v>
      </c>
      <c r="B1651" s="8" t="str">
        <f>IF(INDEX(中間シート!D$1:D$149,QUOTIENT(ROW(B1651)-2, 参照用!$J$12) + 3,1)&gt;0,
INDEX(中間シート!D$1:D$149,QUOTIENT(ROW(B1651)-2, 参照用!$J$12) + 3,1),
"")</f>
        <v>夜</v>
      </c>
      <c r="C1651" s="8" t="str">
        <f>INDEX(中間シート!$A$1:$AZ$149,MATCH(A1651&amp;B1651,中間シート!$A$1:$A$149,0),MATCH(C$1,中間シート!$A$2:$AZ$2,0))</f>
        <v/>
      </c>
      <c r="D1651" s="8" t="str">
        <f>INDEX(中間シート!$A$1:$AZ$149,MATCH($A1651&amp;$B1651,中間シート!$A$1:$A$149,0),MATCH(D$1,中間シート!$A$2:$AZ$2,0))</f>
        <v/>
      </c>
      <c r="E1651" t="str">
        <f>IF(
A1651="","",
VLOOKUP(MOD(ROW(A1651)-2, 参照用!$J$12) + 1,参照用!$N$1:$P$50,2,0)
)</f>
        <v>気候</v>
      </c>
      <c r="F1651" t="str">
        <f xml:space="preserve">
IF(A1651="","",
VLOOKUP(MOD(ROW(A1651)-2, 参照用!$J$12) + 1,参照用!$N$1:$P$50,3,0)
)</f>
        <v>気温</v>
      </c>
      <c r="G1651" t="str">
        <f xml:space="preserve">
IF(A1651="","",
IFERROR(
INDEX(中間シート!$B:$CB,
MATCH(A1651&amp;B1651,中間シート!$A$1:$A$149,0),
MATCH(F1651,中間シート!$B$2:$CB$2,0)
),
"")
)</f>
        <v/>
      </c>
      <c r="H1651" t="str">
        <f t="shared" si="75"/>
        <v/>
      </c>
      <c r="I1651" t="str">
        <f t="shared" si="76"/>
        <v/>
      </c>
      <c r="J1651" t="str">
        <f xml:space="preserve">
_xlfn.SWITCH(E1651,
"良好サイン",H1651*VLOOKUP(F1651,参照用!$P$2:$Q$55,2,0),
"注意サイン",H1651*VLOOKUP(F1651,参照用!$P$2:$Q$55,2,0),
""
)</f>
        <v/>
      </c>
      <c r="K1651" s="20">
        <f t="shared" si="77"/>
        <v>60</v>
      </c>
    </row>
    <row r="1652" spans="1:11" x14ac:dyDescent="0.2">
      <c r="A1652" s="8">
        <f>IF(INDEX(中間シート!B$1:B$149,QUOTIENT(ROW(A1652)-2, 参照用!$J$12) + 3,1)&gt;0,
INDEX(中間シート!B$1:B$149,QUOTIENT(ROW(A1652)-2, 参照用!$J$12) + 3,1),
"")</f>
        <v>46038</v>
      </c>
      <c r="B1652" s="8" t="str">
        <f>IF(INDEX(中間シート!D$1:D$149,QUOTIENT(ROW(B1652)-2, 参照用!$J$12) + 3,1)&gt;0,
INDEX(中間シート!D$1:D$149,QUOTIENT(ROW(B1652)-2, 参照用!$J$12) + 3,1),
"")</f>
        <v>夜</v>
      </c>
      <c r="C1652" s="8" t="str">
        <f>INDEX(中間シート!$A$1:$AZ$149,MATCH(A1652&amp;B1652,中間シート!$A$1:$A$149,0),MATCH(C$1,中間シート!$A$2:$AZ$2,0))</f>
        <v/>
      </c>
      <c r="D1652" s="8" t="str">
        <f>INDEX(中間シート!$A$1:$AZ$149,MATCH($A1652&amp;$B1652,中間シート!$A$1:$A$149,0),MATCH(D$1,中間シート!$A$2:$AZ$2,0))</f>
        <v/>
      </c>
      <c r="E1652" t="str">
        <f>IF(
A1652="","",
VLOOKUP(MOD(ROW(A1652)-2, 参照用!$J$12) + 1,参照用!$N$1:$P$50,2,0)
)</f>
        <v>基礎指標</v>
      </c>
      <c r="F1652" t="str">
        <f xml:space="preserve">
IF(A1652="","",
VLOOKUP(MOD(ROW(A1652)-2, 参照用!$J$12) + 1,参照用!$N$1:$P$50,3,0)
)</f>
        <v>睡眠</v>
      </c>
      <c r="G1652">
        <f xml:space="preserve">
IF(A1652="","",
IFERROR(
INDEX(中間シート!$B:$CB,
MATCH(A1652&amp;B1652,中間シート!$A$1:$A$149,0),
MATCH(F1652,中間シート!$B$2:$CB$2,0)
),
"")
)</f>
        <v>0</v>
      </c>
      <c r="H1652">
        <f t="shared" si="75"/>
        <v>0</v>
      </c>
      <c r="I1652" t="str">
        <f t="shared" si="76"/>
        <v/>
      </c>
      <c r="J1652" t="str">
        <f xml:space="preserve">
_xlfn.SWITCH(E1652,
"良好サイン",H1652*VLOOKUP(F1652,参照用!$P$2:$Q$55,2,0),
"注意サイン",H1652*VLOOKUP(F1652,参照用!$P$2:$Q$55,2,0),
""
)</f>
        <v/>
      </c>
      <c r="K1652" s="20">
        <f t="shared" si="77"/>
        <v>60</v>
      </c>
    </row>
    <row r="1653" spans="1:11" x14ac:dyDescent="0.2">
      <c r="A1653" s="8">
        <f>IF(INDEX(中間シート!B$1:B$149,QUOTIENT(ROW(A1653)-2, 参照用!$J$12) + 3,1)&gt;0,
INDEX(中間シート!B$1:B$149,QUOTIENT(ROW(A1653)-2, 参照用!$J$12) + 3,1),
"")</f>
        <v>46038</v>
      </c>
      <c r="B1653" s="8" t="str">
        <f>IF(INDEX(中間シート!D$1:D$149,QUOTIENT(ROW(B1653)-2, 参照用!$J$12) + 3,1)&gt;0,
INDEX(中間シート!D$1:D$149,QUOTIENT(ROW(B1653)-2, 参照用!$J$12) + 3,1),
"")</f>
        <v>夜</v>
      </c>
      <c r="C1653" s="8" t="str">
        <f>INDEX(中間シート!$A$1:$AZ$149,MATCH(A1653&amp;B1653,中間シート!$A$1:$A$149,0),MATCH(C$1,中間シート!$A$2:$AZ$2,0))</f>
        <v/>
      </c>
      <c r="D1653" s="8" t="str">
        <f>INDEX(中間シート!$A$1:$AZ$149,MATCH($A1653&amp;$B1653,中間シート!$A$1:$A$149,0),MATCH(D$1,中間シート!$A$2:$AZ$2,0))</f>
        <v/>
      </c>
      <c r="E1653" t="str">
        <f>IF(
A1653="","",
VLOOKUP(MOD(ROW(A1653)-2, 参照用!$J$12) + 1,参照用!$N$1:$P$50,2,0)
)</f>
        <v>基礎指標</v>
      </c>
      <c r="F1653" t="str">
        <f xml:space="preserve">
IF(A1653="","",
VLOOKUP(MOD(ROW(A1653)-2, 参照用!$J$12) + 1,参照用!$N$1:$P$50,3,0)
)</f>
        <v>食事</v>
      </c>
      <c r="G1653">
        <f xml:space="preserve">
IF(A1653="","",
IFERROR(
INDEX(中間シート!$B:$CB,
MATCH(A1653&amp;B1653,中間シート!$A$1:$A$149,0),
MATCH(F1653,中間シート!$B$2:$CB$2,0)
),
"")
)</f>
        <v>0</v>
      </c>
      <c r="H1653">
        <f t="shared" si="75"/>
        <v>0</v>
      </c>
      <c r="I1653" t="str">
        <f t="shared" si="76"/>
        <v/>
      </c>
      <c r="J1653" t="str">
        <f xml:space="preserve">
_xlfn.SWITCH(E1653,
"良好サイン",H1653*VLOOKUP(F1653,参照用!$P$2:$Q$55,2,0),
"注意サイン",H1653*VLOOKUP(F1653,参照用!$P$2:$Q$55,2,0),
""
)</f>
        <v/>
      </c>
      <c r="K1653" s="20">
        <f t="shared" si="77"/>
        <v>60</v>
      </c>
    </row>
    <row r="1654" spans="1:11" x14ac:dyDescent="0.2">
      <c r="A1654" s="8">
        <f>IF(INDEX(中間シート!B$1:B$149,QUOTIENT(ROW(A1654)-2, 参照用!$J$12) + 3,1)&gt;0,
INDEX(中間シート!B$1:B$149,QUOTIENT(ROW(A1654)-2, 参照用!$J$12) + 3,1),
"")</f>
        <v>46038</v>
      </c>
      <c r="B1654" s="8" t="str">
        <f>IF(INDEX(中間シート!D$1:D$149,QUOTIENT(ROW(B1654)-2, 参照用!$J$12) + 3,1)&gt;0,
INDEX(中間シート!D$1:D$149,QUOTIENT(ROW(B1654)-2, 参照用!$J$12) + 3,1),
"")</f>
        <v>夜</v>
      </c>
      <c r="C1654" s="8" t="str">
        <f>INDEX(中間シート!$A$1:$AZ$149,MATCH(A1654&amp;B1654,中間シート!$A$1:$A$149,0),MATCH(C$1,中間シート!$A$2:$AZ$2,0))</f>
        <v/>
      </c>
      <c r="D1654" s="8" t="str">
        <f>INDEX(中間シート!$A$1:$AZ$149,MATCH($A1654&amp;$B1654,中間シート!$A$1:$A$149,0),MATCH(D$1,中間シート!$A$2:$AZ$2,0))</f>
        <v/>
      </c>
      <c r="E1654" t="str">
        <f>IF(
A1654="","",
VLOOKUP(MOD(ROW(A1654)-2, 参照用!$J$12) + 1,参照用!$N$1:$P$50,2,0)
)</f>
        <v>基礎指標</v>
      </c>
      <c r="F1654" t="str">
        <f xml:space="preserve">
IF(A1654="","",
VLOOKUP(MOD(ROW(A1654)-2, 参照用!$J$12) + 1,参照用!$N$1:$P$50,3,0)
)</f>
        <v>ストレス</v>
      </c>
      <c r="G1654">
        <f xml:space="preserve">
IF(A1654="","",
IFERROR(
INDEX(中間シート!$B:$CB,
MATCH(A1654&amp;B1654,中間シート!$A$1:$A$149,0),
MATCH(F1654,中間シート!$B$2:$CB$2,0)
),
"")
)</f>
        <v>0</v>
      </c>
      <c r="H1654">
        <f t="shared" si="75"/>
        <v>0</v>
      </c>
      <c r="I1654" t="str">
        <f t="shared" si="76"/>
        <v/>
      </c>
      <c r="J1654" t="str">
        <f xml:space="preserve">
_xlfn.SWITCH(E1654,
"良好サイン",H1654*VLOOKUP(F1654,参照用!$P$2:$Q$55,2,0),
"注意サイン",H1654*VLOOKUP(F1654,参照用!$P$2:$Q$55,2,0),
""
)</f>
        <v/>
      </c>
      <c r="K1654" s="20">
        <f t="shared" si="77"/>
        <v>60</v>
      </c>
    </row>
    <row r="1655" spans="1:11" x14ac:dyDescent="0.2">
      <c r="A1655" s="8">
        <f>IF(INDEX(中間シート!B$1:B$149,QUOTIENT(ROW(A1655)-2, 参照用!$J$12) + 3,1)&gt;0,
INDEX(中間シート!B$1:B$149,QUOTIENT(ROW(A1655)-2, 参照用!$J$12) + 3,1),
"")</f>
        <v>46038</v>
      </c>
      <c r="B1655" s="8" t="str">
        <f>IF(INDEX(中間シート!D$1:D$149,QUOTIENT(ROW(B1655)-2, 参照用!$J$12) + 3,1)&gt;0,
INDEX(中間シート!D$1:D$149,QUOTIENT(ROW(B1655)-2, 参照用!$J$12) + 3,1),
"")</f>
        <v>夜</v>
      </c>
      <c r="C1655" s="8" t="str">
        <f>INDEX(中間シート!$A$1:$AZ$149,MATCH(A1655&amp;B1655,中間シート!$A$1:$A$149,0),MATCH(C$1,中間シート!$A$2:$AZ$2,0))</f>
        <v/>
      </c>
      <c r="D1655" s="8" t="str">
        <f>INDEX(中間シート!$A$1:$AZ$149,MATCH($A1655&amp;$B1655,中間シート!$A$1:$A$149,0),MATCH(D$1,中間シート!$A$2:$AZ$2,0))</f>
        <v/>
      </c>
      <c r="E1655" t="str">
        <f>IF(
A1655="","",
VLOOKUP(MOD(ROW(A1655)-2, 参照用!$J$12) + 1,参照用!$N$1:$P$50,2,0)
)</f>
        <v>良好サイン</v>
      </c>
      <c r="F1655" t="str">
        <f xml:space="preserve">
IF(A1655="","",
VLOOKUP(MOD(ROW(A1655)-2, 参照用!$J$12) + 1,参照用!$N$1:$P$50,3,0)
)</f>
        <v>プラス思考</v>
      </c>
      <c r="G1655">
        <f xml:space="preserve">
IF(A1655="","",
IFERROR(
INDEX(中間シート!$B:$CB,
MATCH(A1655&amp;B1655,中間シート!$A$1:$A$149,0),
MATCH(F1655,中間シート!$B$2:$CB$2,0)
),
"")
)</f>
        <v>0</v>
      </c>
      <c r="H1655">
        <f t="shared" si="75"/>
        <v>0</v>
      </c>
      <c r="I1655" t="str">
        <f t="shared" si="76"/>
        <v/>
      </c>
      <c r="J1655">
        <f xml:space="preserve">
_xlfn.SWITCH(E1655,
"良好サイン",H1655*VLOOKUP(F1655,参照用!$P$2:$Q$55,2,0),
"注意サイン",H1655*VLOOKUP(F1655,参照用!$P$2:$Q$55,2,0),
""
)</f>
        <v>0</v>
      </c>
      <c r="K1655" s="20">
        <f t="shared" si="77"/>
        <v>60</v>
      </c>
    </row>
    <row r="1656" spans="1:11" x14ac:dyDescent="0.2">
      <c r="A1656" s="8">
        <f>IF(INDEX(中間シート!B$1:B$149,QUOTIENT(ROW(A1656)-2, 参照用!$J$12) + 3,1)&gt;0,
INDEX(中間シート!B$1:B$149,QUOTIENT(ROW(A1656)-2, 参照用!$J$12) + 3,1),
"")</f>
        <v>46038</v>
      </c>
      <c r="B1656" s="8" t="str">
        <f>IF(INDEX(中間シート!D$1:D$149,QUOTIENT(ROW(B1656)-2, 参照用!$J$12) + 3,1)&gt;0,
INDEX(中間シート!D$1:D$149,QUOTIENT(ROW(B1656)-2, 参照用!$J$12) + 3,1),
"")</f>
        <v>夜</v>
      </c>
      <c r="C1656" s="8" t="str">
        <f>INDEX(中間シート!$A$1:$AZ$149,MATCH(A1656&amp;B1656,中間シート!$A$1:$A$149,0),MATCH(C$1,中間シート!$A$2:$AZ$2,0))</f>
        <v/>
      </c>
      <c r="D1656" s="8" t="str">
        <f>INDEX(中間シート!$A$1:$AZ$149,MATCH($A1656&amp;$B1656,中間シート!$A$1:$A$149,0),MATCH(D$1,中間シート!$A$2:$AZ$2,0))</f>
        <v/>
      </c>
      <c r="E1656" t="str">
        <f>IF(
A1656="","",
VLOOKUP(MOD(ROW(A1656)-2, 参照用!$J$12) + 1,参照用!$N$1:$P$50,2,0)
)</f>
        <v>良好サイン</v>
      </c>
      <c r="F1656" t="str">
        <f xml:space="preserve">
IF(A1656="","",
VLOOKUP(MOD(ROW(A1656)-2, 参照用!$J$12) + 1,参照用!$N$1:$P$50,3,0)
)</f>
        <v>元気</v>
      </c>
      <c r="G1656">
        <f xml:space="preserve">
IF(A1656="","",
IFERROR(
INDEX(中間シート!$B:$CB,
MATCH(A1656&amp;B1656,中間シート!$A$1:$A$149,0),
MATCH(F1656,中間シート!$B$2:$CB$2,0)
),
"")
)</f>
        <v>0</v>
      </c>
      <c r="H1656">
        <f t="shared" si="75"/>
        <v>0</v>
      </c>
      <c r="I1656" t="str">
        <f t="shared" si="76"/>
        <v/>
      </c>
      <c r="J1656">
        <f xml:space="preserve">
_xlfn.SWITCH(E1656,
"良好サイン",H1656*VLOOKUP(F1656,参照用!$P$2:$Q$55,2,0),
"注意サイン",H1656*VLOOKUP(F1656,参照用!$P$2:$Q$55,2,0),
""
)</f>
        <v>0</v>
      </c>
      <c r="K1656" s="20">
        <f t="shared" si="77"/>
        <v>60</v>
      </c>
    </row>
    <row r="1657" spans="1:11" x14ac:dyDescent="0.2">
      <c r="A1657" s="8">
        <f>IF(INDEX(中間シート!B$1:B$149,QUOTIENT(ROW(A1657)-2, 参照用!$J$12) + 3,1)&gt;0,
INDEX(中間シート!B$1:B$149,QUOTIENT(ROW(A1657)-2, 参照用!$J$12) + 3,1),
"")</f>
        <v>46038</v>
      </c>
      <c r="B1657" s="8" t="str">
        <f>IF(INDEX(中間シート!D$1:D$149,QUOTIENT(ROW(B1657)-2, 参照用!$J$12) + 3,1)&gt;0,
INDEX(中間シート!D$1:D$149,QUOTIENT(ROW(B1657)-2, 参照用!$J$12) + 3,1),
"")</f>
        <v>夜</v>
      </c>
      <c r="C1657" s="8" t="str">
        <f>INDEX(中間シート!$A$1:$AZ$149,MATCH(A1657&amp;B1657,中間シート!$A$1:$A$149,0),MATCH(C$1,中間シート!$A$2:$AZ$2,0))</f>
        <v/>
      </c>
      <c r="D1657" s="8" t="str">
        <f>INDEX(中間シート!$A$1:$AZ$149,MATCH($A1657&amp;$B1657,中間シート!$A$1:$A$149,0),MATCH(D$1,中間シート!$A$2:$AZ$2,0))</f>
        <v/>
      </c>
      <c r="E1657" t="str">
        <f>IF(
A1657="","",
VLOOKUP(MOD(ROW(A1657)-2, 参照用!$J$12) + 1,参照用!$N$1:$P$50,2,0)
)</f>
        <v>良好サイン</v>
      </c>
      <c r="F1657" t="str">
        <f xml:space="preserve">
IF(A1657="","",
VLOOKUP(MOD(ROW(A1657)-2, 参照用!$J$12) + 1,参照用!$N$1:$P$50,3,0)
)</f>
        <v>やる気あり</v>
      </c>
      <c r="G1657">
        <f xml:space="preserve">
IF(A1657="","",
IFERROR(
INDEX(中間シート!$B:$CB,
MATCH(A1657&amp;B1657,中間シート!$A$1:$A$149,0),
MATCH(F1657,中間シート!$B$2:$CB$2,0)
),
"")
)</f>
        <v>0</v>
      </c>
      <c r="H1657">
        <f t="shared" si="75"/>
        <v>0</v>
      </c>
      <c r="I1657" t="str">
        <f t="shared" si="76"/>
        <v/>
      </c>
      <c r="J1657">
        <f xml:space="preserve">
_xlfn.SWITCH(E1657,
"良好サイン",H1657*VLOOKUP(F1657,参照用!$P$2:$Q$55,2,0),
"注意サイン",H1657*VLOOKUP(F1657,参照用!$P$2:$Q$55,2,0),
""
)</f>
        <v>0</v>
      </c>
      <c r="K1657" s="20">
        <f t="shared" si="77"/>
        <v>60</v>
      </c>
    </row>
    <row r="1658" spans="1:11" x14ac:dyDescent="0.2">
      <c r="A1658" s="8">
        <f>IF(INDEX(中間シート!B$1:B$149,QUOTIENT(ROW(A1658)-2, 参照用!$J$12) + 3,1)&gt;0,
INDEX(中間シート!B$1:B$149,QUOTIENT(ROW(A1658)-2, 参照用!$J$12) + 3,1),
"")</f>
        <v>46038</v>
      </c>
      <c r="B1658" s="8" t="str">
        <f>IF(INDEX(中間シート!D$1:D$149,QUOTIENT(ROW(B1658)-2, 参照用!$J$12) + 3,1)&gt;0,
INDEX(中間シート!D$1:D$149,QUOTIENT(ROW(B1658)-2, 参照用!$J$12) + 3,1),
"")</f>
        <v>夜</v>
      </c>
      <c r="C1658" s="8" t="str">
        <f>INDEX(中間シート!$A$1:$AZ$149,MATCH(A1658&amp;B1658,中間シート!$A$1:$A$149,0),MATCH(C$1,中間シート!$A$2:$AZ$2,0))</f>
        <v/>
      </c>
      <c r="D1658" s="8" t="str">
        <f>INDEX(中間シート!$A$1:$AZ$149,MATCH($A1658&amp;$B1658,中間シート!$A$1:$A$149,0),MATCH(D$1,中間シート!$A$2:$AZ$2,0))</f>
        <v/>
      </c>
      <c r="E1658" t="str">
        <f>IF(
A1658="","",
VLOOKUP(MOD(ROW(A1658)-2, 参照用!$J$12) + 1,参照用!$N$1:$P$50,2,0)
)</f>
        <v>良好サイン</v>
      </c>
      <c r="F1658" t="str">
        <f xml:space="preserve">
IF(A1658="","",
VLOOKUP(MOD(ROW(A1658)-2, 参照用!$J$12) + 1,参照用!$N$1:$P$50,3,0)
)</f>
        <v>心に余裕</v>
      </c>
      <c r="G1658">
        <f xml:space="preserve">
IF(A1658="","",
IFERROR(
INDEX(中間シート!$B:$CB,
MATCH(A1658&amp;B1658,中間シート!$A$1:$A$149,0),
MATCH(F1658,中間シート!$B$2:$CB$2,0)
),
"")
)</f>
        <v>0</v>
      </c>
      <c r="H1658">
        <f t="shared" si="75"/>
        <v>0</v>
      </c>
      <c r="I1658" t="str">
        <f t="shared" si="76"/>
        <v/>
      </c>
      <c r="J1658">
        <f xml:space="preserve">
_xlfn.SWITCH(E1658,
"良好サイン",H1658*VLOOKUP(F1658,参照用!$P$2:$Q$55,2,0),
"注意サイン",H1658*VLOOKUP(F1658,参照用!$P$2:$Q$55,2,0),
""
)</f>
        <v>0</v>
      </c>
      <c r="K1658" s="20">
        <f t="shared" si="77"/>
        <v>60</v>
      </c>
    </row>
    <row r="1659" spans="1:11" x14ac:dyDescent="0.2">
      <c r="A1659" s="8">
        <f>IF(INDEX(中間シート!B$1:B$149,QUOTIENT(ROW(A1659)-2, 参照用!$J$12) + 3,1)&gt;0,
INDEX(中間シート!B$1:B$149,QUOTIENT(ROW(A1659)-2, 参照用!$J$12) + 3,1),
"")</f>
        <v>46038</v>
      </c>
      <c r="B1659" s="8" t="str">
        <f>IF(INDEX(中間シート!D$1:D$149,QUOTIENT(ROW(B1659)-2, 参照用!$J$12) + 3,1)&gt;0,
INDEX(中間シート!D$1:D$149,QUOTIENT(ROW(B1659)-2, 参照用!$J$12) + 3,1),
"")</f>
        <v>夜</v>
      </c>
      <c r="C1659" s="8" t="str">
        <f>INDEX(中間シート!$A$1:$AZ$149,MATCH(A1659&amp;B1659,中間シート!$A$1:$A$149,0),MATCH(C$1,中間シート!$A$2:$AZ$2,0))</f>
        <v/>
      </c>
      <c r="D1659" s="8" t="str">
        <f>INDEX(中間シート!$A$1:$AZ$149,MATCH($A1659&amp;$B1659,中間シート!$A$1:$A$149,0),MATCH(D$1,中間シート!$A$2:$AZ$2,0))</f>
        <v/>
      </c>
      <c r="E1659" t="str">
        <f>IF(
A1659="","",
VLOOKUP(MOD(ROW(A1659)-2, 参照用!$J$12) + 1,参照用!$N$1:$P$50,2,0)
)</f>
        <v>良好サイン</v>
      </c>
      <c r="F1659" t="str">
        <f xml:space="preserve">
IF(A1659="","",
VLOOKUP(MOD(ROW(A1659)-2, 参照用!$J$12) + 1,参照用!$N$1:$P$50,3,0)
)</f>
        <v>イキイキ</v>
      </c>
      <c r="G1659">
        <f xml:space="preserve">
IF(A1659="","",
IFERROR(
INDEX(中間シート!$B:$CB,
MATCH(A1659&amp;B1659,中間シート!$A$1:$A$149,0),
MATCH(F1659,中間シート!$B$2:$CB$2,0)
),
"")
)</f>
        <v>0</v>
      </c>
      <c r="H1659">
        <f t="shared" si="75"/>
        <v>0</v>
      </c>
      <c r="I1659" t="str">
        <f t="shared" si="76"/>
        <v/>
      </c>
      <c r="J1659">
        <f xml:space="preserve">
_xlfn.SWITCH(E1659,
"良好サイン",H1659*VLOOKUP(F1659,参照用!$P$2:$Q$55,2,0),
"注意サイン",H1659*VLOOKUP(F1659,参照用!$P$2:$Q$55,2,0),
""
)</f>
        <v>0</v>
      </c>
      <c r="K1659" s="20">
        <f t="shared" si="77"/>
        <v>60</v>
      </c>
    </row>
    <row r="1660" spans="1:11" x14ac:dyDescent="0.2">
      <c r="A1660" s="8">
        <f>IF(INDEX(中間シート!B$1:B$149,QUOTIENT(ROW(A1660)-2, 参照用!$J$12) + 3,1)&gt;0,
INDEX(中間シート!B$1:B$149,QUOTIENT(ROW(A1660)-2, 参照用!$J$12) + 3,1),
"")</f>
        <v>46038</v>
      </c>
      <c r="B1660" s="8" t="str">
        <f>IF(INDEX(中間シート!D$1:D$149,QUOTIENT(ROW(B1660)-2, 参照用!$J$12) + 3,1)&gt;0,
INDEX(中間シート!D$1:D$149,QUOTIENT(ROW(B1660)-2, 参照用!$J$12) + 3,1),
"")</f>
        <v>夜</v>
      </c>
      <c r="C1660" s="8" t="str">
        <f>INDEX(中間シート!$A$1:$AZ$149,MATCH(A1660&amp;B1660,中間シート!$A$1:$A$149,0),MATCH(C$1,中間シート!$A$2:$AZ$2,0))</f>
        <v/>
      </c>
      <c r="D1660" s="8" t="str">
        <f>INDEX(中間シート!$A$1:$AZ$149,MATCH($A1660&amp;$B1660,中間シート!$A$1:$A$149,0),MATCH(D$1,中間シート!$A$2:$AZ$2,0))</f>
        <v/>
      </c>
      <c r="E1660" t="str">
        <f>IF(
A1660="","",
VLOOKUP(MOD(ROW(A1660)-2, 参照用!$J$12) + 1,参照用!$N$1:$P$50,2,0)
)</f>
        <v>良好サイン</v>
      </c>
      <c r="F1660" t="str">
        <f xml:space="preserve">
IF(A1660="","",
VLOOKUP(MOD(ROW(A1660)-2, 参照用!$J$12) + 1,参照用!$N$1:$P$50,3,0)
)</f>
        <v>活動的</v>
      </c>
      <c r="G1660">
        <f xml:space="preserve">
IF(A1660="","",
IFERROR(
INDEX(中間シート!$B:$CB,
MATCH(A1660&amp;B1660,中間シート!$A$1:$A$149,0),
MATCH(F1660,中間シート!$B$2:$CB$2,0)
),
"")
)</f>
        <v>0</v>
      </c>
      <c r="H1660">
        <f t="shared" si="75"/>
        <v>0</v>
      </c>
      <c r="I1660" t="str">
        <f t="shared" si="76"/>
        <v/>
      </c>
      <c r="J1660">
        <f xml:space="preserve">
_xlfn.SWITCH(E1660,
"良好サイン",H1660*VLOOKUP(F1660,参照用!$P$2:$Q$55,2,0),
"注意サイン",H1660*VLOOKUP(F1660,参照用!$P$2:$Q$55,2,0),
""
)</f>
        <v>0</v>
      </c>
      <c r="K1660" s="20">
        <f t="shared" si="77"/>
        <v>60</v>
      </c>
    </row>
    <row r="1661" spans="1:11" x14ac:dyDescent="0.2">
      <c r="A1661" s="8">
        <f>IF(INDEX(中間シート!B$1:B$149,QUOTIENT(ROW(A1661)-2, 参照用!$J$12) + 3,1)&gt;0,
INDEX(中間シート!B$1:B$149,QUOTIENT(ROW(A1661)-2, 参照用!$J$12) + 3,1),
"")</f>
        <v>46038</v>
      </c>
      <c r="B1661" s="8" t="str">
        <f>IF(INDEX(中間シート!D$1:D$149,QUOTIENT(ROW(B1661)-2, 参照用!$J$12) + 3,1)&gt;0,
INDEX(中間シート!D$1:D$149,QUOTIENT(ROW(B1661)-2, 参照用!$J$12) + 3,1),
"")</f>
        <v>夜</v>
      </c>
      <c r="C1661" s="8" t="str">
        <f>INDEX(中間シート!$A$1:$AZ$149,MATCH(A1661&amp;B1661,中間シート!$A$1:$A$149,0),MATCH(C$1,中間シート!$A$2:$AZ$2,0))</f>
        <v/>
      </c>
      <c r="D1661" s="8" t="str">
        <f>INDEX(中間シート!$A$1:$AZ$149,MATCH($A1661&amp;$B1661,中間シート!$A$1:$A$149,0),MATCH(D$1,中間シート!$A$2:$AZ$2,0))</f>
        <v/>
      </c>
      <c r="E1661" t="str">
        <f>IF(
A1661="","",
VLOOKUP(MOD(ROW(A1661)-2, 参照用!$J$12) + 1,参照用!$N$1:$P$50,2,0)
)</f>
        <v>注意サイン</v>
      </c>
      <c r="F1661" t="str">
        <f xml:space="preserve">
IF(A1661="","",
VLOOKUP(MOD(ROW(A1661)-2, 参照用!$J$12) + 1,参照用!$N$1:$P$50,3,0)
)</f>
        <v>ため息が増加</v>
      </c>
      <c r="G1661">
        <f xml:space="preserve">
IF(A1661="","",
IFERROR(
INDEX(中間シート!$B:$CB,
MATCH(A1661&amp;B1661,中間シート!$A$1:$A$149,0),
MATCH(F1661,中間シート!$B$2:$CB$2,0)
),
"")
)</f>
        <v>0</v>
      </c>
      <c r="H1661">
        <f t="shared" si="75"/>
        <v>0</v>
      </c>
      <c r="I1661" t="str">
        <f t="shared" si="76"/>
        <v/>
      </c>
      <c r="J1661">
        <f xml:space="preserve">
_xlfn.SWITCH(E1661,
"良好サイン",H1661*VLOOKUP(F1661,参照用!$P$2:$Q$55,2,0),
"注意サイン",H1661*VLOOKUP(F1661,参照用!$P$2:$Q$55,2,0),
""
)</f>
        <v>0</v>
      </c>
      <c r="K1661" s="20">
        <f t="shared" si="77"/>
        <v>60</v>
      </c>
    </row>
    <row r="1662" spans="1:11" x14ac:dyDescent="0.2">
      <c r="A1662" s="8">
        <f>IF(INDEX(中間シート!B$1:B$149,QUOTIENT(ROW(A1662)-2, 参照用!$J$12) + 3,1)&gt;0,
INDEX(中間シート!B$1:B$149,QUOTIENT(ROW(A1662)-2, 参照用!$J$12) + 3,1),
"")</f>
        <v>46038</v>
      </c>
      <c r="B1662" s="8" t="str">
        <f>IF(INDEX(中間シート!D$1:D$149,QUOTIENT(ROW(B1662)-2, 参照用!$J$12) + 3,1)&gt;0,
INDEX(中間シート!D$1:D$149,QUOTIENT(ROW(B1662)-2, 参照用!$J$12) + 3,1),
"")</f>
        <v>夜</v>
      </c>
      <c r="C1662" s="8" t="str">
        <f>INDEX(中間シート!$A$1:$AZ$149,MATCH(A1662&amp;B1662,中間シート!$A$1:$A$149,0),MATCH(C$1,中間シート!$A$2:$AZ$2,0))</f>
        <v/>
      </c>
      <c r="D1662" s="8" t="str">
        <f>INDEX(中間シート!$A$1:$AZ$149,MATCH($A1662&amp;$B1662,中間シート!$A$1:$A$149,0),MATCH(D$1,中間シート!$A$2:$AZ$2,0))</f>
        <v/>
      </c>
      <c r="E1662" t="str">
        <f>IF(
A1662="","",
VLOOKUP(MOD(ROW(A1662)-2, 参照用!$J$12) + 1,参照用!$N$1:$P$50,2,0)
)</f>
        <v>注意サイン</v>
      </c>
      <c r="F1662" t="str">
        <f xml:space="preserve">
IF(A1662="","",
VLOOKUP(MOD(ROW(A1662)-2, 参照用!$J$12) + 1,参照用!$N$1:$P$50,3,0)
)</f>
        <v>もやもや</v>
      </c>
      <c r="G1662">
        <f xml:space="preserve">
IF(A1662="","",
IFERROR(
INDEX(中間シート!$B:$CB,
MATCH(A1662&amp;B1662,中間シート!$A$1:$A$149,0),
MATCH(F1662,中間シート!$B$2:$CB$2,0)
),
"")
)</f>
        <v>0</v>
      </c>
      <c r="H1662">
        <f t="shared" si="75"/>
        <v>0</v>
      </c>
      <c r="I1662" t="str">
        <f t="shared" si="76"/>
        <v/>
      </c>
      <c r="J1662">
        <f xml:space="preserve">
_xlfn.SWITCH(E1662,
"良好サイン",H1662*VLOOKUP(F1662,参照用!$P$2:$Q$55,2,0),
"注意サイン",H1662*VLOOKUP(F1662,参照用!$P$2:$Q$55,2,0),
""
)</f>
        <v>0</v>
      </c>
      <c r="K1662" s="20">
        <f t="shared" si="77"/>
        <v>60</v>
      </c>
    </row>
    <row r="1663" spans="1:11" x14ac:dyDescent="0.2">
      <c r="A1663" s="8">
        <f>IF(INDEX(中間シート!B$1:B$149,QUOTIENT(ROW(A1663)-2, 参照用!$J$12) + 3,1)&gt;0,
INDEX(中間シート!B$1:B$149,QUOTIENT(ROW(A1663)-2, 参照用!$J$12) + 3,1),
"")</f>
        <v>46038</v>
      </c>
      <c r="B1663" s="8" t="str">
        <f>IF(INDEX(中間シート!D$1:D$149,QUOTIENT(ROW(B1663)-2, 参照用!$J$12) + 3,1)&gt;0,
INDEX(中間シート!D$1:D$149,QUOTIENT(ROW(B1663)-2, 参照用!$J$12) + 3,1),
"")</f>
        <v>夜</v>
      </c>
      <c r="C1663" s="8" t="str">
        <f>INDEX(中間シート!$A$1:$AZ$149,MATCH(A1663&amp;B1663,中間シート!$A$1:$A$149,0),MATCH(C$1,中間シート!$A$2:$AZ$2,0))</f>
        <v/>
      </c>
      <c r="D1663" s="8" t="str">
        <f>INDEX(中間シート!$A$1:$AZ$149,MATCH($A1663&amp;$B1663,中間シート!$A$1:$A$149,0),MATCH(D$1,中間シート!$A$2:$AZ$2,0))</f>
        <v/>
      </c>
      <c r="E1663" t="str">
        <f>IF(
A1663="","",
VLOOKUP(MOD(ROW(A1663)-2, 参照用!$J$12) + 1,参照用!$N$1:$P$50,2,0)
)</f>
        <v>注意サイン</v>
      </c>
      <c r="F1663" t="str">
        <f xml:space="preserve">
IF(A1663="","",
VLOOKUP(MOD(ROW(A1663)-2, 参照用!$J$12) + 1,参照用!$N$1:$P$50,3,0)
)</f>
        <v>だるい</v>
      </c>
      <c r="G1663">
        <f xml:space="preserve">
IF(A1663="","",
IFERROR(
INDEX(中間シート!$B:$CB,
MATCH(A1663&amp;B1663,中間シート!$A$1:$A$149,0),
MATCH(F1663,中間シート!$B$2:$CB$2,0)
),
"")
)</f>
        <v>0</v>
      </c>
      <c r="H1663">
        <f t="shared" si="75"/>
        <v>0</v>
      </c>
      <c r="I1663" t="str">
        <f t="shared" si="76"/>
        <v/>
      </c>
      <c r="J1663">
        <f xml:space="preserve">
_xlfn.SWITCH(E1663,
"良好サイン",H1663*VLOOKUP(F1663,参照用!$P$2:$Q$55,2,0),
"注意サイン",H1663*VLOOKUP(F1663,参照用!$P$2:$Q$55,2,0),
""
)</f>
        <v>0</v>
      </c>
      <c r="K1663" s="20">
        <f t="shared" si="77"/>
        <v>60</v>
      </c>
    </row>
    <row r="1664" spans="1:11" x14ac:dyDescent="0.2">
      <c r="A1664" s="8">
        <f>IF(INDEX(中間シート!B$1:B$149,QUOTIENT(ROW(A1664)-2, 参照用!$J$12) + 3,1)&gt;0,
INDEX(中間シート!B$1:B$149,QUOTIENT(ROW(A1664)-2, 参照用!$J$12) + 3,1),
"")</f>
        <v>46038</v>
      </c>
      <c r="B1664" s="8" t="str">
        <f>IF(INDEX(中間シート!D$1:D$149,QUOTIENT(ROW(B1664)-2, 参照用!$J$12) + 3,1)&gt;0,
INDEX(中間シート!D$1:D$149,QUOTIENT(ROW(B1664)-2, 参照用!$J$12) + 3,1),
"")</f>
        <v>夜</v>
      </c>
      <c r="C1664" s="8" t="str">
        <f>INDEX(中間シート!$A$1:$AZ$149,MATCH(A1664&amp;B1664,中間シート!$A$1:$A$149,0),MATCH(C$1,中間シート!$A$2:$AZ$2,0))</f>
        <v/>
      </c>
      <c r="D1664" s="8" t="str">
        <f>INDEX(中間シート!$A$1:$AZ$149,MATCH($A1664&amp;$B1664,中間シート!$A$1:$A$149,0),MATCH(D$1,中間シート!$A$2:$AZ$2,0))</f>
        <v/>
      </c>
      <c r="E1664" t="str">
        <f>IF(
A1664="","",
VLOOKUP(MOD(ROW(A1664)-2, 参照用!$J$12) + 1,参照用!$N$1:$P$50,2,0)
)</f>
        <v>注意サイン</v>
      </c>
      <c r="F1664" t="str">
        <f xml:space="preserve">
IF(A1664="","",
VLOOKUP(MOD(ROW(A1664)-2, 参照用!$J$12) + 1,参照用!$N$1:$P$50,3,0)
)</f>
        <v>ぼーっとする</v>
      </c>
      <c r="G1664">
        <f xml:space="preserve">
IF(A1664="","",
IFERROR(
INDEX(中間シート!$B:$CB,
MATCH(A1664&amp;B1664,中間シート!$A$1:$A$149,0),
MATCH(F1664,中間シート!$B$2:$CB$2,0)
),
"")
)</f>
        <v>0</v>
      </c>
      <c r="H1664">
        <f t="shared" si="75"/>
        <v>0</v>
      </c>
      <c r="I1664" t="str">
        <f t="shared" si="76"/>
        <v/>
      </c>
      <c r="J1664">
        <f xml:space="preserve">
_xlfn.SWITCH(E1664,
"良好サイン",H1664*VLOOKUP(F1664,参照用!$P$2:$Q$55,2,0),
"注意サイン",H1664*VLOOKUP(F1664,参照用!$P$2:$Q$55,2,0),
""
)</f>
        <v>0</v>
      </c>
      <c r="K1664" s="20">
        <f t="shared" si="77"/>
        <v>60</v>
      </c>
    </row>
    <row r="1665" spans="1:11" x14ac:dyDescent="0.2">
      <c r="A1665" s="8">
        <f>IF(INDEX(中間シート!B$1:B$149,QUOTIENT(ROW(A1665)-2, 参照用!$J$12) + 3,1)&gt;0,
INDEX(中間シート!B$1:B$149,QUOTIENT(ROW(A1665)-2, 参照用!$J$12) + 3,1),
"")</f>
        <v>46038</v>
      </c>
      <c r="B1665" s="8" t="str">
        <f>IF(INDEX(中間シート!D$1:D$149,QUOTIENT(ROW(B1665)-2, 参照用!$J$12) + 3,1)&gt;0,
INDEX(中間シート!D$1:D$149,QUOTIENT(ROW(B1665)-2, 参照用!$J$12) + 3,1),
"")</f>
        <v>夜</v>
      </c>
      <c r="C1665" s="8" t="str">
        <f>INDEX(中間シート!$A$1:$AZ$149,MATCH(A1665&amp;B1665,中間シート!$A$1:$A$149,0),MATCH(C$1,中間シート!$A$2:$AZ$2,0))</f>
        <v/>
      </c>
      <c r="D1665" s="8" t="str">
        <f>INDEX(中間シート!$A$1:$AZ$149,MATCH($A1665&amp;$B1665,中間シート!$A$1:$A$149,0),MATCH(D$1,中間シート!$A$2:$AZ$2,0))</f>
        <v/>
      </c>
      <c r="E1665" t="str">
        <f>IF(
A1665="","",
VLOOKUP(MOD(ROW(A1665)-2, 参照用!$J$12) + 1,参照用!$N$1:$P$50,2,0)
)</f>
        <v>注意サイン</v>
      </c>
      <c r="F1665" t="str">
        <f xml:space="preserve">
IF(A1665="","",
VLOOKUP(MOD(ROW(A1665)-2, 参照用!$J$12) + 1,参照用!$N$1:$P$50,3,0)
)</f>
        <v>協調性が低下</v>
      </c>
      <c r="G1665">
        <f xml:space="preserve">
IF(A1665="","",
IFERROR(
INDEX(中間シート!$B:$CB,
MATCH(A1665&amp;B1665,中間シート!$A$1:$A$149,0),
MATCH(F1665,中間シート!$B$2:$CB$2,0)
),
"")
)</f>
        <v>0</v>
      </c>
      <c r="H1665">
        <f t="shared" si="75"/>
        <v>0</v>
      </c>
      <c r="I1665" t="str">
        <f t="shared" si="76"/>
        <v/>
      </c>
      <c r="J1665">
        <f xml:space="preserve">
_xlfn.SWITCH(E1665,
"良好サイン",H1665*VLOOKUP(F1665,参照用!$P$2:$Q$55,2,0),
"注意サイン",H1665*VLOOKUP(F1665,参照用!$P$2:$Q$55,2,0),
""
)</f>
        <v>0</v>
      </c>
      <c r="K1665" s="20">
        <f t="shared" si="77"/>
        <v>60</v>
      </c>
    </row>
    <row r="1666" spans="1:11" x14ac:dyDescent="0.2">
      <c r="A1666" s="8">
        <f>IF(INDEX(中間シート!B$1:B$149,QUOTIENT(ROW(A1666)-2, 参照用!$J$12) + 3,1)&gt;0,
INDEX(中間シート!B$1:B$149,QUOTIENT(ROW(A1666)-2, 参照用!$J$12) + 3,1),
"")</f>
        <v>46038</v>
      </c>
      <c r="B1666" s="8" t="str">
        <f>IF(INDEX(中間シート!D$1:D$149,QUOTIENT(ROW(B1666)-2, 参照用!$J$12) + 3,1)&gt;0,
INDEX(中間シート!D$1:D$149,QUOTIENT(ROW(B1666)-2, 参照用!$J$12) + 3,1),
"")</f>
        <v>夜</v>
      </c>
      <c r="C1666" s="8" t="str">
        <f>INDEX(中間シート!$A$1:$AZ$149,MATCH(A1666&amp;B1666,中間シート!$A$1:$A$149,0),MATCH(C$1,中間シート!$A$2:$AZ$2,0))</f>
        <v/>
      </c>
      <c r="D1666" s="8" t="str">
        <f>INDEX(中間シート!$A$1:$AZ$149,MATCH($A1666&amp;$B1666,中間シート!$A$1:$A$149,0),MATCH(D$1,中間シート!$A$2:$AZ$2,0))</f>
        <v/>
      </c>
      <c r="E1666" t="str">
        <f>IF(
A1666="","",
VLOOKUP(MOD(ROW(A1666)-2, 参照用!$J$12) + 1,参照用!$N$1:$P$50,2,0)
)</f>
        <v>注意サイン</v>
      </c>
      <c r="F1666" t="str">
        <f xml:space="preserve">
IF(A1666="","",
VLOOKUP(MOD(ROW(A1666)-2, 参照用!$J$12) + 1,参照用!$N$1:$P$50,3,0)
)</f>
        <v>憂鬱</v>
      </c>
      <c r="G1666">
        <f xml:space="preserve">
IF(A1666="","",
IFERROR(
INDEX(中間シート!$B:$CB,
MATCH(A1666&amp;B1666,中間シート!$A$1:$A$149,0),
MATCH(F1666,中間シート!$B$2:$CB$2,0)
),
"")
)</f>
        <v>0</v>
      </c>
      <c r="H1666">
        <f t="shared" si="75"/>
        <v>0</v>
      </c>
      <c r="I1666" t="str">
        <f t="shared" si="76"/>
        <v/>
      </c>
      <c r="J1666">
        <f xml:space="preserve">
_xlfn.SWITCH(E1666,
"良好サイン",H1666*VLOOKUP(F1666,参照用!$P$2:$Q$55,2,0),
"注意サイン",H1666*VLOOKUP(F1666,参照用!$P$2:$Q$55,2,0),
""
)</f>
        <v>0</v>
      </c>
      <c r="K1666" s="20">
        <f t="shared" si="77"/>
        <v>60</v>
      </c>
    </row>
    <row r="1667" spans="1:11" x14ac:dyDescent="0.2">
      <c r="A1667" s="8">
        <f>IF(INDEX(中間シート!B$1:B$149,QUOTIENT(ROW(A1667)-2, 参照用!$J$12) + 3,1)&gt;0,
INDEX(中間シート!B$1:B$149,QUOTIENT(ROW(A1667)-2, 参照用!$J$12) + 3,1),
"")</f>
        <v>46038</v>
      </c>
      <c r="B1667" s="8" t="str">
        <f>IF(INDEX(中間シート!D$1:D$149,QUOTIENT(ROW(B1667)-2, 参照用!$J$12) + 3,1)&gt;0,
INDEX(中間シート!D$1:D$149,QUOTIENT(ROW(B1667)-2, 参照用!$J$12) + 3,1),
"")</f>
        <v>夜</v>
      </c>
      <c r="C1667" s="8" t="str">
        <f>INDEX(中間シート!$A$1:$AZ$149,MATCH(A1667&amp;B1667,中間シート!$A$1:$A$149,0),MATCH(C$1,中間シート!$A$2:$AZ$2,0))</f>
        <v/>
      </c>
      <c r="D1667" s="8" t="str">
        <f>INDEX(中間シート!$A$1:$AZ$149,MATCH($A1667&amp;$B1667,中間シート!$A$1:$A$149,0),MATCH(D$1,中間シート!$A$2:$AZ$2,0))</f>
        <v/>
      </c>
      <c r="E1667" t="str">
        <f>IF(
A1667="","",
VLOOKUP(MOD(ROW(A1667)-2, 参照用!$J$12) + 1,参照用!$N$1:$P$50,2,0)
)</f>
        <v>注意サイン</v>
      </c>
      <c r="F1667" t="str">
        <f xml:space="preserve">
IF(A1667="","",
VLOOKUP(MOD(ROW(A1667)-2, 参照用!$J$12) + 1,参照用!$N$1:$P$50,3,0)
)</f>
        <v>やる気が無い</v>
      </c>
      <c r="G1667">
        <f xml:space="preserve">
IF(A1667="","",
IFERROR(
INDEX(中間シート!$B:$CB,
MATCH(A1667&amp;B1667,中間シート!$A$1:$A$149,0),
MATCH(F1667,中間シート!$B$2:$CB$2,0)
),
"")
)</f>
        <v>0</v>
      </c>
      <c r="H1667">
        <f t="shared" ref="H1667:H1730" si="78">IFERROR(IF(VALUE(G1667)&gt;100,"",VALUE(G1667)),"")</f>
        <v>0</v>
      </c>
      <c r="I1667" t="str">
        <f t="shared" ref="I1667:I1730" si="79">IF(H1667="",G1667,"")</f>
        <v/>
      </c>
      <c r="J1667">
        <f xml:space="preserve">
_xlfn.SWITCH(E1667,
"良好サイン",H1667*VLOOKUP(F1667,参照用!$P$2:$Q$55,2,0),
"注意サイン",H1667*VLOOKUP(F1667,参照用!$P$2:$Q$55,2,0),
""
)</f>
        <v>0</v>
      </c>
      <c r="K1667" s="20">
        <f t="shared" ref="K1667:K1730" si="80">IFERROR(IF(A1667="","",(60+SUMIFS($J$1:$J$3999,$A$1:$A$3999,A1667,$B$1:$B$3999,B1667)))
/
(1+SUMIFS(H:H,A:A,A1667,B:B,B1667,E:E,"悪化サイン")),"")</f>
        <v>60</v>
      </c>
    </row>
    <row r="1668" spans="1:11" x14ac:dyDescent="0.2">
      <c r="A1668" s="8">
        <f>IF(INDEX(中間シート!B$1:B$149,QUOTIENT(ROW(A1668)-2, 参照用!$J$12) + 3,1)&gt;0,
INDEX(中間シート!B$1:B$149,QUOTIENT(ROW(A1668)-2, 参照用!$J$12) + 3,1),
"")</f>
        <v>46038</v>
      </c>
      <c r="B1668" s="8" t="str">
        <f>IF(INDEX(中間シート!D$1:D$149,QUOTIENT(ROW(B1668)-2, 参照用!$J$12) + 3,1)&gt;0,
INDEX(中間シート!D$1:D$149,QUOTIENT(ROW(B1668)-2, 参照用!$J$12) + 3,1),
"")</f>
        <v>夜</v>
      </c>
      <c r="C1668" s="8" t="str">
        <f>INDEX(中間シート!$A$1:$AZ$149,MATCH(A1668&amp;B1668,中間シート!$A$1:$A$149,0),MATCH(C$1,中間シート!$A$2:$AZ$2,0))</f>
        <v/>
      </c>
      <c r="D1668" s="8" t="str">
        <f>INDEX(中間シート!$A$1:$AZ$149,MATCH($A1668&amp;$B1668,中間シート!$A$1:$A$149,0),MATCH(D$1,中間シート!$A$2:$AZ$2,0))</f>
        <v/>
      </c>
      <c r="E1668" t="str">
        <f>IF(
A1668="","",
VLOOKUP(MOD(ROW(A1668)-2, 参照用!$J$12) + 1,参照用!$N$1:$P$50,2,0)
)</f>
        <v>注意サイン</v>
      </c>
      <c r="F1668" t="str">
        <f xml:space="preserve">
IF(A1668="","",
VLOOKUP(MOD(ROW(A1668)-2, 参照用!$J$12) + 1,参照用!$N$1:$P$50,3,0)
)</f>
        <v>物忘れ</v>
      </c>
      <c r="G1668">
        <f xml:space="preserve">
IF(A1668="","",
IFERROR(
INDEX(中間シート!$B:$CB,
MATCH(A1668&amp;B1668,中間シート!$A$1:$A$149,0),
MATCH(F1668,中間シート!$B$2:$CB$2,0)
),
"")
)</f>
        <v>0</v>
      </c>
      <c r="H1668">
        <f t="shared" si="78"/>
        <v>0</v>
      </c>
      <c r="I1668" t="str">
        <f t="shared" si="79"/>
        <v/>
      </c>
      <c r="J1668">
        <f xml:space="preserve">
_xlfn.SWITCH(E1668,
"良好サイン",H1668*VLOOKUP(F1668,参照用!$P$2:$Q$55,2,0),
"注意サイン",H1668*VLOOKUP(F1668,参照用!$P$2:$Q$55,2,0),
""
)</f>
        <v>0</v>
      </c>
      <c r="K1668" s="20">
        <f t="shared" si="80"/>
        <v>60</v>
      </c>
    </row>
    <row r="1669" spans="1:11" x14ac:dyDescent="0.2">
      <c r="A1669" s="8">
        <f>IF(INDEX(中間シート!B$1:B$149,QUOTIENT(ROW(A1669)-2, 参照用!$J$12) + 3,1)&gt;0,
INDEX(中間シート!B$1:B$149,QUOTIENT(ROW(A1669)-2, 参照用!$J$12) + 3,1),
"")</f>
        <v>46038</v>
      </c>
      <c r="B1669" s="8" t="str">
        <f>IF(INDEX(中間シート!D$1:D$149,QUOTIENT(ROW(B1669)-2, 参照用!$J$12) + 3,1)&gt;0,
INDEX(中間シート!D$1:D$149,QUOTIENT(ROW(B1669)-2, 参照用!$J$12) + 3,1),
"")</f>
        <v>夜</v>
      </c>
      <c r="C1669" s="8" t="str">
        <f>INDEX(中間シート!$A$1:$AZ$149,MATCH(A1669&amp;B1669,中間シート!$A$1:$A$149,0),MATCH(C$1,中間シート!$A$2:$AZ$2,0))</f>
        <v/>
      </c>
      <c r="D1669" s="8" t="str">
        <f>INDEX(中間シート!$A$1:$AZ$149,MATCH($A1669&amp;$B1669,中間シート!$A$1:$A$149,0),MATCH(D$1,中間シート!$A$2:$AZ$2,0))</f>
        <v/>
      </c>
      <c r="E1669" t="str">
        <f>IF(
A1669="","",
VLOOKUP(MOD(ROW(A1669)-2, 参照用!$J$12) + 1,参照用!$N$1:$P$50,2,0)
)</f>
        <v>悪化サイン</v>
      </c>
      <c r="F1669" t="str">
        <f xml:space="preserve">
IF(A1669="","",
VLOOKUP(MOD(ROW(A1669)-2, 参照用!$J$12) + 1,参照用!$N$1:$P$50,3,0)
)</f>
        <v>イライラ</v>
      </c>
      <c r="G1669">
        <f xml:space="preserve">
IF(A1669="","",
IFERROR(
INDEX(中間シート!$B:$CB,
MATCH(A1669&amp;B1669,中間シート!$A$1:$A$149,0),
MATCH(F1669,中間シート!$B$2:$CB$2,0)
),
"")
)</f>
        <v>0</v>
      </c>
      <c r="H1669">
        <f t="shared" si="78"/>
        <v>0</v>
      </c>
      <c r="I1669" t="str">
        <f t="shared" si="79"/>
        <v/>
      </c>
      <c r="J1669" t="str">
        <f xml:space="preserve">
_xlfn.SWITCH(E1669,
"良好サイン",H1669*VLOOKUP(F1669,参照用!$P$2:$Q$55,2,0),
"注意サイン",H1669*VLOOKUP(F1669,参照用!$P$2:$Q$55,2,0),
""
)</f>
        <v/>
      </c>
      <c r="K1669" s="20">
        <f t="shared" si="80"/>
        <v>60</v>
      </c>
    </row>
    <row r="1670" spans="1:11" x14ac:dyDescent="0.2">
      <c r="A1670" s="8">
        <f>IF(INDEX(中間シート!B$1:B$149,QUOTIENT(ROW(A1670)-2, 参照用!$J$12) + 3,1)&gt;0,
INDEX(中間シート!B$1:B$149,QUOTIENT(ROW(A1670)-2, 参照用!$J$12) + 3,1),
"")</f>
        <v>46038</v>
      </c>
      <c r="B1670" s="8" t="str">
        <f>IF(INDEX(中間シート!D$1:D$149,QUOTIENT(ROW(B1670)-2, 参照用!$J$12) + 3,1)&gt;0,
INDEX(中間シート!D$1:D$149,QUOTIENT(ROW(B1670)-2, 参照用!$J$12) + 3,1),
"")</f>
        <v>夜</v>
      </c>
      <c r="C1670" s="8" t="str">
        <f>INDEX(中間シート!$A$1:$AZ$149,MATCH(A1670&amp;B1670,中間シート!$A$1:$A$149,0),MATCH(C$1,中間シート!$A$2:$AZ$2,0))</f>
        <v/>
      </c>
      <c r="D1670" s="8" t="str">
        <f>INDEX(中間シート!$A$1:$AZ$149,MATCH($A1670&amp;$B1670,中間シート!$A$1:$A$149,0),MATCH(D$1,中間シート!$A$2:$AZ$2,0))</f>
        <v/>
      </c>
      <c r="E1670" t="str">
        <f>IF(
A1670="","",
VLOOKUP(MOD(ROW(A1670)-2, 参照用!$J$12) + 1,参照用!$N$1:$P$50,2,0)
)</f>
        <v>悪化サイン</v>
      </c>
      <c r="F1670" t="str">
        <f xml:space="preserve">
IF(A1670="","",
VLOOKUP(MOD(ROW(A1670)-2, 参照用!$J$12) + 1,参照用!$N$1:$P$50,3,0)
)</f>
        <v>恐怖心</v>
      </c>
      <c r="G1670">
        <f xml:space="preserve">
IF(A1670="","",
IFERROR(
INDEX(中間シート!$B:$CB,
MATCH(A1670&amp;B1670,中間シート!$A$1:$A$149,0),
MATCH(F1670,中間シート!$B$2:$CB$2,0)
),
"")
)</f>
        <v>0</v>
      </c>
      <c r="H1670">
        <f t="shared" si="78"/>
        <v>0</v>
      </c>
      <c r="I1670" t="str">
        <f t="shared" si="79"/>
        <v/>
      </c>
      <c r="J1670" t="str">
        <f xml:space="preserve">
_xlfn.SWITCH(E1670,
"良好サイン",H1670*VLOOKUP(F1670,参照用!$P$2:$Q$55,2,0),
"注意サイン",H1670*VLOOKUP(F1670,参照用!$P$2:$Q$55,2,0),
""
)</f>
        <v/>
      </c>
      <c r="K1670" s="20">
        <f t="shared" si="80"/>
        <v>60</v>
      </c>
    </row>
    <row r="1671" spans="1:11" x14ac:dyDescent="0.2">
      <c r="A1671" s="8">
        <f>IF(INDEX(中間シート!B$1:B$149,QUOTIENT(ROW(A1671)-2, 参照用!$J$12) + 3,1)&gt;0,
INDEX(中間シート!B$1:B$149,QUOTIENT(ROW(A1671)-2, 参照用!$J$12) + 3,1),
"")</f>
        <v>46038</v>
      </c>
      <c r="B1671" s="8" t="str">
        <f>IF(INDEX(中間シート!D$1:D$149,QUOTIENT(ROW(B1671)-2, 参照用!$J$12) + 3,1)&gt;0,
INDEX(中間シート!D$1:D$149,QUOTIENT(ROW(B1671)-2, 参照用!$J$12) + 3,1),
"")</f>
        <v>夜</v>
      </c>
      <c r="C1671" s="8" t="str">
        <f>INDEX(中間シート!$A$1:$AZ$149,MATCH(A1671&amp;B1671,中間シート!$A$1:$A$149,0),MATCH(C$1,中間シート!$A$2:$AZ$2,0))</f>
        <v/>
      </c>
      <c r="D1671" s="8" t="str">
        <f>INDEX(中間シート!$A$1:$AZ$149,MATCH($A1671&amp;$B1671,中間シート!$A$1:$A$149,0),MATCH(D$1,中間シート!$A$2:$AZ$2,0))</f>
        <v/>
      </c>
      <c r="E1671" t="str">
        <f>IF(
A1671="","",
VLOOKUP(MOD(ROW(A1671)-2, 参照用!$J$12) + 1,参照用!$N$1:$P$50,2,0)
)</f>
        <v>悪化サイン</v>
      </c>
      <c r="F1671" t="str">
        <f xml:space="preserve">
IF(A1671="","",
VLOOKUP(MOD(ROW(A1671)-2, 参照用!$J$12) + 1,参照用!$N$1:$P$50,3,0)
)</f>
        <v>外出不可</v>
      </c>
      <c r="G1671">
        <f xml:space="preserve">
IF(A1671="","",
IFERROR(
INDEX(中間シート!$B:$CB,
MATCH(A1671&amp;B1671,中間シート!$A$1:$A$149,0),
MATCH(F1671,中間シート!$B$2:$CB$2,0)
),
"")
)</f>
        <v>0</v>
      </c>
      <c r="H1671">
        <f t="shared" si="78"/>
        <v>0</v>
      </c>
      <c r="I1671" t="str">
        <f t="shared" si="79"/>
        <v/>
      </c>
      <c r="J1671" t="str">
        <f xml:space="preserve">
_xlfn.SWITCH(E1671,
"良好サイン",H1671*VLOOKUP(F1671,参照用!$P$2:$Q$55,2,0),
"注意サイン",H1671*VLOOKUP(F1671,参照用!$P$2:$Q$55,2,0),
""
)</f>
        <v/>
      </c>
      <c r="K1671" s="20">
        <f t="shared" si="80"/>
        <v>60</v>
      </c>
    </row>
    <row r="1672" spans="1:11" x14ac:dyDescent="0.2">
      <c r="A1672" s="8">
        <f>IF(INDEX(中間シート!B$1:B$149,QUOTIENT(ROW(A1672)-2, 参照用!$J$12) + 3,1)&gt;0,
INDEX(中間シート!B$1:B$149,QUOTIENT(ROW(A1672)-2, 参照用!$J$12) + 3,1),
"")</f>
        <v>46038</v>
      </c>
      <c r="B1672" s="8" t="str">
        <f>IF(INDEX(中間シート!D$1:D$149,QUOTIENT(ROW(B1672)-2, 参照用!$J$12) + 3,1)&gt;0,
INDEX(中間シート!D$1:D$149,QUOTIENT(ROW(B1672)-2, 参照用!$J$12) + 3,1),
"")</f>
        <v>夜</v>
      </c>
      <c r="C1672" s="8" t="str">
        <f>INDEX(中間シート!$A$1:$AZ$149,MATCH(A1672&amp;B1672,中間シート!$A$1:$A$149,0),MATCH(C$1,中間シート!$A$2:$AZ$2,0))</f>
        <v/>
      </c>
      <c r="D1672" s="8" t="str">
        <f>INDEX(中間シート!$A$1:$AZ$149,MATCH($A1672&amp;$B1672,中間シート!$A$1:$A$149,0),MATCH(D$1,中間シート!$A$2:$AZ$2,0))</f>
        <v/>
      </c>
      <c r="E1672" t="str">
        <f>IF(
A1672="","",
VLOOKUP(MOD(ROW(A1672)-2, 参照用!$J$12) + 1,参照用!$N$1:$P$50,2,0)
)</f>
        <v>悪化サイン</v>
      </c>
      <c r="F1672" t="str">
        <f xml:space="preserve">
IF(A1672="","",
VLOOKUP(MOD(ROW(A1672)-2, 参照用!$J$12) + 1,参照用!$N$1:$P$50,3,0)
)</f>
        <v>思考不能</v>
      </c>
      <c r="G1672">
        <f xml:space="preserve">
IF(A1672="","",
IFERROR(
INDEX(中間シート!$B:$CB,
MATCH(A1672&amp;B1672,中間シート!$A$1:$A$149,0),
MATCH(F1672,中間シート!$B$2:$CB$2,0)
),
"")
)</f>
        <v>0</v>
      </c>
      <c r="H1672">
        <f t="shared" si="78"/>
        <v>0</v>
      </c>
      <c r="I1672" t="str">
        <f t="shared" si="79"/>
        <v/>
      </c>
      <c r="J1672" t="str">
        <f xml:space="preserve">
_xlfn.SWITCH(E1672,
"良好サイン",H1672*VLOOKUP(F1672,参照用!$P$2:$Q$55,2,0),
"注意サイン",H1672*VLOOKUP(F1672,参照用!$P$2:$Q$55,2,0),
""
)</f>
        <v/>
      </c>
      <c r="K1672" s="20">
        <f t="shared" si="80"/>
        <v>60</v>
      </c>
    </row>
    <row r="1673" spans="1:11" x14ac:dyDescent="0.2">
      <c r="A1673" s="8">
        <f>IF(INDEX(中間シート!B$1:B$149,QUOTIENT(ROW(A1673)-2, 参照用!$J$12) + 3,1)&gt;0,
INDEX(中間シート!B$1:B$149,QUOTIENT(ROW(A1673)-2, 参照用!$J$12) + 3,1),
"")</f>
        <v>46038</v>
      </c>
      <c r="B1673" s="8" t="str">
        <f>IF(INDEX(中間シート!D$1:D$149,QUOTIENT(ROW(B1673)-2, 参照用!$J$12) + 3,1)&gt;0,
INDEX(中間シート!D$1:D$149,QUOTIENT(ROW(B1673)-2, 参照用!$J$12) + 3,1),
"")</f>
        <v>夜</v>
      </c>
      <c r="C1673" s="8" t="str">
        <f>INDEX(中間シート!$A$1:$AZ$149,MATCH(A1673&amp;B1673,中間シート!$A$1:$A$149,0),MATCH(C$1,中間シート!$A$2:$AZ$2,0))</f>
        <v/>
      </c>
      <c r="D1673" s="8" t="str">
        <f>INDEX(中間シート!$A$1:$AZ$149,MATCH($A1673&amp;$B1673,中間シート!$A$1:$A$149,0),MATCH(D$1,中間シート!$A$2:$AZ$2,0))</f>
        <v/>
      </c>
      <c r="E1673" t="str">
        <f>IF(
A1673="","",
VLOOKUP(MOD(ROW(A1673)-2, 参照用!$J$12) + 1,参照用!$N$1:$P$50,2,0)
)</f>
        <v>悪化サイン</v>
      </c>
      <c r="F1673" t="str">
        <f xml:space="preserve">
IF(A1673="","",
VLOOKUP(MOD(ROW(A1673)-2, 参照用!$J$12) + 1,参照用!$N$1:$P$50,3,0)
)</f>
        <v>人間不信</v>
      </c>
      <c r="G1673">
        <f xml:space="preserve">
IF(A1673="","",
IFERROR(
INDEX(中間シート!$B:$CB,
MATCH(A1673&amp;B1673,中間シート!$A$1:$A$149,0),
MATCH(F1673,中間シート!$B$2:$CB$2,0)
),
"")
)</f>
        <v>0</v>
      </c>
      <c r="H1673">
        <f t="shared" si="78"/>
        <v>0</v>
      </c>
      <c r="I1673" t="str">
        <f t="shared" si="79"/>
        <v/>
      </c>
      <c r="J1673" t="str">
        <f xml:space="preserve">
_xlfn.SWITCH(E1673,
"良好サイン",H1673*VLOOKUP(F1673,参照用!$P$2:$Q$55,2,0),
"注意サイン",H1673*VLOOKUP(F1673,参照用!$P$2:$Q$55,2,0),
""
)</f>
        <v/>
      </c>
      <c r="K1673" s="20">
        <f t="shared" si="80"/>
        <v>60</v>
      </c>
    </row>
    <row r="1674" spans="1:11" x14ac:dyDescent="0.2">
      <c r="A1674" s="8">
        <f>IF(INDEX(中間シート!B$1:B$149,QUOTIENT(ROW(A1674)-2, 参照用!$J$12) + 3,1)&gt;0,
INDEX(中間シート!B$1:B$149,QUOTIENT(ROW(A1674)-2, 参照用!$J$12) + 3,1),
"")</f>
        <v>46038</v>
      </c>
      <c r="B1674" s="8" t="str">
        <f>IF(INDEX(中間シート!D$1:D$149,QUOTIENT(ROW(B1674)-2, 参照用!$J$12) + 3,1)&gt;0,
INDEX(中間シート!D$1:D$149,QUOTIENT(ROW(B1674)-2, 参照用!$J$12) + 3,1),
"")</f>
        <v>夜</v>
      </c>
      <c r="C1674" s="8" t="str">
        <f>INDEX(中間シート!$A$1:$AZ$149,MATCH(A1674&amp;B1674,中間シート!$A$1:$A$149,0),MATCH(C$1,中間シート!$A$2:$AZ$2,0))</f>
        <v/>
      </c>
      <c r="D1674" s="8" t="str">
        <f>INDEX(中間シート!$A$1:$AZ$149,MATCH($A1674&amp;$B1674,中間シート!$A$1:$A$149,0),MATCH(D$1,中間シート!$A$2:$AZ$2,0))</f>
        <v/>
      </c>
      <c r="E1674" t="str">
        <f>IF(
A1674="","",
VLOOKUP(MOD(ROW(A1674)-2, 参照用!$J$12) + 1,参照用!$N$1:$P$50,2,0)
)</f>
        <v>悪化サイン</v>
      </c>
      <c r="F1674" t="str">
        <f xml:space="preserve">
IF(A1674="","",
VLOOKUP(MOD(ROW(A1674)-2, 参照用!$J$12) + 1,参照用!$N$1:$P$50,3,0)
)</f>
        <v>破壊衝動</v>
      </c>
      <c r="G1674">
        <f xml:space="preserve">
IF(A1674="","",
IFERROR(
INDEX(中間シート!$B:$CB,
MATCH(A1674&amp;B1674,中間シート!$A$1:$A$149,0),
MATCH(F1674,中間シート!$B$2:$CB$2,0)
),
"")
)</f>
        <v>0</v>
      </c>
      <c r="H1674">
        <f t="shared" si="78"/>
        <v>0</v>
      </c>
      <c r="I1674" t="str">
        <f t="shared" si="79"/>
        <v/>
      </c>
      <c r="J1674" t="str">
        <f xml:space="preserve">
_xlfn.SWITCH(E1674,
"良好サイン",H1674*VLOOKUP(F1674,参照用!$P$2:$Q$55,2,0),
"注意サイン",H1674*VLOOKUP(F1674,参照用!$P$2:$Q$55,2,0),
""
)</f>
        <v/>
      </c>
      <c r="K1674" s="20">
        <f t="shared" si="80"/>
        <v>60</v>
      </c>
    </row>
    <row r="1675" spans="1:11" x14ac:dyDescent="0.2">
      <c r="A1675" s="8">
        <f>IF(INDEX(中間シート!B$1:B$149,QUOTIENT(ROW(A1675)-2, 参照用!$J$12) + 3,1)&gt;0,
INDEX(中間シート!B$1:B$149,QUOTIENT(ROW(A1675)-2, 参照用!$J$12) + 3,1),
"")</f>
        <v>46038</v>
      </c>
      <c r="B1675" s="8" t="str">
        <f>IF(INDEX(中間シート!D$1:D$149,QUOTIENT(ROW(B1675)-2, 参照用!$J$12) + 3,1)&gt;0,
INDEX(中間シート!D$1:D$149,QUOTIENT(ROW(B1675)-2, 参照用!$J$12) + 3,1),
"")</f>
        <v>夜</v>
      </c>
      <c r="C1675" s="8" t="str">
        <f>INDEX(中間シート!$A$1:$AZ$149,MATCH(A1675&amp;B1675,中間シート!$A$1:$A$149,0),MATCH(C$1,中間シート!$A$2:$AZ$2,0))</f>
        <v/>
      </c>
      <c r="D1675" s="8" t="str">
        <f>INDEX(中間シート!$A$1:$AZ$149,MATCH($A1675&amp;$B1675,中間シート!$A$1:$A$149,0),MATCH(D$1,中間シート!$A$2:$AZ$2,0))</f>
        <v/>
      </c>
      <c r="E1675" t="str">
        <f>IF(
A1675="","",
VLOOKUP(MOD(ROW(A1675)-2, 参照用!$J$12) + 1,参照用!$N$1:$P$50,2,0)
)</f>
        <v>リカバリー</v>
      </c>
      <c r="F1675" t="str">
        <f xml:space="preserve">
IF(A1675="","",
VLOOKUP(MOD(ROW(A1675)-2, 参照用!$J$12) + 1,参照用!$N$1:$P$50,3,0)
)</f>
        <v>ストレッチ</v>
      </c>
      <c r="G1675">
        <f xml:space="preserve">
IF(A1675="","",
IFERROR(
INDEX(中間シート!$B:$CB,
MATCH(A1675&amp;B1675,中間シート!$A$1:$A$149,0),
MATCH(F1675,中間シート!$B$2:$CB$2,0)
),
"")
)</f>
        <v>0</v>
      </c>
      <c r="H1675">
        <f t="shared" si="78"/>
        <v>0</v>
      </c>
      <c r="I1675" t="str">
        <f t="shared" si="79"/>
        <v/>
      </c>
      <c r="J1675" t="str">
        <f xml:space="preserve">
_xlfn.SWITCH(E1675,
"良好サイン",H1675*VLOOKUP(F1675,参照用!$P$2:$Q$55,2,0),
"注意サイン",H1675*VLOOKUP(F1675,参照用!$P$2:$Q$55,2,0),
""
)</f>
        <v/>
      </c>
      <c r="K1675" s="20">
        <f t="shared" si="80"/>
        <v>60</v>
      </c>
    </row>
    <row r="1676" spans="1:11" x14ac:dyDescent="0.2">
      <c r="A1676" s="8">
        <f>IF(INDEX(中間シート!B$1:B$149,QUOTIENT(ROW(A1676)-2, 参照用!$J$12) + 3,1)&gt;0,
INDEX(中間シート!B$1:B$149,QUOTIENT(ROW(A1676)-2, 参照用!$J$12) + 3,1),
"")</f>
        <v>46038</v>
      </c>
      <c r="B1676" s="8" t="str">
        <f>IF(INDEX(中間シート!D$1:D$149,QUOTIENT(ROW(B1676)-2, 参照用!$J$12) + 3,1)&gt;0,
INDEX(中間シート!D$1:D$149,QUOTIENT(ROW(B1676)-2, 参照用!$J$12) + 3,1),
"")</f>
        <v>夜</v>
      </c>
      <c r="C1676" s="8" t="str">
        <f>INDEX(中間シート!$A$1:$AZ$149,MATCH(A1676&amp;B1676,中間シート!$A$1:$A$149,0),MATCH(C$1,中間シート!$A$2:$AZ$2,0))</f>
        <v/>
      </c>
      <c r="D1676" s="8" t="str">
        <f>INDEX(中間シート!$A$1:$AZ$149,MATCH($A1676&amp;$B1676,中間シート!$A$1:$A$149,0),MATCH(D$1,中間シート!$A$2:$AZ$2,0))</f>
        <v/>
      </c>
      <c r="E1676" t="str">
        <f>IF(
A1676="","",
VLOOKUP(MOD(ROW(A1676)-2, 参照用!$J$12) + 1,参照用!$N$1:$P$50,2,0)
)</f>
        <v>リカバリー</v>
      </c>
      <c r="F1676" t="str">
        <f xml:space="preserve">
IF(A1676="","",
VLOOKUP(MOD(ROW(A1676)-2, 参照用!$J$12) + 1,参照用!$N$1:$P$50,3,0)
)</f>
        <v>仮眠</v>
      </c>
      <c r="G1676">
        <f xml:space="preserve">
IF(A1676="","",
IFERROR(
INDEX(中間シート!$B:$CB,
MATCH(A1676&amp;B1676,中間シート!$A$1:$A$149,0),
MATCH(F1676,中間シート!$B$2:$CB$2,0)
),
"")
)</f>
        <v>0</v>
      </c>
      <c r="H1676">
        <f t="shared" si="78"/>
        <v>0</v>
      </c>
      <c r="I1676" t="str">
        <f t="shared" si="79"/>
        <v/>
      </c>
      <c r="J1676" t="str">
        <f xml:space="preserve">
_xlfn.SWITCH(E1676,
"良好サイン",H1676*VLOOKUP(F1676,参照用!$P$2:$Q$55,2,0),
"注意サイン",H1676*VLOOKUP(F1676,参照用!$P$2:$Q$55,2,0),
""
)</f>
        <v/>
      </c>
      <c r="K1676" s="20">
        <f t="shared" si="80"/>
        <v>60</v>
      </c>
    </row>
    <row r="1677" spans="1:11" x14ac:dyDescent="0.2">
      <c r="A1677" s="8">
        <f>IF(INDEX(中間シート!B$1:B$149,QUOTIENT(ROW(A1677)-2, 参照用!$J$12) + 3,1)&gt;0,
INDEX(中間シート!B$1:B$149,QUOTIENT(ROW(A1677)-2, 参照用!$J$12) + 3,1),
"")</f>
        <v>46038</v>
      </c>
      <c r="B1677" s="8" t="str">
        <f>IF(INDEX(中間シート!D$1:D$149,QUOTIENT(ROW(B1677)-2, 参照用!$J$12) + 3,1)&gt;0,
INDEX(中間シート!D$1:D$149,QUOTIENT(ROW(B1677)-2, 参照用!$J$12) + 3,1),
"")</f>
        <v>夜</v>
      </c>
      <c r="C1677" s="8" t="str">
        <f>INDEX(中間シート!$A$1:$AZ$149,MATCH(A1677&amp;B1677,中間シート!$A$1:$A$149,0),MATCH(C$1,中間シート!$A$2:$AZ$2,0))</f>
        <v/>
      </c>
      <c r="D1677" s="8" t="str">
        <f>INDEX(中間シート!$A$1:$AZ$149,MATCH($A1677&amp;$B1677,中間シート!$A$1:$A$149,0),MATCH(D$1,中間シート!$A$2:$AZ$2,0))</f>
        <v/>
      </c>
      <c r="E1677" t="str">
        <f>IF(
A1677="","",
VLOOKUP(MOD(ROW(A1677)-2, 参照用!$J$12) + 1,参照用!$N$1:$P$50,2,0)
)</f>
        <v>リカバリー</v>
      </c>
      <c r="F1677" t="str">
        <f xml:space="preserve">
IF(A1677="","",
VLOOKUP(MOD(ROW(A1677)-2, 参照用!$J$12) + 1,参照用!$N$1:$P$50,3,0)
)</f>
        <v>音楽</v>
      </c>
      <c r="G1677">
        <f xml:space="preserve">
IF(A1677="","",
IFERROR(
INDEX(中間シート!$B:$CB,
MATCH(A1677&amp;B1677,中間シート!$A$1:$A$149,0),
MATCH(F1677,中間シート!$B$2:$CB$2,0)
),
"")
)</f>
        <v>0</v>
      </c>
      <c r="H1677">
        <f t="shared" si="78"/>
        <v>0</v>
      </c>
      <c r="I1677" t="str">
        <f t="shared" si="79"/>
        <v/>
      </c>
      <c r="J1677" t="str">
        <f xml:space="preserve">
_xlfn.SWITCH(E1677,
"良好サイン",H1677*VLOOKUP(F1677,参照用!$P$2:$Q$55,2,0),
"注意サイン",H1677*VLOOKUP(F1677,参照用!$P$2:$Q$55,2,0),
""
)</f>
        <v/>
      </c>
      <c r="K1677" s="20">
        <f t="shared" si="80"/>
        <v>60</v>
      </c>
    </row>
    <row r="1678" spans="1:11" x14ac:dyDescent="0.2">
      <c r="A1678" s="8">
        <f>IF(INDEX(中間シート!B$1:B$149,QUOTIENT(ROW(A1678)-2, 参照用!$J$12) + 3,1)&gt;0,
INDEX(中間シート!B$1:B$149,QUOTIENT(ROW(A1678)-2, 参照用!$J$12) + 3,1),
"")</f>
        <v>46038</v>
      </c>
      <c r="B1678" s="8" t="str">
        <f>IF(INDEX(中間シート!D$1:D$149,QUOTIENT(ROW(B1678)-2, 参照用!$J$12) + 3,1)&gt;0,
INDEX(中間シート!D$1:D$149,QUOTIENT(ROW(B1678)-2, 参照用!$J$12) + 3,1),
"")</f>
        <v>夜</v>
      </c>
      <c r="C1678" s="8" t="str">
        <f>INDEX(中間シート!$A$1:$AZ$149,MATCH(A1678&amp;B1678,中間シート!$A$1:$A$149,0),MATCH(C$1,中間シート!$A$2:$AZ$2,0))</f>
        <v/>
      </c>
      <c r="D1678" s="8" t="str">
        <f>INDEX(中間シート!$A$1:$AZ$149,MATCH($A1678&amp;$B1678,中間シート!$A$1:$A$149,0),MATCH(D$1,中間シート!$A$2:$AZ$2,0))</f>
        <v/>
      </c>
      <c r="E1678" t="str">
        <f>IF(
A1678="","",
VLOOKUP(MOD(ROW(A1678)-2, 参照用!$J$12) + 1,参照用!$N$1:$P$50,2,0)
)</f>
        <v>リカバリー</v>
      </c>
      <c r="F1678" t="str">
        <f xml:space="preserve">
IF(A1678="","",
VLOOKUP(MOD(ROW(A1678)-2, 参照用!$J$12) + 1,参照用!$N$1:$P$50,3,0)
)</f>
        <v>頓服</v>
      </c>
      <c r="G1678">
        <f xml:space="preserve">
IF(A1678="","",
IFERROR(
INDEX(中間シート!$B:$CB,
MATCH(A1678&amp;B1678,中間シート!$A$1:$A$149,0),
MATCH(F1678,中間シート!$B$2:$CB$2,0)
),
"")
)</f>
        <v>0</v>
      </c>
      <c r="H1678">
        <f t="shared" si="78"/>
        <v>0</v>
      </c>
      <c r="I1678" t="str">
        <f t="shared" si="79"/>
        <v/>
      </c>
      <c r="J1678" t="str">
        <f xml:space="preserve">
_xlfn.SWITCH(E1678,
"良好サイン",H1678*VLOOKUP(F1678,参照用!$P$2:$Q$55,2,0),
"注意サイン",H1678*VLOOKUP(F1678,参照用!$P$2:$Q$55,2,0),
""
)</f>
        <v/>
      </c>
      <c r="K1678" s="20">
        <f t="shared" si="80"/>
        <v>60</v>
      </c>
    </row>
    <row r="1679" spans="1:11" x14ac:dyDescent="0.2">
      <c r="A1679" s="8">
        <f>IF(INDEX(中間シート!B$1:B$149,QUOTIENT(ROW(A1679)-2, 参照用!$J$12) + 3,1)&gt;0,
INDEX(中間シート!B$1:B$149,QUOTIENT(ROW(A1679)-2, 参照用!$J$12) + 3,1),
"")</f>
        <v>46038</v>
      </c>
      <c r="B1679" s="8" t="str">
        <f>IF(INDEX(中間シート!D$1:D$149,QUOTIENT(ROW(B1679)-2, 参照用!$J$12) + 3,1)&gt;0,
INDEX(中間シート!D$1:D$149,QUOTIENT(ROW(B1679)-2, 参照用!$J$12) + 3,1),
"")</f>
        <v>夜</v>
      </c>
      <c r="C1679" s="8" t="str">
        <f>INDEX(中間シート!$A$1:$AZ$149,MATCH(A1679&amp;B1679,中間シート!$A$1:$A$149,0),MATCH(C$1,中間シート!$A$2:$AZ$2,0))</f>
        <v/>
      </c>
      <c r="D1679" s="8" t="str">
        <f>INDEX(中間シート!$A$1:$AZ$149,MATCH($A1679&amp;$B1679,中間シート!$A$1:$A$149,0),MATCH(D$1,中間シート!$A$2:$AZ$2,0))</f>
        <v/>
      </c>
      <c r="E1679" t="str">
        <f>IF(
A1679="","",
VLOOKUP(MOD(ROW(A1679)-2, 参照用!$J$12) + 1,参照用!$N$1:$P$50,2,0)
)</f>
        <v>リカバリー</v>
      </c>
      <c r="F1679" t="str">
        <f xml:space="preserve">
IF(A1679="","",
VLOOKUP(MOD(ROW(A1679)-2, 参照用!$J$12) + 1,参照用!$N$1:$P$50,3,0)
)</f>
        <v>散歩</v>
      </c>
      <c r="G1679">
        <f xml:space="preserve">
IF(A1679="","",
IFERROR(
INDEX(中間シート!$B:$CB,
MATCH(A1679&amp;B1679,中間シート!$A$1:$A$149,0),
MATCH(F1679,中間シート!$B$2:$CB$2,0)
),
"")
)</f>
        <v>0</v>
      </c>
      <c r="H1679">
        <f t="shared" si="78"/>
        <v>0</v>
      </c>
      <c r="I1679" t="str">
        <f t="shared" si="79"/>
        <v/>
      </c>
      <c r="J1679" t="str">
        <f xml:space="preserve">
_xlfn.SWITCH(E1679,
"良好サイン",H1679*VLOOKUP(F1679,参照用!$P$2:$Q$55,2,0),
"注意サイン",H1679*VLOOKUP(F1679,参照用!$P$2:$Q$55,2,0),
""
)</f>
        <v/>
      </c>
      <c r="K1679" s="20">
        <f t="shared" si="80"/>
        <v>60</v>
      </c>
    </row>
    <row r="1680" spans="1:11" x14ac:dyDescent="0.2">
      <c r="A1680" s="8">
        <f>IF(INDEX(中間シート!B$1:B$149,QUOTIENT(ROW(A1680)-2, 参照用!$J$12) + 3,1)&gt;0,
INDEX(中間シート!B$1:B$149,QUOTIENT(ROW(A1680)-2, 参照用!$J$12) + 3,1),
"")</f>
        <v>46038</v>
      </c>
      <c r="B1680" s="8" t="str">
        <f>IF(INDEX(中間シート!D$1:D$149,QUOTIENT(ROW(B1680)-2, 参照用!$J$12) + 3,1)&gt;0,
INDEX(中間シート!D$1:D$149,QUOTIENT(ROW(B1680)-2, 参照用!$J$12) + 3,1),
"")</f>
        <v>夜</v>
      </c>
      <c r="C1680" s="8" t="str">
        <f>INDEX(中間シート!$A$1:$AZ$149,MATCH(A1680&amp;B1680,中間シート!$A$1:$A$149,0),MATCH(C$1,中間シート!$A$2:$AZ$2,0))</f>
        <v/>
      </c>
      <c r="D1680" s="8" t="str">
        <f>INDEX(中間シート!$A$1:$AZ$149,MATCH($A1680&amp;$B1680,中間シート!$A$1:$A$149,0),MATCH(D$1,中間シート!$A$2:$AZ$2,0))</f>
        <v/>
      </c>
      <c r="E1680" t="str">
        <f>IF(
A1680="","",
VLOOKUP(MOD(ROW(A1680)-2, 参照用!$J$12) + 1,参照用!$N$1:$P$50,2,0)
)</f>
        <v>服薬</v>
      </c>
      <c r="F1680" t="str">
        <f xml:space="preserve">
IF(A1680="","",
VLOOKUP(MOD(ROW(A1680)-2, 参照用!$J$12) + 1,参照用!$N$1:$P$50,3,0)
)</f>
        <v>いつもの薬</v>
      </c>
      <c r="G1680">
        <f xml:space="preserve">
IF(A1680="","",
IFERROR(
INDEX(中間シート!$B:$CB,
MATCH(A1680&amp;B1680,中間シート!$A$1:$A$149,0),
MATCH(F1680,中間シート!$B$2:$CB$2,0)
),
"")
)</f>
        <v>0</v>
      </c>
      <c r="H1680">
        <f t="shared" si="78"/>
        <v>0</v>
      </c>
      <c r="I1680" t="str">
        <f t="shared" si="79"/>
        <v/>
      </c>
      <c r="J1680" t="str">
        <f xml:space="preserve">
_xlfn.SWITCH(E1680,
"良好サイン",H1680*VLOOKUP(F1680,参照用!$P$2:$Q$55,2,0),
"注意サイン",H1680*VLOOKUP(F1680,参照用!$P$2:$Q$55,2,0),
""
)</f>
        <v/>
      </c>
      <c r="K1680" s="20">
        <f t="shared" si="80"/>
        <v>60</v>
      </c>
    </row>
    <row r="1681" spans="1:11" x14ac:dyDescent="0.2">
      <c r="A1681" s="8">
        <f>IF(INDEX(中間シート!B$1:B$149,QUOTIENT(ROW(A1681)-2, 参照用!$J$12) + 3,1)&gt;0,
INDEX(中間シート!B$1:B$149,QUOTIENT(ROW(A1681)-2, 参照用!$J$12) + 3,1),
"")</f>
        <v>46038</v>
      </c>
      <c r="B1681" s="8" t="str">
        <f>IF(INDEX(中間シート!D$1:D$149,QUOTIENT(ROW(B1681)-2, 参照用!$J$12) + 3,1)&gt;0,
INDEX(中間シート!D$1:D$149,QUOTIENT(ROW(B1681)-2, 参照用!$J$12) + 3,1),
"")</f>
        <v>夜</v>
      </c>
      <c r="C1681" s="8" t="str">
        <f>INDEX(中間シート!$A$1:$AZ$149,MATCH(A1681&amp;B1681,中間シート!$A$1:$A$149,0),MATCH(C$1,中間シート!$A$2:$AZ$2,0))</f>
        <v/>
      </c>
      <c r="D1681" s="8" t="str">
        <f>INDEX(中間シート!$A$1:$AZ$149,MATCH($A1681&amp;$B1681,中間シート!$A$1:$A$149,0),MATCH(D$1,中間シート!$A$2:$AZ$2,0))</f>
        <v/>
      </c>
      <c r="E1681" t="str">
        <f>IF(
A1681="","",
VLOOKUP(MOD(ROW(A1681)-2, 参照用!$J$12) + 1,参照用!$N$1:$P$50,2,0)
)</f>
        <v>備考</v>
      </c>
      <c r="F1681" t="str">
        <f xml:space="preserve">
IF(A1681="","",
VLOOKUP(MOD(ROW(A1681)-2, 参照用!$J$12) + 1,参照用!$N$1:$P$50,3,0)
)</f>
        <v>コメント</v>
      </c>
      <c r="G1681" t="str">
        <f xml:space="preserve">
IF(A1681="","",
IFERROR(
INDEX(中間シート!$B:$CB,
MATCH(A1681&amp;B1681,中間シート!$A$1:$A$149,0),
MATCH(F1681,中間シート!$B$2:$CB$2,0)
),
"")
)</f>
        <v/>
      </c>
      <c r="H1681" t="str">
        <f t="shared" si="78"/>
        <v/>
      </c>
      <c r="I1681" t="str">
        <f t="shared" si="79"/>
        <v/>
      </c>
      <c r="J1681" t="str">
        <f xml:space="preserve">
_xlfn.SWITCH(E1681,
"良好サイン",H1681*VLOOKUP(F1681,参照用!$P$2:$Q$55,2,0),
"注意サイン",H1681*VLOOKUP(F1681,参照用!$P$2:$Q$55,2,0),
""
)</f>
        <v/>
      </c>
      <c r="K1681" s="20">
        <f t="shared" si="80"/>
        <v>60</v>
      </c>
    </row>
    <row r="1682" spans="1:11" x14ac:dyDescent="0.2">
      <c r="A1682" s="8">
        <f>IF(INDEX(中間シート!B$1:B$149,QUOTIENT(ROW(A1682)-2, 参照用!$J$12) + 3,1)&gt;0,
INDEX(中間シート!B$1:B$149,QUOTIENT(ROW(A1682)-2, 参照用!$J$12) + 3,1),
"")</f>
        <v>46039</v>
      </c>
      <c r="B1682" s="8" t="str">
        <f>IF(INDEX(中間シート!D$1:D$149,QUOTIENT(ROW(B1682)-2, 参照用!$J$12) + 3,1)&gt;0,
INDEX(中間シート!D$1:D$149,QUOTIENT(ROW(B1682)-2, 参照用!$J$12) + 3,1),
"")</f>
        <v>朝</v>
      </c>
      <c r="C1682" s="8" t="str">
        <f>INDEX(中間シート!$A$1:$AZ$149,MATCH(A1682&amp;B1682,中間シート!$A$1:$A$149,0),MATCH(C$1,中間シート!$A$2:$AZ$2,0))</f>
        <v/>
      </c>
      <c r="D1682" s="8" t="str">
        <f>INDEX(中間シート!$A$1:$AZ$149,MATCH($A1682&amp;$B1682,中間シート!$A$1:$A$149,0),MATCH(D$1,中間シート!$A$2:$AZ$2,0))</f>
        <v/>
      </c>
      <c r="E1682" t="str">
        <f>IF(
A1682="","",
VLOOKUP(MOD(ROW(A1682)-2, 参照用!$J$12) + 1,参照用!$N$1:$P$50,2,0)
)</f>
        <v>日付</v>
      </c>
      <c r="F1682" t="str">
        <f xml:space="preserve">
IF(A1682="","",
VLOOKUP(MOD(ROW(A1682)-2, 参照用!$J$12) + 1,参照用!$N$1:$P$50,3,0)
)</f>
        <v>日付</v>
      </c>
      <c r="G1682">
        <f xml:space="preserve">
IF(A1682="","",
IFERROR(
INDEX(中間シート!$B:$CB,
MATCH(A1682&amp;B1682,中間シート!$A$1:$A$149,0),
MATCH(F1682,中間シート!$B$2:$CB$2,0)
),
"")
)</f>
        <v>46039</v>
      </c>
      <c r="H1682" t="str">
        <f t="shared" si="78"/>
        <v/>
      </c>
      <c r="I1682">
        <f t="shared" si="79"/>
        <v>46039</v>
      </c>
      <c r="J1682" t="str">
        <f xml:space="preserve">
_xlfn.SWITCH(E1682,
"良好サイン",H1682*VLOOKUP(F1682,参照用!$P$2:$Q$55,2,0),
"注意サイン",H1682*VLOOKUP(F1682,参照用!$P$2:$Q$55,2,0),
""
)</f>
        <v/>
      </c>
      <c r="K1682" s="20">
        <f t="shared" si="80"/>
        <v>60</v>
      </c>
    </row>
    <row r="1683" spans="1:11" x14ac:dyDescent="0.2">
      <c r="A1683" s="8">
        <f>IF(INDEX(中間シート!B$1:B$149,QUOTIENT(ROW(A1683)-2, 参照用!$J$12) + 3,1)&gt;0,
INDEX(中間シート!B$1:B$149,QUOTIENT(ROW(A1683)-2, 参照用!$J$12) + 3,1),
"")</f>
        <v>46039</v>
      </c>
      <c r="B1683" s="8" t="str">
        <f>IF(INDEX(中間シート!D$1:D$149,QUOTIENT(ROW(B1683)-2, 参照用!$J$12) + 3,1)&gt;0,
INDEX(中間シート!D$1:D$149,QUOTIENT(ROW(B1683)-2, 参照用!$J$12) + 3,1),
"")</f>
        <v>朝</v>
      </c>
      <c r="C1683" s="8" t="str">
        <f>INDEX(中間シート!$A$1:$AZ$149,MATCH(A1683&amp;B1683,中間シート!$A$1:$A$149,0),MATCH(C$1,中間シート!$A$2:$AZ$2,0))</f>
        <v/>
      </c>
      <c r="D1683" s="8" t="str">
        <f>INDEX(中間シート!$A$1:$AZ$149,MATCH($A1683&amp;$B1683,中間シート!$A$1:$A$149,0),MATCH(D$1,中間シート!$A$2:$AZ$2,0))</f>
        <v/>
      </c>
      <c r="E1683" t="str">
        <f>IF(
A1683="","",
VLOOKUP(MOD(ROW(A1683)-2, 参照用!$J$12) + 1,参照用!$N$1:$P$50,2,0)
)</f>
        <v>曜日</v>
      </c>
      <c r="F1683" t="str">
        <f xml:space="preserve">
IF(A1683="","",
VLOOKUP(MOD(ROW(A1683)-2, 参照用!$J$12) + 1,参照用!$N$1:$P$50,3,0)
)</f>
        <v>曜日</v>
      </c>
      <c r="G1683" t="str">
        <f xml:space="preserve">
IF(A1683="","",
IFERROR(
INDEX(中間シート!$B:$CB,
MATCH(A1683&amp;B1683,中間シート!$A$1:$A$149,0),
MATCH(F1683,中間シート!$B$2:$CB$2,0)
),
"")
)</f>
        <v>土</v>
      </c>
      <c r="H1683" t="str">
        <f t="shared" si="78"/>
        <v/>
      </c>
      <c r="I1683" t="str">
        <f t="shared" si="79"/>
        <v>土</v>
      </c>
      <c r="J1683" t="str">
        <f xml:space="preserve">
_xlfn.SWITCH(E1683,
"良好サイン",H1683*VLOOKUP(F1683,参照用!$P$2:$Q$55,2,0),
"注意サイン",H1683*VLOOKUP(F1683,参照用!$P$2:$Q$55,2,0),
""
)</f>
        <v/>
      </c>
      <c r="K1683" s="20">
        <f t="shared" si="80"/>
        <v>60</v>
      </c>
    </row>
    <row r="1684" spans="1:11" x14ac:dyDescent="0.2">
      <c r="A1684" s="8">
        <f>IF(INDEX(中間シート!B$1:B$149,QUOTIENT(ROW(A1684)-2, 参照用!$J$12) + 3,1)&gt;0,
INDEX(中間シート!B$1:B$149,QUOTIENT(ROW(A1684)-2, 参照用!$J$12) + 3,1),
"")</f>
        <v>46039</v>
      </c>
      <c r="B1684" s="8" t="str">
        <f>IF(INDEX(中間シート!D$1:D$149,QUOTIENT(ROW(B1684)-2, 参照用!$J$12) + 3,1)&gt;0,
INDEX(中間シート!D$1:D$149,QUOTIENT(ROW(B1684)-2, 参照用!$J$12) + 3,1),
"")</f>
        <v>朝</v>
      </c>
      <c r="C1684" s="8" t="str">
        <f>INDEX(中間シート!$A$1:$AZ$149,MATCH(A1684&amp;B1684,中間シート!$A$1:$A$149,0),MATCH(C$1,中間シート!$A$2:$AZ$2,0))</f>
        <v/>
      </c>
      <c r="D1684" s="8" t="str">
        <f>INDEX(中間シート!$A$1:$AZ$149,MATCH($A1684&amp;$B1684,中間シート!$A$1:$A$149,0),MATCH(D$1,中間シート!$A$2:$AZ$2,0))</f>
        <v/>
      </c>
      <c r="E1684" t="str">
        <f>IF(
A1684="","",
VLOOKUP(MOD(ROW(A1684)-2, 参照用!$J$12) + 1,参照用!$N$1:$P$50,2,0)
)</f>
        <v>時間帯</v>
      </c>
      <c r="F1684" t="str">
        <f xml:space="preserve">
IF(A1684="","",
VLOOKUP(MOD(ROW(A1684)-2, 参照用!$J$12) + 1,参照用!$N$1:$P$50,3,0)
)</f>
        <v>時間帯</v>
      </c>
      <c r="G1684" t="str">
        <f xml:space="preserve">
IF(A1684="","",
IFERROR(
INDEX(中間シート!$B:$CB,
MATCH(A1684&amp;B1684,中間シート!$A$1:$A$149,0),
MATCH(F1684,中間シート!$B$2:$CB$2,0)
),
"")
)</f>
        <v>朝</v>
      </c>
      <c r="H1684" t="str">
        <f t="shared" si="78"/>
        <v/>
      </c>
      <c r="I1684" t="str">
        <f t="shared" si="79"/>
        <v>朝</v>
      </c>
      <c r="J1684" t="str">
        <f xml:space="preserve">
_xlfn.SWITCH(E1684,
"良好サイン",H1684*VLOOKUP(F1684,参照用!$P$2:$Q$55,2,0),
"注意サイン",H1684*VLOOKUP(F1684,参照用!$P$2:$Q$55,2,0),
""
)</f>
        <v/>
      </c>
      <c r="K1684" s="20">
        <f t="shared" si="80"/>
        <v>60</v>
      </c>
    </row>
    <row r="1685" spans="1:11" x14ac:dyDescent="0.2">
      <c r="A1685" s="8">
        <f>IF(INDEX(中間シート!B$1:B$149,QUOTIENT(ROW(A1685)-2, 参照用!$J$12) + 3,1)&gt;0,
INDEX(中間シート!B$1:B$149,QUOTIENT(ROW(A1685)-2, 参照用!$J$12) + 3,1),
"")</f>
        <v>46039</v>
      </c>
      <c r="B1685" s="8" t="str">
        <f>IF(INDEX(中間シート!D$1:D$149,QUOTIENT(ROW(B1685)-2, 参照用!$J$12) + 3,1)&gt;0,
INDEX(中間シート!D$1:D$149,QUOTIENT(ROW(B1685)-2, 参照用!$J$12) + 3,1),
"")</f>
        <v>朝</v>
      </c>
      <c r="C1685" s="8" t="str">
        <f>INDEX(中間シート!$A$1:$AZ$149,MATCH(A1685&amp;B1685,中間シート!$A$1:$A$149,0),MATCH(C$1,中間シート!$A$2:$AZ$2,0))</f>
        <v/>
      </c>
      <c r="D1685" s="8" t="str">
        <f>INDEX(中間シート!$A$1:$AZ$149,MATCH($A1685&amp;$B1685,中間シート!$A$1:$A$149,0),MATCH(D$1,中間シート!$A$2:$AZ$2,0))</f>
        <v/>
      </c>
      <c r="E1685" t="str">
        <f>IF(
A1685="","",
VLOOKUP(MOD(ROW(A1685)-2, 参照用!$J$12) + 1,参照用!$N$1:$P$50,2,0)
)</f>
        <v>気候</v>
      </c>
      <c r="F1685" t="str">
        <f xml:space="preserve">
IF(A1685="","",
VLOOKUP(MOD(ROW(A1685)-2, 参照用!$J$12) + 1,参照用!$N$1:$P$50,3,0)
)</f>
        <v>天気</v>
      </c>
      <c r="G1685" t="str">
        <f xml:space="preserve">
IF(A1685="","",
IFERROR(
INDEX(中間シート!$B:$CB,
MATCH(A1685&amp;B1685,中間シート!$A$1:$A$149,0),
MATCH(F1685,中間シート!$B$2:$CB$2,0)
),
"")
)</f>
        <v/>
      </c>
      <c r="H1685" t="str">
        <f t="shared" si="78"/>
        <v/>
      </c>
      <c r="I1685" t="str">
        <f t="shared" si="79"/>
        <v/>
      </c>
      <c r="J1685" t="str">
        <f xml:space="preserve">
_xlfn.SWITCH(E1685,
"良好サイン",H1685*VLOOKUP(F1685,参照用!$P$2:$Q$55,2,0),
"注意サイン",H1685*VLOOKUP(F1685,参照用!$P$2:$Q$55,2,0),
""
)</f>
        <v/>
      </c>
      <c r="K1685" s="20">
        <f t="shared" si="80"/>
        <v>60</v>
      </c>
    </row>
    <row r="1686" spans="1:11" x14ac:dyDescent="0.2">
      <c r="A1686" s="8">
        <f>IF(INDEX(中間シート!B$1:B$149,QUOTIENT(ROW(A1686)-2, 参照用!$J$12) + 3,1)&gt;0,
INDEX(中間シート!B$1:B$149,QUOTIENT(ROW(A1686)-2, 参照用!$J$12) + 3,1),
"")</f>
        <v>46039</v>
      </c>
      <c r="B1686" s="8" t="str">
        <f>IF(INDEX(中間シート!D$1:D$149,QUOTIENT(ROW(B1686)-2, 参照用!$J$12) + 3,1)&gt;0,
INDEX(中間シート!D$1:D$149,QUOTIENT(ROW(B1686)-2, 参照用!$J$12) + 3,1),
"")</f>
        <v>朝</v>
      </c>
      <c r="C1686" s="8" t="str">
        <f>INDEX(中間シート!$A$1:$AZ$149,MATCH(A1686&amp;B1686,中間シート!$A$1:$A$149,0),MATCH(C$1,中間シート!$A$2:$AZ$2,0))</f>
        <v/>
      </c>
      <c r="D1686" s="8" t="str">
        <f>INDEX(中間シート!$A$1:$AZ$149,MATCH($A1686&amp;$B1686,中間シート!$A$1:$A$149,0),MATCH(D$1,中間シート!$A$2:$AZ$2,0))</f>
        <v/>
      </c>
      <c r="E1686" t="str">
        <f>IF(
A1686="","",
VLOOKUP(MOD(ROW(A1686)-2, 参照用!$J$12) + 1,参照用!$N$1:$P$50,2,0)
)</f>
        <v>気候</v>
      </c>
      <c r="F1686" t="str">
        <f xml:space="preserve">
IF(A1686="","",
VLOOKUP(MOD(ROW(A1686)-2, 参照用!$J$12) + 1,参照用!$N$1:$P$50,3,0)
)</f>
        <v>気温</v>
      </c>
      <c r="G1686" t="str">
        <f xml:space="preserve">
IF(A1686="","",
IFERROR(
INDEX(中間シート!$B:$CB,
MATCH(A1686&amp;B1686,中間シート!$A$1:$A$149,0),
MATCH(F1686,中間シート!$B$2:$CB$2,0)
),
"")
)</f>
        <v/>
      </c>
      <c r="H1686" t="str">
        <f t="shared" si="78"/>
        <v/>
      </c>
      <c r="I1686" t="str">
        <f t="shared" si="79"/>
        <v/>
      </c>
      <c r="J1686" t="str">
        <f xml:space="preserve">
_xlfn.SWITCH(E1686,
"良好サイン",H1686*VLOOKUP(F1686,参照用!$P$2:$Q$55,2,0),
"注意サイン",H1686*VLOOKUP(F1686,参照用!$P$2:$Q$55,2,0),
""
)</f>
        <v/>
      </c>
      <c r="K1686" s="20">
        <f t="shared" si="80"/>
        <v>60</v>
      </c>
    </row>
    <row r="1687" spans="1:11" x14ac:dyDescent="0.2">
      <c r="A1687" s="8">
        <f>IF(INDEX(中間シート!B$1:B$149,QUOTIENT(ROW(A1687)-2, 参照用!$J$12) + 3,1)&gt;0,
INDEX(中間シート!B$1:B$149,QUOTIENT(ROW(A1687)-2, 参照用!$J$12) + 3,1),
"")</f>
        <v>46039</v>
      </c>
      <c r="B1687" s="8" t="str">
        <f>IF(INDEX(中間シート!D$1:D$149,QUOTIENT(ROW(B1687)-2, 参照用!$J$12) + 3,1)&gt;0,
INDEX(中間シート!D$1:D$149,QUOTIENT(ROW(B1687)-2, 参照用!$J$12) + 3,1),
"")</f>
        <v>朝</v>
      </c>
      <c r="C1687" s="8" t="str">
        <f>INDEX(中間シート!$A$1:$AZ$149,MATCH(A1687&amp;B1687,中間シート!$A$1:$A$149,0),MATCH(C$1,中間シート!$A$2:$AZ$2,0))</f>
        <v/>
      </c>
      <c r="D1687" s="8" t="str">
        <f>INDEX(中間シート!$A$1:$AZ$149,MATCH($A1687&amp;$B1687,中間シート!$A$1:$A$149,0),MATCH(D$1,中間シート!$A$2:$AZ$2,0))</f>
        <v/>
      </c>
      <c r="E1687" t="str">
        <f>IF(
A1687="","",
VLOOKUP(MOD(ROW(A1687)-2, 参照用!$J$12) + 1,参照用!$N$1:$P$50,2,0)
)</f>
        <v>基礎指標</v>
      </c>
      <c r="F1687" t="str">
        <f xml:space="preserve">
IF(A1687="","",
VLOOKUP(MOD(ROW(A1687)-2, 参照用!$J$12) + 1,参照用!$N$1:$P$50,3,0)
)</f>
        <v>睡眠</v>
      </c>
      <c r="G1687">
        <f xml:space="preserve">
IF(A1687="","",
IFERROR(
INDEX(中間シート!$B:$CB,
MATCH(A1687&amp;B1687,中間シート!$A$1:$A$149,0),
MATCH(F1687,中間シート!$B$2:$CB$2,0)
),
"")
)</f>
        <v>0</v>
      </c>
      <c r="H1687">
        <f t="shared" si="78"/>
        <v>0</v>
      </c>
      <c r="I1687" t="str">
        <f t="shared" si="79"/>
        <v/>
      </c>
      <c r="J1687" t="str">
        <f xml:space="preserve">
_xlfn.SWITCH(E1687,
"良好サイン",H1687*VLOOKUP(F1687,参照用!$P$2:$Q$55,2,0),
"注意サイン",H1687*VLOOKUP(F1687,参照用!$P$2:$Q$55,2,0),
""
)</f>
        <v/>
      </c>
      <c r="K1687" s="20">
        <f t="shared" si="80"/>
        <v>60</v>
      </c>
    </row>
    <row r="1688" spans="1:11" x14ac:dyDescent="0.2">
      <c r="A1688" s="8">
        <f>IF(INDEX(中間シート!B$1:B$149,QUOTIENT(ROW(A1688)-2, 参照用!$J$12) + 3,1)&gt;0,
INDEX(中間シート!B$1:B$149,QUOTIENT(ROW(A1688)-2, 参照用!$J$12) + 3,1),
"")</f>
        <v>46039</v>
      </c>
      <c r="B1688" s="8" t="str">
        <f>IF(INDEX(中間シート!D$1:D$149,QUOTIENT(ROW(B1688)-2, 参照用!$J$12) + 3,1)&gt;0,
INDEX(中間シート!D$1:D$149,QUOTIENT(ROW(B1688)-2, 参照用!$J$12) + 3,1),
"")</f>
        <v>朝</v>
      </c>
      <c r="C1688" s="8" t="str">
        <f>INDEX(中間シート!$A$1:$AZ$149,MATCH(A1688&amp;B1688,中間シート!$A$1:$A$149,0),MATCH(C$1,中間シート!$A$2:$AZ$2,0))</f>
        <v/>
      </c>
      <c r="D1688" s="8" t="str">
        <f>INDEX(中間シート!$A$1:$AZ$149,MATCH($A1688&amp;$B1688,中間シート!$A$1:$A$149,0),MATCH(D$1,中間シート!$A$2:$AZ$2,0))</f>
        <v/>
      </c>
      <c r="E1688" t="str">
        <f>IF(
A1688="","",
VLOOKUP(MOD(ROW(A1688)-2, 参照用!$J$12) + 1,参照用!$N$1:$P$50,2,0)
)</f>
        <v>基礎指標</v>
      </c>
      <c r="F1688" t="str">
        <f xml:space="preserve">
IF(A1688="","",
VLOOKUP(MOD(ROW(A1688)-2, 参照用!$J$12) + 1,参照用!$N$1:$P$50,3,0)
)</f>
        <v>食事</v>
      </c>
      <c r="G1688">
        <f xml:space="preserve">
IF(A1688="","",
IFERROR(
INDEX(中間シート!$B:$CB,
MATCH(A1688&amp;B1688,中間シート!$A$1:$A$149,0),
MATCH(F1688,中間シート!$B$2:$CB$2,0)
),
"")
)</f>
        <v>0</v>
      </c>
      <c r="H1688">
        <f t="shared" si="78"/>
        <v>0</v>
      </c>
      <c r="I1688" t="str">
        <f t="shared" si="79"/>
        <v/>
      </c>
      <c r="J1688" t="str">
        <f xml:space="preserve">
_xlfn.SWITCH(E1688,
"良好サイン",H1688*VLOOKUP(F1688,参照用!$P$2:$Q$55,2,0),
"注意サイン",H1688*VLOOKUP(F1688,参照用!$P$2:$Q$55,2,0),
""
)</f>
        <v/>
      </c>
      <c r="K1688" s="20">
        <f t="shared" si="80"/>
        <v>60</v>
      </c>
    </row>
    <row r="1689" spans="1:11" x14ac:dyDescent="0.2">
      <c r="A1689" s="8">
        <f>IF(INDEX(中間シート!B$1:B$149,QUOTIENT(ROW(A1689)-2, 参照用!$J$12) + 3,1)&gt;0,
INDEX(中間シート!B$1:B$149,QUOTIENT(ROW(A1689)-2, 参照用!$J$12) + 3,1),
"")</f>
        <v>46039</v>
      </c>
      <c r="B1689" s="8" t="str">
        <f>IF(INDEX(中間シート!D$1:D$149,QUOTIENT(ROW(B1689)-2, 参照用!$J$12) + 3,1)&gt;0,
INDEX(中間シート!D$1:D$149,QUOTIENT(ROW(B1689)-2, 参照用!$J$12) + 3,1),
"")</f>
        <v>朝</v>
      </c>
      <c r="C1689" s="8" t="str">
        <f>INDEX(中間シート!$A$1:$AZ$149,MATCH(A1689&amp;B1689,中間シート!$A$1:$A$149,0),MATCH(C$1,中間シート!$A$2:$AZ$2,0))</f>
        <v/>
      </c>
      <c r="D1689" s="8" t="str">
        <f>INDEX(中間シート!$A$1:$AZ$149,MATCH($A1689&amp;$B1689,中間シート!$A$1:$A$149,0),MATCH(D$1,中間シート!$A$2:$AZ$2,0))</f>
        <v/>
      </c>
      <c r="E1689" t="str">
        <f>IF(
A1689="","",
VLOOKUP(MOD(ROW(A1689)-2, 参照用!$J$12) + 1,参照用!$N$1:$P$50,2,0)
)</f>
        <v>基礎指標</v>
      </c>
      <c r="F1689" t="str">
        <f xml:space="preserve">
IF(A1689="","",
VLOOKUP(MOD(ROW(A1689)-2, 参照用!$J$12) + 1,参照用!$N$1:$P$50,3,0)
)</f>
        <v>ストレス</v>
      </c>
      <c r="G1689">
        <f xml:space="preserve">
IF(A1689="","",
IFERROR(
INDEX(中間シート!$B:$CB,
MATCH(A1689&amp;B1689,中間シート!$A$1:$A$149,0),
MATCH(F1689,中間シート!$B$2:$CB$2,0)
),
"")
)</f>
        <v>0</v>
      </c>
      <c r="H1689">
        <f t="shared" si="78"/>
        <v>0</v>
      </c>
      <c r="I1689" t="str">
        <f t="shared" si="79"/>
        <v/>
      </c>
      <c r="J1689" t="str">
        <f xml:space="preserve">
_xlfn.SWITCH(E1689,
"良好サイン",H1689*VLOOKUP(F1689,参照用!$P$2:$Q$55,2,0),
"注意サイン",H1689*VLOOKUP(F1689,参照用!$P$2:$Q$55,2,0),
""
)</f>
        <v/>
      </c>
      <c r="K1689" s="20">
        <f t="shared" si="80"/>
        <v>60</v>
      </c>
    </row>
    <row r="1690" spans="1:11" x14ac:dyDescent="0.2">
      <c r="A1690" s="8">
        <f>IF(INDEX(中間シート!B$1:B$149,QUOTIENT(ROW(A1690)-2, 参照用!$J$12) + 3,1)&gt;0,
INDEX(中間シート!B$1:B$149,QUOTIENT(ROW(A1690)-2, 参照用!$J$12) + 3,1),
"")</f>
        <v>46039</v>
      </c>
      <c r="B1690" s="8" t="str">
        <f>IF(INDEX(中間シート!D$1:D$149,QUOTIENT(ROW(B1690)-2, 参照用!$J$12) + 3,1)&gt;0,
INDEX(中間シート!D$1:D$149,QUOTIENT(ROW(B1690)-2, 参照用!$J$12) + 3,1),
"")</f>
        <v>朝</v>
      </c>
      <c r="C1690" s="8" t="str">
        <f>INDEX(中間シート!$A$1:$AZ$149,MATCH(A1690&amp;B1690,中間シート!$A$1:$A$149,0),MATCH(C$1,中間シート!$A$2:$AZ$2,0))</f>
        <v/>
      </c>
      <c r="D1690" s="8" t="str">
        <f>INDEX(中間シート!$A$1:$AZ$149,MATCH($A1690&amp;$B1690,中間シート!$A$1:$A$149,0),MATCH(D$1,中間シート!$A$2:$AZ$2,0))</f>
        <v/>
      </c>
      <c r="E1690" t="str">
        <f>IF(
A1690="","",
VLOOKUP(MOD(ROW(A1690)-2, 参照用!$J$12) + 1,参照用!$N$1:$P$50,2,0)
)</f>
        <v>良好サイン</v>
      </c>
      <c r="F1690" t="str">
        <f xml:space="preserve">
IF(A1690="","",
VLOOKUP(MOD(ROW(A1690)-2, 参照用!$J$12) + 1,参照用!$N$1:$P$50,3,0)
)</f>
        <v>プラス思考</v>
      </c>
      <c r="G1690">
        <f xml:space="preserve">
IF(A1690="","",
IFERROR(
INDEX(中間シート!$B:$CB,
MATCH(A1690&amp;B1690,中間シート!$A$1:$A$149,0),
MATCH(F1690,中間シート!$B$2:$CB$2,0)
),
"")
)</f>
        <v>0</v>
      </c>
      <c r="H1690">
        <f t="shared" si="78"/>
        <v>0</v>
      </c>
      <c r="I1690" t="str">
        <f t="shared" si="79"/>
        <v/>
      </c>
      <c r="J1690">
        <f xml:space="preserve">
_xlfn.SWITCH(E1690,
"良好サイン",H1690*VLOOKUP(F1690,参照用!$P$2:$Q$55,2,0),
"注意サイン",H1690*VLOOKUP(F1690,参照用!$P$2:$Q$55,2,0),
""
)</f>
        <v>0</v>
      </c>
      <c r="K1690" s="20">
        <f t="shared" si="80"/>
        <v>60</v>
      </c>
    </row>
    <row r="1691" spans="1:11" x14ac:dyDescent="0.2">
      <c r="A1691" s="8">
        <f>IF(INDEX(中間シート!B$1:B$149,QUOTIENT(ROW(A1691)-2, 参照用!$J$12) + 3,1)&gt;0,
INDEX(中間シート!B$1:B$149,QUOTIENT(ROW(A1691)-2, 参照用!$J$12) + 3,1),
"")</f>
        <v>46039</v>
      </c>
      <c r="B1691" s="8" t="str">
        <f>IF(INDEX(中間シート!D$1:D$149,QUOTIENT(ROW(B1691)-2, 参照用!$J$12) + 3,1)&gt;0,
INDEX(中間シート!D$1:D$149,QUOTIENT(ROW(B1691)-2, 参照用!$J$12) + 3,1),
"")</f>
        <v>朝</v>
      </c>
      <c r="C1691" s="8" t="str">
        <f>INDEX(中間シート!$A$1:$AZ$149,MATCH(A1691&amp;B1691,中間シート!$A$1:$A$149,0),MATCH(C$1,中間シート!$A$2:$AZ$2,0))</f>
        <v/>
      </c>
      <c r="D1691" s="8" t="str">
        <f>INDEX(中間シート!$A$1:$AZ$149,MATCH($A1691&amp;$B1691,中間シート!$A$1:$A$149,0),MATCH(D$1,中間シート!$A$2:$AZ$2,0))</f>
        <v/>
      </c>
      <c r="E1691" t="str">
        <f>IF(
A1691="","",
VLOOKUP(MOD(ROW(A1691)-2, 参照用!$J$12) + 1,参照用!$N$1:$P$50,2,0)
)</f>
        <v>良好サイン</v>
      </c>
      <c r="F1691" t="str">
        <f xml:space="preserve">
IF(A1691="","",
VLOOKUP(MOD(ROW(A1691)-2, 参照用!$J$12) + 1,参照用!$N$1:$P$50,3,0)
)</f>
        <v>元気</v>
      </c>
      <c r="G1691">
        <f xml:space="preserve">
IF(A1691="","",
IFERROR(
INDEX(中間シート!$B:$CB,
MATCH(A1691&amp;B1691,中間シート!$A$1:$A$149,0),
MATCH(F1691,中間シート!$B$2:$CB$2,0)
),
"")
)</f>
        <v>0</v>
      </c>
      <c r="H1691">
        <f t="shared" si="78"/>
        <v>0</v>
      </c>
      <c r="I1691" t="str">
        <f t="shared" si="79"/>
        <v/>
      </c>
      <c r="J1691">
        <f xml:space="preserve">
_xlfn.SWITCH(E1691,
"良好サイン",H1691*VLOOKUP(F1691,参照用!$P$2:$Q$55,2,0),
"注意サイン",H1691*VLOOKUP(F1691,参照用!$P$2:$Q$55,2,0),
""
)</f>
        <v>0</v>
      </c>
      <c r="K1691" s="20">
        <f t="shared" si="80"/>
        <v>60</v>
      </c>
    </row>
    <row r="1692" spans="1:11" x14ac:dyDescent="0.2">
      <c r="A1692" s="8">
        <f>IF(INDEX(中間シート!B$1:B$149,QUOTIENT(ROW(A1692)-2, 参照用!$J$12) + 3,1)&gt;0,
INDEX(中間シート!B$1:B$149,QUOTIENT(ROW(A1692)-2, 参照用!$J$12) + 3,1),
"")</f>
        <v>46039</v>
      </c>
      <c r="B1692" s="8" t="str">
        <f>IF(INDEX(中間シート!D$1:D$149,QUOTIENT(ROW(B1692)-2, 参照用!$J$12) + 3,1)&gt;0,
INDEX(中間シート!D$1:D$149,QUOTIENT(ROW(B1692)-2, 参照用!$J$12) + 3,1),
"")</f>
        <v>朝</v>
      </c>
      <c r="C1692" s="8" t="str">
        <f>INDEX(中間シート!$A$1:$AZ$149,MATCH(A1692&amp;B1692,中間シート!$A$1:$A$149,0),MATCH(C$1,中間シート!$A$2:$AZ$2,0))</f>
        <v/>
      </c>
      <c r="D1692" s="8" t="str">
        <f>INDEX(中間シート!$A$1:$AZ$149,MATCH($A1692&amp;$B1692,中間シート!$A$1:$A$149,0),MATCH(D$1,中間シート!$A$2:$AZ$2,0))</f>
        <v/>
      </c>
      <c r="E1692" t="str">
        <f>IF(
A1692="","",
VLOOKUP(MOD(ROW(A1692)-2, 参照用!$J$12) + 1,参照用!$N$1:$P$50,2,0)
)</f>
        <v>良好サイン</v>
      </c>
      <c r="F1692" t="str">
        <f xml:space="preserve">
IF(A1692="","",
VLOOKUP(MOD(ROW(A1692)-2, 参照用!$J$12) + 1,参照用!$N$1:$P$50,3,0)
)</f>
        <v>やる気あり</v>
      </c>
      <c r="G1692">
        <f xml:space="preserve">
IF(A1692="","",
IFERROR(
INDEX(中間シート!$B:$CB,
MATCH(A1692&amp;B1692,中間シート!$A$1:$A$149,0),
MATCH(F1692,中間シート!$B$2:$CB$2,0)
),
"")
)</f>
        <v>0</v>
      </c>
      <c r="H1692">
        <f t="shared" si="78"/>
        <v>0</v>
      </c>
      <c r="I1692" t="str">
        <f t="shared" si="79"/>
        <v/>
      </c>
      <c r="J1692">
        <f xml:space="preserve">
_xlfn.SWITCH(E1692,
"良好サイン",H1692*VLOOKUP(F1692,参照用!$P$2:$Q$55,2,0),
"注意サイン",H1692*VLOOKUP(F1692,参照用!$P$2:$Q$55,2,0),
""
)</f>
        <v>0</v>
      </c>
      <c r="K1692" s="20">
        <f t="shared" si="80"/>
        <v>60</v>
      </c>
    </row>
    <row r="1693" spans="1:11" x14ac:dyDescent="0.2">
      <c r="A1693" s="8">
        <f>IF(INDEX(中間シート!B$1:B$149,QUOTIENT(ROW(A1693)-2, 参照用!$J$12) + 3,1)&gt;0,
INDEX(中間シート!B$1:B$149,QUOTIENT(ROW(A1693)-2, 参照用!$J$12) + 3,1),
"")</f>
        <v>46039</v>
      </c>
      <c r="B1693" s="8" t="str">
        <f>IF(INDEX(中間シート!D$1:D$149,QUOTIENT(ROW(B1693)-2, 参照用!$J$12) + 3,1)&gt;0,
INDEX(中間シート!D$1:D$149,QUOTIENT(ROW(B1693)-2, 参照用!$J$12) + 3,1),
"")</f>
        <v>朝</v>
      </c>
      <c r="C1693" s="8" t="str">
        <f>INDEX(中間シート!$A$1:$AZ$149,MATCH(A1693&amp;B1693,中間シート!$A$1:$A$149,0),MATCH(C$1,中間シート!$A$2:$AZ$2,0))</f>
        <v/>
      </c>
      <c r="D1693" s="8" t="str">
        <f>INDEX(中間シート!$A$1:$AZ$149,MATCH($A1693&amp;$B1693,中間シート!$A$1:$A$149,0),MATCH(D$1,中間シート!$A$2:$AZ$2,0))</f>
        <v/>
      </c>
      <c r="E1693" t="str">
        <f>IF(
A1693="","",
VLOOKUP(MOD(ROW(A1693)-2, 参照用!$J$12) + 1,参照用!$N$1:$P$50,2,0)
)</f>
        <v>良好サイン</v>
      </c>
      <c r="F1693" t="str">
        <f xml:space="preserve">
IF(A1693="","",
VLOOKUP(MOD(ROW(A1693)-2, 参照用!$J$12) + 1,参照用!$N$1:$P$50,3,0)
)</f>
        <v>心に余裕</v>
      </c>
      <c r="G1693">
        <f xml:space="preserve">
IF(A1693="","",
IFERROR(
INDEX(中間シート!$B:$CB,
MATCH(A1693&amp;B1693,中間シート!$A$1:$A$149,0),
MATCH(F1693,中間シート!$B$2:$CB$2,0)
),
"")
)</f>
        <v>0</v>
      </c>
      <c r="H1693">
        <f t="shared" si="78"/>
        <v>0</v>
      </c>
      <c r="I1693" t="str">
        <f t="shared" si="79"/>
        <v/>
      </c>
      <c r="J1693">
        <f xml:space="preserve">
_xlfn.SWITCH(E1693,
"良好サイン",H1693*VLOOKUP(F1693,参照用!$P$2:$Q$55,2,0),
"注意サイン",H1693*VLOOKUP(F1693,参照用!$P$2:$Q$55,2,0),
""
)</f>
        <v>0</v>
      </c>
      <c r="K1693" s="20">
        <f t="shared" si="80"/>
        <v>60</v>
      </c>
    </row>
    <row r="1694" spans="1:11" x14ac:dyDescent="0.2">
      <c r="A1694" s="8">
        <f>IF(INDEX(中間シート!B$1:B$149,QUOTIENT(ROW(A1694)-2, 参照用!$J$12) + 3,1)&gt;0,
INDEX(中間シート!B$1:B$149,QUOTIENT(ROW(A1694)-2, 参照用!$J$12) + 3,1),
"")</f>
        <v>46039</v>
      </c>
      <c r="B1694" s="8" t="str">
        <f>IF(INDEX(中間シート!D$1:D$149,QUOTIENT(ROW(B1694)-2, 参照用!$J$12) + 3,1)&gt;0,
INDEX(中間シート!D$1:D$149,QUOTIENT(ROW(B1694)-2, 参照用!$J$12) + 3,1),
"")</f>
        <v>朝</v>
      </c>
      <c r="C1694" s="8" t="str">
        <f>INDEX(中間シート!$A$1:$AZ$149,MATCH(A1694&amp;B1694,中間シート!$A$1:$A$149,0),MATCH(C$1,中間シート!$A$2:$AZ$2,0))</f>
        <v/>
      </c>
      <c r="D1694" s="8" t="str">
        <f>INDEX(中間シート!$A$1:$AZ$149,MATCH($A1694&amp;$B1694,中間シート!$A$1:$A$149,0),MATCH(D$1,中間シート!$A$2:$AZ$2,0))</f>
        <v/>
      </c>
      <c r="E1694" t="str">
        <f>IF(
A1694="","",
VLOOKUP(MOD(ROW(A1694)-2, 参照用!$J$12) + 1,参照用!$N$1:$P$50,2,0)
)</f>
        <v>良好サイン</v>
      </c>
      <c r="F1694" t="str">
        <f xml:space="preserve">
IF(A1694="","",
VLOOKUP(MOD(ROW(A1694)-2, 参照用!$J$12) + 1,参照用!$N$1:$P$50,3,0)
)</f>
        <v>イキイキ</v>
      </c>
      <c r="G1694">
        <f xml:space="preserve">
IF(A1694="","",
IFERROR(
INDEX(中間シート!$B:$CB,
MATCH(A1694&amp;B1694,中間シート!$A$1:$A$149,0),
MATCH(F1694,中間シート!$B$2:$CB$2,0)
),
"")
)</f>
        <v>0</v>
      </c>
      <c r="H1694">
        <f t="shared" si="78"/>
        <v>0</v>
      </c>
      <c r="I1694" t="str">
        <f t="shared" si="79"/>
        <v/>
      </c>
      <c r="J1694">
        <f xml:space="preserve">
_xlfn.SWITCH(E1694,
"良好サイン",H1694*VLOOKUP(F1694,参照用!$P$2:$Q$55,2,0),
"注意サイン",H1694*VLOOKUP(F1694,参照用!$P$2:$Q$55,2,0),
""
)</f>
        <v>0</v>
      </c>
      <c r="K1694" s="20">
        <f t="shared" si="80"/>
        <v>60</v>
      </c>
    </row>
    <row r="1695" spans="1:11" x14ac:dyDescent="0.2">
      <c r="A1695" s="8">
        <f>IF(INDEX(中間シート!B$1:B$149,QUOTIENT(ROW(A1695)-2, 参照用!$J$12) + 3,1)&gt;0,
INDEX(中間シート!B$1:B$149,QUOTIENT(ROW(A1695)-2, 参照用!$J$12) + 3,1),
"")</f>
        <v>46039</v>
      </c>
      <c r="B1695" s="8" t="str">
        <f>IF(INDEX(中間シート!D$1:D$149,QUOTIENT(ROW(B1695)-2, 参照用!$J$12) + 3,1)&gt;0,
INDEX(中間シート!D$1:D$149,QUOTIENT(ROW(B1695)-2, 参照用!$J$12) + 3,1),
"")</f>
        <v>朝</v>
      </c>
      <c r="C1695" s="8" t="str">
        <f>INDEX(中間シート!$A$1:$AZ$149,MATCH(A1695&amp;B1695,中間シート!$A$1:$A$149,0),MATCH(C$1,中間シート!$A$2:$AZ$2,0))</f>
        <v/>
      </c>
      <c r="D1695" s="8" t="str">
        <f>INDEX(中間シート!$A$1:$AZ$149,MATCH($A1695&amp;$B1695,中間シート!$A$1:$A$149,0),MATCH(D$1,中間シート!$A$2:$AZ$2,0))</f>
        <v/>
      </c>
      <c r="E1695" t="str">
        <f>IF(
A1695="","",
VLOOKUP(MOD(ROW(A1695)-2, 参照用!$J$12) + 1,参照用!$N$1:$P$50,2,0)
)</f>
        <v>良好サイン</v>
      </c>
      <c r="F1695" t="str">
        <f xml:space="preserve">
IF(A1695="","",
VLOOKUP(MOD(ROW(A1695)-2, 参照用!$J$12) + 1,参照用!$N$1:$P$50,3,0)
)</f>
        <v>活動的</v>
      </c>
      <c r="G1695">
        <f xml:space="preserve">
IF(A1695="","",
IFERROR(
INDEX(中間シート!$B:$CB,
MATCH(A1695&amp;B1695,中間シート!$A$1:$A$149,0),
MATCH(F1695,中間シート!$B$2:$CB$2,0)
),
"")
)</f>
        <v>0</v>
      </c>
      <c r="H1695">
        <f t="shared" si="78"/>
        <v>0</v>
      </c>
      <c r="I1695" t="str">
        <f t="shared" si="79"/>
        <v/>
      </c>
      <c r="J1695">
        <f xml:space="preserve">
_xlfn.SWITCH(E1695,
"良好サイン",H1695*VLOOKUP(F1695,参照用!$P$2:$Q$55,2,0),
"注意サイン",H1695*VLOOKUP(F1695,参照用!$P$2:$Q$55,2,0),
""
)</f>
        <v>0</v>
      </c>
      <c r="K1695" s="20">
        <f t="shared" si="80"/>
        <v>60</v>
      </c>
    </row>
    <row r="1696" spans="1:11" x14ac:dyDescent="0.2">
      <c r="A1696" s="8">
        <f>IF(INDEX(中間シート!B$1:B$149,QUOTIENT(ROW(A1696)-2, 参照用!$J$12) + 3,1)&gt;0,
INDEX(中間シート!B$1:B$149,QUOTIENT(ROW(A1696)-2, 参照用!$J$12) + 3,1),
"")</f>
        <v>46039</v>
      </c>
      <c r="B1696" s="8" t="str">
        <f>IF(INDEX(中間シート!D$1:D$149,QUOTIENT(ROW(B1696)-2, 参照用!$J$12) + 3,1)&gt;0,
INDEX(中間シート!D$1:D$149,QUOTIENT(ROW(B1696)-2, 参照用!$J$12) + 3,1),
"")</f>
        <v>朝</v>
      </c>
      <c r="C1696" s="8" t="str">
        <f>INDEX(中間シート!$A$1:$AZ$149,MATCH(A1696&amp;B1696,中間シート!$A$1:$A$149,0),MATCH(C$1,中間シート!$A$2:$AZ$2,0))</f>
        <v/>
      </c>
      <c r="D1696" s="8" t="str">
        <f>INDEX(中間シート!$A$1:$AZ$149,MATCH($A1696&amp;$B1696,中間シート!$A$1:$A$149,0),MATCH(D$1,中間シート!$A$2:$AZ$2,0))</f>
        <v/>
      </c>
      <c r="E1696" t="str">
        <f>IF(
A1696="","",
VLOOKUP(MOD(ROW(A1696)-2, 参照用!$J$12) + 1,参照用!$N$1:$P$50,2,0)
)</f>
        <v>注意サイン</v>
      </c>
      <c r="F1696" t="str">
        <f xml:space="preserve">
IF(A1696="","",
VLOOKUP(MOD(ROW(A1696)-2, 参照用!$J$12) + 1,参照用!$N$1:$P$50,3,0)
)</f>
        <v>ため息が増加</v>
      </c>
      <c r="G1696">
        <f xml:space="preserve">
IF(A1696="","",
IFERROR(
INDEX(中間シート!$B:$CB,
MATCH(A1696&amp;B1696,中間シート!$A$1:$A$149,0),
MATCH(F1696,中間シート!$B$2:$CB$2,0)
),
"")
)</f>
        <v>0</v>
      </c>
      <c r="H1696">
        <f t="shared" si="78"/>
        <v>0</v>
      </c>
      <c r="I1696" t="str">
        <f t="shared" si="79"/>
        <v/>
      </c>
      <c r="J1696">
        <f xml:space="preserve">
_xlfn.SWITCH(E1696,
"良好サイン",H1696*VLOOKUP(F1696,参照用!$P$2:$Q$55,2,0),
"注意サイン",H1696*VLOOKUP(F1696,参照用!$P$2:$Q$55,2,0),
""
)</f>
        <v>0</v>
      </c>
      <c r="K1696" s="20">
        <f t="shared" si="80"/>
        <v>60</v>
      </c>
    </row>
    <row r="1697" spans="1:11" x14ac:dyDescent="0.2">
      <c r="A1697" s="8">
        <f>IF(INDEX(中間シート!B$1:B$149,QUOTIENT(ROW(A1697)-2, 参照用!$J$12) + 3,1)&gt;0,
INDEX(中間シート!B$1:B$149,QUOTIENT(ROW(A1697)-2, 参照用!$J$12) + 3,1),
"")</f>
        <v>46039</v>
      </c>
      <c r="B1697" s="8" t="str">
        <f>IF(INDEX(中間シート!D$1:D$149,QUOTIENT(ROW(B1697)-2, 参照用!$J$12) + 3,1)&gt;0,
INDEX(中間シート!D$1:D$149,QUOTIENT(ROW(B1697)-2, 参照用!$J$12) + 3,1),
"")</f>
        <v>朝</v>
      </c>
      <c r="C1697" s="8" t="str">
        <f>INDEX(中間シート!$A$1:$AZ$149,MATCH(A1697&amp;B1697,中間シート!$A$1:$A$149,0),MATCH(C$1,中間シート!$A$2:$AZ$2,0))</f>
        <v/>
      </c>
      <c r="D1697" s="8" t="str">
        <f>INDEX(中間シート!$A$1:$AZ$149,MATCH($A1697&amp;$B1697,中間シート!$A$1:$A$149,0),MATCH(D$1,中間シート!$A$2:$AZ$2,0))</f>
        <v/>
      </c>
      <c r="E1697" t="str">
        <f>IF(
A1697="","",
VLOOKUP(MOD(ROW(A1697)-2, 参照用!$J$12) + 1,参照用!$N$1:$P$50,2,0)
)</f>
        <v>注意サイン</v>
      </c>
      <c r="F1697" t="str">
        <f xml:space="preserve">
IF(A1697="","",
VLOOKUP(MOD(ROW(A1697)-2, 参照用!$J$12) + 1,参照用!$N$1:$P$50,3,0)
)</f>
        <v>もやもや</v>
      </c>
      <c r="G1697">
        <f xml:space="preserve">
IF(A1697="","",
IFERROR(
INDEX(中間シート!$B:$CB,
MATCH(A1697&amp;B1697,中間シート!$A$1:$A$149,0),
MATCH(F1697,中間シート!$B$2:$CB$2,0)
),
"")
)</f>
        <v>0</v>
      </c>
      <c r="H1697">
        <f t="shared" si="78"/>
        <v>0</v>
      </c>
      <c r="I1697" t="str">
        <f t="shared" si="79"/>
        <v/>
      </c>
      <c r="J1697">
        <f xml:space="preserve">
_xlfn.SWITCH(E1697,
"良好サイン",H1697*VLOOKUP(F1697,参照用!$P$2:$Q$55,2,0),
"注意サイン",H1697*VLOOKUP(F1697,参照用!$P$2:$Q$55,2,0),
""
)</f>
        <v>0</v>
      </c>
      <c r="K1697" s="20">
        <f t="shared" si="80"/>
        <v>60</v>
      </c>
    </row>
    <row r="1698" spans="1:11" x14ac:dyDescent="0.2">
      <c r="A1698" s="8">
        <f>IF(INDEX(中間シート!B$1:B$149,QUOTIENT(ROW(A1698)-2, 参照用!$J$12) + 3,1)&gt;0,
INDEX(中間シート!B$1:B$149,QUOTIENT(ROW(A1698)-2, 参照用!$J$12) + 3,1),
"")</f>
        <v>46039</v>
      </c>
      <c r="B1698" s="8" t="str">
        <f>IF(INDEX(中間シート!D$1:D$149,QUOTIENT(ROW(B1698)-2, 参照用!$J$12) + 3,1)&gt;0,
INDEX(中間シート!D$1:D$149,QUOTIENT(ROW(B1698)-2, 参照用!$J$12) + 3,1),
"")</f>
        <v>朝</v>
      </c>
      <c r="C1698" s="8" t="str">
        <f>INDEX(中間シート!$A$1:$AZ$149,MATCH(A1698&amp;B1698,中間シート!$A$1:$A$149,0),MATCH(C$1,中間シート!$A$2:$AZ$2,0))</f>
        <v/>
      </c>
      <c r="D1698" s="8" t="str">
        <f>INDEX(中間シート!$A$1:$AZ$149,MATCH($A1698&amp;$B1698,中間シート!$A$1:$A$149,0),MATCH(D$1,中間シート!$A$2:$AZ$2,0))</f>
        <v/>
      </c>
      <c r="E1698" t="str">
        <f>IF(
A1698="","",
VLOOKUP(MOD(ROW(A1698)-2, 参照用!$J$12) + 1,参照用!$N$1:$P$50,2,0)
)</f>
        <v>注意サイン</v>
      </c>
      <c r="F1698" t="str">
        <f xml:space="preserve">
IF(A1698="","",
VLOOKUP(MOD(ROW(A1698)-2, 参照用!$J$12) + 1,参照用!$N$1:$P$50,3,0)
)</f>
        <v>だるい</v>
      </c>
      <c r="G1698">
        <f xml:space="preserve">
IF(A1698="","",
IFERROR(
INDEX(中間シート!$B:$CB,
MATCH(A1698&amp;B1698,中間シート!$A$1:$A$149,0),
MATCH(F1698,中間シート!$B$2:$CB$2,0)
),
"")
)</f>
        <v>0</v>
      </c>
      <c r="H1698">
        <f t="shared" si="78"/>
        <v>0</v>
      </c>
      <c r="I1698" t="str">
        <f t="shared" si="79"/>
        <v/>
      </c>
      <c r="J1698">
        <f xml:space="preserve">
_xlfn.SWITCH(E1698,
"良好サイン",H1698*VLOOKUP(F1698,参照用!$P$2:$Q$55,2,0),
"注意サイン",H1698*VLOOKUP(F1698,参照用!$P$2:$Q$55,2,0),
""
)</f>
        <v>0</v>
      </c>
      <c r="K1698" s="20">
        <f t="shared" si="80"/>
        <v>60</v>
      </c>
    </row>
    <row r="1699" spans="1:11" x14ac:dyDescent="0.2">
      <c r="A1699" s="8">
        <f>IF(INDEX(中間シート!B$1:B$149,QUOTIENT(ROW(A1699)-2, 参照用!$J$12) + 3,1)&gt;0,
INDEX(中間シート!B$1:B$149,QUOTIENT(ROW(A1699)-2, 参照用!$J$12) + 3,1),
"")</f>
        <v>46039</v>
      </c>
      <c r="B1699" s="8" t="str">
        <f>IF(INDEX(中間シート!D$1:D$149,QUOTIENT(ROW(B1699)-2, 参照用!$J$12) + 3,1)&gt;0,
INDEX(中間シート!D$1:D$149,QUOTIENT(ROW(B1699)-2, 参照用!$J$12) + 3,1),
"")</f>
        <v>朝</v>
      </c>
      <c r="C1699" s="8" t="str">
        <f>INDEX(中間シート!$A$1:$AZ$149,MATCH(A1699&amp;B1699,中間シート!$A$1:$A$149,0),MATCH(C$1,中間シート!$A$2:$AZ$2,0))</f>
        <v/>
      </c>
      <c r="D1699" s="8" t="str">
        <f>INDEX(中間シート!$A$1:$AZ$149,MATCH($A1699&amp;$B1699,中間シート!$A$1:$A$149,0),MATCH(D$1,中間シート!$A$2:$AZ$2,0))</f>
        <v/>
      </c>
      <c r="E1699" t="str">
        <f>IF(
A1699="","",
VLOOKUP(MOD(ROW(A1699)-2, 参照用!$J$12) + 1,参照用!$N$1:$P$50,2,0)
)</f>
        <v>注意サイン</v>
      </c>
      <c r="F1699" t="str">
        <f xml:space="preserve">
IF(A1699="","",
VLOOKUP(MOD(ROW(A1699)-2, 参照用!$J$12) + 1,参照用!$N$1:$P$50,3,0)
)</f>
        <v>ぼーっとする</v>
      </c>
      <c r="G1699">
        <f xml:space="preserve">
IF(A1699="","",
IFERROR(
INDEX(中間シート!$B:$CB,
MATCH(A1699&amp;B1699,中間シート!$A$1:$A$149,0),
MATCH(F1699,中間シート!$B$2:$CB$2,0)
),
"")
)</f>
        <v>0</v>
      </c>
      <c r="H1699">
        <f t="shared" si="78"/>
        <v>0</v>
      </c>
      <c r="I1699" t="str">
        <f t="shared" si="79"/>
        <v/>
      </c>
      <c r="J1699">
        <f xml:space="preserve">
_xlfn.SWITCH(E1699,
"良好サイン",H1699*VLOOKUP(F1699,参照用!$P$2:$Q$55,2,0),
"注意サイン",H1699*VLOOKUP(F1699,参照用!$P$2:$Q$55,2,0),
""
)</f>
        <v>0</v>
      </c>
      <c r="K1699" s="20">
        <f t="shared" si="80"/>
        <v>60</v>
      </c>
    </row>
    <row r="1700" spans="1:11" x14ac:dyDescent="0.2">
      <c r="A1700" s="8">
        <f>IF(INDEX(中間シート!B$1:B$149,QUOTIENT(ROW(A1700)-2, 参照用!$J$12) + 3,1)&gt;0,
INDEX(中間シート!B$1:B$149,QUOTIENT(ROW(A1700)-2, 参照用!$J$12) + 3,1),
"")</f>
        <v>46039</v>
      </c>
      <c r="B1700" s="8" t="str">
        <f>IF(INDEX(中間シート!D$1:D$149,QUOTIENT(ROW(B1700)-2, 参照用!$J$12) + 3,1)&gt;0,
INDEX(中間シート!D$1:D$149,QUOTIENT(ROW(B1700)-2, 参照用!$J$12) + 3,1),
"")</f>
        <v>朝</v>
      </c>
      <c r="C1700" s="8" t="str">
        <f>INDEX(中間シート!$A$1:$AZ$149,MATCH(A1700&amp;B1700,中間シート!$A$1:$A$149,0),MATCH(C$1,中間シート!$A$2:$AZ$2,0))</f>
        <v/>
      </c>
      <c r="D1700" s="8" t="str">
        <f>INDEX(中間シート!$A$1:$AZ$149,MATCH($A1700&amp;$B1700,中間シート!$A$1:$A$149,0),MATCH(D$1,中間シート!$A$2:$AZ$2,0))</f>
        <v/>
      </c>
      <c r="E1700" t="str">
        <f>IF(
A1700="","",
VLOOKUP(MOD(ROW(A1700)-2, 参照用!$J$12) + 1,参照用!$N$1:$P$50,2,0)
)</f>
        <v>注意サイン</v>
      </c>
      <c r="F1700" t="str">
        <f xml:space="preserve">
IF(A1700="","",
VLOOKUP(MOD(ROW(A1700)-2, 参照用!$J$12) + 1,参照用!$N$1:$P$50,3,0)
)</f>
        <v>協調性が低下</v>
      </c>
      <c r="G1700">
        <f xml:space="preserve">
IF(A1700="","",
IFERROR(
INDEX(中間シート!$B:$CB,
MATCH(A1700&amp;B1700,中間シート!$A$1:$A$149,0),
MATCH(F1700,中間シート!$B$2:$CB$2,0)
),
"")
)</f>
        <v>0</v>
      </c>
      <c r="H1700">
        <f t="shared" si="78"/>
        <v>0</v>
      </c>
      <c r="I1700" t="str">
        <f t="shared" si="79"/>
        <v/>
      </c>
      <c r="J1700">
        <f xml:space="preserve">
_xlfn.SWITCH(E1700,
"良好サイン",H1700*VLOOKUP(F1700,参照用!$P$2:$Q$55,2,0),
"注意サイン",H1700*VLOOKUP(F1700,参照用!$P$2:$Q$55,2,0),
""
)</f>
        <v>0</v>
      </c>
      <c r="K1700" s="20">
        <f t="shared" si="80"/>
        <v>60</v>
      </c>
    </row>
    <row r="1701" spans="1:11" x14ac:dyDescent="0.2">
      <c r="A1701" s="8">
        <f>IF(INDEX(中間シート!B$1:B$149,QUOTIENT(ROW(A1701)-2, 参照用!$J$12) + 3,1)&gt;0,
INDEX(中間シート!B$1:B$149,QUOTIENT(ROW(A1701)-2, 参照用!$J$12) + 3,1),
"")</f>
        <v>46039</v>
      </c>
      <c r="B1701" s="8" t="str">
        <f>IF(INDEX(中間シート!D$1:D$149,QUOTIENT(ROW(B1701)-2, 参照用!$J$12) + 3,1)&gt;0,
INDEX(中間シート!D$1:D$149,QUOTIENT(ROW(B1701)-2, 参照用!$J$12) + 3,1),
"")</f>
        <v>朝</v>
      </c>
      <c r="C1701" s="8" t="str">
        <f>INDEX(中間シート!$A$1:$AZ$149,MATCH(A1701&amp;B1701,中間シート!$A$1:$A$149,0),MATCH(C$1,中間シート!$A$2:$AZ$2,0))</f>
        <v/>
      </c>
      <c r="D1701" s="8" t="str">
        <f>INDEX(中間シート!$A$1:$AZ$149,MATCH($A1701&amp;$B1701,中間シート!$A$1:$A$149,0),MATCH(D$1,中間シート!$A$2:$AZ$2,0))</f>
        <v/>
      </c>
      <c r="E1701" t="str">
        <f>IF(
A1701="","",
VLOOKUP(MOD(ROW(A1701)-2, 参照用!$J$12) + 1,参照用!$N$1:$P$50,2,0)
)</f>
        <v>注意サイン</v>
      </c>
      <c r="F1701" t="str">
        <f xml:space="preserve">
IF(A1701="","",
VLOOKUP(MOD(ROW(A1701)-2, 参照用!$J$12) + 1,参照用!$N$1:$P$50,3,0)
)</f>
        <v>憂鬱</v>
      </c>
      <c r="G1701">
        <f xml:space="preserve">
IF(A1701="","",
IFERROR(
INDEX(中間シート!$B:$CB,
MATCH(A1701&amp;B1701,中間シート!$A$1:$A$149,0),
MATCH(F1701,中間シート!$B$2:$CB$2,0)
),
"")
)</f>
        <v>0</v>
      </c>
      <c r="H1701">
        <f t="shared" si="78"/>
        <v>0</v>
      </c>
      <c r="I1701" t="str">
        <f t="shared" si="79"/>
        <v/>
      </c>
      <c r="J1701">
        <f xml:space="preserve">
_xlfn.SWITCH(E1701,
"良好サイン",H1701*VLOOKUP(F1701,参照用!$P$2:$Q$55,2,0),
"注意サイン",H1701*VLOOKUP(F1701,参照用!$P$2:$Q$55,2,0),
""
)</f>
        <v>0</v>
      </c>
      <c r="K1701" s="20">
        <f t="shared" si="80"/>
        <v>60</v>
      </c>
    </row>
    <row r="1702" spans="1:11" x14ac:dyDescent="0.2">
      <c r="A1702" s="8">
        <f>IF(INDEX(中間シート!B$1:B$149,QUOTIENT(ROW(A1702)-2, 参照用!$J$12) + 3,1)&gt;0,
INDEX(中間シート!B$1:B$149,QUOTIENT(ROW(A1702)-2, 参照用!$J$12) + 3,1),
"")</f>
        <v>46039</v>
      </c>
      <c r="B1702" s="8" t="str">
        <f>IF(INDEX(中間シート!D$1:D$149,QUOTIENT(ROW(B1702)-2, 参照用!$J$12) + 3,1)&gt;0,
INDEX(中間シート!D$1:D$149,QUOTIENT(ROW(B1702)-2, 参照用!$J$12) + 3,1),
"")</f>
        <v>朝</v>
      </c>
      <c r="C1702" s="8" t="str">
        <f>INDEX(中間シート!$A$1:$AZ$149,MATCH(A1702&amp;B1702,中間シート!$A$1:$A$149,0),MATCH(C$1,中間シート!$A$2:$AZ$2,0))</f>
        <v/>
      </c>
      <c r="D1702" s="8" t="str">
        <f>INDEX(中間シート!$A$1:$AZ$149,MATCH($A1702&amp;$B1702,中間シート!$A$1:$A$149,0),MATCH(D$1,中間シート!$A$2:$AZ$2,0))</f>
        <v/>
      </c>
      <c r="E1702" t="str">
        <f>IF(
A1702="","",
VLOOKUP(MOD(ROW(A1702)-2, 参照用!$J$12) + 1,参照用!$N$1:$P$50,2,0)
)</f>
        <v>注意サイン</v>
      </c>
      <c r="F1702" t="str">
        <f xml:space="preserve">
IF(A1702="","",
VLOOKUP(MOD(ROW(A1702)-2, 参照用!$J$12) + 1,参照用!$N$1:$P$50,3,0)
)</f>
        <v>やる気が無い</v>
      </c>
      <c r="G1702">
        <f xml:space="preserve">
IF(A1702="","",
IFERROR(
INDEX(中間シート!$B:$CB,
MATCH(A1702&amp;B1702,中間シート!$A$1:$A$149,0),
MATCH(F1702,中間シート!$B$2:$CB$2,0)
),
"")
)</f>
        <v>0</v>
      </c>
      <c r="H1702">
        <f t="shared" si="78"/>
        <v>0</v>
      </c>
      <c r="I1702" t="str">
        <f t="shared" si="79"/>
        <v/>
      </c>
      <c r="J1702">
        <f xml:space="preserve">
_xlfn.SWITCH(E1702,
"良好サイン",H1702*VLOOKUP(F1702,参照用!$P$2:$Q$55,2,0),
"注意サイン",H1702*VLOOKUP(F1702,参照用!$P$2:$Q$55,2,0),
""
)</f>
        <v>0</v>
      </c>
      <c r="K1702" s="20">
        <f t="shared" si="80"/>
        <v>60</v>
      </c>
    </row>
    <row r="1703" spans="1:11" x14ac:dyDescent="0.2">
      <c r="A1703" s="8">
        <f>IF(INDEX(中間シート!B$1:B$149,QUOTIENT(ROW(A1703)-2, 参照用!$J$12) + 3,1)&gt;0,
INDEX(中間シート!B$1:B$149,QUOTIENT(ROW(A1703)-2, 参照用!$J$12) + 3,1),
"")</f>
        <v>46039</v>
      </c>
      <c r="B1703" s="8" t="str">
        <f>IF(INDEX(中間シート!D$1:D$149,QUOTIENT(ROW(B1703)-2, 参照用!$J$12) + 3,1)&gt;0,
INDEX(中間シート!D$1:D$149,QUOTIENT(ROW(B1703)-2, 参照用!$J$12) + 3,1),
"")</f>
        <v>朝</v>
      </c>
      <c r="C1703" s="8" t="str">
        <f>INDEX(中間シート!$A$1:$AZ$149,MATCH(A1703&amp;B1703,中間シート!$A$1:$A$149,0),MATCH(C$1,中間シート!$A$2:$AZ$2,0))</f>
        <v/>
      </c>
      <c r="D1703" s="8" t="str">
        <f>INDEX(中間シート!$A$1:$AZ$149,MATCH($A1703&amp;$B1703,中間シート!$A$1:$A$149,0),MATCH(D$1,中間シート!$A$2:$AZ$2,0))</f>
        <v/>
      </c>
      <c r="E1703" t="str">
        <f>IF(
A1703="","",
VLOOKUP(MOD(ROW(A1703)-2, 参照用!$J$12) + 1,参照用!$N$1:$P$50,2,0)
)</f>
        <v>注意サイン</v>
      </c>
      <c r="F1703" t="str">
        <f xml:space="preserve">
IF(A1703="","",
VLOOKUP(MOD(ROW(A1703)-2, 参照用!$J$12) + 1,参照用!$N$1:$P$50,3,0)
)</f>
        <v>物忘れ</v>
      </c>
      <c r="G1703">
        <f xml:space="preserve">
IF(A1703="","",
IFERROR(
INDEX(中間シート!$B:$CB,
MATCH(A1703&amp;B1703,中間シート!$A$1:$A$149,0),
MATCH(F1703,中間シート!$B$2:$CB$2,0)
),
"")
)</f>
        <v>0</v>
      </c>
      <c r="H1703">
        <f t="shared" si="78"/>
        <v>0</v>
      </c>
      <c r="I1703" t="str">
        <f t="shared" si="79"/>
        <v/>
      </c>
      <c r="J1703">
        <f xml:space="preserve">
_xlfn.SWITCH(E1703,
"良好サイン",H1703*VLOOKUP(F1703,参照用!$P$2:$Q$55,2,0),
"注意サイン",H1703*VLOOKUP(F1703,参照用!$P$2:$Q$55,2,0),
""
)</f>
        <v>0</v>
      </c>
      <c r="K1703" s="20">
        <f t="shared" si="80"/>
        <v>60</v>
      </c>
    </row>
    <row r="1704" spans="1:11" x14ac:dyDescent="0.2">
      <c r="A1704" s="8">
        <f>IF(INDEX(中間シート!B$1:B$149,QUOTIENT(ROW(A1704)-2, 参照用!$J$12) + 3,1)&gt;0,
INDEX(中間シート!B$1:B$149,QUOTIENT(ROW(A1704)-2, 参照用!$J$12) + 3,1),
"")</f>
        <v>46039</v>
      </c>
      <c r="B1704" s="8" t="str">
        <f>IF(INDEX(中間シート!D$1:D$149,QUOTIENT(ROW(B1704)-2, 参照用!$J$12) + 3,1)&gt;0,
INDEX(中間シート!D$1:D$149,QUOTIENT(ROW(B1704)-2, 参照用!$J$12) + 3,1),
"")</f>
        <v>朝</v>
      </c>
      <c r="C1704" s="8" t="str">
        <f>INDEX(中間シート!$A$1:$AZ$149,MATCH(A1704&amp;B1704,中間シート!$A$1:$A$149,0),MATCH(C$1,中間シート!$A$2:$AZ$2,0))</f>
        <v/>
      </c>
      <c r="D1704" s="8" t="str">
        <f>INDEX(中間シート!$A$1:$AZ$149,MATCH($A1704&amp;$B1704,中間シート!$A$1:$A$149,0),MATCH(D$1,中間シート!$A$2:$AZ$2,0))</f>
        <v/>
      </c>
      <c r="E1704" t="str">
        <f>IF(
A1704="","",
VLOOKUP(MOD(ROW(A1704)-2, 参照用!$J$12) + 1,参照用!$N$1:$P$50,2,0)
)</f>
        <v>悪化サイン</v>
      </c>
      <c r="F1704" t="str">
        <f xml:space="preserve">
IF(A1704="","",
VLOOKUP(MOD(ROW(A1704)-2, 参照用!$J$12) + 1,参照用!$N$1:$P$50,3,0)
)</f>
        <v>イライラ</v>
      </c>
      <c r="G1704">
        <f xml:space="preserve">
IF(A1704="","",
IFERROR(
INDEX(中間シート!$B:$CB,
MATCH(A1704&amp;B1704,中間シート!$A$1:$A$149,0),
MATCH(F1704,中間シート!$B$2:$CB$2,0)
),
"")
)</f>
        <v>0</v>
      </c>
      <c r="H1704">
        <f t="shared" si="78"/>
        <v>0</v>
      </c>
      <c r="I1704" t="str">
        <f t="shared" si="79"/>
        <v/>
      </c>
      <c r="J1704" t="str">
        <f xml:space="preserve">
_xlfn.SWITCH(E1704,
"良好サイン",H1704*VLOOKUP(F1704,参照用!$P$2:$Q$55,2,0),
"注意サイン",H1704*VLOOKUP(F1704,参照用!$P$2:$Q$55,2,0),
""
)</f>
        <v/>
      </c>
      <c r="K1704" s="20">
        <f t="shared" si="80"/>
        <v>60</v>
      </c>
    </row>
    <row r="1705" spans="1:11" x14ac:dyDescent="0.2">
      <c r="A1705" s="8">
        <f>IF(INDEX(中間シート!B$1:B$149,QUOTIENT(ROW(A1705)-2, 参照用!$J$12) + 3,1)&gt;0,
INDEX(中間シート!B$1:B$149,QUOTIENT(ROW(A1705)-2, 参照用!$J$12) + 3,1),
"")</f>
        <v>46039</v>
      </c>
      <c r="B1705" s="8" t="str">
        <f>IF(INDEX(中間シート!D$1:D$149,QUOTIENT(ROW(B1705)-2, 参照用!$J$12) + 3,1)&gt;0,
INDEX(中間シート!D$1:D$149,QUOTIENT(ROW(B1705)-2, 参照用!$J$12) + 3,1),
"")</f>
        <v>朝</v>
      </c>
      <c r="C1705" s="8" t="str">
        <f>INDEX(中間シート!$A$1:$AZ$149,MATCH(A1705&amp;B1705,中間シート!$A$1:$A$149,0),MATCH(C$1,中間シート!$A$2:$AZ$2,0))</f>
        <v/>
      </c>
      <c r="D1705" s="8" t="str">
        <f>INDEX(中間シート!$A$1:$AZ$149,MATCH($A1705&amp;$B1705,中間シート!$A$1:$A$149,0),MATCH(D$1,中間シート!$A$2:$AZ$2,0))</f>
        <v/>
      </c>
      <c r="E1705" t="str">
        <f>IF(
A1705="","",
VLOOKUP(MOD(ROW(A1705)-2, 参照用!$J$12) + 1,参照用!$N$1:$P$50,2,0)
)</f>
        <v>悪化サイン</v>
      </c>
      <c r="F1705" t="str">
        <f xml:space="preserve">
IF(A1705="","",
VLOOKUP(MOD(ROW(A1705)-2, 参照用!$J$12) + 1,参照用!$N$1:$P$50,3,0)
)</f>
        <v>恐怖心</v>
      </c>
      <c r="G1705">
        <f xml:space="preserve">
IF(A1705="","",
IFERROR(
INDEX(中間シート!$B:$CB,
MATCH(A1705&amp;B1705,中間シート!$A$1:$A$149,0),
MATCH(F1705,中間シート!$B$2:$CB$2,0)
),
"")
)</f>
        <v>0</v>
      </c>
      <c r="H1705">
        <f t="shared" si="78"/>
        <v>0</v>
      </c>
      <c r="I1705" t="str">
        <f t="shared" si="79"/>
        <v/>
      </c>
      <c r="J1705" t="str">
        <f xml:space="preserve">
_xlfn.SWITCH(E1705,
"良好サイン",H1705*VLOOKUP(F1705,参照用!$P$2:$Q$55,2,0),
"注意サイン",H1705*VLOOKUP(F1705,参照用!$P$2:$Q$55,2,0),
""
)</f>
        <v/>
      </c>
      <c r="K1705" s="20">
        <f t="shared" si="80"/>
        <v>60</v>
      </c>
    </row>
    <row r="1706" spans="1:11" x14ac:dyDescent="0.2">
      <c r="A1706" s="8">
        <f>IF(INDEX(中間シート!B$1:B$149,QUOTIENT(ROW(A1706)-2, 参照用!$J$12) + 3,1)&gt;0,
INDEX(中間シート!B$1:B$149,QUOTIENT(ROW(A1706)-2, 参照用!$J$12) + 3,1),
"")</f>
        <v>46039</v>
      </c>
      <c r="B1706" s="8" t="str">
        <f>IF(INDEX(中間シート!D$1:D$149,QUOTIENT(ROW(B1706)-2, 参照用!$J$12) + 3,1)&gt;0,
INDEX(中間シート!D$1:D$149,QUOTIENT(ROW(B1706)-2, 参照用!$J$12) + 3,1),
"")</f>
        <v>朝</v>
      </c>
      <c r="C1706" s="8" t="str">
        <f>INDEX(中間シート!$A$1:$AZ$149,MATCH(A1706&amp;B1706,中間シート!$A$1:$A$149,0),MATCH(C$1,中間シート!$A$2:$AZ$2,0))</f>
        <v/>
      </c>
      <c r="D1706" s="8" t="str">
        <f>INDEX(中間シート!$A$1:$AZ$149,MATCH($A1706&amp;$B1706,中間シート!$A$1:$A$149,0),MATCH(D$1,中間シート!$A$2:$AZ$2,0))</f>
        <v/>
      </c>
      <c r="E1706" t="str">
        <f>IF(
A1706="","",
VLOOKUP(MOD(ROW(A1706)-2, 参照用!$J$12) + 1,参照用!$N$1:$P$50,2,0)
)</f>
        <v>悪化サイン</v>
      </c>
      <c r="F1706" t="str">
        <f xml:space="preserve">
IF(A1706="","",
VLOOKUP(MOD(ROW(A1706)-2, 参照用!$J$12) + 1,参照用!$N$1:$P$50,3,0)
)</f>
        <v>外出不可</v>
      </c>
      <c r="G1706">
        <f xml:space="preserve">
IF(A1706="","",
IFERROR(
INDEX(中間シート!$B:$CB,
MATCH(A1706&amp;B1706,中間シート!$A$1:$A$149,0),
MATCH(F1706,中間シート!$B$2:$CB$2,0)
),
"")
)</f>
        <v>0</v>
      </c>
      <c r="H1706">
        <f t="shared" si="78"/>
        <v>0</v>
      </c>
      <c r="I1706" t="str">
        <f t="shared" si="79"/>
        <v/>
      </c>
      <c r="J1706" t="str">
        <f xml:space="preserve">
_xlfn.SWITCH(E1706,
"良好サイン",H1706*VLOOKUP(F1706,参照用!$P$2:$Q$55,2,0),
"注意サイン",H1706*VLOOKUP(F1706,参照用!$P$2:$Q$55,2,0),
""
)</f>
        <v/>
      </c>
      <c r="K1706" s="20">
        <f t="shared" si="80"/>
        <v>60</v>
      </c>
    </row>
    <row r="1707" spans="1:11" x14ac:dyDescent="0.2">
      <c r="A1707" s="8">
        <f>IF(INDEX(中間シート!B$1:B$149,QUOTIENT(ROW(A1707)-2, 参照用!$J$12) + 3,1)&gt;0,
INDEX(中間シート!B$1:B$149,QUOTIENT(ROW(A1707)-2, 参照用!$J$12) + 3,1),
"")</f>
        <v>46039</v>
      </c>
      <c r="B1707" s="8" t="str">
        <f>IF(INDEX(中間シート!D$1:D$149,QUOTIENT(ROW(B1707)-2, 参照用!$J$12) + 3,1)&gt;0,
INDEX(中間シート!D$1:D$149,QUOTIENT(ROW(B1707)-2, 参照用!$J$12) + 3,1),
"")</f>
        <v>朝</v>
      </c>
      <c r="C1707" s="8" t="str">
        <f>INDEX(中間シート!$A$1:$AZ$149,MATCH(A1707&amp;B1707,中間シート!$A$1:$A$149,0),MATCH(C$1,中間シート!$A$2:$AZ$2,0))</f>
        <v/>
      </c>
      <c r="D1707" s="8" t="str">
        <f>INDEX(中間シート!$A$1:$AZ$149,MATCH($A1707&amp;$B1707,中間シート!$A$1:$A$149,0),MATCH(D$1,中間シート!$A$2:$AZ$2,0))</f>
        <v/>
      </c>
      <c r="E1707" t="str">
        <f>IF(
A1707="","",
VLOOKUP(MOD(ROW(A1707)-2, 参照用!$J$12) + 1,参照用!$N$1:$P$50,2,0)
)</f>
        <v>悪化サイン</v>
      </c>
      <c r="F1707" t="str">
        <f xml:space="preserve">
IF(A1707="","",
VLOOKUP(MOD(ROW(A1707)-2, 参照用!$J$12) + 1,参照用!$N$1:$P$50,3,0)
)</f>
        <v>思考不能</v>
      </c>
      <c r="G1707">
        <f xml:space="preserve">
IF(A1707="","",
IFERROR(
INDEX(中間シート!$B:$CB,
MATCH(A1707&amp;B1707,中間シート!$A$1:$A$149,0),
MATCH(F1707,中間シート!$B$2:$CB$2,0)
),
"")
)</f>
        <v>0</v>
      </c>
      <c r="H1707">
        <f t="shared" si="78"/>
        <v>0</v>
      </c>
      <c r="I1707" t="str">
        <f t="shared" si="79"/>
        <v/>
      </c>
      <c r="J1707" t="str">
        <f xml:space="preserve">
_xlfn.SWITCH(E1707,
"良好サイン",H1707*VLOOKUP(F1707,参照用!$P$2:$Q$55,2,0),
"注意サイン",H1707*VLOOKUP(F1707,参照用!$P$2:$Q$55,2,0),
""
)</f>
        <v/>
      </c>
      <c r="K1707" s="20">
        <f t="shared" si="80"/>
        <v>60</v>
      </c>
    </row>
    <row r="1708" spans="1:11" x14ac:dyDescent="0.2">
      <c r="A1708" s="8">
        <f>IF(INDEX(中間シート!B$1:B$149,QUOTIENT(ROW(A1708)-2, 参照用!$J$12) + 3,1)&gt;0,
INDEX(中間シート!B$1:B$149,QUOTIENT(ROW(A1708)-2, 参照用!$J$12) + 3,1),
"")</f>
        <v>46039</v>
      </c>
      <c r="B1708" s="8" t="str">
        <f>IF(INDEX(中間シート!D$1:D$149,QUOTIENT(ROW(B1708)-2, 参照用!$J$12) + 3,1)&gt;0,
INDEX(中間シート!D$1:D$149,QUOTIENT(ROW(B1708)-2, 参照用!$J$12) + 3,1),
"")</f>
        <v>朝</v>
      </c>
      <c r="C1708" s="8" t="str">
        <f>INDEX(中間シート!$A$1:$AZ$149,MATCH(A1708&amp;B1708,中間シート!$A$1:$A$149,0),MATCH(C$1,中間シート!$A$2:$AZ$2,0))</f>
        <v/>
      </c>
      <c r="D1708" s="8" t="str">
        <f>INDEX(中間シート!$A$1:$AZ$149,MATCH($A1708&amp;$B1708,中間シート!$A$1:$A$149,0),MATCH(D$1,中間シート!$A$2:$AZ$2,0))</f>
        <v/>
      </c>
      <c r="E1708" t="str">
        <f>IF(
A1708="","",
VLOOKUP(MOD(ROW(A1708)-2, 参照用!$J$12) + 1,参照用!$N$1:$P$50,2,0)
)</f>
        <v>悪化サイン</v>
      </c>
      <c r="F1708" t="str">
        <f xml:space="preserve">
IF(A1708="","",
VLOOKUP(MOD(ROW(A1708)-2, 参照用!$J$12) + 1,参照用!$N$1:$P$50,3,0)
)</f>
        <v>人間不信</v>
      </c>
      <c r="G1708">
        <f xml:space="preserve">
IF(A1708="","",
IFERROR(
INDEX(中間シート!$B:$CB,
MATCH(A1708&amp;B1708,中間シート!$A$1:$A$149,0),
MATCH(F1708,中間シート!$B$2:$CB$2,0)
),
"")
)</f>
        <v>0</v>
      </c>
      <c r="H1708">
        <f t="shared" si="78"/>
        <v>0</v>
      </c>
      <c r="I1708" t="str">
        <f t="shared" si="79"/>
        <v/>
      </c>
      <c r="J1708" t="str">
        <f xml:space="preserve">
_xlfn.SWITCH(E1708,
"良好サイン",H1708*VLOOKUP(F1708,参照用!$P$2:$Q$55,2,0),
"注意サイン",H1708*VLOOKUP(F1708,参照用!$P$2:$Q$55,2,0),
""
)</f>
        <v/>
      </c>
      <c r="K1708" s="20">
        <f t="shared" si="80"/>
        <v>60</v>
      </c>
    </row>
    <row r="1709" spans="1:11" x14ac:dyDescent="0.2">
      <c r="A1709" s="8">
        <f>IF(INDEX(中間シート!B$1:B$149,QUOTIENT(ROW(A1709)-2, 参照用!$J$12) + 3,1)&gt;0,
INDEX(中間シート!B$1:B$149,QUOTIENT(ROW(A1709)-2, 参照用!$J$12) + 3,1),
"")</f>
        <v>46039</v>
      </c>
      <c r="B1709" s="8" t="str">
        <f>IF(INDEX(中間シート!D$1:D$149,QUOTIENT(ROW(B1709)-2, 参照用!$J$12) + 3,1)&gt;0,
INDEX(中間シート!D$1:D$149,QUOTIENT(ROW(B1709)-2, 参照用!$J$12) + 3,1),
"")</f>
        <v>朝</v>
      </c>
      <c r="C1709" s="8" t="str">
        <f>INDEX(中間シート!$A$1:$AZ$149,MATCH(A1709&amp;B1709,中間シート!$A$1:$A$149,0),MATCH(C$1,中間シート!$A$2:$AZ$2,0))</f>
        <v/>
      </c>
      <c r="D1709" s="8" t="str">
        <f>INDEX(中間シート!$A$1:$AZ$149,MATCH($A1709&amp;$B1709,中間シート!$A$1:$A$149,0),MATCH(D$1,中間シート!$A$2:$AZ$2,0))</f>
        <v/>
      </c>
      <c r="E1709" t="str">
        <f>IF(
A1709="","",
VLOOKUP(MOD(ROW(A1709)-2, 参照用!$J$12) + 1,参照用!$N$1:$P$50,2,0)
)</f>
        <v>悪化サイン</v>
      </c>
      <c r="F1709" t="str">
        <f xml:space="preserve">
IF(A1709="","",
VLOOKUP(MOD(ROW(A1709)-2, 参照用!$J$12) + 1,参照用!$N$1:$P$50,3,0)
)</f>
        <v>破壊衝動</v>
      </c>
      <c r="G1709">
        <f xml:space="preserve">
IF(A1709="","",
IFERROR(
INDEX(中間シート!$B:$CB,
MATCH(A1709&amp;B1709,中間シート!$A$1:$A$149,0),
MATCH(F1709,中間シート!$B$2:$CB$2,0)
),
"")
)</f>
        <v>0</v>
      </c>
      <c r="H1709">
        <f t="shared" si="78"/>
        <v>0</v>
      </c>
      <c r="I1709" t="str">
        <f t="shared" si="79"/>
        <v/>
      </c>
      <c r="J1709" t="str">
        <f xml:space="preserve">
_xlfn.SWITCH(E1709,
"良好サイン",H1709*VLOOKUP(F1709,参照用!$P$2:$Q$55,2,0),
"注意サイン",H1709*VLOOKUP(F1709,参照用!$P$2:$Q$55,2,0),
""
)</f>
        <v/>
      </c>
      <c r="K1709" s="20">
        <f t="shared" si="80"/>
        <v>60</v>
      </c>
    </row>
    <row r="1710" spans="1:11" x14ac:dyDescent="0.2">
      <c r="A1710" s="8">
        <f>IF(INDEX(中間シート!B$1:B$149,QUOTIENT(ROW(A1710)-2, 参照用!$J$12) + 3,1)&gt;0,
INDEX(中間シート!B$1:B$149,QUOTIENT(ROW(A1710)-2, 参照用!$J$12) + 3,1),
"")</f>
        <v>46039</v>
      </c>
      <c r="B1710" s="8" t="str">
        <f>IF(INDEX(中間シート!D$1:D$149,QUOTIENT(ROW(B1710)-2, 参照用!$J$12) + 3,1)&gt;0,
INDEX(中間シート!D$1:D$149,QUOTIENT(ROW(B1710)-2, 参照用!$J$12) + 3,1),
"")</f>
        <v>朝</v>
      </c>
      <c r="C1710" s="8" t="str">
        <f>INDEX(中間シート!$A$1:$AZ$149,MATCH(A1710&amp;B1710,中間シート!$A$1:$A$149,0),MATCH(C$1,中間シート!$A$2:$AZ$2,0))</f>
        <v/>
      </c>
      <c r="D1710" s="8" t="str">
        <f>INDEX(中間シート!$A$1:$AZ$149,MATCH($A1710&amp;$B1710,中間シート!$A$1:$A$149,0),MATCH(D$1,中間シート!$A$2:$AZ$2,0))</f>
        <v/>
      </c>
      <c r="E1710" t="str">
        <f>IF(
A1710="","",
VLOOKUP(MOD(ROW(A1710)-2, 参照用!$J$12) + 1,参照用!$N$1:$P$50,2,0)
)</f>
        <v>リカバリー</v>
      </c>
      <c r="F1710" t="str">
        <f xml:space="preserve">
IF(A1710="","",
VLOOKUP(MOD(ROW(A1710)-2, 参照用!$J$12) + 1,参照用!$N$1:$P$50,3,0)
)</f>
        <v>ストレッチ</v>
      </c>
      <c r="G1710">
        <f xml:space="preserve">
IF(A1710="","",
IFERROR(
INDEX(中間シート!$B:$CB,
MATCH(A1710&amp;B1710,中間シート!$A$1:$A$149,0),
MATCH(F1710,中間シート!$B$2:$CB$2,0)
),
"")
)</f>
        <v>0</v>
      </c>
      <c r="H1710">
        <f t="shared" si="78"/>
        <v>0</v>
      </c>
      <c r="I1710" t="str">
        <f t="shared" si="79"/>
        <v/>
      </c>
      <c r="J1710" t="str">
        <f xml:space="preserve">
_xlfn.SWITCH(E1710,
"良好サイン",H1710*VLOOKUP(F1710,参照用!$P$2:$Q$55,2,0),
"注意サイン",H1710*VLOOKUP(F1710,参照用!$P$2:$Q$55,2,0),
""
)</f>
        <v/>
      </c>
      <c r="K1710" s="20">
        <f t="shared" si="80"/>
        <v>60</v>
      </c>
    </row>
    <row r="1711" spans="1:11" x14ac:dyDescent="0.2">
      <c r="A1711" s="8">
        <f>IF(INDEX(中間シート!B$1:B$149,QUOTIENT(ROW(A1711)-2, 参照用!$J$12) + 3,1)&gt;0,
INDEX(中間シート!B$1:B$149,QUOTIENT(ROW(A1711)-2, 参照用!$J$12) + 3,1),
"")</f>
        <v>46039</v>
      </c>
      <c r="B1711" s="8" t="str">
        <f>IF(INDEX(中間シート!D$1:D$149,QUOTIENT(ROW(B1711)-2, 参照用!$J$12) + 3,1)&gt;0,
INDEX(中間シート!D$1:D$149,QUOTIENT(ROW(B1711)-2, 参照用!$J$12) + 3,1),
"")</f>
        <v>朝</v>
      </c>
      <c r="C1711" s="8" t="str">
        <f>INDEX(中間シート!$A$1:$AZ$149,MATCH(A1711&amp;B1711,中間シート!$A$1:$A$149,0),MATCH(C$1,中間シート!$A$2:$AZ$2,0))</f>
        <v/>
      </c>
      <c r="D1711" s="8" t="str">
        <f>INDEX(中間シート!$A$1:$AZ$149,MATCH($A1711&amp;$B1711,中間シート!$A$1:$A$149,0),MATCH(D$1,中間シート!$A$2:$AZ$2,0))</f>
        <v/>
      </c>
      <c r="E1711" t="str">
        <f>IF(
A1711="","",
VLOOKUP(MOD(ROW(A1711)-2, 参照用!$J$12) + 1,参照用!$N$1:$P$50,2,0)
)</f>
        <v>リカバリー</v>
      </c>
      <c r="F1711" t="str">
        <f xml:space="preserve">
IF(A1711="","",
VLOOKUP(MOD(ROW(A1711)-2, 参照用!$J$12) + 1,参照用!$N$1:$P$50,3,0)
)</f>
        <v>仮眠</v>
      </c>
      <c r="G1711">
        <f xml:space="preserve">
IF(A1711="","",
IFERROR(
INDEX(中間シート!$B:$CB,
MATCH(A1711&amp;B1711,中間シート!$A$1:$A$149,0),
MATCH(F1711,中間シート!$B$2:$CB$2,0)
),
"")
)</f>
        <v>0</v>
      </c>
      <c r="H1711">
        <f t="shared" si="78"/>
        <v>0</v>
      </c>
      <c r="I1711" t="str">
        <f t="shared" si="79"/>
        <v/>
      </c>
      <c r="J1711" t="str">
        <f xml:space="preserve">
_xlfn.SWITCH(E1711,
"良好サイン",H1711*VLOOKUP(F1711,参照用!$P$2:$Q$55,2,0),
"注意サイン",H1711*VLOOKUP(F1711,参照用!$P$2:$Q$55,2,0),
""
)</f>
        <v/>
      </c>
      <c r="K1711" s="20">
        <f t="shared" si="80"/>
        <v>60</v>
      </c>
    </row>
    <row r="1712" spans="1:11" x14ac:dyDescent="0.2">
      <c r="A1712" s="8">
        <f>IF(INDEX(中間シート!B$1:B$149,QUOTIENT(ROW(A1712)-2, 参照用!$J$12) + 3,1)&gt;0,
INDEX(中間シート!B$1:B$149,QUOTIENT(ROW(A1712)-2, 参照用!$J$12) + 3,1),
"")</f>
        <v>46039</v>
      </c>
      <c r="B1712" s="8" t="str">
        <f>IF(INDEX(中間シート!D$1:D$149,QUOTIENT(ROW(B1712)-2, 参照用!$J$12) + 3,1)&gt;0,
INDEX(中間シート!D$1:D$149,QUOTIENT(ROW(B1712)-2, 参照用!$J$12) + 3,1),
"")</f>
        <v>朝</v>
      </c>
      <c r="C1712" s="8" t="str">
        <f>INDEX(中間シート!$A$1:$AZ$149,MATCH(A1712&amp;B1712,中間シート!$A$1:$A$149,0),MATCH(C$1,中間シート!$A$2:$AZ$2,0))</f>
        <v/>
      </c>
      <c r="D1712" s="8" t="str">
        <f>INDEX(中間シート!$A$1:$AZ$149,MATCH($A1712&amp;$B1712,中間シート!$A$1:$A$149,0),MATCH(D$1,中間シート!$A$2:$AZ$2,0))</f>
        <v/>
      </c>
      <c r="E1712" t="str">
        <f>IF(
A1712="","",
VLOOKUP(MOD(ROW(A1712)-2, 参照用!$J$12) + 1,参照用!$N$1:$P$50,2,0)
)</f>
        <v>リカバリー</v>
      </c>
      <c r="F1712" t="str">
        <f xml:space="preserve">
IF(A1712="","",
VLOOKUP(MOD(ROW(A1712)-2, 参照用!$J$12) + 1,参照用!$N$1:$P$50,3,0)
)</f>
        <v>音楽</v>
      </c>
      <c r="G1712">
        <f xml:space="preserve">
IF(A1712="","",
IFERROR(
INDEX(中間シート!$B:$CB,
MATCH(A1712&amp;B1712,中間シート!$A$1:$A$149,0),
MATCH(F1712,中間シート!$B$2:$CB$2,0)
),
"")
)</f>
        <v>0</v>
      </c>
      <c r="H1712">
        <f t="shared" si="78"/>
        <v>0</v>
      </c>
      <c r="I1712" t="str">
        <f t="shared" si="79"/>
        <v/>
      </c>
      <c r="J1712" t="str">
        <f xml:space="preserve">
_xlfn.SWITCH(E1712,
"良好サイン",H1712*VLOOKUP(F1712,参照用!$P$2:$Q$55,2,0),
"注意サイン",H1712*VLOOKUP(F1712,参照用!$P$2:$Q$55,2,0),
""
)</f>
        <v/>
      </c>
      <c r="K1712" s="20">
        <f t="shared" si="80"/>
        <v>60</v>
      </c>
    </row>
    <row r="1713" spans="1:11" x14ac:dyDescent="0.2">
      <c r="A1713" s="8">
        <f>IF(INDEX(中間シート!B$1:B$149,QUOTIENT(ROW(A1713)-2, 参照用!$J$12) + 3,1)&gt;0,
INDEX(中間シート!B$1:B$149,QUOTIENT(ROW(A1713)-2, 参照用!$J$12) + 3,1),
"")</f>
        <v>46039</v>
      </c>
      <c r="B1713" s="8" t="str">
        <f>IF(INDEX(中間シート!D$1:D$149,QUOTIENT(ROW(B1713)-2, 参照用!$J$12) + 3,1)&gt;0,
INDEX(中間シート!D$1:D$149,QUOTIENT(ROW(B1713)-2, 参照用!$J$12) + 3,1),
"")</f>
        <v>朝</v>
      </c>
      <c r="C1713" s="8" t="str">
        <f>INDEX(中間シート!$A$1:$AZ$149,MATCH(A1713&amp;B1713,中間シート!$A$1:$A$149,0),MATCH(C$1,中間シート!$A$2:$AZ$2,0))</f>
        <v/>
      </c>
      <c r="D1713" s="8" t="str">
        <f>INDEX(中間シート!$A$1:$AZ$149,MATCH($A1713&amp;$B1713,中間シート!$A$1:$A$149,0),MATCH(D$1,中間シート!$A$2:$AZ$2,0))</f>
        <v/>
      </c>
      <c r="E1713" t="str">
        <f>IF(
A1713="","",
VLOOKUP(MOD(ROW(A1713)-2, 参照用!$J$12) + 1,参照用!$N$1:$P$50,2,0)
)</f>
        <v>リカバリー</v>
      </c>
      <c r="F1713" t="str">
        <f xml:space="preserve">
IF(A1713="","",
VLOOKUP(MOD(ROW(A1713)-2, 参照用!$J$12) + 1,参照用!$N$1:$P$50,3,0)
)</f>
        <v>頓服</v>
      </c>
      <c r="G1713">
        <f xml:space="preserve">
IF(A1713="","",
IFERROR(
INDEX(中間シート!$B:$CB,
MATCH(A1713&amp;B1713,中間シート!$A$1:$A$149,0),
MATCH(F1713,中間シート!$B$2:$CB$2,0)
),
"")
)</f>
        <v>0</v>
      </c>
      <c r="H1713">
        <f t="shared" si="78"/>
        <v>0</v>
      </c>
      <c r="I1713" t="str">
        <f t="shared" si="79"/>
        <v/>
      </c>
      <c r="J1713" t="str">
        <f xml:space="preserve">
_xlfn.SWITCH(E1713,
"良好サイン",H1713*VLOOKUP(F1713,参照用!$P$2:$Q$55,2,0),
"注意サイン",H1713*VLOOKUP(F1713,参照用!$P$2:$Q$55,2,0),
""
)</f>
        <v/>
      </c>
      <c r="K1713" s="20">
        <f t="shared" si="80"/>
        <v>60</v>
      </c>
    </row>
    <row r="1714" spans="1:11" x14ac:dyDescent="0.2">
      <c r="A1714" s="8">
        <f>IF(INDEX(中間シート!B$1:B$149,QUOTIENT(ROW(A1714)-2, 参照用!$J$12) + 3,1)&gt;0,
INDEX(中間シート!B$1:B$149,QUOTIENT(ROW(A1714)-2, 参照用!$J$12) + 3,1),
"")</f>
        <v>46039</v>
      </c>
      <c r="B1714" s="8" t="str">
        <f>IF(INDEX(中間シート!D$1:D$149,QUOTIENT(ROW(B1714)-2, 参照用!$J$12) + 3,1)&gt;0,
INDEX(中間シート!D$1:D$149,QUOTIENT(ROW(B1714)-2, 参照用!$J$12) + 3,1),
"")</f>
        <v>朝</v>
      </c>
      <c r="C1714" s="8" t="str">
        <f>INDEX(中間シート!$A$1:$AZ$149,MATCH(A1714&amp;B1714,中間シート!$A$1:$A$149,0),MATCH(C$1,中間シート!$A$2:$AZ$2,0))</f>
        <v/>
      </c>
      <c r="D1714" s="8" t="str">
        <f>INDEX(中間シート!$A$1:$AZ$149,MATCH($A1714&amp;$B1714,中間シート!$A$1:$A$149,0),MATCH(D$1,中間シート!$A$2:$AZ$2,0))</f>
        <v/>
      </c>
      <c r="E1714" t="str">
        <f>IF(
A1714="","",
VLOOKUP(MOD(ROW(A1714)-2, 参照用!$J$12) + 1,参照用!$N$1:$P$50,2,0)
)</f>
        <v>リカバリー</v>
      </c>
      <c r="F1714" t="str">
        <f xml:space="preserve">
IF(A1714="","",
VLOOKUP(MOD(ROW(A1714)-2, 参照用!$J$12) + 1,参照用!$N$1:$P$50,3,0)
)</f>
        <v>散歩</v>
      </c>
      <c r="G1714">
        <f xml:space="preserve">
IF(A1714="","",
IFERROR(
INDEX(中間シート!$B:$CB,
MATCH(A1714&amp;B1714,中間シート!$A$1:$A$149,0),
MATCH(F1714,中間シート!$B$2:$CB$2,0)
),
"")
)</f>
        <v>0</v>
      </c>
      <c r="H1714">
        <f t="shared" si="78"/>
        <v>0</v>
      </c>
      <c r="I1714" t="str">
        <f t="shared" si="79"/>
        <v/>
      </c>
      <c r="J1714" t="str">
        <f xml:space="preserve">
_xlfn.SWITCH(E1714,
"良好サイン",H1714*VLOOKUP(F1714,参照用!$P$2:$Q$55,2,0),
"注意サイン",H1714*VLOOKUP(F1714,参照用!$P$2:$Q$55,2,0),
""
)</f>
        <v/>
      </c>
      <c r="K1714" s="20">
        <f t="shared" si="80"/>
        <v>60</v>
      </c>
    </row>
    <row r="1715" spans="1:11" x14ac:dyDescent="0.2">
      <c r="A1715" s="8">
        <f>IF(INDEX(中間シート!B$1:B$149,QUOTIENT(ROW(A1715)-2, 参照用!$J$12) + 3,1)&gt;0,
INDEX(中間シート!B$1:B$149,QUOTIENT(ROW(A1715)-2, 参照用!$J$12) + 3,1),
"")</f>
        <v>46039</v>
      </c>
      <c r="B1715" s="8" t="str">
        <f>IF(INDEX(中間シート!D$1:D$149,QUOTIENT(ROW(B1715)-2, 参照用!$J$12) + 3,1)&gt;0,
INDEX(中間シート!D$1:D$149,QUOTIENT(ROW(B1715)-2, 参照用!$J$12) + 3,1),
"")</f>
        <v>朝</v>
      </c>
      <c r="C1715" s="8" t="str">
        <f>INDEX(中間シート!$A$1:$AZ$149,MATCH(A1715&amp;B1715,中間シート!$A$1:$A$149,0),MATCH(C$1,中間シート!$A$2:$AZ$2,0))</f>
        <v/>
      </c>
      <c r="D1715" s="8" t="str">
        <f>INDEX(中間シート!$A$1:$AZ$149,MATCH($A1715&amp;$B1715,中間シート!$A$1:$A$149,0),MATCH(D$1,中間シート!$A$2:$AZ$2,0))</f>
        <v/>
      </c>
      <c r="E1715" t="str">
        <f>IF(
A1715="","",
VLOOKUP(MOD(ROW(A1715)-2, 参照用!$J$12) + 1,参照用!$N$1:$P$50,2,0)
)</f>
        <v>服薬</v>
      </c>
      <c r="F1715" t="str">
        <f xml:space="preserve">
IF(A1715="","",
VLOOKUP(MOD(ROW(A1715)-2, 参照用!$J$12) + 1,参照用!$N$1:$P$50,3,0)
)</f>
        <v>いつもの薬</v>
      </c>
      <c r="G1715">
        <f xml:space="preserve">
IF(A1715="","",
IFERROR(
INDEX(中間シート!$B:$CB,
MATCH(A1715&amp;B1715,中間シート!$A$1:$A$149,0),
MATCH(F1715,中間シート!$B$2:$CB$2,0)
),
"")
)</f>
        <v>0</v>
      </c>
      <c r="H1715">
        <f t="shared" si="78"/>
        <v>0</v>
      </c>
      <c r="I1715" t="str">
        <f t="shared" si="79"/>
        <v/>
      </c>
      <c r="J1715" t="str">
        <f xml:space="preserve">
_xlfn.SWITCH(E1715,
"良好サイン",H1715*VLOOKUP(F1715,参照用!$P$2:$Q$55,2,0),
"注意サイン",H1715*VLOOKUP(F1715,参照用!$P$2:$Q$55,2,0),
""
)</f>
        <v/>
      </c>
      <c r="K1715" s="20">
        <f t="shared" si="80"/>
        <v>60</v>
      </c>
    </row>
    <row r="1716" spans="1:11" x14ac:dyDescent="0.2">
      <c r="A1716" s="8">
        <f>IF(INDEX(中間シート!B$1:B$149,QUOTIENT(ROW(A1716)-2, 参照用!$J$12) + 3,1)&gt;0,
INDEX(中間シート!B$1:B$149,QUOTIENT(ROW(A1716)-2, 参照用!$J$12) + 3,1),
"")</f>
        <v>46039</v>
      </c>
      <c r="B1716" s="8" t="str">
        <f>IF(INDEX(中間シート!D$1:D$149,QUOTIENT(ROW(B1716)-2, 参照用!$J$12) + 3,1)&gt;0,
INDEX(中間シート!D$1:D$149,QUOTIENT(ROW(B1716)-2, 参照用!$J$12) + 3,1),
"")</f>
        <v>朝</v>
      </c>
      <c r="C1716" s="8" t="str">
        <f>INDEX(中間シート!$A$1:$AZ$149,MATCH(A1716&amp;B1716,中間シート!$A$1:$A$149,0),MATCH(C$1,中間シート!$A$2:$AZ$2,0))</f>
        <v/>
      </c>
      <c r="D1716" s="8" t="str">
        <f>INDEX(中間シート!$A$1:$AZ$149,MATCH($A1716&amp;$B1716,中間シート!$A$1:$A$149,0),MATCH(D$1,中間シート!$A$2:$AZ$2,0))</f>
        <v/>
      </c>
      <c r="E1716" t="str">
        <f>IF(
A1716="","",
VLOOKUP(MOD(ROW(A1716)-2, 参照用!$J$12) + 1,参照用!$N$1:$P$50,2,0)
)</f>
        <v>備考</v>
      </c>
      <c r="F1716" t="str">
        <f xml:space="preserve">
IF(A1716="","",
VLOOKUP(MOD(ROW(A1716)-2, 参照用!$J$12) + 1,参照用!$N$1:$P$50,3,0)
)</f>
        <v>コメント</v>
      </c>
      <c r="G1716" t="str">
        <f xml:space="preserve">
IF(A1716="","",
IFERROR(
INDEX(中間シート!$B:$CB,
MATCH(A1716&amp;B1716,中間シート!$A$1:$A$149,0),
MATCH(F1716,中間シート!$B$2:$CB$2,0)
),
"")
)</f>
        <v/>
      </c>
      <c r="H1716" t="str">
        <f t="shared" si="78"/>
        <v/>
      </c>
      <c r="I1716" t="str">
        <f t="shared" si="79"/>
        <v/>
      </c>
      <c r="J1716" t="str">
        <f xml:space="preserve">
_xlfn.SWITCH(E1716,
"良好サイン",H1716*VLOOKUP(F1716,参照用!$P$2:$Q$55,2,0),
"注意サイン",H1716*VLOOKUP(F1716,参照用!$P$2:$Q$55,2,0),
""
)</f>
        <v/>
      </c>
      <c r="K1716" s="20">
        <f t="shared" si="80"/>
        <v>60</v>
      </c>
    </row>
    <row r="1717" spans="1:11" x14ac:dyDescent="0.2">
      <c r="A1717" s="8">
        <f>IF(INDEX(中間シート!B$1:B$149,QUOTIENT(ROW(A1717)-2, 参照用!$J$12) + 3,1)&gt;0,
INDEX(中間シート!B$1:B$149,QUOTIENT(ROW(A1717)-2, 参照用!$J$12) + 3,1),
"")</f>
        <v>46039</v>
      </c>
      <c r="B1717" s="8" t="str">
        <f>IF(INDEX(中間シート!D$1:D$149,QUOTIENT(ROW(B1717)-2, 参照用!$J$12) + 3,1)&gt;0,
INDEX(中間シート!D$1:D$149,QUOTIENT(ROW(B1717)-2, 参照用!$J$12) + 3,1),
"")</f>
        <v>昼</v>
      </c>
      <c r="C1717" s="8" t="str">
        <f>INDEX(中間シート!$A$1:$AZ$149,MATCH(A1717&amp;B1717,中間シート!$A$1:$A$149,0),MATCH(C$1,中間シート!$A$2:$AZ$2,0))</f>
        <v/>
      </c>
      <c r="D1717" s="8" t="str">
        <f>INDEX(中間シート!$A$1:$AZ$149,MATCH($A1717&amp;$B1717,中間シート!$A$1:$A$149,0),MATCH(D$1,中間シート!$A$2:$AZ$2,0))</f>
        <v/>
      </c>
      <c r="E1717" t="str">
        <f>IF(
A1717="","",
VLOOKUP(MOD(ROW(A1717)-2, 参照用!$J$12) + 1,参照用!$N$1:$P$50,2,0)
)</f>
        <v>日付</v>
      </c>
      <c r="F1717" t="str">
        <f xml:space="preserve">
IF(A1717="","",
VLOOKUP(MOD(ROW(A1717)-2, 参照用!$J$12) + 1,参照用!$N$1:$P$50,3,0)
)</f>
        <v>日付</v>
      </c>
      <c r="G1717">
        <f xml:space="preserve">
IF(A1717="","",
IFERROR(
INDEX(中間シート!$B:$CB,
MATCH(A1717&amp;B1717,中間シート!$A$1:$A$149,0),
MATCH(F1717,中間シート!$B$2:$CB$2,0)
),
"")
)</f>
        <v>46039</v>
      </c>
      <c r="H1717" t="str">
        <f t="shared" si="78"/>
        <v/>
      </c>
      <c r="I1717">
        <f t="shared" si="79"/>
        <v>46039</v>
      </c>
      <c r="J1717" t="str">
        <f xml:space="preserve">
_xlfn.SWITCH(E1717,
"良好サイン",H1717*VLOOKUP(F1717,参照用!$P$2:$Q$55,2,0),
"注意サイン",H1717*VLOOKUP(F1717,参照用!$P$2:$Q$55,2,0),
""
)</f>
        <v/>
      </c>
      <c r="K1717" s="20">
        <f t="shared" si="80"/>
        <v>60</v>
      </c>
    </row>
    <row r="1718" spans="1:11" x14ac:dyDescent="0.2">
      <c r="A1718" s="8">
        <f>IF(INDEX(中間シート!B$1:B$149,QUOTIENT(ROW(A1718)-2, 参照用!$J$12) + 3,1)&gt;0,
INDEX(中間シート!B$1:B$149,QUOTIENT(ROW(A1718)-2, 参照用!$J$12) + 3,1),
"")</f>
        <v>46039</v>
      </c>
      <c r="B1718" s="8" t="str">
        <f>IF(INDEX(中間シート!D$1:D$149,QUOTIENT(ROW(B1718)-2, 参照用!$J$12) + 3,1)&gt;0,
INDEX(中間シート!D$1:D$149,QUOTIENT(ROW(B1718)-2, 参照用!$J$12) + 3,1),
"")</f>
        <v>昼</v>
      </c>
      <c r="C1718" s="8" t="str">
        <f>INDEX(中間シート!$A$1:$AZ$149,MATCH(A1718&amp;B1718,中間シート!$A$1:$A$149,0),MATCH(C$1,中間シート!$A$2:$AZ$2,0))</f>
        <v/>
      </c>
      <c r="D1718" s="8" t="str">
        <f>INDEX(中間シート!$A$1:$AZ$149,MATCH($A1718&amp;$B1718,中間シート!$A$1:$A$149,0),MATCH(D$1,中間シート!$A$2:$AZ$2,0))</f>
        <v/>
      </c>
      <c r="E1718" t="str">
        <f>IF(
A1718="","",
VLOOKUP(MOD(ROW(A1718)-2, 参照用!$J$12) + 1,参照用!$N$1:$P$50,2,0)
)</f>
        <v>曜日</v>
      </c>
      <c r="F1718" t="str">
        <f xml:space="preserve">
IF(A1718="","",
VLOOKUP(MOD(ROW(A1718)-2, 参照用!$J$12) + 1,参照用!$N$1:$P$50,3,0)
)</f>
        <v>曜日</v>
      </c>
      <c r="G1718" t="str">
        <f xml:space="preserve">
IF(A1718="","",
IFERROR(
INDEX(中間シート!$B:$CB,
MATCH(A1718&amp;B1718,中間シート!$A$1:$A$149,0),
MATCH(F1718,中間シート!$B$2:$CB$2,0)
),
"")
)</f>
        <v>土</v>
      </c>
      <c r="H1718" t="str">
        <f t="shared" si="78"/>
        <v/>
      </c>
      <c r="I1718" t="str">
        <f t="shared" si="79"/>
        <v>土</v>
      </c>
      <c r="J1718" t="str">
        <f xml:space="preserve">
_xlfn.SWITCH(E1718,
"良好サイン",H1718*VLOOKUP(F1718,参照用!$P$2:$Q$55,2,0),
"注意サイン",H1718*VLOOKUP(F1718,参照用!$P$2:$Q$55,2,0),
""
)</f>
        <v/>
      </c>
      <c r="K1718" s="20">
        <f t="shared" si="80"/>
        <v>60</v>
      </c>
    </row>
    <row r="1719" spans="1:11" x14ac:dyDescent="0.2">
      <c r="A1719" s="8">
        <f>IF(INDEX(中間シート!B$1:B$149,QUOTIENT(ROW(A1719)-2, 参照用!$J$12) + 3,1)&gt;0,
INDEX(中間シート!B$1:B$149,QUOTIENT(ROW(A1719)-2, 参照用!$J$12) + 3,1),
"")</f>
        <v>46039</v>
      </c>
      <c r="B1719" s="8" t="str">
        <f>IF(INDEX(中間シート!D$1:D$149,QUOTIENT(ROW(B1719)-2, 参照用!$J$12) + 3,1)&gt;0,
INDEX(中間シート!D$1:D$149,QUOTIENT(ROW(B1719)-2, 参照用!$J$12) + 3,1),
"")</f>
        <v>昼</v>
      </c>
      <c r="C1719" s="8" t="str">
        <f>INDEX(中間シート!$A$1:$AZ$149,MATCH(A1719&amp;B1719,中間シート!$A$1:$A$149,0),MATCH(C$1,中間シート!$A$2:$AZ$2,0))</f>
        <v/>
      </c>
      <c r="D1719" s="8" t="str">
        <f>INDEX(中間シート!$A$1:$AZ$149,MATCH($A1719&amp;$B1719,中間シート!$A$1:$A$149,0),MATCH(D$1,中間シート!$A$2:$AZ$2,0))</f>
        <v/>
      </c>
      <c r="E1719" t="str">
        <f>IF(
A1719="","",
VLOOKUP(MOD(ROW(A1719)-2, 参照用!$J$12) + 1,参照用!$N$1:$P$50,2,0)
)</f>
        <v>時間帯</v>
      </c>
      <c r="F1719" t="str">
        <f xml:space="preserve">
IF(A1719="","",
VLOOKUP(MOD(ROW(A1719)-2, 参照用!$J$12) + 1,参照用!$N$1:$P$50,3,0)
)</f>
        <v>時間帯</v>
      </c>
      <c r="G1719" t="str">
        <f xml:space="preserve">
IF(A1719="","",
IFERROR(
INDEX(中間シート!$B:$CB,
MATCH(A1719&amp;B1719,中間シート!$A$1:$A$149,0),
MATCH(F1719,中間シート!$B$2:$CB$2,0)
),
"")
)</f>
        <v>昼</v>
      </c>
      <c r="H1719" t="str">
        <f t="shared" si="78"/>
        <v/>
      </c>
      <c r="I1719" t="str">
        <f t="shared" si="79"/>
        <v>昼</v>
      </c>
      <c r="J1719" t="str">
        <f xml:space="preserve">
_xlfn.SWITCH(E1719,
"良好サイン",H1719*VLOOKUP(F1719,参照用!$P$2:$Q$55,2,0),
"注意サイン",H1719*VLOOKUP(F1719,参照用!$P$2:$Q$55,2,0),
""
)</f>
        <v/>
      </c>
      <c r="K1719" s="20">
        <f t="shared" si="80"/>
        <v>60</v>
      </c>
    </row>
    <row r="1720" spans="1:11" x14ac:dyDescent="0.2">
      <c r="A1720" s="8">
        <f>IF(INDEX(中間シート!B$1:B$149,QUOTIENT(ROW(A1720)-2, 参照用!$J$12) + 3,1)&gt;0,
INDEX(中間シート!B$1:B$149,QUOTIENT(ROW(A1720)-2, 参照用!$J$12) + 3,1),
"")</f>
        <v>46039</v>
      </c>
      <c r="B1720" s="8" t="str">
        <f>IF(INDEX(中間シート!D$1:D$149,QUOTIENT(ROW(B1720)-2, 参照用!$J$12) + 3,1)&gt;0,
INDEX(中間シート!D$1:D$149,QUOTIENT(ROW(B1720)-2, 参照用!$J$12) + 3,1),
"")</f>
        <v>昼</v>
      </c>
      <c r="C1720" s="8" t="str">
        <f>INDEX(中間シート!$A$1:$AZ$149,MATCH(A1720&amp;B1720,中間シート!$A$1:$A$149,0),MATCH(C$1,中間シート!$A$2:$AZ$2,0))</f>
        <v/>
      </c>
      <c r="D1720" s="8" t="str">
        <f>INDEX(中間シート!$A$1:$AZ$149,MATCH($A1720&amp;$B1720,中間シート!$A$1:$A$149,0),MATCH(D$1,中間シート!$A$2:$AZ$2,0))</f>
        <v/>
      </c>
      <c r="E1720" t="str">
        <f>IF(
A1720="","",
VLOOKUP(MOD(ROW(A1720)-2, 参照用!$J$12) + 1,参照用!$N$1:$P$50,2,0)
)</f>
        <v>気候</v>
      </c>
      <c r="F1720" t="str">
        <f xml:space="preserve">
IF(A1720="","",
VLOOKUP(MOD(ROW(A1720)-2, 参照用!$J$12) + 1,参照用!$N$1:$P$50,3,0)
)</f>
        <v>天気</v>
      </c>
      <c r="G1720" t="str">
        <f xml:space="preserve">
IF(A1720="","",
IFERROR(
INDEX(中間シート!$B:$CB,
MATCH(A1720&amp;B1720,中間シート!$A$1:$A$149,0),
MATCH(F1720,中間シート!$B$2:$CB$2,0)
),
"")
)</f>
        <v/>
      </c>
      <c r="H1720" t="str">
        <f t="shared" si="78"/>
        <v/>
      </c>
      <c r="I1720" t="str">
        <f t="shared" si="79"/>
        <v/>
      </c>
      <c r="J1720" t="str">
        <f xml:space="preserve">
_xlfn.SWITCH(E1720,
"良好サイン",H1720*VLOOKUP(F1720,参照用!$P$2:$Q$55,2,0),
"注意サイン",H1720*VLOOKUP(F1720,参照用!$P$2:$Q$55,2,0),
""
)</f>
        <v/>
      </c>
      <c r="K1720" s="20">
        <f t="shared" si="80"/>
        <v>60</v>
      </c>
    </row>
    <row r="1721" spans="1:11" x14ac:dyDescent="0.2">
      <c r="A1721" s="8">
        <f>IF(INDEX(中間シート!B$1:B$149,QUOTIENT(ROW(A1721)-2, 参照用!$J$12) + 3,1)&gt;0,
INDEX(中間シート!B$1:B$149,QUOTIENT(ROW(A1721)-2, 参照用!$J$12) + 3,1),
"")</f>
        <v>46039</v>
      </c>
      <c r="B1721" s="8" t="str">
        <f>IF(INDEX(中間シート!D$1:D$149,QUOTIENT(ROW(B1721)-2, 参照用!$J$12) + 3,1)&gt;0,
INDEX(中間シート!D$1:D$149,QUOTIENT(ROW(B1721)-2, 参照用!$J$12) + 3,1),
"")</f>
        <v>昼</v>
      </c>
      <c r="C1721" s="8" t="str">
        <f>INDEX(中間シート!$A$1:$AZ$149,MATCH(A1721&amp;B1721,中間シート!$A$1:$A$149,0),MATCH(C$1,中間シート!$A$2:$AZ$2,0))</f>
        <v/>
      </c>
      <c r="D1721" s="8" t="str">
        <f>INDEX(中間シート!$A$1:$AZ$149,MATCH($A1721&amp;$B1721,中間シート!$A$1:$A$149,0),MATCH(D$1,中間シート!$A$2:$AZ$2,0))</f>
        <v/>
      </c>
      <c r="E1721" t="str">
        <f>IF(
A1721="","",
VLOOKUP(MOD(ROW(A1721)-2, 参照用!$J$12) + 1,参照用!$N$1:$P$50,2,0)
)</f>
        <v>気候</v>
      </c>
      <c r="F1721" t="str">
        <f xml:space="preserve">
IF(A1721="","",
VLOOKUP(MOD(ROW(A1721)-2, 参照用!$J$12) + 1,参照用!$N$1:$P$50,3,0)
)</f>
        <v>気温</v>
      </c>
      <c r="G1721" t="str">
        <f xml:space="preserve">
IF(A1721="","",
IFERROR(
INDEX(中間シート!$B:$CB,
MATCH(A1721&amp;B1721,中間シート!$A$1:$A$149,0),
MATCH(F1721,中間シート!$B$2:$CB$2,0)
),
"")
)</f>
        <v/>
      </c>
      <c r="H1721" t="str">
        <f t="shared" si="78"/>
        <v/>
      </c>
      <c r="I1721" t="str">
        <f t="shared" si="79"/>
        <v/>
      </c>
      <c r="J1721" t="str">
        <f xml:space="preserve">
_xlfn.SWITCH(E1721,
"良好サイン",H1721*VLOOKUP(F1721,参照用!$P$2:$Q$55,2,0),
"注意サイン",H1721*VLOOKUP(F1721,参照用!$P$2:$Q$55,2,0),
""
)</f>
        <v/>
      </c>
      <c r="K1721" s="20">
        <f t="shared" si="80"/>
        <v>60</v>
      </c>
    </row>
    <row r="1722" spans="1:11" x14ac:dyDescent="0.2">
      <c r="A1722" s="8">
        <f>IF(INDEX(中間シート!B$1:B$149,QUOTIENT(ROW(A1722)-2, 参照用!$J$12) + 3,1)&gt;0,
INDEX(中間シート!B$1:B$149,QUOTIENT(ROW(A1722)-2, 参照用!$J$12) + 3,1),
"")</f>
        <v>46039</v>
      </c>
      <c r="B1722" s="8" t="str">
        <f>IF(INDEX(中間シート!D$1:D$149,QUOTIENT(ROW(B1722)-2, 参照用!$J$12) + 3,1)&gt;0,
INDEX(中間シート!D$1:D$149,QUOTIENT(ROW(B1722)-2, 参照用!$J$12) + 3,1),
"")</f>
        <v>昼</v>
      </c>
      <c r="C1722" s="8" t="str">
        <f>INDEX(中間シート!$A$1:$AZ$149,MATCH(A1722&amp;B1722,中間シート!$A$1:$A$149,0),MATCH(C$1,中間シート!$A$2:$AZ$2,0))</f>
        <v/>
      </c>
      <c r="D1722" s="8" t="str">
        <f>INDEX(中間シート!$A$1:$AZ$149,MATCH($A1722&amp;$B1722,中間シート!$A$1:$A$149,0),MATCH(D$1,中間シート!$A$2:$AZ$2,0))</f>
        <v/>
      </c>
      <c r="E1722" t="str">
        <f>IF(
A1722="","",
VLOOKUP(MOD(ROW(A1722)-2, 参照用!$J$12) + 1,参照用!$N$1:$P$50,2,0)
)</f>
        <v>基礎指標</v>
      </c>
      <c r="F1722" t="str">
        <f xml:space="preserve">
IF(A1722="","",
VLOOKUP(MOD(ROW(A1722)-2, 参照用!$J$12) + 1,参照用!$N$1:$P$50,3,0)
)</f>
        <v>睡眠</v>
      </c>
      <c r="G1722">
        <f xml:space="preserve">
IF(A1722="","",
IFERROR(
INDEX(中間シート!$B:$CB,
MATCH(A1722&amp;B1722,中間シート!$A$1:$A$149,0),
MATCH(F1722,中間シート!$B$2:$CB$2,0)
),
"")
)</f>
        <v>0</v>
      </c>
      <c r="H1722">
        <f t="shared" si="78"/>
        <v>0</v>
      </c>
      <c r="I1722" t="str">
        <f t="shared" si="79"/>
        <v/>
      </c>
      <c r="J1722" t="str">
        <f xml:space="preserve">
_xlfn.SWITCH(E1722,
"良好サイン",H1722*VLOOKUP(F1722,参照用!$P$2:$Q$55,2,0),
"注意サイン",H1722*VLOOKUP(F1722,参照用!$P$2:$Q$55,2,0),
""
)</f>
        <v/>
      </c>
      <c r="K1722" s="20">
        <f t="shared" si="80"/>
        <v>60</v>
      </c>
    </row>
    <row r="1723" spans="1:11" x14ac:dyDescent="0.2">
      <c r="A1723" s="8">
        <f>IF(INDEX(中間シート!B$1:B$149,QUOTIENT(ROW(A1723)-2, 参照用!$J$12) + 3,1)&gt;0,
INDEX(中間シート!B$1:B$149,QUOTIENT(ROW(A1723)-2, 参照用!$J$12) + 3,1),
"")</f>
        <v>46039</v>
      </c>
      <c r="B1723" s="8" t="str">
        <f>IF(INDEX(中間シート!D$1:D$149,QUOTIENT(ROW(B1723)-2, 参照用!$J$12) + 3,1)&gt;0,
INDEX(中間シート!D$1:D$149,QUOTIENT(ROW(B1723)-2, 参照用!$J$12) + 3,1),
"")</f>
        <v>昼</v>
      </c>
      <c r="C1723" s="8" t="str">
        <f>INDEX(中間シート!$A$1:$AZ$149,MATCH(A1723&amp;B1723,中間シート!$A$1:$A$149,0),MATCH(C$1,中間シート!$A$2:$AZ$2,0))</f>
        <v/>
      </c>
      <c r="D1723" s="8" t="str">
        <f>INDEX(中間シート!$A$1:$AZ$149,MATCH($A1723&amp;$B1723,中間シート!$A$1:$A$149,0),MATCH(D$1,中間シート!$A$2:$AZ$2,0))</f>
        <v/>
      </c>
      <c r="E1723" t="str">
        <f>IF(
A1723="","",
VLOOKUP(MOD(ROW(A1723)-2, 参照用!$J$12) + 1,参照用!$N$1:$P$50,2,0)
)</f>
        <v>基礎指標</v>
      </c>
      <c r="F1723" t="str">
        <f xml:space="preserve">
IF(A1723="","",
VLOOKUP(MOD(ROW(A1723)-2, 参照用!$J$12) + 1,参照用!$N$1:$P$50,3,0)
)</f>
        <v>食事</v>
      </c>
      <c r="G1723">
        <f xml:space="preserve">
IF(A1723="","",
IFERROR(
INDEX(中間シート!$B:$CB,
MATCH(A1723&amp;B1723,中間シート!$A$1:$A$149,0),
MATCH(F1723,中間シート!$B$2:$CB$2,0)
),
"")
)</f>
        <v>0</v>
      </c>
      <c r="H1723">
        <f t="shared" si="78"/>
        <v>0</v>
      </c>
      <c r="I1723" t="str">
        <f t="shared" si="79"/>
        <v/>
      </c>
      <c r="J1723" t="str">
        <f xml:space="preserve">
_xlfn.SWITCH(E1723,
"良好サイン",H1723*VLOOKUP(F1723,参照用!$P$2:$Q$55,2,0),
"注意サイン",H1723*VLOOKUP(F1723,参照用!$P$2:$Q$55,2,0),
""
)</f>
        <v/>
      </c>
      <c r="K1723" s="20">
        <f t="shared" si="80"/>
        <v>60</v>
      </c>
    </row>
    <row r="1724" spans="1:11" x14ac:dyDescent="0.2">
      <c r="A1724" s="8">
        <f>IF(INDEX(中間シート!B$1:B$149,QUOTIENT(ROW(A1724)-2, 参照用!$J$12) + 3,1)&gt;0,
INDEX(中間シート!B$1:B$149,QUOTIENT(ROW(A1724)-2, 参照用!$J$12) + 3,1),
"")</f>
        <v>46039</v>
      </c>
      <c r="B1724" s="8" t="str">
        <f>IF(INDEX(中間シート!D$1:D$149,QUOTIENT(ROW(B1724)-2, 参照用!$J$12) + 3,1)&gt;0,
INDEX(中間シート!D$1:D$149,QUOTIENT(ROW(B1724)-2, 参照用!$J$12) + 3,1),
"")</f>
        <v>昼</v>
      </c>
      <c r="C1724" s="8" t="str">
        <f>INDEX(中間シート!$A$1:$AZ$149,MATCH(A1724&amp;B1724,中間シート!$A$1:$A$149,0),MATCH(C$1,中間シート!$A$2:$AZ$2,0))</f>
        <v/>
      </c>
      <c r="D1724" s="8" t="str">
        <f>INDEX(中間シート!$A$1:$AZ$149,MATCH($A1724&amp;$B1724,中間シート!$A$1:$A$149,0),MATCH(D$1,中間シート!$A$2:$AZ$2,0))</f>
        <v/>
      </c>
      <c r="E1724" t="str">
        <f>IF(
A1724="","",
VLOOKUP(MOD(ROW(A1724)-2, 参照用!$J$12) + 1,参照用!$N$1:$P$50,2,0)
)</f>
        <v>基礎指標</v>
      </c>
      <c r="F1724" t="str">
        <f xml:space="preserve">
IF(A1724="","",
VLOOKUP(MOD(ROW(A1724)-2, 参照用!$J$12) + 1,参照用!$N$1:$P$50,3,0)
)</f>
        <v>ストレス</v>
      </c>
      <c r="G1724">
        <f xml:space="preserve">
IF(A1724="","",
IFERROR(
INDEX(中間シート!$B:$CB,
MATCH(A1724&amp;B1724,中間シート!$A$1:$A$149,0),
MATCH(F1724,中間シート!$B$2:$CB$2,0)
),
"")
)</f>
        <v>0</v>
      </c>
      <c r="H1724">
        <f t="shared" si="78"/>
        <v>0</v>
      </c>
      <c r="I1724" t="str">
        <f t="shared" si="79"/>
        <v/>
      </c>
      <c r="J1724" t="str">
        <f xml:space="preserve">
_xlfn.SWITCH(E1724,
"良好サイン",H1724*VLOOKUP(F1724,参照用!$P$2:$Q$55,2,0),
"注意サイン",H1724*VLOOKUP(F1724,参照用!$P$2:$Q$55,2,0),
""
)</f>
        <v/>
      </c>
      <c r="K1724" s="20">
        <f t="shared" si="80"/>
        <v>60</v>
      </c>
    </row>
    <row r="1725" spans="1:11" x14ac:dyDescent="0.2">
      <c r="A1725" s="8">
        <f>IF(INDEX(中間シート!B$1:B$149,QUOTIENT(ROW(A1725)-2, 参照用!$J$12) + 3,1)&gt;0,
INDEX(中間シート!B$1:B$149,QUOTIENT(ROW(A1725)-2, 参照用!$J$12) + 3,1),
"")</f>
        <v>46039</v>
      </c>
      <c r="B1725" s="8" t="str">
        <f>IF(INDEX(中間シート!D$1:D$149,QUOTIENT(ROW(B1725)-2, 参照用!$J$12) + 3,1)&gt;0,
INDEX(中間シート!D$1:D$149,QUOTIENT(ROW(B1725)-2, 参照用!$J$12) + 3,1),
"")</f>
        <v>昼</v>
      </c>
      <c r="C1725" s="8" t="str">
        <f>INDEX(中間シート!$A$1:$AZ$149,MATCH(A1725&amp;B1725,中間シート!$A$1:$A$149,0),MATCH(C$1,中間シート!$A$2:$AZ$2,0))</f>
        <v/>
      </c>
      <c r="D1725" s="8" t="str">
        <f>INDEX(中間シート!$A$1:$AZ$149,MATCH($A1725&amp;$B1725,中間シート!$A$1:$A$149,0),MATCH(D$1,中間シート!$A$2:$AZ$2,0))</f>
        <v/>
      </c>
      <c r="E1725" t="str">
        <f>IF(
A1725="","",
VLOOKUP(MOD(ROW(A1725)-2, 参照用!$J$12) + 1,参照用!$N$1:$P$50,2,0)
)</f>
        <v>良好サイン</v>
      </c>
      <c r="F1725" t="str">
        <f xml:space="preserve">
IF(A1725="","",
VLOOKUP(MOD(ROW(A1725)-2, 参照用!$J$12) + 1,参照用!$N$1:$P$50,3,0)
)</f>
        <v>プラス思考</v>
      </c>
      <c r="G1725">
        <f xml:space="preserve">
IF(A1725="","",
IFERROR(
INDEX(中間シート!$B:$CB,
MATCH(A1725&amp;B1725,中間シート!$A$1:$A$149,0),
MATCH(F1725,中間シート!$B$2:$CB$2,0)
),
"")
)</f>
        <v>0</v>
      </c>
      <c r="H1725">
        <f t="shared" si="78"/>
        <v>0</v>
      </c>
      <c r="I1725" t="str">
        <f t="shared" si="79"/>
        <v/>
      </c>
      <c r="J1725">
        <f xml:space="preserve">
_xlfn.SWITCH(E1725,
"良好サイン",H1725*VLOOKUP(F1725,参照用!$P$2:$Q$55,2,0),
"注意サイン",H1725*VLOOKUP(F1725,参照用!$P$2:$Q$55,2,0),
""
)</f>
        <v>0</v>
      </c>
      <c r="K1725" s="20">
        <f t="shared" si="80"/>
        <v>60</v>
      </c>
    </row>
    <row r="1726" spans="1:11" x14ac:dyDescent="0.2">
      <c r="A1726" s="8">
        <f>IF(INDEX(中間シート!B$1:B$149,QUOTIENT(ROW(A1726)-2, 参照用!$J$12) + 3,1)&gt;0,
INDEX(中間シート!B$1:B$149,QUOTIENT(ROW(A1726)-2, 参照用!$J$12) + 3,1),
"")</f>
        <v>46039</v>
      </c>
      <c r="B1726" s="8" t="str">
        <f>IF(INDEX(中間シート!D$1:D$149,QUOTIENT(ROW(B1726)-2, 参照用!$J$12) + 3,1)&gt;0,
INDEX(中間シート!D$1:D$149,QUOTIENT(ROW(B1726)-2, 参照用!$J$12) + 3,1),
"")</f>
        <v>昼</v>
      </c>
      <c r="C1726" s="8" t="str">
        <f>INDEX(中間シート!$A$1:$AZ$149,MATCH(A1726&amp;B1726,中間シート!$A$1:$A$149,0),MATCH(C$1,中間シート!$A$2:$AZ$2,0))</f>
        <v/>
      </c>
      <c r="D1726" s="8" t="str">
        <f>INDEX(中間シート!$A$1:$AZ$149,MATCH($A1726&amp;$B1726,中間シート!$A$1:$A$149,0),MATCH(D$1,中間シート!$A$2:$AZ$2,0))</f>
        <v/>
      </c>
      <c r="E1726" t="str">
        <f>IF(
A1726="","",
VLOOKUP(MOD(ROW(A1726)-2, 参照用!$J$12) + 1,参照用!$N$1:$P$50,2,0)
)</f>
        <v>良好サイン</v>
      </c>
      <c r="F1726" t="str">
        <f xml:space="preserve">
IF(A1726="","",
VLOOKUP(MOD(ROW(A1726)-2, 参照用!$J$12) + 1,参照用!$N$1:$P$50,3,0)
)</f>
        <v>元気</v>
      </c>
      <c r="G1726">
        <f xml:space="preserve">
IF(A1726="","",
IFERROR(
INDEX(中間シート!$B:$CB,
MATCH(A1726&amp;B1726,中間シート!$A$1:$A$149,0),
MATCH(F1726,中間シート!$B$2:$CB$2,0)
),
"")
)</f>
        <v>0</v>
      </c>
      <c r="H1726">
        <f t="shared" si="78"/>
        <v>0</v>
      </c>
      <c r="I1726" t="str">
        <f t="shared" si="79"/>
        <v/>
      </c>
      <c r="J1726">
        <f xml:space="preserve">
_xlfn.SWITCH(E1726,
"良好サイン",H1726*VLOOKUP(F1726,参照用!$P$2:$Q$55,2,0),
"注意サイン",H1726*VLOOKUP(F1726,参照用!$P$2:$Q$55,2,0),
""
)</f>
        <v>0</v>
      </c>
      <c r="K1726" s="20">
        <f t="shared" si="80"/>
        <v>60</v>
      </c>
    </row>
    <row r="1727" spans="1:11" x14ac:dyDescent="0.2">
      <c r="A1727" s="8">
        <f>IF(INDEX(中間シート!B$1:B$149,QUOTIENT(ROW(A1727)-2, 参照用!$J$12) + 3,1)&gt;0,
INDEX(中間シート!B$1:B$149,QUOTIENT(ROW(A1727)-2, 参照用!$J$12) + 3,1),
"")</f>
        <v>46039</v>
      </c>
      <c r="B1727" s="8" t="str">
        <f>IF(INDEX(中間シート!D$1:D$149,QUOTIENT(ROW(B1727)-2, 参照用!$J$12) + 3,1)&gt;0,
INDEX(中間シート!D$1:D$149,QUOTIENT(ROW(B1727)-2, 参照用!$J$12) + 3,1),
"")</f>
        <v>昼</v>
      </c>
      <c r="C1727" s="8" t="str">
        <f>INDEX(中間シート!$A$1:$AZ$149,MATCH(A1727&amp;B1727,中間シート!$A$1:$A$149,0),MATCH(C$1,中間シート!$A$2:$AZ$2,0))</f>
        <v/>
      </c>
      <c r="D1727" s="8" t="str">
        <f>INDEX(中間シート!$A$1:$AZ$149,MATCH($A1727&amp;$B1727,中間シート!$A$1:$A$149,0),MATCH(D$1,中間シート!$A$2:$AZ$2,0))</f>
        <v/>
      </c>
      <c r="E1727" t="str">
        <f>IF(
A1727="","",
VLOOKUP(MOD(ROW(A1727)-2, 参照用!$J$12) + 1,参照用!$N$1:$P$50,2,0)
)</f>
        <v>良好サイン</v>
      </c>
      <c r="F1727" t="str">
        <f xml:space="preserve">
IF(A1727="","",
VLOOKUP(MOD(ROW(A1727)-2, 参照用!$J$12) + 1,参照用!$N$1:$P$50,3,0)
)</f>
        <v>やる気あり</v>
      </c>
      <c r="G1727">
        <f xml:space="preserve">
IF(A1727="","",
IFERROR(
INDEX(中間シート!$B:$CB,
MATCH(A1727&amp;B1727,中間シート!$A$1:$A$149,0),
MATCH(F1727,中間シート!$B$2:$CB$2,0)
),
"")
)</f>
        <v>0</v>
      </c>
      <c r="H1727">
        <f t="shared" si="78"/>
        <v>0</v>
      </c>
      <c r="I1727" t="str">
        <f t="shared" si="79"/>
        <v/>
      </c>
      <c r="J1727">
        <f xml:space="preserve">
_xlfn.SWITCH(E1727,
"良好サイン",H1727*VLOOKUP(F1727,参照用!$P$2:$Q$55,2,0),
"注意サイン",H1727*VLOOKUP(F1727,参照用!$P$2:$Q$55,2,0),
""
)</f>
        <v>0</v>
      </c>
      <c r="K1727" s="20">
        <f t="shared" si="80"/>
        <v>60</v>
      </c>
    </row>
    <row r="1728" spans="1:11" x14ac:dyDescent="0.2">
      <c r="A1728" s="8">
        <f>IF(INDEX(中間シート!B$1:B$149,QUOTIENT(ROW(A1728)-2, 参照用!$J$12) + 3,1)&gt;0,
INDEX(中間シート!B$1:B$149,QUOTIENT(ROW(A1728)-2, 参照用!$J$12) + 3,1),
"")</f>
        <v>46039</v>
      </c>
      <c r="B1728" s="8" t="str">
        <f>IF(INDEX(中間シート!D$1:D$149,QUOTIENT(ROW(B1728)-2, 参照用!$J$12) + 3,1)&gt;0,
INDEX(中間シート!D$1:D$149,QUOTIENT(ROW(B1728)-2, 参照用!$J$12) + 3,1),
"")</f>
        <v>昼</v>
      </c>
      <c r="C1728" s="8" t="str">
        <f>INDEX(中間シート!$A$1:$AZ$149,MATCH(A1728&amp;B1728,中間シート!$A$1:$A$149,0),MATCH(C$1,中間シート!$A$2:$AZ$2,0))</f>
        <v/>
      </c>
      <c r="D1728" s="8" t="str">
        <f>INDEX(中間シート!$A$1:$AZ$149,MATCH($A1728&amp;$B1728,中間シート!$A$1:$A$149,0),MATCH(D$1,中間シート!$A$2:$AZ$2,0))</f>
        <v/>
      </c>
      <c r="E1728" t="str">
        <f>IF(
A1728="","",
VLOOKUP(MOD(ROW(A1728)-2, 参照用!$J$12) + 1,参照用!$N$1:$P$50,2,0)
)</f>
        <v>良好サイン</v>
      </c>
      <c r="F1728" t="str">
        <f xml:space="preserve">
IF(A1728="","",
VLOOKUP(MOD(ROW(A1728)-2, 参照用!$J$12) + 1,参照用!$N$1:$P$50,3,0)
)</f>
        <v>心に余裕</v>
      </c>
      <c r="G1728">
        <f xml:space="preserve">
IF(A1728="","",
IFERROR(
INDEX(中間シート!$B:$CB,
MATCH(A1728&amp;B1728,中間シート!$A$1:$A$149,0),
MATCH(F1728,中間シート!$B$2:$CB$2,0)
),
"")
)</f>
        <v>0</v>
      </c>
      <c r="H1728">
        <f t="shared" si="78"/>
        <v>0</v>
      </c>
      <c r="I1728" t="str">
        <f t="shared" si="79"/>
        <v/>
      </c>
      <c r="J1728">
        <f xml:space="preserve">
_xlfn.SWITCH(E1728,
"良好サイン",H1728*VLOOKUP(F1728,参照用!$P$2:$Q$55,2,0),
"注意サイン",H1728*VLOOKUP(F1728,参照用!$P$2:$Q$55,2,0),
""
)</f>
        <v>0</v>
      </c>
      <c r="K1728" s="20">
        <f t="shared" si="80"/>
        <v>60</v>
      </c>
    </row>
    <row r="1729" spans="1:11" x14ac:dyDescent="0.2">
      <c r="A1729" s="8">
        <f>IF(INDEX(中間シート!B$1:B$149,QUOTIENT(ROW(A1729)-2, 参照用!$J$12) + 3,1)&gt;0,
INDEX(中間シート!B$1:B$149,QUOTIENT(ROW(A1729)-2, 参照用!$J$12) + 3,1),
"")</f>
        <v>46039</v>
      </c>
      <c r="B1729" s="8" t="str">
        <f>IF(INDEX(中間シート!D$1:D$149,QUOTIENT(ROW(B1729)-2, 参照用!$J$12) + 3,1)&gt;0,
INDEX(中間シート!D$1:D$149,QUOTIENT(ROW(B1729)-2, 参照用!$J$12) + 3,1),
"")</f>
        <v>昼</v>
      </c>
      <c r="C1729" s="8" t="str">
        <f>INDEX(中間シート!$A$1:$AZ$149,MATCH(A1729&amp;B1729,中間シート!$A$1:$A$149,0),MATCH(C$1,中間シート!$A$2:$AZ$2,0))</f>
        <v/>
      </c>
      <c r="D1729" s="8" t="str">
        <f>INDEX(中間シート!$A$1:$AZ$149,MATCH($A1729&amp;$B1729,中間シート!$A$1:$A$149,0),MATCH(D$1,中間シート!$A$2:$AZ$2,0))</f>
        <v/>
      </c>
      <c r="E1729" t="str">
        <f>IF(
A1729="","",
VLOOKUP(MOD(ROW(A1729)-2, 参照用!$J$12) + 1,参照用!$N$1:$P$50,2,0)
)</f>
        <v>良好サイン</v>
      </c>
      <c r="F1729" t="str">
        <f xml:space="preserve">
IF(A1729="","",
VLOOKUP(MOD(ROW(A1729)-2, 参照用!$J$12) + 1,参照用!$N$1:$P$50,3,0)
)</f>
        <v>イキイキ</v>
      </c>
      <c r="G1729">
        <f xml:space="preserve">
IF(A1729="","",
IFERROR(
INDEX(中間シート!$B:$CB,
MATCH(A1729&amp;B1729,中間シート!$A$1:$A$149,0),
MATCH(F1729,中間シート!$B$2:$CB$2,0)
),
"")
)</f>
        <v>0</v>
      </c>
      <c r="H1729">
        <f t="shared" si="78"/>
        <v>0</v>
      </c>
      <c r="I1729" t="str">
        <f t="shared" si="79"/>
        <v/>
      </c>
      <c r="J1729">
        <f xml:space="preserve">
_xlfn.SWITCH(E1729,
"良好サイン",H1729*VLOOKUP(F1729,参照用!$P$2:$Q$55,2,0),
"注意サイン",H1729*VLOOKUP(F1729,参照用!$P$2:$Q$55,2,0),
""
)</f>
        <v>0</v>
      </c>
      <c r="K1729" s="20">
        <f t="shared" si="80"/>
        <v>60</v>
      </c>
    </row>
    <row r="1730" spans="1:11" x14ac:dyDescent="0.2">
      <c r="A1730" s="8">
        <f>IF(INDEX(中間シート!B$1:B$149,QUOTIENT(ROW(A1730)-2, 参照用!$J$12) + 3,1)&gt;0,
INDEX(中間シート!B$1:B$149,QUOTIENT(ROW(A1730)-2, 参照用!$J$12) + 3,1),
"")</f>
        <v>46039</v>
      </c>
      <c r="B1730" s="8" t="str">
        <f>IF(INDEX(中間シート!D$1:D$149,QUOTIENT(ROW(B1730)-2, 参照用!$J$12) + 3,1)&gt;0,
INDEX(中間シート!D$1:D$149,QUOTIENT(ROW(B1730)-2, 参照用!$J$12) + 3,1),
"")</f>
        <v>昼</v>
      </c>
      <c r="C1730" s="8" t="str">
        <f>INDEX(中間シート!$A$1:$AZ$149,MATCH(A1730&amp;B1730,中間シート!$A$1:$A$149,0),MATCH(C$1,中間シート!$A$2:$AZ$2,0))</f>
        <v/>
      </c>
      <c r="D1730" s="8" t="str">
        <f>INDEX(中間シート!$A$1:$AZ$149,MATCH($A1730&amp;$B1730,中間シート!$A$1:$A$149,0),MATCH(D$1,中間シート!$A$2:$AZ$2,0))</f>
        <v/>
      </c>
      <c r="E1730" t="str">
        <f>IF(
A1730="","",
VLOOKUP(MOD(ROW(A1730)-2, 参照用!$J$12) + 1,参照用!$N$1:$P$50,2,0)
)</f>
        <v>良好サイン</v>
      </c>
      <c r="F1730" t="str">
        <f xml:space="preserve">
IF(A1730="","",
VLOOKUP(MOD(ROW(A1730)-2, 参照用!$J$12) + 1,参照用!$N$1:$P$50,3,0)
)</f>
        <v>活動的</v>
      </c>
      <c r="G1730">
        <f xml:space="preserve">
IF(A1730="","",
IFERROR(
INDEX(中間シート!$B:$CB,
MATCH(A1730&amp;B1730,中間シート!$A$1:$A$149,0),
MATCH(F1730,中間シート!$B$2:$CB$2,0)
),
"")
)</f>
        <v>0</v>
      </c>
      <c r="H1730">
        <f t="shared" si="78"/>
        <v>0</v>
      </c>
      <c r="I1730" t="str">
        <f t="shared" si="79"/>
        <v/>
      </c>
      <c r="J1730">
        <f xml:space="preserve">
_xlfn.SWITCH(E1730,
"良好サイン",H1730*VLOOKUP(F1730,参照用!$P$2:$Q$55,2,0),
"注意サイン",H1730*VLOOKUP(F1730,参照用!$P$2:$Q$55,2,0),
""
)</f>
        <v>0</v>
      </c>
      <c r="K1730" s="20">
        <f t="shared" si="80"/>
        <v>60</v>
      </c>
    </row>
    <row r="1731" spans="1:11" x14ac:dyDescent="0.2">
      <c r="A1731" s="8">
        <f>IF(INDEX(中間シート!B$1:B$149,QUOTIENT(ROW(A1731)-2, 参照用!$J$12) + 3,1)&gt;0,
INDEX(中間シート!B$1:B$149,QUOTIENT(ROW(A1731)-2, 参照用!$J$12) + 3,1),
"")</f>
        <v>46039</v>
      </c>
      <c r="B1731" s="8" t="str">
        <f>IF(INDEX(中間シート!D$1:D$149,QUOTIENT(ROW(B1731)-2, 参照用!$J$12) + 3,1)&gt;0,
INDEX(中間シート!D$1:D$149,QUOTIENT(ROW(B1731)-2, 参照用!$J$12) + 3,1),
"")</f>
        <v>昼</v>
      </c>
      <c r="C1731" s="8" t="str">
        <f>INDEX(中間シート!$A$1:$AZ$149,MATCH(A1731&amp;B1731,中間シート!$A$1:$A$149,0),MATCH(C$1,中間シート!$A$2:$AZ$2,0))</f>
        <v/>
      </c>
      <c r="D1731" s="8" t="str">
        <f>INDEX(中間シート!$A$1:$AZ$149,MATCH($A1731&amp;$B1731,中間シート!$A$1:$A$149,0),MATCH(D$1,中間シート!$A$2:$AZ$2,0))</f>
        <v/>
      </c>
      <c r="E1731" t="str">
        <f>IF(
A1731="","",
VLOOKUP(MOD(ROW(A1731)-2, 参照用!$J$12) + 1,参照用!$N$1:$P$50,2,0)
)</f>
        <v>注意サイン</v>
      </c>
      <c r="F1731" t="str">
        <f xml:space="preserve">
IF(A1731="","",
VLOOKUP(MOD(ROW(A1731)-2, 参照用!$J$12) + 1,参照用!$N$1:$P$50,3,0)
)</f>
        <v>ため息が増加</v>
      </c>
      <c r="G1731">
        <f xml:space="preserve">
IF(A1731="","",
IFERROR(
INDEX(中間シート!$B:$CB,
MATCH(A1731&amp;B1731,中間シート!$A$1:$A$149,0),
MATCH(F1731,中間シート!$B$2:$CB$2,0)
),
"")
)</f>
        <v>0</v>
      </c>
      <c r="H1731">
        <f t="shared" ref="H1731:H1794" si="81">IFERROR(IF(VALUE(G1731)&gt;100,"",VALUE(G1731)),"")</f>
        <v>0</v>
      </c>
      <c r="I1731" t="str">
        <f t="shared" ref="I1731:I1794" si="82">IF(H1731="",G1731,"")</f>
        <v/>
      </c>
      <c r="J1731">
        <f xml:space="preserve">
_xlfn.SWITCH(E1731,
"良好サイン",H1731*VLOOKUP(F1731,参照用!$P$2:$Q$55,2,0),
"注意サイン",H1731*VLOOKUP(F1731,参照用!$P$2:$Q$55,2,0),
""
)</f>
        <v>0</v>
      </c>
      <c r="K1731" s="20">
        <f t="shared" ref="K1731:K1794" si="83">IFERROR(IF(A1731="","",(60+SUMIFS($J$1:$J$3999,$A$1:$A$3999,A1731,$B$1:$B$3999,B1731)))
/
(1+SUMIFS(H:H,A:A,A1731,B:B,B1731,E:E,"悪化サイン")),"")</f>
        <v>60</v>
      </c>
    </row>
    <row r="1732" spans="1:11" x14ac:dyDescent="0.2">
      <c r="A1732" s="8">
        <f>IF(INDEX(中間シート!B$1:B$149,QUOTIENT(ROW(A1732)-2, 参照用!$J$12) + 3,1)&gt;0,
INDEX(中間シート!B$1:B$149,QUOTIENT(ROW(A1732)-2, 参照用!$J$12) + 3,1),
"")</f>
        <v>46039</v>
      </c>
      <c r="B1732" s="8" t="str">
        <f>IF(INDEX(中間シート!D$1:D$149,QUOTIENT(ROW(B1732)-2, 参照用!$J$12) + 3,1)&gt;0,
INDEX(中間シート!D$1:D$149,QUOTIENT(ROW(B1732)-2, 参照用!$J$12) + 3,1),
"")</f>
        <v>昼</v>
      </c>
      <c r="C1732" s="8" t="str">
        <f>INDEX(中間シート!$A$1:$AZ$149,MATCH(A1732&amp;B1732,中間シート!$A$1:$A$149,0),MATCH(C$1,中間シート!$A$2:$AZ$2,0))</f>
        <v/>
      </c>
      <c r="D1732" s="8" t="str">
        <f>INDEX(中間シート!$A$1:$AZ$149,MATCH($A1732&amp;$B1732,中間シート!$A$1:$A$149,0),MATCH(D$1,中間シート!$A$2:$AZ$2,0))</f>
        <v/>
      </c>
      <c r="E1732" t="str">
        <f>IF(
A1732="","",
VLOOKUP(MOD(ROW(A1732)-2, 参照用!$J$12) + 1,参照用!$N$1:$P$50,2,0)
)</f>
        <v>注意サイン</v>
      </c>
      <c r="F1732" t="str">
        <f xml:space="preserve">
IF(A1732="","",
VLOOKUP(MOD(ROW(A1732)-2, 参照用!$J$12) + 1,参照用!$N$1:$P$50,3,0)
)</f>
        <v>もやもや</v>
      </c>
      <c r="G1732">
        <f xml:space="preserve">
IF(A1732="","",
IFERROR(
INDEX(中間シート!$B:$CB,
MATCH(A1732&amp;B1732,中間シート!$A$1:$A$149,0),
MATCH(F1732,中間シート!$B$2:$CB$2,0)
),
"")
)</f>
        <v>0</v>
      </c>
      <c r="H1732">
        <f t="shared" si="81"/>
        <v>0</v>
      </c>
      <c r="I1732" t="str">
        <f t="shared" si="82"/>
        <v/>
      </c>
      <c r="J1732">
        <f xml:space="preserve">
_xlfn.SWITCH(E1732,
"良好サイン",H1732*VLOOKUP(F1732,参照用!$P$2:$Q$55,2,0),
"注意サイン",H1732*VLOOKUP(F1732,参照用!$P$2:$Q$55,2,0),
""
)</f>
        <v>0</v>
      </c>
      <c r="K1732" s="20">
        <f t="shared" si="83"/>
        <v>60</v>
      </c>
    </row>
    <row r="1733" spans="1:11" x14ac:dyDescent="0.2">
      <c r="A1733" s="8">
        <f>IF(INDEX(中間シート!B$1:B$149,QUOTIENT(ROW(A1733)-2, 参照用!$J$12) + 3,1)&gt;0,
INDEX(中間シート!B$1:B$149,QUOTIENT(ROW(A1733)-2, 参照用!$J$12) + 3,1),
"")</f>
        <v>46039</v>
      </c>
      <c r="B1733" s="8" t="str">
        <f>IF(INDEX(中間シート!D$1:D$149,QUOTIENT(ROW(B1733)-2, 参照用!$J$12) + 3,1)&gt;0,
INDEX(中間シート!D$1:D$149,QUOTIENT(ROW(B1733)-2, 参照用!$J$12) + 3,1),
"")</f>
        <v>昼</v>
      </c>
      <c r="C1733" s="8" t="str">
        <f>INDEX(中間シート!$A$1:$AZ$149,MATCH(A1733&amp;B1733,中間シート!$A$1:$A$149,0),MATCH(C$1,中間シート!$A$2:$AZ$2,0))</f>
        <v/>
      </c>
      <c r="D1733" s="8" t="str">
        <f>INDEX(中間シート!$A$1:$AZ$149,MATCH($A1733&amp;$B1733,中間シート!$A$1:$A$149,0),MATCH(D$1,中間シート!$A$2:$AZ$2,0))</f>
        <v/>
      </c>
      <c r="E1733" t="str">
        <f>IF(
A1733="","",
VLOOKUP(MOD(ROW(A1733)-2, 参照用!$J$12) + 1,参照用!$N$1:$P$50,2,0)
)</f>
        <v>注意サイン</v>
      </c>
      <c r="F1733" t="str">
        <f xml:space="preserve">
IF(A1733="","",
VLOOKUP(MOD(ROW(A1733)-2, 参照用!$J$12) + 1,参照用!$N$1:$P$50,3,0)
)</f>
        <v>だるい</v>
      </c>
      <c r="G1733">
        <f xml:space="preserve">
IF(A1733="","",
IFERROR(
INDEX(中間シート!$B:$CB,
MATCH(A1733&amp;B1733,中間シート!$A$1:$A$149,0),
MATCH(F1733,中間シート!$B$2:$CB$2,0)
),
"")
)</f>
        <v>0</v>
      </c>
      <c r="H1733">
        <f t="shared" si="81"/>
        <v>0</v>
      </c>
      <c r="I1733" t="str">
        <f t="shared" si="82"/>
        <v/>
      </c>
      <c r="J1733">
        <f xml:space="preserve">
_xlfn.SWITCH(E1733,
"良好サイン",H1733*VLOOKUP(F1733,参照用!$P$2:$Q$55,2,0),
"注意サイン",H1733*VLOOKUP(F1733,参照用!$P$2:$Q$55,2,0),
""
)</f>
        <v>0</v>
      </c>
      <c r="K1733" s="20">
        <f t="shared" si="83"/>
        <v>60</v>
      </c>
    </row>
    <row r="1734" spans="1:11" x14ac:dyDescent="0.2">
      <c r="A1734" s="8">
        <f>IF(INDEX(中間シート!B$1:B$149,QUOTIENT(ROW(A1734)-2, 参照用!$J$12) + 3,1)&gt;0,
INDEX(中間シート!B$1:B$149,QUOTIENT(ROW(A1734)-2, 参照用!$J$12) + 3,1),
"")</f>
        <v>46039</v>
      </c>
      <c r="B1734" s="8" t="str">
        <f>IF(INDEX(中間シート!D$1:D$149,QUOTIENT(ROW(B1734)-2, 参照用!$J$12) + 3,1)&gt;0,
INDEX(中間シート!D$1:D$149,QUOTIENT(ROW(B1734)-2, 参照用!$J$12) + 3,1),
"")</f>
        <v>昼</v>
      </c>
      <c r="C1734" s="8" t="str">
        <f>INDEX(中間シート!$A$1:$AZ$149,MATCH(A1734&amp;B1734,中間シート!$A$1:$A$149,0),MATCH(C$1,中間シート!$A$2:$AZ$2,0))</f>
        <v/>
      </c>
      <c r="D1734" s="8" t="str">
        <f>INDEX(中間シート!$A$1:$AZ$149,MATCH($A1734&amp;$B1734,中間シート!$A$1:$A$149,0),MATCH(D$1,中間シート!$A$2:$AZ$2,0))</f>
        <v/>
      </c>
      <c r="E1734" t="str">
        <f>IF(
A1734="","",
VLOOKUP(MOD(ROW(A1734)-2, 参照用!$J$12) + 1,参照用!$N$1:$P$50,2,0)
)</f>
        <v>注意サイン</v>
      </c>
      <c r="F1734" t="str">
        <f xml:space="preserve">
IF(A1734="","",
VLOOKUP(MOD(ROW(A1734)-2, 参照用!$J$12) + 1,参照用!$N$1:$P$50,3,0)
)</f>
        <v>ぼーっとする</v>
      </c>
      <c r="G1734">
        <f xml:space="preserve">
IF(A1734="","",
IFERROR(
INDEX(中間シート!$B:$CB,
MATCH(A1734&amp;B1734,中間シート!$A$1:$A$149,0),
MATCH(F1734,中間シート!$B$2:$CB$2,0)
),
"")
)</f>
        <v>0</v>
      </c>
      <c r="H1734">
        <f t="shared" si="81"/>
        <v>0</v>
      </c>
      <c r="I1734" t="str">
        <f t="shared" si="82"/>
        <v/>
      </c>
      <c r="J1734">
        <f xml:space="preserve">
_xlfn.SWITCH(E1734,
"良好サイン",H1734*VLOOKUP(F1734,参照用!$P$2:$Q$55,2,0),
"注意サイン",H1734*VLOOKUP(F1734,参照用!$P$2:$Q$55,2,0),
""
)</f>
        <v>0</v>
      </c>
      <c r="K1734" s="20">
        <f t="shared" si="83"/>
        <v>60</v>
      </c>
    </row>
    <row r="1735" spans="1:11" x14ac:dyDescent="0.2">
      <c r="A1735" s="8">
        <f>IF(INDEX(中間シート!B$1:B$149,QUOTIENT(ROW(A1735)-2, 参照用!$J$12) + 3,1)&gt;0,
INDEX(中間シート!B$1:B$149,QUOTIENT(ROW(A1735)-2, 参照用!$J$12) + 3,1),
"")</f>
        <v>46039</v>
      </c>
      <c r="B1735" s="8" t="str">
        <f>IF(INDEX(中間シート!D$1:D$149,QUOTIENT(ROW(B1735)-2, 参照用!$J$12) + 3,1)&gt;0,
INDEX(中間シート!D$1:D$149,QUOTIENT(ROW(B1735)-2, 参照用!$J$12) + 3,1),
"")</f>
        <v>昼</v>
      </c>
      <c r="C1735" s="8" t="str">
        <f>INDEX(中間シート!$A$1:$AZ$149,MATCH(A1735&amp;B1735,中間シート!$A$1:$A$149,0),MATCH(C$1,中間シート!$A$2:$AZ$2,0))</f>
        <v/>
      </c>
      <c r="D1735" s="8" t="str">
        <f>INDEX(中間シート!$A$1:$AZ$149,MATCH($A1735&amp;$B1735,中間シート!$A$1:$A$149,0),MATCH(D$1,中間シート!$A$2:$AZ$2,0))</f>
        <v/>
      </c>
      <c r="E1735" t="str">
        <f>IF(
A1735="","",
VLOOKUP(MOD(ROW(A1735)-2, 参照用!$J$12) + 1,参照用!$N$1:$P$50,2,0)
)</f>
        <v>注意サイン</v>
      </c>
      <c r="F1735" t="str">
        <f xml:space="preserve">
IF(A1735="","",
VLOOKUP(MOD(ROW(A1735)-2, 参照用!$J$12) + 1,参照用!$N$1:$P$50,3,0)
)</f>
        <v>協調性が低下</v>
      </c>
      <c r="G1735">
        <f xml:space="preserve">
IF(A1735="","",
IFERROR(
INDEX(中間シート!$B:$CB,
MATCH(A1735&amp;B1735,中間シート!$A$1:$A$149,0),
MATCH(F1735,中間シート!$B$2:$CB$2,0)
),
"")
)</f>
        <v>0</v>
      </c>
      <c r="H1735">
        <f t="shared" si="81"/>
        <v>0</v>
      </c>
      <c r="I1735" t="str">
        <f t="shared" si="82"/>
        <v/>
      </c>
      <c r="J1735">
        <f xml:space="preserve">
_xlfn.SWITCH(E1735,
"良好サイン",H1735*VLOOKUP(F1735,参照用!$P$2:$Q$55,2,0),
"注意サイン",H1735*VLOOKUP(F1735,参照用!$P$2:$Q$55,2,0),
""
)</f>
        <v>0</v>
      </c>
      <c r="K1735" s="20">
        <f t="shared" si="83"/>
        <v>60</v>
      </c>
    </row>
    <row r="1736" spans="1:11" x14ac:dyDescent="0.2">
      <c r="A1736" s="8">
        <f>IF(INDEX(中間シート!B$1:B$149,QUOTIENT(ROW(A1736)-2, 参照用!$J$12) + 3,1)&gt;0,
INDEX(中間シート!B$1:B$149,QUOTIENT(ROW(A1736)-2, 参照用!$J$12) + 3,1),
"")</f>
        <v>46039</v>
      </c>
      <c r="B1736" s="8" t="str">
        <f>IF(INDEX(中間シート!D$1:D$149,QUOTIENT(ROW(B1736)-2, 参照用!$J$12) + 3,1)&gt;0,
INDEX(中間シート!D$1:D$149,QUOTIENT(ROW(B1736)-2, 参照用!$J$12) + 3,1),
"")</f>
        <v>昼</v>
      </c>
      <c r="C1736" s="8" t="str">
        <f>INDEX(中間シート!$A$1:$AZ$149,MATCH(A1736&amp;B1736,中間シート!$A$1:$A$149,0),MATCH(C$1,中間シート!$A$2:$AZ$2,0))</f>
        <v/>
      </c>
      <c r="D1736" s="8" t="str">
        <f>INDEX(中間シート!$A$1:$AZ$149,MATCH($A1736&amp;$B1736,中間シート!$A$1:$A$149,0),MATCH(D$1,中間シート!$A$2:$AZ$2,0))</f>
        <v/>
      </c>
      <c r="E1736" t="str">
        <f>IF(
A1736="","",
VLOOKUP(MOD(ROW(A1736)-2, 参照用!$J$12) + 1,参照用!$N$1:$P$50,2,0)
)</f>
        <v>注意サイン</v>
      </c>
      <c r="F1736" t="str">
        <f xml:space="preserve">
IF(A1736="","",
VLOOKUP(MOD(ROW(A1736)-2, 参照用!$J$12) + 1,参照用!$N$1:$P$50,3,0)
)</f>
        <v>憂鬱</v>
      </c>
      <c r="G1736">
        <f xml:space="preserve">
IF(A1736="","",
IFERROR(
INDEX(中間シート!$B:$CB,
MATCH(A1736&amp;B1736,中間シート!$A$1:$A$149,0),
MATCH(F1736,中間シート!$B$2:$CB$2,0)
),
"")
)</f>
        <v>0</v>
      </c>
      <c r="H1736">
        <f t="shared" si="81"/>
        <v>0</v>
      </c>
      <c r="I1736" t="str">
        <f t="shared" si="82"/>
        <v/>
      </c>
      <c r="J1736">
        <f xml:space="preserve">
_xlfn.SWITCH(E1736,
"良好サイン",H1736*VLOOKUP(F1736,参照用!$P$2:$Q$55,2,0),
"注意サイン",H1736*VLOOKUP(F1736,参照用!$P$2:$Q$55,2,0),
""
)</f>
        <v>0</v>
      </c>
      <c r="K1736" s="20">
        <f t="shared" si="83"/>
        <v>60</v>
      </c>
    </row>
    <row r="1737" spans="1:11" x14ac:dyDescent="0.2">
      <c r="A1737" s="8">
        <f>IF(INDEX(中間シート!B$1:B$149,QUOTIENT(ROW(A1737)-2, 参照用!$J$12) + 3,1)&gt;0,
INDEX(中間シート!B$1:B$149,QUOTIENT(ROW(A1737)-2, 参照用!$J$12) + 3,1),
"")</f>
        <v>46039</v>
      </c>
      <c r="B1737" s="8" t="str">
        <f>IF(INDEX(中間シート!D$1:D$149,QUOTIENT(ROW(B1737)-2, 参照用!$J$12) + 3,1)&gt;0,
INDEX(中間シート!D$1:D$149,QUOTIENT(ROW(B1737)-2, 参照用!$J$12) + 3,1),
"")</f>
        <v>昼</v>
      </c>
      <c r="C1737" s="8" t="str">
        <f>INDEX(中間シート!$A$1:$AZ$149,MATCH(A1737&amp;B1737,中間シート!$A$1:$A$149,0),MATCH(C$1,中間シート!$A$2:$AZ$2,0))</f>
        <v/>
      </c>
      <c r="D1737" s="8" t="str">
        <f>INDEX(中間シート!$A$1:$AZ$149,MATCH($A1737&amp;$B1737,中間シート!$A$1:$A$149,0),MATCH(D$1,中間シート!$A$2:$AZ$2,0))</f>
        <v/>
      </c>
      <c r="E1737" t="str">
        <f>IF(
A1737="","",
VLOOKUP(MOD(ROW(A1737)-2, 参照用!$J$12) + 1,参照用!$N$1:$P$50,2,0)
)</f>
        <v>注意サイン</v>
      </c>
      <c r="F1737" t="str">
        <f xml:space="preserve">
IF(A1737="","",
VLOOKUP(MOD(ROW(A1737)-2, 参照用!$J$12) + 1,参照用!$N$1:$P$50,3,0)
)</f>
        <v>やる気が無い</v>
      </c>
      <c r="G1737">
        <f xml:space="preserve">
IF(A1737="","",
IFERROR(
INDEX(中間シート!$B:$CB,
MATCH(A1737&amp;B1737,中間シート!$A$1:$A$149,0),
MATCH(F1737,中間シート!$B$2:$CB$2,0)
),
"")
)</f>
        <v>0</v>
      </c>
      <c r="H1737">
        <f t="shared" si="81"/>
        <v>0</v>
      </c>
      <c r="I1737" t="str">
        <f t="shared" si="82"/>
        <v/>
      </c>
      <c r="J1737">
        <f xml:space="preserve">
_xlfn.SWITCH(E1737,
"良好サイン",H1737*VLOOKUP(F1737,参照用!$P$2:$Q$55,2,0),
"注意サイン",H1737*VLOOKUP(F1737,参照用!$P$2:$Q$55,2,0),
""
)</f>
        <v>0</v>
      </c>
      <c r="K1737" s="20">
        <f t="shared" si="83"/>
        <v>60</v>
      </c>
    </row>
    <row r="1738" spans="1:11" x14ac:dyDescent="0.2">
      <c r="A1738" s="8">
        <f>IF(INDEX(中間シート!B$1:B$149,QUOTIENT(ROW(A1738)-2, 参照用!$J$12) + 3,1)&gt;0,
INDEX(中間シート!B$1:B$149,QUOTIENT(ROW(A1738)-2, 参照用!$J$12) + 3,1),
"")</f>
        <v>46039</v>
      </c>
      <c r="B1738" s="8" t="str">
        <f>IF(INDEX(中間シート!D$1:D$149,QUOTIENT(ROW(B1738)-2, 参照用!$J$12) + 3,1)&gt;0,
INDEX(中間シート!D$1:D$149,QUOTIENT(ROW(B1738)-2, 参照用!$J$12) + 3,1),
"")</f>
        <v>昼</v>
      </c>
      <c r="C1738" s="8" t="str">
        <f>INDEX(中間シート!$A$1:$AZ$149,MATCH(A1738&amp;B1738,中間シート!$A$1:$A$149,0),MATCH(C$1,中間シート!$A$2:$AZ$2,0))</f>
        <v/>
      </c>
      <c r="D1738" s="8" t="str">
        <f>INDEX(中間シート!$A$1:$AZ$149,MATCH($A1738&amp;$B1738,中間シート!$A$1:$A$149,0),MATCH(D$1,中間シート!$A$2:$AZ$2,0))</f>
        <v/>
      </c>
      <c r="E1738" t="str">
        <f>IF(
A1738="","",
VLOOKUP(MOD(ROW(A1738)-2, 参照用!$J$12) + 1,参照用!$N$1:$P$50,2,0)
)</f>
        <v>注意サイン</v>
      </c>
      <c r="F1738" t="str">
        <f xml:space="preserve">
IF(A1738="","",
VLOOKUP(MOD(ROW(A1738)-2, 参照用!$J$12) + 1,参照用!$N$1:$P$50,3,0)
)</f>
        <v>物忘れ</v>
      </c>
      <c r="G1738">
        <f xml:space="preserve">
IF(A1738="","",
IFERROR(
INDEX(中間シート!$B:$CB,
MATCH(A1738&amp;B1738,中間シート!$A$1:$A$149,0),
MATCH(F1738,中間シート!$B$2:$CB$2,0)
),
"")
)</f>
        <v>0</v>
      </c>
      <c r="H1738">
        <f t="shared" si="81"/>
        <v>0</v>
      </c>
      <c r="I1738" t="str">
        <f t="shared" si="82"/>
        <v/>
      </c>
      <c r="J1738">
        <f xml:space="preserve">
_xlfn.SWITCH(E1738,
"良好サイン",H1738*VLOOKUP(F1738,参照用!$P$2:$Q$55,2,0),
"注意サイン",H1738*VLOOKUP(F1738,参照用!$P$2:$Q$55,2,0),
""
)</f>
        <v>0</v>
      </c>
      <c r="K1738" s="20">
        <f t="shared" si="83"/>
        <v>60</v>
      </c>
    </row>
    <row r="1739" spans="1:11" x14ac:dyDescent="0.2">
      <c r="A1739" s="8">
        <f>IF(INDEX(中間シート!B$1:B$149,QUOTIENT(ROW(A1739)-2, 参照用!$J$12) + 3,1)&gt;0,
INDEX(中間シート!B$1:B$149,QUOTIENT(ROW(A1739)-2, 参照用!$J$12) + 3,1),
"")</f>
        <v>46039</v>
      </c>
      <c r="B1739" s="8" t="str">
        <f>IF(INDEX(中間シート!D$1:D$149,QUOTIENT(ROW(B1739)-2, 参照用!$J$12) + 3,1)&gt;0,
INDEX(中間シート!D$1:D$149,QUOTIENT(ROW(B1739)-2, 参照用!$J$12) + 3,1),
"")</f>
        <v>昼</v>
      </c>
      <c r="C1739" s="8" t="str">
        <f>INDEX(中間シート!$A$1:$AZ$149,MATCH(A1739&amp;B1739,中間シート!$A$1:$A$149,0),MATCH(C$1,中間シート!$A$2:$AZ$2,0))</f>
        <v/>
      </c>
      <c r="D1739" s="8" t="str">
        <f>INDEX(中間シート!$A$1:$AZ$149,MATCH($A1739&amp;$B1739,中間シート!$A$1:$A$149,0),MATCH(D$1,中間シート!$A$2:$AZ$2,0))</f>
        <v/>
      </c>
      <c r="E1739" t="str">
        <f>IF(
A1739="","",
VLOOKUP(MOD(ROW(A1739)-2, 参照用!$J$12) + 1,参照用!$N$1:$P$50,2,0)
)</f>
        <v>悪化サイン</v>
      </c>
      <c r="F1739" t="str">
        <f xml:space="preserve">
IF(A1739="","",
VLOOKUP(MOD(ROW(A1739)-2, 参照用!$J$12) + 1,参照用!$N$1:$P$50,3,0)
)</f>
        <v>イライラ</v>
      </c>
      <c r="G1739">
        <f xml:space="preserve">
IF(A1739="","",
IFERROR(
INDEX(中間シート!$B:$CB,
MATCH(A1739&amp;B1739,中間シート!$A$1:$A$149,0),
MATCH(F1739,中間シート!$B$2:$CB$2,0)
),
"")
)</f>
        <v>0</v>
      </c>
      <c r="H1739">
        <f t="shared" si="81"/>
        <v>0</v>
      </c>
      <c r="I1739" t="str">
        <f t="shared" si="82"/>
        <v/>
      </c>
      <c r="J1739" t="str">
        <f xml:space="preserve">
_xlfn.SWITCH(E1739,
"良好サイン",H1739*VLOOKUP(F1739,参照用!$P$2:$Q$55,2,0),
"注意サイン",H1739*VLOOKUP(F1739,参照用!$P$2:$Q$55,2,0),
""
)</f>
        <v/>
      </c>
      <c r="K1739" s="20">
        <f t="shared" si="83"/>
        <v>60</v>
      </c>
    </row>
    <row r="1740" spans="1:11" x14ac:dyDescent="0.2">
      <c r="A1740" s="8">
        <f>IF(INDEX(中間シート!B$1:B$149,QUOTIENT(ROW(A1740)-2, 参照用!$J$12) + 3,1)&gt;0,
INDEX(中間シート!B$1:B$149,QUOTIENT(ROW(A1740)-2, 参照用!$J$12) + 3,1),
"")</f>
        <v>46039</v>
      </c>
      <c r="B1740" s="8" t="str">
        <f>IF(INDEX(中間シート!D$1:D$149,QUOTIENT(ROW(B1740)-2, 参照用!$J$12) + 3,1)&gt;0,
INDEX(中間シート!D$1:D$149,QUOTIENT(ROW(B1740)-2, 参照用!$J$12) + 3,1),
"")</f>
        <v>昼</v>
      </c>
      <c r="C1740" s="8" t="str">
        <f>INDEX(中間シート!$A$1:$AZ$149,MATCH(A1740&amp;B1740,中間シート!$A$1:$A$149,0),MATCH(C$1,中間シート!$A$2:$AZ$2,0))</f>
        <v/>
      </c>
      <c r="D1740" s="8" t="str">
        <f>INDEX(中間シート!$A$1:$AZ$149,MATCH($A1740&amp;$B1740,中間シート!$A$1:$A$149,0),MATCH(D$1,中間シート!$A$2:$AZ$2,0))</f>
        <v/>
      </c>
      <c r="E1740" t="str">
        <f>IF(
A1740="","",
VLOOKUP(MOD(ROW(A1740)-2, 参照用!$J$12) + 1,参照用!$N$1:$P$50,2,0)
)</f>
        <v>悪化サイン</v>
      </c>
      <c r="F1740" t="str">
        <f xml:space="preserve">
IF(A1740="","",
VLOOKUP(MOD(ROW(A1740)-2, 参照用!$J$12) + 1,参照用!$N$1:$P$50,3,0)
)</f>
        <v>恐怖心</v>
      </c>
      <c r="G1740">
        <f xml:space="preserve">
IF(A1740="","",
IFERROR(
INDEX(中間シート!$B:$CB,
MATCH(A1740&amp;B1740,中間シート!$A$1:$A$149,0),
MATCH(F1740,中間シート!$B$2:$CB$2,0)
),
"")
)</f>
        <v>0</v>
      </c>
      <c r="H1740">
        <f t="shared" si="81"/>
        <v>0</v>
      </c>
      <c r="I1740" t="str">
        <f t="shared" si="82"/>
        <v/>
      </c>
      <c r="J1740" t="str">
        <f xml:space="preserve">
_xlfn.SWITCH(E1740,
"良好サイン",H1740*VLOOKUP(F1740,参照用!$P$2:$Q$55,2,0),
"注意サイン",H1740*VLOOKUP(F1740,参照用!$P$2:$Q$55,2,0),
""
)</f>
        <v/>
      </c>
      <c r="K1740" s="20">
        <f t="shared" si="83"/>
        <v>60</v>
      </c>
    </row>
    <row r="1741" spans="1:11" x14ac:dyDescent="0.2">
      <c r="A1741" s="8">
        <f>IF(INDEX(中間シート!B$1:B$149,QUOTIENT(ROW(A1741)-2, 参照用!$J$12) + 3,1)&gt;0,
INDEX(中間シート!B$1:B$149,QUOTIENT(ROW(A1741)-2, 参照用!$J$12) + 3,1),
"")</f>
        <v>46039</v>
      </c>
      <c r="B1741" s="8" t="str">
        <f>IF(INDEX(中間シート!D$1:D$149,QUOTIENT(ROW(B1741)-2, 参照用!$J$12) + 3,1)&gt;0,
INDEX(中間シート!D$1:D$149,QUOTIENT(ROW(B1741)-2, 参照用!$J$12) + 3,1),
"")</f>
        <v>昼</v>
      </c>
      <c r="C1741" s="8" t="str">
        <f>INDEX(中間シート!$A$1:$AZ$149,MATCH(A1741&amp;B1741,中間シート!$A$1:$A$149,0),MATCH(C$1,中間シート!$A$2:$AZ$2,0))</f>
        <v/>
      </c>
      <c r="D1741" s="8" t="str">
        <f>INDEX(中間シート!$A$1:$AZ$149,MATCH($A1741&amp;$B1741,中間シート!$A$1:$A$149,0),MATCH(D$1,中間シート!$A$2:$AZ$2,0))</f>
        <v/>
      </c>
      <c r="E1741" t="str">
        <f>IF(
A1741="","",
VLOOKUP(MOD(ROW(A1741)-2, 参照用!$J$12) + 1,参照用!$N$1:$P$50,2,0)
)</f>
        <v>悪化サイン</v>
      </c>
      <c r="F1741" t="str">
        <f xml:space="preserve">
IF(A1741="","",
VLOOKUP(MOD(ROW(A1741)-2, 参照用!$J$12) + 1,参照用!$N$1:$P$50,3,0)
)</f>
        <v>外出不可</v>
      </c>
      <c r="G1741">
        <f xml:space="preserve">
IF(A1741="","",
IFERROR(
INDEX(中間シート!$B:$CB,
MATCH(A1741&amp;B1741,中間シート!$A$1:$A$149,0),
MATCH(F1741,中間シート!$B$2:$CB$2,0)
),
"")
)</f>
        <v>0</v>
      </c>
      <c r="H1741">
        <f t="shared" si="81"/>
        <v>0</v>
      </c>
      <c r="I1741" t="str">
        <f t="shared" si="82"/>
        <v/>
      </c>
      <c r="J1741" t="str">
        <f xml:space="preserve">
_xlfn.SWITCH(E1741,
"良好サイン",H1741*VLOOKUP(F1741,参照用!$P$2:$Q$55,2,0),
"注意サイン",H1741*VLOOKUP(F1741,参照用!$P$2:$Q$55,2,0),
""
)</f>
        <v/>
      </c>
      <c r="K1741" s="20">
        <f t="shared" si="83"/>
        <v>60</v>
      </c>
    </row>
    <row r="1742" spans="1:11" x14ac:dyDescent="0.2">
      <c r="A1742" s="8">
        <f>IF(INDEX(中間シート!B$1:B$149,QUOTIENT(ROW(A1742)-2, 参照用!$J$12) + 3,1)&gt;0,
INDEX(中間シート!B$1:B$149,QUOTIENT(ROW(A1742)-2, 参照用!$J$12) + 3,1),
"")</f>
        <v>46039</v>
      </c>
      <c r="B1742" s="8" t="str">
        <f>IF(INDEX(中間シート!D$1:D$149,QUOTIENT(ROW(B1742)-2, 参照用!$J$12) + 3,1)&gt;0,
INDEX(中間シート!D$1:D$149,QUOTIENT(ROW(B1742)-2, 参照用!$J$12) + 3,1),
"")</f>
        <v>昼</v>
      </c>
      <c r="C1742" s="8" t="str">
        <f>INDEX(中間シート!$A$1:$AZ$149,MATCH(A1742&amp;B1742,中間シート!$A$1:$A$149,0),MATCH(C$1,中間シート!$A$2:$AZ$2,0))</f>
        <v/>
      </c>
      <c r="D1742" s="8" t="str">
        <f>INDEX(中間シート!$A$1:$AZ$149,MATCH($A1742&amp;$B1742,中間シート!$A$1:$A$149,0),MATCH(D$1,中間シート!$A$2:$AZ$2,0))</f>
        <v/>
      </c>
      <c r="E1742" t="str">
        <f>IF(
A1742="","",
VLOOKUP(MOD(ROW(A1742)-2, 参照用!$J$12) + 1,参照用!$N$1:$P$50,2,0)
)</f>
        <v>悪化サイン</v>
      </c>
      <c r="F1742" t="str">
        <f xml:space="preserve">
IF(A1742="","",
VLOOKUP(MOD(ROW(A1742)-2, 参照用!$J$12) + 1,参照用!$N$1:$P$50,3,0)
)</f>
        <v>思考不能</v>
      </c>
      <c r="G1742">
        <f xml:space="preserve">
IF(A1742="","",
IFERROR(
INDEX(中間シート!$B:$CB,
MATCH(A1742&amp;B1742,中間シート!$A$1:$A$149,0),
MATCH(F1742,中間シート!$B$2:$CB$2,0)
),
"")
)</f>
        <v>0</v>
      </c>
      <c r="H1742">
        <f t="shared" si="81"/>
        <v>0</v>
      </c>
      <c r="I1742" t="str">
        <f t="shared" si="82"/>
        <v/>
      </c>
      <c r="J1742" t="str">
        <f xml:space="preserve">
_xlfn.SWITCH(E1742,
"良好サイン",H1742*VLOOKUP(F1742,参照用!$P$2:$Q$55,2,0),
"注意サイン",H1742*VLOOKUP(F1742,参照用!$P$2:$Q$55,2,0),
""
)</f>
        <v/>
      </c>
      <c r="K1742" s="20">
        <f t="shared" si="83"/>
        <v>60</v>
      </c>
    </row>
    <row r="1743" spans="1:11" x14ac:dyDescent="0.2">
      <c r="A1743" s="8">
        <f>IF(INDEX(中間シート!B$1:B$149,QUOTIENT(ROW(A1743)-2, 参照用!$J$12) + 3,1)&gt;0,
INDEX(中間シート!B$1:B$149,QUOTIENT(ROW(A1743)-2, 参照用!$J$12) + 3,1),
"")</f>
        <v>46039</v>
      </c>
      <c r="B1743" s="8" t="str">
        <f>IF(INDEX(中間シート!D$1:D$149,QUOTIENT(ROW(B1743)-2, 参照用!$J$12) + 3,1)&gt;0,
INDEX(中間シート!D$1:D$149,QUOTIENT(ROW(B1743)-2, 参照用!$J$12) + 3,1),
"")</f>
        <v>昼</v>
      </c>
      <c r="C1743" s="8" t="str">
        <f>INDEX(中間シート!$A$1:$AZ$149,MATCH(A1743&amp;B1743,中間シート!$A$1:$A$149,0),MATCH(C$1,中間シート!$A$2:$AZ$2,0))</f>
        <v/>
      </c>
      <c r="D1743" s="8" t="str">
        <f>INDEX(中間シート!$A$1:$AZ$149,MATCH($A1743&amp;$B1743,中間シート!$A$1:$A$149,0),MATCH(D$1,中間シート!$A$2:$AZ$2,0))</f>
        <v/>
      </c>
      <c r="E1743" t="str">
        <f>IF(
A1743="","",
VLOOKUP(MOD(ROW(A1743)-2, 参照用!$J$12) + 1,参照用!$N$1:$P$50,2,0)
)</f>
        <v>悪化サイン</v>
      </c>
      <c r="F1743" t="str">
        <f xml:space="preserve">
IF(A1743="","",
VLOOKUP(MOD(ROW(A1743)-2, 参照用!$J$12) + 1,参照用!$N$1:$P$50,3,0)
)</f>
        <v>人間不信</v>
      </c>
      <c r="G1743">
        <f xml:space="preserve">
IF(A1743="","",
IFERROR(
INDEX(中間シート!$B:$CB,
MATCH(A1743&amp;B1743,中間シート!$A$1:$A$149,0),
MATCH(F1743,中間シート!$B$2:$CB$2,0)
),
"")
)</f>
        <v>0</v>
      </c>
      <c r="H1743">
        <f t="shared" si="81"/>
        <v>0</v>
      </c>
      <c r="I1743" t="str">
        <f t="shared" si="82"/>
        <v/>
      </c>
      <c r="J1743" t="str">
        <f xml:space="preserve">
_xlfn.SWITCH(E1743,
"良好サイン",H1743*VLOOKUP(F1743,参照用!$P$2:$Q$55,2,0),
"注意サイン",H1743*VLOOKUP(F1743,参照用!$P$2:$Q$55,2,0),
""
)</f>
        <v/>
      </c>
      <c r="K1743" s="20">
        <f t="shared" si="83"/>
        <v>60</v>
      </c>
    </row>
    <row r="1744" spans="1:11" x14ac:dyDescent="0.2">
      <c r="A1744" s="8">
        <f>IF(INDEX(中間シート!B$1:B$149,QUOTIENT(ROW(A1744)-2, 参照用!$J$12) + 3,1)&gt;0,
INDEX(中間シート!B$1:B$149,QUOTIENT(ROW(A1744)-2, 参照用!$J$12) + 3,1),
"")</f>
        <v>46039</v>
      </c>
      <c r="B1744" s="8" t="str">
        <f>IF(INDEX(中間シート!D$1:D$149,QUOTIENT(ROW(B1744)-2, 参照用!$J$12) + 3,1)&gt;0,
INDEX(中間シート!D$1:D$149,QUOTIENT(ROW(B1744)-2, 参照用!$J$12) + 3,1),
"")</f>
        <v>昼</v>
      </c>
      <c r="C1744" s="8" t="str">
        <f>INDEX(中間シート!$A$1:$AZ$149,MATCH(A1744&amp;B1744,中間シート!$A$1:$A$149,0),MATCH(C$1,中間シート!$A$2:$AZ$2,0))</f>
        <v/>
      </c>
      <c r="D1744" s="8" t="str">
        <f>INDEX(中間シート!$A$1:$AZ$149,MATCH($A1744&amp;$B1744,中間シート!$A$1:$A$149,0),MATCH(D$1,中間シート!$A$2:$AZ$2,0))</f>
        <v/>
      </c>
      <c r="E1744" t="str">
        <f>IF(
A1744="","",
VLOOKUP(MOD(ROW(A1744)-2, 参照用!$J$12) + 1,参照用!$N$1:$P$50,2,0)
)</f>
        <v>悪化サイン</v>
      </c>
      <c r="F1744" t="str">
        <f xml:space="preserve">
IF(A1744="","",
VLOOKUP(MOD(ROW(A1744)-2, 参照用!$J$12) + 1,参照用!$N$1:$P$50,3,0)
)</f>
        <v>破壊衝動</v>
      </c>
      <c r="G1744">
        <f xml:space="preserve">
IF(A1744="","",
IFERROR(
INDEX(中間シート!$B:$CB,
MATCH(A1744&amp;B1744,中間シート!$A$1:$A$149,0),
MATCH(F1744,中間シート!$B$2:$CB$2,0)
),
"")
)</f>
        <v>0</v>
      </c>
      <c r="H1744">
        <f t="shared" si="81"/>
        <v>0</v>
      </c>
      <c r="I1744" t="str">
        <f t="shared" si="82"/>
        <v/>
      </c>
      <c r="J1744" t="str">
        <f xml:space="preserve">
_xlfn.SWITCH(E1744,
"良好サイン",H1744*VLOOKUP(F1744,参照用!$P$2:$Q$55,2,0),
"注意サイン",H1744*VLOOKUP(F1744,参照用!$P$2:$Q$55,2,0),
""
)</f>
        <v/>
      </c>
      <c r="K1744" s="20">
        <f t="shared" si="83"/>
        <v>60</v>
      </c>
    </row>
    <row r="1745" spans="1:11" x14ac:dyDescent="0.2">
      <c r="A1745" s="8">
        <f>IF(INDEX(中間シート!B$1:B$149,QUOTIENT(ROW(A1745)-2, 参照用!$J$12) + 3,1)&gt;0,
INDEX(中間シート!B$1:B$149,QUOTIENT(ROW(A1745)-2, 参照用!$J$12) + 3,1),
"")</f>
        <v>46039</v>
      </c>
      <c r="B1745" s="8" t="str">
        <f>IF(INDEX(中間シート!D$1:D$149,QUOTIENT(ROW(B1745)-2, 参照用!$J$12) + 3,1)&gt;0,
INDEX(中間シート!D$1:D$149,QUOTIENT(ROW(B1745)-2, 参照用!$J$12) + 3,1),
"")</f>
        <v>昼</v>
      </c>
      <c r="C1745" s="8" t="str">
        <f>INDEX(中間シート!$A$1:$AZ$149,MATCH(A1745&amp;B1745,中間シート!$A$1:$A$149,0),MATCH(C$1,中間シート!$A$2:$AZ$2,0))</f>
        <v/>
      </c>
      <c r="D1745" s="8" t="str">
        <f>INDEX(中間シート!$A$1:$AZ$149,MATCH($A1745&amp;$B1745,中間シート!$A$1:$A$149,0),MATCH(D$1,中間シート!$A$2:$AZ$2,0))</f>
        <v/>
      </c>
      <c r="E1745" t="str">
        <f>IF(
A1745="","",
VLOOKUP(MOD(ROW(A1745)-2, 参照用!$J$12) + 1,参照用!$N$1:$P$50,2,0)
)</f>
        <v>リカバリー</v>
      </c>
      <c r="F1745" t="str">
        <f xml:space="preserve">
IF(A1745="","",
VLOOKUP(MOD(ROW(A1745)-2, 参照用!$J$12) + 1,参照用!$N$1:$P$50,3,0)
)</f>
        <v>ストレッチ</v>
      </c>
      <c r="G1745">
        <f xml:space="preserve">
IF(A1745="","",
IFERROR(
INDEX(中間シート!$B:$CB,
MATCH(A1745&amp;B1745,中間シート!$A$1:$A$149,0),
MATCH(F1745,中間シート!$B$2:$CB$2,0)
),
"")
)</f>
        <v>0</v>
      </c>
      <c r="H1745">
        <f t="shared" si="81"/>
        <v>0</v>
      </c>
      <c r="I1745" t="str">
        <f t="shared" si="82"/>
        <v/>
      </c>
      <c r="J1745" t="str">
        <f xml:space="preserve">
_xlfn.SWITCH(E1745,
"良好サイン",H1745*VLOOKUP(F1745,参照用!$P$2:$Q$55,2,0),
"注意サイン",H1745*VLOOKUP(F1745,参照用!$P$2:$Q$55,2,0),
""
)</f>
        <v/>
      </c>
      <c r="K1745" s="20">
        <f t="shared" si="83"/>
        <v>60</v>
      </c>
    </row>
    <row r="1746" spans="1:11" x14ac:dyDescent="0.2">
      <c r="A1746" s="8">
        <f>IF(INDEX(中間シート!B$1:B$149,QUOTIENT(ROW(A1746)-2, 参照用!$J$12) + 3,1)&gt;0,
INDEX(中間シート!B$1:B$149,QUOTIENT(ROW(A1746)-2, 参照用!$J$12) + 3,1),
"")</f>
        <v>46039</v>
      </c>
      <c r="B1746" s="8" t="str">
        <f>IF(INDEX(中間シート!D$1:D$149,QUOTIENT(ROW(B1746)-2, 参照用!$J$12) + 3,1)&gt;0,
INDEX(中間シート!D$1:D$149,QUOTIENT(ROW(B1746)-2, 参照用!$J$12) + 3,1),
"")</f>
        <v>昼</v>
      </c>
      <c r="C1746" s="8" t="str">
        <f>INDEX(中間シート!$A$1:$AZ$149,MATCH(A1746&amp;B1746,中間シート!$A$1:$A$149,0),MATCH(C$1,中間シート!$A$2:$AZ$2,0))</f>
        <v/>
      </c>
      <c r="D1746" s="8" t="str">
        <f>INDEX(中間シート!$A$1:$AZ$149,MATCH($A1746&amp;$B1746,中間シート!$A$1:$A$149,0),MATCH(D$1,中間シート!$A$2:$AZ$2,0))</f>
        <v/>
      </c>
      <c r="E1746" t="str">
        <f>IF(
A1746="","",
VLOOKUP(MOD(ROW(A1746)-2, 参照用!$J$12) + 1,参照用!$N$1:$P$50,2,0)
)</f>
        <v>リカバリー</v>
      </c>
      <c r="F1746" t="str">
        <f xml:space="preserve">
IF(A1746="","",
VLOOKUP(MOD(ROW(A1746)-2, 参照用!$J$12) + 1,参照用!$N$1:$P$50,3,0)
)</f>
        <v>仮眠</v>
      </c>
      <c r="G1746">
        <f xml:space="preserve">
IF(A1746="","",
IFERROR(
INDEX(中間シート!$B:$CB,
MATCH(A1746&amp;B1746,中間シート!$A$1:$A$149,0),
MATCH(F1746,中間シート!$B$2:$CB$2,0)
),
"")
)</f>
        <v>0</v>
      </c>
      <c r="H1746">
        <f t="shared" si="81"/>
        <v>0</v>
      </c>
      <c r="I1746" t="str">
        <f t="shared" si="82"/>
        <v/>
      </c>
      <c r="J1746" t="str">
        <f xml:space="preserve">
_xlfn.SWITCH(E1746,
"良好サイン",H1746*VLOOKUP(F1746,参照用!$P$2:$Q$55,2,0),
"注意サイン",H1746*VLOOKUP(F1746,参照用!$P$2:$Q$55,2,0),
""
)</f>
        <v/>
      </c>
      <c r="K1746" s="20">
        <f t="shared" si="83"/>
        <v>60</v>
      </c>
    </row>
    <row r="1747" spans="1:11" x14ac:dyDescent="0.2">
      <c r="A1747" s="8">
        <f>IF(INDEX(中間シート!B$1:B$149,QUOTIENT(ROW(A1747)-2, 参照用!$J$12) + 3,1)&gt;0,
INDEX(中間シート!B$1:B$149,QUOTIENT(ROW(A1747)-2, 参照用!$J$12) + 3,1),
"")</f>
        <v>46039</v>
      </c>
      <c r="B1747" s="8" t="str">
        <f>IF(INDEX(中間シート!D$1:D$149,QUOTIENT(ROW(B1747)-2, 参照用!$J$12) + 3,1)&gt;0,
INDEX(中間シート!D$1:D$149,QUOTIENT(ROW(B1747)-2, 参照用!$J$12) + 3,1),
"")</f>
        <v>昼</v>
      </c>
      <c r="C1747" s="8" t="str">
        <f>INDEX(中間シート!$A$1:$AZ$149,MATCH(A1747&amp;B1747,中間シート!$A$1:$A$149,0),MATCH(C$1,中間シート!$A$2:$AZ$2,0))</f>
        <v/>
      </c>
      <c r="D1747" s="8" t="str">
        <f>INDEX(中間シート!$A$1:$AZ$149,MATCH($A1747&amp;$B1747,中間シート!$A$1:$A$149,0),MATCH(D$1,中間シート!$A$2:$AZ$2,0))</f>
        <v/>
      </c>
      <c r="E1747" t="str">
        <f>IF(
A1747="","",
VLOOKUP(MOD(ROW(A1747)-2, 参照用!$J$12) + 1,参照用!$N$1:$P$50,2,0)
)</f>
        <v>リカバリー</v>
      </c>
      <c r="F1747" t="str">
        <f xml:space="preserve">
IF(A1747="","",
VLOOKUP(MOD(ROW(A1747)-2, 参照用!$J$12) + 1,参照用!$N$1:$P$50,3,0)
)</f>
        <v>音楽</v>
      </c>
      <c r="G1747">
        <f xml:space="preserve">
IF(A1747="","",
IFERROR(
INDEX(中間シート!$B:$CB,
MATCH(A1747&amp;B1747,中間シート!$A$1:$A$149,0),
MATCH(F1747,中間シート!$B$2:$CB$2,0)
),
"")
)</f>
        <v>0</v>
      </c>
      <c r="H1747">
        <f t="shared" si="81"/>
        <v>0</v>
      </c>
      <c r="I1747" t="str">
        <f t="shared" si="82"/>
        <v/>
      </c>
      <c r="J1747" t="str">
        <f xml:space="preserve">
_xlfn.SWITCH(E1747,
"良好サイン",H1747*VLOOKUP(F1747,参照用!$P$2:$Q$55,2,0),
"注意サイン",H1747*VLOOKUP(F1747,参照用!$P$2:$Q$55,2,0),
""
)</f>
        <v/>
      </c>
      <c r="K1747" s="20">
        <f t="shared" si="83"/>
        <v>60</v>
      </c>
    </row>
    <row r="1748" spans="1:11" x14ac:dyDescent="0.2">
      <c r="A1748" s="8">
        <f>IF(INDEX(中間シート!B$1:B$149,QUOTIENT(ROW(A1748)-2, 参照用!$J$12) + 3,1)&gt;0,
INDEX(中間シート!B$1:B$149,QUOTIENT(ROW(A1748)-2, 参照用!$J$12) + 3,1),
"")</f>
        <v>46039</v>
      </c>
      <c r="B1748" s="8" t="str">
        <f>IF(INDEX(中間シート!D$1:D$149,QUOTIENT(ROW(B1748)-2, 参照用!$J$12) + 3,1)&gt;0,
INDEX(中間シート!D$1:D$149,QUOTIENT(ROW(B1748)-2, 参照用!$J$12) + 3,1),
"")</f>
        <v>昼</v>
      </c>
      <c r="C1748" s="8" t="str">
        <f>INDEX(中間シート!$A$1:$AZ$149,MATCH(A1748&amp;B1748,中間シート!$A$1:$A$149,0),MATCH(C$1,中間シート!$A$2:$AZ$2,0))</f>
        <v/>
      </c>
      <c r="D1748" s="8" t="str">
        <f>INDEX(中間シート!$A$1:$AZ$149,MATCH($A1748&amp;$B1748,中間シート!$A$1:$A$149,0),MATCH(D$1,中間シート!$A$2:$AZ$2,0))</f>
        <v/>
      </c>
      <c r="E1748" t="str">
        <f>IF(
A1748="","",
VLOOKUP(MOD(ROW(A1748)-2, 参照用!$J$12) + 1,参照用!$N$1:$P$50,2,0)
)</f>
        <v>リカバリー</v>
      </c>
      <c r="F1748" t="str">
        <f xml:space="preserve">
IF(A1748="","",
VLOOKUP(MOD(ROW(A1748)-2, 参照用!$J$12) + 1,参照用!$N$1:$P$50,3,0)
)</f>
        <v>頓服</v>
      </c>
      <c r="G1748">
        <f xml:space="preserve">
IF(A1748="","",
IFERROR(
INDEX(中間シート!$B:$CB,
MATCH(A1748&amp;B1748,中間シート!$A$1:$A$149,0),
MATCH(F1748,中間シート!$B$2:$CB$2,0)
),
"")
)</f>
        <v>0</v>
      </c>
      <c r="H1748">
        <f t="shared" si="81"/>
        <v>0</v>
      </c>
      <c r="I1748" t="str">
        <f t="shared" si="82"/>
        <v/>
      </c>
      <c r="J1748" t="str">
        <f xml:space="preserve">
_xlfn.SWITCH(E1748,
"良好サイン",H1748*VLOOKUP(F1748,参照用!$P$2:$Q$55,2,0),
"注意サイン",H1748*VLOOKUP(F1748,参照用!$P$2:$Q$55,2,0),
""
)</f>
        <v/>
      </c>
      <c r="K1748" s="20">
        <f t="shared" si="83"/>
        <v>60</v>
      </c>
    </row>
    <row r="1749" spans="1:11" x14ac:dyDescent="0.2">
      <c r="A1749" s="8">
        <f>IF(INDEX(中間シート!B$1:B$149,QUOTIENT(ROW(A1749)-2, 参照用!$J$12) + 3,1)&gt;0,
INDEX(中間シート!B$1:B$149,QUOTIENT(ROW(A1749)-2, 参照用!$J$12) + 3,1),
"")</f>
        <v>46039</v>
      </c>
      <c r="B1749" s="8" t="str">
        <f>IF(INDEX(中間シート!D$1:D$149,QUOTIENT(ROW(B1749)-2, 参照用!$J$12) + 3,1)&gt;0,
INDEX(中間シート!D$1:D$149,QUOTIENT(ROW(B1749)-2, 参照用!$J$12) + 3,1),
"")</f>
        <v>昼</v>
      </c>
      <c r="C1749" s="8" t="str">
        <f>INDEX(中間シート!$A$1:$AZ$149,MATCH(A1749&amp;B1749,中間シート!$A$1:$A$149,0),MATCH(C$1,中間シート!$A$2:$AZ$2,0))</f>
        <v/>
      </c>
      <c r="D1749" s="8" t="str">
        <f>INDEX(中間シート!$A$1:$AZ$149,MATCH($A1749&amp;$B1749,中間シート!$A$1:$A$149,0),MATCH(D$1,中間シート!$A$2:$AZ$2,0))</f>
        <v/>
      </c>
      <c r="E1749" t="str">
        <f>IF(
A1749="","",
VLOOKUP(MOD(ROW(A1749)-2, 参照用!$J$12) + 1,参照用!$N$1:$P$50,2,0)
)</f>
        <v>リカバリー</v>
      </c>
      <c r="F1749" t="str">
        <f xml:space="preserve">
IF(A1749="","",
VLOOKUP(MOD(ROW(A1749)-2, 参照用!$J$12) + 1,参照用!$N$1:$P$50,3,0)
)</f>
        <v>散歩</v>
      </c>
      <c r="G1749">
        <f xml:space="preserve">
IF(A1749="","",
IFERROR(
INDEX(中間シート!$B:$CB,
MATCH(A1749&amp;B1749,中間シート!$A$1:$A$149,0),
MATCH(F1749,中間シート!$B$2:$CB$2,0)
),
"")
)</f>
        <v>0</v>
      </c>
      <c r="H1749">
        <f t="shared" si="81"/>
        <v>0</v>
      </c>
      <c r="I1749" t="str">
        <f t="shared" si="82"/>
        <v/>
      </c>
      <c r="J1749" t="str">
        <f xml:space="preserve">
_xlfn.SWITCH(E1749,
"良好サイン",H1749*VLOOKUP(F1749,参照用!$P$2:$Q$55,2,0),
"注意サイン",H1749*VLOOKUP(F1749,参照用!$P$2:$Q$55,2,0),
""
)</f>
        <v/>
      </c>
      <c r="K1749" s="20">
        <f t="shared" si="83"/>
        <v>60</v>
      </c>
    </row>
    <row r="1750" spans="1:11" x14ac:dyDescent="0.2">
      <c r="A1750" s="8">
        <f>IF(INDEX(中間シート!B$1:B$149,QUOTIENT(ROW(A1750)-2, 参照用!$J$12) + 3,1)&gt;0,
INDEX(中間シート!B$1:B$149,QUOTIENT(ROW(A1750)-2, 参照用!$J$12) + 3,1),
"")</f>
        <v>46039</v>
      </c>
      <c r="B1750" s="8" t="str">
        <f>IF(INDEX(中間シート!D$1:D$149,QUOTIENT(ROW(B1750)-2, 参照用!$J$12) + 3,1)&gt;0,
INDEX(中間シート!D$1:D$149,QUOTIENT(ROW(B1750)-2, 参照用!$J$12) + 3,1),
"")</f>
        <v>昼</v>
      </c>
      <c r="C1750" s="8" t="str">
        <f>INDEX(中間シート!$A$1:$AZ$149,MATCH(A1750&amp;B1750,中間シート!$A$1:$A$149,0),MATCH(C$1,中間シート!$A$2:$AZ$2,0))</f>
        <v/>
      </c>
      <c r="D1750" s="8" t="str">
        <f>INDEX(中間シート!$A$1:$AZ$149,MATCH($A1750&amp;$B1750,中間シート!$A$1:$A$149,0),MATCH(D$1,中間シート!$A$2:$AZ$2,0))</f>
        <v/>
      </c>
      <c r="E1750" t="str">
        <f>IF(
A1750="","",
VLOOKUP(MOD(ROW(A1750)-2, 参照用!$J$12) + 1,参照用!$N$1:$P$50,2,0)
)</f>
        <v>服薬</v>
      </c>
      <c r="F1750" t="str">
        <f xml:space="preserve">
IF(A1750="","",
VLOOKUP(MOD(ROW(A1750)-2, 参照用!$J$12) + 1,参照用!$N$1:$P$50,3,0)
)</f>
        <v>いつもの薬</v>
      </c>
      <c r="G1750">
        <f xml:space="preserve">
IF(A1750="","",
IFERROR(
INDEX(中間シート!$B:$CB,
MATCH(A1750&amp;B1750,中間シート!$A$1:$A$149,0),
MATCH(F1750,中間シート!$B$2:$CB$2,0)
),
"")
)</f>
        <v>0</v>
      </c>
      <c r="H1750">
        <f t="shared" si="81"/>
        <v>0</v>
      </c>
      <c r="I1750" t="str">
        <f t="shared" si="82"/>
        <v/>
      </c>
      <c r="J1750" t="str">
        <f xml:space="preserve">
_xlfn.SWITCH(E1750,
"良好サイン",H1750*VLOOKUP(F1750,参照用!$P$2:$Q$55,2,0),
"注意サイン",H1750*VLOOKUP(F1750,参照用!$P$2:$Q$55,2,0),
""
)</f>
        <v/>
      </c>
      <c r="K1750" s="20">
        <f t="shared" si="83"/>
        <v>60</v>
      </c>
    </row>
    <row r="1751" spans="1:11" x14ac:dyDescent="0.2">
      <c r="A1751" s="8">
        <f>IF(INDEX(中間シート!B$1:B$149,QUOTIENT(ROW(A1751)-2, 参照用!$J$12) + 3,1)&gt;0,
INDEX(中間シート!B$1:B$149,QUOTIENT(ROW(A1751)-2, 参照用!$J$12) + 3,1),
"")</f>
        <v>46039</v>
      </c>
      <c r="B1751" s="8" t="str">
        <f>IF(INDEX(中間シート!D$1:D$149,QUOTIENT(ROW(B1751)-2, 参照用!$J$12) + 3,1)&gt;0,
INDEX(中間シート!D$1:D$149,QUOTIENT(ROW(B1751)-2, 参照用!$J$12) + 3,1),
"")</f>
        <v>昼</v>
      </c>
      <c r="C1751" s="8" t="str">
        <f>INDEX(中間シート!$A$1:$AZ$149,MATCH(A1751&amp;B1751,中間シート!$A$1:$A$149,0),MATCH(C$1,中間シート!$A$2:$AZ$2,0))</f>
        <v/>
      </c>
      <c r="D1751" s="8" t="str">
        <f>INDEX(中間シート!$A$1:$AZ$149,MATCH($A1751&amp;$B1751,中間シート!$A$1:$A$149,0),MATCH(D$1,中間シート!$A$2:$AZ$2,0))</f>
        <v/>
      </c>
      <c r="E1751" t="str">
        <f>IF(
A1751="","",
VLOOKUP(MOD(ROW(A1751)-2, 参照用!$J$12) + 1,参照用!$N$1:$P$50,2,0)
)</f>
        <v>備考</v>
      </c>
      <c r="F1751" t="str">
        <f xml:space="preserve">
IF(A1751="","",
VLOOKUP(MOD(ROW(A1751)-2, 参照用!$J$12) + 1,参照用!$N$1:$P$50,3,0)
)</f>
        <v>コメント</v>
      </c>
      <c r="G1751" t="str">
        <f xml:space="preserve">
IF(A1751="","",
IFERROR(
INDEX(中間シート!$B:$CB,
MATCH(A1751&amp;B1751,中間シート!$A$1:$A$149,0),
MATCH(F1751,中間シート!$B$2:$CB$2,0)
),
"")
)</f>
        <v/>
      </c>
      <c r="H1751" t="str">
        <f t="shared" si="81"/>
        <v/>
      </c>
      <c r="I1751" t="str">
        <f t="shared" si="82"/>
        <v/>
      </c>
      <c r="J1751" t="str">
        <f xml:space="preserve">
_xlfn.SWITCH(E1751,
"良好サイン",H1751*VLOOKUP(F1751,参照用!$P$2:$Q$55,2,0),
"注意サイン",H1751*VLOOKUP(F1751,参照用!$P$2:$Q$55,2,0),
""
)</f>
        <v/>
      </c>
      <c r="K1751" s="20">
        <f t="shared" si="83"/>
        <v>60</v>
      </c>
    </row>
    <row r="1752" spans="1:11" x14ac:dyDescent="0.2">
      <c r="A1752" s="8">
        <f>IF(INDEX(中間シート!B$1:B$149,QUOTIENT(ROW(A1752)-2, 参照用!$J$12) + 3,1)&gt;0,
INDEX(中間シート!B$1:B$149,QUOTIENT(ROW(A1752)-2, 参照用!$J$12) + 3,1),
"")</f>
        <v>46039</v>
      </c>
      <c r="B1752" s="8" t="str">
        <f>IF(INDEX(中間シート!D$1:D$149,QUOTIENT(ROW(B1752)-2, 参照用!$J$12) + 3,1)&gt;0,
INDEX(中間シート!D$1:D$149,QUOTIENT(ROW(B1752)-2, 参照用!$J$12) + 3,1),
"")</f>
        <v>夜</v>
      </c>
      <c r="C1752" s="8" t="str">
        <f>INDEX(中間シート!$A$1:$AZ$149,MATCH(A1752&amp;B1752,中間シート!$A$1:$A$149,0),MATCH(C$1,中間シート!$A$2:$AZ$2,0))</f>
        <v/>
      </c>
      <c r="D1752" s="8" t="str">
        <f>INDEX(中間シート!$A$1:$AZ$149,MATCH($A1752&amp;$B1752,中間シート!$A$1:$A$149,0),MATCH(D$1,中間シート!$A$2:$AZ$2,0))</f>
        <v/>
      </c>
      <c r="E1752" t="str">
        <f>IF(
A1752="","",
VLOOKUP(MOD(ROW(A1752)-2, 参照用!$J$12) + 1,参照用!$N$1:$P$50,2,0)
)</f>
        <v>日付</v>
      </c>
      <c r="F1752" t="str">
        <f xml:space="preserve">
IF(A1752="","",
VLOOKUP(MOD(ROW(A1752)-2, 参照用!$J$12) + 1,参照用!$N$1:$P$50,3,0)
)</f>
        <v>日付</v>
      </c>
      <c r="G1752">
        <f xml:space="preserve">
IF(A1752="","",
IFERROR(
INDEX(中間シート!$B:$CB,
MATCH(A1752&amp;B1752,中間シート!$A$1:$A$149,0),
MATCH(F1752,中間シート!$B$2:$CB$2,0)
),
"")
)</f>
        <v>46039</v>
      </c>
      <c r="H1752" t="str">
        <f t="shared" si="81"/>
        <v/>
      </c>
      <c r="I1752">
        <f t="shared" si="82"/>
        <v>46039</v>
      </c>
      <c r="J1752" t="str">
        <f xml:space="preserve">
_xlfn.SWITCH(E1752,
"良好サイン",H1752*VLOOKUP(F1752,参照用!$P$2:$Q$55,2,0),
"注意サイン",H1752*VLOOKUP(F1752,参照用!$P$2:$Q$55,2,0),
""
)</f>
        <v/>
      </c>
      <c r="K1752" s="20">
        <f t="shared" si="83"/>
        <v>60</v>
      </c>
    </row>
    <row r="1753" spans="1:11" x14ac:dyDescent="0.2">
      <c r="A1753" s="8">
        <f>IF(INDEX(中間シート!B$1:B$149,QUOTIENT(ROW(A1753)-2, 参照用!$J$12) + 3,1)&gt;0,
INDEX(中間シート!B$1:B$149,QUOTIENT(ROW(A1753)-2, 参照用!$J$12) + 3,1),
"")</f>
        <v>46039</v>
      </c>
      <c r="B1753" s="8" t="str">
        <f>IF(INDEX(中間シート!D$1:D$149,QUOTIENT(ROW(B1753)-2, 参照用!$J$12) + 3,1)&gt;0,
INDEX(中間シート!D$1:D$149,QUOTIENT(ROW(B1753)-2, 参照用!$J$12) + 3,1),
"")</f>
        <v>夜</v>
      </c>
      <c r="C1753" s="8" t="str">
        <f>INDEX(中間シート!$A$1:$AZ$149,MATCH(A1753&amp;B1753,中間シート!$A$1:$A$149,0),MATCH(C$1,中間シート!$A$2:$AZ$2,0))</f>
        <v/>
      </c>
      <c r="D1753" s="8" t="str">
        <f>INDEX(中間シート!$A$1:$AZ$149,MATCH($A1753&amp;$B1753,中間シート!$A$1:$A$149,0),MATCH(D$1,中間シート!$A$2:$AZ$2,0))</f>
        <v/>
      </c>
      <c r="E1753" t="str">
        <f>IF(
A1753="","",
VLOOKUP(MOD(ROW(A1753)-2, 参照用!$J$12) + 1,参照用!$N$1:$P$50,2,0)
)</f>
        <v>曜日</v>
      </c>
      <c r="F1753" t="str">
        <f xml:space="preserve">
IF(A1753="","",
VLOOKUP(MOD(ROW(A1753)-2, 参照用!$J$12) + 1,参照用!$N$1:$P$50,3,0)
)</f>
        <v>曜日</v>
      </c>
      <c r="G1753" t="str">
        <f xml:space="preserve">
IF(A1753="","",
IFERROR(
INDEX(中間シート!$B:$CB,
MATCH(A1753&amp;B1753,中間シート!$A$1:$A$149,0),
MATCH(F1753,中間シート!$B$2:$CB$2,0)
),
"")
)</f>
        <v>土</v>
      </c>
      <c r="H1753" t="str">
        <f t="shared" si="81"/>
        <v/>
      </c>
      <c r="I1753" t="str">
        <f t="shared" si="82"/>
        <v>土</v>
      </c>
      <c r="J1753" t="str">
        <f xml:space="preserve">
_xlfn.SWITCH(E1753,
"良好サイン",H1753*VLOOKUP(F1753,参照用!$P$2:$Q$55,2,0),
"注意サイン",H1753*VLOOKUP(F1753,参照用!$P$2:$Q$55,2,0),
""
)</f>
        <v/>
      </c>
      <c r="K1753" s="20">
        <f t="shared" si="83"/>
        <v>60</v>
      </c>
    </row>
    <row r="1754" spans="1:11" x14ac:dyDescent="0.2">
      <c r="A1754" s="8">
        <f>IF(INDEX(中間シート!B$1:B$149,QUOTIENT(ROW(A1754)-2, 参照用!$J$12) + 3,1)&gt;0,
INDEX(中間シート!B$1:B$149,QUOTIENT(ROW(A1754)-2, 参照用!$J$12) + 3,1),
"")</f>
        <v>46039</v>
      </c>
      <c r="B1754" s="8" t="str">
        <f>IF(INDEX(中間シート!D$1:D$149,QUOTIENT(ROW(B1754)-2, 参照用!$J$12) + 3,1)&gt;0,
INDEX(中間シート!D$1:D$149,QUOTIENT(ROW(B1754)-2, 参照用!$J$12) + 3,1),
"")</f>
        <v>夜</v>
      </c>
      <c r="C1754" s="8" t="str">
        <f>INDEX(中間シート!$A$1:$AZ$149,MATCH(A1754&amp;B1754,中間シート!$A$1:$A$149,0),MATCH(C$1,中間シート!$A$2:$AZ$2,0))</f>
        <v/>
      </c>
      <c r="D1754" s="8" t="str">
        <f>INDEX(中間シート!$A$1:$AZ$149,MATCH($A1754&amp;$B1754,中間シート!$A$1:$A$149,0),MATCH(D$1,中間シート!$A$2:$AZ$2,0))</f>
        <v/>
      </c>
      <c r="E1754" t="str">
        <f>IF(
A1754="","",
VLOOKUP(MOD(ROW(A1754)-2, 参照用!$J$12) + 1,参照用!$N$1:$P$50,2,0)
)</f>
        <v>時間帯</v>
      </c>
      <c r="F1754" t="str">
        <f xml:space="preserve">
IF(A1754="","",
VLOOKUP(MOD(ROW(A1754)-2, 参照用!$J$12) + 1,参照用!$N$1:$P$50,3,0)
)</f>
        <v>時間帯</v>
      </c>
      <c r="G1754" t="str">
        <f xml:space="preserve">
IF(A1754="","",
IFERROR(
INDEX(中間シート!$B:$CB,
MATCH(A1754&amp;B1754,中間シート!$A$1:$A$149,0),
MATCH(F1754,中間シート!$B$2:$CB$2,0)
),
"")
)</f>
        <v>夜</v>
      </c>
      <c r="H1754" t="str">
        <f t="shared" si="81"/>
        <v/>
      </c>
      <c r="I1754" t="str">
        <f t="shared" si="82"/>
        <v>夜</v>
      </c>
      <c r="J1754" t="str">
        <f xml:space="preserve">
_xlfn.SWITCH(E1754,
"良好サイン",H1754*VLOOKUP(F1754,参照用!$P$2:$Q$55,2,0),
"注意サイン",H1754*VLOOKUP(F1754,参照用!$P$2:$Q$55,2,0),
""
)</f>
        <v/>
      </c>
      <c r="K1754" s="20">
        <f t="shared" si="83"/>
        <v>60</v>
      </c>
    </row>
    <row r="1755" spans="1:11" x14ac:dyDescent="0.2">
      <c r="A1755" s="8">
        <f>IF(INDEX(中間シート!B$1:B$149,QUOTIENT(ROW(A1755)-2, 参照用!$J$12) + 3,1)&gt;0,
INDEX(中間シート!B$1:B$149,QUOTIENT(ROW(A1755)-2, 参照用!$J$12) + 3,1),
"")</f>
        <v>46039</v>
      </c>
      <c r="B1755" s="8" t="str">
        <f>IF(INDEX(中間シート!D$1:D$149,QUOTIENT(ROW(B1755)-2, 参照用!$J$12) + 3,1)&gt;0,
INDEX(中間シート!D$1:D$149,QUOTIENT(ROW(B1755)-2, 参照用!$J$12) + 3,1),
"")</f>
        <v>夜</v>
      </c>
      <c r="C1755" s="8" t="str">
        <f>INDEX(中間シート!$A$1:$AZ$149,MATCH(A1755&amp;B1755,中間シート!$A$1:$A$149,0),MATCH(C$1,中間シート!$A$2:$AZ$2,0))</f>
        <v/>
      </c>
      <c r="D1755" s="8" t="str">
        <f>INDEX(中間シート!$A$1:$AZ$149,MATCH($A1755&amp;$B1755,中間シート!$A$1:$A$149,0),MATCH(D$1,中間シート!$A$2:$AZ$2,0))</f>
        <v/>
      </c>
      <c r="E1755" t="str">
        <f>IF(
A1755="","",
VLOOKUP(MOD(ROW(A1755)-2, 参照用!$J$12) + 1,参照用!$N$1:$P$50,2,0)
)</f>
        <v>気候</v>
      </c>
      <c r="F1755" t="str">
        <f xml:space="preserve">
IF(A1755="","",
VLOOKUP(MOD(ROW(A1755)-2, 参照用!$J$12) + 1,参照用!$N$1:$P$50,3,0)
)</f>
        <v>天気</v>
      </c>
      <c r="G1755" t="str">
        <f xml:space="preserve">
IF(A1755="","",
IFERROR(
INDEX(中間シート!$B:$CB,
MATCH(A1755&amp;B1755,中間シート!$A$1:$A$149,0),
MATCH(F1755,中間シート!$B$2:$CB$2,0)
),
"")
)</f>
        <v/>
      </c>
      <c r="H1755" t="str">
        <f t="shared" si="81"/>
        <v/>
      </c>
      <c r="I1755" t="str">
        <f t="shared" si="82"/>
        <v/>
      </c>
      <c r="J1755" t="str">
        <f xml:space="preserve">
_xlfn.SWITCH(E1755,
"良好サイン",H1755*VLOOKUP(F1755,参照用!$P$2:$Q$55,2,0),
"注意サイン",H1755*VLOOKUP(F1755,参照用!$P$2:$Q$55,2,0),
""
)</f>
        <v/>
      </c>
      <c r="K1755" s="20">
        <f t="shared" si="83"/>
        <v>60</v>
      </c>
    </row>
    <row r="1756" spans="1:11" x14ac:dyDescent="0.2">
      <c r="A1756" s="8">
        <f>IF(INDEX(中間シート!B$1:B$149,QUOTIENT(ROW(A1756)-2, 参照用!$J$12) + 3,1)&gt;0,
INDEX(中間シート!B$1:B$149,QUOTIENT(ROW(A1756)-2, 参照用!$J$12) + 3,1),
"")</f>
        <v>46039</v>
      </c>
      <c r="B1756" s="8" t="str">
        <f>IF(INDEX(中間シート!D$1:D$149,QUOTIENT(ROW(B1756)-2, 参照用!$J$12) + 3,1)&gt;0,
INDEX(中間シート!D$1:D$149,QUOTIENT(ROW(B1756)-2, 参照用!$J$12) + 3,1),
"")</f>
        <v>夜</v>
      </c>
      <c r="C1756" s="8" t="str">
        <f>INDEX(中間シート!$A$1:$AZ$149,MATCH(A1756&amp;B1756,中間シート!$A$1:$A$149,0),MATCH(C$1,中間シート!$A$2:$AZ$2,0))</f>
        <v/>
      </c>
      <c r="D1756" s="8" t="str">
        <f>INDEX(中間シート!$A$1:$AZ$149,MATCH($A1756&amp;$B1756,中間シート!$A$1:$A$149,0),MATCH(D$1,中間シート!$A$2:$AZ$2,0))</f>
        <v/>
      </c>
      <c r="E1756" t="str">
        <f>IF(
A1756="","",
VLOOKUP(MOD(ROW(A1756)-2, 参照用!$J$12) + 1,参照用!$N$1:$P$50,2,0)
)</f>
        <v>気候</v>
      </c>
      <c r="F1756" t="str">
        <f xml:space="preserve">
IF(A1756="","",
VLOOKUP(MOD(ROW(A1756)-2, 参照用!$J$12) + 1,参照用!$N$1:$P$50,3,0)
)</f>
        <v>気温</v>
      </c>
      <c r="G1756" t="str">
        <f xml:space="preserve">
IF(A1756="","",
IFERROR(
INDEX(中間シート!$B:$CB,
MATCH(A1756&amp;B1756,中間シート!$A$1:$A$149,0),
MATCH(F1756,中間シート!$B$2:$CB$2,0)
),
"")
)</f>
        <v/>
      </c>
      <c r="H1756" t="str">
        <f t="shared" si="81"/>
        <v/>
      </c>
      <c r="I1756" t="str">
        <f t="shared" si="82"/>
        <v/>
      </c>
      <c r="J1756" t="str">
        <f xml:space="preserve">
_xlfn.SWITCH(E1756,
"良好サイン",H1756*VLOOKUP(F1756,参照用!$P$2:$Q$55,2,0),
"注意サイン",H1756*VLOOKUP(F1756,参照用!$P$2:$Q$55,2,0),
""
)</f>
        <v/>
      </c>
      <c r="K1756" s="20">
        <f t="shared" si="83"/>
        <v>60</v>
      </c>
    </row>
    <row r="1757" spans="1:11" x14ac:dyDescent="0.2">
      <c r="A1757" s="8">
        <f>IF(INDEX(中間シート!B$1:B$149,QUOTIENT(ROW(A1757)-2, 参照用!$J$12) + 3,1)&gt;0,
INDEX(中間シート!B$1:B$149,QUOTIENT(ROW(A1757)-2, 参照用!$J$12) + 3,1),
"")</f>
        <v>46039</v>
      </c>
      <c r="B1757" s="8" t="str">
        <f>IF(INDEX(中間シート!D$1:D$149,QUOTIENT(ROW(B1757)-2, 参照用!$J$12) + 3,1)&gt;0,
INDEX(中間シート!D$1:D$149,QUOTIENT(ROW(B1757)-2, 参照用!$J$12) + 3,1),
"")</f>
        <v>夜</v>
      </c>
      <c r="C1757" s="8" t="str">
        <f>INDEX(中間シート!$A$1:$AZ$149,MATCH(A1757&amp;B1757,中間シート!$A$1:$A$149,0),MATCH(C$1,中間シート!$A$2:$AZ$2,0))</f>
        <v/>
      </c>
      <c r="D1757" s="8" t="str">
        <f>INDEX(中間シート!$A$1:$AZ$149,MATCH($A1757&amp;$B1757,中間シート!$A$1:$A$149,0),MATCH(D$1,中間シート!$A$2:$AZ$2,0))</f>
        <v/>
      </c>
      <c r="E1757" t="str">
        <f>IF(
A1757="","",
VLOOKUP(MOD(ROW(A1757)-2, 参照用!$J$12) + 1,参照用!$N$1:$P$50,2,0)
)</f>
        <v>基礎指標</v>
      </c>
      <c r="F1757" t="str">
        <f xml:space="preserve">
IF(A1757="","",
VLOOKUP(MOD(ROW(A1757)-2, 参照用!$J$12) + 1,参照用!$N$1:$P$50,3,0)
)</f>
        <v>睡眠</v>
      </c>
      <c r="G1757">
        <f xml:space="preserve">
IF(A1757="","",
IFERROR(
INDEX(中間シート!$B:$CB,
MATCH(A1757&amp;B1757,中間シート!$A$1:$A$149,0),
MATCH(F1757,中間シート!$B$2:$CB$2,0)
),
"")
)</f>
        <v>0</v>
      </c>
      <c r="H1757">
        <f t="shared" si="81"/>
        <v>0</v>
      </c>
      <c r="I1757" t="str">
        <f t="shared" si="82"/>
        <v/>
      </c>
      <c r="J1757" t="str">
        <f xml:space="preserve">
_xlfn.SWITCH(E1757,
"良好サイン",H1757*VLOOKUP(F1757,参照用!$P$2:$Q$55,2,0),
"注意サイン",H1757*VLOOKUP(F1757,参照用!$P$2:$Q$55,2,0),
""
)</f>
        <v/>
      </c>
      <c r="K1757" s="20">
        <f t="shared" si="83"/>
        <v>60</v>
      </c>
    </row>
    <row r="1758" spans="1:11" x14ac:dyDescent="0.2">
      <c r="A1758" s="8">
        <f>IF(INDEX(中間シート!B$1:B$149,QUOTIENT(ROW(A1758)-2, 参照用!$J$12) + 3,1)&gt;0,
INDEX(中間シート!B$1:B$149,QUOTIENT(ROW(A1758)-2, 参照用!$J$12) + 3,1),
"")</f>
        <v>46039</v>
      </c>
      <c r="B1758" s="8" t="str">
        <f>IF(INDEX(中間シート!D$1:D$149,QUOTIENT(ROW(B1758)-2, 参照用!$J$12) + 3,1)&gt;0,
INDEX(中間シート!D$1:D$149,QUOTIENT(ROW(B1758)-2, 参照用!$J$12) + 3,1),
"")</f>
        <v>夜</v>
      </c>
      <c r="C1758" s="8" t="str">
        <f>INDEX(中間シート!$A$1:$AZ$149,MATCH(A1758&amp;B1758,中間シート!$A$1:$A$149,0),MATCH(C$1,中間シート!$A$2:$AZ$2,0))</f>
        <v/>
      </c>
      <c r="D1758" s="8" t="str">
        <f>INDEX(中間シート!$A$1:$AZ$149,MATCH($A1758&amp;$B1758,中間シート!$A$1:$A$149,0),MATCH(D$1,中間シート!$A$2:$AZ$2,0))</f>
        <v/>
      </c>
      <c r="E1758" t="str">
        <f>IF(
A1758="","",
VLOOKUP(MOD(ROW(A1758)-2, 参照用!$J$12) + 1,参照用!$N$1:$P$50,2,0)
)</f>
        <v>基礎指標</v>
      </c>
      <c r="F1758" t="str">
        <f xml:space="preserve">
IF(A1758="","",
VLOOKUP(MOD(ROW(A1758)-2, 参照用!$J$12) + 1,参照用!$N$1:$P$50,3,0)
)</f>
        <v>食事</v>
      </c>
      <c r="G1758">
        <f xml:space="preserve">
IF(A1758="","",
IFERROR(
INDEX(中間シート!$B:$CB,
MATCH(A1758&amp;B1758,中間シート!$A$1:$A$149,0),
MATCH(F1758,中間シート!$B$2:$CB$2,0)
),
"")
)</f>
        <v>0</v>
      </c>
      <c r="H1758">
        <f t="shared" si="81"/>
        <v>0</v>
      </c>
      <c r="I1758" t="str">
        <f t="shared" si="82"/>
        <v/>
      </c>
      <c r="J1758" t="str">
        <f xml:space="preserve">
_xlfn.SWITCH(E1758,
"良好サイン",H1758*VLOOKUP(F1758,参照用!$P$2:$Q$55,2,0),
"注意サイン",H1758*VLOOKUP(F1758,参照用!$P$2:$Q$55,2,0),
""
)</f>
        <v/>
      </c>
      <c r="K1758" s="20">
        <f t="shared" si="83"/>
        <v>60</v>
      </c>
    </row>
    <row r="1759" spans="1:11" x14ac:dyDescent="0.2">
      <c r="A1759" s="8">
        <f>IF(INDEX(中間シート!B$1:B$149,QUOTIENT(ROW(A1759)-2, 参照用!$J$12) + 3,1)&gt;0,
INDEX(中間シート!B$1:B$149,QUOTIENT(ROW(A1759)-2, 参照用!$J$12) + 3,1),
"")</f>
        <v>46039</v>
      </c>
      <c r="B1759" s="8" t="str">
        <f>IF(INDEX(中間シート!D$1:D$149,QUOTIENT(ROW(B1759)-2, 参照用!$J$12) + 3,1)&gt;0,
INDEX(中間シート!D$1:D$149,QUOTIENT(ROW(B1759)-2, 参照用!$J$12) + 3,1),
"")</f>
        <v>夜</v>
      </c>
      <c r="C1759" s="8" t="str">
        <f>INDEX(中間シート!$A$1:$AZ$149,MATCH(A1759&amp;B1759,中間シート!$A$1:$A$149,0),MATCH(C$1,中間シート!$A$2:$AZ$2,0))</f>
        <v/>
      </c>
      <c r="D1759" s="8" t="str">
        <f>INDEX(中間シート!$A$1:$AZ$149,MATCH($A1759&amp;$B1759,中間シート!$A$1:$A$149,0),MATCH(D$1,中間シート!$A$2:$AZ$2,0))</f>
        <v/>
      </c>
      <c r="E1759" t="str">
        <f>IF(
A1759="","",
VLOOKUP(MOD(ROW(A1759)-2, 参照用!$J$12) + 1,参照用!$N$1:$P$50,2,0)
)</f>
        <v>基礎指標</v>
      </c>
      <c r="F1759" t="str">
        <f xml:space="preserve">
IF(A1759="","",
VLOOKUP(MOD(ROW(A1759)-2, 参照用!$J$12) + 1,参照用!$N$1:$P$50,3,0)
)</f>
        <v>ストレス</v>
      </c>
      <c r="G1759">
        <f xml:space="preserve">
IF(A1759="","",
IFERROR(
INDEX(中間シート!$B:$CB,
MATCH(A1759&amp;B1759,中間シート!$A$1:$A$149,0),
MATCH(F1759,中間シート!$B$2:$CB$2,0)
),
"")
)</f>
        <v>0</v>
      </c>
      <c r="H1759">
        <f t="shared" si="81"/>
        <v>0</v>
      </c>
      <c r="I1759" t="str">
        <f t="shared" si="82"/>
        <v/>
      </c>
      <c r="J1759" t="str">
        <f xml:space="preserve">
_xlfn.SWITCH(E1759,
"良好サイン",H1759*VLOOKUP(F1759,参照用!$P$2:$Q$55,2,0),
"注意サイン",H1759*VLOOKUP(F1759,参照用!$P$2:$Q$55,2,0),
""
)</f>
        <v/>
      </c>
      <c r="K1759" s="20">
        <f t="shared" si="83"/>
        <v>60</v>
      </c>
    </row>
    <row r="1760" spans="1:11" x14ac:dyDescent="0.2">
      <c r="A1760" s="8">
        <f>IF(INDEX(中間シート!B$1:B$149,QUOTIENT(ROW(A1760)-2, 参照用!$J$12) + 3,1)&gt;0,
INDEX(中間シート!B$1:B$149,QUOTIENT(ROW(A1760)-2, 参照用!$J$12) + 3,1),
"")</f>
        <v>46039</v>
      </c>
      <c r="B1760" s="8" t="str">
        <f>IF(INDEX(中間シート!D$1:D$149,QUOTIENT(ROW(B1760)-2, 参照用!$J$12) + 3,1)&gt;0,
INDEX(中間シート!D$1:D$149,QUOTIENT(ROW(B1760)-2, 参照用!$J$12) + 3,1),
"")</f>
        <v>夜</v>
      </c>
      <c r="C1760" s="8" t="str">
        <f>INDEX(中間シート!$A$1:$AZ$149,MATCH(A1760&amp;B1760,中間シート!$A$1:$A$149,0),MATCH(C$1,中間シート!$A$2:$AZ$2,0))</f>
        <v/>
      </c>
      <c r="D1760" s="8" t="str">
        <f>INDEX(中間シート!$A$1:$AZ$149,MATCH($A1760&amp;$B1760,中間シート!$A$1:$A$149,0),MATCH(D$1,中間シート!$A$2:$AZ$2,0))</f>
        <v/>
      </c>
      <c r="E1760" t="str">
        <f>IF(
A1760="","",
VLOOKUP(MOD(ROW(A1760)-2, 参照用!$J$12) + 1,参照用!$N$1:$P$50,2,0)
)</f>
        <v>良好サイン</v>
      </c>
      <c r="F1760" t="str">
        <f xml:space="preserve">
IF(A1760="","",
VLOOKUP(MOD(ROW(A1760)-2, 参照用!$J$12) + 1,参照用!$N$1:$P$50,3,0)
)</f>
        <v>プラス思考</v>
      </c>
      <c r="G1760">
        <f xml:space="preserve">
IF(A1760="","",
IFERROR(
INDEX(中間シート!$B:$CB,
MATCH(A1760&amp;B1760,中間シート!$A$1:$A$149,0),
MATCH(F1760,中間シート!$B$2:$CB$2,0)
),
"")
)</f>
        <v>0</v>
      </c>
      <c r="H1760">
        <f t="shared" si="81"/>
        <v>0</v>
      </c>
      <c r="I1760" t="str">
        <f t="shared" si="82"/>
        <v/>
      </c>
      <c r="J1760">
        <f xml:space="preserve">
_xlfn.SWITCH(E1760,
"良好サイン",H1760*VLOOKUP(F1760,参照用!$P$2:$Q$55,2,0),
"注意サイン",H1760*VLOOKUP(F1760,参照用!$P$2:$Q$55,2,0),
""
)</f>
        <v>0</v>
      </c>
      <c r="K1760" s="20">
        <f t="shared" si="83"/>
        <v>60</v>
      </c>
    </row>
    <row r="1761" spans="1:11" x14ac:dyDescent="0.2">
      <c r="A1761" s="8">
        <f>IF(INDEX(中間シート!B$1:B$149,QUOTIENT(ROW(A1761)-2, 参照用!$J$12) + 3,1)&gt;0,
INDEX(中間シート!B$1:B$149,QUOTIENT(ROW(A1761)-2, 参照用!$J$12) + 3,1),
"")</f>
        <v>46039</v>
      </c>
      <c r="B1761" s="8" t="str">
        <f>IF(INDEX(中間シート!D$1:D$149,QUOTIENT(ROW(B1761)-2, 参照用!$J$12) + 3,1)&gt;0,
INDEX(中間シート!D$1:D$149,QUOTIENT(ROW(B1761)-2, 参照用!$J$12) + 3,1),
"")</f>
        <v>夜</v>
      </c>
      <c r="C1761" s="8" t="str">
        <f>INDEX(中間シート!$A$1:$AZ$149,MATCH(A1761&amp;B1761,中間シート!$A$1:$A$149,0),MATCH(C$1,中間シート!$A$2:$AZ$2,0))</f>
        <v/>
      </c>
      <c r="D1761" s="8" t="str">
        <f>INDEX(中間シート!$A$1:$AZ$149,MATCH($A1761&amp;$B1761,中間シート!$A$1:$A$149,0),MATCH(D$1,中間シート!$A$2:$AZ$2,0))</f>
        <v/>
      </c>
      <c r="E1761" t="str">
        <f>IF(
A1761="","",
VLOOKUP(MOD(ROW(A1761)-2, 参照用!$J$12) + 1,参照用!$N$1:$P$50,2,0)
)</f>
        <v>良好サイン</v>
      </c>
      <c r="F1761" t="str">
        <f xml:space="preserve">
IF(A1761="","",
VLOOKUP(MOD(ROW(A1761)-2, 参照用!$J$12) + 1,参照用!$N$1:$P$50,3,0)
)</f>
        <v>元気</v>
      </c>
      <c r="G1761">
        <f xml:space="preserve">
IF(A1761="","",
IFERROR(
INDEX(中間シート!$B:$CB,
MATCH(A1761&amp;B1761,中間シート!$A$1:$A$149,0),
MATCH(F1761,中間シート!$B$2:$CB$2,0)
),
"")
)</f>
        <v>0</v>
      </c>
      <c r="H1761">
        <f t="shared" si="81"/>
        <v>0</v>
      </c>
      <c r="I1761" t="str">
        <f t="shared" si="82"/>
        <v/>
      </c>
      <c r="J1761">
        <f xml:space="preserve">
_xlfn.SWITCH(E1761,
"良好サイン",H1761*VLOOKUP(F1761,参照用!$P$2:$Q$55,2,0),
"注意サイン",H1761*VLOOKUP(F1761,参照用!$P$2:$Q$55,2,0),
""
)</f>
        <v>0</v>
      </c>
      <c r="K1761" s="20">
        <f t="shared" si="83"/>
        <v>60</v>
      </c>
    </row>
    <row r="1762" spans="1:11" x14ac:dyDescent="0.2">
      <c r="A1762" s="8">
        <f>IF(INDEX(中間シート!B$1:B$149,QUOTIENT(ROW(A1762)-2, 参照用!$J$12) + 3,1)&gt;0,
INDEX(中間シート!B$1:B$149,QUOTIENT(ROW(A1762)-2, 参照用!$J$12) + 3,1),
"")</f>
        <v>46039</v>
      </c>
      <c r="B1762" s="8" t="str">
        <f>IF(INDEX(中間シート!D$1:D$149,QUOTIENT(ROW(B1762)-2, 参照用!$J$12) + 3,1)&gt;0,
INDEX(中間シート!D$1:D$149,QUOTIENT(ROW(B1762)-2, 参照用!$J$12) + 3,1),
"")</f>
        <v>夜</v>
      </c>
      <c r="C1762" s="8" t="str">
        <f>INDEX(中間シート!$A$1:$AZ$149,MATCH(A1762&amp;B1762,中間シート!$A$1:$A$149,0),MATCH(C$1,中間シート!$A$2:$AZ$2,0))</f>
        <v/>
      </c>
      <c r="D1762" s="8" t="str">
        <f>INDEX(中間シート!$A$1:$AZ$149,MATCH($A1762&amp;$B1762,中間シート!$A$1:$A$149,0),MATCH(D$1,中間シート!$A$2:$AZ$2,0))</f>
        <v/>
      </c>
      <c r="E1762" t="str">
        <f>IF(
A1762="","",
VLOOKUP(MOD(ROW(A1762)-2, 参照用!$J$12) + 1,参照用!$N$1:$P$50,2,0)
)</f>
        <v>良好サイン</v>
      </c>
      <c r="F1762" t="str">
        <f xml:space="preserve">
IF(A1762="","",
VLOOKUP(MOD(ROW(A1762)-2, 参照用!$J$12) + 1,参照用!$N$1:$P$50,3,0)
)</f>
        <v>やる気あり</v>
      </c>
      <c r="G1762">
        <f xml:space="preserve">
IF(A1762="","",
IFERROR(
INDEX(中間シート!$B:$CB,
MATCH(A1762&amp;B1762,中間シート!$A$1:$A$149,0),
MATCH(F1762,中間シート!$B$2:$CB$2,0)
),
"")
)</f>
        <v>0</v>
      </c>
      <c r="H1762">
        <f t="shared" si="81"/>
        <v>0</v>
      </c>
      <c r="I1762" t="str">
        <f t="shared" si="82"/>
        <v/>
      </c>
      <c r="J1762">
        <f xml:space="preserve">
_xlfn.SWITCH(E1762,
"良好サイン",H1762*VLOOKUP(F1762,参照用!$P$2:$Q$55,2,0),
"注意サイン",H1762*VLOOKUP(F1762,参照用!$P$2:$Q$55,2,0),
""
)</f>
        <v>0</v>
      </c>
      <c r="K1762" s="20">
        <f t="shared" si="83"/>
        <v>60</v>
      </c>
    </row>
    <row r="1763" spans="1:11" x14ac:dyDescent="0.2">
      <c r="A1763" s="8">
        <f>IF(INDEX(中間シート!B$1:B$149,QUOTIENT(ROW(A1763)-2, 参照用!$J$12) + 3,1)&gt;0,
INDEX(中間シート!B$1:B$149,QUOTIENT(ROW(A1763)-2, 参照用!$J$12) + 3,1),
"")</f>
        <v>46039</v>
      </c>
      <c r="B1763" s="8" t="str">
        <f>IF(INDEX(中間シート!D$1:D$149,QUOTIENT(ROW(B1763)-2, 参照用!$J$12) + 3,1)&gt;0,
INDEX(中間シート!D$1:D$149,QUOTIENT(ROW(B1763)-2, 参照用!$J$12) + 3,1),
"")</f>
        <v>夜</v>
      </c>
      <c r="C1763" s="8" t="str">
        <f>INDEX(中間シート!$A$1:$AZ$149,MATCH(A1763&amp;B1763,中間シート!$A$1:$A$149,0),MATCH(C$1,中間シート!$A$2:$AZ$2,0))</f>
        <v/>
      </c>
      <c r="D1763" s="8" t="str">
        <f>INDEX(中間シート!$A$1:$AZ$149,MATCH($A1763&amp;$B1763,中間シート!$A$1:$A$149,0),MATCH(D$1,中間シート!$A$2:$AZ$2,0))</f>
        <v/>
      </c>
      <c r="E1763" t="str">
        <f>IF(
A1763="","",
VLOOKUP(MOD(ROW(A1763)-2, 参照用!$J$12) + 1,参照用!$N$1:$P$50,2,0)
)</f>
        <v>良好サイン</v>
      </c>
      <c r="F1763" t="str">
        <f xml:space="preserve">
IF(A1763="","",
VLOOKUP(MOD(ROW(A1763)-2, 参照用!$J$12) + 1,参照用!$N$1:$P$50,3,0)
)</f>
        <v>心に余裕</v>
      </c>
      <c r="G1763">
        <f xml:space="preserve">
IF(A1763="","",
IFERROR(
INDEX(中間シート!$B:$CB,
MATCH(A1763&amp;B1763,中間シート!$A$1:$A$149,0),
MATCH(F1763,中間シート!$B$2:$CB$2,0)
),
"")
)</f>
        <v>0</v>
      </c>
      <c r="H1763">
        <f t="shared" si="81"/>
        <v>0</v>
      </c>
      <c r="I1763" t="str">
        <f t="shared" si="82"/>
        <v/>
      </c>
      <c r="J1763">
        <f xml:space="preserve">
_xlfn.SWITCH(E1763,
"良好サイン",H1763*VLOOKUP(F1763,参照用!$P$2:$Q$55,2,0),
"注意サイン",H1763*VLOOKUP(F1763,参照用!$P$2:$Q$55,2,0),
""
)</f>
        <v>0</v>
      </c>
      <c r="K1763" s="20">
        <f t="shared" si="83"/>
        <v>60</v>
      </c>
    </row>
    <row r="1764" spans="1:11" x14ac:dyDescent="0.2">
      <c r="A1764" s="8">
        <f>IF(INDEX(中間シート!B$1:B$149,QUOTIENT(ROW(A1764)-2, 参照用!$J$12) + 3,1)&gt;0,
INDEX(中間シート!B$1:B$149,QUOTIENT(ROW(A1764)-2, 参照用!$J$12) + 3,1),
"")</f>
        <v>46039</v>
      </c>
      <c r="B1764" s="8" t="str">
        <f>IF(INDEX(中間シート!D$1:D$149,QUOTIENT(ROW(B1764)-2, 参照用!$J$12) + 3,1)&gt;0,
INDEX(中間シート!D$1:D$149,QUOTIENT(ROW(B1764)-2, 参照用!$J$12) + 3,1),
"")</f>
        <v>夜</v>
      </c>
      <c r="C1764" s="8" t="str">
        <f>INDEX(中間シート!$A$1:$AZ$149,MATCH(A1764&amp;B1764,中間シート!$A$1:$A$149,0),MATCH(C$1,中間シート!$A$2:$AZ$2,0))</f>
        <v/>
      </c>
      <c r="D1764" s="8" t="str">
        <f>INDEX(中間シート!$A$1:$AZ$149,MATCH($A1764&amp;$B1764,中間シート!$A$1:$A$149,0),MATCH(D$1,中間シート!$A$2:$AZ$2,0))</f>
        <v/>
      </c>
      <c r="E1764" t="str">
        <f>IF(
A1764="","",
VLOOKUP(MOD(ROW(A1764)-2, 参照用!$J$12) + 1,参照用!$N$1:$P$50,2,0)
)</f>
        <v>良好サイン</v>
      </c>
      <c r="F1764" t="str">
        <f xml:space="preserve">
IF(A1764="","",
VLOOKUP(MOD(ROW(A1764)-2, 参照用!$J$12) + 1,参照用!$N$1:$P$50,3,0)
)</f>
        <v>イキイキ</v>
      </c>
      <c r="G1764">
        <f xml:space="preserve">
IF(A1764="","",
IFERROR(
INDEX(中間シート!$B:$CB,
MATCH(A1764&amp;B1764,中間シート!$A$1:$A$149,0),
MATCH(F1764,中間シート!$B$2:$CB$2,0)
),
"")
)</f>
        <v>0</v>
      </c>
      <c r="H1764">
        <f t="shared" si="81"/>
        <v>0</v>
      </c>
      <c r="I1764" t="str">
        <f t="shared" si="82"/>
        <v/>
      </c>
      <c r="J1764">
        <f xml:space="preserve">
_xlfn.SWITCH(E1764,
"良好サイン",H1764*VLOOKUP(F1764,参照用!$P$2:$Q$55,2,0),
"注意サイン",H1764*VLOOKUP(F1764,参照用!$P$2:$Q$55,2,0),
""
)</f>
        <v>0</v>
      </c>
      <c r="K1764" s="20">
        <f t="shared" si="83"/>
        <v>60</v>
      </c>
    </row>
    <row r="1765" spans="1:11" x14ac:dyDescent="0.2">
      <c r="A1765" s="8">
        <f>IF(INDEX(中間シート!B$1:B$149,QUOTIENT(ROW(A1765)-2, 参照用!$J$12) + 3,1)&gt;0,
INDEX(中間シート!B$1:B$149,QUOTIENT(ROW(A1765)-2, 参照用!$J$12) + 3,1),
"")</f>
        <v>46039</v>
      </c>
      <c r="B1765" s="8" t="str">
        <f>IF(INDEX(中間シート!D$1:D$149,QUOTIENT(ROW(B1765)-2, 参照用!$J$12) + 3,1)&gt;0,
INDEX(中間シート!D$1:D$149,QUOTIENT(ROW(B1765)-2, 参照用!$J$12) + 3,1),
"")</f>
        <v>夜</v>
      </c>
      <c r="C1765" s="8" t="str">
        <f>INDEX(中間シート!$A$1:$AZ$149,MATCH(A1765&amp;B1765,中間シート!$A$1:$A$149,0),MATCH(C$1,中間シート!$A$2:$AZ$2,0))</f>
        <v/>
      </c>
      <c r="D1765" s="8" t="str">
        <f>INDEX(中間シート!$A$1:$AZ$149,MATCH($A1765&amp;$B1765,中間シート!$A$1:$A$149,0),MATCH(D$1,中間シート!$A$2:$AZ$2,0))</f>
        <v/>
      </c>
      <c r="E1765" t="str">
        <f>IF(
A1765="","",
VLOOKUP(MOD(ROW(A1765)-2, 参照用!$J$12) + 1,参照用!$N$1:$P$50,2,0)
)</f>
        <v>良好サイン</v>
      </c>
      <c r="F1765" t="str">
        <f xml:space="preserve">
IF(A1765="","",
VLOOKUP(MOD(ROW(A1765)-2, 参照用!$J$12) + 1,参照用!$N$1:$P$50,3,0)
)</f>
        <v>活動的</v>
      </c>
      <c r="G1765">
        <f xml:space="preserve">
IF(A1765="","",
IFERROR(
INDEX(中間シート!$B:$CB,
MATCH(A1765&amp;B1765,中間シート!$A$1:$A$149,0),
MATCH(F1765,中間シート!$B$2:$CB$2,0)
),
"")
)</f>
        <v>0</v>
      </c>
      <c r="H1765">
        <f t="shared" si="81"/>
        <v>0</v>
      </c>
      <c r="I1765" t="str">
        <f t="shared" si="82"/>
        <v/>
      </c>
      <c r="J1765">
        <f xml:space="preserve">
_xlfn.SWITCH(E1765,
"良好サイン",H1765*VLOOKUP(F1765,参照用!$P$2:$Q$55,2,0),
"注意サイン",H1765*VLOOKUP(F1765,参照用!$P$2:$Q$55,2,0),
""
)</f>
        <v>0</v>
      </c>
      <c r="K1765" s="20">
        <f t="shared" si="83"/>
        <v>60</v>
      </c>
    </row>
    <row r="1766" spans="1:11" x14ac:dyDescent="0.2">
      <c r="A1766" s="8">
        <f>IF(INDEX(中間シート!B$1:B$149,QUOTIENT(ROW(A1766)-2, 参照用!$J$12) + 3,1)&gt;0,
INDEX(中間シート!B$1:B$149,QUOTIENT(ROW(A1766)-2, 参照用!$J$12) + 3,1),
"")</f>
        <v>46039</v>
      </c>
      <c r="B1766" s="8" t="str">
        <f>IF(INDEX(中間シート!D$1:D$149,QUOTIENT(ROW(B1766)-2, 参照用!$J$12) + 3,1)&gt;0,
INDEX(中間シート!D$1:D$149,QUOTIENT(ROW(B1766)-2, 参照用!$J$12) + 3,1),
"")</f>
        <v>夜</v>
      </c>
      <c r="C1766" s="8" t="str">
        <f>INDEX(中間シート!$A$1:$AZ$149,MATCH(A1766&amp;B1766,中間シート!$A$1:$A$149,0),MATCH(C$1,中間シート!$A$2:$AZ$2,0))</f>
        <v/>
      </c>
      <c r="D1766" s="8" t="str">
        <f>INDEX(中間シート!$A$1:$AZ$149,MATCH($A1766&amp;$B1766,中間シート!$A$1:$A$149,0),MATCH(D$1,中間シート!$A$2:$AZ$2,0))</f>
        <v/>
      </c>
      <c r="E1766" t="str">
        <f>IF(
A1766="","",
VLOOKUP(MOD(ROW(A1766)-2, 参照用!$J$12) + 1,参照用!$N$1:$P$50,2,0)
)</f>
        <v>注意サイン</v>
      </c>
      <c r="F1766" t="str">
        <f xml:space="preserve">
IF(A1766="","",
VLOOKUP(MOD(ROW(A1766)-2, 参照用!$J$12) + 1,参照用!$N$1:$P$50,3,0)
)</f>
        <v>ため息が増加</v>
      </c>
      <c r="G1766">
        <f xml:space="preserve">
IF(A1766="","",
IFERROR(
INDEX(中間シート!$B:$CB,
MATCH(A1766&amp;B1766,中間シート!$A$1:$A$149,0),
MATCH(F1766,中間シート!$B$2:$CB$2,0)
),
"")
)</f>
        <v>0</v>
      </c>
      <c r="H1766">
        <f t="shared" si="81"/>
        <v>0</v>
      </c>
      <c r="I1766" t="str">
        <f t="shared" si="82"/>
        <v/>
      </c>
      <c r="J1766">
        <f xml:space="preserve">
_xlfn.SWITCH(E1766,
"良好サイン",H1766*VLOOKUP(F1766,参照用!$P$2:$Q$55,2,0),
"注意サイン",H1766*VLOOKUP(F1766,参照用!$P$2:$Q$55,2,0),
""
)</f>
        <v>0</v>
      </c>
      <c r="K1766" s="20">
        <f t="shared" si="83"/>
        <v>60</v>
      </c>
    </row>
    <row r="1767" spans="1:11" x14ac:dyDescent="0.2">
      <c r="A1767" s="8">
        <f>IF(INDEX(中間シート!B$1:B$149,QUOTIENT(ROW(A1767)-2, 参照用!$J$12) + 3,1)&gt;0,
INDEX(中間シート!B$1:B$149,QUOTIENT(ROW(A1767)-2, 参照用!$J$12) + 3,1),
"")</f>
        <v>46039</v>
      </c>
      <c r="B1767" s="8" t="str">
        <f>IF(INDEX(中間シート!D$1:D$149,QUOTIENT(ROW(B1767)-2, 参照用!$J$12) + 3,1)&gt;0,
INDEX(中間シート!D$1:D$149,QUOTIENT(ROW(B1767)-2, 参照用!$J$12) + 3,1),
"")</f>
        <v>夜</v>
      </c>
      <c r="C1767" s="8" t="str">
        <f>INDEX(中間シート!$A$1:$AZ$149,MATCH(A1767&amp;B1767,中間シート!$A$1:$A$149,0),MATCH(C$1,中間シート!$A$2:$AZ$2,0))</f>
        <v/>
      </c>
      <c r="D1767" s="8" t="str">
        <f>INDEX(中間シート!$A$1:$AZ$149,MATCH($A1767&amp;$B1767,中間シート!$A$1:$A$149,0),MATCH(D$1,中間シート!$A$2:$AZ$2,0))</f>
        <v/>
      </c>
      <c r="E1767" t="str">
        <f>IF(
A1767="","",
VLOOKUP(MOD(ROW(A1767)-2, 参照用!$J$12) + 1,参照用!$N$1:$P$50,2,0)
)</f>
        <v>注意サイン</v>
      </c>
      <c r="F1767" t="str">
        <f xml:space="preserve">
IF(A1767="","",
VLOOKUP(MOD(ROW(A1767)-2, 参照用!$J$12) + 1,参照用!$N$1:$P$50,3,0)
)</f>
        <v>もやもや</v>
      </c>
      <c r="G1767">
        <f xml:space="preserve">
IF(A1767="","",
IFERROR(
INDEX(中間シート!$B:$CB,
MATCH(A1767&amp;B1767,中間シート!$A$1:$A$149,0),
MATCH(F1767,中間シート!$B$2:$CB$2,0)
),
"")
)</f>
        <v>0</v>
      </c>
      <c r="H1767">
        <f t="shared" si="81"/>
        <v>0</v>
      </c>
      <c r="I1767" t="str">
        <f t="shared" si="82"/>
        <v/>
      </c>
      <c r="J1767">
        <f xml:space="preserve">
_xlfn.SWITCH(E1767,
"良好サイン",H1767*VLOOKUP(F1767,参照用!$P$2:$Q$55,2,0),
"注意サイン",H1767*VLOOKUP(F1767,参照用!$P$2:$Q$55,2,0),
""
)</f>
        <v>0</v>
      </c>
      <c r="K1767" s="20">
        <f t="shared" si="83"/>
        <v>60</v>
      </c>
    </row>
    <row r="1768" spans="1:11" x14ac:dyDescent="0.2">
      <c r="A1768" s="8">
        <f>IF(INDEX(中間シート!B$1:B$149,QUOTIENT(ROW(A1768)-2, 参照用!$J$12) + 3,1)&gt;0,
INDEX(中間シート!B$1:B$149,QUOTIENT(ROW(A1768)-2, 参照用!$J$12) + 3,1),
"")</f>
        <v>46039</v>
      </c>
      <c r="B1768" s="8" t="str">
        <f>IF(INDEX(中間シート!D$1:D$149,QUOTIENT(ROW(B1768)-2, 参照用!$J$12) + 3,1)&gt;0,
INDEX(中間シート!D$1:D$149,QUOTIENT(ROW(B1768)-2, 参照用!$J$12) + 3,1),
"")</f>
        <v>夜</v>
      </c>
      <c r="C1768" s="8" t="str">
        <f>INDEX(中間シート!$A$1:$AZ$149,MATCH(A1768&amp;B1768,中間シート!$A$1:$A$149,0),MATCH(C$1,中間シート!$A$2:$AZ$2,0))</f>
        <v/>
      </c>
      <c r="D1768" s="8" t="str">
        <f>INDEX(中間シート!$A$1:$AZ$149,MATCH($A1768&amp;$B1768,中間シート!$A$1:$A$149,0),MATCH(D$1,中間シート!$A$2:$AZ$2,0))</f>
        <v/>
      </c>
      <c r="E1768" t="str">
        <f>IF(
A1768="","",
VLOOKUP(MOD(ROW(A1768)-2, 参照用!$J$12) + 1,参照用!$N$1:$P$50,2,0)
)</f>
        <v>注意サイン</v>
      </c>
      <c r="F1768" t="str">
        <f xml:space="preserve">
IF(A1768="","",
VLOOKUP(MOD(ROW(A1768)-2, 参照用!$J$12) + 1,参照用!$N$1:$P$50,3,0)
)</f>
        <v>だるい</v>
      </c>
      <c r="G1768">
        <f xml:space="preserve">
IF(A1768="","",
IFERROR(
INDEX(中間シート!$B:$CB,
MATCH(A1768&amp;B1768,中間シート!$A$1:$A$149,0),
MATCH(F1768,中間シート!$B$2:$CB$2,0)
),
"")
)</f>
        <v>0</v>
      </c>
      <c r="H1768">
        <f t="shared" si="81"/>
        <v>0</v>
      </c>
      <c r="I1768" t="str">
        <f t="shared" si="82"/>
        <v/>
      </c>
      <c r="J1768">
        <f xml:space="preserve">
_xlfn.SWITCH(E1768,
"良好サイン",H1768*VLOOKUP(F1768,参照用!$P$2:$Q$55,2,0),
"注意サイン",H1768*VLOOKUP(F1768,参照用!$P$2:$Q$55,2,0),
""
)</f>
        <v>0</v>
      </c>
      <c r="K1768" s="20">
        <f t="shared" si="83"/>
        <v>60</v>
      </c>
    </row>
    <row r="1769" spans="1:11" x14ac:dyDescent="0.2">
      <c r="A1769" s="8">
        <f>IF(INDEX(中間シート!B$1:B$149,QUOTIENT(ROW(A1769)-2, 参照用!$J$12) + 3,1)&gt;0,
INDEX(中間シート!B$1:B$149,QUOTIENT(ROW(A1769)-2, 参照用!$J$12) + 3,1),
"")</f>
        <v>46039</v>
      </c>
      <c r="B1769" s="8" t="str">
        <f>IF(INDEX(中間シート!D$1:D$149,QUOTIENT(ROW(B1769)-2, 参照用!$J$12) + 3,1)&gt;0,
INDEX(中間シート!D$1:D$149,QUOTIENT(ROW(B1769)-2, 参照用!$J$12) + 3,1),
"")</f>
        <v>夜</v>
      </c>
      <c r="C1769" s="8" t="str">
        <f>INDEX(中間シート!$A$1:$AZ$149,MATCH(A1769&amp;B1769,中間シート!$A$1:$A$149,0),MATCH(C$1,中間シート!$A$2:$AZ$2,0))</f>
        <v/>
      </c>
      <c r="D1769" s="8" t="str">
        <f>INDEX(中間シート!$A$1:$AZ$149,MATCH($A1769&amp;$B1769,中間シート!$A$1:$A$149,0),MATCH(D$1,中間シート!$A$2:$AZ$2,0))</f>
        <v/>
      </c>
      <c r="E1769" t="str">
        <f>IF(
A1769="","",
VLOOKUP(MOD(ROW(A1769)-2, 参照用!$J$12) + 1,参照用!$N$1:$P$50,2,0)
)</f>
        <v>注意サイン</v>
      </c>
      <c r="F1769" t="str">
        <f xml:space="preserve">
IF(A1769="","",
VLOOKUP(MOD(ROW(A1769)-2, 参照用!$J$12) + 1,参照用!$N$1:$P$50,3,0)
)</f>
        <v>ぼーっとする</v>
      </c>
      <c r="G1769">
        <f xml:space="preserve">
IF(A1769="","",
IFERROR(
INDEX(中間シート!$B:$CB,
MATCH(A1769&amp;B1769,中間シート!$A$1:$A$149,0),
MATCH(F1769,中間シート!$B$2:$CB$2,0)
),
"")
)</f>
        <v>0</v>
      </c>
      <c r="H1769">
        <f t="shared" si="81"/>
        <v>0</v>
      </c>
      <c r="I1769" t="str">
        <f t="shared" si="82"/>
        <v/>
      </c>
      <c r="J1769">
        <f xml:space="preserve">
_xlfn.SWITCH(E1769,
"良好サイン",H1769*VLOOKUP(F1769,参照用!$P$2:$Q$55,2,0),
"注意サイン",H1769*VLOOKUP(F1769,参照用!$P$2:$Q$55,2,0),
""
)</f>
        <v>0</v>
      </c>
      <c r="K1769" s="20">
        <f t="shared" si="83"/>
        <v>60</v>
      </c>
    </row>
    <row r="1770" spans="1:11" x14ac:dyDescent="0.2">
      <c r="A1770" s="8">
        <f>IF(INDEX(中間シート!B$1:B$149,QUOTIENT(ROW(A1770)-2, 参照用!$J$12) + 3,1)&gt;0,
INDEX(中間シート!B$1:B$149,QUOTIENT(ROW(A1770)-2, 参照用!$J$12) + 3,1),
"")</f>
        <v>46039</v>
      </c>
      <c r="B1770" s="8" t="str">
        <f>IF(INDEX(中間シート!D$1:D$149,QUOTIENT(ROW(B1770)-2, 参照用!$J$12) + 3,1)&gt;0,
INDEX(中間シート!D$1:D$149,QUOTIENT(ROW(B1770)-2, 参照用!$J$12) + 3,1),
"")</f>
        <v>夜</v>
      </c>
      <c r="C1770" s="8" t="str">
        <f>INDEX(中間シート!$A$1:$AZ$149,MATCH(A1770&amp;B1770,中間シート!$A$1:$A$149,0),MATCH(C$1,中間シート!$A$2:$AZ$2,0))</f>
        <v/>
      </c>
      <c r="D1770" s="8" t="str">
        <f>INDEX(中間シート!$A$1:$AZ$149,MATCH($A1770&amp;$B1770,中間シート!$A$1:$A$149,0),MATCH(D$1,中間シート!$A$2:$AZ$2,0))</f>
        <v/>
      </c>
      <c r="E1770" t="str">
        <f>IF(
A1770="","",
VLOOKUP(MOD(ROW(A1770)-2, 参照用!$J$12) + 1,参照用!$N$1:$P$50,2,0)
)</f>
        <v>注意サイン</v>
      </c>
      <c r="F1770" t="str">
        <f xml:space="preserve">
IF(A1770="","",
VLOOKUP(MOD(ROW(A1770)-2, 参照用!$J$12) + 1,参照用!$N$1:$P$50,3,0)
)</f>
        <v>協調性が低下</v>
      </c>
      <c r="G1770">
        <f xml:space="preserve">
IF(A1770="","",
IFERROR(
INDEX(中間シート!$B:$CB,
MATCH(A1770&amp;B1770,中間シート!$A$1:$A$149,0),
MATCH(F1770,中間シート!$B$2:$CB$2,0)
),
"")
)</f>
        <v>0</v>
      </c>
      <c r="H1770">
        <f t="shared" si="81"/>
        <v>0</v>
      </c>
      <c r="I1770" t="str">
        <f t="shared" si="82"/>
        <v/>
      </c>
      <c r="J1770">
        <f xml:space="preserve">
_xlfn.SWITCH(E1770,
"良好サイン",H1770*VLOOKUP(F1770,参照用!$P$2:$Q$55,2,0),
"注意サイン",H1770*VLOOKUP(F1770,参照用!$P$2:$Q$55,2,0),
""
)</f>
        <v>0</v>
      </c>
      <c r="K1770" s="20">
        <f t="shared" si="83"/>
        <v>60</v>
      </c>
    </row>
    <row r="1771" spans="1:11" x14ac:dyDescent="0.2">
      <c r="A1771" s="8">
        <f>IF(INDEX(中間シート!B$1:B$149,QUOTIENT(ROW(A1771)-2, 参照用!$J$12) + 3,1)&gt;0,
INDEX(中間シート!B$1:B$149,QUOTIENT(ROW(A1771)-2, 参照用!$J$12) + 3,1),
"")</f>
        <v>46039</v>
      </c>
      <c r="B1771" s="8" t="str">
        <f>IF(INDEX(中間シート!D$1:D$149,QUOTIENT(ROW(B1771)-2, 参照用!$J$12) + 3,1)&gt;0,
INDEX(中間シート!D$1:D$149,QUOTIENT(ROW(B1771)-2, 参照用!$J$12) + 3,1),
"")</f>
        <v>夜</v>
      </c>
      <c r="C1771" s="8" t="str">
        <f>INDEX(中間シート!$A$1:$AZ$149,MATCH(A1771&amp;B1771,中間シート!$A$1:$A$149,0),MATCH(C$1,中間シート!$A$2:$AZ$2,0))</f>
        <v/>
      </c>
      <c r="D1771" s="8" t="str">
        <f>INDEX(中間シート!$A$1:$AZ$149,MATCH($A1771&amp;$B1771,中間シート!$A$1:$A$149,0),MATCH(D$1,中間シート!$A$2:$AZ$2,0))</f>
        <v/>
      </c>
      <c r="E1771" t="str">
        <f>IF(
A1771="","",
VLOOKUP(MOD(ROW(A1771)-2, 参照用!$J$12) + 1,参照用!$N$1:$P$50,2,0)
)</f>
        <v>注意サイン</v>
      </c>
      <c r="F1771" t="str">
        <f xml:space="preserve">
IF(A1771="","",
VLOOKUP(MOD(ROW(A1771)-2, 参照用!$J$12) + 1,参照用!$N$1:$P$50,3,0)
)</f>
        <v>憂鬱</v>
      </c>
      <c r="G1771">
        <f xml:space="preserve">
IF(A1771="","",
IFERROR(
INDEX(中間シート!$B:$CB,
MATCH(A1771&amp;B1771,中間シート!$A$1:$A$149,0),
MATCH(F1771,中間シート!$B$2:$CB$2,0)
),
"")
)</f>
        <v>0</v>
      </c>
      <c r="H1771">
        <f t="shared" si="81"/>
        <v>0</v>
      </c>
      <c r="I1771" t="str">
        <f t="shared" si="82"/>
        <v/>
      </c>
      <c r="J1771">
        <f xml:space="preserve">
_xlfn.SWITCH(E1771,
"良好サイン",H1771*VLOOKUP(F1771,参照用!$P$2:$Q$55,2,0),
"注意サイン",H1771*VLOOKUP(F1771,参照用!$P$2:$Q$55,2,0),
""
)</f>
        <v>0</v>
      </c>
      <c r="K1771" s="20">
        <f t="shared" si="83"/>
        <v>60</v>
      </c>
    </row>
    <row r="1772" spans="1:11" x14ac:dyDescent="0.2">
      <c r="A1772" s="8">
        <f>IF(INDEX(中間シート!B$1:B$149,QUOTIENT(ROW(A1772)-2, 参照用!$J$12) + 3,1)&gt;0,
INDEX(中間シート!B$1:B$149,QUOTIENT(ROW(A1772)-2, 参照用!$J$12) + 3,1),
"")</f>
        <v>46039</v>
      </c>
      <c r="B1772" s="8" t="str">
        <f>IF(INDEX(中間シート!D$1:D$149,QUOTIENT(ROW(B1772)-2, 参照用!$J$12) + 3,1)&gt;0,
INDEX(中間シート!D$1:D$149,QUOTIENT(ROW(B1772)-2, 参照用!$J$12) + 3,1),
"")</f>
        <v>夜</v>
      </c>
      <c r="C1772" s="8" t="str">
        <f>INDEX(中間シート!$A$1:$AZ$149,MATCH(A1772&amp;B1772,中間シート!$A$1:$A$149,0),MATCH(C$1,中間シート!$A$2:$AZ$2,0))</f>
        <v/>
      </c>
      <c r="D1772" s="8" t="str">
        <f>INDEX(中間シート!$A$1:$AZ$149,MATCH($A1772&amp;$B1772,中間シート!$A$1:$A$149,0),MATCH(D$1,中間シート!$A$2:$AZ$2,0))</f>
        <v/>
      </c>
      <c r="E1772" t="str">
        <f>IF(
A1772="","",
VLOOKUP(MOD(ROW(A1772)-2, 参照用!$J$12) + 1,参照用!$N$1:$P$50,2,0)
)</f>
        <v>注意サイン</v>
      </c>
      <c r="F1772" t="str">
        <f xml:space="preserve">
IF(A1772="","",
VLOOKUP(MOD(ROW(A1772)-2, 参照用!$J$12) + 1,参照用!$N$1:$P$50,3,0)
)</f>
        <v>やる気が無い</v>
      </c>
      <c r="G1772">
        <f xml:space="preserve">
IF(A1772="","",
IFERROR(
INDEX(中間シート!$B:$CB,
MATCH(A1772&amp;B1772,中間シート!$A$1:$A$149,0),
MATCH(F1772,中間シート!$B$2:$CB$2,0)
),
"")
)</f>
        <v>0</v>
      </c>
      <c r="H1772">
        <f t="shared" si="81"/>
        <v>0</v>
      </c>
      <c r="I1772" t="str">
        <f t="shared" si="82"/>
        <v/>
      </c>
      <c r="J1772">
        <f xml:space="preserve">
_xlfn.SWITCH(E1772,
"良好サイン",H1772*VLOOKUP(F1772,参照用!$P$2:$Q$55,2,0),
"注意サイン",H1772*VLOOKUP(F1772,参照用!$P$2:$Q$55,2,0),
""
)</f>
        <v>0</v>
      </c>
      <c r="K1772" s="20">
        <f t="shared" si="83"/>
        <v>60</v>
      </c>
    </row>
    <row r="1773" spans="1:11" x14ac:dyDescent="0.2">
      <c r="A1773" s="8">
        <f>IF(INDEX(中間シート!B$1:B$149,QUOTIENT(ROW(A1773)-2, 参照用!$J$12) + 3,1)&gt;0,
INDEX(中間シート!B$1:B$149,QUOTIENT(ROW(A1773)-2, 参照用!$J$12) + 3,1),
"")</f>
        <v>46039</v>
      </c>
      <c r="B1773" s="8" t="str">
        <f>IF(INDEX(中間シート!D$1:D$149,QUOTIENT(ROW(B1773)-2, 参照用!$J$12) + 3,1)&gt;0,
INDEX(中間シート!D$1:D$149,QUOTIENT(ROW(B1773)-2, 参照用!$J$12) + 3,1),
"")</f>
        <v>夜</v>
      </c>
      <c r="C1773" s="8" t="str">
        <f>INDEX(中間シート!$A$1:$AZ$149,MATCH(A1773&amp;B1773,中間シート!$A$1:$A$149,0),MATCH(C$1,中間シート!$A$2:$AZ$2,0))</f>
        <v/>
      </c>
      <c r="D1773" s="8" t="str">
        <f>INDEX(中間シート!$A$1:$AZ$149,MATCH($A1773&amp;$B1773,中間シート!$A$1:$A$149,0),MATCH(D$1,中間シート!$A$2:$AZ$2,0))</f>
        <v/>
      </c>
      <c r="E1773" t="str">
        <f>IF(
A1773="","",
VLOOKUP(MOD(ROW(A1773)-2, 参照用!$J$12) + 1,参照用!$N$1:$P$50,2,0)
)</f>
        <v>注意サイン</v>
      </c>
      <c r="F1773" t="str">
        <f xml:space="preserve">
IF(A1773="","",
VLOOKUP(MOD(ROW(A1773)-2, 参照用!$J$12) + 1,参照用!$N$1:$P$50,3,0)
)</f>
        <v>物忘れ</v>
      </c>
      <c r="G1773">
        <f xml:space="preserve">
IF(A1773="","",
IFERROR(
INDEX(中間シート!$B:$CB,
MATCH(A1773&amp;B1773,中間シート!$A$1:$A$149,0),
MATCH(F1773,中間シート!$B$2:$CB$2,0)
),
"")
)</f>
        <v>0</v>
      </c>
      <c r="H1773">
        <f t="shared" si="81"/>
        <v>0</v>
      </c>
      <c r="I1773" t="str">
        <f t="shared" si="82"/>
        <v/>
      </c>
      <c r="J1773">
        <f xml:space="preserve">
_xlfn.SWITCH(E1773,
"良好サイン",H1773*VLOOKUP(F1773,参照用!$P$2:$Q$55,2,0),
"注意サイン",H1773*VLOOKUP(F1773,参照用!$P$2:$Q$55,2,0),
""
)</f>
        <v>0</v>
      </c>
      <c r="K1773" s="20">
        <f t="shared" si="83"/>
        <v>60</v>
      </c>
    </row>
    <row r="1774" spans="1:11" x14ac:dyDescent="0.2">
      <c r="A1774" s="8">
        <f>IF(INDEX(中間シート!B$1:B$149,QUOTIENT(ROW(A1774)-2, 参照用!$J$12) + 3,1)&gt;0,
INDEX(中間シート!B$1:B$149,QUOTIENT(ROW(A1774)-2, 参照用!$J$12) + 3,1),
"")</f>
        <v>46039</v>
      </c>
      <c r="B1774" s="8" t="str">
        <f>IF(INDEX(中間シート!D$1:D$149,QUOTIENT(ROW(B1774)-2, 参照用!$J$12) + 3,1)&gt;0,
INDEX(中間シート!D$1:D$149,QUOTIENT(ROW(B1774)-2, 参照用!$J$12) + 3,1),
"")</f>
        <v>夜</v>
      </c>
      <c r="C1774" s="8" t="str">
        <f>INDEX(中間シート!$A$1:$AZ$149,MATCH(A1774&amp;B1774,中間シート!$A$1:$A$149,0),MATCH(C$1,中間シート!$A$2:$AZ$2,0))</f>
        <v/>
      </c>
      <c r="D1774" s="8" t="str">
        <f>INDEX(中間シート!$A$1:$AZ$149,MATCH($A1774&amp;$B1774,中間シート!$A$1:$A$149,0),MATCH(D$1,中間シート!$A$2:$AZ$2,0))</f>
        <v/>
      </c>
      <c r="E1774" t="str">
        <f>IF(
A1774="","",
VLOOKUP(MOD(ROW(A1774)-2, 参照用!$J$12) + 1,参照用!$N$1:$P$50,2,0)
)</f>
        <v>悪化サイン</v>
      </c>
      <c r="F1774" t="str">
        <f xml:space="preserve">
IF(A1774="","",
VLOOKUP(MOD(ROW(A1774)-2, 参照用!$J$12) + 1,参照用!$N$1:$P$50,3,0)
)</f>
        <v>イライラ</v>
      </c>
      <c r="G1774">
        <f xml:space="preserve">
IF(A1774="","",
IFERROR(
INDEX(中間シート!$B:$CB,
MATCH(A1774&amp;B1774,中間シート!$A$1:$A$149,0),
MATCH(F1774,中間シート!$B$2:$CB$2,0)
),
"")
)</f>
        <v>0</v>
      </c>
      <c r="H1774">
        <f t="shared" si="81"/>
        <v>0</v>
      </c>
      <c r="I1774" t="str">
        <f t="shared" si="82"/>
        <v/>
      </c>
      <c r="J1774" t="str">
        <f xml:space="preserve">
_xlfn.SWITCH(E1774,
"良好サイン",H1774*VLOOKUP(F1774,参照用!$P$2:$Q$55,2,0),
"注意サイン",H1774*VLOOKUP(F1774,参照用!$P$2:$Q$55,2,0),
""
)</f>
        <v/>
      </c>
      <c r="K1774" s="20">
        <f t="shared" si="83"/>
        <v>60</v>
      </c>
    </row>
    <row r="1775" spans="1:11" x14ac:dyDescent="0.2">
      <c r="A1775" s="8">
        <f>IF(INDEX(中間シート!B$1:B$149,QUOTIENT(ROW(A1775)-2, 参照用!$J$12) + 3,1)&gt;0,
INDEX(中間シート!B$1:B$149,QUOTIENT(ROW(A1775)-2, 参照用!$J$12) + 3,1),
"")</f>
        <v>46039</v>
      </c>
      <c r="B1775" s="8" t="str">
        <f>IF(INDEX(中間シート!D$1:D$149,QUOTIENT(ROW(B1775)-2, 参照用!$J$12) + 3,1)&gt;0,
INDEX(中間シート!D$1:D$149,QUOTIENT(ROW(B1775)-2, 参照用!$J$12) + 3,1),
"")</f>
        <v>夜</v>
      </c>
      <c r="C1775" s="8" t="str">
        <f>INDEX(中間シート!$A$1:$AZ$149,MATCH(A1775&amp;B1775,中間シート!$A$1:$A$149,0),MATCH(C$1,中間シート!$A$2:$AZ$2,0))</f>
        <v/>
      </c>
      <c r="D1775" s="8" t="str">
        <f>INDEX(中間シート!$A$1:$AZ$149,MATCH($A1775&amp;$B1775,中間シート!$A$1:$A$149,0),MATCH(D$1,中間シート!$A$2:$AZ$2,0))</f>
        <v/>
      </c>
      <c r="E1775" t="str">
        <f>IF(
A1775="","",
VLOOKUP(MOD(ROW(A1775)-2, 参照用!$J$12) + 1,参照用!$N$1:$P$50,2,0)
)</f>
        <v>悪化サイン</v>
      </c>
      <c r="F1775" t="str">
        <f xml:space="preserve">
IF(A1775="","",
VLOOKUP(MOD(ROW(A1775)-2, 参照用!$J$12) + 1,参照用!$N$1:$P$50,3,0)
)</f>
        <v>恐怖心</v>
      </c>
      <c r="G1775">
        <f xml:space="preserve">
IF(A1775="","",
IFERROR(
INDEX(中間シート!$B:$CB,
MATCH(A1775&amp;B1775,中間シート!$A$1:$A$149,0),
MATCH(F1775,中間シート!$B$2:$CB$2,0)
),
"")
)</f>
        <v>0</v>
      </c>
      <c r="H1775">
        <f t="shared" si="81"/>
        <v>0</v>
      </c>
      <c r="I1775" t="str">
        <f t="shared" si="82"/>
        <v/>
      </c>
      <c r="J1775" t="str">
        <f xml:space="preserve">
_xlfn.SWITCH(E1775,
"良好サイン",H1775*VLOOKUP(F1775,参照用!$P$2:$Q$55,2,0),
"注意サイン",H1775*VLOOKUP(F1775,参照用!$P$2:$Q$55,2,0),
""
)</f>
        <v/>
      </c>
      <c r="K1775" s="20">
        <f t="shared" si="83"/>
        <v>60</v>
      </c>
    </row>
    <row r="1776" spans="1:11" x14ac:dyDescent="0.2">
      <c r="A1776" s="8">
        <f>IF(INDEX(中間シート!B$1:B$149,QUOTIENT(ROW(A1776)-2, 参照用!$J$12) + 3,1)&gt;0,
INDEX(中間シート!B$1:B$149,QUOTIENT(ROW(A1776)-2, 参照用!$J$12) + 3,1),
"")</f>
        <v>46039</v>
      </c>
      <c r="B1776" s="8" t="str">
        <f>IF(INDEX(中間シート!D$1:D$149,QUOTIENT(ROW(B1776)-2, 参照用!$J$12) + 3,1)&gt;0,
INDEX(中間シート!D$1:D$149,QUOTIENT(ROW(B1776)-2, 参照用!$J$12) + 3,1),
"")</f>
        <v>夜</v>
      </c>
      <c r="C1776" s="8" t="str">
        <f>INDEX(中間シート!$A$1:$AZ$149,MATCH(A1776&amp;B1776,中間シート!$A$1:$A$149,0),MATCH(C$1,中間シート!$A$2:$AZ$2,0))</f>
        <v/>
      </c>
      <c r="D1776" s="8" t="str">
        <f>INDEX(中間シート!$A$1:$AZ$149,MATCH($A1776&amp;$B1776,中間シート!$A$1:$A$149,0),MATCH(D$1,中間シート!$A$2:$AZ$2,0))</f>
        <v/>
      </c>
      <c r="E1776" t="str">
        <f>IF(
A1776="","",
VLOOKUP(MOD(ROW(A1776)-2, 参照用!$J$12) + 1,参照用!$N$1:$P$50,2,0)
)</f>
        <v>悪化サイン</v>
      </c>
      <c r="F1776" t="str">
        <f xml:space="preserve">
IF(A1776="","",
VLOOKUP(MOD(ROW(A1776)-2, 参照用!$J$12) + 1,参照用!$N$1:$P$50,3,0)
)</f>
        <v>外出不可</v>
      </c>
      <c r="G1776">
        <f xml:space="preserve">
IF(A1776="","",
IFERROR(
INDEX(中間シート!$B:$CB,
MATCH(A1776&amp;B1776,中間シート!$A$1:$A$149,0),
MATCH(F1776,中間シート!$B$2:$CB$2,0)
),
"")
)</f>
        <v>0</v>
      </c>
      <c r="H1776">
        <f t="shared" si="81"/>
        <v>0</v>
      </c>
      <c r="I1776" t="str">
        <f t="shared" si="82"/>
        <v/>
      </c>
      <c r="J1776" t="str">
        <f xml:space="preserve">
_xlfn.SWITCH(E1776,
"良好サイン",H1776*VLOOKUP(F1776,参照用!$P$2:$Q$55,2,0),
"注意サイン",H1776*VLOOKUP(F1776,参照用!$P$2:$Q$55,2,0),
""
)</f>
        <v/>
      </c>
      <c r="K1776" s="20">
        <f t="shared" si="83"/>
        <v>60</v>
      </c>
    </row>
    <row r="1777" spans="1:11" x14ac:dyDescent="0.2">
      <c r="A1777" s="8">
        <f>IF(INDEX(中間シート!B$1:B$149,QUOTIENT(ROW(A1777)-2, 参照用!$J$12) + 3,1)&gt;0,
INDEX(中間シート!B$1:B$149,QUOTIENT(ROW(A1777)-2, 参照用!$J$12) + 3,1),
"")</f>
        <v>46039</v>
      </c>
      <c r="B1777" s="8" t="str">
        <f>IF(INDEX(中間シート!D$1:D$149,QUOTIENT(ROW(B1777)-2, 参照用!$J$12) + 3,1)&gt;0,
INDEX(中間シート!D$1:D$149,QUOTIENT(ROW(B1777)-2, 参照用!$J$12) + 3,1),
"")</f>
        <v>夜</v>
      </c>
      <c r="C1777" s="8" t="str">
        <f>INDEX(中間シート!$A$1:$AZ$149,MATCH(A1777&amp;B1777,中間シート!$A$1:$A$149,0),MATCH(C$1,中間シート!$A$2:$AZ$2,0))</f>
        <v/>
      </c>
      <c r="D1777" s="8" t="str">
        <f>INDEX(中間シート!$A$1:$AZ$149,MATCH($A1777&amp;$B1777,中間シート!$A$1:$A$149,0),MATCH(D$1,中間シート!$A$2:$AZ$2,0))</f>
        <v/>
      </c>
      <c r="E1777" t="str">
        <f>IF(
A1777="","",
VLOOKUP(MOD(ROW(A1777)-2, 参照用!$J$12) + 1,参照用!$N$1:$P$50,2,0)
)</f>
        <v>悪化サイン</v>
      </c>
      <c r="F1777" t="str">
        <f xml:space="preserve">
IF(A1777="","",
VLOOKUP(MOD(ROW(A1777)-2, 参照用!$J$12) + 1,参照用!$N$1:$P$50,3,0)
)</f>
        <v>思考不能</v>
      </c>
      <c r="G1777">
        <f xml:space="preserve">
IF(A1777="","",
IFERROR(
INDEX(中間シート!$B:$CB,
MATCH(A1777&amp;B1777,中間シート!$A$1:$A$149,0),
MATCH(F1777,中間シート!$B$2:$CB$2,0)
),
"")
)</f>
        <v>0</v>
      </c>
      <c r="H1777">
        <f t="shared" si="81"/>
        <v>0</v>
      </c>
      <c r="I1777" t="str">
        <f t="shared" si="82"/>
        <v/>
      </c>
      <c r="J1777" t="str">
        <f xml:space="preserve">
_xlfn.SWITCH(E1777,
"良好サイン",H1777*VLOOKUP(F1777,参照用!$P$2:$Q$55,2,0),
"注意サイン",H1777*VLOOKUP(F1777,参照用!$P$2:$Q$55,2,0),
""
)</f>
        <v/>
      </c>
      <c r="K1777" s="20">
        <f t="shared" si="83"/>
        <v>60</v>
      </c>
    </row>
    <row r="1778" spans="1:11" x14ac:dyDescent="0.2">
      <c r="A1778" s="8">
        <f>IF(INDEX(中間シート!B$1:B$149,QUOTIENT(ROW(A1778)-2, 参照用!$J$12) + 3,1)&gt;0,
INDEX(中間シート!B$1:B$149,QUOTIENT(ROW(A1778)-2, 参照用!$J$12) + 3,1),
"")</f>
        <v>46039</v>
      </c>
      <c r="B1778" s="8" t="str">
        <f>IF(INDEX(中間シート!D$1:D$149,QUOTIENT(ROW(B1778)-2, 参照用!$J$12) + 3,1)&gt;0,
INDEX(中間シート!D$1:D$149,QUOTIENT(ROW(B1778)-2, 参照用!$J$12) + 3,1),
"")</f>
        <v>夜</v>
      </c>
      <c r="C1778" s="8" t="str">
        <f>INDEX(中間シート!$A$1:$AZ$149,MATCH(A1778&amp;B1778,中間シート!$A$1:$A$149,0),MATCH(C$1,中間シート!$A$2:$AZ$2,0))</f>
        <v/>
      </c>
      <c r="D1778" s="8" t="str">
        <f>INDEX(中間シート!$A$1:$AZ$149,MATCH($A1778&amp;$B1778,中間シート!$A$1:$A$149,0),MATCH(D$1,中間シート!$A$2:$AZ$2,0))</f>
        <v/>
      </c>
      <c r="E1778" t="str">
        <f>IF(
A1778="","",
VLOOKUP(MOD(ROW(A1778)-2, 参照用!$J$12) + 1,参照用!$N$1:$P$50,2,0)
)</f>
        <v>悪化サイン</v>
      </c>
      <c r="F1778" t="str">
        <f xml:space="preserve">
IF(A1778="","",
VLOOKUP(MOD(ROW(A1778)-2, 参照用!$J$12) + 1,参照用!$N$1:$P$50,3,0)
)</f>
        <v>人間不信</v>
      </c>
      <c r="G1778">
        <f xml:space="preserve">
IF(A1778="","",
IFERROR(
INDEX(中間シート!$B:$CB,
MATCH(A1778&amp;B1778,中間シート!$A$1:$A$149,0),
MATCH(F1778,中間シート!$B$2:$CB$2,0)
),
"")
)</f>
        <v>0</v>
      </c>
      <c r="H1778">
        <f t="shared" si="81"/>
        <v>0</v>
      </c>
      <c r="I1778" t="str">
        <f t="shared" si="82"/>
        <v/>
      </c>
      <c r="J1778" t="str">
        <f xml:space="preserve">
_xlfn.SWITCH(E1778,
"良好サイン",H1778*VLOOKUP(F1778,参照用!$P$2:$Q$55,2,0),
"注意サイン",H1778*VLOOKUP(F1778,参照用!$P$2:$Q$55,2,0),
""
)</f>
        <v/>
      </c>
      <c r="K1778" s="20">
        <f t="shared" si="83"/>
        <v>60</v>
      </c>
    </row>
    <row r="1779" spans="1:11" x14ac:dyDescent="0.2">
      <c r="A1779" s="8">
        <f>IF(INDEX(中間シート!B$1:B$149,QUOTIENT(ROW(A1779)-2, 参照用!$J$12) + 3,1)&gt;0,
INDEX(中間シート!B$1:B$149,QUOTIENT(ROW(A1779)-2, 参照用!$J$12) + 3,1),
"")</f>
        <v>46039</v>
      </c>
      <c r="B1779" s="8" t="str">
        <f>IF(INDEX(中間シート!D$1:D$149,QUOTIENT(ROW(B1779)-2, 参照用!$J$12) + 3,1)&gt;0,
INDEX(中間シート!D$1:D$149,QUOTIENT(ROW(B1779)-2, 参照用!$J$12) + 3,1),
"")</f>
        <v>夜</v>
      </c>
      <c r="C1779" s="8" t="str">
        <f>INDEX(中間シート!$A$1:$AZ$149,MATCH(A1779&amp;B1779,中間シート!$A$1:$A$149,0),MATCH(C$1,中間シート!$A$2:$AZ$2,0))</f>
        <v/>
      </c>
      <c r="D1779" s="8" t="str">
        <f>INDEX(中間シート!$A$1:$AZ$149,MATCH($A1779&amp;$B1779,中間シート!$A$1:$A$149,0),MATCH(D$1,中間シート!$A$2:$AZ$2,0))</f>
        <v/>
      </c>
      <c r="E1779" t="str">
        <f>IF(
A1779="","",
VLOOKUP(MOD(ROW(A1779)-2, 参照用!$J$12) + 1,参照用!$N$1:$P$50,2,0)
)</f>
        <v>悪化サイン</v>
      </c>
      <c r="F1779" t="str">
        <f xml:space="preserve">
IF(A1779="","",
VLOOKUP(MOD(ROW(A1779)-2, 参照用!$J$12) + 1,参照用!$N$1:$P$50,3,0)
)</f>
        <v>破壊衝動</v>
      </c>
      <c r="G1779">
        <f xml:space="preserve">
IF(A1779="","",
IFERROR(
INDEX(中間シート!$B:$CB,
MATCH(A1779&amp;B1779,中間シート!$A$1:$A$149,0),
MATCH(F1779,中間シート!$B$2:$CB$2,0)
),
"")
)</f>
        <v>0</v>
      </c>
      <c r="H1779">
        <f t="shared" si="81"/>
        <v>0</v>
      </c>
      <c r="I1779" t="str">
        <f t="shared" si="82"/>
        <v/>
      </c>
      <c r="J1779" t="str">
        <f xml:space="preserve">
_xlfn.SWITCH(E1779,
"良好サイン",H1779*VLOOKUP(F1779,参照用!$P$2:$Q$55,2,0),
"注意サイン",H1779*VLOOKUP(F1779,参照用!$P$2:$Q$55,2,0),
""
)</f>
        <v/>
      </c>
      <c r="K1779" s="20">
        <f t="shared" si="83"/>
        <v>60</v>
      </c>
    </row>
    <row r="1780" spans="1:11" x14ac:dyDescent="0.2">
      <c r="A1780" s="8">
        <f>IF(INDEX(中間シート!B$1:B$149,QUOTIENT(ROW(A1780)-2, 参照用!$J$12) + 3,1)&gt;0,
INDEX(中間シート!B$1:B$149,QUOTIENT(ROW(A1780)-2, 参照用!$J$12) + 3,1),
"")</f>
        <v>46039</v>
      </c>
      <c r="B1780" s="8" t="str">
        <f>IF(INDEX(中間シート!D$1:D$149,QUOTIENT(ROW(B1780)-2, 参照用!$J$12) + 3,1)&gt;0,
INDEX(中間シート!D$1:D$149,QUOTIENT(ROW(B1780)-2, 参照用!$J$12) + 3,1),
"")</f>
        <v>夜</v>
      </c>
      <c r="C1780" s="8" t="str">
        <f>INDEX(中間シート!$A$1:$AZ$149,MATCH(A1780&amp;B1780,中間シート!$A$1:$A$149,0),MATCH(C$1,中間シート!$A$2:$AZ$2,0))</f>
        <v/>
      </c>
      <c r="D1780" s="8" t="str">
        <f>INDEX(中間シート!$A$1:$AZ$149,MATCH($A1780&amp;$B1780,中間シート!$A$1:$A$149,0),MATCH(D$1,中間シート!$A$2:$AZ$2,0))</f>
        <v/>
      </c>
      <c r="E1780" t="str">
        <f>IF(
A1780="","",
VLOOKUP(MOD(ROW(A1780)-2, 参照用!$J$12) + 1,参照用!$N$1:$P$50,2,0)
)</f>
        <v>リカバリー</v>
      </c>
      <c r="F1780" t="str">
        <f xml:space="preserve">
IF(A1780="","",
VLOOKUP(MOD(ROW(A1780)-2, 参照用!$J$12) + 1,参照用!$N$1:$P$50,3,0)
)</f>
        <v>ストレッチ</v>
      </c>
      <c r="G1780">
        <f xml:space="preserve">
IF(A1780="","",
IFERROR(
INDEX(中間シート!$B:$CB,
MATCH(A1780&amp;B1780,中間シート!$A$1:$A$149,0),
MATCH(F1780,中間シート!$B$2:$CB$2,0)
),
"")
)</f>
        <v>0</v>
      </c>
      <c r="H1780">
        <f t="shared" si="81"/>
        <v>0</v>
      </c>
      <c r="I1780" t="str">
        <f t="shared" si="82"/>
        <v/>
      </c>
      <c r="J1780" t="str">
        <f xml:space="preserve">
_xlfn.SWITCH(E1780,
"良好サイン",H1780*VLOOKUP(F1780,参照用!$P$2:$Q$55,2,0),
"注意サイン",H1780*VLOOKUP(F1780,参照用!$P$2:$Q$55,2,0),
""
)</f>
        <v/>
      </c>
      <c r="K1780" s="20">
        <f t="shared" si="83"/>
        <v>60</v>
      </c>
    </row>
    <row r="1781" spans="1:11" x14ac:dyDescent="0.2">
      <c r="A1781" s="8">
        <f>IF(INDEX(中間シート!B$1:B$149,QUOTIENT(ROW(A1781)-2, 参照用!$J$12) + 3,1)&gt;0,
INDEX(中間シート!B$1:B$149,QUOTIENT(ROW(A1781)-2, 参照用!$J$12) + 3,1),
"")</f>
        <v>46039</v>
      </c>
      <c r="B1781" s="8" t="str">
        <f>IF(INDEX(中間シート!D$1:D$149,QUOTIENT(ROW(B1781)-2, 参照用!$J$12) + 3,1)&gt;0,
INDEX(中間シート!D$1:D$149,QUOTIENT(ROW(B1781)-2, 参照用!$J$12) + 3,1),
"")</f>
        <v>夜</v>
      </c>
      <c r="C1781" s="8" t="str">
        <f>INDEX(中間シート!$A$1:$AZ$149,MATCH(A1781&amp;B1781,中間シート!$A$1:$A$149,0),MATCH(C$1,中間シート!$A$2:$AZ$2,0))</f>
        <v/>
      </c>
      <c r="D1781" s="8" t="str">
        <f>INDEX(中間シート!$A$1:$AZ$149,MATCH($A1781&amp;$B1781,中間シート!$A$1:$A$149,0),MATCH(D$1,中間シート!$A$2:$AZ$2,0))</f>
        <v/>
      </c>
      <c r="E1781" t="str">
        <f>IF(
A1781="","",
VLOOKUP(MOD(ROW(A1781)-2, 参照用!$J$12) + 1,参照用!$N$1:$P$50,2,0)
)</f>
        <v>リカバリー</v>
      </c>
      <c r="F1781" t="str">
        <f xml:space="preserve">
IF(A1781="","",
VLOOKUP(MOD(ROW(A1781)-2, 参照用!$J$12) + 1,参照用!$N$1:$P$50,3,0)
)</f>
        <v>仮眠</v>
      </c>
      <c r="G1781">
        <f xml:space="preserve">
IF(A1781="","",
IFERROR(
INDEX(中間シート!$B:$CB,
MATCH(A1781&amp;B1781,中間シート!$A$1:$A$149,0),
MATCH(F1781,中間シート!$B$2:$CB$2,0)
),
"")
)</f>
        <v>0</v>
      </c>
      <c r="H1781">
        <f t="shared" si="81"/>
        <v>0</v>
      </c>
      <c r="I1781" t="str">
        <f t="shared" si="82"/>
        <v/>
      </c>
      <c r="J1781" t="str">
        <f xml:space="preserve">
_xlfn.SWITCH(E1781,
"良好サイン",H1781*VLOOKUP(F1781,参照用!$P$2:$Q$55,2,0),
"注意サイン",H1781*VLOOKUP(F1781,参照用!$P$2:$Q$55,2,0),
""
)</f>
        <v/>
      </c>
      <c r="K1781" s="20">
        <f t="shared" si="83"/>
        <v>60</v>
      </c>
    </row>
    <row r="1782" spans="1:11" x14ac:dyDescent="0.2">
      <c r="A1782" s="8">
        <f>IF(INDEX(中間シート!B$1:B$149,QUOTIENT(ROW(A1782)-2, 参照用!$J$12) + 3,1)&gt;0,
INDEX(中間シート!B$1:B$149,QUOTIENT(ROW(A1782)-2, 参照用!$J$12) + 3,1),
"")</f>
        <v>46039</v>
      </c>
      <c r="B1782" s="8" t="str">
        <f>IF(INDEX(中間シート!D$1:D$149,QUOTIENT(ROW(B1782)-2, 参照用!$J$12) + 3,1)&gt;0,
INDEX(中間シート!D$1:D$149,QUOTIENT(ROW(B1782)-2, 参照用!$J$12) + 3,1),
"")</f>
        <v>夜</v>
      </c>
      <c r="C1782" s="8" t="str">
        <f>INDEX(中間シート!$A$1:$AZ$149,MATCH(A1782&amp;B1782,中間シート!$A$1:$A$149,0),MATCH(C$1,中間シート!$A$2:$AZ$2,0))</f>
        <v/>
      </c>
      <c r="D1782" s="8" t="str">
        <f>INDEX(中間シート!$A$1:$AZ$149,MATCH($A1782&amp;$B1782,中間シート!$A$1:$A$149,0),MATCH(D$1,中間シート!$A$2:$AZ$2,0))</f>
        <v/>
      </c>
      <c r="E1782" t="str">
        <f>IF(
A1782="","",
VLOOKUP(MOD(ROW(A1782)-2, 参照用!$J$12) + 1,参照用!$N$1:$P$50,2,0)
)</f>
        <v>リカバリー</v>
      </c>
      <c r="F1782" t="str">
        <f xml:space="preserve">
IF(A1782="","",
VLOOKUP(MOD(ROW(A1782)-2, 参照用!$J$12) + 1,参照用!$N$1:$P$50,3,0)
)</f>
        <v>音楽</v>
      </c>
      <c r="G1782">
        <f xml:space="preserve">
IF(A1782="","",
IFERROR(
INDEX(中間シート!$B:$CB,
MATCH(A1782&amp;B1782,中間シート!$A$1:$A$149,0),
MATCH(F1782,中間シート!$B$2:$CB$2,0)
),
"")
)</f>
        <v>0</v>
      </c>
      <c r="H1782">
        <f t="shared" si="81"/>
        <v>0</v>
      </c>
      <c r="I1782" t="str">
        <f t="shared" si="82"/>
        <v/>
      </c>
      <c r="J1782" t="str">
        <f xml:space="preserve">
_xlfn.SWITCH(E1782,
"良好サイン",H1782*VLOOKUP(F1782,参照用!$P$2:$Q$55,2,0),
"注意サイン",H1782*VLOOKUP(F1782,参照用!$P$2:$Q$55,2,0),
""
)</f>
        <v/>
      </c>
      <c r="K1782" s="20">
        <f t="shared" si="83"/>
        <v>60</v>
      </c>
    </row>
    <row r="1783" spans="1:11" x14ac:dyDescent="0.2">
      <c r="A1783" s="8">
        <f>IF(INDEX(中間シート!B$1:B$149,QUOTIENT(ROW(A1783)-2, 参照用!$J$12) + 3,1)&gt;0,
INDEX(中間シート!B$1:B$149,QUOTIENT(ROW(A1783)-2, 参照用!$J$12) + 3,1),
"")</f>
        <v>46039</v>
      </c>
      <c r="B1783" s="8" t="str">
        <f>IF(INDEX(中間シート!D$1:D$149,QUOTIENT(ROW(B1783)-2, 参照用!$J$12) + 3,1)&gt;0,
INDEX(中間シート!D$1:D$149,QUOTIENT(ROW(B1783)-2, 参照用!$J$12) + 3,1),
"")</f>
        <v>夜</v>
      </c>
      <c r="C1783" s="8" t="str">
        <f>INDEX(中間シート!$A$1:$AZ$149,MATCH(A1783&amp;B1783,中間シート!$A$1:$A$149,0),MATCH(C$1,中間シート!$A$2:$AZ$2,0))</f>
        <v/>
      </c>
      <c r="D1783" s="8" t="str">
        <f>INDEX(中間シート!$A$1:$AZ$149,MATCH($A1783&amp;$B1783,中間シート!$A$1:$A$149,0),MATCH(D$1,中間シート!$A$2:$AZ$2,0))</f>
        <v/>
      </c>
      <c r="E1783" t="str">
        <f>IF(
A1783="","",
VLOOKUP(MOD(ROW(A1783)-2, 参照用!$J$12) + 1,参照用!$N$1:$P$50,2,0)
)</f>
        <v>リカバリー</v>
      </c>
      <c r="F1783" t="str">
        <f xml:space="preserve">
IF(A1783="","",
VLOOKUP(MOD(ROW(A1783)-2, 参照用!$J$12) + 1,参照用!$N$1:$P$50,3,0)
)</f>
        <v>頓服</v>
      </c>
      <c r="G1783">
        <f xml:space="preserve">
IF(A1783="","",
IFERROR(
INDEX(中間シート!$B:$CB,
MATCH(A1783&amp;B1783,中間シート!$A$1:$A$149,0),
MATCH(F1783,中間シート!$B$2:$CB$2,0)
),
"")
)</f>
        <v>0</v>
      </c>
      <c r="H1783">
        <f t="shared" si="81"/>
        <v>0</v>
      </c>
      <c r="I1783" t="str">
        <f t="shared" si="82"/>
        <v/>
      </c>
      <c r="J1783" t="str">
        <f xml:space="preserve">
_xlfn.SWITCH(E1783,
"良好サイン",H1783*VLOOKUP(F1783,参照用!$P$2:$Q$55,2,0),
"注意サイン",H1783*VLOOKUP(F1783,参照用!$P$2:$Q$55,2,0),
""
)</f>
        <v/>
      </c>
      <c r="K1783" s="20">
        <f t="shared" si="83"/>
        <v>60</v>
      </c>
    </row>
    <row r="1784" spans="1:11" x14ac:dyDescent="0.2">
      <c r="A1784" s="8">
        <f>IF(INDEX(中間シート!B$1:B$149,QUOTIENT(ROW(A1784)-2, 参照用!$J$12) + 3,1)&gt;0,
INDEX(中間シート!B$1:B$149,QUOTIENT(ROW(A1784)-2, 参照用!$J$12) + 3,1),
"")</f>
        <v>46039</v>
      </c>
      <c r="B1784" s="8" t="str">
        <f>IF(INDEX(中間シート!D$1:D$149,QUOTIENT(ROW(B1784)-2, 参照用!$J$12) + 3,1)&gt;0,
INDEX(中間シート!D$1:D$149,QUOTIENT(ROW(B1784)-2, 参照用!$J$12) + 3,1),
"")</f>
        <v>夜</v>
      </c>
      <c r="C1784" s="8" t="str">
        <f>INDEX(中間シート!$A$1:$AZ$149,MATCH(A1784&amp;B1784,中間シート!$A$1:$A$149,0),MATCH(C$1,中間シート!$A$2:$AZ$2,0))</f>
        <v/>
      </c>
      <c r="D1784" s="8" t="str">
        <f>INDEX(中間シート!$A$1:$AZ$149,MATCH($A1784&amp;$B1784,中間シート!$A$1:$A$149,0),MATCH(D$1,中間シート!$A$2:$AZ$2,0))</f>
        <v/>
      </c>
      <c r="E1784" t="str">
        <f>IF(
A1784="","",
VLOOKUP(MOD(ROW(A1784)-2, 参照用!$J$12) + 1,参照用!$N$1:$P$50,2,0)
)</f>
        <v>リカバリー</v>
      </c>
      <c r="F1784" t="str">
        <f xml:space="preserve">
IF(A1784="","",
VLOOKUP(MOD(ROW(A1784)-2, 参照用!$J$12) + 1,参照用!$N$1:$P$50,3,0)
)</f>
        <v>散歩</v>
      </c>
      <c r="G1784">
        <f xml:space="preserve">
IF(A1784="","",
IFERROR(
INDEX(中間シート!$B:$CB,
MATCH(A1784&amp;B1784,中間シート!$A$1:$A$149,0),
MATCH(F1784,中間シート!$B$2:$CB$2,0)
),
"")
)</f>
        <v>0</v>
      </c>
      <c r="H1784">
        <f t="shared" si="81"/>
        <v>0</v>
      </c>
      <c r="I1784" t="str">
        <f t="shared" si="82"/>
        <v/>
      </c>
      <c r="J1784" t="str">
        <f xml:space="preserve">
_xlfn.SWITCH(E1784,
"良好サイン",H1784*VLOOKUP(F1784,参照用!$P$2:$Q$55,2,0),
"注意サイン",H1784*VLOOKUP(F1784,参照用!$P$2:$Q$55,2,0),
""
)</f>
        <v/>
      </c>
      <c r="K1784" s="20">
        <f t="shared" si="83"/>
        <v>60</v>
      </c>
    </row>
    <row r="1785" spans="1:11" x14ac:dyDescent="0.2">
      <c r="A1785" s="8">
        <f>IF(INDEX(中間シート!B$1:B$149,QUOTIENT(ROW(A1785)-2, 参照用!$J$12) + 3,1)&gt;0,
INDEX(中間シート!B$1:B$149,QUOTIENT(ROW(A1785)-2, 参照用!$J$12) + 3,1),
"")</f>
        <v>46039</v>
      </c>
      <c r="B1785" s="8" t="str">
        <f>IF(INDEX(中間シート!D$1:D$149,QUOTIENT(ROW(B1785)-2, 参照用!$J$12) + 3,1)&gt;0,
INDEX(中間シート!D$1:D$149,QUOTIENT(ROW(B1785)-2, 参照用!$J$12) + 3,1),
"")</f>
        <v>夜</v>
      </c>
      <c r="C1785" s="8" t="str">
        <f>INDEX(中間シート!$A$1:$AZ$149,MATCH(A1785&amp;B1785,中間シート!$A$1:$A$149,0),MATCH(C$1,中間シート!$A$2:$AZ$2,0))</f>
        <v/>
      </c>
      <c r="D1785" s="8" t="str">
        <f>INDEX(中間シート!$A$1:$AZ$149,MATCH($A1785&amp;$B1785,中間シート!$A$1:$A$149,0),MATCH(D$1,中間シート!$A$2:$AZ$2,0))</f>
        <v/>
      </c>
      <c r="E1785" t="str">
        <f>IF(
A1785="","",
VLOOKUP(MOD(ROW(A1785)-2, 参照用!$J$12) + 1,参照用!$N$1:$P$50,2,0)
)</f>
        <v>服薬</v>
      </c>
      <c r="F1785" t="str">
        <f xml:space="preserve">
IF(A1785="","",
VLOOKUP(MOD(ROW(A1785)-2, 参照用!$J$12) + 1,参照用!$N$1:$P$50,3,0)
)</f>
        <v>いつもの薬</v>
      </c>
      <c r="G1785">
        <f xml:space="preserve">
IF(A1785="","",
IFERROR(
INDEX(中間シート!$B:$CB,
MATCH(A1785&amp;B1785,中間シート!$A$1:$A$149,0),
MATCH(F1785,中間シート!$B$2:$CB$2,0)
),
"")
)</f>
        <v>0</v>
      </c>
      <c r="H1785">
        <f t="shared" si="81"/>
        <v>0</v>
      </c>
      <c r="I1785" t="str">
        <f t="shared" si="82"/>
        <v/>
      </c>
      <c r="J1785" t="str">
        <f xml:space="preserve">
_xlfn.SWITCH(E1785,
"良好サイン",H1785*VLOOKUP(F1785,参照用!$P$2:$Q$55,2,0),
"注意サイン",H1785*VLOOKUP(F1785,参照用!$P$2:$Q$55,2,0),
""
)</f>
        <v/>
      </c>
      <c r="K1785" s="20">
        <f t="shared" si="83"/>
        <v>60</v>
      </c>
    </row>
    <row r="1786" spans="1:11" x14ac:dyDescent="0.2">
      <c r="A1786" s="8">
        <f>IF(INDEX(中間シート!B$1:B$149,QUOTIENT(ROW(A1786)-2, 参照用!$J$12) + 3,1)&gt;0,
INDEX(中間シート!B$1:B$149,QUOTIENT(ROW(A1786)-2, 参照用!$J$12) + 3,1),
"")</f>
        <v>46039</v>
      </c>
      <c r="B1786" s="8" t="str">
        <f>IF(INDEX(中間シート!D$1:D$149,QUOTIENT(ROW(B1786)-2, 参照用!$J$12) + 3,1)&gt;0,
INDEX(中間シート!D$1:D$149,QUOTIENT(ROW(B1786)-2, 参照用!$J$12) + 3,1),
"")</f>
        <v>夜</v>
      </c>
      <c r="C1786" s="8" t="str">
        <f>INDEX(中間シート!$A$1:$AZ$149,MATCH(A1786&amp;B1786,中間シート!$A$1:$A$149,0),MATCH(C$1,中間シート!$A$2:$AZ$2,0))</f>
        <v/>
      </c>
      <c r="D1786" s="8" t="str">
        <f>INDEX(中間シート!$A$1:$AZ$149,MATCH($A1786&amp;$B1786,中間シート!$A$1:$A$149,0),MATCH(D$1,中間シート!$A$2:$AZ$2,0))</f>
        <v/>
      </c>
      <c r="E1786" t="str">
        <f>IF(
A1786="","",
VLOOKUP(MOD(ROW(A1786)-2, 参照用!$J$12) + 1,参照用!$N$1:$P$50,2,0)
)</f>
        <v>備考</v>
      </c>
      <c r="F1786" t="str">
        <f xml:space="preserve">
IF(A1786="","",
VLOOKUP(MOD(ROW(A1786)-2, 参照用!$J$12) + 1,参照用!$N$1:$P$50,3,0)
)</f>
        <v>コメント</v>
      </c>
      <c r="G1786" t="str">
        <f xml:space="preserve">
IF(A1786="","",
IFERROR(
INDEX(中間シート!$B:$CB,
MATCH(A1786&amp;B1786,中間シート!$A$1:$A$149,0),
MATCH(F1786,中間シート!$B$2:$CB$2,0)
),
"")
)</f>
        <v/>
      </c>
      <c r="H1786" t="str">
        <f t="shared" si="81"/>
        <v/>
      </c>
      <c r="I1786" t="str">
        <f t="shared" si="82"/>
        <v/>
      </c>
      <c r="J1786" t="str">
        <f xml:space="preserve">
_xlfn.SWITCH(E1786,
"良好サイン",H1786*VLOOKUP(F1786,参照用!$P$2:$Q$55,2,0),
"注意サイン",H1786*VLOOKUP(F1786,参照用!$P$2:$Q$55,2,0),
""
)</f>
        <v/>
      </c>
      <c r="K1786" s="20">
        <f t="shared" si="83"/>
        <v>60</v>
      </c>
    </row>
    <row r="1787" spans="1:11" x14ac:dyDescent="0.2">
      <c r="A1787" s="8">
        <f>IF(INDEX(中間シート!B$1:B$149,QUOTIENT(ROW(A1787)-2, 参照用!$J$12) + 3,1)&gt;0,
INDEX(中間シート!B$1:B$149,QUOTIENT(ROW(A1787)-2, 参照用!$J$12) + 3,1),
"")</f>
        <v>46040</v>
      </c>
      <c r="B1787" s="8" t="str">
        <f>IF(INDEX(中間シート!D$1:D$149,QUOTIENT(ROW(B1787)-2, 参照用!$J$12) + 3,1)&gt;0,
INDEX(中間シート!D$1:D$149,QUOTIENT(ROW(B1787)-2, 参照用!$J$12) + 3,1),
"")</f>
        <v>朝</v>
      </c>
      <c r="C1787" s="8" t="str">
        <f>INDEX(中間シート!$A$1:$AZ$149,MATCH(A1787&amp;B1787,中間シート!$A$1:$A$149,0),MATCH(C$1,中間シート!$A$2:$AZ$2,0))</f>
        <v/>
      </c>
      <c r="D1787" s="8" t="str">
        <f>INDEX(中間シート!$A$1:$AZ$149,MATCH($A1787&amp;$B1787,中間シート!$A$1:$A$149,0),MATCH(D$1,中間シート!$A$2:$AZ$2,0))</f>
        <v/>
      </c>
      <c r="E1787" t="str">
        <f>IF(
A1787="","",
VLOOKUP(MOD(ROW(A1787)-2, 参照用!$J$12) + 1,参照用!$N$1:$P$50,2,0)
)</f>
        <v>日付</v>
      </c>
      <c r="F1787" t="str">
        <f xml:space="preserve">
IF(A1787="","",
VLOOKUP(MOD(ROW(A1787)-2, 参照用!$J$12) + 1,参照用!$N$1:$P$50,3,0)
)</f>
        <v>日付</v>
      </c>
      <c r="G1787">
        <f xml:space="preserve">
IF(A1787="","",
IFERROR(
INDEX(中間シート!$B:$CB,
MATCH(A1787&amp;B1787,中間シート!$A$1:$A$149,0),
MATCH(F1787,中間シート!$B$2:$CB$2,0)
),
"")
)</f>
        <v>46040</v>
      </c>
      <c r="H1787" t="str">
        <f t="shared" si="81"/>
        <v/>
      </c>
      <c r="I1787">
        <f t="shared" si="82"/>
        <v>46040</v>
      </c>
      <c r="J1787" t="str">
        <f xml:space="preserve">
_xlfn.SWITCH(E1787,
"良好サイン",H1787*VLOOKUP(F1787,参照用!$P$2:$Q$55,2,0),
"注意サイン",H1787*VLOOKUP(F1787,参照用!$P$2:$Q$55,2,0),
""
)</f>
        <v/>
      </c>
      <c r="K1787" s="20">
        <f t="shared" si="83"/>
        <v>60</v>
      </c>
    </row>
    <row r="1788" spans="1:11" x14ac:dyDescent="0.2">
      <c r="A1788" s="8">
        <f>IF(INDEX(中間シート!B$1:B$149,QUOTIENT(ROW(A1788)-2, 参照用!$J$12) + 3,1)&gt;0,
INDEX(中間シート!B$1:B$149,QUOTIENT(ROW(A1788)-2, 参照用!$J$12) + 3,1),
"")</f>
        <v>46040</v>
      </c>
      <c r="B1788" s="8" t="str">
        <f>IF(INDEX(中間シート!D$1:D$149,QUOTIENT(ROW(B1788)-2, 参照用!$J$12) + 3,1)&gt;0,
INDEX(中間シート!D$1:D$149,QUOTIENT(ROW(B1788)-2, 参照用!$J$12) + 3,1),
"")</f>
        <v>朝</v>
      </c>
      <c r="C1788" s="8" t="str">
        <f>INDEX(中間シート!$A$1:$AZ$149,MATCH(A1788&amp;B1788,中間シート!$A$1:$A$149,0),MATCH(C$1,中間シート!$A$2:$AZ$2,0))</f>
        <v/>
      </c>
      <c r="D1788" s="8" t="str">
        <f>INDEX(中間シート!$A$1:$AZ$149,MATCH($A1788&amp;$B1788,中間シート!$A$1:$A$149,0),MATCH(D$1,中間シート!$A$2:$AZ$2,0))</f>
        <v/>
      </c>
      <c r="E1788" t="str">
        <f>IF(
A1788="","",
VLOOKUP(MOD(ROW(A1788)-2, 参照用!$J$12) + 1,参照用!$N$1:$P$50,2,0)
)</f>
        <v>曜日</v>
      </c>
      <c r="F1788" t="str">
        <f xml:space="preserve">
IF(A1788="","",
VLOOKUP(MOD(ROW(A1788)-2, 参照用!$J$12) + 1,参照用!$N$1:$P$50,3,0)
)</f>
        <v>曜日</v>
      </c>
      <c r="G1788" t="str">
        <f xml:space="preserve">
IF(A1788="","",
IFERROR(
INDEX(中間シート!$B:$CB,
MATCH(A1788&amp;B1788,中間シート!$A$1:$A$149,0),
MATCH(F1788,中間シート!$B$2:$CB$2,0)
),
"")
)</f>
        <v>日</v>
      </c>
      <c r="H1788" t="str">
        <f t="shared" si="81"/>
        <v/>
      </c>
      <c r="I1788" t="str">
        <f t="shared" si="82"/>
        <v>日</v>
      </c>
      <c r="J1788" t="str">
        <f xml:space="preserve">
_xlfn.SWITCH(E1788,
"良好サイン",H1788*VLOOKUP(F1788,参照用!$P$2:$Q$55,2,0),
"注意サイン",H1788*VLOOKUP(F1788,参照用!$P$2:$Q$55,2,0),
""
)</f>
        <v/>
      </c>
      <c r="K1788" s="20">
        <f t="shared" si="83"/>
        <v>60</v>
      </c>
    </row>
    <row r="1789" spans="1:11" x14ac:dyDescent="0.2">
      <c r="A1789" s="8">
        <f>IF(INDEX(中間シート!B$1:B$149,QUOTIENT(ROW(A1789)-2, 参照用!$J$12) + 3,1)&gt;0,
INDEX(中間シート!B$1:B$149,QUOTIENT(ROW(A1789)-2, 参照用!$J$12) + 3,1),
"")</f>
        <v>46040</v>
      </c>
      <c r="B1789" s="8" t="str">
        <f>IF(INDEX(中間シート!D$1:D$149,QUOTIENT(ROW(B1789)-2, 参照用!$J$12) + 3,1)&gt;0,
INDEX(中間シート!D$1:D$149,QUOTIENT(ROW(B1789)-2, 参照用!$J$12) + 3,1),
"")</f>
        <v>朝</v>
      </c>
      <c r="C1789" s="8" t="str">
        <f>INDEX(中間シート!$A$1:$AZ$149,MATCH(A1789&amp;B1789,中間シート!$A$1:$A$149,0),MATCH(C$1,中間シート!$A$2:$AZ$2,0))</f>
        <v/>
      </c>
      <c r="D1789" s="8" t="str">
        <f>INDEX(中間シート!$A$1:$AZ$149,MATCH($A1789&amp;$B1789,中間シート!$A$1:$A$149,0),MATCH(D$1,中間シート!$A$2:$AZ$2,0))</f>
        <v/>
      </c>
      <c r="E1789" t="str">
        <f>IF(
A1789="","",
VLOOKUP(MOD(ROW(A1789)-2, 参照用!$J$12) + 1,参照用!$N$1:$P$50,2,0)
)</f>
        <v>時間帯</v>
      </c>
      <c r="F1789" t="str">
        <f xml:space="preserve">
IF(A1789="","",
VLOOKUP(MOD(ROW(A1789)-2, 参照用!$J$12) + 1,参照用!$N$1:$P$50,3,0)
)</f>
        <v>時間帯</v>
      </c>
      <c r="G1789" t="str">
        <f xml:space="preserve">
IF(A1789="","",
IFERROR(
INDEX(中間シート!$B:$CB,
MATCH(A1789&amp;B1789,中間シート!$A$1:$A$149,0),
MATCH(F1789,中間シート!$B$2:$CB$2,0)
),
"")
)</f>
        <v>朝</v>
      </c>
      <c r="H1789" t="str">
        <f t="shared" si="81"/>
        <v/>
      </c>
      <c r="I1789" t="str">
        <f t="shared" si="82"/>
        <v>朝</v>
      </c>
      <c r="J1789" t="str">
        <f xml:space="preserve">
_xlfn.SWITCH(E1789,
"良好サイン",H1789*VLOOKUP(F1789,参照用!$P$2:$Q$55,2,0),
"注意サイン",H1789*VLOOKUP(F1789,参照用!$P$2:$Q$55,2,0),
""
)</f>
        <v/>
      </c>
      <c r="K1789" s="20">
        <f t="shared" si="83"/>
        <v>60</v>
      </c>
    </row>
    <row r="1790" spans="1:11" x14ac:dyDescent="0.2">
      <c r="A1790" s="8">
        <f>IF(INDEX(中間シート!B$1:B$149,QUOTIENT(ROW(A1790)-2, 参照用!$J$12) + 3,1)&gt;0,
INDEX(中間シート!B$1:B$149,QUOTIENT(ROW(A1790)-2, 参照用!$J$12) + 3,1),
"")</f>
        <v>46040</v>
      </c>
      <c r="B1790" s="8" t="str">
        <f>IF(INDEX(中間シート!D$1:D$149,QUOTIENT(ROW(B1790)-2, 参照用!$J$12) + 3,1)&gt;0,
INDEX(中間シート!D$1:D$149,QUOTIENT(ROW(B1790)-2, 参照用!$J$12) + 3,1),
"")</f>
        <v>朝</v>
      </c>
      <c r="C1790" s="8" t="str">
        <f>INDEX(中間シート!$A$1:$AZ$149,MATCH(A1790&amp;B1790,中間シート!$A$1:$A$149,0),MATCH(C$1,中間シート!$A$2:$AZ$2,0))</f>
        <v/>
      </c>
      <c r="D1790" s="8" t="str">
        <f>INDEX(中間シート!$A$1:$AZ$149,MATCH($A1790&amp;$B1790,中間シート!$A$1:$A$149,0),MATCH(D$1,中間シート!$A$2:$AZ$2,0))</f>
        <v/>
      </c>
      <c r="E1790" t="str">
        <f>IF(
A1790="","",
VLOOKUP(MOD(ROW(A1790)-2, 参照用!$J$12) + 1,参照用!$N$1:$P$50,2,0)
)</f>
        <v>気候</v>
      </c>
      <c r="F1790" t="str">
        <f xml:space="preserve">
IF(A1790="","",
VLOOKUP(MOD(ROW(A1790)-2, 参照用!$J$12) + 1,参照用!$N$1:$P$50,3,0)
)</f>
        <v>天気</v>
      </c>
      <c r="G1790" t="str">
        <f xml:space="preserve">
IF(A1790="","",
IFERROR(
INDEX(中間シート!$B:$CB,
MATCH(A1790&amp;B1790,中間シート!$A$1:$A$149,0),
MATCH(F1790,中間シート!$B$2:$CB$2,0)
),
"")
)</f>
        <v/>
      </c>
      <c r="H1790" t="str">
        <f t="shared" si="81"/>
        <v/>
      </c>
      <c r="I1790" t="str">
        <f t="shared" si="82"/>
        <v/>
      </c>
      <c r="J1790" t="str">
        <f xml:space="preserve">
_xlfn.SWITCH(E1790,
"良好サイン",H1790*VLOOKUP(F1790,参照用!$P$2:$Q$55,2,0),
"注意サイン",H1790*VLOOKUP(F1790,参照用!$P$2:$Q$55,2,0),
""
)</f>
        <v/>
      </c>
      <c r="K1790" s="20">
        <f t="shared" si="83"/>
        <v>60</v>
      </c>
    </row>
    <row r="1791" spans="1:11" x14ac:dyDescent="0.2">
      <c r="A1791" s="8">
        <f>IF(INDEX(中間シート!B$1:B$149,QUOTIENT(ROW(A1791)-2, 参照用!$J$12) + 3,1)&gt;0,
INDEX(中間シート!B$1:B$149,QUOTIENT(ROW(A1791)-2, 参照用!$J$12) + 3,1),
"")</f>
        <v>46040</v>
      </c>
      <c r="B1791" s="8" t="str">
        <f>IF(INDEX(中間シート!D$1:D$149,QUOTIENT(ROW(B1791)-2, 参照用!$J$12) + 3,1)&gt;0,
INDEX(中間シート!D$1:D$149,QUOTIENT(ROW(B1791)-2, 参照用!$J$12) + 3,1),
"")</f>
        <v>朝</v>
      </c>
      <c r="C1791" s="8" t="str">
        <f>INDEX(中間シート!$A$1:$AZ$149,MATCH(A1791&amp;B1791,中間シート!$A$1:$A$149,0),MATCH(C$1,中間シート!$A$2:$AZ$2,0))</f>
        <v/>
      </c>
      <c r="D1791" s="8" t="str">
        <f>INDEX(中間シート!$A$1:$AZ$149,MATCH($A1791&amp;$B1791,中間シート!$A$1:$A$149,0),MATCH(D$1,中間シート!$A$2:$AZ$2,0))</f>
        <v/>
      </c>
      <c r="E1791" t="str">
        <f>IF(
A1791="","",
VLOOKUP(MOD(ROW(A1791)-2, 参照用!$J$12) + 1,参照用!$N$1:$P$50,2,0)
)</f>
        <v>気候</v>
      </c>
      <c r="F1791" t="str">
        <f xml:space="preserve">
IF(A1791="","",
VLOOKUP(MOD(ROW(A1791)-2, 参照用!$J$12) + 1,参照用!$N$1:$P$50,3,0)
)</f>
        <v>気温</v>
      </c>
      <c r="G1791" t="str">
        <f xml:space="preserve">
IF(A1791="","",
IFERROR(
INDEX(中間シート!$B:$CB,
MATCH(A1791&amp;B1791,中間シート!$A$1:$A$149,0),
MATCH(F1791,中間シート!$B$2:$CB$2,0)
),
"")
)</f>
        <v/>
      </c>
      <c r="H1791" t="str">
        <f t="shared" si="81"/>
        <v/>
      </c>
      <c r="I1791" t="str">
        <f t="shared" si="82"/>
        <v/>
      </c>
      <c r="J1791" t="str">
        <f xml:space="preserve">
_xlfn.SWITCH(E1791,
"良好サイン",H1791*VLOOKUP(F1791,参照用!$P$2:$Q$55,2,0),
"注意サイン",H1791*VLOOKUP(F1791,参照用!$P$2:$Q$55,2,0),
""
)</f>
        <v/>
      </c>
      <c r="K1791" s="20">
        <f t="shared" si="83"/>
        <v>60</v>
      </c>
    </row>
    <row r="1792" spans="1:11" x14ac:dyDescent="0.2">
      <c r="A1792" s="8">
        <f>IF(INDEX(中間シート!B$1:B$149,QUOTIENT(ROW(A1792)-2, 参照用!$J$12) + 3,1)&gt;0,
INDEX(中間シート!B$1:B$149,QUOTIENT(ROW(A1792)-2, 参照用!$J$12) + 3,1),
"")</f>
        <v>46040</v>
      </c>
      <c r="B1792" s="8" t="str">
        <f>IF(INDEX(中間シート!D$1:D$149,QUOTIENT(ROW(B1792)-2, 参照用!$J$12) + 3,1)&gt;0,
INDEX(中間シート!D$1:D$149,QUOTIENT(ROW(B1792)-2, 参照用!$J$12) + 3,1),
"")</f>
        <v>朝</v>
      </c>
      <c r="C1792" s="8" t="str">
        <f>INDEX(中間シート!$A$1:$AZ$149,MATCH(A1792&amp;B1792,中間シート!$A$1:$A$149,0),MATCH(C$1,中間シート!$A$2:$AZ$2,0))</f>
        <v/>
      </c>
      <c r="D1792" s="8" t="str">
        <f>INDEX(中間シート!$A$1:$AZ$149,MATCH($A1792&amp;$B1792,中間シート!$A$1:$A$149,0),MATCH(D$1,中間シート!$A$2:$AZ$2,0))</f>
        <v/>
      </c>
      <c r="E1792" t="str">
        <f>IF(
A1792="","",
VLOOKUP(MOD(ROW(A1792)-2, 参照用!$J$12) + 1,参照用!$N$1:$P$50,2,0)
)</f>
        <v>基礎指標</v>
      </c>
      <c r="F1792" t="str">
        <f xml:space="preserve">
IF(A1792="","",
VLOOKUP(MOD(ROW(A1792)-2, 参照用!$J$12) + 1,参照用!$N$1:$P$50,3,0)
)</f>
        <v>睡眠</v>
      </c>
      <c r="G1792">
        <f xml:space="preserve">
IF(A1792="","",
IFERROR(
INDEX(中間シート!$B:$CB,
MATCH(A1792&amp;B1792,中間シート!$A$1:$A$149,0),
MATCH(F1792,中間シート!$B$2:$CB$2,0)
),
"")
)</f>
        <v>0</v>
      </c>
      <c r="H1792">
        <f t="shared" si="81"/>
        <v>0</v>
      </c>
      <c r="I1792" t="str">
        <f t="shared" si="82"/>
        <v/>
      </c>
      <c r="J1792" t="str">
        <f xml:space="preserve">
_xlfn.SWITCH(E1792,
"良好サイン",H1792*VLOOKUP(F1792,参照用!$P$2:$Q$55,2,0),
"注意サイン",H1792*VLOOKUP(F1792,参照用!$P$2:$Q$55,2,0),
""
)</f>
        <v/>
      </c>
      <c r="K1792" s="20">
        <f t="shared" si="83"/>
        <v>60</v>
      </c>
    </row>
    <row r="1793" spans="1:11" x14ac:dyDescent="0.2">
      <c r="A1793" s="8">
        <f>IF(INDEX(中間シート!B$1:B$149,QUOTIENT(ROW(A1793)-2, 参照用!$J$12) + 3,1)&gt;0,
INDEX(中間シート!B$1:B$149,QUOTIENT(ROW(A1793)-2, 参照用!$J$12) + 3,1),
"")</f>
        <v>46040</v>
      </c>
      <c r="B1793" s="8" t="str">
        <f>IF(INDEX(中間シート!D$1:D$149,QUOTIENT(ROW(B1793)-2, 参照用!$J$12) + 3,1)&gt;0,
INDEX(中間シート!D$1:D$149,QUOTIENT(ROW(B1793)-2, 参照用!$J$12) + 3,1),
"")</f>
        <v>朝</v>
      </c>
      <c r="C1793" s="8" t="str">
        <f>INDEX(中間シート!$A$1:$AZ$149,MATCH(A1793&amp;B1793,中間シート!$A$1:$A$149,0),MATCH(C$1,中間シート!$A$2:$AZ$2,0))</f>
        <v/>
      </c>
      <c r="D1793" s="8" t="str">
        <f>INDEX(中間シート!$A$1:$AZ$149,MATCH($A1793&amp;$B1793,中間シート!$A$1:$A$149,0),MATCH(D$1,中間シート!$A$2:$AZ$2,0))</f>
        <v/>
      </c>
      <c r="E1793" t="str">
        <f>IF(
A1793="","",
VLOOKUP(MOD(ROW(A1793)-2, 参照用!$J$12) + 1,参照用!$N$1:$P$50,2,0)
)</f>
        <v>基礎指標</v>
      </c>
      <c r="F1793" t="str">
        <f xml:space="preserve">
IF(A1793="","",
VLOOKUP(MOD(ROW(A1793)-2, 参照用!$J$12) + 1,参照用!$N$1:$P$50,3,0)
)</f>
        <v>食事</v>
      </c>
      <c r="G1793">
        <f xml:space="preserve">
IF(A1793="","",
IFERROR(
INDEX(中間シート!$B:$CB,
MATCH(A1793&amp;B1793,中間シート!$A$1:$A$149,0),
MATCH(F1793,中間シート!$B$2:$CB$2,0)
),
"")
)</f>
        <v>0</v>
      </c>
      <c r="H1793">
        <f t="shared" si="81"/>
        <v>0</v>
      </c>
      <c r="I1793" t="str">
        <f t="shared" si="82"/>
        <v/>
      </c>
      <c r="J1793" t="str">
        <f xml:space="preserve">
_xlfn.SWITCH(E1793,
"良好サイン",H1793*VLOOKUP(F1793,参照用!$P$2:$Q$55,2,0),
"注意サイン",H1793*VLOOKUP(F1793,参照用!$P$2:$Q$55,2,0),
""
)</f>
        <v/>
      </c>
      <c r="K1793" s="20">
        <f t="shared" si="83"/>
        <v>60</v>
      </c>
    </row>
    <row r="1794" spans="1:11" x14ac:dyDescent="0.2">
      <c r="A1794" s="8">
        <f>IF(INDEX(中間シート!B$1:B$149,QUOTIENT(ROW(A1794)-2, 参照用!$J$12) + 3,1)&gt;0,
INDEX(中間シート!B$1:B$149,QUOTIENT(ROW(A1794)-2, 参照用!$J$12) + 3,1),
"")</f>
        <v>46040</v>
      </c>
      <c r="B1794" s="8" t="str">
        <f>IF(INDEX(中間シート!D$1:D$149,QUOTIENT(ROW(B1794)-2, 参照用!$J$12) + 3,1)&gt;0,
INDEX(中間シート!D$1:D$149,QUOTIENT(ROW(B1794)-2, 参照用!$J$12) + 3,1),
"")</f>
        <v>朝</v>
      </c>
      <c r="C1794" s="8" t="str">
        <f>INDEX(中間シート!$A$1:$AZ$149,MATCH(A1794&amp;B1794,中間シート!$A$1:$A$149,0),MATCH(C$1,中間シート!$A$2:$AZ$2,0))</f>
        <v/>
      </c>
      <c r="D1794" s="8" t="str">
        <f>INDEX(中間シート!$A$1:$AZ$149,MATCH($A1794&amp;$B1794,中間シート!$A$1:$A$149,0),MATCH(D$1,中間シート!$A$2:$AZ$2,0))</f>
        <v/>
      </c>
      <c r="E1794" t="str">
        <f>IF(
A1794="","",
VLOOKUP(MOD(ROW(A1794)-2, 参照用!$J$12) + 1,参照用!$N$1:$P$50,2,0)
)</f>
        <v>基礎指標</v>
      </c>
      <c r="F1794" t="str">
        <f xml:space="preserve">
IF(A1794="","",
VLOOKUP(MOD(ROW(A1794)-2, 参照用!$J$12) + 1,参照用!$N$1:$P$50,3,0)
)</f>
        <v>ストレス</v>
      </c>
      <c r="G1794">
        <f xml:space="preserve">
IF(A1794="","",
IFERROR(
INDEX(中間シート!$B:$CB,
MATCH(A1794&amp;B1794,中間シート!$A$1:$A$149,0),
MATCH(F1794,中間シート!$B$2:$CB$2,0)
),
"")
)</f>
        <v>0</v>
      </c>
      <c r="H1794">
        <f t="shared" si="81"/>
        <v>0</v>
      </c>
      <c r="I1794" t="str">
        <f t="shared" si="82"/>
        <v/>
      </c>
      <c r="J1794" t="str">
        <f xml:space="preserve">
_xlfn.SWITCH(E1794,
"良好サイン",H1794*VLOOKUP(F1794,参照用!$P$2:$Q$55,2,0),
"注意サイン",H1794*VLOOKUP(F1794,参照用!$P$2:$Q$55,2,0),
""
)</f>
        <v/>
      </c>
      <c r="K1794" s="20">
        <f t="shared" si="83"/>
        <v>60</v>
      </c>
    </row>
    <row r="1795" spans="1:11" x14ac:dyDescent="0.2">
      <c r="A1795" s="8">
        <f>IF(INDEX(中間シート!B$1:B$149,QUOTIENT(ROW(A1795)-2, 参照用!$J$12) + 3,1)&gt;0,
INDEX(中間シート!B$1:B$149,QUOTIENT(ROW(A1795)-2, 参照用!$J$12) + 3,1),
"")</f>
        <v>46040</v>
      </c>
      <c r="B1795" s="8" t="str">
        <f>IF(INDEX(中間シート!D$1:D$149,QUOTIENT(ROW(B1795)-2, 参照用!$J$12) + 3,1)&gt;0,
INDEX(中間シート!D$1:D$149,QUOTIENT(ROW(B1795)-2, 参照用!$J$12) + 3,1),
"")</f>
        <v>朝</v>
      </c>
      <c r="C1795" s="8" t="str">
        <f>INDEX(中間シート!$A$1:$AZ$149,MATCH(A1795&amp;B1795,中間シート!$A$1:$A$149,0),MATCH(C$1,中間シート!$A$2:$AZ$2,0))</f>
        <v/>
      </c>
      <c r="D1795" s="8" t="str">
        <f>INDEX(中間シート!$A$1:$AZ$149,MATCH($A1795&amp;$B1795,中間シート!$A$1:$A$149,0),MATCH(D$1,中間シート!$A$2:$AZ$2,0))</f>
        <v/>
      </c>
      <c r="E1795" t="str">
        <f>IF(
A1795="","",
VLOOKUP(MOD(ROW(A1795)-2, 参照用!$J$12) + 1,参照用!$N$1:$P$50,2,0)
)</f>
        <v>良好サイン</v>
      </c>
      <c r="F1795" t="str">
        <f xml:space="preserve">
IF(A1795="","",
VLOOKUP(MOD(ROW(A1795)-2, 参照用!$J$12) + 1,参照用!$N$1:$P$50,3,0)
)</f>
        <v>プラス思考</v>
      </c>
      <c r="G1795">
        <f xml:space="preserve">
IF(A1795="","",
IFERROR(
INDEX(中間シート!$B:$CB,
MATCH(A1795&amp;B1795,中間シート!$A$1:$A$149,0),
MATCH(F1795,中間シート!$B$2:$CB$2,0)
),
"")
)</f>
        <v>0</v>
      </c>
      <c r="H1795">
        <f t="shared" ref="H1795:H1858" si="84">IFERROR(IF(VALUE(G1795)&gt;100,"",VALUE(G1795)),"")</f>
        <v>0</v>
      </c>
      <c r="I1795" t="str">
        <f t="shared" ref="I1795:I1858" si="85">IF(H1795="",G1795,"")</f>
        <v/>
      </c>
      <c r="J1795">
        <f xml:space="preserve">
_xlfn.SWITCH(E1795,
"良好サイン",H1795*VLOOKUP(F1795,参照用!$P$2:$Q$55,2,0),
"注意サイン",H1795*VLOOKUP(F1795,参照用!$P$2:$Q$55,2,0),
""
)</f>
        <v>0</v>
      </c>
      <c r="K1795" s="20">
        <f t="shared" ref="K1795:K1858" si="86">IFERROR(IF(A1795="","",(60+SUMIFS($J$1:$J$3999,$A$1:$A$3999,A1795,$B$1:$B$3999,B1795)))
/
(1+SUMIFS(H:H,A:A,A1795,B:B,B1795,E:E,"悪化サイン")),"")</f>
        <v>60</v>
      </c>
    </row>
    <row r="1796" spans="1:11" x14ac:dyDescent="0.2">
      <c r="A1796" s="8">
        <f>IF(INDEX(中間シート!B$1:B$149,QUOTIENT(ROW(A1796)-2, 参照用!$J$12) + 3,1)&gt;0,
INDEX(中間シート!B$1:B$149,QUOTIENT(ROW(A1796)-2, 参照用!$J$12) + 3,1),
"")</f>
        <v>46040</v>
      </c>
      <c r="B1796" s="8" t="str">
        <f>IF(INDEX(中間シート!D$1:D$149,QUOTIENT(ROW(B1796)-2, 参照用!$J$12) + 3,1)&gt;0,
INDEX(中間シート!D$1:D$149,QUOTIENT(ROW(B1796)-2, 参照用!$J$12) + 3,1),
"")</f>
        <v>朝</v>
      </c>
      <c r="C1796" s="8" t="str">
        <f>INDEX(中間シート!$A$1:$AZ$149,MATCH(A1796&amp;B1796,中間シート!$A$1:$A$149,0),MATCH(C$1,中間シート!$A$2:$AZ$2,0))</f>
        <v/>
      </c>
      <c r="D1796" s="8" t="str">
        <f>INDEX(中間シート!$A$1:$AZ$149,MATCH($A1796&amp;$B1796,中間シート!$A$1:$A$149,0),MATCH(D$1,中間シート!$A$2:$AZ$2,0))</f>
        <v/>
      </c>
      <c r="E1796" t="str">
        <f>IF(
A1796="","",
VLOOKUP(MOD(ROW(A1796)-2, 参照用!$J$12) + 1,参照用!$N$1:$P$50,2,0)
)</f>
        <v>良好サイン</v>
      </c>
      <c r="F1796" t="str">
        <f xml:space="preserve">
IF(A1796="","",
VLOOKUP(MOD(ROW(A1796)-2, 参照用!$J$12) + 1,参照用!$N$1:$P$50,3,0)
)</f>
        <v>元気</v>
      </c>
      <c r="G1796">
        <f xml:space="preserve">
IF(A1796="","",
IFERROR(
INDEX(中間シート!$B:$CB,
MATCH(A1796&amp;B1796,中間シート!$A$1:$A$149,0),
MATCH(F1796,中間シート!$B$2:$CB$2,0)
),
"")
)</f>
        <v>0</v>
      </c>
      <c r="H1796">
        <f t="shared" si="84"/>
        <v>0</v>
      </c>
      <c r="I1796" t="str">
        <f t="shared" si="85"/>
        <v/>
      </c>
      <c r="J1796">
        <f xml:space="preserve">
_xlfn.SWITCH(E1796,
"良好サイン",H1796*VLOOKUP(F1796,参照用!$P$2:$Q$55,2,0),
"注意サイン",H1796*VLOOKUP(F1796,参照用!$P$2:$Q$55,2,0),
""
)</f>
        <v>0</v>
      </c>
      <c r="K1796" s="20">
        <f t="shared" si="86"/>
        <v>60</v>
      </c>
    </row>
    <row r="1797" spans="1:11" x14ac:dyDescent="0.2">
      <c r="A1797" s="8">
        <f>IF(INDEX(中間シート!B$1:B$149,QUOTIENT(ROW(A1797)-2, 参照用!$J$12) + 3,1)&gt;0,
INDEX(中間シート!B$1:B$149,QUOTIENT(ROW(A1797)-2, 参照用!$J$12) + 3,1),
"")</f>
        <v>46040</v>
      </c>
      <c r="B1797" s="8" t="str">
        <f>IF(INDEX(中間シート!D$1:D$149,QUOTIENT(ROW(B1797)-2, 参照用!$J$12) + 3,1)&gt;0,
INDEX(中間シート!D$1:D$149,QUOTIENT(ROW(B1797)-2, 参照用!$J$12) + 3,1),
"")</f>
        <v>朝</v>
      </c>
      <c r="C1797" s="8" t="str">
        <f>INDEX(中間シート!$A$1:$AZ$149,MATCH(A1797&amp;B1797,中間シート!$A$1:$A$149,0),MATCH(C$1,中間シート!$A$2:$AZ$2,0))</f>
        <v/>
      </c>
      <c r="D1797" s="8" t="str">
        <f>INDEX(中間シート!$A$1:$AZ$149,MATCH($A1797&amp;$B1797,中間シート!$A$1:$A$149,0),MATCH(D$1,中間シート!$A$2:$AZ$2,0))</f>
        <v/>
      </c>
      <c r="E1797" t="str">
        <f>IF(
A1797="","",
VLOOKUP(MOD(ROW(A1797)-2, 参照用!$J$12) + 1,参照用!$N$1:$P$50,2,0)
)</f>
        <v>良好サイン</v>
      </c>
      <c r="F1797" t="str">
        <f xml:space="preserve">
IF(A1797="","",
VLOOKUP(MOD(ROW(A1797)-2, 参照用!$J$12) + 1,参照用!$N$1:$P$50,3,0)
)</f>
        <v>やる気あり</v>
      </c>
      <c r="G1797">
        <f xml:space="preserve">
IF(A1797="","",
IFERROR(
INDEX(中間シート!$B:$CB,
MATCH(A1797&amp;B1797,中間シート!$A$1:$A$149,0),
MATCH(F1797,中間シート!$B$2:$CB$2,0)
),
"")
)</f>
        <v>0</v>
      </c>
      <c r="H1797">
        <f t="shared" si="84"/>
        <v>0</v>
      </c>
      <c r="I1797" t="str">
        <f t="shared" si="85"/>
        <v/>
      </c>
      <c r="J1797">
        <f xml:space="preserve">
_xlfn.SWITCH(E1797,
"良好サイン",H1797*VLOOKUP(F1797,参照用!$P$2:$Q$55,2,0),
"注意サイン",H1797*VLOOKUP(F1797,参照用!$P$2:$Q$55,2,0),
""
)</f>
        <v>0</v>
      </c>
      <c r="K1797" s="20">
        <f t="shared" si="86"/>
        <v>60</v>
      </c>
    </row>
    <row r="1798" spans="1:11" x14ac:dyDescent="0.2">
      <c r="A1798" s="8">
        <f>IF(INDEX(中間シート!B$1:B$149,QUOTIENT(ROW(A1798)-2, 参照用!$J$12) + 3,1)&gt;0,
INDEX(中間シート!B$1:B$149,QUOTIENT(ROW(A1798)-2, 参照用!$J$12) + 3,1),
"")</f>
        <v>46040</v>
      </c>
      <c r="B1798" s="8" t="str">
        <f>IF(INDEX(中間シート!D$1:D$149,QUOTIENT(ROW(B1798)-2, 参照用!$J$12) + 3,1)&gt;0,
INDEX(中間シート!D$1:D$149,QUOTIENT(ROW(B1798)-2, 参照用!$J$12) + 3,1),
"")</f>
        <v>朝</v>
      </c>
      <c r="C1798" s="8" t="str">
        <f>INDEX(中間シート!$A$1:$AZ$149,MATCH(A1798&amp;B1798,中間シート!$A$1:$A$149,0),MATCH(C$1,中間シート!$A$2:$AZ$2,0))</f>
        <v/>
      </c>
      <c r="D1798" s="8" t="str">
        <f>INDEX(中間シート!$A$1:$AZ$149,MATCH($A1798&amp;$B1798,中間シート!$A$1:$A$149,0),MATCH(D$1,中間シート!$A$2:$AZ$2,0))</f>
        <v/>
      </c>
      <c r="E1798" t="str">
        <f>IF(
A1798="","",
VLOOKUP(MOD(ROW(A1798)-2, 参照用!$J$12) + 1,参照用!$N$1:$P$50,2,0)
)</f>
        <v>良好サイン</v>
      </c>
      <c r="F1798" t="str">
        <f xml:space="preserve">
IF(A1798="","",
VLOOKUP(MOD(ROW(A1798)-2, 参照用!$J$12) + 1,参照用!$N$1:$P$50,3,0)
)</f>
        <v>心に余裕</v>
      </c>
      <c r="G1798">
        <f xml:space="preserve">
IF(A1798="","",
IFERROR(
INDEX(中間シート!$B:$CB,
MATCH(A1798&amp;B1798,中間シート!$A$1:$A$149,0),
MATCH(F1798,中間シート!$B$2:$CB$2,0)
),
"")
)</f>
        <v>0</v>
      </c>
      <c r="H1798">
        <f t="shared" si="84"/>
        <v>0</v>
      </c>
      <c r="I1798" t="str">
        <f t="shared" si="85"/>
        <v/>
      </c>
      <c r="J1798">
        <f xml:space="preserve">
_xlfn.SWITCH(E1798,
"良好サイン",H1798*VLOOKUP(F1798,参照用!$P$2:$Q$55,2,0),
"注意サイン",H1798*VLOOKUP(F1798,参照用!$P$2:$Q$55,2,0),
""
)</f>
        <v>0</v>
      </c>
      <c r="K1798" s="20">
        <f t="shared" si="86"/>
        <v>60</v>
      </c>
    </row>
    <row r="1799" spans="1:11" x14ac:dyDescent="0.2">
      <c r="A1799" s="8">
        <f>IF(INDEX(中間シート!B$1:B$149,QUOTIENT(ROW(A1799)-2, 参照用!$J$12) + 3,1)&gt;0,
INDEX(中間シート!B$1:B$149,QUOTIENT(ROW(A1799)-2, 参照用!$J$12) + 3,1),
"")</f>
        <v>46040</v>
      </c>
      <c r="B1799" s="8" t="str">
        <f>IF(INDEX(中間シート!D$1:D$149,QUOTIENT(ROW(B1799)-2, 参照用!$J$12) + 3,1)&gt;0,
INDEX(中間シート!D$1:D$149,QUOTIENT(ROW(B1799)-2, 参照用!$J$12) + 3,1),
"")</f>
        <v>朝</v>
      </c>
      <c r="C1799" s="8" t="str">
        <f>INDEX(中間シート!$A$1:$AZ$149,MATCH(A1799&amp;B1799,中間シート!$A$1:$A$149,0),MATCH(C$1,中間シート!$A$2:$AZ$2,0))</f>
        <v/>
      </c>
      <c r="D1799" s="8" t="str">
        <f>INDEX(中間シート!$A$1:$AZ$149,MATCH($A1799&amp;$B1799,中間シート!$A$1:$A$149,0),MATCH(D$1,中間シート!$A$2:$AZ$2,0))</f>
        <v/>
      </c>
      <c r="E1799" t="str">
        <f>IF(
A1799="","",
VLOOKUP(MOD(ROW(A1799)-2, 参照用!$J$12) + 1,参照用!$N$1:$P$50,2,0)
)</f>
        <v>良好サイン</v>
      </c>
      <c r="F1799" t="str">
        <f xml:space="preserve">
IF(A1799="","",
VLOOKUP(MOD(ROW(A1799)-2, 参照用!$J$12) + 1,参照用!$N$1:$P$50,3,0)
)</f>
        <v>イキイキ</v>
      </c>
      <c r="G1799">
        <f xml:space="preserve">
IF(A1799="","",
IFERROR(
INDEX(中間シート!$B:$CB,
MATCH(A1799&amp;B1799,中間シート!$A$1:$A$149,0),
MATCH(F1799,中間シート!$B$2:$CB$2,0)
),
"")
)</f>
        <v>0</v>
      </c>
      <c r="H1799">
        <f t="shared" si="84"/>
        <v>0</v>
      </c>
      <c r="I1799" t="str">
        <f t="shared" si="85"/>
        <v/>
      </c>
      <c r="J1799">
        <f xml:space="preserve">
_xlfn.SWITCH(E1799,
"良好サイン",H1799*VLOOKUP(F1799,参照用!$P$2:$Q$55,2,0),
"注意サイン",H1799*VLOOKUP(F1799,参照用!$P$2:$Q$55,2,0),
""
)</f>
        <v>0</v>
      </c>
      <c r="K1799" s="20">
        <f t="shared" si="86"/>
        <v>60</v>
      </c>
    </row>
    <row r="1800" spans="1:11" x14ac:dyDescent="0.2">
      <c r="A1800" s="8">
        <f>IF(INDEX(中間シート!B$1:B$149,QUOTIENT(ROW(A1800)-2, 参照用!$J$12) + 3,1)&gt;0,
INDEX(中間シート!B$1:B$149,QUOTIENT(ROW(A1800)-2, 参照用!$J$12) + 3,1),
"")</f>
        <v>46040</v>
      </c>
      <c r="B1800" s="8" t="str">
        <f>IF(INDEX(中間シート!D$1:D$149,QUOTIENT(ROW(B1800)-2, 参照用!$J$12) + 3,1)&gt;0,
INDEX(中間シート!D$1:D$149,QUOTIENT(ROW(B1800)-2, 参照用!$J$12) + 3,1),
"")</f>
        <v>朝</v>
      </c>
      <c r="C1800" s="8" t="str">
        <f>INDEX(中間シート!$A$1:$AZ$149,MATCH(A1800&amp;B1800,中間シート!$A$1:$A$149,0),MATCH(C$1,中間シート!$A$2:$AZ$2,0))</f>
        <v/>
      </c>
      <c r="D1800" s="8" t="str">
        <f>INDEX(中間シート!$A$1:$AZ$149,MATCH($A1800&amp;$B1800,中間シート!$A$1:$A$149,0),MATCH(D$1,中間シート!$A$2:$AZ$2,0))</f>
        <v/>
      </c>
      <c r="E1800" t="str">
        <f>IF(
A1800="","",
VLOOKUP(MOD(ROW(A1800)-2, 参照用!$J$12) + 1,参照用!$N$1:$P$50,2,0)
)</f>
        <v>良好サイン</v>
      </c>
      <c r="F1800" t="str">
        <f xml:space="preserve">
IF(A1800="","",
VLOOKUP(MOD(ROW(A1800)-2, 参照用!$J$12) + 1,参照用!$N$1:$P$50,3,0)
)</f>
        <v>活動的</v>
      </c>
      <c r="G1800">
        <f xml:space="preserve">
IF(A1800="","",
IFERROR(
INDEX(中間シート!$B:$CB,
MATCH(A1800&amp;B1800,中間シート!$A$1:$A$149,0),
MATCH(F1800,中間シート!$B$2:$CB$2,0)
),
"")
)</f>
        <v>0</v>
      </c>
      <c r="H1800">
        <f t="shared" si="84"/>
        <v>0</v>
      </c>
      <c r="I1800" t="str">
        <f t="shared" si="85"/>
        <v/>
      </c>
      <c r="J1800">
        <f xml:space="preserve">
_xlfn.SWITCH(E1800,
"良好サイン",H1800*VLOOKUP(F1800,参照用!$P$2:$Q$55,2,0),
"注意サイン",H1800*VLOOKUP(F1800,参照用!$P$2:$Q$55,2,0),
""
)</f>
        <v>0</v>
      </c>
      <c r="K1800" s="20">
        <f t="shared" si="86"/>
        <v>60</v>
      </c>
    </row>
    <row r="1801" spans="1:11" x14ac:dyDescent="0.2">
      <c r="A1801" s="8">
        <f>IF(INDEX(中間シート!B$1:B$149,QUOTIENT(ROW(A1801)-2, 参照用!$J$12) + 3,1)&gt;0,
INDEX(中間シート!B$1:B$149,QUOTIENT(ROW(A1801)-2, 参照用!$J$12) + 3,1),
"")</f>
        <v>46040</v>
      </c>
      <c r="B1801" s="8" t="str">
        <f>IF(INDEX(中間シート!D$1:D$149,QUOTIENT(ROW(B1801)-2, 参照用!$J$12) + 3,1)&gt;0,
INDEX(中間シート!D$1:D$149,QUOTIENT(ROW(B1801)-2, 参照用!$J$12) + 3,1),
"")</f>
        <v>朝</v>
      </c>
      <c r="C1801" s="8" t="str">
        <f>INDEX(中間シート!$A$1:$AZ$149,MATCH(A1801&amp;B1801,中間シート!$A$1:$A$149,0),MATCH(C$1,中間シート!$A$2:$AZ$2,0))</f>
        <v/>
      </c>
      <c r="D1801" s="8" t="str">
        <f>INDEX(中間シート!$A$1:$AZ$149,MATCH($A1801&amp;$B1801,中間シート!$A$1:$A$149,0),MATCH(D$1,中間シート!$A$2:$AZ$2,0))</f>
        <v/>
      </c>
      <c r="E1801" t="str">
        <f>IF(
A1801="","",
VLOOKUP(MOD(ROW(A1801)-2, 参照用!$J$12) + 1,参照用!$N$1:$P$50,2,0)
)</f>
        <v>注意サイン</v>
      </c>
      <c r="F1801" t="str">
        <f xml:space="preserve">
IF(A1801="","",
VLOOKUP(MOD(ROW(A1801)-2, 参照用!$J$12) + 1,参照用!$N$1:$P$50,3,0)
)</f>
        <v>ため息が増加</v>
      </c>
      <c r="G1801">
        <f xml:space="preserve">
IF(A1801="","",
IFERROR(
INDEX(中間シート!$B:$CB,
MATCH(A1801&amp;B1801,中間シート!$A$1:$A$149,0),
MATCH(F1801,中間シート!$B$2:$CB$2,0)
),
"")
)</f>
        <v>0</v>
      </c>
      <c r="H1801">
        <f t="shared" si="84"/>
        <v>0</v>
      </c>
      <c r="I1801" t="str">
        <f t="shared" si="85"/>
        <v/>
      </c>
      <c r="J1801">
        <f xml:space="preserve">
_xlfn.SWITCH(E1801,
"良好サイン",H1801*VLOOKUP(F1801,参照用!$P$2:$Q$55,2,0),
"注意サイン",H1801*VLOOKUP(F1801,参照用!$P$2:$Q$55,2,0),
""
)</f>
        <v>0</v>
      </c>
      <c r="K1801" s="20">
        <f t="shared" si="86"/>
        <v>60</v>
      </c>
    </row>
    <row r="1802" spans="1:11" x14ac:dyDescent="0.2">
      <c r="A1802" s="8">
        <f>IF(INDEX(中間シート!B$1:B$149,QUOTIENT(ROW(A1802)-2, 参照用!$J$12) + 3,1)&gt;0,
INDEX(中間シート!B$1:B$149,QUOTIENT(ROW(A1802)-2, 参照用!$J$12) + 3,1),
"")</f>
        <v>46040</v>
      </c>
      <c r="B1802" s="8" t="str">
        <f>IF(INDEX(中間シート!D$1:D$149,QUOTIENT(ROW(B1802)-2, 参照用!$J$12) + 3,1)&gt;0,
INDEX(中間シート!D$1:D$149,QUOTIENT(ROW(B1802)-2, 参照用!$J$12) + 3,1),
"")</f>
        <v>朝</v>
      </c>
      <c r="C1802" s="8" t="str">
        <f>INDEX(中間シート!$A$1:$AZ$149,MATCH(A1802&amp;B1802,中間シート!$A$1:$A$149,0),MATCH(C$1,中間シート!$A$2:$AZ$2,0))</f>
        <v/>
      </c>
      <c r="D1802" s="8" t="str">
        <f>INDEX(中間シート!$A$1:$AZ$149,MATCH($A1802&amp;$B1802,中間シート!$A$1:$A$149,0),MATCH(D$1,中間シート!$A$2:$AZ$2,0))</f>
        <v/>
      </c>
      <c r="E1802" t="str">
        <f>IF(
A1802="","",
VLOOKUP(MOD(ROW(A1802)-2, 参照用!$J$12) + 1,参照用!$N$1:$P$50,2,0)
)</f>
        <v>注意サイン</v>
      </c>
      <c r="F1802" t="str">
        <f xml:space="preserve">
IF(A1802="","",
VLOOKUP(MOD(ROW(A1802)-2, 参照用!$J$12) + 1,参照用!$N$1:$P$50,3,0)
)</f>
        <v>もやもや</v>
      </c>
      <c r="G1802">
        <f xml:space="preserve">
IF(A1802="","",
IFERROR(
INDEX(中間シート!$B:$CB,
MATCH(A1802&amp;B1802,中間シート!$A$1:$A$149,0),
MATCH(F1802,中間シート!$B$2:$CB$2,0)
),
"")
)</f>
        <v>0</v>
      </c>
      <c r="H1802">
        <f t="shared" si="84"/>
        <v>0</v>
      </c>
      <c r="I1802" t="str">
        <f t="shared" si="85"/>
        <v/>
      </c>
      <c r="J1802">
        <f xml:space="preserve">
_xlfn.SWITCH(E1802,
"良好サイン",H1802*VLOOKUP(F1802,参照用!$P$2:$Q$55,2,0),
"注意サイン",H1802*VLOOKUP(F1802,参照用!$P$2:$Q$55,2,0),
""
)</f>
        <v>0</v>
      </c>
      <c r="K1802" s="20">
        <f t="shared" si="86"/>
        <v>60</v>
      </c>
    </row>
    <row r="1803" spans="1:11" x14ac:dyDescent="0.2">
      <c r="A1803" s="8">
        <f>IF(INDEX(中間シート!B$1:B$149,QUOTIENT(ROW(A1803)-2, 参照用!$J$12) + 3,1)&gt;0,
INDEX(中間シート!B$1:B$149,QUOTIENT(ROW(A1803)-2, 参照用!$J$12) + 3,1),
"")</f>
        <v>46040</v>
      </c>
      <c r="B1803" s="8" t="str">
        <f>IF(INDEX(中間シート!D$1:D$149,QUOTIENT(ROW(B1803)-2, 参照用!$J$12) + 3,1)&gt;0,
INDEX(中間シート!D$1:D$149,QUOTIENT(ROW(B1803)-2, 参照用!$J$12) + 3,1),
"")</f>
        <v>朝</v>
      </c>
      <c r="C1803" s="8" t="str">
        <f>INDEX(中間シート!$A$1:$AZ$149,MATCH(A1803&amp;B1803,中間シート!$A$1:$A$149,0),MATCH(C$1,中間シート!$A$2:$AZ$2,0))</f>
        <v/>
      </c>
      <c r="D1803" s="8" t="str">
        <f>INDEX(中間シート!$A$1:$AZ$149,MATCH($A1803&amp;$B1803,中間シート!$A$1:$A$149,0),MATCH(D$1,中間シート!$A$2:$AZ$2,0))</f>
        <v/>
      </c>
      <c r="E1803" t="str">
        <f>IF(
A1803="","",
VLOOKUP(MOD(ROW(A1803)-2, 参照用!$J$12) + 1,参照用!$N$1:$P$50,2,0)
)</f>
        <v>注意サイン</v>
      </c>
      <c r="F1803" t="str">
        <f xml:space="preserve">
IF(A1803="","",
VLOOKUP(MOD(ROW(A1803)-2, 参照用!$J$12) + 1,参照用!$N$1:$P$50,3,0)
)</f>
        <v>だるい</v>
      </c>
      <c r="G1803">
        <f xml:space="preserve">
IF(A1803="","",
IFERROR(
INDEX(中間シート!$B:$CB,
MATCH(A1803&amp;B1803,中間シート!$A$1:$A$149,0),
MATCH(F1803,中間シート!$B$2:$CB$2,0)
),
"")
)</f>
        <v>0</v>
      </c>
      <c r="H1803">
        <f t="shared" si="84"/>
        <v>0</v>
      </c>
      <c r="I1803" t="str">
        <f t="shared" si="85"/>
        <v/>
      </c>
      <c r="J1803">
        <f xml:space="preserve">
_xlfn.SWITCH(E1803,
"良好サイン",H1803*VLOOKUP(F1803,参照用!$P$2:$Q$55,2,0),
"注意サイン",H1803*VLOOKUP(F1803,参照用!$P$2:$Q$55,2,0),
""
)</f>
        <v>0</v>
      </c>
      <c r="K1803" s="20">
        <f t="shared" si="86"/>
        <v>60</v>
      </c>
    </row>
    <row r="1804" spans="1:11" x14ac:dyDescent="0.2">
      <c r="A1804" s="8">
        <f>IF(INDEX(中間シート!B$1:B$149,QUOTIENT(ROW(A1804)-2, 参照用!$J$12) + 3,1)&gt;0,
INDEX(中間シート!B$1:B$149,QUOTIENT(ROW(A1804)-2, 参照用!$J$12) + 3,1),
"")</f>
        <v>46040</v>
      </c>
      <c r="B1804" s="8" t="str">
        <f>IF(INDEX(中間シート!D$1:D$149,QUOTIENT(ROW(B1804)-2, 参照用!$J$12) + 3,1)&gt;0,
INDEX(中間シート!D$1:D$149,QUOTIENT(ROW(B1804)-2, 参照用!$J$12) + 3,1),
"")</f>
        <v>朝</v>
      </c>
      <c r="C1804" s="8" t="str">
        <f>INDEX(中間シート!$A$1:$AZ$149,MATCH(A1804&amp;B1804,中間シート!$A$1:$A$149,0),MATCH(C$1,中間シート!$A$2:$AZ$2,0))</f>
        <v/>
      </c>
      <c r="D1804" s="8" t="str">
        <f>INDEX(中間シート!$A$1:$AZ$149,MATCH($A1804&amp;$B1804,中間シート!$A$1:$A$149,0),MATCH(D$1,中間シート!$A$2:$AZ$2,0))</f>
        <v/>
      </c>
      <c r="E1804" t="str">
        <f>IF(
A1804="","",
VLOOKUP(MOD(ROW(A1804)-2, 参照用!$J$12) + 1,参照用!$N$1:$P$50,2,0)
)</f>
        <v>注意サイン</v>
      </c>
      <c r="F1804" t="str">
        <f xml:space="preserve">
IF(A1804="","",
VLOOKUP(MOD(ROW(A1804)-2, 参照用!$J$12) + 1,参照用!$N$1:$P$50,3,0)
)</f>
        <v>ぼーっとする</v>
      </c>
      <c r="G1804">
        <f xml:space="preserve">
IF(A1804="","",
IFERROR(
INDEX(中間シート!$B:$CB,
MATCH(A1804&amp;B1804,中間シート!$A$1:$A$149,0),
MATCH(F1804,中間シート!$B$2:$CB$2,0)
),
"")
)</f>
        <v>0</v>
      </c>
      <c r="H1804">
        <f t="shared" si="84"/>
        <v>0</v>
      </c>
      <c r="I1804" t="str">
        <f t="shared" si="85"/>
        <v/>
      </c>
      <c r="J1804">
        <f xml:space="preserve">
_xlfn.SWITCH(E1804,
"良好サイン",H1804*VLOOKUP(F1804,参照用!$P$2:$Q$55,2,0),
"注意サイン",H1804*VLOOKUP(F1804,参照用!$P$2:$Q$55,2,0),
""
)</f>
        <v>0</v>
      </c>
      <c r="K1804" s="20">
        <f t="shared" si="86"/>
        <v>60</v>
      </c>
    </row>
    <row r="1805" spans="1:11" x14ac:dyDescent="0.2">
      <c r="A1805" s="8">
        <f>IF(INDEX(中間シート!B$1:B$149,QUOTIENT(ROW(A1805)-2, 参照用!$J$12) + 3,1)&gt;0,
INDEX(中間シート!B$1:B$149,QUOTIENT(ROW(A1805)-2, 参照用!$J$12) + 3,1),
"")</f>
        <v>46040</v>
      </c>
      <c r="B1805" s="8" t="str">
        <f>IF(INDEX(中間シート!D$1:D$149,QUOTIENT(ROW(B1805)-2, 参照用!$J$12) + 3,1)&gt;0,
INDEX(中間シート!D$1:D$149,QUOTIENT(ROW(B1805)-2, 参照用!$J$12) + 3,1),
"")</f>
        <v>朝</v>
      </c>
      <c r="C1805" s="8" t="str">
        <f>INDEX(中間シート!$A$1:$AZ$149,MATCH(A1805&amp;B1805,中間シート!$A$1:$A$149,0),MATCH(C$1,中間シート!$A$2:$AZ$2,0))</f>
        <v/>
      </c>
      <c r="D1805" s="8" t="str">
        <f>INDEX(中間シート!$A$1:$AZ$149,MATCH($A1805&amp;$B1805,中間シート!$A$1:$A$149,0),MATCH(D$1,中間シート!$A$2:$AZ$2,0))</f>
        <v/>
      </c>
      <c r="E1805" t="str">
        <f>IF(
A1805="","",
VLOOKUP(MOD(ROW(A1805)-2, 参照用!$J$12) + 1,参照用!$N$1:$P$50,2,0)
)</f>
        <v>注意サイン</v>
      </c>
      <c r="F1805" t="str">
        <f xml:space="preserve">
IF(A1805="","",
VLOOKUP(MOD(ROW(A1805)-2, 参照用!$J$12) + 1,参照用!$N$1:$P$50,3,0)
)</f>
        <v>協調性が低下</v>
      </c>
      <c r="G1805">
        <f xml:space="preserve">
IF(A1805="","",
IFERROR(
INDEX(中間シート!$B:$CB,
MATCH(A1805&amp;B1805,中間シート!$A$1:$A$149,0),
MATCH(F1805,中間シート!$B$2:$CB$2,0)
),
"")
)</f>
        <v>0</v>
      </c>
      <c r="H1805">
        <f t="shared" si="84"/>
        <v>0</v>
      </c>
      <c r="I1805" t="str">
        <f t="shared" si="85"/>
        <v/>
      </c>
      <c r="J1805">
        <f xml:space="preserve">
_xlfn.SWITCH(E1805,
"良好サイン",H1805*VLOOKUP(F1805,参照用!$P$2:$Q$55,2,0),
"注意サイン",H1805*VLOOKUP(F1805,参照用!$P$2:$Q$55,2,0),
""
)</f>
        <v>0</v>
      </c>
      <c r="K1805" s="20">
        <f t="shared" si="86"/>
        <v>60</v>
      </c>
    </row>
    <row r="1806" spans="1:11" x14ac:dyDescent="0.2">
      <c r="A1806" s="8">
        <f>IF(INDEX(中間シート!B$1:B$149,QUOTIENT(ROW(A1806)-2, 参照用!$J$12) + 3,1)&gt;0,
INDEX(中間シート!B$1:B$149,QUOTIENT(ROW(A1806)-2, 参照用!$J$12) + 3,1),
"")</f>
        <v>46040</v>
      </c>
      <c r="B1806" s="8" t="str">
        <f>IF(INDEX(中間シート!D$1:D$149,QUOTIENT(ROW(B1806)-2, 参照用!$J$12) + 3,1)&gt;0,
INDEX(中間シート!D$1:D$149,QUOTIENT(ROW(B1806)-2, 参照用!$J$12) + 3,1),
"")</f>
        <v>朝</v>
      </c>
      <c r="C1806" s="8" t="str">
        <f>INDEX(中間シート!$A$1:$AZ$149,MATCH(A1806&amp;B1806,中間シート!$A$1:$A$149,0),MATCH(C$1,中間シート!$A$2:$AZ$2,0))</f>
        <v/>
      </c>
      <c r="D1806" s="8" t="str">
        <f>INDEX(中間シート!$A$1:$AZ$149,MATCH($A1806&amp;$B1806,中間シート!$A$1:$A$149,0),MATCH(D$1,中間シート!$A$2:$AZ$2,0))</f>
        <v/>
      </c>
      <c r="E1806" t="str">
        <f>IF(
A1806="","",
VLOOKUP(MOD(ROW(A1806)-2, 参照用!$J$12) + 1,参照用!$N$1:$P$50,2,0)
)</f>
        <v>注意サイン</v>
      </c>
      <c r="F1806" t="str">
        <f xml:space="preserve">
IF(A1806="","",
VLOOKUP(MOD(ROW(A1806)-2, 参照用!$J$12) + 1,参照用!$N$1:$P$50,3,0)
)</f>
        <v>憂鬱</v>
      </c>
      <c r="G1806">
        <f xml:space="preserve">
IF(A1806="","",
IFERROR(
INDEX(中間シート!$B:$CB,
MATCH(A1806&amp;B1806,中間シート!$A$1:$A$149,0),
MATCH(F1806,中間シート!$B$2:$CB$2,0)
),
"")
)</f>
        <v>0</v>
      </c>
      <c r="H1806">
        <f t="shared" si="84"/>
        <v>0</v>
      </c>
      <c r="I1806" t="str">
        <f t="shared" si="85"/>
        <v/>
      </c>
      <c r="J1806">
        <f xml:space="preserve">
_xlfn.SWITCH(E1806,
"良好サイン",H1806*VLOOKUP(F1806,参照用!$P$2:$Q$55,2,0),
"注意サイン",H1806*VLOOKUP(F1806,参照用!$P$2:$Q$55,2,0),
""
)</f>
        <v>0</v>
      </c>
      <c r="K1806" s="20">
        <f t="shared" si="86"/>
        <v>60</v>
      </c>
    </row>
    <row r="1807" spans="1:11" x14ac:dyDescent="0.2">
      <c r="A1807" s="8">
        <f>IF(INDEX(中間シート!B$1:B$149,QUOTIENT(ROW(A1807)-2, 参照用!$J$12) + 3,1)&gt;0,
INDEX(中間シート!B$1:B$149,QUOTIENT(ROW(A1807)-2, 参照用!$J$12) + 3,1),
"")</f>
        <v>46040</v>
      </c>
      <c r="B1807" s="8" t="str">
        <f>IF(INDEX(中間シート!D$1:D$149,QUOTIENT(ROW(B1807)-2, 参照用!$J$12) + 3,1)&gt;0,
INDEX(中間シート!D$1:D$149,QUOTIENT(ROW(B1807)-2, 参照用!$J$12) + 3,1),
"")</f>
        <v>朝</v>
      </c>
      <c r="C1807" s="8" t="str">
        <f>INDEX(中間シート!$A$1:$AZ$149,MATCH(A1807&amp;B1807,中間シート!$A$1:$A$149,0),MATCH(C$1,中間シート!$A$2:$AZ$2,0))</f>
        <v/>
      </c>
      <c r="D1807" s="8" t="str">
        <f>INDEX(中間シート!$A$1:$AZ$149,MATCH($A1807&amp;$B1807,中間シート!$A$1:$A$149,0),MATCH(D$1,中間シート!$A$2:$AZ$2,0))</f>
        <v/>
      </c>
      <c r="E1807" t="str">
        <f>IF(
A1807="","",
VLOOKUP(MOD(ROW(A1807)-2, 参照用!$J$12) + 1,参照用!$N$1:$P$50,2,0)
)</f>
        <v>注意サイン</v>
      </c>
      <c r="F1807" t="str">
        <f xml:space="preserve">
IF(A1807="","",
VLOOKUP(MOD(ROW(A1807)-2, 参照用!$J$12) + 1,参照用!$N$1:$P$50,3,0)
)</f>
        <v>やる気が無い</v>
      </c>
      <c r="G1807">
        <f xml:space="preserve">
IF(A1807="","",
IFERROR(
INDEX(中間シート!$B:$CB,
MATCH(A1807&amp;B1807,中間シート!$A$1:$A$149,0),
MATCH(F1807,中間シート!$B$2:$CB$2,0)
),
"")
)</f>
        <v>0</v>
      </c>
      <c r="H1807">
        <f t="shared" si="84"/>
        <v>0</v>
      </c>
      <c r="I1807" t="str">
        <f t="shared" si="85"/>
        <v/>
      </c>
      <c r="J1807">
        <f xml:space="preserve">
_xlfn.SWITCH(E1807,
"良好サイン",H1807*VLOOKUP(F1807,参照用!$P$2:$Q$55,2,0),
"注意サイン",H1807*VLOOKUP(F1807,参照用!$P$2:$Q$55,2,0),
""
)</f>
        <v>0</v>
      </c>
      <c r="K1807" s="20">
        <f t="shared" si="86"/>
        <v>60</v>
      </c>
    </row>
    <row r="1808" spans="1:11" x14ac:dyDescent="0.2">
      <c r="A1808" s="8">
        <f>IF(INDEX(中間シート!B$1:B$149,QUOTIENT(ROW(A1808)-2, 参照用!$J$12) + 3,1)&gt;0,
INDEX(中間シート!B$1:B$149,QUOTIENT(ROW(A1808)-2, 参照用!$J$12) + 3,1),
"")</f>
        <v>46040</v>
      </c>
      <c r="B1808" s="8" t="str">
        <f>IF(INDEX(中間シート!D$1:D$149,QUOTIENT(ROW(B1808)-2, 参照用!$J$12) + 3,1)&gt;0,
INDEX(中間シート!D$1:D$149,QUOTIENT(ROW(B1808)-2, 参照用!$J$12) + 3,1),
"")</f>
        <v>朝</v>
      </c>
      <c r="C1808" s="8" t="str">
        <f>INDEX(中間シート!$A$1:$AZ$149,MATCH(A1808&amp;B1808,中間シート!$A$1:$A$149,0),MATCH(C$1,中間シート!$A$2:$AZ$2,0))</f>
        <v/>
      </c>
      <c r="D1808" s="8" t="str">
        <f>INDEX(中間シート!$A$1:$AZ$149,MATCH($A1808&amp;$B1808,中間シート!$A$1:$A$149,0),MATCH(D$1,中間シート!$A$2:$AZ$2,0))</f>
        <v/>
      </c>
      <c r="E1808" t="str">
        <f>IF(
A1808="","",
VLOOKUP(MOD(ROW(A1808)-2, 参照用!$J$12) + 1,参照用!$N$1:$P$50,2,0)
)</f>
        <v>注意サイン</v>
      </c>
      <c r="F1808" t="str">
        <f xml:space="preserve">
IF(A1808="","",
VLOOKUP(MOD(ROW(A1808)-2, 参照用!$J$12) + 1,参照用!$N$1:$P$50,3,0)
)</f>
        <v>物忘れ</v>
      </c>
      <c r="G1808">
        <f xml:space="preserve">
IF(A1808="","",
IFERROR(
INDEX(中間シート!$B:$CB,
MATCH(A1808&amp;B1808,中間シート!$A$1:$A$149,0),
MATCH(F1808,中間シート!$B$2:$CB$2,0)
),
"")
)</f>
        <v>0</v>
      </c>
      <c r="H1808">
        <f t="shared" si="84"/>
        <v>0</v>
      </c>
      <c r="I1808" t="str">
        <f t="shared" si="85"/>
        <v/>
      </c>
      <c r="J1808">
        <f xml:space="preserve">
_xlfn.SWITCH(E1808,
"良好サイン",H1808*VLOOKUP(F1808,参照用!$P$2:$Q$55,2,0),
"注意サイン",H1808*VLOOKUP(F1808,参照用!$P$2:$Q$55,2,0),
""
)</f>
        <v>0</v>
      </c>
      <c r="K1808" s="20">
        <f t="shared" si="86"/>
        <v>60</v>
      </c>
    </row>
    <row r="1809" spans="1:11" x14ac:dyDescent="0.2">
      <c r="A1809" s="8">
        <f>IF(INDEX(中間シート!B$1:B$149,QUOTIENT(ROW(A1809)-2, 参照用!$J$12) + 3,1)&gt;0,
INDEX(中間シート!B$1:B$149,QUOTIENT(ROW(A1809)-2, 参照用!$J$12) + 3,1),
"")</f>
        <v>46040</v>
      </c>
      <c r="B1809" s="8" t="str">
        <f>IF(INDEX(中間シート!D$1:D$149,QUOTIENT(ROW(B1809)-2, 参照用!$J$12) + 3,1)&gt;0,
INDEX(中間シート!D$1:D$149,QUOTIENT(ROW(B1809)-2, 参照用!$J$12) + 3,1),
"")</f>
        <v>朝</v>
      </c>
      <c r="C1809" s="8" t="str">
        <f>INDEX(中間シート!$A$1:$AZ$149,MATCH(A1809&amp;B1809,中間シート!$A$1:$A$149,0),MATCH(C$1,中間シート!$A$2:$AZ$2,0))</f>
        <v/>
      </c>
      <c r="D1809" s="8" t="str">
        <f>INDEX(中間シート!$A$1:$AZ$149,MATCH($A1809&amp;$B1809,中間シート!$A$1:$A$149,0),MATCH(D$1,中間シート!$A$2:$AZ$2,0))</f>
        <v/>
      </c>
      <c r="E1809" t="str">
        <f>IF(
A1809="","",
VLOOKUP(MOD(ROW(A1809)-2, 参照用!$J$12) + 1,参照用!$N$1:$P$50,2,0)
)</f>
        <v>悪化サイン</v>
      </c>
      <c r="F1809" t="str">
        <f xml:space="preserve">
IF(A1809="","",
VLOOKUP(MOD(ROW(A1809)-2, 参照用!$J$12) + 1,参照用!$N$1:$P$50,3,0)
)</f>
        <v>イライラ</v>
      </c>
      <c r="G1809">
        <f xml:space="preserve">
IF(A1809="","",
IFERROR(
INDEX(中間シート!$B:$CB,
MATCH(A1809&amp;B1809,中間シート!$A$1:$A$149,0),
MATCH(F1809,中間シート!$B$2:$CB$2,0)
),
"")
)</f>
        <v>0</v>
      </c>
      <c r="H1809">
        <f t="shared" si="84"/>
        <v>0</v>
      </c>
      <c r="I1809" t="str">
        <f t="shared" si="85"/>
        <v/>
      </c>
      <c r="J1809" t="str">
        <f xml:space="preserve">
_xlfn.SWITCH(E1809,
"良好サイン",H1809*VLOOKUP(F1809,参照用!$P$2:$Q$55,2,0),
"注意サイン",H1809*VLOOKUP(F1809,参照用!$P$2:$Q$55,2,0),
""
)</f>
        <v/>
      </c>
      <c r="K1809" s="20">
        <f t="shared" si="86"/>
        <v>60</v>
      </c>
    </row>
    <row r="1810" spans="1:11" x14ac:dyDescent="0.2">
      <c r="A1810" s="8">
        <f>IF(INDEX(中間シート!B$1:B$149,QUOTIENT(ROW(A1810)-2, 参照用!$J$12) + 3,1)&gt;0,
INDEX(中間シート!B$1:B$149,QUOTIENT(ROW(A1810)-2, 参照用!$J$12) + 3,1),
"")</f>
        <v>46040</v>
      </c>
      <c r="B1810" s="8" t="str">
        <f>IF(INDEX(中間シート!D$1:D$149,QUOTIENT(ROW(B1810)-2, 参照用!$J$12) + 3,1)&gt;0,
INDEX(中間シート!D$1:D$149,QUOTIENT(ROW(B1810)-2, 参照用!$J$12) + 3,1),
"")</f>
        <v>朝</v>
      </c>
      <c r="C1810" s="8" t="str">
        <f>INDEX(中間シート!$A$1:$AZ$149,MATCH(A1810&amp;B1810,中間シート!$A$1:$A$149,0),MATCH(C$1,中間シート!$A$2:$AZ$2,0))</f>
        <v/>
      </c>
      <c r="D1810" s="8" t="str">
        <f>INDEX(中間シート!$A$1:$AZ$149,MATCH($A1810&amp;$B1810,中間シート!$A$1:$A$149,0),MATCH(D$1,中間シート!$A$2:$AZ$2,0))</f>
        <v/>
      </c>
      <c r="E1810" t="str">
        <f>IF(
A1810="","",
VLOOKUP(MOD(ROW(A1810)-2, 参照用!$J$12) + 1,参照用!$N$1:$P$50,2,0)
)</f>
        <v>悪化サイン</v>
      </c>
      <c r="F1810" t="str">
        <f xml:space="preserve">
IF(A1810="","",
VLOOKUP(MOD(ROW(A1810)-2, 参照用!$J$12) + 1,参照用!$N$1:$P$50,3,0)
)</f>
        <v>恐怖心</v>
      </c>
      <c r="G1810">
        <f xml:space="preserve">
IF(A1810="","",
IFERROR(
INDEX(中間シート!$B:$CB,
MATCH(A1810&amp;B1810,中間シート!$A$1:$A$149,0),
MATCH(F1810,中間シート!$B$2:$CB$2,0)
),
"")
)</f>
        <v>0</v>
      </c>
      <c r="H1810">
        <f t="shared" si="84"/>
        <v>0</v>
      </c>
      <c r="I1810" t="str">
        <f t="shared" si="85"/>
        <v/>
      </c>
      <c r="J1810" t="str">
        <f xml:space="preserve">
_xlfn.SWITCH(E1810,
"良好サイン",H1810*VLOOKUP(F1810,参照用!$P$2:$Q$55,2,0),
"注意サイン",H1810*VLOOKUP(F1810,参照用!$P$2:$Q$55,2,0),
""
)</f>
        <v/>
      </c>
      <c r="K1810" s="20">
        <f t="shared" si="86"/>
        <v>60</v>
      </c>
    </row>
    <row r="1811" spans="1:11" x14ac:dyDescent="0.2">
      <c r="A1811" s="8">
        <f>IF(INDEX(中間シート!B$1:B$149,QUOTIENT(ROW(A1811)-2, 参照用!$J$12) + 3,1)&gt;0,
INDEX(中間シート!B$1:B$149,QUOTIENT(ROW(A1811)-2, 参照用!$J$12) + 3,1),
"")</f>
        <v>46040</v>
      </c>
      <c r="B1811" s="8" t="str">
        <f>IF(INDEX(中間シート!D$1:D$149,QUOTIENT(ROW(B1811)-2, 参照用!$J$12) + 3,1)&gt;0,
INDEX(中間シート!D$1:D$149,QUOTIENT(ROW(B1811)-2, 参照用!$J$12) + 3,1),
"")</f>
        <v>朝</v>
      </c>
      <c r="C1811" s="8" t="str">
        <f>INDEX(中間シート!$A$1:$AZ$149,MATCH(A1811&amp;B1811,中間シート!$A$1:$A$149,0),MATCH(C$1,中間シート!$A$2:$AZ$2,0))</f>
        <v/>
      </c>
      <c r="D1811" s="8" t="str">
        <f>INDEX(中間シート!$A$1:$AZ$149,MATCH($A1811&amp;$B1811,中間シート!$A$1:$A$149,0),MATCH(D$1,中間シート!$A$2:$AZ$2,0))</f>
        <v/>
      </c>
      <c r="E1811" t="str">
        <f>IF(
A1811="","",
VLOOKUP(MOD(ROW(A1811)-2, 参照用!$J$12) + 1,参照用!$N$1:$P$50,2,0)
)</f>
        <v>悪化サイン</v>
      </c>
      <c r="F1811" t="str">
        <f xml:space="preserve">
IF(A1811="","",
VLOOKUP(MOD(ROW(A1811)-2, 参照用!$J$12) + 1,参照用!$N$1:$P$50,3,0)
)</f>
        <v>外出不可</v>
      </c>
      <c r="G1811">
        <f xml:space="preserve">
IF(A1811="","",
IFERROR(
INDEX(中間シート!$B:$CB,
MATCH(A1811&amp;B1811,中間シート!$A$1:$A$149,0),
MATCH(F1811,中間シート!$B$2:$CB$2,0)
),
"")
)</f>
        <v>0</v>
      </c>
      <c r="H1811">
        <f t="shared" si="84"/>
        <v>0</v>
      </c>
      <c r="I1811" t="str">
        <f t="shared" si="85"/>
        <v/>
      </c>
      <c r="J1811" t="str">
        <f xml:space="preserve">
_xlfn.SWITCH(E1811,
"良好サイン",H1811*VLOOKUP(F1811,参照用!$P$2:$Q$55,2,0),
"注意サイン",H1811*VLOOKUP(F1811,参照用!$P$2:$Q$55,2,0),
""
)</f>
        <v/>
      </c>
      <c r="K1811" s="20">
        <f t="shared" si="86"/>
        <v>60</v>
      </c>
    </row>
    <row r="1812" spans="1:11" x14ac:dyDescent="0.2">
      <c r="A1812" s="8">
        <f>IF(INDEX(中間シート!B$1:B$149,QUOTIENT(ROW(A1812)-2, 参照用!$J$12) + 3,1)&gt;0,
INDEX(中間シート!B$1:B$149,QUOTIENT(ROW(A1812)-2, 参照用!$J$12) + 3,1),
"")</f>
        <v>46040</v>
      </c>
      <c r="B1812" s="8" t="str">
        <f>IF(INDEX(中間シート!D$1:D$149,QUOTIENT(ROW(B1812)-2, 参照用!$J$12) + 3,1)&gt;0,
INDEX(中間シート!D$1:D$149,QUOTIENT(ROW(B1812)-2, 参照用!$J$12) + 3,1),
"")</f>
        <v>朝</v>
      </c>
      <c r="C1812" s="8" t="str">
        <f>INDEX(中間シート!$A$1:$AZ$149,MATCH(A1812&amp;B1812,中間シート!$A$1:$A$149,0),MATCH(C$1,中間シート!$A$2:$AZ$2,0))</f>
        <v/>
      </c>
      <c r="D1812" s="8" t="str">
        <f>INDEX(中間シート!$A$1:$AZ$149,MATCH($A1812&amp;$B1812,中間シート!$A$1:$A$149,0),MATCH(D$1,中間シート!$A$2:$AZ$2,0))</f>
        <v/>
      </c>
      <c r="E1812" t="str">
        <f>IF(
A1812="","",
VLOOKUP(MOD(ROW(A1812)-2, 参照用!$J$12) + 1,参照用!$N$1:$P$50,2,0)
)</f>
        <v>悪化サイン</v>
      </c>
      <c r="F1812" t="str">
        <f xml:space="preserve">
IF(A1812="","",
VLOOKUP(MOD(ROW(A1812)-2, 参照用!$J$12) + 1,参照用!$N$1:$P$50,3,0)
)</f>
        <v>思考不能</v>
      </c>
      <c r="G1812">
        <f xml:space="preserve">
IF(A1812="","",
IFERROR(
INDEX(中間シート!$B:$CB,
MATCH(A1812&amp;B1812,中間シート!$A$1:$A$149,0),
MATCH(F1812,中間シート!$B$2:$CB$2,0)
),
"")
)</f>
        <v>0</v>
      </c>
      <c r="H1812">
        <f t="shared" si="84"/>
        <v>0</v>
      </c>
      <c r="I1812" t="str">
        <f t="shared" si="85"/>
        <v/>
      </c>
      <c r="J1812" t="str">
        <f xml:space="preserve">
_xlfn.SWITCH(E1812,
"良好サイン",H1812*VLOOKUP(F1812,参照用!$P$2:$Q$55,2,0),
"注意サイン",H1812*VLOOKUP(F1812,参照用!$P$2:$Q$55,2,0),
""
)</f>
        <v/>
      </c>
      <c r="K1812" s="20">
        <f t="shared" si="86"/>
        <v>60</v>
      </c>
    </row>
    <row r="1813" spans="1:11" x14ac:dyDescent="0.2">
      <c r="A1813" s="8">
        <f>IF(INDEX(中間シート!B$1:B$149,QUOTIENT(ROW(A1813)-2, 参照用!$J$12) + 3,1)&gt;0,
INDEX(中間シート!B$1:B$149,QUOTIENT(ROW(A1813)-2, 参照用!$J$12) + 3,1),
"")</f>
        <v>46040</v>
      </c>
      <c r="B1813" s="8" t="str">
        <f>IF(INDEX(中間シート!D$1:D$149,QUOTIENT(ROW(B1813)-2, 参照用!$J$12) + 3,1)&gt;0,
INDEX(中間シート!D$1:D$149,QUOTIENT(ROW(B1813)-2, 参照用!$J$12) + 3,1),
"")</f>
        <v>朝</v>
      </c>
      <c r="C1813" s="8" t="str">
        <f>INDEX(中間シート!$A$1:$AZ$149,MATCH(A1813&amp;B1813,中間シート!$A$1:$A$149,0),MATCH(C$1,中間シート!$A$2:$AZ$2,0))</f>
        <v/>
      </c>
      <c r="D1813" s="8" t="str">
        <f>INDEX(中間シート!$A$1:$AZ$149,MATCH($A1813&amp;$B1813,中間シート!$A$1:$A$149,0),MATCH(D$1,中間シート!$A$2:$AZ$2,0))</f>
        <v/>
      </c>
      <c r="E1813" t="str">
        <f>IF(
A1813="","",
VLOOKUP(MOD(ROW(A1813)-2, 参照用!$J$12) + 1,参照用!$N$1:$P$50,2,0)
)</f>
        <v>悪化サイン</v>
      </c>
      <c r="F1813" t="str">
        <f xml:space="preserve">
IF(A1813="","",
VLOOKUP(MOD(ROW(A1813)-2, 参照用!$J$12) + 1,参照用!$N$1:$P$50,3,0)
)</f>
        <v>人間不信</v>
      </c>
      <c r="G1813">
        <f xml:space="preserve">
IF(A1813="","",
IFERROR(
INDEX(中間シート!$B:$CB,
MATCH(A1813&amp;B1813,中間シート!$A$1:$A$149,0),
MATCH(F1813,中間シート!$B$2:$CB$2,0)
),
"")
)</f>
        <v>0</v>
      </c>
      <c r="H1813">
        <f t="shared" si="84"/>
        <v>0</v>
      </c>
      <c r="I1813" t="str">
        <f t="shared" si="85"/>
        <v/>
      </c>
      <c r="J1813" t="str">
        <f xml:space="preserve">
_xlfn.SWITCH(E1813,
"良好サイン",H1813*VLOOKUP(F1813,参照用!$P$2:$Q$55,2,0),
"注意サイン",H1813*VLOOKUP(F1813,参照用!$P$2:$Q$55,2,0),
""
)</f>
        <v/>
      </c>
      <c r="K1813" s="20">
        <f t="shared" si="86"/>
        <v>60</v>
      </c>
    </row>
    <row r="1814" spans="1:11" x14ac:dyDescent="0.2">
      <c r="A1814" s="8">
        <f>IF(INDEX(中間シート!B$1:B$149,QUOTIENT(ROW(A1814)-2, 参照用!$J$12) + 3,1)&gt;0,
INDEX(中間シート!B$1:B$149,QUOTIENT(ROW(A1814)-2, 参照用!$J$12) + 3,1),
"")</f>
        <v>46040</v>
      </c>
      <c r="B1814" s="8" t="str">
        <f>IF(INDEX(中間シート!D$1:D$149,QUOTIENT(ROW(B1814)-2, 参照用!$J$12) + 3,1)&gt;0,
INDEX(中間シート!D$1:D$149,QUOTIENT(ROW(B1814)-2, 参照用!$J$12) + 3,1),
"")</f>
        <v>朝</v>
      </c>
      <c r="C1814" s="8" t="str">
        <f>INDEX(中間シート!$A$1:$AZ$149,MATCH(A1814&amp;B1814,中間シート!$A$1:$A$149,0),MATCH(C$1,中間シート!$A$2:$AZ$2,0))</f>
        <v/>
      </c>
      <c r="D1814" s="8" t="str">
        <f>INDEX(中間シート!$A$1:$AZ$149,MATCH($A1814&amp;$B1814,中間シート!$A$1:$A$149,0),MATCH(D$1,中間シート!$A$2:$AZ$2,0))</f>
        <v/>
      </c>
      <c r="E1814" t="str">
        <f>IF(
A1814="","",
VLOOKUP(MOD(ROW(A1814)-2, 参照用!$J$12) + 1,参照用!$N$1:$P$50,2,0)
)</f>
        <v>悪化サイン</v>
      </c>
      <c r="F1814" t="str">
        <f xml:space="preserve">
IF(A1814="","",
VLOOKUP(MOD(ROW(A1814)-2, 参照用!$J$12) + 1,参照用!$N$1:$P$50,3,0)
)</f>
        <v>破壊衝動</v>
      </c>
      <c r="G1814">
        <f xml:space="preserve">
IF(A1814="","",
IFERROR(
INDEX(中間シート!$B:$CB,
MATCH(A1814&amp;B1814,中間シート!$A$1:$A$149,0),
MATCH(F1814,中間シート!$B$2:$CB$2,0)
),
"")
)</f>
        <v>0</v>
      </c>
      <c r="H1814">
        <f t="shared" si="84"/>
        <v>0</v>
      </c>
      <c r="I1814" t="str">
        <f t="shared" si="85"/>
        <v/>
      </c>
      <c r="J1814" t="str">
        <f xml:space="preserve">
_xlfn.SWITCH(E1814,
"良好サイン",H1814*VLOOKUP(F1814,参照用!$P$2:$Q$55,2,0),
"注意サイン",H1814*VLOOKUP(F1814,参照用!$P$2:$Q$55,2,0),
""
)</f>
        <v/>
      </c>
      <c r="K1814" s="20">
        <f t="shared" si="86"/>
        <v>60</v>
      </c>
    </row>
    <row r="1815" spans="1:11" x14ac:dyDescent="0.2">
      <c r="A1815" s="8">
        <f>IF(INDEX(中間シート!B$1:B$149,QUOTIENT(ROW(A1815)-2, 参照用!$J$12) + 3,1)&gt;0,
INDEX(中間シート!B$1:B$149,QUOTIENT(ROW(A1815)-2, 参照用!$J$12) + 3,1),
"")</f>
        <v>46040</v>
      </c>
      <c r="B1815" s="8" t="str">
        <f>IF(INDEX(中間シート!D$1:D$149,QUOTIENT(ROW(B1815)-2, 参照用!$J$12) + 3,1)&gt;0,
INDEX(中間シート!D$1:D$149,QUOTIENT(ROW(B1815)-2, 参照用!$J$12) + 3,1),
"")</f>
        <v>朝</v>
      </c>
      <c r="C1815" s="8" t="str">
        <f>INDEX(中間シート!$A$1:$AZ$149,MATCH(A1815&amp;B1815,中間シート!$A$1:$A$149,0),MATCH(C$1,中間シート!$A$2:$AZ$2,0))</f>
        <v/>
      </c>
      <c r="D1815" s="8" t="str">
        <f>INDEX(中間シート!$A$1:$AZ$149,MATCH($A1815&amp;$B1815,中間シート!$A$1:$A$149,0),MATCH(D$1,中間シート!$A$2:$AZ$2,0))</f>
        <v/>
      </c>
      <c r="E1815" t="str">
        <f>IF(
A1815="","",
VLOOKUP(MOD(ROW(A1815)-2, 参照用!$J$12) + 1,参照用!$N$1:$P$50,2,0)
)</f>
        <v>リカバリー</v>
      </c>
      <c r="F1815" t="str">
        <f xml:space="preserve">
IF(A1815="","",
VLOOKUP(MOD(ROW(A1815)-2, 参照用!$J$12) + 1,参照用!$N$1:$P$50,3,0)
)</f>
        <v>ストレッチ</v>
      </c>
      <c r="G1815">
        <f xml:space="preserve">
IF(A1815="","",
IFERROR(
INDEX(中間シート!$B:$CB,
MATCH(A1815&amp;B1815,中間シート!$A$1:$A$149,0),
MATCH(F1815,中間シート!$B$2:$CB$2,0)
),
"")
)</f>
        <v>0</v>
      </c>
      <c r="H1815">
        <f t="shared" si="84"/>
        <v>0</v>
      </c>
      <c r="I1815" t="str">
        <f t="shared" si="85"/>
        <v/>
      </c>
      <c r="J1815" t="str">
        <f xml:space="preserve">
_xlfn.SWITCH(E1815,
"良好サイン",H1815*VLOOKUP(F1815,参照用!$P$2:$Q$55,2,0),
"注意サイン",H1815*VLOOKUP(F1815,参照用!$P$2:$Q$55,2,0),
""
)</f>
        <v/>
      </c>
      <c r="K1815" s="20">
        <f t="shared" si="86"/>
        <v>60</v>
      </c>
    </row>
    <row r="1816" spans="1:11" x14ac:dyDescent="0.2">
      <c r="A1816" s="8">
        <f>IF(INDEX(中間シート!B$1:B$149,QUOTIENT(ROW(A1816)-2, 参照用!$J$12) + 3,1)&gt;0,
INDEX(中間シート!B$1:B$149,QUOTIENT(ROW(A1816)-2, 参照用!$J$12) + 3,1),
"")</f>
        <v>46040</v>
      </c>
      <c r="B1816" s="8" t="str">
        <f>IF(INDEX(中間シート!D$1:D$149,QUOTIENT(ROW(B1816)-2, 参照用!$J$12) + 3,1)&gt;0,
INDEX(中間シート!D$1:D$149,QUOTIENT(ROW(B1816)-2, 参照用!$J$12) + 3,1),
"")</f>
        <v>朝</v>
      </c>
      <c r="C1816" s="8" t="str">
        <f>INDEX(中間シート!$A$1:$AZ$149,MATCH(A1816&amp;B1816,中間シート!$A$1:$A$149,0),MATCH(C$1,中間シート!$A$2:$AZ$2,0))</f>
        <v/>
      </c>
      <c r="D1816" s="8" t="str">
        <f>INDEX(中間シート!$A$1:$AZ$149,MATCH($A1816&amp;$B1816,中間シート!$A$1:$A$149,0),MATCH(D$1,中間シート!$A$2:$AZ$2,0))</f>
        <v/>
      </c>
      <c r="E1816" t="str">
        <f>IF(
A1816="","",
VLOOKUP(MOD(ROW(A1816)-2, 参照用!$J$12) + 1,参照用!$N$1:$P$50,2,0)
)</f>
        <v>リカバリー</v>
      </c>
      <c r="F1816" t="str">
        <f xml:space="preserve">
IF(A1816="","",
VLOOKUP(MOD(ROW(A1816)-2, 参照用!$J$12) + 1,参照用!$N$1:$P$50,3,0)
)</f>
        <v>仮眠</v>
      </c>
      <c r="G1816">
        <f xml:space="preserve">
IF(A1816="","",
IFERROR(
INDEX(中間シート!$B:$CB,
MATCH(A1816&amp;B1816,中間シート!$A$1:$A$149,0),
MATCH(F1816,中間シート!$B$2:$CB$2,0)
),
"")
)</f>
        <v>0</v>
      </c>
      <c r="H1816">
        <f t="shared" si="84"/>
        <v>0</v>
      </c>
      <c r="I1816" t="str">
        <f t="shared" si="85"/>
        <v/>
      </c>
      <c r="J1816" t="str">
        <f xml:space="preserve">
_xlfn.SWITCH(E1816,
"良好サイン",H1816*VLOOKUP(F1816,参照用!$P$2:$Q$55,2,0),
"注意サイン",H1816*VLOOKUP(F1816,参照用!$P$2:$Q$55,2,0),
""
)</f>
        <v/>
      </c>
      <c r="K1816" s="20">
        <f t="shared" si="86"/>
        <v>60</v>
      </c>
    </row>
    <row r="1817" spans="1:11" x14ac:dyDescent="0.2">
      <c r="A1817" s="8">
        <f>IF(INDEX(中間シート!B$1:B$149,QUOTIENT(ROW(A1817)-2, 参照用!$J$12) + 3,1)&gt;0,
INDEX(中間シート!B$1:B$149,QUOTIENT(ROW(A1817)-2, 参照用!$J$12) + 3,1),
"")</f>
        <v>46040</v>
      </c>
      <c r="B1817" s="8" t="str">
        <f>IF(INDEX(中間シート!D$1:D$149,QUOTIENT(ROW(B1817)-2, 参照用!$J$12) + 3,1)&gt;0,
INDEX(中間シート!D$1:D$149,QUOTIENT(ROW(B1817)-2, 参照用!$J$12) + 3,1),
"")</f>
        <v>朝</v>
      </c>
      <c r="C1817" s="8" t="str">
        <f>INDEX(中間シート!$A$1:$AZ$149,MATCH(A1817&amp;B1817,中間シート!$A$1:$A$149,0),MATCH(C$1,中間シート!$A$2:$AZ$2,0))</f>
        <v/>
      </c>
      <c r="D1817" s="8" t="str">
        <f>INDEX(中間シート!$A$1:$AZ$149,MATCH($A1817&amp;$B1817,中間シート!$A$1:$A$149,0),MATCH(D$1,中間シート!$A$2:$AZ$2,0))</f>
        <v/>
      </c>
      <c r="E1817" t="str">
        <f>IF(
A1817="","",
VLOOKUP(MOD(ROW(A1817)-2, 参照用!$J$12) + 1,参照用!$N$1:$P$50,2,0)
)</f>
        <v>リカバリー</v>
      </c>
      <c r="F1817" t="str">
        <f xml:space="preserve">
IF(A1817="","",
VLOOKUP(MOD(ROW(A1817)-2, 参照用!$J$12) + 1,参照用!$N$1:$P$50,3,0)
)</f>
        <v>音楽</v>
      </c>
      <c r="G1817">
        <f xml:space="preserve">
IF(A1817="","",
IFERROR(
INDEX(中間シート!$B:$CB,
MATCH(A1817&amp;B1817,中間シート!$A$1:$A$149,0),
MATCH(F1817,中間シート!$B$2:$CB$2,0)
),
"")
)</f>
        <v>0</v>
      </c>
      <c r="H1817">
        <f t="shared" si="84"/>
        <v>0</v>
      </c>
      <c r="I1817" t="str">
        <f t="shared" si="85"/>
        <v/>
      </c>
      <c r="J1817" t="str">
        <f xml:space="preserve">
_xlfn.SWITCH(E1817,
"良好サイン",H1817*VLOOKUP(F1817,参照用!$P$2:$Q$55,2,0),
"注意サイン",H1817*VLOOKUP(F1817,参照用!$P$2:$Q$55,2,0),
""
)</f>
        <v/>
      </c>
      <c r="K1817" s="20">
        <f t="shared" si="86"/>
        <v>60</v>
      </c>
    </row>
    <row r="1818" spans="1:11" x14ac:dyDescent="0.2">
      <c r="A1818" s="8">
        <f>IF(INDEX(中間シート!B$1:B$149,QUOTIENT(ROW(A1818)-2, 参照用!$J$12) + 3,1)&gt;0,
INDEX(中間シート!B$1:B$149,QUOTIENT(ROW(A1818)-2, 参照用!$J$12) + 3,1),
"")</f>
        <v>46040</v>
      </c>
      <c r="B1818" s="8" t="str">
        <f>IF(INDEX(中間シート!D$1:D$149,QUOTIENT(ROW(B1818)-2, 参照用!$J$12) + 3,1)&gt;0,
INDEX(中間シート!D$1:D$149,QUOTIENT(ROW(B1818)-2, 参照用!$J$12) + 3,1),
"")</f>
        <v>朝</v>
      </c>
      <c r="C1818" s="8" t="str">
        <f>INDEX(中間シート!$A$1:$AZ$149,MATCH(A1818&amp;B1818,中間シート!$A$1:$A$149,0),MATCH(C$1,中間シート!$A$2:$AZ$2,0))</f>
        <v/>
      </c>
      <c r="D1818" s="8" t="str">
        <f>INDEX(中間シート!$A$1:$AZ$149,MATCH($A1818&amp;$B1818,中間シート!$A$1:$A$149,0),MATCH(D$1,中間シート!$A$2:$AZ$2,0))</f>
        <v/>
      </c>
      <c r="E1818" t="str">
        <f>IF(
A1818="","",
VLOOKUP(MOD(ROW(A1818)-2, 参照用!$J$12) + 1,参照用!$N$1:$P$50,2,0)
)</f>
        <v>リカバリー</v>
      </c>
      <c r="F1818" t="str">
        <f xml:space="preserve">
IF(A1818="","",
VLOOKUP(MOD(ROW(A1818)-2, 参照用!$J$12) + 1,参照用!$N$1:$P$50,3,0)
)</f>
        <v>頓服</v>
      </c>
      <c r="G1818">
        <f xml:space="preserve">
IF(A1818="","",
IFERROR(
INDEX(中間シート!$B:$CB,
MATCH(A1818&amp;B1818,中間シート!$A$1:$A$149,0),
MATCH(F1818,中間シート!$B$2:$CB$2,0)
),
"")
)</f>
        <v>0</v>
      </c>
      <c r="H1818">
        <f t="shared" si="84"/>
        <v>0</v>
      </c>
      <c r="I1818" t="str">
        <f t="shared" si="85"/>
        <v/>
      </c>
      <c r="J1818" t="str">
        <f xml:space="preserve">
_xlfn.SWITCH(E1818,
"良好サイン",H1818*VLOOKUP(F1818,参照用!$P$2:$Q$55,2,0),
"注意サイン",H1818*VLOOKUP(F1818,参照用!$P$2:$Q$55,2,0),
""
)</f>
        <v/>
      </c>
      <c r="K1818" s="20">
        <f t="shared" si="86"/>
        <v>60</v>
      </c>
    </row>
    <row r="1819" spans="1:11" x14ac:dyDescent="0.2">
      <c r="A1819" s="8">
        <f>IF(INDEX(中間シート!B$1:B$149,QUOTIENT(ROW(A1819)-2, 参照用!$J$12) + 3,1)&gt;0,
INDEX(中間シート!B$1:B$149,QUOTIENT(ROW(A1819)-2, 参照用!$J$12) + 3,1),
"")</f>
        <v>46040</v>
      </c>
      <c r="B1819" s="8" t="str">
        <f>IF(INDEX(中間シート!D$1:D$149,QUOTIENT(ROW(B1819)-2, 参照用!$J$12) + 3,1)&gt;0,
INDEX(中間シート!D$1:D$149,QUOTIENT(ROW(B1819)-2, 参照用!$J$12) + 3,1),
"")</f>
        <v>朝</v>
      </c>
      <c r="C1819" s="8" t="str">
        <f>INDEX(中間シート!$A$1:$AZ$149,MATCH(A1819&amp;B1819,中間シート!$A$1:$A$149,0),MATCH(C$1,中間シート!$A$2:$AZ$2,0))</f>
        <v/>
      </c>
      <c r="D1819" s="8" t="str">
        <f>INDEX(中間シート!$A$1:$AZ$149,MATCH($A1819&amp;$B1819,中間シート!$A$1:$A$149,0),MATCH(D$1,中間シート!$A$2:$AZ$2,0))</f>
        <v/>
      </c>
      <c r="E1819" t="str">
        <f>IF(
A1819="","",
VLOOKUP(MOD(ROW(A1819)-2, 参照用!$J$12) + 1,参照用!$N$1:$P$50,2,0)
)</f>
        <v>リカバリー</v>
      </c>
      <c r="F1819" t="str">
        <f xml:space="preserve">
IF(A1819="","",
VLOOKUP(MOD(ROW(A1819)-2, 参照用!$J$12) + 1,参照用!$N$1:$P$50,3,0)
)</f>
        <v>散歩</v>
      </c>
      <c r="G1819">
        <f xml:space="preserve">
IF(A1819="","",
IFERROR(
INDEX(中間シート!$B:$CB,
MATCH(A1819&amp;B1819,中間シート!$A$1:$A$149,0),
MATCH(F1819,中間シート!$B$2:$CB$2,0)
),
"")
)</f>
        <v>0</v>
      </c>
      <c r="H1819">
        <f t="shared" si="84"/>
        <v>0</v>
      </c>
      <c r="I1819" t="str">
        <f t="shared" si="85"/>
        <v/>
      </c>
      <c r="J1819" t="str">
        <f xml:space="preserve">
_xlfn.SWITCH(E1819,
"良好サイン",H1819*VLOOKUP(F1819,参照用!$P$2:$Q$55,2,0),
"注意サイン",H1819*VLOOKUP(F1819,参照用!$P$2:$Q$55,2,0),
""
)</f>
        <v/>
      </c>
      <c r="K1819" s="20">
        <f t="shared" si="86"/>
        <v>60</v>
      </c>
    </row>
    <row r="1820" spans="1:11" x14ac:dyDescent="0.2">
      <c r="A1820" s="8">
        <f>IF(INDEX(中間シート!B$1:B$149,QUOTIENT(ROW(A1820)-2, 参照用!$J$12) + 3,1)&gt;0,
INDEX(中間シート!B$1:B$149,QUOTIENT(ROW(A1820)-2, 参照用!$J$12) + 3,1),
"")</f>
        <v>46040</v>
      </c>
      <c r="B1820" s="8" t="str">
        <f>IF(INDEX(中間シート!D$1:D$149,QUOTIENT(ROW(B1820)-2, 参照用!$J$12) + 3,1)&gt;0,
INDEX(中間シート!D$1:D$149,QUOTIENT(ROW(B1820)-2, 参照用!$J$12) + 3,1),
"")</f>
        <v>朝</v>
      </c>
      <c r="C1820" s="8" t="str">
        <f>INDEX(中間シート!$A$1:$AZ$149,MATCH(A1820&amp;B1820,中間シート!$A$1:$A$149,0),MATCH(C$1,中間シート!$A$2:$AZ$2,0))</f>
        <v/>
      </c>
      <c r="D1820" s="8" t="str">
        <f>INDEX(中間シート!$A$1:$AZ$149,MATCH($A1820&amp;$B1820,中間シート!$A$1:$A$149,0),MATCH(D$1,中間シート!$A$2:$AZ$2,0))</f>
        <v/>
      </c>
      <c r="E1820" t="str">
        <f>IF(
A1820="","",
VLOOKUP(MOD(ROW(A1820)-2, 参照用!$J$12) + 1,参照用!$N$1:$P$50,2,0)
)</f>
        <v>服薬</v>
      </c>
      <c r="F1820" t="str">
        <f xml:space="preserve">
IF(A1820="","",
VLOOKUP(MOD(ROW(A1820)-2, 参照用!$J$12) + 1,参照用!$N$1:$P$50,3,0)
)</f>
        <v>いつもの薬</v>
      </c>
      <c r="G1820">
        <f xml:space="preserve">
IF(A1820="","",
IFERROR(
INDEX(中間シート!$B:$CB,
MATCH(A1820&amp;B1820,中間シート!$A$1:$A$149,0),
MATCH(F1820,中間シート!$B$2:$CB$2,0)
),
"")
)</f>
        <v>0</v>
      </c>
      <c r="H1820">
        <f t="shared" si="84"/>
        <v>0</v>
      </c>
      <c r="I1820" t="str">
        <f t="shared" si="85"/>
        <v/>
      </c>
      <c r="J1820" t="str">
        <f xml:space="preserve">
_xlfn.SWITCH(E1820,
"良好サイン",H1820*VLOOKUP(F1820,参照用!$P$2:$Q$55,2,0),
"注意サイン",H1820*VLOOKUP(F1820,参照用!$P$2:$Q$55,2,0),
""
)</f>
        <v/>
      </c>
      <c r="K1820" s="20">
        <f t="shared" si="86"/>
        <v>60</v>
      </c>
    </row>
    <row r="1821" spans="1:11" x14ac:dyDescent="0.2">
      <c r="A1821" s="8">
        <f>IF(INDEX(中間シート!B$1:B$149,QUOTIENT(ROW(A1821)-2, 参照用!$J$12) + 3,1)&gt;0,
INDEX(中間シート!B$1:B$149,QUOTIENT(ROW(A1821)-2, 参照用!$J$12) + 3,1),
"")</f>
        <v>46040</v>
      </c>
      <c r="B1821" s="8" t="str">
        <f>IF(INDEX(中間シート!D$1:D$149,QUOTIENT(ROW(B1821)-2, 参照用!$J$12) + 3,1)&gt;0,
INDEX(中間シート!D$1:D$149,QUOTIENT(ROW(B1821)-2, 参照用!$J$12) + 3,1),
"")</f>
        <v>朝</v>
      </c>
      <c r="C1821" s="8" t="str">
        <f>INDEX(中間シート!$A$1:$AZ$149,MATCH(A1821&amp;B1821,中間シート!$A$1:$A$149,0),MATCH(C$1,中間シート!$A$2:$AZ$2,0))</f>
        <v/>
      </c>
      <c r="D1821" s="8" t="str">
        <f>INDEX(中間シート!$A$1:$AZ$149,MATCH($A1821&amp;$B1821,中間シート!$A$1:$A$149,0),MATCH(D$1,中間シート!$A$2:$AZ$2,0))</f>
        <v/>
      </c>
      <c r="E1821" t="str">
        <f>IF(
A1821="","",
VLOOKUP(MOD(ROW(A1821)-2, 参照用!$J$12) + 1,参照用!$N$1:$P$50,2,0)
)</f>
        <v>備考</v>
      </c>
      <c r="F1821" t="str">
        <f xml:space="preserve">
IF(A1821="","",
VLOOKUP(MOD(ROW(A1821)-2, 参照用!$J$12) + 1,参照用!$N$1:$P$50,3,0)
)</f>
        <v>コメント</v>
      </c>
      <c r="G1821" t="str">
        <f xml:space="preserve">
IF(A1821="","",
IFERROR(
INDEX(中間シート!$B:$CB,
MATCH(A1821&amp;B1821,中間シート!$A$1:$A$149,0),
MATCH(F1821,中間シート!$B$2:$CB$2,0)
),
"")
)</f>
        <v/>
      </c>
      <c r="H1821" t="str">
        <f t="shared" si="84"/>
        <v/>
      </c>
      <c r="I1821" t="str">
        <f t="shared" si="85"/>
        <v/>
      </c>
      <c r="J1821" t="str">
        <f xml:space="preserve">
_xlfn.SWITCH(E1821,
"良好サイン",H1821*VLOOKUP(F1821,参照用!$P$2:$Q$55,2,0),
"注意サイン",H1821*VLOOKUP(F1821,参照用!$P$2:$Q$55,2,0),
""
)</f>
        <v/>
      </c>
      <c r="K1821" s="20">
        <f t="shared" si="86"/>
        <v>60</v>
      </c>
    </row>
    <row r="1822" spans="1:11" x14ac:dyDescent="0.2">
      <c r="A1822" s="8">
        <f>IF(INDEX(中間シート!B$1:B$149,QUOTIENT(ROW(A1822)-2, 参照用!$J$12) + 3,1)&gt;0,
INDEX(中間シート!B$1:B$149,QUOTIENT(ROW(A1822)-2, 参照用!$J$12) + 3,1),
"")</f>
        <v>46040</v>
      </c>
      <c r="B1822" s="8" t="str">
        <f>IF(INDEX(中間シート!D$1:D$149,QUOTIENT(ROW(B1822)-2, 参照用!$J$12) + 3,1)&gt;0,
INDEX(中間シート!D$1:D$149,QUOTIENT(ROW(B1822)-2, 参照用!$J$12) + 3,1),
"")</f>
        <v>昼</v>
      </c>
      <c r="C1822" s="8" t="str">
        <f>INDEX(中間シート!$A$1:$AZ$149,MATCH(A1822&amp;B1822,中間シート!$A$1:$A$149,0),MATCH(C$1,中間シート!$A$2:$AZ$2,0))</f>
        <v/>
      </c>
      <c r="D1822" s="8" t="str">
        <f>INDEX(中間シート!$A$1:$AZ$149,MATCH($A1822&amp;$B1822,中間シート!$A$1:$A$149,0),MATCH(D$1,中間シート!$A$2:$AZ$2,0))</f>
        <v/>
      </c>
      <c r="E1822" t="str">
        <f>IF(
A1822="","",
VLOOKUP(MOD(ROW(A1822)-2, 参照用!$J$12) + 1,参照用!$N$1:$P$50,2,0)
)</f>
        <v>日付</v>
      </c>
      <c r="F1822" t="str">
        <f xml:space="preserve">
IF(A1822="","",
VLOOKUP(MOD(ROW(A1822)-2, 参照用!$J$12) + 1,参照用!$N$1:$P$50,3,0)
)</f>
        <v>日付</v>
      </c>
      <c r="G1822">
        <f xml:space="preserve">
IF(A1822="","",
IFERROR(
INDEX(中間シート!$B:$CB,
MATCH(A1822&amp;B1822,中間シート!$A$1:$A$149,0),
MATCH(F1822,中間シート!$B$2:$CB$2,0)
),
"")
)</f>
        <v>46040</v>
      </c>
      <c r="H1822" t="str">
        <f t="shared" si="84"/>
        <v/>
      </c>
      <c r="I1822">
        <f t="shared" si="85"/>
        <v>46040</v>
      </c>
      <c r="J1822" t="str">
        <f xml:space="preserve">
_xlfn.SWITCH(E1822,
"良好サイン",H1822*VLOOKUP(F1822,参照用!$P$2:$Q$55,2,0),
"注意サイン",H1822*VLOOKUP(F1822,参照用!$P$2:$Q$55,2,0),
""
)</f>
        <v/>
      </c>
      <c r="K1822" s="20">
        <f t="shared" si="86"/>
        <v>60</v>
      </c>
    </row>
    <row r="1823" spans="1:11" x14ac:dyDescent="0.2">
      <c r="A1823" s="8">
        <f>IF(INDEX(中間シート!B$1:B$149,QUOTIENT(ROW(A1823)-2, 参照用!$J$12) + 3,1)&gt;0,
INDEX(中間シート!B$1:B$149,QUOTIENT(ROW(A1823)-2, 参照用!$J$12) + 3,1),
"")</f>
        <v>46040</v>
      </c>
      <c r="B1823" s="8" t="str">
        <f>IF(INDEX(中間シート!D$1:D$149,QUOTIENT(ROW(B1823)-2, 参照用!$J$12) + 3,1)&gt;0,
INDEX(中間シート!D$1:D$149,QUOTIENT(ROW(B1823)-2, 参照用!$J$12) + 3,1),
"")</f>
        <v>昼</v>
      </c>
      <c r="C1823" s="8" t="str">
        <f>INDEX(中間シート!$A$1:$AZ$149,MATCH(A1823&amp;B1823,中間シート!$A$1:$A$149,0),MATCH(C$1,中間シート!$A$2:$AZ$2,0))</f>
        <v/>
      </c>
      <c r="D1823" s="8" t="str">
        <f>INDEX(中間シート!$A$1:$AZ$149,MATCH($A1823&amp;$B1823,中間シート!$A$1:$A$149,0),MATCH(D$1,中間シート!$A$2:$AZ$2,0))</f>
        <v/>
      </c>
      <c r="E1823" t="str">
        <f>IF(
A1823="","",
VLOOKUP(MOD(ROW(A1823)-2, 参照用!$J$12) + 1,参照用!$N$1:$P$50,2,0)
)</f>
        <v>曜日</v>
      </c>
      <c r="F1823" t="str">
        <f xml:space="preserve">
IF(A1823="","",
VLOOKUP(MOD(ROW(A1823)-2, 参照用!$J$12) + 1,参照用!$N$1:$P$50,3,0)
)</f>
        <v>曜日</v>
      </c>
      <c r="G1823" t="str">
        <f xml:space="preserve">
IF(A1823="","",
IFERROR(
INDEX(中間シート!$B:$CB,
MATCH(A1823&amp;B1823,中間シート!$A$1:$A$149,0),
MATCH(F1823,中間シート!$B$2:$CB$2,0)
),
"")
)</f>
        <v>日</v>
      </c>
      <c r="H1823" t="str">
        <f t="shared" si="84"/>
        <v/>
      </c>
      <c r="I1823" t="str">
        <f t="shared" si="85"/>
        <v>日</v>
      </c>
      <c r="J1823" t="str">
        <f xml:space="preserve">
_xlfn.SWITCH(E1823,
"良好サイン",H1823*VLOOKUP(F1823,参照用!$P$2:$Q$55,2,0),
"注意サイン",H1823*VLOOKUP(F1823,参照用!$P$2:$Q$55,2,0),
""
)</f>
        <v/>
      </c>
      <c r="K1823" s="20">
        <f t="shared" si="86"/>
        <v>60</v>
      </c>
    </row>
    <row r="1824" spans="1:11" x14ac:dyDescent="0.2">
      <c r="A1824" s="8">
        <f>IF(INDEX(中間シート!B$1:B$149,QUOTIENT(ROW(A1824)-2, 参照用!$J$12) + 3,1)&gt;0,
INDEX(中間シート!B$1:B$149,QUOTIENT(ROW(A1824)-2, 参照用!$J$12) + 3,1),
"")</f>
        <v>46040</v>
      </c>
      <c r="B1824" s="8" t="str">
        <f>IF(INDEX(中間シート!D$1:D$149,QUOTIENT(ROW(B1824)-2, 参照用!$J$12) + 3,1)&gt;0,
INDEX(中間シート!D$1:D$149,QUOTIENT(ROW(B1824)-2, 参照用!$J$12) + 3,1),
"")</f>
        <v>昼</v>
      </c>
      <c r="C1824" s="8" t="str">
        <f>INDEX(中間シート!$A$1:$AZ$149,MATCH(A1824&amp;B1824,中間シート!$A$1:$A$149,0),MATCH(C$1,中間シート!$A$2:$AZ$2,0))</f>
        <v/>
      </c>
      <c r="D1824" s="8" t="str">
        <f>INDEX(中間シート!$A$1:$AZ$149,MATCH($A1824&amp;$B1824,中間シート!$A$1:$A$149,0),MATCH(D$1,中間シート!$A$2:$AZ$2,0))</f>
        <v/>
      </c>
      <c r="E1824" t="str">
        <f>IF(
A1824="","",
VLOOKUP(MOD(ROW(A1824)-2, 参照用!$J$12) + 1,参照用!$N$1:$P$50,2,0)
)</f>
        <v>時間帯</v>
      </c>
      <c r="F1824" t="str">
        <f xml:space="preserve">
IF(A1824="","",
VLOOKUP(MOD(ROW(A1824)-2, 参照用!$J$12) + 1,参照用!$N$1:$P$50,3,0)
)</f>
        <v>時間帯</v>
      </c>
      <c r="G1824" t="str">
        <f xml:space="preserve">
IF(A1824="","",
IFERROR(
INDEX(中間シート!$B:$CB,
MATCH(A1824&amp;B1824,中間シート!$A$1:$A$149,0),
MATCH(F1824,中間シート!$B$2:$CB$2,0)
),
"")
)</f>
        <v>昼</v>
      </c>
      <c r="H1824" t="str">
        <f t="shared" si="84"/>
        <v/>
      </c>
      <c r="I1824" t="str">
        <f t="shared" si="85"/>
        <v>昼</v>
      </c>
      <c r="J1824" t="str">
        <f xml:space="preserve">
_xlfn.SWITCH(E1824,
"良好サイン",H1824*VLOOKUP(F1824,参照用!$P$2:$Q$55,2,0),
"注意サイン",H1824*VLOOKUP(F1824,参照用!$P$2:$Q$55,2,0),
""
)</f>
        <v/>
      </c>
      <c r="K1824" s="20">
        <f t="shared" si="86"/>
        <v>60</v>
      </c>
    </row>
    <row r="1825" spans="1:11" x14ac:dyDescent="0.2">
      <c r="A1825" s="8">
        <f>IF(INDEX(中間シート!B$1:B$149,QUOTIENT(ROW(A1825)-2, 参照用!$J$12) + 3,1)&gt;0,
INDEX(中間シート!B$1:B$149,QUOTIENT(ROW(A1825)-2, 参照用!$J$12) + 3,1),
"")</f>
        <v>46040</v>
      </c>
      <c r="B1825" s="8" t="str">
        <f>IF(INDEX(中間シート!D$1:D$149,QUOTIENT(ROW(B1825)-2, 参照用!$J$12) + 3,1)&gt;0,
INDEX(中間シート!D$1:D$149,QUOTIENT(ROW(B1825)-2, 参照用!$J$12) + 3,1),
"")</f>
        <v>昼</v>
      </c>
      <c r="C1825" s="8" t="str">
        <f>INDEX(中間シート!$A$1:$AZ$149,MATCH(A1825&amp;B1825,中間シート!$A$1:$A$149,0),MATCH(C$1,中間シート!$A$2:$AZ$2,0))</f>
        <v/>
      </c>
      <c r="D1825" s="8" t="str">
        <f>INDEX(中間シート!$A$1:$AZ$149,MATCH($A1825&amp;$B1825,中間シート!$A$1:$A$149,0),MATCH(D$1,中間シート!$A$2:$AZ$2,0))</f>
        <v/>
      </c>
      <c r="E1825" t="str">
        <f>IF(
A1825="","",
VLOOKUP(MOD(ROW(A1825)-2, 参照用!$J$12) + 1,参照用!$N$1:$P$50,2,0)
)</f>
        <v>気候</v>
      </c>
      <c r="F1825" t="str">
        <f xml:space="preserve">
IF(A1825="","",
VLOOKUP(MOD(ROW(A1825)-2, 参照用!$J$12) + 1,参照用!$N$1:$P$50,3,0)
)</f>
        <v>天気</v>
      </c>
      <c r="G1825" t="str">
        <f xml:space="preserve">
IF(A1825="","",
IFERROR(
INDEX(中間シート!$B:$CB,
MATCH(A1825&amp;B1825,中間シート!$A$1:$A$149,0),
MATCH(F1825,中間シート!$B$2:$CB$2,0)
),
"")
)</f>
        <v/>
      </c>
      <c r="H1825" t="str">
        <f t="shared" si="84"/>
        <v/>
      </c>
      <c r="I1825" t="str">
        <f t="shared" si="85"/>
        <v/>
      </c>
      <c r="J1825" t="str">
        <f xml:space="preserve">
_xlfn.SWITCH(E1825,
"良好サイン",H1825*VLOOKUP(F1825,参照用!$P$2:$Q$55,2,0),
"注意サイン",H1825*VLOOKUP(F1825,参照用!$P$2:$Q$55,2,0),
""
)</f>
        <v/>
      </c>
      <c r="K1825" s="20">
        <f t="shared" si="86"/>
        <v>60</v>
      </c>
    </row>
    <row r="1826" spans="1:11" x14ac:dyDescent="0.2">
      <c r="A1826" s="8">
        <f>IF(INDEX(中間シート!B$1:B$149,QUOTIENT(ROW(A1826)-2, 参照用!$J$12) + 3,1)&gt;0,
INDEX(中間シート!B$1:B$149,QUOTIENT(ROW(A1826)-2, 参照用!$J$12) + 3,1),
"")</f>
        <v>46040</v>
      </c>
      <c r="B1826" s="8" t="str">
        <f>IF(INDEX(中間シート!D$1:D$149,QUOTIENT(ROW(B1826)-2, 参照用!$J$12) + 3,1)&gt;0,
INDEX(中間シート!D$1:D$149,QUOTIENT(ROW(B1826)-2, 参照用!$J$12) + 3,1),
"")</f>
        <v>昼</v>
      </c>
      <c r="C1826" s="8" t="str">
        <f>INDEX(中間シート!$A$1:$AZ$149,MATCH(A1826&amp;B1826,中間シート!$A$1:$A$149,0),MATCH(C$1,中間シート!$A$2:$AZ$2,0))</f>
        <v/>
      </c>
      <c r="D1826" s="8" t="str">
        <f>INDEX(中間シート!$A$1:$AZ$149,MATCH($A1826&amp;$B1826,中間シート!$A$1:$A$149,0),MATCH(D$1,中間シート!$A$2:$AZ$2,0))</f>
        <v/>
      </c>
      <c r="E1826" t="str">
        <f>IF(
A1826="","",
VLOOKUP(MOD(ROW(A1826)-2, 参照用!$J$12) + 1,参照用!$N$1:$P$50,2,0)
)</f>
        <v>気候</v>
      </c>
      <c r="F1826" t="str">
        <f xml:space="preserve">
IF(A1826="","",
VLOOKUP(MOD(ROW(A1826)-2, 参照用!$J$12) + 1,参照用!$N$1:$P$50,3,0)
)</f>
        <v>気温</v>
      </c>
      <c r="G1826" t="str">
        <f xml:space="preserve">
IF(A1826="","",
IFERROR(
INDEX(中間シート!$B:$CB,
MATCH(A1826&amp;B1826,中間シート!$A$1:$A$149,0),
MATCH(F1826,中間シート!$B$2:$CB$2,0)
),
"")
)</f>
        <v/>
      </c>
      <c r="H1826" t="str">
        <f t="shared" si="84"/>
        <v/>
      </c>
      <c r="I1826" t="str">
        <f t="shared" si="85"/>
        <v/>
      </c>
      <c r="J1826" t="str">
        <f xml:space="preserve">
_xlfn.SWITCH(E1826,
"良好サイン",H1826*VLOOKUP(F1826,参照用!$P$2:$Q$55,2,0),
"注意サイン",H1826*VLOOKUP(F1826,参照用!$P$2:$Q$55,2,0),
""
)</f>
        <v/>
      </c>
      <c r="K1826" s="20">
        <f t="shared" si="86"/>
        <v>60</v>
      </c>
    </row>
    <row r="1827" spans="1:11" x14ac:dyDescent="0.2">
      <c r="A1827" s="8">
        <f>IF(INDEX(中間シート!B$1:B$149,QUOTIENT(ROW(A1827)-2, 参照用!$J$12) + 3,1)&gt;0,
INDEX(中間シート!B$1:B$149,QUOTIENT(ROW(A1827)-2, 参照用!$J$12) + 3,1),
"")</f>
        <v>46040</v>
      </c>
      <c r="B1827" s="8" t="str">
        <f>IF(INDEX(中間シート!D$1:D$149,QUOTIENT(ROW(B1827)-2, 参照用!$J$12) + 3,1)&gt;0,
INDEX(中間シート!D$1:D$149,QUOTIENT(ROW(B1827)-2, 参照用!$J$12) + 3,1),
"")</f>
        <v>昼</v>
      </c>
      <c r="C1827" s="8" t="str">
        <f>INDEX(中間シート!$A$1:$AZ$149,MATCH(A1827&amp;B1827,中間シート!$A$1:$A$149,0),MATCH(C$1,中間シート!$A$2:$AZ$2,0))</f>
        <v/>
      </c>
      <c r="D1827" s="8" t="str">
        <f>INDEX(中間シート!$A$1:$AZ$149,MATCH($A1827&amp;$B1827,中間シート!$A$1:$A$149,0),MATCH(D$1,中間シート!$A$2:$AZ$2,0))</f>
        <v/>
      </c>
      <c r="E1827" t="str">
        <f>IF(
A1827="","",
VLOOKUP(MOD(ROW(A1827)-2, 参照用!$J$12) + 1,参照用!$N$1:$P$50,2,0)
)</f>
        <v>基礎指標</v>
      </c>
      <c r="F1827" t="str">
        <f xml:space="preserve">
IF(A1827="","",
VLOOKUP(MOD(ROW(A1827)-2, 参照用!$J$12) + 1,参照用!$N$1:$P$50,3,0)
)</f>
        <v>睡眠</v>
      </c>
      <c r="G1827">
        <f xml:space="preserve">
IF(A1827="","",
IFERROR(
INDEX(中間シート!$B:$CB,
MATCH(A1827&amp;B1827,中間シート!$A$1:$A$149,0),
MATCH(F1827,中間シート!$B$2:$CB$2,0)
),
"")
)</f>
        <v>0</v>
      </c>
      <c r="H1827">
        <f t="shared" si="84"/>
        <v>0</v>
      </c>
      <c r="I1827" t="str">
        <f t="shared" si="85"/>
        <v/>
      </c>
      <c r="J1827" t="str">
        <f xml:space="preserve">
_xlfn.SWITCH(E1827,
"良好サイン",H1827*VLOOKUP(F1827,参照用!$P$2:$Q$55,2,0),
"注意サイン",H1827*VLOOKUP(F1827,参照用!$P$2:$Q$55,2,0),
""
)</f>
        <v/>
      </c>
      <c r="K1827" s="20">
        <f t="shared" si="86"/>
        <v>60</v>
      </c>
    </row>
    <row r="1828" spans="1:11" x14ac:dyDescent="0.2">
      <c r="A1828" s="8">
        <f>IF(INDEX(中間シート!B$1:B$149,QUOTIENT(ROW(A1828)-2, 参照用!$J$12) + 3,1)&gt;0,
INDEX(中間シート!B$1:B$149,QUOTIENT(ROW(A1828)-2, 参照用!$J$12) + 3,1),
"")</f>
        <v>46040</v>
      </c>
      <c r="B1828" s="8" t="str">
        <f>IF(INDEX(中間シート!D$1:D$149,QUOTIENT(ROW(B1828)-2, 参照用!$J$12) + 3,1)&gt;0,
INDEX(中間シート!D$1:D$149,QUOTIENT(ROW(B1828)-2, 参照用!$J$12) + 3,1),
"")</f>
        <v>昼</v>
      </c>
      <c r="C1828" s="8" t="str">
        <f>INDEX(中間シート!$A$1:$AZ$149,MATCH(A1828&amp;B1828,中間シート!$A$1:$A$149,0),MATCH(C$1,中間シート!$A$2:$AZ$2,0))</f>
        <v/>
      </c>
      <c r="D1828" s="8" t="str">
        <f>INDEX(中間シート!$A$1:$AZ$149,MATCH($A1828&amp;$B1828,中間シート!$A$1:$A$149,0),MATCH(D$1,中間シート!$A$2:$AZ$2,0))</f>
        <v/>
      </c>
      <c r="E1828" t="str">
        <f>IF(
A1828="","",
VLOOKUP(MOD(ROW(A1828)-2, 参照用!$J$12) + 1,参照用!$N$1:$P$50,2,0)
)</f>
        <v>基礎指標</v>
      </c>
      <c r="F1828" t="str">
        <f xml:space="preserve">
IF(A1828="","",
VLOOKUP(MOD(ROW(A1828)-2, 参照用!$J$12) + 1,参照用!$N$1:$P$50,3,0)
)</f>
        <v>食事</v>
      </c>
      <c r="G1828">
        <f xml:space="preserve">
IF(A1828="","",
IFERROR(
INDEX(中間シート!$B:$CB,
MATCH(A1828&amp;B1828,中間シート!$A$1:$A$149,0),
MATCH(F1828,中間シート!$B$2:$CB$2,0)
),
"")
)</f>
        <v>0</v>
      </c>
      <c r="H1828">
        <f t="shared" si="84"/>
        <v>0</v>
      </c>
      <c r="I1828" t="str">
        <f t="shared" si="85"/>
        <v/>
      </c>
      <c r="J1828" t="str">
        <f xml:space="preserve">
_xlfn.SWITCH(E1828,
"良好サイン",H1828*VLOOKUP(F1828,参照用!$P$2:$Q$55,2,0),
"注意サイン",H1828*VLOOKUP(F1828,参照用!$P$2:$Q$55,2,0),
""
)</f>
        <v/>
      </c>
      <c r="K1828" s="20">
        <f t="shared" si="86"/>
        <v>60</v>
      </c>
    </row>
    <row r="1829" spans="1:11" x14ac:dyDescent="0.2">
      <c r="A1829" s="8">
        <f>IF(INDEX(中間シート!B$1:B$149,QUOTIENT(ROW(A1829)-2, 参照用!$J$12) + 3,1)&gt;0,
INDEX(中間シート!B$1:B$149,QUOTIENT(ROW(A1829)-2, 参照用!$J$12) + 3,1),
"")</f>
        <v>46040</v>
      </c>
      <c r="B1829" s="8" t="str">
        <f>IF(INDEX(中間シート!D$1:D$149,QUOTIENT(ROW(B1829)-2, 参照用!$J$12) + 3,1)&gt;0,
INDEX(中間シート!D$1:D$149,QUOTIENT(ROW(B1829)-2, 参照用!$J$12) + 3,1),
"")</f>
        <v>昼</v>
      </c>
      <c r="C1829" s="8" t="str">
        <f>INDEX(中間シート!$A$1:$AZ$149,MATCH(A1829&amp;B1829,中間シート!$A$1:$A$149,0),MATCH(C$1,中間シート!$A$2:$AZ$2,0))</f>
        <v/>
      </c>
      <c r="D1829" s="8" t="str">
        <f>INDEX(中間シート!$A$1:$AZ$149,MATCH($A1829&amp;$B1829,中間シート!$A$1:$A$149,0),MATCH(D$1,中間シート!$A$2:$AZ$2,0))</f>
        <v/>
      </c>
      <c r="E1829" t="str">
        <f>IF(
A1829="","",
VLOOKUP(MOD(ROW(A1829)-2, 参照用!$J$12) + 1,参照用!$N$1:$P$50,2,0)
)</f>
        <v>基礎指標</v>
      </c>
      <c r="F1829" t="str">
        <f xml:space="preserve">
IF(A1829="","",
VLOOKUP(MOD(ROW(A1829)-2, 参照用!$J$12) + 1,参照用!$N$1:$P$50,3,0)
)</f>
        <v>ストレス</v>
      </c>
      <c r="G1829">
        <f xml:space="preserve">
IF(A1829="","",
IFERROR(
INDEX(中間シート!$B:$CB,
MATCH(A1829&amp;B1829,中間シート!$A$1:$A$149,0),
MATCH(F1829,中間シート!$B$2:$CB$2,0)
),
"")
)</f>
        <v>0</v>
      </c>
      <c r="H1829">
        <f t="shared" si="84"/>
        <v>0</v>
      </c>
      <c r="I1829" t="str">
        <f t="shared" si="85"/>
        <v/>
      </c>
      <c r="J1829" t="str">
        <f xml:space="preserve">
_xlfn.SWITCH(E1829,
"良好サイン",H1829*VLOOKUP(F1829,参照用!$P$2:$Q$55,2,0),
"注意サイン",H1829*VLOOKUP(F1829,参照用!$P$2:$Q$55,2,0),
""
)</f>
        <v/>
      </c>
      <c r="K1829" s="20">
        <f t="shared" si="86"/>
        <v>60</v>
      </c>
    </row>
    <row r="1830" spans="1:11" x14ac:dyDescent="0.2">
      <c r="A1830" s="8">
        <f>IF(INDEX(中間シート!B$1:B$149,QUOTIENT(ROW(A1830)-2, 参照用!$J$12) + 3,1)&gt;0,
INDEX(中間シート!B$1:B$149,QUOTIENT(ROW(A1830)-2, 参照用!$J$12) + 3,1),
"")</f>
        <v>46040</v>
      </c>
      <c r="B1830" s="8" t="str">
        <f>IF(INDEX(中間シート!D$1:D$149,QUOTIENT(ROW(B1830)-2, 参照用!$J$12) + 3,1)&gt;0,
INDEX(中間シート!D$1:D$149,QUOTIENT(ROW(B1830)-2, 参照用!$J$12) + 3,1),
"")</f>
        <v>昼</v>
      </c>
      <c r="C1830" s="8" t="str">
        <f>INDEX(中間シート!$A$1:$AZ$149,MATCH(A1830&amp;B1830,中間シート!$A$1:$A$149,0),MATCH(C$1,中間シート!$A$2:$AZ$2,0))</f>
        <v/>
      </c>
      <c r="D1830" s="8" t="str">
        <f>INDEX(中間シート!$A$1:$AZ$149,MATCH($A1830&amp;$B1830,中間シート!$A$1:$A$149,0),MATCH(D$1,中間シート!$A$2:$AZ$2,0))</f>
        <v/>
      </c>
      <c r="E1830" t="str">
        <f>IF(
A1830="","",
VLOOKUP(MOD(ROW(A1830)-2, 参照用!$J$12) + 1,参照用!$N$1:$P$50,2,0)
)</f>
        <v>良好サイン</v>
      </c>
      <c r="F1830" t="str">
        <f xml:space="preserve">
IF(A1830="","",
VLOOKUP(MOD(ROW(A1830)-2, 参照用!$J$12) + 1,参照用!$N$1:$P$50,3,0)
)</f>
        <v>プラス思考</v>
      </c>
      <c r="G1830">
        <f xml:space="preserve">
IF(A1830="","",
IFERROR(
INDEX(中間シート!$B:$CB,
MATCH(A1830&amp;B1830,中間シート!$A$1:$A$149,0),
MATCH(F1830,中間シート!$B$2:$CB$2,0)
),
"")
)</f>
        <v>0</v>
      </c>
      <c r="H1830">
        <f t="shared" si="84"/>
        <v>0</v>
      </c>
      <c r="I1830" t="str">
        <f t="shared" si="85"/>
        <v/>
      </c>
      <c r="J1830">
        <f xml:space="preserve">
_xlfn.SWITCH(E1830,
"良好サイン",H1830*VLOOKUP(F1830,参照用!$P$2:$Q$55,2,0),
"注意サイン",H1830*VLOOKUP(F1830,参照用!$P$2:$Q$55,2,0),
""
)</f>
        <v>0</v>
      </c>
      <c r="K1830" s="20">
        <f t="shared" si="86"/>
        <v>60</v>
      </c>
    </row>
    <row r="1831" spans="1:11" x14ac:dyDescent="0.2">
      <c r="A1831" s="8">
        <f>IF(INDEX(中間シート!B$1:B$149,QUOTIENT(ROW(A1831)-2, 参照用!$J$12) + 3,1)&gt;0,
INDEX(中間シート!B$1:B$149,QUOTIENT(ROW(A1831)-2, 参照用!$J$12) + 3,1),
"")</f>
        <v>46040</v>
      </c>
      <c r="B1831" s="8" t="str">
        <f>IF(INDEX(中間シート!D$1:D$149,QUOTIENT(ROW(B1831)-2, 参照用!$J$12) + 3,1)&gt;0,
INDEX(中間シート!D$1:D$149,QUOTIENT(ROW(B1831)-2, 参照用!$J$12) + 3,1),
"")</f>
        <v>昼</v>
      </c>
      <c r="C1831" s="8" t="str">
        <f>INDEX(中間シート!$A$1:$AZ$149,MATCH(A1831&amp;B1831,中間シート!$A$1:$A$149,0),MATCH(C$1,中間シート!$A$2:$AZ$2,0))</f>
        <v/>
      </c>
      <c r="D1831" s="8" t="str">
        <f>INDEX(中間シート!$A$1:$AZ$149,MATCH($A1831&amp;$B1831,中間シート!$A$1:$A$149,0),MATCH(D$1,中間シート!$A$2:$AZ$2,0))</f>
        <v/>
      </c>
      <c r="E1831" t="str">
        <f>IF(
A1831="","",
VLOOKUP(MOD(ROW(A1831)-2, 参照用!$J$12) + 1,参照用!$N$1:$P$50,2,0)
)</f>
        <v>良好サイン</v>
      </c>
      <c r="F1831" t="str">
        <f xml:space="preserve">
IF(A1831="","",
VLOOKUP(MOD(ROW(A1831)-2, 参照用!$J$12) + 1,参照用!$N$1:$P$50,3,0)
)</f>
        <v>元気</v>
      </c>
      <c r="G1831">
        <f xml:space="preserve">
IF(A1831="","",
IFERROR(
INDEX(中間シート!$B:$CB,
MATCH(A1831&amp;B1831,中間シート!$A$1:$A$149,0),
MATCH(F1831,中間シート!$B$2:$CB$2,0)
),
"")
)</f>
        <v>0</v>
      </c>
      <c r="H1831">
        <f t="shared" si="84"/>
        <v>0</v>
      </c>
      <c r="I1831" t="str">
        <f t="shared" si="85"/>
        <v/>
      </c>
      <c r="J1831">
        <f xml:space="preserve">
_xlfn.SWITCH(E1831,
"良好サイン",H1831*VLOOKUP(F1831,参照用!$P$2:$Q$55,2,0),
"注意サイン",H1831*VLOOKUP(F1831,参照用!$P$2:$Q$55,2,0),
""
)</f>
        <v>0</v>
      </c>
      <c r="K1831" s="20">
        <f t="shared" si="86"/>
        <v>60</v>
      </c>
    </row>
    <row r="1832" spans="1:11" x14ac:dyDescent="0.2">
      <c r="A1832" s="8">
        <f>IF(INDEX(中間シート!B$1:B$149,QUOTIENT(ROW(A1832)-2, 参照用!$J$12) + 3,1)&gt;0,
INDEX(中間シート!B$1:B$149,QUOTIENT(ROW(A1832)-2, 参照用!$J$12) + 3,1),
"")</f>
        <v>46040</v>
      </c>
      <c r="B1832" s="8" t="str">
        <f>IF(INDEX(中間シート!D$1:D$149,QUOTIENT(ROW(B1832)-2, 参照用!$J$12) + 3,1)&gt;0,
INDEX(中間シート!D$1:D$149,QUOTIENT(ROW(B1832)-2, 参照用!$J$12) + 3,1),
"")</f>
        <v>昼</v>
      </c>
      <c r="C1832" s="8" t="str">
        <f>INDEX(中間シート!$A$1:$AZ$149,MATCH(A1832&amp;B1832,中間シート!$A$1:$A$149,0),MATCH(C$1,中間シート!$A$2:$AZ$2,0))</f>
        <v/>
      </c>
      <c r="D1832" s="8" t="str">
        <f>INDEX(中間シート!$A$1:$AZ$149,MATCH($A1832&amp;$B1832,中間シート!$A$1:$A$149,0),MATCH(D$1,中間シート!$A$2:$AZ$2,0))</f>
        <v/>
      </c>
      <c r="E1832" t="str">
        <f>IF(
A1832="","",
VLOOKUP(MOD(ROW(A1832)-2, 参照用!$J$12) + 1,参照用!$N$1:$P$50,2,0)
)</f>
        <v>良好サイン</v>
      </c>
      <c r="F1832" t="str">
        <f xml:space="preserve">
IF(A1832="","",
VLOOKUP(MOD(ROW(A1832)-2, 参照用!$J$12) + 1,参照用!$N$1:$P$50,3,0)
)</f>
        <v>やる気あり</v>
      </c>
      <c r="G1832">
        <f xml:space="preserve">
IF(A1832="","",
IFERROR(
INDEX(中間シート!$B:$CB,
MATCH(A1832&amp;B1832,中間シート!$A$1:$A$149,0),
MATCH(F1832,中間シート!$B$2:$CB$2,0)
),
"")
)</f>
        <v>0</v>
      </c>
      <c r="H1832">
        <f t="shared" si="84"/>
        <v>0</v>
      </c>
      <c r="I1832" t="str">
        <f t="shared" si="85"/>
        <v/>
      </c>
      <c r="J1832">
        <f xml:space="preserve">
_xlfn.SWITCH(E1832,
"良好サイン",H1832*VLOOKUP(F1832,参照用!$P$2:$Q$55,2,0),
"注意サイン",H1832*VLOOKUP(F1832,参照用!$P$2:$Q$55,2,0),
""
)</f>
        <v>0</v>
      </c>
      <c r="K1832" s="20">
        <f t="shared" si="86"/>
        <v>60</v>
      </c>
    </row>
    <row r="1833" spans="1:11" x14ac:dyDescent="0.2">
      <c r="A1833" s="8">
        <f>IF(INDEX(中間シート!B$1:B$149,QUOTIENT(ROW(A1833)-2, 参照用!$J$12) + 3,1)&gt;0,
INDEX(中間シート!B$1:B$149,QUOTIENT(ROW(A1833)-2, 参照用!$J$12) + 3,1),
"")</f>
        <v>46040</v>
      </c>
      <c r="B1833" s="8" t="str">
        <f>IF(INDEX(中間シート!D$1:D$149,QUOTIENT(ROW(B1833)-2, 参照用!$J$12) + 3,1)&gt;0,
INDEX(中間シート!D$1:D$149,QUOTIENT(ROW(B1833)-2, 参照用!$J$12) + 3,1),
"")</f>
        <v>昼</v>
      </c>
      <c r="C1833" s="8" t="str">
        <f>INDEX(中間シート!$A$1:$AZ$149,MATCH(A1833&amp;B1833,中間シート!$A$1:$A$149,0),MATCH(C$1,中間シート!$A$2:$AZ$2,0))</f>
        <v/>
      </c>
      <c r="D1833" s="8" t="str">
        <f>INDEX(中間シート!$A$1:$AZ$149,MATCH($A1833&amp;$B1833,中間シート!$A$1:$A$149,0),MATCH(D$1,中間シート!$A$2:$AZ$2,0))</f>
        <v/>
      </c>
      <c r="E1833" t="str">
        <f>IF(
A1833="","",
VLOOKUP(MOD(ROW(A1833)-2, 参照用!$J$12) + 1,参照用!$N$1:$P$50,2,0)
)</f>
        <v>良好サイン</v>
      </c>
      <c r="F1833" t="str">
        <f xml:space="preserve">
IF(A1833="","",
VLOOKUP(MOD(ROW(A1833)-2, 参照用!$J$12) + 1,参照用!$N$1:$P$50,3,0)
)</f>
        <v>心に余裕</v>
      </c>
      <c r="G1833">
        <f xml:space="preserve">
IF(A1833="","",
IFERROR(
INDEX(中間シート!$B:$CB,
MATCH(A1833&amp;B1833,中間シート!$A$1:$A$149,0),
MATCH(F1833,中間シート!$B$2:$CB$2,0)
),
"")
)</f>
        <v>0</v>
      </c>
      <c r="H1833">
        <f t="shared" si="84"/>
        <v>0</v>
      </c>
      <c r="I1833" t="str">
        <f t="shared" si="85"/>
        <v/>
      </c>
      <c r="J1833">
        <f xml:space="preserve">
_xlfn.SWITCH(E1833,
"良好サイン",H1833*VLOOKUP(F1833,参照用!$P$2:$Q$55,2,0),
"注意サイン",H1833*VLOOKUP(F1833,参照用!$P$2:$Q$55,2,0),
""
)</f>
        <v>0</v>
      </c>
      <c r="K1833" s="20">
        <f t="shared" si="86"/>
        <v>60</v>
      </c>
    </row>
    <row r="1834" spans="1:11" x14ac:dyDescent="0.2">
      <c r="A1834" s="8">
        <f>IF(INDEX(中間シート!B$1:B$149,QUOTIENT(ROW(A1834)-2, 参照用!$J$12) + 3,1)&gt;0,
INDEX(中間シート!B$1:B$149,QUOTIENT(ROW(A1834)-2, 参照用!$J$12) + 3,1),
"")</f>
        <v>46040</v>
      </c>
      <c r="B1834" s="8" t="str">
        <f>IF(INDEX(中間シート!D$1:D$149,QUOTIENT(ROW(B1834)-2, 参照用!$J$12) + 3,1)&gt;0,
INDEX(中間シート!D$1:D$149,QUOTIENT(ROW(B1834)-2, 参照用!$J$12) + 3,1),
"")</f>
        <v>昼</v>
      </c>
      <c r="C1834" s="8" t="str">
        <f>INDEX(中間シート!$A$1:$AZ$149,MATCH(A1834&amp;B1834,中間シート!$A$1:$A$149,0),MATCH(C$1,中間シート!$A$2:$AZ$2,0))</f>
        <v/>
      </c>
      <c r="D1834" s="8" t="str">
        <f>INDEX(中間シート!$A$1:$AZ$149,MATCH($A1834&amp;$B1834,中間シート!$A$1:$A$149,0),MATCH(D$1,中間シート!$A$2:$AZ$2,0))</f>
        <v/>
      </c>
      <c r="E1834" t="str">
        <f>IF(
A1834="","",
VLOOKUP(MOD(ROW(A1834)-2, 参照用!$J$12) + 1,参照用!$N$1:$P$50,2,0)
)</f>
        <v>良好サイン</v>
      </c>
      <c r="F1834" t="str">
        <f xml:space="preserve">
IF(A1834="","",
VLOOKUP(MOD(ROW(A1834)-2, 参照用!$J$12) + 1,参照用!$N$1:$P$50,3,0)
)</f>
        <v>イキイキ</v>
      </c>
      <c r="G1834">
        <f xml:space="preserve">
IF(A1834="","",
IFERROR(
INDEX(中間シート!$B:$CB,
MATCH(A1834&amp;B1834,中間シート!$A$1:$A$149,0),
MATCH(F1834,中間シート!$B$2:$CB$2,0)
),
"")
)</f>
        <v>0</v>
      </c>
      <c r="H1834">
        <f t="shared" si="84"/>
        <v>0</v>
      </c>
      <c r="I1834" t="str">
        <f t="shared" si="85"/>
        <v/>
      </c>
      <c r="J1834">
        <f xml:space="preserve">
_xlfn.SWITCH(E1834,
"良好サイン",H1834*VLOOKUP(F1834,参照用!$P$2:$Q$55,2,0),
"注意サイン",H1834*VLOOKUP(F1834,参照用!$P$2:$Q$55,2,0),
""
)</f>
        <v>0</v>
      </c>
      <c r="K1834" s="20">
        <f t="shared" si="86"/>
        <v>60</v>
      </c>
    </row>
    <row r="1835" spans="1:11" x14ac:dyDescent="0.2">
      <c r="A1835" s="8">
        <f>IF(INDEX(中間シート!B$1:B$149,QUOTIENT(ROW(A1835)-2, 参照用!$J$12) + 3,1)&gt;0,
INDEX(中間シート!B$1:B$149,QUOTIENT(ROW(A1835)-2, 参照用!$J$12) + 3,1),
"")</f>
        <v>46040</v>
      </c>
      <c r="B1835" s="8" t="str">
        <f>IF(INDEX(中間シート!D$1:D$149,QUOTIENT(ROW(B1835)-2, 参照用!$J$12) + 3,1)&gt;0,
INDEX(中間シート!D$1:D$149,QUOTIENT(ROW(B1835)-2, 参照用!$J$12) + 3,1),
"")</f>
        <v>昼</v>
      </c>
      <c r="C1835" s="8" t="str">
        <f>INDEX(中間シート!$A$1:$AZ$149,MATCH(A1835&amp;B1835,中間シート!$A$1:$A$149,0),MATCH(C$1,中間シート!$A$2:$AZ$2,0))</f>
        <v/>
      </c>
      <c r="D1835" s="8" t="str">
        <f>INDEX(中間シート!$A$1:$AZ$149,MATCH($A1835&amp;$B1835,中間シート!$A$1:$A$149,0),MATCH(D$1,中間シート!$A$2:$AZ$2,0))</f>
        <v/>
      </c>
      <c r="E1835" t="str">
        <f>IF(
A1835="","",
VLOOKUP(MOD(ROW(A1835)-2, 参照用!$J$12) + 1,参照用!$N$1:$P$50,2,0)
)</f>
        <v>良好サイン</v>
      </c>
      <c r="F1835" t="str">
        <f xml:space="preserve">
IF(A1835="","",
VLOOKUP(MOD(ROW(A1835)-2, 参照用!$J$12) + 1,参照用!$N$1:$P$50,3,0)
)</f>
        <v>活動的</v>
      </c>
      <c r="G1835">
        <f xml:space="preserve">
IF(A1835="","",
IFERROR(
INDEX(中間シート!$B:$CB,
MATCH(A1835&amp;B1835,中間シート!$A$1:$A$149,0),
MATCH(F1835,中間シート!$B$2:$CB$2,0)
),
"")
)</f>
        <v>0</v>
      </c>
      <c r="H1835">
        <f t="shared" si="84"/>
        <v>0</v>
      </c>
      <c r="I1835" t="str">
        <f t="shared" si="85"/>
        <v/>
      </c>
      <c r="J1835">
        <f xml:space="preserve">
_xlfn.SWITCH(E1835,
"良好サイン",H1835*VLOOKUP(F1835,参照用!$P$2:$Q$55,2,0),
"注意サイン",H1835*VLOOKUP(F1835,参照用!$P$2:$Q$55,2,0),
""
)</f>
        <v>0</v>
      </c>
      <c r="K1835" s="20">
        <f t="shared" si="86"/>
        <v>60</v>
      </c>
    </row>
    <row r="1836" spans="1:11" x14ac:dyDescent="0.2">
      <c r="A1836" s="8">
        <f>IF(INDEX(中間シート!B$1:B$149,QUOTIENT(ROW(A1836)-2, 参照用!$J$12) + 3,1)&gt;0,
INDEX(中間シート!B$1:B$149,QUOTIENT(ROW(A1836)-2, 参照用!$J$12) + 3,1),
"")</f>
        <v>46040</v>
      </c>
      <c r="B1836" s="8" t="str">
        <f>IF(INDEX(中間シート!D$1:D$149,QUOTIENT(ROW(B1836)-2, 参照用!$J$12) + 3,1)&gt;0,
INDEX(中間シート!D$1:D$149,QUOTIENT(ROW(B1836)-2, 参照用!$J$12) + 3,1),
"")</f>
        <v>昼</v>
      </c>
      <c r="C1836" s="8" t="str">
        <f>INDEX(中間シート!$A$1:$AZ$149,MATCH(A1836&amp;B1836,中間シート!$A$1:$A$149,0),MATCH(C$1,中間シート!$A$2:$AZ$2,0))</f>
        <v/>
      </c>
      <c r="D1836" s="8" t="str">
        <f>INDEX(中間シート!$A$1:$AZ$149,MATCH($A1836&amp;$B1836,中間シート!$A$1:$A$149,0),MATCH(D$1,中間シート!$A$2:$AZ$2,0))</f>
        <v/>
      </c>
      <c r="E1836" t="str">
        <f>IF(
A1836="","",
VLOOKUP(MOD(ROW(A1836)-2, 参照用!$J$12) + 1,参照用!$N$1:$P$50,2,0)
)</f>
        <v>注意サイン</v>
      </c>
      <c r="F1836" t="str">
        <f xml:space="preserve">
IF(A1836="","",
VLOOKUP(MOD(ROW(A1836)-2, 参照用!$J$12) + 1,参照用!$N$1:$P$50,3,0)
)</f>
        <v>ため息が増加</v>
      </c>
      <c r="G1836">
        <f xml:space="preserve">
IF(A1836="","",
IFERROR(
INDEX(中間シート!$B:$CB,
MATCH(A1836&amp;B1836,中間シート!$A$1:$A$149,0),
MATCH(F1836,中間シート!$B$2:$CB$2,0)
),
"")
)</f>
        <v>0</v>
      </c>
      <c r="H1836">
        <f t="shared" si="84"/>
        <v>0</v>
      </c>
      <c r="I1836" t="str">
        <f t="shared" si="85"/>
        <v/>
      </c>
      <c r="J1836">
        <f xml:space="preserve">
_xlfn.SWITCH(E1836,
"良好サイン",H1836*VLOOKUP(F1836,参照用!$P$2:$Q$55,2,0),
"注意サイン",H1836*VLOOKUP(F1836,参照用!$P$2:$Q$55,2,0),
""
)</f>
        <v>0</v>
      </c>
      <c r="K1836" s="20">
        <f t="shared" si="86"/>
        <v>60</v>
      </c>
    </row>
    <row r="1837" spans="1:11" x14ac:dyDescent="0.2">
      <c r="A1837" s="8">
        <f>IF(INDEX(中間シート!B$1:B$149,QUOTIENT(ROW(A1837)-2, 参照用!$J$12) + 3,1)&gt;0,
INDEX(中間シート!B$1:B$149,QUOTIENT(ROW(A1837)-2, 参照用!$J$12) + 3,1),
"")</f>
        <v>46040</v>
      </c>
      <c r="B1837" s="8" t="str">
        <f>IF(INDEX(中間シート!D$1:D$149,QUOTIENT(ROW(B1837)-2, 参照用!$J$12) + 3,1)&gt;0,
INDEX(中間シート!D$1:D$149,QUOTIENT(ROW(B1837)-2, 参照用!$J$12) + 3,1),
"")</f>
        <v>昼</v>
      </c>
      <c r="C1837" s="8" t="str">
        <f>INDEX(中間シート!$A$1:$AZ$149,MATCH(A1837&amp;B1837,中間シート!$A$1:$A$149,0),MATCH(C$1,中間シート!$A$2:$AZ$2,0))</f>
        <v/>
      </c>
      <c r="D1837" s="8" t="str">
        <f>INDEX(中間シート!$A$1:$AZ$149,MATCH($A1837&amp;$B1837,中間シート!$A$1:$A$149,0),MATCH(D$1,中間シート!$A$2:$AZ$2,0))</f>
        <v/>
      </c>
      <c r="E1837" t="str">
        <f>IF(
A1837="","",
VLOOKUP(MOD(ROW(A1837)-2, 参照用!$J$12) + 1,参照用!$N$1:$P$50,2,0)
)</f>
        <v>注意サイン</v>
      </c>
      <c r="F1837" t="str">
        <f xml:space="preserve">
IF(A1837="","",
VLOOKUP(MOD(ROW(A1837)-2, 参照用!$J$12) + 1,参照用!$N$1:$P$50,3,0)
)</f>
        <v>もやもや</v>
      </c>
      <c r="G1837">
        <f xml:space="preserve">
IF(A1837="","",
IFERROR(
INDEX(中間シート!$B:$CB,
MATCH(A1837&amp;B1837,中間シート!$A$1:$A$149,0),
MATCH(F1837,中間シート!$B$2:$CB$2,0)
),
"")
)</f>
        <v>0</v>
      </c>
      <c r="H1837">
        <f t="shared" si="84"/>
        <v>0</v>
      </c>
      <c r="I1837" t="str">
        <f t="shared" si="85"/>
        <v/>
      </c>
      <c r="J1837">
        <f xml:space="preserve">
_xlfn.SWITCH(E1837,
"良好サイン",H1837*VLOOKUP(F1837,参照用!$P$2:$Q$55,2,0),
"注意サイン",H1837*VLOOKUP(F1837,参照用!$P$2:$Q$55,2,0),
""
)</f>
        <v>0</v>
      </c>
      <c r="K1837" s="20">
        <f t="shared" si="86"/>
        <v>60</v>
      </c>
    </row>
    <row r="1838" spans="1:11" x14ac:dyDescent="0.2">
      <c r="A1838" s="8">
        <f>IF(INDEX(中間シート!B$1:B$149,QUOTIENT(ROW(A1838)-2, 参照用!$J$12) + 3,1)&gt;0,
INDEX(中間シート!B$1:B$149,QUOTIENT(ROW(A1838)-2, 参照用!$J$12) + 3,1),
"")</f>
        <v>46040</v>
      </c>
      <c r="B1838" s="8" t="str">
        <f>IF(INDEX(中間シート!D$1:D$149,QUOTIENT(ROW(B1838)-2, 参照用!$J$12) + 3,1)&gt;0,
INDEX(中間シート!D$1:D$149,QUOTIENT(ROW(B1838)-2, 参照用!$J$12) + 3,1),
"")</f>
        <v>昼</v>
      </c>
      <c r="C1838" s="8" t="str">
        <f>INDEX(中間シート!$A$1:$AZ$149,MATCH(A1838&amp;B1838,中間シート!$A$1:$A$149,0),MATCH(C$1,中間シート!$A$2:$AZ$2,0))</f>
        <v/>
      </c>
      <c r="D1838" s="8" t="str">
        <f>INDEX(中間シート!$A$1:$AZ$149,MATCH($A1838&amp;$B1838,中間シート!$A$1:$A$149,0),MATCH(D$1,中間シート!$A$2:$AZ$2,0))</f>
        <v/>
      </c>
      <c r="E1838" t="str">
        <f>IF(
A1838="","",
VLOOKUP(MOD(ROW(A1838)-2, 参照用!$J$12) + 1,参照用!$N$1:$P$50,2,0)
)</f>
        <v>注意サイン</v>
      </c>
      <c r="F1838" t="str">
        <f xml:space="preserve">
IF(A1838="","",
VLOOKUP(MOD(ROW(A1838)-2, 参照用!$J$12) + 1,参照用!$N$1:$P$50,3,0)
)</f>
        <v>だるい</v>
      </c>
      <c r="G1838">
        <f xml:space="preserve">
IF(A1838="","",
IFERROR(
INDEX(中間シート!$B:$CB,
MATCH(A1838&amp;B1838,中間シート!$A$1:$A$149,0),
MATCH(F1838,中間シート!$B$2:$CB$2,0)
),
"")
)</f>
        <v>0</v>
      </c>
      <c r="H1838">
        <f t="shared" si="84"/>
        <v>0</v>
      </c>
      <c r="I1838" t="str">
        <f t="shared" si="85"/>
        <v/>
      </c>
      <c r="J1838">
        <f xml:space="preserve">
_xlfn.SWITCH(E1838,
"良好サイン",H1838*VLOOKUP(F1838,参照用!$P$2:$Q$55,2,0),
"注意サイン",H1838*VLOOKUP(F1838,参照用!$P$2:$Q$55,2,0),
""
)</f>
        <v>0</v>
      </c>
      <c r="K1838" s="20">
        <f t="shared" si="86"/>
        <v>60</v>
      </c>
    </row>
    <row r="1839" spans="1:11" x14ac:dyDescent="0.2">
      <c r="A1839" s="8">
        <f>IF(INDEX(中間シート!B$1:B$149,QUOTIENT(ROW(A1839)-2, 参照用!$J$12) + 3,1)&gt;0,
INDEX(中間シート!B$1:B$149,QUOTIENT(ROW(A1839)-2, 参照用!$J$12) + 3,1),
"")</f>
        <v>46040</v>
      </c>
      <c r="B1839" s="8" t="str">
        <f>IF(INDEX(中間シート!D$1:D$149,QUOTIENT(ROW(B1839)-2, 参照用!$J$12) + 3,1)&gt;0,
INDEX(中間シート!D$1:D$149,QUOTIENT(ROW(B1839)-2, 参照用!$J$12) + 3,1),
"")</f>
        <v>昼</v>
      </c>
      <c r="C1839" s="8" t="str">
        <f>INDEX(中間シート!$A$1:$AZ$149,MATCH(A1839&amp;B1839,中間シート!$A$1:$A$149,0),MATCH(C$1,中間シート!$A$2:$AZ$2,0))</f>
        <v/>
      </c>
      <c r="D1839" s="8" t="str">
        <f>INDEX(中間シート!$A$1:$AZ$149,MATCH($A1839&amp;$B1839,中間シート!$A$1:$A$149,0),MATCH(D$1,中間シート!$A$2:$AZ$2,0))</f>
        <v/>
      </c>
      <c r="E1839" t="str">
        <f>IF(
A1839="","",
VLOOKUP(MOD(ROW(A1839)-2, 参照用!$J$12) + 1,参照用!$N$1:$P$50,2,0)
)</f>
        <v>注意サイン</v>
      </c>
      <c r="F1839" t="str">
        <f xml:space="preserve">
IF(A1839="","",
VLOOKUP(MOD(ROW(A1839)-2, 参照用!$J$12) + 1,参照用!$N$1:$P$50,3,0)
)</f>
        <v>ぼーっとする</v>
      </c>
      <c r="G1839">
        <f xml:space="preserve">
IF(A1839="","",
IFERROR(
INDEX(中間シート!$B:$CB,
MATCH(A1839&amp;B1839,中間シート!$A$1:$A$149,0),
MATCH(F1839,中間シート!$B$2:$CB$2,0)
),
"")
)</f>
        <v>0</v>
      </c>
      <c r="H1839">
        <f t="shared" si="84"/>
        <v>0</v>
      </c>
      <c r="I1839" t="str">
        <f t="shared" si="85"/>
        <v/>
      </c>
      <c r="J1839">
        <f xml:space="preserve">
_xlfn.SWITCH(E1839,
"良好サイン",H1839*VLOOKUP(F1839,参照用!$P$2:$Q$55,2,0),
"注意サイン",H1839*VLOOKUP(F1839,参照用!$P$2:$Q$55,2,0),
""
)</f>
        <v>0</v>
      </c>
      <c r="K1839" s="20">
        <f t="shared" si="86"/>
        <v>60</v>
      </c>
    </row>
    <row r="1840" spans="1:11" x14ac:dyDescent="0.2">
      <c r="A1840" s="8">
        <f>IF(INDEX(中間シート!B$1:B$149,QUOTIENT(ROW(A1840)-2, 参照用!$J$12) + 3,1)&gt;0,
INDEX(中間シート!B$1:B$149,QUOTIENT(ROW(A1840)-2, 参照用!$J$12) + 3,1),
"")</f>
        <v>46040</v>
      </c>
      <c r="B1840" s="8" t="str">
        <f>IF(INDEX(中間シート!D$1:D$149,QUOTIENT(ROW(B1840)-2, 参照用!$J$12) + 3,1)&gt;0,
INDEX(中間シート!D$1:D$149,QUOTIENT(ROW(B1840)-2, 参照用!$J$12) + 3,1),
"")</f>
        <v>昼</v>
      </c>
      <c r="C1840" s="8" t="str">
        <f>INDEX(中間シート!$A$1:$AZ$149,MATCH(A1840&amp;B1840,中間シート!$A$1:$A$149,0),MATCH(C$1,中間シート!$A$2:$AZ$2,0))</f>
        <v/>
      </c>
      <c r="D1840" s="8" t="str">
        <f>INDEX(中間シート!$A$1:$AZ$149,MATCH($A1840&amp;$B1840,中間シート!$A$1:$A$149,0),MATCH(D$1,中間シート!$A$2:$AZ$2,0))</f>
        <v/>
      </c>
      <c r="E1840" t="str">
        <f>IF(
A1840="","",
VLOOKUP(MOD(ROW(A1840)-2, 参照用!$J$12) + 1,参照用!$N$1:$P$50,2,0)
)</f>
        <v>注意サイン</v>
      </c>
      <c r="F1840" t="str">
        <f xml:space="preserve">
IF(A1840="","",
VLOOKUP(MOD(ROW(A1840)-2, 参照用!$J$12) + 1,参照用!$N$1:$P$50,3,0)
)</f>
        <v>協調性が低下</v>
      </c>
      <c r="G1840">
        <f xml:space="preserve">
IF(A1840="","",
IFERROR(
INDEX(中間シート!$B:$CB,
MATCH(A1840&amp;B1840,中間シート!$A$1:$A$149,0),
MATCH(F1840,中間シート!$B$2:$CB$2,0)
),
"")
)</f>
        <v>0</v>
      </c>
      <c r="H1840">
        <f t="shared" si="84"/>
        <v>0</v>
      </c>
      <c r="I1840" t="str">
        <f t="shared" si="85"/>
        <v/>
      </c>
      <c r="J1840">
        <f xml:space="preserve">
_xlfn.SWITCH(E1840,
"良好サイン",H1840*VLOOKUP(F1840,参照用!$P$2:$Q$55,2,0),
"注意サイン",H1840*VLOOKUP(F1840,参照用!$P$2:$Q$55,2,0),
""
)</f>
        <v>0</v>
      </c>
      <c r="K1840" s="20">
        <f t="shared" si="86"/>
        <v>60</v>
      </c>
    </row>
    <row r="1841" spans="1:11" x14ac:dyDescent="0.2">
      <c r="A1841" s="8">
        <f>IF(INDEX(中間シート!B$1:B$149,QUOTIENT(ROW(A1841)-2, 参照用!$J$12) + 3,1)&gt;0,
INDEX(中間シート!B$1:B$149,QUOTIENT(ROW(A1841)-2, 参照用!$J$12) + 3,1),
"")</f>
        <v>46040</v>
      </c>
      <c r="B1841" s="8" t="str">
        <f>IF(INDEX(中間シート!D$1:D$149,QUOTIENT(ROW(B1841)-2, 参照用!$J$12) + 3,1)&gt;0,
INDEX(中間シート!D$1:D$149,QUOTIENT(ROW(B1841)-2, 参照用!$J$12) + 3,1),
"")</f>
        <v>昼</v>
      </c>
      <c r="C1841" s="8" t="str">
        <f>INDEX(中間シート!$A$1:$AZ$149,MATCH(A1841&amp;B1841,中間シート!$A$1:$A$149,0),MATCH(C$1,中間シート!$A$2:$AZ$2,0))</f>
        <v/>
      </c>
      <c r="D1841" s="8" t="str">
        <f>INDEX(中間シート!$A$1:$AZ$149,MATCH($A1841&amp;$B1841,中間シート!$A$1:$A$149,0),MATCH(D$1,中間シート!$A$2:$AZ$2,0))</f>
        <v/>
      </c>
      <c r="E1841" t="str">
        <f>IF(
A1841="","",
VLOOKUP(MOD(ROW(A1841)-2, 参照用!$J$12) + 1,参照用!$N$1:$P$50,2,0)
)</f>
        <v>注意サイン</v>
      </c>
      <c r="F1841" t="str">
        <f xml:space="preserve">
IF(A1841="","",
VLOOKUP(MOD(ROW(A1841)-2, 参照用!$J$12) + 1,参照用!$N$1:$P$50,3,0)
)</f>
        <v>憂鬱</v>
      </c>
      <c r="G1841">
        <f xml:space="preserve">
IF(A1841="","",
IFERROR(
INDEX(中間シート!$B:$CB,
MATCH(A1841&amp;B1841,中間シート!$A$1:$A$149,0),
MATCH(F1841,中間シート!$B$2:$CB$2,0)
),
"")
)</f>
        <v>0</v>
      </c>
      <c r="H1841">
        <f t="shared" si="84"/>
        <v>0</v>
      </c>
      <c r="I1841" t="str">
        <f t="shared" si="85"/>
        <v/>
      </c>
      <c r="J1841">
        <f xml:space="preserve">
_xlfn.SWITCH(E1841,
"良好サイン",H1841*VLOOKUP(F1841,参照用!$P$2:$Q$55,2,0),
"注意サイン",H1841*VLOOKUP(F1841,参照用!$P$2:$Q$55,2,0),
""
)</f>
        <v>0</v>
      </c>
      <c r="K1841" s="20">
        <f t="shared" si="86"/>
        <v>60</v>
      </c>
    </row>
    <row r="1842" spans="1:11" x14ac:dyDescent="0.2">
      <c r="A1842" s="8">
        <f>IF(INDEX(中間シート!B$1:B$149,QUOTIENT(ROW(A1842)-2, 参照用!$J$12) + 3,1)&gt;0,
INDEX(中間シート!B$1:B$149,QUOTIENT(ROW(A1842)-2, 参照用!$J$12) + 3,1),
"")</f>
        <v>46040</v>
      </c>
      <c r="B1842" s="8" t="str">
        <f>IF(INDEX(中間シート!D$1:D$149,QUOTIENT(ROW(B1842)-2, 参照用!$J$12) + 3,1)&gt;0,
INDEX(中間シート!D$1:D$149,QUOTIENT(ROW(B1842)-2, 参照用!$J$12) + 3,1),
"")</f>
        <v>昼</v>
      </c>
      <c r="C1842" s="8" t="str">
        <f>INDEX(中間シート!$A$1:$AZ$149,MATCH(A1842&amp;B1842,中間シート!$A$1:$A$149,0),MATCH(C$1,中間シート!$A$2:$AZ$2,0))</f>
        <v/>
      </c>
      <c r="D1842" s="8" t="str">
        <f>INDEX(中間シート!$A$1:$AZ$149,MATCH($A1842&amp;$B1842,中間シート!$A$1:$A$149,0),MATCH(D$1,中間シート!$A$2:$AZ$2,0))</f>
        <v/>
      </c>
      <c r="E1842" t="str">
        <f>IF(
A1842="","",
VLOOKUP(MOD(ROW(A1842)-2, 参照用!$J$12) + 1,参照用!$N$1:$P$50,2,0)
)</f>
        <v>注意サイン</v>
      </c>
      <c r="F1842" t="str">
        <f xml:space="preserve">
IF(A1842="","",
VLOOKUP(MOD(ROW(A1842)-2, 参照用!$J$12) + 1,参照用!$N$1:$P$50,3,0)
)</f>
        <v>やる気が無い</v>
      </c>
      <c r="G1842">
        <f xml:space="preserve">
IF(A1842="","",
IFERROR(
INDEX(中間シート!$B:$CB,
MATCH(A1842&amp;B1842,中間シート!$A$1:$A$149,0),
MATCH(F1842,中間シート!$B$2:$CB$2,0)
),
"")
)</f>
        <v>0</v>
      </c>
      <c r="H1842">
        <f t="shared" si="84"/>
        <v>0</v>
      </c>
      <c r="I1842" t="str">
        <f t="shared" si="85"/>
        <v/>
      </c>
      <c r="J1842">
        <f xml:space="preserve">
_xlfn.SWITCH(E1842,
"良好サイン",H1842*VLOOKUP(F1842,参照用!$P$2:$Q$55,2,0),
"注意サイン",H1842*VLOOKUP(F1842,参照用!$P$2:$Q$55,2,0),
""
)</f>
        <v>0</v>
      </c>
      <c r="K1842" s="20">
        <f t="shared" si="86"/>
        <v>60</v>
      </c>
    </row>
    <row r="1843" spans="1:11" x14ac:dyDescent="0.2">
      <c r="A1843" s="8">
        <f>IF(INDEX(中間シート!B$1:B$149,QUOTIENT(ROW(A1843)-2, 参照用!$J$12) + 3,1)&gt;0,
INDEX(中間シート!B$1:B$149,QUOTIENT(ROW(A1843)-2, 参照用!$J$12) + 3,1),
"")</f>
        <v>46040</v>
      </c>
      <c r="B1843" s="8" t="str">
        <f>IF(INDEX(中間シート!D$1:D$149,QUOTIENT(ROW(B1843)-2, 参照用!$J$12) + 3,1)&gt;0,
INDEX(中間シート!D$1:D$149,QUOTIENT(ROW(B1843)-2, 参照用!$J$12) + 3,1),
"")</f>
        <v>昼</v>
      </c>
      <c r="C1843" s="8" t="str">
        <f>INDEX(中間シート!$A$1:$AZ$149,MATCH(A1843&amp;B1843,中間シート!$A$1:$A$149,0),MATCH(C$1,中間シート!$A$2:$AZ$2,0))</f>
        <v/>
      </c>
      <c r="D1843" s="8" t="str">
        <f>INDEX(中間シート!$A$1:$AZ$149,MATCH($A1843&amp;$B1843,中間シート!$A$1:$A$149,0),MATCH(D$1,中間シート!$A$2:$AZ$2,0))</f>
        <v/>
      </c>
      <c r="E1843" t="str">
        <f>IF(
A1843="","",
VLOOKUP(MOD(ROW(A1843)-2, 参照用!$J$12) + 1,参照用!$N$1:$P$50,2,0)
)</f>
        <v>注意サイン</v>
      </c>
      <c r="F1843" t="str">
        <f xml:space="preserve">
IF(A1843="","",
VLOOKUP(MOD(ROW(A1843)-2, 参照用!$J$12) + 1,参照用!$N$1:$P$50,3,0)
)</f>
        <v>物忘れ</v>
      </c>
      <c r="G1843">
        <f xml:space="preserve">
IF(A1843="","",
IFERROR(
INDEX(中間シート!$B:$CB,
MATCH(A1843&amp;B1843,中間シート!$A$1:$A$149,0),
MATCH(F1843,中間シート!$B$2:$CB$2,0)
),
"")
)</f>
        <v>0</v>
      </c>
      <c r="H1843">
        <f t="shared" si="84"/>
        <v>0</v>
      </c>
      <c r="I1843" t="str">
        <f t="shared" si="85"/>
        <v/>
      </c>
      <c r="J1843">
        <f xml:space="preserve">
_xlfn.SWITCH(E1843,
"良好サイン",H1843*VLOOKUP(F1843,参照用!$P$2:$Q$55,2,0),
"注意サイン",H1843*VLOOKUP(F1843,参照用!$P$2:$Q$55,2,0),
""
)</f>
        <v>0</v>
      </c>
      <c r="K1843" s="20">
        <f t="shared" si="86"/>
        <v>60</v>
      </c>
    </row>
    <row r="1844" spans="1:11" x14ac:dyDescent="0.2">
      <c r="A1844" s="8">
        <f>IF(INDEX(中間シート!B$1:B$149,QUOTIENT(ROW(A1844)-2, 参照用!$J$12) + 3,1)&gt;0,
INDEX(中間シート!B$1:B$149,QUOTIENT(ROW(A1844)-2, 参照用!$J$12) + 3,1),
"")</f>
        <v>46040</v>
      </c>
      <c r="B1844" s="8" t="str">
        <f>IF(INDEX(中間シート!D$1:D$149,QUOTIENT(ROW(B1844)-2, 参照用!$J$12) + 3,1)&gt;0,
INDEX(中間シート!D$1:D$149,QUOTIENT(ROW(B1844)-2, 参照用!$J$12) + 3,1),
"")</f>
        <v>昼</v>
      </c>
      <c r="C1844" s="8" t="str">
        <f>INDEX(中間シート!$A$1:$AZ$149,MATCH(A1844&amp;B1844,中間シート!$A$1:$A$149,0),MATCH(C$1,中間シート!$A$2:$AZ$2,0))</f>
        <v/>
      </c>
      <c r="D1844" s="8" t="str">
        <f>INDEX(中間シート!$A$1:$AZ$149,MATCH($A1844&amp;$B1844,中間シート!$A$1:$A$149,0),MATCH(D$1,中間シート!$A$2:$AZ$2,0))</f>
        <v/>
      </c>
      <c r="E1844" t="str">
        <f>IF(
A1844="","",
VLOOKUP(MOD(ROW(A1844)-2, 参照用!$J$12) + 1,参照用!$N$1:$P$50,2,0)
)</f>
        <v>悪化サイン</v>
      </c>
      <c r="F1844" t="str">
        <f xml:space="preserve">
IF(A1844="","",
VLOOKUP(MOD(ROW(A1844)-2, 参照用!$J$12) + 1,参照用!$N$1:$P$50,3,0)
)</f>
        <v>イライラ</v>
      </c>
      <c r="G1844">
        <f xml:space="preserve">
IF(A1844="","",
IFERROR(
INDEX(中間シート!$B:$CB,
MATCH(A1844&amp;B1844,中間シート!$A$1:$A$149,0),
MATCH(F1844,中間シート!$B$2:$CB$2,0)
),
"")
)</f>
        <v>0</v>
      </c>
      <c r="H1844">
        <f t="shared" si="84"/>
        <v>0</v>
      </c>
      <c r="I1844" t="str">
        <f t="shared" si="85"/>
        <v/>
      </c>
      <c r="J1844" t="str">
        <f xml:space="preserve">
_xlfn.SWITCH(E1844,
"良好サイン",H1844*VLOOKUP(F1844,参照用!$P$2:$Q$55,2,0),
"注意サイン",H1844*VLOOKUP(F1844,参照用!$P$2:$Q$55,2,0),
""
)</f>
        <v/>
      </c>
      <c r="K1844" s="20">
        <f t="shared" si="86"/>
        <v>60</v>
      </c>
    </row>
    <row r="1845" spans="1:11" x14ac:dyDescent="0.2">
      <c r="A1845" s="8">
        <f>IF(INDEX(中間シート!B$1:B$149,QUOTIENT(ROW(A1845)-2, 参照用!$J$12) + 3,1)&gt;0,
INDEX(中間シート!B$1:B$149,QUOTIENT(ROW(A1845)-2, 参照用!$J$12) + 3,1),
"")</f>
        <v>46040</v>
      </c>
      <c r="B1845" s="8" t="str">
        <f>IF(INDEX(中間シート!D$1:D$149,QUOTIENT(ROW(B1845)-2, 参照用!$J$12) + 3,1)&gt;0,
INDEX(中間シート!D$1:D$149,QUOTIENT(ROW(B1845)-2, 参照用!$J$12) + 3,1),
"")</f>
        <v>昼</v>
      </c>
      <c r="C1845" s="8" t="str">
        <f>INDEX(中間シート!$A$1:$AZ$149,MATCH(A1845&amp;B1845,中間シート!$A$1:$A$149,0),MATCH(C$1,中間シート!$A$2:$AZ$2,0))</f>
        <v/>
      </c>
      <c r="D1845" s="8" t="str">
        <f>INDEX(中間シート!$A$1:$AZ$149,MATCH($A1845&amp;$B1845,中間シート!$A$1:$A$149,0),MATCH(D$1,中間シート!$A$2:$AZ$2,0))</f>
        <v/>
      </c>
      <c r="E1845" t="str">
        <f>IF(
A1845="","",
VLOOKUP(MOD(ROW(A1845)-2, 参照用!$J$12) + 1,参照用!$N$1:$P$50,2,0)
)</f>
        <v>悪化サイン</v>
      </c>
      <c r="F1845" t="str">
        <f xml:space="preserve">
IF(A1845="","",
VLOOKUP(MOD(ROW(A1845)-2, 参照用!$J$12) + 1,参照用!$N$1:$P$50,3,0)
)</f>
        <v>恐怖心</v>
      </c>
      <c r="G1845">
        <f xml:space="preserve">
IF(A1845="","",
IFERROR(
INDEX(中間シート!$B:$CB,
MATCH(A1845&amp;B1845,中間シート!$A$1:$A$149,0),
MATCH(F1845,中間シート!$B$2:$CB$2,0)
),
"")
)</f>
        <v>0</v>
      </c>
      <c r="H1845">
        <f t="shared" si="84"/>
        <v>0</v>
      </c>
      <c r="I1845" t="str">
        <f t="shared" si="85"/>
        <v/>
      </c>
      <c r="J1845" t="str">
        <f xml:space="preserve">
_xlfn.SWITCH(E1845,
"良好サイン",H1845*VLOOKUP(F1845,参照用!$P$2:$Q$55,2,0),
"注意サイン",H1845*VLOOKUP(F1845,参照用!$P$2:$Q$55,2,0),
""
)</f>
        <v/>
      </c>
      <c r="K1845" s="20">
        <f t="shared" si="86"/>
        <v>60</v>
      </c>
    </row>
    <row r="1846" spans="1:11" x14ac:dyDescent="0.2">
      <c r="A1846" s="8">
        <f>IF(INDEX(中間シート!B$1:B$149,QUOTIENT(ROW(A1846)-2, 参照用!$J$12) + 3,1)&gt;0,
INDEX(中間シート!B$1:B$149,QUOTIENT(ROW(A1846)-2, 参照用!$J$12) + 3,1),
"")</f>
        <v>46040</v>
      </c>
      <c r="B1846" s="8" t="str">
        <f>IF(INDEX(中間シート!D$1:D$149,QUOTIENT(ROW(B1846)-2, 参照用!$J$12) + 3,1)&gt;0,
INDEX(中間シート!D$1:D$149,QUOTIENT(ROW(B1846)-2, 参照用!$J$12) + 3,1),
"")</f>
        <v>昼</v>
      </c>
      <c r="C1846" s="8" t="str">
        <f>INDEX(中間シート!$A$1:$AZ$149,MATCH(A1846&amp;B1846,中間シート!$A$1:$A$149,0),MATCH(C$1,中間シート!$A$2:$AZ$2,0))</f>
        <v/>
      </c>
      <c r="D1846" s="8" t="str">
        <f>INDEX(中間シート!$A$1:$AZ$149,MATCH($A1846&amp;$B1846,中間シート!$A$1:$A$149,0),MATCH(D$1,中間シート!$A$2:$AZ$2,0))</f>
        <v/>
      </c>
      <c r="E1846" t="str">
        <f>IF(
A1846="","",
VLOOKUP(MOD(ROW(A1846)-2, 参照用!$J$12) + 1,参照用!$N$1:$P$50,2,0)
)</f>
        <v>悪化サイン</v>
      </c>
      <c r="F1846" t="str">
        <f xml:space="preserve">
IF(A1846="","",
VLOOKUP(MOD(ROW(A1846)-2, 参照用!$J$12) + 1,参照用!$N$1:$P$50,3,0)
)</f>
        <v>外出不可</v>
      </c>
      <c r="G1846">
        <f xml:space="preserve">
IF(A1846="","",
IFERROR(
INDEX(中間シート!$B:$CB,
MATCH(A1846&amp;B1846,中間シート!$A$1:$A$149,0),
MATCH(F1846,中間シート!$B$2:$CB$2,0)
),
"")
)</f>
        <v>0</v>
      </c>
      <c r="H1846">
        <f t="shared" si="84"/>
        <v>0</v>
      </c>
      <c r="I1846" t="str">
        <f t="shared" si="85"/>
        <v/>
      </c>
      <c r="J1846" t="str">
        <f xml:space="preserve">
_xlfn.SWITCH(E1846,
"良好サイン",H1846*VLOOKUP(F1846,参照用!$P$2:$Q$55,2,0),
"注意サイン",H1846*VLOOKUP(F1846,参照用!$P$2:$Q$55,2,0),
""
)</f>
        <v/>
      </c>
      <c r="K1846" s="20">
        <f t="shared" si="86"/>
        <v>60</v>
      </c>
    </row>
    <row r="1847" spans="1:11" x14ac:dyDescent="0.2">
      <c r="A1847" s="8">
        <f>IF(INDEX(中間シート!B$1:B$149,QUOTIENT(ROW(A1847)-2, 参照用!$J$12) + 3,1)&gt;0,
INDEX(中間シート!B$1:B$149,QUOTIENT(ROW(A1847)-2, 参照用!$J$12) + 3,1),
"")</f>
        <v>46040</v>
      </c>
      <c r="B1847" s="8" t="str">
        <f>IF(INDEX(中間シート!D$1:D$149,QUOTIENT(ROW(B1847)-2, 参照用!$J$12) + 3,1)&gt;0,
INDEX(中間シート!D$1:D$149,QUOTIENT(ROW(B1847)-2, 参照用!$J$12) + 3,1),
"")</f>
        <v>昼</v>
      </c>
      <c r="C1847" s="8" t="str">
        <f>INDEX(中間シート!$A$1:$AZ$149,MATCH(A1847&amp;B1847,中間シート!$A$1:$A$149,0),MATCH(C$1,中間シート!$A$2:$AZ$2,0))</f>
        <v/>
      </c>
      <c r="D1847" s="8" t="str">
        <f>INDEX(中間シート!$A$1:$AZ$149,MATCH($A1847&amp;$B1847,中間シート!$A$1:$A$149,0),MATCH(D$1,中間シート!$A$2:$AZ$2,0))</f>
        <v/>
      </c>
      <c r="E1847" t="str">
        <f>IF(
A1847="","",
VLOOKUP(MOD(ROW(A1847)-2, 参照用!$J$12) + 1,参照用!$N$1:$P$50,2,0)
)</f>
        <v>悪化サイン</v>
      </c>
      <c r="F1847" t="str">
        <f xml:space="preserve">
IF(A1847="","",
VLOOKUP(MOD(ROW(A1847)-2, 参照用!$J$12) + 1,参照用!$N$1:$P$50,3,0)
)</f>
        <v>思考不能</v>
      </c>
      <c r="G1847">
        <f xml:space="preserve">
IF(A1847="","",
IFERROR(
INDEX(中間シート!$B:$CB,
MATCH(A1847&amp;B1847,中間シート!$A$1:$A$149,0),
MATCH(F1847,中間シート!$B$2:$CB$2,0)
),
"")
)</f>
        <v>0</v>
      </c>
      <c r="H1847">
        <f t="shared" si="84"/>
        <v>0</v>
      </c>
      <c r="I1847" t="str">
        <f t="shared" si="85"/>
        <v/>
      </c>
      <c r="J1847" t="str">
        <f xml:space="preserve">
_xlfn.SWITCH(E1847,
"良好サイン",H1847*VLOOKUP(F1847,参照用!$P$2:$Q$55,2,0),
"注意サイン",H1847*VLOOKUP(F1847,参照用!$P$2:$Q$55,2,0),
""
)</f>
        <v/>
      </c>
      <c r="K1847" s="20">
        <f t="shared" si="86"/>
        <v>60</v>
      </c>
    </row>
    <row r="1848" spans="1:11" x14ac:dyDescent="0.2">
      <c r="A1848" s="8">
        <f>IF(INDEX(中間シート!B$1:B$149,QUOTIENT(ROW(A1848)-2, 参照用!$J$12) + 3,1)&gt;0,
INDEX(中間シート!B$1:B$149,QUOTIENT(ROW(A1848)-2, 参照用!$J$12) + 3,1),
"")</f>
        <v>46040</v>
      </c>
      <c r="B1848" s="8" t="str">
        <f>IF(INDEX(中間シート!D$1:D$149,QUOTIENT(ROW(B1848)-2, 参照用!$J$12) + 3,1)&gt;0,
INDEX(中間シート!D$1:D$149,QUOTIENT(ROW(B1848)-2, 参照用!$J$12) + 3,1),
"")</f>
        <v>昼</v>
      </c>
      <c r="C1848" s="8" t="str">
        <f>INDEX(中間シート!$A$1:$AZ$149,MATCH(A1848&amp;B1848,中間シート!$A$1:$A$149,0),MATCH(C$1,中間シート!$A$2:$AZ$2,0))</f>
        <v/>
      </c>
      <c r="D1848" s="8" t="str">
        <f>INDEX(中間シート!$A$1:$AZ$149,MATCH($A1848&amp;$B1848,中間シート!$A$1:$A$149,0),MATCH(D$1,中間シート!$A$2:$AZ$2,0))</f>
        <v/>
      </c>
      <c r="E1848" t="str">
        <f>IF(
A1848="","",
VLOOKUP(MOD(ROW(A1848)-2, 参照用!$J$12) + 1,参照用!$N$1:$P$50,2,0)
)</f>
        <v>悪化サイン</v>
      </c>
      <c r="F1848" t="str">
        <f xml:space="preserve">
IF(A1848="","",
VLOOKUP(MOD(ROW(A1848)-2, 参照用!$J$12) + 1,参照用!$N$1:$P$50,3,0)
)</f>
        <v>人間不信</v>
      </c>
      <c r="G1848">
        <f xml:space="preserve">
IF(A1848="","",
IFERROR(
INDEX(中間シート!$B:$CB,
MATCH(A1848&amp;B1848,中間シート!$A$1:$A$149,0),
MATCH(F1848,中間シート!$B$2:$CB$2,0)
),
"")
)</f>
        <v>0</v>
      </c>
      <c r="H1848">
        <f t="shared" si="84"/>
        <v>0</v>
      </c>
      <c r="I1848" t="str">
        <f t="shared" si="85"/>
        <v/>
      </c>
      <c r="J1848" t="str">
        <f xml:space="preserve">
_xlfn.SWITCH(E1848,
"良好サイン",H1848*VLOOKUP(F1848,参照用!$P$2:$Q$55,2,0),
"注意サイン",H1848*VLOOKUP(F1848,参照用!$P$2:$Q$55,2,0),
""
)</f>
        <v/>
      </c>
      <c r="K1848" s="20">
        <f t="shared" si="86"/>
        <v>60</v>
      </c>
    </row>
    <row r="1849" spans="1:11" x14ac:dyDescent="0.2">
      <c r="A1849" s="8">
        <f>IF(INDEX(中間シート!B$1:B$149,QUOTIENT(ROW(A1849)-2, 参照用!$J$12) + 3,1)&gt;0,
INDEX(中間シート!B$1:B$149,QUOTIENT(ROW(A1849)-2, 参照用!$J$12) + 3,1),
"")</f>
        <v>46040</v>
      </c>
      <c r="B1849" s="8" t="str">
        <f>IF(INDEX(中間シート!D$1:D$149,QUOTIENT(ROW(B1849)-2, 参照用!$J$12) + 3,1)&gt;0,
INDEX(中間シート!D$1:D$149,QUOTIENT(ROW(B1849)-2, 参照用!$J$12) + 3,1),
"")</f>
        <v>昼</v>
      </c>
      <c r="C1849" s="8" t="str">
        <f>INDEX(中間シート!$A$1:$AZ$149,MATCH(A1849&amp;B1849,中間シート!$A$1:$A$149,0),MATCH(C$1,中間シート!$A$2:$AZ$2,0))</f>
        <v/>
      </c>
      <c r="D1849" s="8" t="str">
        <f>INDEX(中間シート!$A$1:$AZ$149,MATCH($A1849&amp;$B1849,中間シート!$A$1:$A$149,0),MATCH(D$1,中間シート!$A$2:$AZ$2,0))</f>
        <v/>
      </c>
      <c r="E1849" t="str">
        <f>IF(
A1849="","",
VLOOKUP(MOD(ROW(A1849)-2, 参照用!$J$12) + 1,参照用!$N$1:$P$50,2,0)
)</f>
        <v>悪化サイン</v>
      </c>
      <c r="F1849" t="str">
        <f xml:space="preserve">
IF(A1849="","",
VLOOKUP(MOD(ROW(A1849)-2, 参照用!$J$12) + 1,参照用!$N$1:$P$50,3,0)
)</f>
        <v>破壊衝動</v>
      </c>
      <c r="G1849">
        <f xml:space="preserve">
IF(A1849="","",
IFERROR(
INDEX(中間シート!$B:$CB,
MATCH(A1849&amp;B1849,中間シート!$A$1:$A$149,0),
MATCH(F1849,中間シート!$B$2:$CB$2,0)
),
"")
)</f>
        <v>0</v>
      </c>
      <c r="H1849">
        <f t="shared" si="84"/>
        <v>0</v>
      </c>
      <c r="I1849" t="str">
        <f t="shared" si="85"/>
        <v/>
      </c>
      <c r="J1849" t="str">
        <f xml:space="preserve">
_xlfn.SWITCH(E1849,
"良好サイン",H1849*VLOOKUP(F1849,参照用!$P$2:$Q$55,2,0),
"注意サイン",H1849*VLOOKUP(F1849,参照用!$P$2:$Q$55,2,0),
""
)</f>
        <v/>
      </c>
      <c r="K1849" s="20">
        <f t="shared" si="86"/>
        <v>60</v>
      </c>
    </row>
    <row r="1850" spans="1:11" x14ac:dyDescent="0.2">
      <c r="A1850" s="8">
        <f>IF(INDEX(中間シート!B$1:B$149,QUOTIENT(ROW(A1850)-2, 参照用!$J$12) + 3,1)&gt;0,
INDEX(中間シート!B$1:B$149,QUOTIENT(ROW(A1850)-2, 参照用!$J$12) + 3,1),
"")</f>
        <v>46040</v>
      </c>
      <c r="B1850" s="8" t="str">
        <f>IF(INDEX(中間シート!D$1:D$149,QUOTIENT(ROW(B1850)-2, 参照用!$J$12) + 3,1)&gt;0,
INDEX(中間シート!D$1:D$149,QUOTIENT(ROW(B1850)-2, 参照用!$J$12) + 3,1),
"")</f>
        <v>昼</v>
      </c>
      <c r="C1850" s="8" t="str">
        <f>INDEX(中間シート!$A$1:$AZ$149,MATCH(A1850&amp;B1850,中間シート!$A$1:$A$149,0),MATCH(C$1,中間シート!$A$2:$AZ$2,0))</f>
        <v/>
      </c>
      <c r="D1850" s="8" t="str">
        <f>INDEX(中間シート!$A$1:$AZ$149,MATCH($A1850&amp;$B1850,中間シート!$A$1:$A$149,0),MATCH(D$1,中間シート!$A$2:$AZ$2,0))</f>
        <v/>
      </c>
      <c r="E1850" t="str">
        <f>IF(
A1850="","",
VLOOKUP(MOD(ROW(A1850)-2, 参照用!$J$12) + 1,参照用!$N$1:$P$50,2,0)
)</f>
        <v>リカバリー</v>
      </c>
      <c r="F1850" t="str">
        <f xml:space="preserve">
IF(A1850="","",
VLOOKUP(MOD(ROW(A1850)-2, 参照用!$J$12) + 1,参照用!$N$1:$P$50,3,0)
)</f>
        <v>ストレッチ</v>
      </c>
      <c r="G1850">
        <f xml:space="preserve">
IF(A1850="","",
IFERROR(
INDEX(中間シート!$B:$CB,
MATCH(A1850&amp;B1850,中間シート!$A$1:$A$149,0),
MATCH(F1850,中間シート!$B$2:$CB$2,0)
),
"")
)</f>
        <v>0</v>
      </c>
      <c r="H1850">
        <f t="shared" si="84"/>
        <v>0</v>
      </c>
      <c r="I1850" t="str">
        <f t="shared" si="85"/>
        <v/>
      </c>
      <c r="J1850" t="str">
        <f xml:space="preserve">
_xlfn.SWITCH(E1850,
"良好サイン",H1850*VLOOKUP(F1850,参照用!$P$2:$Q$55,2,0),
"注意サイン",H1850*VLOOKUP(F1850,参照用!$P$2:$Q$55,2,0),
""
)</f>
        <v/>
      </c>
      <c r="K1850" s="20">
        <f t="shared" si="86"/>
        <v>60</v>
      </c>
    </row>
    <row r="1851" spans="1:11" x14ac:dyDescent="0.2">
      <c r="A1851" s="8">
        <f>IF(INDEX(中間シート!B$1:B$149,QUOTIENT(ROW(A1851)-2, 参照用!$J$12) + 3,1)&gt;0,
INDEX(中間シート!B$1:B$149,QUOTIENT(ROW(A1851)-2, 参照用!$J$12) + 3,1),
"")</f>
        <v>46040</v>
      </c>
      <c r="B1851" s="8" t="str">
        <f>IF(INDEX(中間シート!D$1:D$149,QUOTIENT(ROW(B1851)-2, 参照用!$J$12) + 3,1)&gt;0,
INDEX(中間シート!D$1:D$149,QUOTIENT(ROW(B1851)-2, 参照用!$J$12) + 3,1),
"")</f>
        <v>昼</v>
      </c>
      <c r="C1851" s="8" t="str">
        <f>INDEX(中間シート!$A$1:$AZ$149,MATCH(A1851&amp;B1851,中間シート!$A$1:$A$149,0),MATCH(C$1,中間シート!$A$2:$AZ$2,0))</f>
        <v/>
      </c>
      <c r="D1851" s="8" t="str">
        <f>INDEX(中間シート!$A$1:$AZ$149,MATCH($A1851&amp;$B1851,中間シート!$A$1:$A$149,0),MATCH(D$1,中間シート!$A$2:$AZ$2,0))</f>
        <v/>
      </c>
      <c r="E1851" t="str">
        <f>IF(
A1851="","",
VLOOKUP(MOD(ROW(A1851)-2, 参照用!$J$12) + 1,参照用!$N$1:$P$50,2,0)
)</f>
        <v>リカバリー</v>
      </c>
      <c r="F1851" t="str">
        <f xml:space="preserve">
IF(A1851="","",
VLOOKUP(MOD(ROW(A1851)-2, 参照用!$J$12) + 1,参照用!$N$1:$P$50,3,0)
)</f>
        <v>仮眠</v>
      </c>
      <c r="G1851">
        <f xml:space="preserve">
IF(A1851="","",
IFERROR(
INDEX(中間シート!$B:$CB,
MATCH(A1851&amp;B1851,中間シート!$A$1:$A$149,0),
MATCH(F1851,中間シート!$B$2:$CB$2,0)
),
"")
)</f>
        <v>0</v>
      </c>
      <c r="H1851">
        <f t="shared" si="84"/>
        <v>0</v>
      </c>
      <c r="I1851" t="str">
        <f t="shared" si="85"/>
        <v/>
      </c>
      <c r="J1851" t="str">
        <f xml:space="preserve">
_xlfn.SWITCH(E1851,
"良好サイン",H1851*VLOOKUP(F1851,参照用!$P$2:$Q$55,2,0),
"注意サイン",H1851*VLOOKUP(F1851,参照用!$P$2:$Q$55,2,0),
""
)</f>
        <v/>
      </c>
      <c r="K1851" s="20">
        <f t="shared" si="86"/>
        <v>60</v>
      </c>
    </row>
    <row r="1852" spans="1:11" x14ac:dyDescent="0.2">
      <c r="A1852" s="8">
        <f>IF(INDEX(中間シート!B$1:B$149,QUOTIENT(ROW(A1852)-2, 参照用!$J$12) + 3,1)&gt;0,
INDEX(中間シート!B$1:B$149,QUOTIENT(ROW(A1852)-2, 参照用!$J$12) + 3,1),
"")</f>
        <v>46040</v>
      </c>
      <c r="B1852" s="8" t="str">
        <f>IF(INDEX(中間シート!D$1:D$149,QUOTIENT(ROW(B1852)-2, 参照用!$J$12) + 3,1)&gt;0,
INDEX(中間シート!D$1:D$149,QUOTIENT(ROW(B1852)-2, 参照用!$J$12) + 3,1),
"")</f>
        <v>昼</v>
      </c>
      <c r="C1852" s="8" t="str">
        <f>INDEX(中間シート!$A$1:$AZ$149,MATCH(A1852&amp;B1852,中間シート!$A$1:$A$149,0),MATCH(C$1,中間シート!$A$2:$AZ$2,0))</f>
        <v/>
      </c>
      <c r="D1852" s="8" t="str">
        <f>INDEX(中間シート!$A$1:$AZ$149,MATCH($A1852&amp;$B1852,中間シート!$A$1:$A$149,0),MATCH(D$1,中間シート!$A$2:$AZ$2,0))</f>
        <v/>
      </c>
      <c r="E1852" t="str">
        <f>IF(
A1852="","",
VLOOKUP(MOD(ROW(A1852)-2, 参照用!$J$12) + 1,参照用!$N$1:$P$50,2,0)
)</f>
        <v>リカバリー</v>
      </c>
      <c r="F1852" t="str">
        <f xml:space="preserve">
IF(A1852="","",
VLOOKUP(MOD(ROW(A1852)-2, 参照用!$J$12) + 1,参照用!$N$1:$P$50,3,0)
)</f>
        <v>音楽</v>
      </c>
      <c r="G1852">
        <f xml:space="preserve">
IF(A1852="","",
IFERROR(
INDEX(中間シート!$B:$CB,
MATCH(A1852&amp;B1852,中間シート!$A$1:$A$149,0),
MATCH(F1852,中間シート!$B$2:$CB$2,0)
),
"")
)</f>
        <v>0</v>
      </c>
      <c r="H1852">
        <f t="shared" si="84"/>
        <v>0</v>
      </c>
      <c r="I1852" t="str">
        <f t="shared" si="85"/>
        <v/>
      </c>
      <c r="J1852" t="str">
        <f xml:space="preserve">
_xlfn.SWITCH(E1852,
"良好サイン",H1852*VLOOKUP(F1852,参照用!$P$2:$Q$55,2,0),
"注意サイン",H1852*VLOOKUP(F1852,参照用!$P$2:$Q$55,2,0),
""
)</f>
        <v/>
      </c>
      <c r="K1852" s="20">
        <f t="shared" si="86"/>
        <v>60</v>
      </c>
    </row>
    <row r="1853" spans="1:11" x14ac:dyDescent="0.2">
      <c r="A1853" s="8">
        <f>IF(INDEX(中間シート!B$1:B$149,QUOTIENT(ROW(A1853)-2, 参照用!$J$12) + 3,1)&gt;0,
INDEX(中間シート!B$1:B$149,QUOTIENT(ROW(A1853)-2, 参照用!$J$12) + 3,1),
"")</f>
        <v>46040</v>
      </c>
      <c r="B1853" s="8" t="str">
        <f>IF(INDEX(中間シート!D$1:D$149,QUOTIENT(ROW(B1853)-2, 参照用!$J$12) + 3,1)&gt;0,
INDEX(中間シート!D$1:D$149,QUOTIENT(ROW(B1853)-2, 参照用!$J$12) + 3,1),
"")</f>
        <v>昼</v>
      </c>
      <c r="C1853" s="8" t="str">
        <f>INDEX(中間シート!$A$1:$AZ$149,MATCH(A1853&amp;B1853,中間シート!$A$1:$A$149,0),MATCH(C$1,中間シート!$A$2:$AZ$2,0))</f>
        <v/>
      </c>
      <c r="D1853" s="8" t="str">
        <f>INDEX(中間シート!$A$1:$AZ$149,MATCH($A1853&amp;$B1853,中間シート!$A$1:$A$149,0),MATCH(D$1,中間シート!$A$2:$AZ$2,0))</f>
        <v/>
      </c>
      <c r="E1853" t="str">
        <f>IF(
A1853="","",
VLOOKUP(MOD(ROW(A1853)-2, 参照用!$J$12) + 1,参照用!$N$1:$P$50,2,0)
)</f>
        <v>リカバリー</v>
      </c>
      <c r="F1853" t="str">
        <f xml:space="preserve">
IF(A1853="","",
VLOOKUP(MOD(ROW(A1853)-2, 参照用!$J$12) + 1,参照用!$N$1:$P$50,3,0)
)</f>
        <v>頓服</v>
      </c>
      <c r="G1853">
        <f xml:space="preserve">
IF(A1853="","",
IFERROR(
INDEX(中間シート!$B:$CB,
MATCH(A1853&amp;B1853,中間シート!$A$1:$A$149,0),
MATCH(F1853,中間シート!$B$2:$CB$2,0)
),
"")
)</f>
        <v>0</v>
      </c>
      <c r="H1853">
        <f t="shared" si="84"/>
        <v>0</v>
      </c>
      <c r="I1853" t="str">
        <f t="shared" si="85"/>
        <v/>
      </c>
      <c r="J1853" t="str">
        <f xml:space="preserve">
_xlfn.SWITCH(E1853,
"良好サイン",H1853*VLOOKUP(F1853,参照用!$P$2:$Q$55,2,0),
"注意サイン",H1853*VLOOKUP(F1853,参照用!$P$2:$Q$55,2,0),
""
)</f>
        <v/>
      </c>
      <c r="K1853" s="20">
        <f t="shared" si="86"/>
        <v>60</v>
      </c>
    </row>
    <row r="1854" spans="1:11" x14ac:dyDescent="0.2">
      <c r="A1854" s="8">
        <f>IF(INDEX(中間シート!B$1:B$149,QUOTIENT(ROW(A1854)-2, 参照用!$J$12) + 3,1)&gt;0,
INDEX(中間シート!B$1:B$149,QUOTIENT(ROW(A1854)-2, 参照用!$J$12) + 3,1),
"")</f>
        <v>46040</v>
      </c>
      <c r="B1854" s="8" t="str">
        <f>IF(INDEX(中間シート!D$1:D$149,QUOTIENT(ROW(B1854)-2, 参照用!$J$12) + 3,1)&gt;0,
INDEX(中間シート!D$1:D$149,QUOTIENT(ROW(B1854)-2, 参照用!$J$12) + 3,1),
"")</f>
        <v>昼</v>
      </c>
      <c r="C1854" s="8" t="str">
        <f>INDEX(中間シート!$A$1:$AZ$149,MATCH(A1854&amp;B1854,中間シート!$A$1:$A$149,0),MATCH(C$1,中間シート!$A$2:$AZ$2,0))</f>
        <v/>
      </c>
      <c r="D1854" s="8" t="str">
        <f>INDEX(中間シート!$A$1:$AZ$149,MATCH($A1854&amp;$B1854,中間シート!$A$1:$A$149,0),MATCH(D$1,中間シート!$A$2:$AZ$2,0))</f>
        <v/>
      </c>
      <c r="E1854" t="str">
        <f>IF(
A1854="","",
VLOOKUP(MOD(ROW(A1854)-2, 参照用!$J$12) + 1,参照用!$N$1:$P$50,2,0)
)</f>
        <v>リカバリー</v>
      </c>
      <c r="F1854" t="str">
        <f xml:space="preserve">
IF(A1854="","",
VLOOKUP(MOD(ROW(A1854)-2, 参照用!$J$12) + 1,参照用!$N$1:$P$50,3,0)
)</f>
        <v>散歩</v>
      </c>
      <c r="G1854">
        <f xml:space="preserve">
IF(A1854="","",
IFERROR(
INDEX(中間シート!$B:$CB,
MATCH(A1854&amp;B1854,中間シート!$A$1:$A$149,0),
MATCH(F1854,中間シート!$B$2:$CB$2,0)
),
"")
)</f>
        <v>0</v>
      </c>
      <c r="H1854">
        <f t="shared" si="84"/>
        <v>0</v>
      </c>
      <c r="I1854" t="str">
        <f t="shared" si="85"/>
        <v/>
      </c>
      <c r="J1854" t="str">
        <f xml:space="preserve">
_xlfn.SWITCH(E1854,
"良好サイン",H1854*VLOOKUP(F1854,参照用!$P$2:$Q$55,2,0),
"注意サイン",H1854*VLOOKUP(F1854,参照用!$P$2:$Q$55,2,0),
""
)</f>
        <v/>
      </c>
      <c r="K1854" s="20">
        <f t="shared" si="86"/>
        <v>60</v>
      </c>
    </row>
    <row r="1855" spans="1:11" x14ac:dyDescent="0.2">
      <c r="A1855" s="8">
        <f>IF(INDEX(中間シート!B$1:B$149,QUOTIENT(ROW(A1855)-2, 参照用!$J$12) + 3,1)&gt;0,
INDEX(中間シート!B$1:B$149,QUOTIENT(ROW(A1855)-2, 参照用!$J$12) + 3,1),
"")</f>
        <v>46040</v>
      </c>
      <c r="B1855" s="8" t="str">
        <f>IF(INDEX(中間シート!D$1:D$149,QUOTIENT(ROW(B1855)-2, 参照用!$J$12) + 3,1)&gt;0,
INDEX(中間シート!D$1:D$149,QUOTIENT(ROW(B1855)-2, 参照用!$J$12) + 3,1),
"")</f>
        <v>昼</v>
      </c>
      <c r="C1855" s="8" t="str">
        <f>INDEX(中間シート!$A$1:$AZ$149,MATCH(A1855&amp;B1855,中間シート!$A$1:$A$149,0),MATCH(C$1,中間シート!$A$2:$AZ$2,0))</f>
        <v/>
      </c>
      <c r="D1855" s="8" t="str">
        <f>INDEX(中間シート!$A$1:$AZ$149,MATCH($A1855&amp;$B1855,中間シート!$A$1:$A$149,0),MATCH(D$1,中間シート!$A$2:$AZ$2,0))</f>
        <v/>
      </c>
      <c r="E1855" t="str">
        <f>IF(
A1855="","",
VLOOKUP(MOD(ROW(A1855)-2, 参照用!$J$12) + 1,参照用!$N$1:$P$50,2,0)
)</f>
        <v>服薬</v>
      </c>
      <c r="F1855" t="str">
        <f xml:space="preserve">
IF(A1855="","",
VLOOKUP(MOD(ROW(A1855)-2, 参照用!$J$12) + 1,参照用!$N$1:$P$50,3,0)
)</f>
        <v>いつもの薬</v>
      </c>
      <c r="G1855">
        <f xml:space="preserve">
IF(A1855="","",
IFERROR(
INDEX(中間シート!$B:$CB,
MATCH(A1855&amp;B1855,中間シート!$A$1:$A$149,0),
MATCH(F1855,中間シート!$B$2:$CB$2,0)
),
"")
)</f>
        <v>0</v>
      </c>
      <c r="H1855">
        <f t="shared" si="84"/>
        <v>0</v>
      </c>
      <c r="I1855" t="str">
        <f t="shared" si="85"/>
        <v/>
      </c>
      <c r="J1855" t="str">
        <f xml:space="preserve">
_xlfn.SWITCH(E1855,
"良好サイン",H1855*VLOOKUP(F1855,参照用!$P$2:$Q$55,2,0),
"注意サイン",H1855*VLOOKUP(F1855,参照用!$P$2:$Q$55,2,0),
""
)</f>
        <v/>
      </c>
      <c r="K1855" s="20">
        <f t="shared" si="86"/>
        <v>60</v>
      </c>
    </row>
    <row r="1856" spans="1:11" x14ac:dyDescent="0.2">
      <c r="A1856" s="8">
        <f>IF(INDEX(中間シート!B$1:B$149,QUOTIENT(ROW(A1856)-2, 参照用!$J$12) + 3,1)&gt;0,
INDEX(中間シート!B$1:B$149,QUOTIENT(ROW(A1856)-2, 参照用!$J$12) + 3,1),
"")</f>
        <v>46040</v>
      </c>
      <c r="B1856" s="8" t="str">
        <f>IF(INDEX(中間シート!D$1:D$149,QUOTIENT(ROW(B1856)-2, 参照用!$J$12) + 3,1)&gt;0,
INDEX(中間シート!D$1:D$149,QUOTIENT(ROW(B1856)-2, 参照用!$J$12) + 3,1),
"")</f>
        <v>昼</v>
      </c>
      <c r="C1856" s="8" t="str">
        <f>INDEX(中間シート!$A$1:$AZ$149,MATCH(A1856&amp;B1856,中間シート!$A$1:$A$149,0),MATCH(C$1,中間シート!$A$2:$AZ$2,0))</f>
        <v/>
      </c>
      <c r="D1856" s="8" t="str">
        <f>INDEX(中間シート!$A$1:$AZ$149,MATCH($A1856&amp;$B1856,中間シート!$A$1:$A$149,0),MATCH(D$1,中間シート!$A$2:$AZ$2,0))</f>
        <v/>
      </c>
      <c r="E1856" t="str">
        <f>IF(
A1856="","",
VLOOKUP(MOD(ROW(A1856)-2, 参照用!$J$12) + 1,参照用!$N$1:$P$50,2,0)
)</f>
        <v>備考</v>
      </c>
      <c r="F1856" t="str">
        <f xml:space="preserve">
IF(A1856="","",
VLOOKUP(MOD(ROW(A1856)-2, 参照用!$J$12) + 1,参照用!$N$1:$P$50,3,0)
)</f>
        <v>コメント</v>
      </c>
      <c r="G1856" t="str">
        <f xml:space="preserve">
IF(A1856="","",
IFERROR(
INDEX(中間シート!$B:$CB,
MATCH(A1856&amp;B1856,中間シート!$A$1:$A$149,0),
MATCH(F1856,中間シート!$B$2:$CB$2,0)
),
"")
)</f>
        <v/>
      </c>
      <c r="H1856" t="str">
        <f t="shared" si="84"/>
        <v/>
      </c>
      <c r="I1856" t="str">
        <f t="shared" si="85"/>
        <v/>
      </c>
      <c r="J1856" t="str">
        <f xml:space="preserve">
_xlfn.SWITCH(E1856,
"良好サイン",H1856*VLOOKUP(F1856,参照用!$P$2:$Q$55,2,0),
"注意サイン",H1856*VLOOKUP(F1856,参照用!$P$2:$Q$55,2,0),
""
)</f>
        <v/>
      </c>
      <c r="K1856" s="20">
        <f t="shared" si="86"/>
        <v>60</v>
      </c>
    </row>
    <row r="1857" spans="1:11" x14ac:dyDescent="0.2">
      <c r="A1857" s="8">
        <f>IF(INDEX(中間シート!B$1:B$149,QUOTIENT(ROW(A1857)-2, 参照用!$J$12) + 3,1)&gt;0,
INDEX(中間シート!B$1:B$149,QUOTIENT(ROW(A1857)-2, 参照用!$J$12) + 3,1),
"")</f>
        <v>46040</v>
      </c>
      <c r="B1857" s="8" t="str">
        <f>IF(INDEX(中間シート!D$1:D$149,QUOTIENT(ROW(B1857)-2, 参照用!$J$12) + 3,1)&gt;0,
INDEX(中間シート!D$1:D$149,QUOTIENT(ROW(B1857)-2, 参照用!$J$12) + 3,1),
"")</f>
        <v>夜</v>
      </c>
      <c r="C1857" s="8" t="str">
        <f>INDEX(中間シート!$A$1:$AZ$149,MATCH(A1857&amp;B1857,中間シート!$A$1:$A$149,0),MATCH(C$1,中間シート!$A$2:$AZ$2,0))</f>
        <v/>
      </c>
      <c r="D1857" s="8" t="str">
        <f>INDEX(中間シート!$A$1:$AZ$149,MATCH($A1857&amp;$B1857,中間シート!$A$1:$A$149,0),MATCH(D$1,中間シート!$A$2:$AZ$2,0))</f>
        <v/>
      </c>
      <c r="E1857" t="str">
        <f>IF(
A1857="","",
VLOOKUP(MOD(ROW(A1857)-2, 参照用!$J$12) + 1,参照用!$N$1:$P$50,2,0)
)</f>
        <v>日付</v>
      </c>
      <c r="F1857" t="str">
        <f xml:space="preserve">
IF(A1857="","",
VLOOKUP(MOD(ROW(A1857)-2, 参照用!$J$12) + 1,参照用!$N$1:$P$50,3,0)
)</f>
        <v>日付</v>
      </c>
      <c r="G1857">
        <f xml:space="preserve">
IF(A1857="","",
IFERROR(
INDEX(中間シート!$B:$CB,
MATCH(A1857&amp;B1857,中間シート!$A$1:$A$149,0),
MATCH(F1857,中間シート!$B$2:$CB$2,0)
),
"")
)</f>
        <v>46040</v>
      </c>
      <c r="H1857" t="str">
        <f t="shared" si="84"/>
        <v/>
      </c>
      <c r="I1857">
        <f t="shared" si="85"/>
        <v>46040</v>
      </c>
      <c r="J1857" t="str">
        <f xml:space="preserve">
_xlfn.SWITCH(E1857,
"良好サイン",H1857*VLOOKUP(F1857,参照用!$P$2:$Q$55,2,0),
"注意サイン",H1857*VLOOKUP(F1857,参照用!$P$2:$Q$55,2,0),
""
)</f>
        <v/>
      </c>
      <c r="K1857" s="20">
        <f t="shared" si="86"/>
        <v>60</v>
      </c>
    </row>
    <row r="1858" spans="1:11" x14ac:dyDescent="0.2">
      <c r="A1858" s="8">
        <f>IF(INDEX(中間シート!B$1:B$149,QUOTIENT(ROW(A1858)-2, 参照用!$J$12) + 3,1)&gt;0,
INDEX(中間シート!B$1:B$149,QUOTIENT(ROW(A1858)-2, 参照用!$J$12) + 3,1),
"")</f>
        <v>46040</v>
      </c>
      <c r="B1858" s="8" t="str">
        <f>IF(INDEX(中間シート!D$1:D$149,QUOTIENT(ROW(B1858)-2, 参照用!$J$12) + 3,1)&gt;0,
INDEX(中間シート!D$1:D$149,QUOTIENT(ROW(B1858)-2, 参照用!$J$12) + 3,1),
"")</f>
        <v>夜</v>
      </c>
      <c r="C1858" s="8" t="str">
        <f>INDEX(中間シート!$A$1:$AZ$149,MATCH(A1858&amp;B1858,中間シート!$A$1:$A$149,0),MATCH(C$1,中間シート!$A$2:$AZ$2,0))</f>
        <v/>
      </c>
      <c r="D1858" s="8" t="str">
        <f>INDEX(中間シート!$A$1:$AZ$149,MATCH($A1858&amp;$B1858,中間シート!$A$1:$A$149,0),MATCH(D$1,中間シート!$A$2:$AZ$2,0))</f>
        <v/>
      </c>
      <c r="E1858" t="str">
        <f>IF(
A1858="","",
VLOOKUP(MOD(ROW(A1858)-2, 参照用!$J$12) + 1,参照用!$N$1:$P$50,2,0)
)</f>
        <v>曜日</v>
      </c>
      <c r="F1858" t="str">
        <f xml:space="preserve">
IF(A1858="","",
VLOOKUP(MOD(ROW(A1858)-2, 参照用!$J$12) + 1,参照用!$N$1:$P$50,3,0)
)</f>
        <v>曜日</v>
      </c>
      <c r="G1858" t="str">
        <f xml:space="preserve">
IF(A1858="","",
IFERROR(
INDEX(中間シート!$B:$CB,
MATCH(A1858&amp;B1858,中間シート!$A$1:$A$149,0),
MATCH(F1858,中間シート!$B$2:$CB$2,0)
),
"")
)</f>
        <v>日</v>
      </c>
      <c r="H1858" t="str">
        <f t="shared" si="84"/>
        <v/>
      </c>
      <c r="I1858" t="str">
        <f t="shared" si="85"/>
        <v>日</v>
      </c>
      <c r="J1858" t="str">
        <f xml:space="preserve">
_xlfn.SWITCH(E1858,
"良好サイン",H1858*VLOOKUP(F1858,参照用!$P$2:$Q$55,2,0),
"注意サイン",H1858*VLOOKUP(F1858,参照用!$P$2:$Q$55,2,0),
""
)</f>
        <v/>
      </c>
      <c r="K1858" s="20">
        <f t="shared" si="86"/>
        <v>60</v>
      </c>
    </row>
    <row r="1859" spans="1:11" x14ac:dyDescent="0.2">
      <c r="A1859" s="8">
        <f>IF(INDEX(中間シート!B$1:B$149,QUOTIENT(ROW(A1859)-2, 参照用!$J$12) + 3,1)&gt;0,
INDEX(中間シート!B$1:B$149,QUOTIENT(ROW(A1859)-2, 参照用!$J$12) + 3,1),
"")</f>
        <v>46040</v>
      </c>
      <c r="B1859" s="8" t="str">
        <f>IF(INDEX(中間シート!D$1:D$149,QUOTIENT(ROW(B1859)-2, 参照用!$J$12) + 3,1)&gt;0,
INDEX(中間シート!D$1:D$149,QUOTIENT(ROW(B1859)-2, 参照用!$J$12) + 3,1),
"")</f>
        <v>夜</v>
      </c>
      <c r="C1859" s="8" t="str">
        <f>INDEX(中間シート!$A$1:$AZ$149,MATCH(A1859&amp;B1859,中間シート!$A$1:$A$149,0),MATCH(C$1,中間シート!$A$2:$AZ$2,0))</f>
        <v/>
      </c>
      <c r="D1859" s="8" t="str">
        <f>INDEX(中間シート!$A$1:$AZ$149,MATCH($A1859&amp;$B1859,中間シート!$A$1:$A$149,0),MATCH(D$1,中間シート!$A$2:$AZ$2,0))</f>
        <v/>
      </c>
      <c r="E1859" t="str">
        <f>IF(
A1859="","",
VLOOKUP(MOD(ROW(A1859)-2, 参照用!$J$12) + 1,参照用!$N$1:$P$50,2,0)
)</f>
        <v>時間帯</v>
      </c>
      <c r="F1859" t="str">
        <f xml:space="preserve">
IF(A1859="","",
VLOOKUP(MOD(ROW(A1859)-2, 参照用!$J$12) + 1,参照用!$N$1:$P$50,3,0)
)</f>
        <v>時間帯</v>
      </c>
      <c r="G1859" t="str">
        <f xml:space="preserve">
IF(A1859="","",
IFERROR(
INDEX(中間シート!$B:$CB,
MATCH(A1859&amp;B1859,中間シート!$A$1:$A$149,0),
MATCH(F1859,中間シート!$B$2:$CB$2,0)
),
"")
)</f>
        <v>夜</v>
      </c>
      <c r="H1859" t="str">
        <f t="shared" ref="H1859:H1922" si="87">IFERROR(IF(VALUE(G1859)&gt;100,"",VALUE(G1859)),"")</f>
        <v/>
      </c>
      <c r="I1859" t="str">
        <f t="shared" ref="I1859:I1922" si="88">IF(H1859="",G1859,"")</f>
        <v>夜</v>
      </c>
      <c r="J1859" t="str">
        <f xml:space="preserve">
_xlfn.SWITCH(E1859,
"良好サイン",H1859*VLOOKUP(F1859,参照用!$P$2:$Q$55,2,0),
"注意サイン",H1859*VLOOKUP(F1859,参照用!$P$2:$Q$55,2,0),
""
)</f>
        <v/>
      </c>
      <c r="K1859" s="20">
        <f t="shared" ref="K1859:K1922" si="89">IFERROR(IF(A1859="","",(60+SUMIFS($J$1:$J$3999,$A$1:$A$3999,A1859,$B$1:$B$3999,B1859)))
/
(1+SUMIFS(H:H,A:A,A1859,B:B,B1859,E:E,"悪化サイン")),"")</f>
        <v>60</v>
      </c>
    </row>
    <row r="1860" spans="1:11" x14ac:dyDescent="0.2">
      <c r="A1860" s="8">
        <f>IF(INDEX(中間シート!B$1:B$149,QUOTIENT(ROW(A1860)-2, 参照用!$J$12) + 3,1)&gt;0,
INDEX(中間シート!B$1:B$149,QUOTIENT(ROW(A1860)-2, 参照用!$J$12) + 3,1),
"")</f>
        <v>46040</v>
      </c>
      <c r="B1860" s="8" t="str">
        <f>IF(INDEX(中間シート!D$1:D$149,QUOTIENT(ROW(B1860)-2, 参照用!$J$12) + 3,1)&gt;0,
INDEX(中間シート!D$1:D$149,QUOTIENT(ROW(B1860)-2, 参照用!$J$12) + 3,1),
"")</f>
        <v>夜</v>
      </c>
      <c r="C1860" s="8" t="str">
        <f>INDEX(中間シート!$A$1:$AZ$149,MATCH(A1860&amp;B1860,中間シート!$A$1:$A$149,0),MATCH(C$1,中間シート!$A$2:$AZ$2,0))</f>
        <v/>
      </c>
      <c r="D1860" s="8" t="str">
        <f>INDEX(中間シート!$A$1:$AZ$149,MATCH($A1860&amp;$B1860,中間シート!$A$1:$A$149,0),MATCH(D$1,中間シート!$A$2:$AZ$2,0))</f>
        <v/>
      </c>
      <c r="E1860" t="str">
        <f>IF(
A1860="","",
VLOOKUP(MOD(ROW(A1860)-2, 参照用!$J$12) + 1,参照用!$N$1:$P$50,2,0)
)</f>
        <v>気候</v>
      </c>
      <c r="F1860" t="str">
        <f xml:space="preserve">
IF(A1860="","",
VLOOKUP(MOD(ROW(A1860)-2, 参照用!$J$12) + 1,参照用!$N$1:$P$50,3,0)
)</f>
        <v>天気</v>
      </c>
      <c r="G1860" t="str">
        <f xml:space="preserve">
IF(A1860="","",
IFERROR(
INDEX(中間シート!$B:$CB,
MATCH(A1860&amp;B1860,中間シート!$A$1:$A$149,0),
MATCH(F1860,中間シート!$B$2:$CB$2,0)
),
"")
)</f>
        <v/>
      </c>
      <c r="H1860" t="str">
        <f t="shared" si="87"/>
        <v/>
      </c>
      <c r="I1860" t="str">
        <f t="shared" si="88"/>
        <v/>
      </c>
      <c r="J1860" t="str">
        <f xml:space="preserve">
_xlfn.SWITCH(E1860,
"良好サイン",H1860*VLOOKUP(F1860,参照用!$P$2:$Q$55,2,0),
"注意サイン",H1860*VLOOKUP(F1860,参照用!$P$2:$Q$55,2,0),
""
)</f>
        <v/>
      </c>
      <c r="K1860" s="20">
        <f t="shared" si="89"/>
        <v>60</v>
      </c>
    </row>
    <row r="1861" spans="1:11" x14ac:dyDescent="0.2">
      <c r="A1861" s="8">
        <f>IF(INDEX(中間シート!B$1:B$149,QUOTIENT(ROW(A1861)-2, 参照用!$J$12) + 3,1)&gt;0,
INDEX(中間シート!B$1:B$149,QUOTIENT(ROW(A1861)-2, 参照用!$J$12) + 3,1),
"")</f>
        <v>46040</v>
      </c>
      <c r="B1861" s="8" t="str">
        <f>IF(INDEX(中間シート!D$1:D$149,QUOTIENT(ROW(B1861)-2, 参照用!$J$12) + 3,1)&gt;0,
INDEX(中間シート!D$1:D$149,QUOTIENT(ROW(B1861)-2, 参照用!$J$12) + 3,1),
"")</f>
        <v>夜</v>
      </c>
      <c r="C1861" s="8" t="str">
        <f>INDEX(中間シート!$A$1:$AZ$149,MATCH(A1861&amp;B1861,中間シート!$A$1:$A$149,0),MATCH(C$1,中間シート!$A$2:$AZ$2,0))</f>
        <v/>
      </c>
      <c r="D1861" s="8" t="str">
        <f>INDEX(中間シート!$A$1:$AZ$149,MATCH($A1861&amp;$B1861,中間シート!$A$1:$A$149,0),MATCH(D$1,中間シート!$A$2:$AZ$2,0))</f>
        <v/>
      </c>
      <c r="E1861" t="str">
        <f>IF(
A1861="","",
VLOOKUP(MOD(ROW(A1861)-2, 参照用!$J$12) + 1,参照用!$N$1:$P$50,2,0)
)</f>
        <v>気候</v>
      </c>
      <c r="F1861" t="str">
        <f xml:space="preserve">
IF(A1861="","",
VLOOKUP(MOD(ROW(A1861)-2, 参照用!$J$12) + 1,参照用!$N$1:$P$50,3,0)
)</f>
        <v>気温</v>
      </c>
      <c r="G1861" t="str">
        <f xml:space="preserve">
IF(A1861="","",
IFERROR(
INDEX(中間シート!$B:$CB,
MATCH(A1861&amp;B1861,中間シート!$A$1:$A$149,0),
MATCH(F1861,中間シート!$B$2:$CB$2,0)
),
"")
)</f>
        <v/>
      </c>
      <c r="H1861" t="str">
        <f t="shared" si="87"/>
        <v/>
      </c>
      <c r="I1861" t="str">
        <f t="shared" si="88"/>
        <v/>
      </c>
      <c r="J1861" t="str">
        <f xml:space="preserve">
_xlfn.SWITCH(E1861,
"良好サイン",H1861*VLOOKUP(F1861,参照用!$P$2:$Q$55,2,0),
"注意サイン",H1861*VLOOKUP(F1861,参照用!$P$2:$Q$55,2,0),
""
)</f>
        <v/>
      </c>
      <c r="K1861" s="20">
        <f t="shared" si="89"/>
        <v>60</v>
      </c>
    </row>
    <row r="1862" spans="1:11" x14ac:dyDescent="0.2">
      <c r="A1862" s="8">
        <f>IF(INDEX(中間シート!B$1:B$149,QUOTIENT(ROW(A1862)-2, 参照用!$J$12) + 3,1)&gt;0,
INDEX(中間シート!B$1:B$149,QUOTIENT(ROW(A1862)-2, 参照用!$J$12) + 3,1),
"")</f>
        <v>46040</v>
      </c>
      <c r="B1862" s="8" t="str">
        <f>IF(INDEX(中間シート!D$1:D$149,QUOTIENT(ROW(B1862)-2, 参照用!$J$12) + 3,1)&gt;0,
INDEX(中間シート!D$1:D$149,QUOTIENT(ROW(B1862)-2, 参照用!$J$12) + 3,1),
"")</f>
        <v>夜</v>
      </c>
      <c r="C1862" s="8" t="str">
        <f>INDEX(中間シート!$A$1:$AZ$149,MATCH(A1862&amp;B1862,中間シート!$A$1:$A$149,0),MATCH(C$1,中間シート!$A$2:$AZ$2,0))</f>
        <v/>
      </c>
      <c r="D1862" s="8" t="str">
        <f>INDEX(中間シート!$A$1:$AZ$149,MATCH($A1862&amp;$B1862,中間シート!$A$1:$A$149,0),MATCH(D$1,中間シート!$A$2:$AZ$2,0))</f>
        <v/>
      </c>
      <c r="E1862" t="str">
        <f>IF(
A1862="","",
VLOOKUP(MOD(ROW(A1862)-2, 参照用!$J$12) + 1,参照用!$N$1:$P$50,2,0)
)</f>
        <v>基礎指標</v>
      </c>
      <c r="F1862" t="str">
        <f xml:space="preserve">
IF(A1862="","",
VLOOKUP(MOD(ROW(A1862)-2, 参照用!$J$12) + 1,参照用!$N$1:$P$50,3,0)
)</f>
        <v>睡眠</v>
      </c>
      <c r="G1862">
        <f xml:space="preserve">
IF(A1862="","",
IFERROR(
INDEX(中間シート!$B:$CB,
MATCH(A1862&amp;B1862,中間シート!$A$1:$A$149,0),
MATCH(F1862,中間シート!$B$2:$CB$2,0)
),
"")
)</f>
        <v>0</v>
      </c>
      <c r="H1862">
        <f t="shared" si="87"/>
        <v>0</v>
      </c>
      <c r="I1862" t="str">
        <f t="shared" si="88"/>
        <v/>
      </c>
      <c r="J1862" t="str">
        <f xml:space="preserve">
_xlfn.SWITCH(E1862,
"良好サイン",H1862*VLOOKUP(F1862,参照用!$P$2:$Q$55,2,0),
"注意サイン",H1862*VLOOKUP(F1862,参照用!$P$2:$Q$55,2,0),
""
)</f>
        <v/>
      </c>
      <c r="K1862" s="20">
        <f t="shared" si="89"/>
        <v>60</v>
      </c>
    </row>
    <row r="1863" spans="1:11" x14ac:dyDescent="0.2">
      <c r="A1863" s="8">
        <f>IF(INDEX(中間シート!B$1:B$149,QUOTIENT(ROW(A1863)-2, 参照用!$J$12) + 3,1)&gt;0,
INDEX(中間シート!B$1:B$149,QUOTIENT(ROW(A1863)-2, 参照用!$J$12) + 3,1),
"")</f>
        <v>46040</v>
      </c>
      <c r="B1863" s="8" t="str">
        <f>IF(INDEX(中間シート!D$1:D$149,QUOTIENT(ROW(B1863)-2, 参照用!$J$12) + 3,1)&gt;0,
INDEX(中間シート!D$1:D$149,QUOTIENT(ROW(B1863)-2, 参照用!$J$12) + 3,1),
"")</f>
        <v>夜</v>
      </c>
      <c r="C1863" s="8" t="str">
        <f>INDEX(中間シート!$A$1:$AZ$149,MATCH(A1863&amp;B1863,中間シート!$A$1:$A$149,0),MATCH(C$1,中間シート!$A$2:$AZ$2,0))</f>
        <v/>
      </c>
      <c r="D1863" s="8" t="str">
        <f>INDEX(中間シート!$A$1:$AZ$149,MATCH($A1863&amp;$B1863,中間シート!$A$1:$A$149,0),MATCH(D$1,中間シート!$A$2:$AZ$2,0))</f>
        <v/>
      </c>
      <c r="E1863" t="str">
        <f>IF(
A1863="","",
VLOOKUP(MOD(ROW(A1863)-2, 参照用!$J$12) + 1,参照用!$N$1:$P$50,2,0)
)</f>
        <v>基礎指標</v>
      </c>
      <c r="F1863" t="str">
        <f xml:space="preserve">
IF(A1863="","",
VLOOKUP(MOD(ROW(A1863)-2, 参照用!$J$12) + 1,参照用!$N$1:$P$50,3,0)
)</f>
        <v>食事</v>
      </c>
      <c r="G1863">
        <f xml:space="preserve">
IF(A1863="","",
IFERROR(
INDEX(中間シート!$B:$CB,
MATCH(A1863&amp;B1863,中間シート!$A$1:$A$149,0),
MATCH(F1863,中間シート!$B$2:$CB$2,0)
),
"")
)</f>
        <v>0</v>
      </c>
      <c r="H1863">
        <f t="shared" si="87"/>
        <v>0</v>
      </c>
      <c r="I1863" t="str">
        <f t="shared" si="88"/>
        <v/>
      </c>
      <c r="J1863" t="str">
        <f xml:space="preserve">
_xlfn.SWITCH(E1863,
"良好サイン",H1863*VLOOKUP(F1863,参照用!$P$2:$Q$55,2,0),
"注意サイン",H1863*VLOOKUP(F1863,参照用!$P$2:$Q$55,2,0),
""
)</f>
        <v/>
      </c>
      <c r="K1863" s="20">
        <f t="shared" si="89"/>
        <v>60</v>
      </c>
    </row>
    <row r="1864" spans="1:11" x14ac:dyDescent="0.2">
      <c r="A1864" s="8">
        <f>IF(INDEX(中間シート!B$1:B$149,QUOTIENT(ROW(A1864)-2, 参照用!$J$12) + 3,1)&gt;0,
INDEX(中間シート!B$1:B$149,QUOTIENT(ROW(A1864)-2, 参照用!$J$12) + 3,1),
"")</f>
        <v>46040</v>
      </c>
      <c r="B1864" s="8" t="str">
        <f>IF(INDEX(中間シート!D$1:D$149,QUOTIENT(ROW(B1864)-2, 参照用!$J$12) + 3,1)&gt;0,
INDEX(中間シート!D$1:D$149,QUOTIENT(ROW(B1864)-2, 参照用!$J$12) + 3,1),
"")</f>
        <v>夜</v>
      </c>
      <c r="C1864" s="8" t="str">
        <f>INDEX(中間シート!$A$1:$AZ$149,MATCH(A1864&amp;B1864,中間シート!$A$1:$A$149,0),MATCH(C$1,中間シート!$A$2:$AZ$2,0))</f>
        <v/>
      </c>
      <c r="D1864" s="8" t="str">
        <f>INDEX(中間シート!$A$1:$AZ$149,MATCH($A1864&amp;$B1864,中間シート!$A$1:$A$149,0),MATCH(D$1,中間シート!$A$2:$AZ$2,0))</f>
        <v/>
      </c>
      <c r="E1864" t="str">
        <f>IF(
A1864="","",
VLOOKUP(MOD(ROW(A1864)-2, 参照用!$J$12) + 1,参照用!$N$1:$P$50,2,0)
)</f>
        <v>基礎指標</v>
      </c>
      <c r="F1864" t="str">
        <f xml:space="preserve">
IF(A1864="","",
VLOOKUP(MOD(ROW(A1864)-2, 参照用!$J$12) + 1,参照用!$N$1:$P$50,3,0)
)</f>
        <v>ストレス</v>
      </c>
      <c r="G1864">
        <f xml:space="preserve">
IF(A1864="","",
IFERROR(
INDEX(中間シート!$B:$CB,
MATCH(A1864&amp;B1864,中間シート!$A$1:$A$149,0),
MATCH(F1864,中間シート!$B$2:$CB$2,0)
),
"")
)</f>
        <v>0</v>
      </c>
      <c r="H1864">
        <f t="shared" si="87"/>
        <v>0</v>
      </c>
      <c r="I1864" t="str">
        <f t="shared" si="88"/>
        <v/>
      </c>
      <c r="J1864" t="str">
        <f xml:space="preserve">
_xlfn.SWITCH(E1864,
"良好サイン",H1864*VLOOKUP(F1864,参照用!$P$2:$Q$55,2,0),
"注意サイン",H1864*VLOOKUP(F1864,参照用!$P$2:$Q$55,2,0),
""
)</f>
        <v/>
      </c>
      <c r="K1864" s="20">
        <f t="shared" si="89"/>
        <v>60</v>
      </c>
    </row>
    <row r="1865" spans="1:11" x14ac:dyDescent="0.2">
      <c r="A1865" s="8">
        <f>IF(INDEX(中間シート!B$1:B$149,QUOTIENT(ROW(A1865)-2, 参照用!$J$12) + 3,1)&gt;0,
INDEX(中間シート!B$1:B$149,QUOTIENT(ROW(A1865)-2, 参照用!$J$12) + 3,1),
"")</f>
        <v>46040</v>
      </c>
      <c r="B1865" s="8" t="str">
        <f>IF(INDEX(中間シート!D$1:D$149,QUOTIENT(ROW(B1865)-2, 参照用!$J$12) + 3,1)&gt;0,
INDEX(中間シート!D$1:D$149,QUOTIENT(ROW(B1865)-2, 参照用!$J$12) + 3,1),
"")</f>
        <v>夜</v>
      </c>
      <c r="C1865" s="8" t="str">
        <f>INDEX(中間シート!$A$1:$AZ$149,MATCH(A1865&amp;B1865,中間シート!$A$1:$A$149,0),MATCH(C$1,中間シート!$A$2:$AZ$2,0))</f>
        <v/>
      </c>
      <c r="D1865" s="8" t="str">
        <f>INDEX(中間シート!$A$1:$AZ$149,MATCH($A1865&amp;$B1865,中間シート!$A$1:$A$149,0),MATCH(D$1,中間シート!$A$2:$AZ$2,0))</f>
        <v/>
      </c>
      <c r="E1865" t="str">
        <f>IF(
A1865="","",
VLOOKUP(MOD(ROW(A1865)-2, 参照用!$J$12) + 1,参照用!$N$1:$P$50,2,0)
)</f>
        <v>良好サイン</v>
      </c>
      <c r="F1865" t="str">
        <f xml:space="preserve">
IF(A1865="","",
VLOOKUP(MOD(ROW(A1865)-2, 参照用!$J$12) + 1,参照用!$N$1:$P$50,3,0)
)</f>
        <v>プラス思考</v>
      </c>
      <c r="G1865">
        <f xml:space="preserve">
IF(A1865="","",
IFERROR(
INDEX(中間シート!$B:$CB,
MATCH(A1865&amp;B1865,中間シート!$A$1:$A$149,0),
MATCH(F1865,中間シート!$B$2:$CB$2,0)
),
"")
)</f>
        <v>0</v>
      </c>
      <c r="H1865">
        <f t="shared" si="87"/>
        <v>0</v>
      </c>
      <c r="I1865" t="str">
        <f t="shared" si="88"/>
        <v/>
      </c>
      <c r="J1865">
        <f xml:space="preserve">
_xlfn.SWITCH(E1865,
"良好サイン",H1865*VLOOKUP(F1865,参照用!$P$2:$Q$55,2,0),
"注意サイン",H1865*VLOOKUP(F1865,参照用!$P$2:$Q$55,2,0),
""
)</f>
        <v>0</v>
      </c>
      <c r="K1865" s="20">
        <f t="shared" si="89"/>
        <v>60</v>
      </c>
    </row>
    <row r="1866" spans="1:11" x14ac:dyDescent="0.2">
      <c r="A1866" s="8">
        <f>IF(INDEX(中間シート!B$1:B$149,QUOTIENT(ROW(A1866)-2, 参照用!$J$12) + 3,1)&gt;0,
INDEX(中間シート!B$1:B$149,QUOTIENT(ROW(A1866)-2, 参照用!$J$12) + 3,1),
"")</f>
        <v>46040</v>
      </c>
      <c r="B1866" s="8" t="str">
        <f>IF(INDEX(中間シート!D$1:D$149,QUOTIENT(ROW(B1866)-2, 参照用!$J$12) + 3,1)&gt;0,
INDEX(中間シート!D$1:D$149,QUOTIENT(ROW(B1866)-2, 参照用!$J$12) + 3,1),
"")</f>
        <v>夜</v>
      </c>
      <c r="C1866" s="8" t="str">
        <f>INDEX(中間シート!$A$1:$AZ$149,MATCH(A1866&amp;B1866,中間シート!$A$1:$A$149,0),MATCH(C$1,中間シート!$A$2:$AZ$2,0))</f>
        <v/>
      </c>
      <c r="D1866" s="8" t="str">
        <f>INDEX(中間シート!$A$1:$AZ$149,MATCH($A1866&amp;$B1866,中間シート!$A$1:$A$149,0),MATCH(D$1,中間シート!$A$2:$AZ$2,0))</f>
        <v/>
      </c>
      <c r="E1866" t="str">
        <f>IF(
A1866="","",
VLOOKUP(MOD(ROW(A1866)-2, 参照用!$J$12) + 1,参照用!$N$1:$P$50,2,0)
)</f>
        <v>良好サイン</v>
      </c>
      <c r="F1866" t="str">
        <f xml:space="preserve">
IF(A1866="","",
VLOOKUP(MOD(ROW(A1866)-2, 参照用!$J$12) + 1,参照用!$N$1:$P$50,3,0)
)</f>
        <v>元気</v>
      </c>
      <c r="G1866">
        <f xml:space="preserve">
IF(A1866="","",
IFERROR(
INDEX(中間シート!$B:$CB,
MATCH(A1866&amp;B1866,中間シート!$A$1:$A$149,0),
MATCH(F1866,中間シート!$B$2:$CB$2,0)
),
"")
)</f>
        <v>0</v>
      </c>
      <c r="H1866">
        <f t="shared" si="87"/>
        <v>0</v>
      </c>
      <c r="I1866" t="str">
        <f t="shared" si="88"/>
        <v/>
      </c>
      <c r="J1866">
        <f xml:space="preserve">
_xlfn.SWITCH(E1866,
"良好サイン",H1866*VLOOKUP(F1866,参照用!$P$2:$Q$55,2,0),
"注意サイン",H1866*VLOOKUP(F1866,参照用!$P$2:$Q$55,2,0),
""
)</f>
        <v>0</v>
      </c>
      <c r="K1866" s="20">
        <f t="shared" si="89"/>
        <v>60</v>
      </c>
    </row>
    <row r="1867" spans="1:11" x14ac:dyDescent="0.2">
      <c r="A1867" s="8">
        <f>IF(INDEX(中間シート!B$1:B$149,QUOTIENT(ROW(A1867)-2, 参照用!$J$12) + 3,1)&gt;0,
INDEX(中間シート!B$1:B$149,QUOTIENT(ROW(A1867)-2, 参照用!$J$12) + 3,1),
"")</f>
        <v>46040</v>
      </c>
      <c r="B1867" s="8" t="str">
        <f>IF(INDEX(中間シート!D$1:D$149,QUOTIENT(ROW(B1867)-2, 参照用!$J$12) + 3,1)&gt;0,
INDEX(中間シート!D$1:D$149,QUOTIENT(ROW(B1867)-2, 参照用!$J$12) + 3,1),
"")</f>
        <v>夜</v>
      </c>
      <c r="C1867" s="8" t="str">
        <f>INDEX(中間シート!$A$1:$AZ$149,MATCH(A1867&amp;B1867,中間シート!$A$1:$A$149,0),MATCH(C$1,中間シート!$A$2:$AZ$2,0))</f>
        <v/>
      </c>
      <c r="D1867" s="8" t="str">
        <f>INDEX(中間シート!$A$1:$AZ$149,MATCH($A1867&amp;$B1867,中間シート!$A$1:$A$149,0),MATCH(D$1,中間シート!$A$2:$AZ$2,0))</f>
        <v/>
      </c>
      <c r="E1867" t="str">
        <f>IF(
A1867="","",
VLOOKUP(MOD(ROW(A1867)-2, 参照用!$J$12) + 1,参照用!$N$1:$P$50,2,0)
)</f>
        <v>良好サイン</v>
      </c>
      <c r="F1867" t="str">
        <f xml:space="preserve">
IF(A1867="","",
VLOOKUP(MOD(ROW(A1867)-2, 参照用!$J$12) + 1,参照用!$N$1:$P$50,3,0)
)</f>
        <v>やる気あり</v>
      </c>
      <c r="G1867">
        <f xml:space="preserve">
IF(A1867="","",
IFERROR(
INDEX(中間シート!$B:$CB,
MATCH(A1867&amp;B1867,中間シート!$A$1:$A$149,0),
MATCH(F1867,中間シート!$B$2:$CB$2,0)
),
"")
)</f>
        <v>0</v>
      </c>
      <c r="H1867">
        <f t="shared" si="87"/>
        <v>0</v>
      </c>
      <c r="I1867" t="str">
        <f t="shared" si="88"/>
        <v/>
      </c>
      <c r="J1867">
        <f xml:space="preserve">
_xlfn.SWITCH(E1867,
"良好サイン",H1867*VLOOKUP(F1867,参照用!$P$2:$Q$55,2,0),
"注意サイン",H1867*VLOOKUP(F1867,参照用!$P$2:$Q$55,2,0),
""
)</f>
        <v>0</v>
      </c>
      <c r="K1867" s="20">
        <f t="shared" si="89"/>
        <v>60</v>
      </c>
    </row>
    <row r="1868" spans="1:11" x14ac:dyDescent="0.2">
      <c r="A1868" s="8">
        <f>IF(INDEX(中間シート!B$1:B$149,QUOTIENT(ROW(A1868)-2, 参照用!$J$12) + 3,1)&gt;0,
INDEX(中間シート!B$1:B$149,QUOTIENT(ROW(A1868)-2, 参照用!$J$12) + 3,1),
"")</f>
        <v>46040</v>
      </c>
      <c r="B1868" s="8" t="str">
        <f>IF(INDEX(中間シート!D$1:D$149,QUOTIENT(ROW(B1868)-2, 参照用!$J$12) + 3,1)&gt;0,
INDEX(中間シート!D$1:D$149,QUOTIENT(ROW(B1868)-2, 参照用!$J$12) + 3,1),
"")</f>
        <v>夜</v>
      </c>
      <c r="C1868" s="8" t="str">
        <f>INDEX(中間シート!$A$1:$AZ$149,MATCH(A1868&amp;B1868,中間シート!$A$1:$A$149,0),MATCH(C$1,中間シート!$A$2:$AZ$2,0))</f>
        <v/>
      </c>
      <c r="D1868" s="8" t="str">
        <f>INDEX(中間シート!$A$1:$AZ$149,MATCH($A1868&amp;$B1868,中間シート!$A$1:$A$149,0),MATCH(D$1,中間シート!$A$2:$AZ$2,0))</f>
        <v/>
      </c>
      <c r="E1868" t="str">
        <f>IF(
A1868="","",
VLOOKUP(MOD(ROW(A1868)-2, 参照用!$J$12) + 1,参照用!$N$1:$P$50,2,0)
)</f>
        <v>良好サイン</v>
      </c>
      <c r="F1868" t="str">
        <f xml:space="preserve">
IF(A1868="","",
VLOOKUP(MOD(ROW(A1868)-2, 参照用!$J$12) + 1,参照用!$N$1:$P$50,3,0)
)</f>
        <v>心に余裕</v>
      </c>
      <c r="G1868">
        <f xml:space="preserve">
IF(A1868="","",
IFERROR(
INDEX(中間シート!$B:$CB,
MATCH(A1868&amp;B1868,中間シート!$A$1:$A$149,0),
MATCH(F1868,中間シート!$B$2:$CB$2,0)
),
"")
)</f>
        <v>0</v>
      </c>
      <c r="H1868">
        <f t="shared" si="87"/>
        <v>0</v>
      </c>
      <c r="I1868" t="str">
        <f t="shared" si="88"/>
        <v/>
      </c>
      <c r="J1868">
        <f xml:space="preserve">
_xlfn.SWITCH(E1868,
"良好サイン",H1868*VLOOKUP(F1868,参照用!$P$2:$Q$55,2,0),
"注意サイン",H1868*VLOOKUP(F1868,参照用!$P$2:$Q$55,2,0),
""
)</f>
        <v>0</v>
      </c>
      <c r="K1868" s="20">
        <f t="shared" si="89"/>
        <v>60</v>
      </c>
    </row>
    <row r="1869" spans="1:11" x14ac:dyDescent="0.2">
      <c r="A1869" s="8">
        <f>IF(INDEX(中間シート!B$1:B$149,QUOTIENT(ROW(A1869)-2, 参照用!$J$12) + 3,1)&gt;0,
INDEX(中間シート!B$1:B$149,QUOTIENT(ROW(A1869)-2, 参照用!$J$12) + 3,1),
"")</f>
        <v>46040</v>
      </c>
      <c r="B1869" s="8" t="str">
        <f>IF(INDEX(中間シート!D$1:D$149,QUOTIENT(ROW(B1869)-2, 参照用!$J$12) + 3,1)&gt;0,
INDEX(中間シート!D$1:D$149,QUOTIENT(ROW(B1869)-2, 参照用!$J$12) + 3,1),
"")</f>
        <v>夜</v>
      </c>
      <c r="C1869" s="8" t="str">
        <f>INDEX(中間シート!$A$1:$AZ$149,MATCH(A1869&amp;B1869,中間シート!$A$1:$A$149,0),MATCH(C$1,中間シート!$A$2:$AZ$2,0))</f>
        <v/>
      </c>
      <c r="D1869" s="8" t="str">
        <f>INDEX(中間シート!$A$1:$AZ$149,MATCH($A1869&amp;$B1869,中間シート!$A$1:$A$149,0),MATCH(D$1,中間シート!$A$2:$AZ$2,0))</f>
        <v/>
      </c>
      <c r="E1869" t="str">
        <f>IF(
A1869="","",
VLOOKUP(MOD(ROW(A1869)-2, 参照用!$J$12) + 1,参照用!$N$1:$P$50,2,0)
)</f>
        <v>良好サイン</v>
      </c>
      <c r="F1869" t="str">
        <f xml:space="preserve">
IF(A1869="","",
VLOOKUP(MOD(ROW(A1869)-2, 参照用!$J$12) + 1,参照用!$N$1:$P$50,3,0)
)</f>
        <v>イキイキ</v>
      </c>
      <c r="G1869">
        <f xml:space="preserve">
IF(A1869="","",
IFERROR(
INDEX(中間シート!$B:$CB,
MATCH(A1869&amp;B1869,中間シート!$A$1:$A$149,0),
MATCH(F1869,中間シート!$B$2:$CB$2,0)
),
"")
)</f>
        <v>0</v>
      </c>
      <c r="H1869">
        <f t="shared" si="87"/>
        <v>0</v>
      </c>
      <c r="I1869" t="str">
        <f t="shared" si="88"/>
        <v/>
      </c>
      <c r="J1869">
        <f xml:space="preserve">
_xlfn.SWITCH(E1869,
"良好サイン",H1869*VLOOKUP(F1869,参照用!$P$2:$Q$55,2,0),
"注意サイン",H1869*VLOOKUP(F1869,参照用!$P$2:$Q$55,2,0),
""
)</f>
        <v>0</v>
      </c>
      <c r="K1869" s="20">
        <f t="shared" si="89"/>
        <v>60</v>
      </c>
    </row>
    <row r="1870" spans="1:11" x14ac:dyDescent="0.2">
      <c r="A1870" s="8">
        <f>IF(INDEX(中間シート!B$1:B$149,QUOTIENT(ROW(A1870)-2, 参照用!$J$12) + 3,1)&gt;0,
INDEX(中間シート!B$1:B$149,QUOTIENT(ROW(A1870)-2, 参照用!$J$12) + 3,1),
"")</f>
        <v>46040</v>
      </c>
      <c r="B1870" s="8" t="str">
        <f>IF(INDEX(中間シート!D$1:D$149,QUOTIENT(ROW(B1870)-2, 参照用!$J$12) + 3,1)&gt;0,
INDEX(中間シート!D$1:D$149,QUOTIENT(ROW(B1870)-2, 参照用!$J$12) + 3,1),
"")</f>
        <v>夜</v>
      </c>
      <c r="C1870" s="8" t="str">
        <f>INDEX(中間シート!$A$1:$AZ$149,MATCH(A1870&amp;B1870,中間シート!$A$1:$A$149,0),MATCH(C$1,中間シート!$A$2:$AZ$2,0))</f>
        <v/>
      </c>
      <c r="D1870" s="8" t="str">
        <f>INDEX(中間シート!$A$1:$AZ$149,MATCH($A1870&amp;$B1870,中間シート!$A$1:$A$149,0),MATCH(D$1,中間シート!$A$2:$AZ$2,0))</f>
        <v/>
      </c>
      <c r="E1870" t="str">
        <f>IF(
A1870="","",
VLOOKUP(MOD(ROW(A1870)-2, 参照用!$J$12) + 1,参照用!$N$1:$P$50,2,0)
)</f>
        <v>良好サイン</v>
      </c>
      <c r="F1870" t="str">
        <f xml:space="preserve">
IF(A1870="","",
VLOOKUP(MOD(ROW(A1870)-2, 参照用!$J$12) + 1,参照用!$N$1:$P$50,3,0)
)</f>
        <v>活動的</v>
      </c>
      <c r="G1870">
        <f xml:space="preserve">
IF(A1870="","",
IFERROR(
INDEX(中間シート!$B:$CB,
MATCH(A1870&amp;B1870,中間シート!$A$1:$A$149,0),
MATCH(F1870,中間シート!$B$2:$CB$2,0)
),
"")
)</f>
        <v>0</v>
      </c>
      <c r="H1870">
        <f t="shared" si="87"/>
        <v>0</v>
      </c>
      <c r="I1870" t="str">
        <f t="shared" si="88"/>
        <v/>
      </c>
      <c r="J1870">
        <f xml:space="preserve">
_xlfn.SWITCH(E1870,
"良好サイン",H1870*VLOOKUP(F1870,参照用!$P$2:$Q$55,2,0),
"注意サイン",H1870*VLOOKUP(F1870,参照用!$P$2:$Q$55,2,0),
""
)</f>
        <v>0</v>
      </c>
      <c r="K1870" s="20">
        <f t="shared" si="89"/>
        <v>60</v>
      </c>
    </row>
    <row r="1871" spans="1:11" x14ac:dyDescent="0.2">
      <c r="A1871" s="8">
        <f>IF(INDEX(中間シート!B$1:B$149,QUOTIENT(ROW(A1871)-2, 参照用!$J$12) + 3,1)&gt;0,
INDEX(中間シート!B$1:B$149,QUOTIENT(ROW(A1871)-2, 参照用!$J$12) + 3,1),
"")</f>
        <v>46040</v>
      </c>
      <c r="B1871" s="8" t="str">
        <f>IF(INDEX(中間シート!D$1:D$149,QUOTIENT(ROW(B1871)-2, 参照用!$J$12) + 3,1)&gt;0,
INDEX(中間シート!D$1:D$149,QUOTIENT(ROW(B1871)-2, 参照用!$J$12) + 3,1),
"")</f>
        <v>夜</v>
      </c>
      <c r="C1871" s="8" t="str">
        <f>INDEX(中間シート!$A$1:$AZ$149,MATCH(A1871&amp;B1871,中間シート!$A$1:$A$149,0),MATCH(C$1,中間シート!$A$2:$AZ$2,0))</f>
        <v/>
      </c>
      <c r="D1871" s="8" t="str">
        <f>INDEX(中間シート!$A$1:$AZ$149,MATCH($A1871&amp;$B1871,中間シート!$A$1:$A$149,0),MATCH(D$1,中間シート!$A$2:$AZ$2,0))</f>
        <v/>
      </c>
      <c r="E1871" t="str">
        <f>IF(
A1871="","",
VLOOKUP(MOD(ROW(A1871)-2, 参照用!$J$12) + 1,参照用!$N$1:$P$50,2,0)
)</f>
        <v>注意サイン</v>
      </c>
      <c r="F1871" t="str">
        <f xml:space="preserve">
IF(A1871="","",
VLOOKUP(MOD(ROW(A1871)-2, 参照用!$J$12) + 1,参照用!$N$1:$P$50,3,0)
)</f>
        <v>ため息が増加</v>
      </c>
      <c r="G1871">
        <f xml:space="preserve">
IF(A1871="","",
IFERROR(
INDEX(中間シート!$B:$CB,
MATCH(A1871&amp;B1871,中間シート!$A$1:$A$149,0),
MATCH(F1871,中間シート!$B$2:$CB$2,0)
),
"")
)</f>
        <v>0</v>
      </c>
      <c r="H1871">
        <f t="shared" si="87"/>
        <v>0</v>
      </c>
      <c r="I1871" t="str">
        <f t="shared" si="88"/>
        <v/>
      </c>
      <c r="J1871">
        <f xml:space="preserve">
_xlfn.SWITCH(E1871,
"良好サイン",H1871*VLOOKUP(F1871,参照用!$P$2:$Q$55,2,0),
"注意サイン",H1871*VLOOKUP(F1871,参照用!$P$2:$Q$55,2,0),
""
)</f>
        <v>0</v>
      </c>
      <c r="K1871" s="20">
        <f t="shared" si="89"/>
        <v>60</v>
      </c>
    </row>
    <row r="1872" spans="1:11" x14ac:dyDescent="0.2">
      <c r="A1872" s="8">
        <f>IF(INDEX(中間シート!B$1:B$149,QUOTIENT(ROW(A1872)-2, 参照用!$J$12) + 3,1)&gt;0,
INDEX(中間シート!B$1:B$149,QUOTIENT(ROW(A1872)-2, 参照用!$J$12) + 3,1),
"")</f>
        <v>46040</v>
      </c>
      <c r="B1872" s="8" t="str">
        <f>IF(INDEX(中間シート!D$1:D$149,QUOTIENT(ROW(B1872)-2, 参照用!$J$12) + 3,1)&gt;0,
INDEX(中間シート!D$1:D$149,QUOTIENT(ROW(B1872)-2, 参照用!$J$12) + 3,1),
"")</f>
        <v>夜</v>
      </c>
      <c r="C1872" s="8" t="str">
        <f>INDEX(中間シート!$A$1:$AZ$149,MATCH(A1872&amp;B1872,中間シート!$A$1:$A$149,0),MATCH(C$1,中間シート!$A$2:$AZ$2,0))</f>
        <v/>
      </c>
      <c r="D1872" s="8" t="str">
        <f>INDEX(中間シート!$A$1:$AZ$149,MATCH($A1872&amp;$B1872,中間シート!$A$1:$A$149,0),MATCH(D$1,中間シート!$A$2:$AZ$2,0))</f>
        <v/>
      </c>
      <c r="E1872" t="str">
        <f>IF(
A1872="","",
VLOOKUP(MOD(ROW(A1872)-2, 参照用!$J$12) + 1,参照用!$N$1:$P$50,2,0)
)</f>
        <v>注意サイン</v>
      </c>
      <c r="F1872" t="str">
        <f xml:space="preserve">
IF(A1872="","",
VLOOKUP(MOD(ROW(A1872)-2, 参照用!$J$12) + 1,参照用!$N$1:$P$50,3,0)
)</f>
        <v>もやもや</v>
      </c>
      <c r="G1872">
        <f xml:space="preserve">
IF(A1872="","",
IFERROR(
INDEX(中間シート!$B:$CB,
MATCH(A1872&amp;B1872,中間シート!$A$1:$A$149,0),
MATCH(F1872,中間シート!$B$2:$CB$2,0)
),
"")
)</f>
        <v>0</v>
      </c>
      <c r="H1872">
        <f t="shared" si="87"/>
        <v>0</v>
      </c>
      <c r="I1872" t="str">
        <f t="shared" si="88"/>
        <v/>
      </c>
      <c r="J1872">
        <f xml:space="preserve">
_xlfn.SWITCH(E1872,
"良好サイン",H1872*VLOOKUP(F1872,参照用!$P$2:$Q$55,2,0),
"注意サイン",H1872*VLOOKUP(F1872,参照用!$P$2:$Q$55,2,0),
""
)</f>
        <v>0</v>
      </c>
      <c r="K1872" s="20">
        <f t="shared" si="89"/>
        <v>60</v>
      </c>
    </row>
    <row r="1873" spans="1:11" x14ac:dyDescent="0.2">
      <c r="A1873" s="8">
        <f>IF(INDEX(中間シート!B$1:B$149,QUOTIENT(ROW(A1873)-2, 参照用!$J$12) + 3,1)&gt;0,
INDEX(中間シート!B$1:B$149,QUOTIENT(ROW(A1873)-2, 参照用!$J$12) + 3,1),
"")</f>
        <v>46040</v>
      </c>
      <c r="B1873" s="8" t="str">
        <f>IF(INDEX(中間シート!D$1:D$149,QUOTIENT(ROW(B1873)-2, 参照用!$J$12) + 3,1)&gt;0,
INDEX(中間シート!D$1:D$149,QUOTIENT(ROW(B1873)-2, 参照用!$J$12) + 3,1),
"")</f>
        <v>夜</v>
      </c>
      <c r="C1873" s="8" t="str">
        <f>INDEX(中間シート!$A$1:$AZ$149,MATCH(A1873&amp;B1873,中間シート!$A$1:$A$149,0),MATCH(C$1,中間シート!$A$2:$AZ$2,0))</f>
        <v/>
      </c>
      <c r="D1873" s="8" t="str">
        <f>INDEX(中間シート!$A$1:$AZ$149,MATCH($A1873&amp;$B1873,中間シート!$A$1:$A$149,0),MATCH(D$1,中間シート!$A$2:$AZ$2,0))</f>
        <v/>
      </c>
      <c r="E1873" t="str">
        <f>IF(
A1873="","",
VLOOKUP(MOD(ROW(A1873)-2, 参照用!$J$12) + 1,参照用!$N$1:$P$50,2,0)
)</f>
        <v>注意サイン</v>
      </c>
      <c r="F1873" t="str">
        <f xml:space="preserve">
IF(A1873="","",
VLOOKUP(MOD(ROW(A1873)-2, 参照用!$J$12) + 1,参照用!$N$1:$P$50,3,0)
)</f>
        <v>だるい</v>
      </c>
      <c r="G1873">
        <f xml:space="preserve">
IF(A1873="","",
IFERROR(
INDEX(中間シート!$B:$CB,
MATCH(A1873&amp;B1873,中間シート!$A$1:$A$149,0),
MATCH(F1873,中間シート!$B$2:$CB$2,0)
),
"")
)</f>
        <v>0</v>
      </c>
      <c r="H1873">
        <f t="shared" si="87"/>
        <v>0</v>
      </c>
      <c r="I1873" t="str">
        <f t="shared" si="88"/>
        <v/>
      </c>
      <c r="J1873">
        <f xml:space="preserve">
_xlfn.SWITCH(E1873,
"良好サイン",H1873*VLOOKUP(F1873,参照用!$P$2:$Q$55,2,0),
"注意サイン",H1873*VLOOKUP(F1873,参照用!$P$2:$Q$55,2,0),
""
)</f>
        <v>0</v>
      </c>
      <c r="K1873" s="20">
        <f t="shared" si="89"/>
        <v>60</v>
      </c>
    </row>
    <row r="1874" spans="1:11" x14ac:dyDescent="0.2">
      <c r="A1874" s="8">
        <f>IF(INDEX(中間シート!B$1:B$149,QUOTIENT(ROW(A1874)-2, 参照用!$J$12) + 3,1)&gt;0,
INDEX(中間シート!B$1:B$149,QUOTIENT(ROW(A1874)-2, 参照用!$J$12) + 3,1),
"")</f>
        <v>46040</v>
      </c>
      <c r="B1874" s="8" t="str">
        <f>IF(INDEX(中間シート!D$1:D$149,QUOTIENT(ROW(B1874)-2, 参照用!$J$12) + 3,1)&gt;0,
INDEX(中間シート!D$1:D$149,QUOTIENT(ROW(B1874)-2, 参照用!$J$12) + 3,1),
"")</f>
        <v>夜</v>
      </c>
      <c r="C1874" s="8" t="str">
        <f>INDEX(中間シート!$A$1:$AZ$149,MATCH(A1874&amp;B1874,中間シート!$A$1:$A$149,0),MATCH(C$1,中間シート!$A$2:$AZ$2,0))</f>
        <v/>
      </c>
      <c r="D1874" s="8" t="str">
        <f>INDEX(中間シート!$A$1:$AZ$149,MATCH($A1874&amp;$B1874,中間シート!$A$1:$A$149,0),MATCH(D$1,中間シート!$A$2:$AZ$2,0))</f>
        <v/>
      </c>
      <c r="E1874" t="str">
        <f>IF(
A1874="","",
VLOOKUP(MOD(ROW(A1874)-2, 参照用!$J$12) + 1,参照用!$N$1:$P$50,2,0)
)</f>
        <v>注意サイン</v>
      </c>
      <c r="F1874" t="str">
        <f xml:space="preserve">
IF(A1874="","",
VLOOKUP(MOD(ROW(A1874)-2, 参照用!$J$12) + 1,参照用!$N$1:$P$50,3,0)
)</f>
        <v>ぼーっとする</v>
      </c>
      <c r="G1874">
        <f xml:space="preserve">
IF(A1874="","",
IFERROR(
INDEX(中間シート!$B:$CB,
MATCH(A1874&amp;B1874,中間シート!$A$1:$A$149,0),
MATCH(F1874,中間シート!$B$2:$CB$2,0)
),
"")
)</f>
        <v>0</v>
      </c>
      <c r="H1874">
        <f t="shared" si="87"/>
        <v>0</v>
      </c>
      <c r="I1874" t="str">
        <f t="shared" si="88"/>
        <v/>
      </c>
      <c r="J1874">
        <f xml:space="preserve">
_xlfn.SWITCH(E1874,
"良好サイン",H1874*VLOOKUP(F1874,参照用!$P$2:$Q$55,2,0),
"注意サイン",H1874*VLOOKUP(F1874,参照用!$P$2:$Q$55,2,0),
""
)</f>
        <v>0</v>
      </c>
      <c r="K1874" s="20">
        <f t="shared" si="89"/>
        <v>60</v>
      </c>
    </row>
    <row r="1875" spans="1:11" x14ac:dyDescent="0.2">
      <c r="A1875" s="8">
        <f>IF(INDEX(中間シート!B$1:B$149,QUOTIENT(ROW(A1875)-2, 参照用!$J$12) + 3,1)&gt;0,
INDEX(中間シート!B$1:B$149,QUOTIENT(ROW(A1875)-2, 参照用!$J$12) + 3,1),
"")</f>
        <v>46040</v>
      </c>
      <c r="B1875" s="8" t="str">
        <f>IF(INDEX(中間シート!D$1:D$149,QUOTIENT(ROW(B1875)-2, 参照用!$J$12) + 3,1)&gt;0,
INDEX(中間シート!D$1:D$149,QUOTIENT(ROW(B1875)-2, 参照用!$J$12) + 3,1),
"")</f>
        <v>夜</v>
      </c>
      <c r="C1875" s="8" t="str">
        <f>INDEX(中間シート!$A$1:$AZ$149,MATCH(A1875&amp;B1875,中間シート!$A$1:$A$149,0),MATCH(C$1,中間シート!$A$2:$AZ$2,0))</f>
        <v/>
      </c>
      <c r="D1875" s="8" t="str">
        <f>INDEX(中間シート!$A$1:$AZ$149,MATCH($A1875&amp;$B1875,中間シート!$A$1:$A$149,0),MATCH(D$1,中間シート!$A$2:$AZ$2,0))</f>
        <v/>
      </c>
      <c r="E1875" t="str">
        <f>IF(
A1875="","",
VLOOKUP(MOD(ROW(A1875)-2, 参照用!$J$12) + 1,参照用!$N$1:$P$50,2,0)
)</f>
        <v>注意サイン</v>
      </c>
      <c r="F1875" t="str">
        <f xml:space="preserve">
IF(A1875="","",
VLOOKUP(MOD(ROW(A1875)-2, 参照用!$J$12) + 1,参照用!$N$1:$P$50,3,0)
)</f>
        <v>協調性が低下</v>
      </c>
      <c r="G1875">
        <f xml:space="preserve">
IF(A1875="","",
IFERROR(
INDEX(中間シート!$B:$CB,
MATCH(A1875&amp;B1875,中間シート!$A$1:$A$149,0),
MATCH(F1875,中間シート!$B$2:$CB$2,0)
),
"")
)</f>
        <v>0</v>
      </c>
      <c r="H1875">
        <f t="shared" si="87"/>
        <v>0</v>
      </c>
      <c r="I1875" t="str">
        <f t="shared" si="88"/>
        <v/>
      </c>
      <c r="J1875">
        <f xml:space="preserve">
_xlfn.SWITCH(E1875,
"良好サイン",H1875*VLOOKUP(F1875,参照用!$P$2:$Q$55,2,0),
"注意サイン",H1875*VLOOKUP(F1875,参照用!$P$2:$Q$55,2,0),
""
)</f>
        <v>0</v>
      </c>
      <c r="K1875" s="20">
        <f t="shared" si="89"/>
        <v>60</v>
      </c>
    </row>
    <row r="1876" spans="1:11" x14ac:dyDescent="0.2">
      <c r="A1876" s="8">
        <f>IF(INDEX(中間シート!B$1:B$149,QUOTIENT(ROW(A1876)-2, 参照用!$J$12) + 3,1)&gt;0,
INDEX(中間シート!B$1:B$149,QUOTIENT(ROW(A1876)-2, 参照用!$J$12) + 3,1),
"")</f>
        <v>46040</v>
      </c>
      <c r="B1876" s="8" t="str">
        <f>IF(INDEX(中間シート!D$1:D$149,QUOTIENT(ROW(B1876)-2, 参照用!$J$12) + 3,1)&gt;0,
INDEX(中間シート!D$1:D$149,QUOTIENT(ROW(B1876)-2, 参照用!$J$12) + 3,1),
"")</f>
        <v>夜</v>
      </c>
      <c r="C1876" s="8" t="str">
        <f>INDEX(中間シート!$A$1:$AZ$149,MATCH(A1876&amp;B1876,中間シート!$A$1:$A$149,0),MATCH(C$1,中間シート!$A$2:$AZ$2,0))</f>
        <v/>
      </c>
      <c r="D1876" s="8" t="str">
        <f>INDEX(中間シート!$A$1:$AZ$149,MATCH($A1876&amp;$B1876,中間シート!$A$1:$A$149,0),MATCH(D$1,中間シート!$A$2:$AZ$2,0))</f>
        <v/>
      </c>
      <c r="E1876" t="str">
        <f>IF(
A1876="","",
VLOOKUP(MOD(ROW(A1876)-2, 参照用!$J$12) + 1,参照用!$N$1:$P$50,2,0)
)</f>
        <v>注意サイン</v>
      </c>
      <c r="F1876" t="str">
        <f xml:space="preserve">
IF(A1876="","",
VLOOKUP(MOD(ROW(A1876)-2, 参照用!$J$12) + 1,参照用!$N$1:$P$50,3,0)
)</f>
        <v>憂鬱</v>
      </c>
      <c r="G1876">
        <f xml:space="preserve">
IF(A1876="","",
IFERROR(
INDEX(中間シート!$B:$CB,
MATCH(A1876&amp;B1876,中間シート!$A$1:$A$149,0),
MATCH(F1876,中間シート!$B$2:$CB$2,0)
),
"")
)</f>
        <v>0</v>
      </c>
      <c r="H1876">
        <f t="shared" si="87"/>
        <v>0</v>
      </c>
      <c r="I1876" t="str">
        <f t="shared" si="88"/>
        <v/>
      </c>
      <c r="J1876">
        <f xml:space="preserve">
_xlfn.SWITCH(E1876,
"良好サイン",H1876*VLOOKUP(F1876,参照用!$P$2:$Q$55,2,0),
"注意サイン",H1876*VLOOKUP(F1876,参照用!$P$2:$Q$55,2,0),
""
)</f>
        <v>0</v>
      </c>
      <c r="K1876" s="20">
        <f t="shared" si="89"/>
        <v>60</v>
      </c>
    </row>
    <row r="1877" spans="1:11" x14ac:dyDescent="0.2">
      <c r="A1877" s="8">
        <f>IF(INDEX(中間シート!B$1:B$149,QUOTIENT(ROW(A1877)-2, 参照用!$J$12) + 3,1)&gt;0,
INDEX(中間シート!B$1:B$149,QUOTIENT(ROW(A1877)-2, 参照用!$J$12) + 3,1),
"")</f>
        <v>46040</v>
      </c>
      <c r="B1877" s="8" t="str">
        <f>IF(INDEX(中間シート!D$1:D$149,QUOTIENT(ROW(B1877)-2, 参照用!$J$12) + 3,1)&gt;0,
INDEX(中間シート!D$1:D$149,QUOTIENT(ROW(B1877)-2, 参照用!$J$12) + 3,1),
"")</f>
        <v>夜</v>
      </c>
      <c r="C1877" s="8" t="str">
        <f>INDEX(中間シート!$A$1:$AZ$149,MATCH(A1877&amp;B1877,中間シート!$A$1:$A$149,0),MATCH(C$1,中間シート!$A$2:$AZ$2,0))</f>
        <v/>
      </c>
      <c r="D1877" s="8" t="str">
        <f>INDEX(中間シート!$A$1:$AZ$149,MATCH($A1877&amp;$B1877,中間シート!$A$1:$A$149,0),MATCH(D$1,中間シート!$A$2:$AZ$2,0))</f>
        <v/>
      </c>
      <c r="E1877" t="str">
        <f>IF(
A1877="","",
VLOOKUP(MOD(ROW(A1877)-2, 参照用!$J$12) + 1,参照用!$N$1:$P$50,2,0)
)</f>
        <v>注意サイン</v>
      </c>
      <c r="F1877" t="str">
        <f xml:space="preserve">
IF(A1877="","",
VLOOKUP(MOD(ROW(A1877)-2, 参照用!$J$12) + 1,参照用!$N$1:$P$50,3,0)
)</f>
        <v>やる気が無い</v>
      </c>
      <c r="G1877">
        <f xml:space="preserve">
IF(A1877="","",
IFERROR(
INDEX(中間シート!$B:$CB,
MATCH(A1877&amp;B1877,中間シート!$A$1:$A$149,0),
MATCH(F1877,中間シート!$B$2:$CB$2,0)
),
"")
)</f>
        <v>0</v>
      </c>
      <c r="H1877">
        <f t="shared" si="87"/>
        <v>0</v>
      </c>
      <c r="I1877" t="str">
        <f t="shared" si="88"/>
        <v/>
      </c>
      <c r="J1877">
        <f xml:space="preserve">
_xlfn.SWITCH(E1877,
"良好サイン",H1877*VLOOKUP(F1877,参照用!$P$2:$Q$55,2,0),
"注意サイン",H1877*VLOOKUP(F1877,参照用!$P$2:$Q$55,2,0),
""
)</f>
        <v>0</v>
      </c>
      <c r="K1877" s="20">
        <f t="shared" si="89"/>
        <v>60</v>
      </c>
    </row>
    <row r="1878" spans="1:11" x14ac:dyDescent="0.2">
      <c r="A1878" s="8">
        <f>IF(INDEX(中間シート!B$1:B$149,QUOTIENT(ROW(A1878)-2, 参照用!$J$12) + 3,1)&gt;0,
INDEX(中間シート!B$1:B$149,QUOTIENT(ROW(A1878)-2, 参照用!$J$12) + 3,1),
"")</f>
        <v>46040</v>
      </c>
      <c r="B1878" s="8" t="str">
        <f>IF(INDEX(中間シート!D$1:D$149,QUOTIENT(ROW(B1878)-2, 参照用!$J$12) + 3,1)&gt;0,
INDEX(中間シート!D$1:D$149,QUOTIENT(ROW(B1878)-2, 参照用!$J$12) + 3,1),
"")</f>
        <v>夜</v>
      </c>
      <c r="C1878" s="8" t="str">
        <f>INDEX(中間シート!$A$1:$AZ$149,MATCH(A1878&amp;B1878,中間シート!$A$1:$A$149,0),MATCH(C$1,中間シート!$A$2:$AZ$2,0))</f>
        <v/>
      </c>
      <c r="D1878" s="8" t="str">
        <f>INDEX(中間シート!$A$1:$AZ$149,MATCH($A1878&amp;$B1878,中間シート!$A$1:$A$149,0),MATCH(D$1,中間シート!$A$2:$AZ$2,0))</f>
        <v/>
      </c>
      <c r="E1878" t="str">
        <f>IF(
A1878="","",
VLOOKUP(MOD(ROW(A1878)-2, 参照用!$J$12) + 1,参照用!$N$1:$P$50,2,0)
)</f>
        <v>注意サイン</v>
      </c>
      <c r="F1878" t="str">
        <f xml:space="preserve">
IF(A1878="","",
VLOOKUP(MOD(ROW(A1878)-2, 参照用!$J$12) + 1,参照用!$N$1:$P$50,3,0)
)</f>
        <v>物忘れ</v>
      </c>
      <c r="G1878">
        <f xml:space="preserve">
IF(A1878="","",
IFERROR(
INDEX(中間シート!$B:$CB,
MATCH(A1878&amp;B1878,中間シート!$A$1:$A$149,0),
MATCH(F1878,中間シート!$B$2:$CB$2,0)
),
"")
)</f>
        <v>0</v>
      </c>
      <c r="H1878">
        <f t="shared" si="87"/>
        <v>0</v>
      </c>
      <c r="I1878" t="str">
        <f t="shared" si="88"/>
        <v/>
      </c>
      <c r="J1878">
        <f xml:space="preserve">
_xlfn.SWITCH(E1878,
"良好サイン",H1878*VLOOKUP(F1878,参照用!$P$2:$Q$55,2,0),
"注意サイン",H1878*VLOOKUP(F1878,参照用!$P$2:$Q$55,2,0),
""
)</f>
        <v>0</v>
      </c>
      <c r="K1878" s="20">
        <f t="shared" si="89"/>
        <v>60</v>
      </c>
    </row>
    <row r="1879" spans="1:11" x14ac:dyDescent="0.2">
      <c r="A1879" s="8">
        <f>IF(INDEX(中間シート!B$1:B$149,QUOTIENT(ROW(A1879)-2, 参照用!$J$12) + 3,1)&gt;0,
INDEX(中間シート!B$1:B$149,QUOTIENT(ROW(A1879)-2, 参照用!$J$12) + 3,1),
"")</f>
        <v>46040</v>
      </c>
      <c r="B1879" s="8" t="str">
        <f>IF(INDEX(中間シート!D$1:D$149,QUOTIENT(ROW(B1879)-2, 参照用!$J$12) + 3,1)&gt;0,
INDEX(中間シート!D$1:D$149,QUOTIENT(ROW(B1879)-2, 参照用!$J$12) + 3,1),
"")</f>
        <v>夜</v>
      </c>
      <c r="C1879" s="8" t="str">
        <f>INDEX(中間シート!$A$1:$AZ$149,MATCH(A1879&amp;B1879,中間シート!$A$1:$A$149,0),MATCH(C$1,中間シート!$A$2:$AZ$2,0))</f>
        <v/>
      </c>
      <c r="D1879" s="8" t="str">
        <f>INDEX(中間シート!$A$1:$AZ$149,MATCH($A1879&amp;$B1879,中間シート!$A$1:$A$149,0),MATCH(D$1,中間シート!$A$2:$AZ$2,0))</f>
        <v/>
      </c>
      <c r="E1879" t="str">
        <f>IF(
A1879="","",
VLOOKUP(MOD(ROW(A1879)-2, 参照用!$J$12) + 1,参照用!$N$1:$P$50,2,0)
)</f>
        <v>悪化サイン</v>
      </c>
      <c r="F1879" t="str">
        <f xml:space="preserve">
IF(A1879="","",
VLOOKUP(MOD(ROW(A1879)-2, 参照用!$J$12) + 1,参照用!$N$1:$P$50,3,0)
)</f>
        <v>イライラ</v>
      </c>
      <c r="G1879">
        <f xml:space="preserve">
IF(A1879="","",
IFERROR(
INDEX(中間シート!$B:$CB,
MATCH(A1879&amp;B1879,中間シート!$A$1:$A$149,0),
MATCH(F1879,中間シート!$B$2:$CB$2,0)
),
"")
)</f>
        <v>0</v>
      </c>
      <c r="H1879">
        <f t="shared" si="87"/>
        <v>0</v>
      </c>
      <c r="I1879" t="str">
        <f t="shared" si="88"/>
        <v/>
      </c>
      <c r="J1879" t="str">
        <f xml:space="preserve">
_xlfn.SWITCH(E1879,
"良好サイン",H1879*VLOOKUP(F1879,参照用!$P$2:$Q$55,2,0),
"注意サイン",H1879*VLOOKUP(F1879,参照用!$P$2:$Q$55,2,0),
""
)</f>
        <v/>
      </c>
      <c r="K1879" s="20">
        <f t="shared" si="89"/>
        <v>60</v>
      </c>
    </row>
    <row r="1880" spans="1:11" x14ac:dyDescent="0.2">
      <c r="A1880" s="8">
        <f>IF(INDEX(中間シート!B$1:B$149,QUOTIENT(ROW(A1880)-2, 参照用!$J$12) + 3,1)&gt;0,
INDEX(中間シート!B$1:B$149,QUOTIENT(ROW(A1880)-2, 参照用!$J$12) + 3,1),
"")</f>
        <v>46040</v>
      </c>
      <c r="B1880" s="8" t="str">
        <f>IF(INDEX(中間シート!D$1:D$149,QUOTIENT(ROW(B1880)-2, 参照用!$J$12) + 3,1)&gt;0,
INDEX(中間シート!D$1:D$149,QUOTIENT(ROW(B1880)-2, 参照用!$J$12) + 3,1),
"")</f>
        <v>夜</v>
      </c>
      <c r="C1880" s="8" t="str">
        <f>INDEX(中間シート!$A$1:$AZ$149,MATCH(A1880&amp;B1880,中間シート!$A$1:$A$149,0),MATCH(C$1,中間シート!$A$2:$AZ$2,0))</f>
        <v/>
      </c>
      <c r="D1880" s="8" t="str">
        <f>INDEX(中間シート!$A$1:$AZ$149,MATCH($A1880&amp;$B1880,中間シート!$A$1:$A$149,0),MATCH(D$1,中間シート!$A$2:$AZ$2,0))</f>
        <v/>
      </c>
      <c r="E1880" t="str">
        <f>IF(
A1880="","",
VLOOKUP(MOD(ROW(A1880)-2, 参照用!$J$12) + 1,参照用!$N$1:$P$50,2,0)
)</f>
        <v>悪化サイン</v>
      </c>
      <c r="F1880" t="str">
        <f xml:space="preserve">
IF(A1880="","",
VLOOKUP(MOD(ROW(A1880)-2, 参照用!$J$12) + 1,参照用!$N$1:$P$50,3,0)
)</f>
        <v>恐怖心</v>
      </c>
      <c r="G1880">
        <f xml:space="preserve">
IF(A1880="","",
IFERROR(
INDEX(中間シート!$B:$CB,
MATCH(A1880&amp;B1880,中間シート!$A$1:$A$149,0),
MATCH(F1880,中間シート!$B$2:$CB$2,0)
),
"")
)</f>
        <v>0</v>
      </c>
      <c r="H1880">
        <f t="shared" si="87"/>
        <v>0</v>
      </c>
      <c r="I1880" t="str">
        <f t="shared" si="88"/>
        <v/>
      </c>
      <c r="J1880" t="str">
        <f xml:space="preserve">
_xlfn.SWITCH(E1880,
"良好サイン",H1880*VLOOKUP(F1880,参照用!$P$2:$Q$55,2,0),
"注意サイン",H1880*VLOOKUP(F1880,参照用!$P$2:$Q$55,2,0),
""
)</f>
        <v/>
      </c>
      <c r="K1880" s="20">
        <f t="shared" si="89"/>
        <v>60</v>
      </c>
    </row>
    <row r="1881" spans="1:11" x14ac:dyDescent="0.2">
      <c r="A1881" s="8">
        <f>IF(INDEX(中間シート!B$1:B$149,QUOTIENT(ROW(A1881)-2, 参照用!$J$12) + 3,1)&gt;0,
INDEX(中間シート!B$1:B$149,QUOTIENT(ROW(A1881)-2, 参照用!$J$12) + 3,1),
"")</f>
        <v>46040</v>
      </c>
      <c r="B1881" s="8" t="str">
        <f>IF(INDEX(中間シート!D$1:D$149,QUOTIENT(ROW(B1881)-2, 参照用!$J$12) + 3,1)&gt;0,
INDEX(中間シート!D$1:D$149,QUOTIENT(ROW(B1881)-2, 参照用!$J$12) + 3,1),
"")</f>
        <v>夜</v>
      </c>
      <c r="C1881" s="8" t="str">
        <f>INDEX(中間シート!$A$1:$AZ$149,MATCH(A1881&amp;B1881,中間シート!$A$1:$A$149,0),MATCH(C$1,中間シート!$A$2:$AZ$2,0))</f>
        <v/>
      </c>
      <c r="D1881" s="8" t="str">
        <f>INDEX(中間シート!$A$1:$AZ$149,MATCH($A1881&amp;$B1881,中間シート!$A$1:$A$149,0),MATCH(D$1,中間シート!$A$2:$AZ$2,0))</f>
        <v/>
      </c>
      <c r="E1881" t="str">
        <f>IF(
A1881="","",
VLOOKUP(MOD(ROW(A1881)-2, 参照用!$J$12) + 1,参照用!$N$1:$P$50,2,0)
)</f>
        <v>悪化サイン</v>
      </c>
      <c r="F1881" t="str">
        <f xml:space="preserve">
IF(A1881="","",
VLOOKUP(MOD(ROW(A1881)-2, 参照用!$J$12) + 1,参照用!$N$1:$P$50,3,0)
)</f>
        <v>外出不可</v>
      </c>
      <c r="G1881">
        <f xml:space="preserve">
IF(A1881="","",
IFERROR(
INDEX(中間シート!$B:$CB,
MATCH(A1881&amp;B1881,中間シート!$A$1:$A$149,0),
MATCH(F1881,中間シート!$B$2:$CB$2,0)
),
"")
)</f>
        <v>0</v>
      </c>
      <c r="H1881">
        <f t="shared" si="87"/>
        <v>0</v>
      </c>
      <c r="I1881" t="str">
        <f t="shared" si="88"/>
        <v/>
      </c>
      <c r="J1881" t="str">
        <f xml:space="preserve">
_xlfn.SWITCH(E1881,
"良好サイン",H1881*VLOOKUP(F1881,参照用!$P$2:$Q$55,2,0),
"注意サイン",H1881*VLOOKUP(F1881,参照用!$P$2:$Q$55,2,0),
""
)</f>
        <v/>
      </c>
      <c r="K1881" s="20">
        <f t="shared" si="89"/>
        <v>60</v>
      </c>
    </row>
    <row r="1882" spans="1:11" x14ac:dyDescent="0.2">
      <c r="A1882" s="8">
        <f>IF(INDEX(中間シート!B$1:B$149,QUOTIENT(ROW(A1882)-2, 参照用!$J$12) + 3,1)&gt;0,
INDEX(中間シート!B$1:B$149,QUOTIENT(ROW(A1882)-2, 参照用!$J$12) + 3,1),
"")</f>
        <v>46040</v>
      </c>
      <c r="B1882" s="8" t="str">
        <f>IF(INDEX(中間シート!D$1:D$149,QUOTIENT(ROW(B1882)-2, 参照用!$J$12) + 3,1)&gt;0,
INDEX(中間シート!D$1:D$149,QUOTIENT(ROW(B1882)-2, 参照用!$J$12) + 3,1),
"")</f>
        <v>夜</v>
      </c>
      <c r="C1882" s="8" t="str">
        <f>INDEX(中間シート!$A$1:$AZ$149,MATCH(A1882&amp;B1882,中間シート!$A$1:$A$149,0),MATCH(C$1,中間シート!$A$2:$AZ$2,0))</f>
        <v/>
      </c>
      <c r="D1882" s="8" t="str">
        <f>INDEX(中間シート!$A$1:$AZ$149,MATCH($A1882&amp;$B1882,中間シート!$A$1:$A$149,0),MATCH(D$1,中間シート!$A$2:$AZ$2,0))</f>
        <v/>
      </c>
      <c r="E1882" t="str">
        <f>IF(
A1882="","",
VLOOKUP(MOD(ROW(A1882)-2, 参照用!$J$12) + 1,参照用!$N$1:$P$50,2,0)
)</f>
        <v>悪化サイン</v>
      </c>
      <c r="F1882" t="str">
        <f xml:space="preserve">
IF(A1882="","",
VLOOKUP(MOD(ROW(A1882)-2, 参照用!$J$12) + 1,参照用!$N$1:$P$50,3,0)
)</f>
        <v>思考不能</v>
      </c>
      <c r="G1882">
        <f xml:space="preserve">
IF(A1882="","",
IFERROR(
INDEX(中間シート!$B:$CB,
MATCH(A1882&amp;B1882,中間シート!$A$1:$A$149,0),
MATCH(F1882,中間シート!$B$2:$CB$2,0)
),
"")
)</f>
        <v>0</v>
      </c>
      <c r="H1882">
        <f t="shared" si="87"/>
        <v>0</v>
      </c>
      <c r="I1882" t="str">
        <f t="shared" si="88"/>
        <v/>
      </c>
      <c r="J1882" t="str">
        <f xml:space="preserve">
_xlfn.SWITCH(E1882,
"良好サイン",H1882*VLOOKUP(F1882,参照用!$P$2:$Q$55,2,0),
"注意サイン",H1882*VLOOKUP(F1882,参照用!$P$2:$Q$55,2,0),
""
)</f>
        <v/>
      </c>
      <c r="K1882" s="20">
        <f t="shared" si="89"/>
        <v>60</v>
      </c>
    </row>
    <row r="1883" spans="1:11" x14ac:dyDescent="0.2">
      <c r="A1883" s="8">
        <f>IF(INDEX(中間シート!B$1:B$149,QUOTIENT(ROW(A1883)-2, 参照用!$J$12) + 3,1)&gt;0,
INDEX(中間シート!B$1:B$149,QUOTIENT(ROW(A1883)-2, 参照用!$J$12) + 3,1),
"")</f>
        <v>46040</v>
      </c>
      <c r="B1883" s="8" t="str">
        <f>IF(INDEX(中間シート!D$1:D$149,QUOTIENT(ROW(B1883)-2, 参照用!$J$12) + 3,1)&gt;0,
INDEX(中間シート!D$1:D$149,QUOTIENT(ROW(B1883)-2, 参照用!$J$12) + 3,1),
"")</f>
        <v>夜</v>
      </c>
      <c r="C1883" s="8" t="str">
        <f>INDEX(中間シート!$A$1:$AZ$149,MATCH(A1883&amp;B1883,中間シート!$A$1:$A$149,0),MATCH(C$1,中間シート!$A$2:$AZ$2,0))</f>
        <v/>
      </c>
      <c r="D1883" s="8" t="str">
        <f>INDEX(中間シート!$A$1:$AZ$149,MATCH($A1883&amp;$B1883,中間シート!$A$1:$A$149,0),MATCH(D$1,中間シート!$A$2:$AZ$2,0))</f>
        <v/>
      </c>
      <c r="E1883" t="str">
        <f>IF(
A1883="","",
VLOOKUP(MOD(ROW(A1883)-2, 参照用!$J$12) + 1,参照用!$N$1:$P$50,2,0)
)</f>
        <v>悪化サイン</v>
      </c>
      <c r="F1883" t="str">
        <f xml:space="preserve">
IF(A1883="","",
VLOOKUP(MOD(ROW(A1883)-2, 参照用!$J$12) + 1,参照用!$N$1:$P$50,3,0)
)</f>
        <v>人間不信</v>
      </c>
      <c r="G1883">
        <f xml:space="preserve">
IF(A1883="","",
IFERROR(
INDEX(中間シート!$B:$CB,
MATCH(A1883&amp;B1883,中間シート!$A$1:$A$149,0),
MATCH(F1883,中間シート!$B$2:$CB$2,0)
),
"")
)</f>
        <v>0</v>
      </c>
      <c r="H1883">
        <f t="shared" si="87"/>
        <v>0</v>
      </c>
      <c r="I1883" t="str">
        <f t="shared" si="88"/>
        <v/>
      </c>
      <c r="J1883" t="str">
        <f xml:space="preserve">
_xlfn.SWITCH(E1883,
"良好サイン",H1883*VLOOKUP(F1883,参照用!$P$2:$Q$55,2,0),
"注意サイン",H1883*VLOOKUP(F1883,参照用!$P$2:$Q$55,2,0),
""
)</f>
        <v/>
      </c>
      <c r="K1883" s="20">
        <f t="shared" si="89"/>
        <v>60</v>
      </c>
    </row>
    <row r="1884" spans="1:11" x14ac:dyDescent="0.2">
      <c r="A1884" s="8">
        <f>IF(INDEX(中間シート!B$1:B$149,QUOTIENT(ROW(A1884)-2, 参照用!$J$12) + 3,1)&gt;0,
INDEX(中間シート!B$1:B$149,QUOTIENT(ROW(A1884)-2, 参照用!$J$12) + 3,1),
"")</f>
        <v>46040</v>
      </c>
      <c r="B1884" s="8" t="str">
        <f>IF(INDEX(中間シート!D$1:D$149,QUOTIENT(ROW(B1884)-2, 参照用!$J$12) + 3,1)&gt;0,
INDEX(中間シート!D$1:D$149,QUOTIENT(ROW(B1884)-2, 参照用!$J$12) + 3,1),
"")</f>
        <v>夜</v>
      </c>
      <c r="C1884" s="8" t="str">
        <f>INDEX(中間シート!$A$1:$AZ$149,MATCH(A1884&amp;B1884,中間シート!$A$1:$A$149,0),MATCH(C$1,中間シート!$A$2:$AZ$2,0))</f>
        <v/>
      </c>
      <c r="D1884" s="8" t="str">
        <f>INDEX(中間シート!$A$1:$AZ$149,MATCH($A1884&amp;$B1884,中間シート!$A$1:$A$149,0),MATCH(D$1,中間シート!$A$2:$AZ$2,0))</f>
        <v/>
      </c>
      <c r="E1884" t="str">
        <f>IF(
A1884="","",
VLOOKUP(MOD(ROW(A1884)-2, 参照用!$J$12) + 1,参照用!$N$1:$P$50,2,0)
)</f>
        <v>悪化サイン</v>
      </c>
      <c r="F1884" t="str">
        <f xml:space="preserve">
IF(A1884="","",
VLOOKUP(MOD(ROW(A1884)-2, 参照用!$J$12) + 1,参照用!$N$1:$P$50,3,0)
)</f>
        <v>破壊衝動</v>
      </c>
      <c r="G1884">
        <f xml:space="preserve">
IF(A1884="","",
IFERROR(
INDEX(中間シート!$B:$CB,
MATCH(A1884&amp;B1884,中間シート!$A$1:$A$149,0),
MATCH(F1884,中間シート!$B$2:$CB$2,0)
),
"")
)</f>
        <v>0</v>
      </c>
      <c r="H1884">
        <f t="shared" si="87"/>
        <v>0</v>
      </c>
      <c r="I1884" t="str">
        <f t="shared" si="88"/>
        <v/>
      </c>
      <c r="J1884" t="str">
        <f xml:space="preserve">
_xlfn.SWITCH(E1884,
"良好サイン",H1884*VLOOKUP(F1884,参照用!$P$2:$Q$55,2,0),
"注意サイン",H1884*VLOOKUP(F1884,参照用!$P$2:$Q$55,2,0),
""
)</f>
        <v/>
      </c>
      <c r="K1884" s="20">
        <f t="shared" si="89"/>
        <v>60</v>
      </c>
    </row>
    <row r="1885" spans="1:11" x14ac:dyDescent="0.2">
      <c r="A1885" s="8">
        <f>IF(INDEX(中間シート!B$1:B$149,QUOTIENT(ROW(A1885)-2, 参照用!$J$12) + 3,1)&gt;0,
INDEX(中間シート!B$1:B$149,QUOTIENT(ROW(A1885)-2, 参照用!$J$12) + 3,1),
"")</f>
        <v>46040</v>
      </c>
      <c r="B1885" s="8" t="str">
        <f>IF(INDEX(中間シート!D$1:D$149,QUOTIENT(ROW(B1885)-2, 参照用!$J$12) + 3,1)&gt;0,
INDEX(中間シート!D$1:D$149,QUOTIENT(ROW(B1885)-2, 参照用!$J$12) + 3,1),
"")</f>
        <v>夜</v>
      </c>
      <c r="C1885" s="8" t="str">
        <f>INDEX(中間シート!$A$1:$AZ$149,MATCH(A1885&amp;B1885,中間シート!$A$1:$A$149,0),MATCH(C$1,中間シート!$A$2:$AZ$2,0))</f>
        <v/>
      </c>
      <c r="D1885" s="8" t="str">
        <f>INDEX(中間シート!$A$1:$AZ$149,MATCH($A1885&amp;$B1885,中間シート!$A$1:$A$149,0),MATCH(D$1,中間シート!$A$2:$AZ$2,0))</f>
        <v/>
      </c>
      <c r="E1885" t="str">
        <f>IF(
A1885="","",
VLOOKUP(MOD(ROW(A1885)-2, 参照用!$J$12) + 1,参照用!$N$1:$P$50,2,0)
)</f>
        <v>リカバリー</v>
      </c>
      <c r="F1885" t="str">
        <f xml:space="preserve">
IF(A1885="","",
VLOOKUP(MOD(ROW(A1885)-2, 参照用!$J$12) + 1,参照用!$N$1:$P$50,3,0)
)</f>
        <v>ストレッチ</v>
      </c>
      <c r="G1885">
        <f xml:space="preserve">
IF(A1885="","",
IFERROR(
INDEX(中間シート!$B:$CB,
MATCH(A1885&amp;B1885,中間シート!$A$1:$A$149,0),
MATCH(F1885,中間シート!$B$2:$CB$2,0)
),
"")
)</f>
        <v>0</v>
      </c>
      <c r="H1885">
        <f t="shared" si="87"/>
        <v>0</v>
      </c>
      <c r="I1885" t="str">
        <f t="shared" si="88"/>
        <v/>
      </c>
      <c r="J1885" t="str">
        <f xml:space="preserve">
_xlfn.SWITCH(E1885,
"良好サイン",H1885*VLOOKUP(F1885,参照用!$P$2:$Q$55,2,0),
"注意サイン",H1885*VLOOKUP(F1885,参照用!$P$2:$Q$55,2,0),
""
)</f>
        <v/>
      </c>
      <c r="K1885" s="20">
        <f t="shared" si="89"/>
        <v>60</v>
      </c>
    </row>
    <row r="1886" spans="1:11" x14ac:dyDescent="0.2">
      <c r="A1886" s="8">
        <f>IF(INDEX(中間シート!B$1:B$149,QUOTIENT(ROW(A1886)-2, 参照用!$J$12) + 3,1)&gt;0,
INDEX(中間シート!B$1:B$149,QUOTIENT(ROW(A1886)-2, 参照用!$J$12) + 3,1),
"")</f>
        <v>46040</v>
      </c>
      <c r="B1886" s="8" t="str">
        <f>IF(INDEX(中間シート!D$1:D$149,QUOTIENT(ROW(B1886)-2, 参照用!$J$12) + 3,1)&gt;0,
INDEX(中間シート!D$1:D$149,QUOTIENT(ROW(B1886)-2, 参照用!$J$12) + 3,1),
"")</f>
        <v>夜</v>
      </c>
      <c r="C1886" s="8" t="str">
        <f>INDEX(中間シート!$A$1:$AZ$149,MATCH(A1886&amp;B1886,中間シート!$A$1:$A$149,0),MATCH(C$1,中間シート!$A$2:$AZ$2,0))</f>
        <v/>
      </c>
      <c r="D1886" s="8" t="str">
        <f>INDEX(中間シート!$A$1:$AZ$149,MATCH($A1886&amp;$B1886,中間シート!$A$1:$A$149,0),MATCH(D$1,中間シート!$A$2:$AZ$2,0))</f>
        <v/>
      </c>
      <c r="E1886" t="str">
        <f>IF(
A1886="","",
VLOOKUP(MOD(ROW(A1886)-2, 参照用!$J$12) + 1,参照用!$N$1:$P$50,2,0)
)</f>
        <v>リカバリー</v>
      </c>
      <c r="F1886" t="str">
        <f xml:space="preserve">
IF(A1886="","",
VLOOKUP(MOD(ROW(A1886)-2, 参照用!$J$12) + 1,参照用!$N$1:$P$50,3,0)
)</f>
        <v>仮眠</v>
      </c>
      <c r="G1886">
        <f xml:space="preserve">
IF(A1886="","",
IFERROR(
INDEX(中間シート!$B:$CB,
MATCH(A1886&amp;B1886,中間シート!$A$1:$A$149,0),
MATCH(F1886,中間シート!$B$2:$CB$2,0)
),
"")
)</f>
        <v>0</v>
      </c>
      <c r="H1886">
        <f t="shared" si="87"/>
        <v>0</v>
      </c>
      <c r="I1886" t="str">
        <f t="shared" si="88"/>
        <v/>
      </c>
      <c r="J1886" t="str">
        <f xml:space="preserve">
_xlfn.SWITCH(E1886,
"良好サイン",H1886*VLOOKUP(F1886,参照用!$P$2:$Q$55,2,0),
"注意サイン",H1886*VLOOKUP(F1886,参照用!$P$2:$Q$55,2,0),
""
)</f>
        <v/>
      </c>
      <c r="K1886" s="20">
        <f t="shared" si="89"/>
        <v>60</v>
      </c>
    </row>
    <row r="1887" spans="1:11" x14ac:dyDescent="0.2">
      <c r="A1887" s="8">
        <f>IF(INDEX(中間シート!B$1:B$149,QUOTIENT(ROW(A1887)-2, 参照用!$J$12) + 3,1)&gt;0,
INDEX(中間シート!B$1:B$149,QUOTIENT(ROW(A1887)-2, 参照用!$J$12) + 3,1),
"")</f>
        <v>46040</v>
      </c>
      <c r="B1887" s="8" t="str">
        <f>IF(INDEX(中間シート!D$1:D$149,QUOTIENT(ROW(B1887)-2, 参照用!$J$12) + 3,1)&gt;0,
INDEX(中間シート!D$1:D$149,QUOTIENT(ROW(B1887)-2, 参照用!$J$12) + 3,1),
"")</f>
        <v>夜</v>
      </c>
      <c r="C1887" s="8" t="str">
        <f>INDEX(中間シート!$A$1:$AZ$149,MATCH(A1887&amp;B1887,中間シート!$A$1:$A$149,0),MATCH(C$1,中間シート!$A$2:$AZ$2,0))</f>
        <v/>
      </c>
      <c r="D1887" s="8" t="str">
        <f>INDEX(中間シート!$A$1:$AZ$149,MATCH($A1887&amp;$B1887,中間シート!$A$1:$A$149,0),MATCH(D$1,中間シート!$A$2:$AZ$2,0))</f>
        <v/>
      </c>
      <c r="E1887" t="str">
        <f>IF(
A1887="","",
VLOOKUP(MOD(ROW(A1887)-2, 参照用!$J$12) + 1,参照用!$N$1:$P$50,2,0)
)</f>
        <v>リカバリー</v>
      </c>
      <c r="F1887" t="str">
        <f xml:space="preserve">
IF(A1887="","",
VLOOKUP(MOD(ROW(A1887)-2, 参照用!$J$12) + 1,参照用!$N$1:$P$50,3,0)
)</f>
        <v>音楽</v>
      </c>
      <c r="G1887">
        <f xml:space="preserve">
IF(A1887="","",
IFERROR(
INDEX(中間シート!$B:$CB,
MATCH(A1887&amp;B1887,中間シート!$A$1:$A$149,0),
MATCH(F1887,中間シート!$B$2:$CB$2,0)
),
"")
)</f>
        <v>0</v>
      </c>
      <c r="H1887">
        <f t="shared" si="87"/>
        <v>0</v>
      </c>
      <c r="I1887" t="str">
        <f t="shared" si="88"/>
        <v/>
      </c>
      <c r="J1887" t="str">
        <f xml:space="preserve">
_xlfn.SWITCH(E1887,
"良好サイン",H1887*VLOOKUP(F1887,参照用!$P$2:$Q$55,2,0),
"注意サイン",H1887*VLOOKUP(F1887,参照用!$P$2:$Q$55,2,0),
""
)</f>
        <v/>
      </c>
      <c r="K1887" s="20">
        <f t="shared" si="89"/>
        <v>60</v>
      </c>
    </row>
    <row r="1888" spans="1:11" x14ac:dyDescent="0.2">
      <c r="A1888" s="8">
        <f>IF(INDEX(中間シート!B$1:B$149,QUOTIENT(ROW(A1888)-2, 参照用!$J$12) + 3,1)&gt;0,
INDEX(中間シート!B$1:B$149,QUOTIENT(ROW(A1888)-2, 参照用!$J$12) + 3,1),
"")</f>
        <v>46040</v>
      </c>
      <c r="B1888" s="8" t="str">
        <f>IF(INDEX(中間シート!D$1:D$149,QUOTIENT(ROW(B1888)-2, 参照用!$J$12) + 3,1)&gt;0,
INDEX(中間シート!D$1:D$149,QUOTIENT(ROW(B1888)-2, 参照用!$J$12) + 3,1),
"")</f>
        <v>夜</v>
      </c>
      <c r="C1888" s="8" t="str">
        <f>INDEX(中間シート!$A$1:$AZ$149,MATCH(A1888&amp;B1888,中間シート!$A$1:$A$149,0),MATCH(C$1,中間シート!$A$2:$AZ$2,0))</f>
        <v/>
      </c>
      <c r="D1888" s="8" t="str">
        <f>INDEX(中間シート!$A$1:$AZ$149,MATCH($A1888&amp;$B1888,中間シート!$A$1:$A$149,0),MATCH(D$1,中間シート!$A$2:$AZ$2,0))</f>
        <v/>
      </c>
      <c r="E1888" t="str">
        <f>IF(
A1888="","",
VLOOKUP(MOD(ROW(A1888)-2, 参照用!$J$12) + 1,参照用!$N$1:$P$50,2,0)
)</f>
        <v>リカバリー</v>
      </c>
      <c r="F1888" t="str">
        <f xml:space="preserve">
IF(A1888="","",
VLOOKUP(MOD(ROW(A1888)-2, 参照用!$J$12) + 1,参照用!$N$1:$P$50,3,0)
)</f>
        <v>頓服</v>
      </c>
      <c r="G1888">
        <f xml:space="preserve">
IF(A1888="","",
IFERROR(
INDEX(中間シート!$B:$CB,
MATCH(A1888&amp;B1888,中間シート!$A$1:$A$149,0),
MATCH(F1888,中間シート!$B$2:$CB$2,0)
),
"")
)</f>
        <v>0</v>
      </c>
      <c r="H1888">
        <f t="shared" si="87"/>
        <v>0</v>
      </c>
      <c r="I1888" t="str">
        <f t="shared" si="88"/>
        <v/>
      </c>
      <c r="J1888" t="str">
        <f xml:space="preserve">
_xlfn.SWITCH(E1888,
"良好サイン",H1888*VLOOKUP(F1888,参照用!$P$2:$Q$55,2,0),
"注意サイン",H1888*VLOOKUP(F1888,参照用!$P$2:$Q$55,2,0),
""
)</f>
        <v/>
      </c>
      <c r="K1888" s="20">
        <f t="shared" si="89"/>
        <v>60</v>
      </c>
    </row>
    <row r="1889" spans="1:11" x14ac:dyDescent="0.2">
      <c r="A1889" s="8">
        <f>IF(INDEX(中間シート!B$1:B$149,QUOTIENT(ROW(A1889)-2, 参照用!$J$12) + 3,1)&gt;0,
INDEX(中間シート!B$1:B$149,QUOTIENT(ROW(A1889)-2, 参照用!$J$12) + 3,1),
"")</f>
        <v>46040</v>
      </c>
      <c r="B1889" s="8" t="str">
        <f>IF(INDEX(中間シート!D$1:D$149,QUOTIENT(ROW(B1889)-2, 参照用!$J$12) + 3,1)&gt;0,
INDEX(中間シート!D$1:D$149,QUOTIENT(ROW(B1889)-2, 参照用!$J$12) + 3,1),
"")</f>
        <v>夜</v>
      </c>
      <c r="C1889" s="8" t="str">
        <f>INDEX(中間シート!$A$1:$AZ$149,MATCH(A1889&amp;B1889,中間シート!$A$1:$A$149,0),MATCH(C$1,中間シート!$A$2:$AZ$2,0))</f>
        <v/>
      </c>
      <c r="D1889" s="8" t="str">
        <f>INDEX(中間シート!$A$1:$AZ$149,MATCH($A1889&amp;$B1889,中間シート!$A$1:$A$149,0),MATCH(D$1,中間シート!$A$2:$AZ$2,0))</f>
        <v/>
      </c>
      <c r="E1889" t="str">
        <f>IF(
A1889="","",
VLOOKUP(MOD(ROW(A1889)-2, 参照用!$J$12) + 1,参照用!$N$1:$P$50,2,0)
)</f>
        <v>リカバリー</v>
      </c>
      <c r="F1889" t="str">
        <f xml:space="preserve">
IF(A1889="","",
VLOOKUP(MOD(ROW(A1889)-2, 参照用!$J$12) + 1,参照用!$N$1:$P$50,3,0)
)</f>
        <v>散歩</v>
      </c>
      <c r="G1889">
        <f xml:space="preserve">
IF(A1889="","",
IFERROR(
INDEX(中間シート!$B:$CB,
MATCH(A1889&amp;B1889,中間シート!$A$1:$A$149,0),
MATCH(F1889,中間シート!$B$2:$CB$2,0)
),
"")
)</f>
        <v>0</v>
      </c>
      <c r="H1889">
        <f t="shared" si="87"/>
        <v>0</v>
      </c>
      <c r="I1889" t="str">
        <f t="shared" si="88"/>
        <v/>
      </c>
      <c r="J1889" t="str">
        <f xml:space="preserve">
_xlfn.SWITCH(E1889,
"良好サイン",H1889*VLOOKUP(F1889,参照用!$P$2:$Q$55,2,0),
"注意サイン",H1889*VLOOKUP(F1889,参照用!$P$2:$Q$55,2,0),
""
)</f>
        <v/>
      </c>
      <c r="K1889" s="20">
        <f t="shared" si="89"/>
        <v>60</v>
      </c>
    </row>
    <row r="1890" spans="1:11" x14ac:dyDescent="0.2">
      <c r="A1890" s="8">
        <f>IF(INDEX(中間シート!B$1:B$149,QUOTIENT(ROW(A1890)-2, 参照用!$J$12) + 3,1)&gt;0,
INDEX(中間シート!B$1:B$149,QUOTIENT(ROW(A1890)-2, 参照用!$J$12) + 3,1),
"")</f>
        <v>46040</v>
      </c>
      <c r="B1890" s="8" t="str">
        <f>IF(INDEX(中間シート!D$1:D$149,QUOTIENT(ROW(B1890)-2, 参照用!$J$12) + 3,1)&gt;0,
INDEX(中間シート!D$1:D$149,QUOTIENT(ROW(B1890)-2, 参照用!$J$12) + 3,1),
"")</f>
        <v>夜</v>
      </c>
      <c r="C1890" s="8" t="str">
        <f>INDEX(中間シート!$A$1:$AZ$149,MATCH(A1890&amp;B1890,中間シート!$A$1:$A$149,0),MATCH(C$1,中間シート!$A$2:$AZ$2,0))</f>
        <v/>
      </c>
      <c r="D1890" s="8" t="str">
        <f>INDEX(中間シート!$A$1:$AZ$149,MATCH($A1890&amp;$B1890,中間シート!$A$1:$A$149,0),MATCH(D$1,中間シート!$A$2:$AZ$2,0))</f>
        <v/>
      </c>
      <c r="E1890" t="str">
        <f>IF(
A1890="","",
VLOOKUP(MOD(ROW(A1890)-2, 参照用!$J$12) + 1,参照用!$N$1:$P$50,2,0)
)</f>
        <v>服薬</v>
      </c>
      <c r="F1890" t="str">
        <f xml:space="preserve">
IF(A1890="","",
VLOOKUP(MOD(ROW(A1890)-2, 参照用!$J$12) + 1,参照用!$N$1:$P$50,3,0)
)</f>
        <v>いつもの薬</v>
      </c>
      <c r="G1890">
        <f xml:space="preserve">
IF(A1890="","",
IFERROR(
INDEX(中間シート!$B:$CB,
MATCH(A1890&amp;B1890,中間シート!$A$1:$A$149,0),
MATCH(F1890,中間シート!$B$2:$CB$2,0)
),
"")
)</f>
        <v>0</v>
      </c>
      <c r="H1890">
        <f t="shared" si="87"/>
        <v>0</v>
      </c>
      <c r="I1890" t="str">
        <f t="shared" si="88"/>
        <v/>
      </c>
      <c r="J1890" t="str">
        <f xml:space="preserve">
_xlfn.SWITCH(E1890,
"良好サイン",H1890*VLOOKUP(F1890,参照用!$P$2:$Q$55,2,0),
"注意サイン",H1890*VLOOKUP(F1890,参照用!$P$2:$Q$55,2,0),
""
)</f>
        <v/>
      </c>
      <c r="K1890" s="20">
        <f t="shared" si="89"/>
        <v>60</v>
      </c>
    </row>
    <row r="1891" spans="1:11" x14ac:dyDescent="0.2">
      <c r="A1891" s="8">
        <f>IF(INDEX(中間シート!B$1:B$149,QUOTIENT(ROW(A1891)-2, 参照用!$J$12) + 3,1)&gt;0,
INDEX(中間シート!B$1:B$149,QUOTIENT(ROW(A1891)-2, 参照用!$J$12) + 3,1),
"")</f>
        <v>46040</v>
      </c>
      <c r="B1891" s="8" t="str">
        <f>IF(INDEX(中間シート!D$1:D$149,QUOTIENT(ROW(B1891)-2, 参照用!$J$12) + 3,1)&gt;0,
INDEX(中間シート!D$1:D$149,QUOTIENT(ROW(B1891)-2, 参照用!$J$12) + 3,1),
"")</f>
        <v>夜</v>
      </c>
      <c r="C1891" s="8" t="str">
        <f>INDEX(中間シート!$A$1:$AZ$149,MATCH(A1891&amp;B1891,中間シート!$A$1:$A$149,0),MATCH(C$1,中間シート!$A$2:$AZ$2,0))</f>
        <v/>
      </c>
      <c r="D1891" s="8" t="str">
        <f>INDEX(中間シート!$A$1:$AZ$149,MATCH($A1891&amp;$B1891,中間シート!$A$1:$A$149,0),MATCH(D$1,中間シート!$A$2:$AZ$2,0))</f>
        <v/>
      </c>
      <c r="E1891" t="str">
        <f>IF(
A1891="","",
VLOOKUP(MOD(ROW(A1891)-2, 参照用!$J$12) + 1,参照用!$N$1:$P$50,2,0)
)</f>
        <v>備考</v>
      </c>
      <c r="F1891" t="str">
        <f xml:space="preserve">
IF(A1891="","",
VLOOKUP(MOD(ROW(A1891)-2, 参照用!$J$12) + 1,参照用!$N$1:$P$50,3,0)
)</f>
        <v>コメント</v>
      </c>
      <c r="G1891" t="str">
        <f xml:space="preserve">
IF(A1891="","",
IFERROR(
INDEX(中間シート!$B:$CB,
MATCH(A1891&amp;B1891,中間シート!$A$1:$A$149,0),
MATCH(F1891,中間シート!$B$2:$CB$2,0)
),
"")
)</f>
        <v/>
      </c>
      <c r="H1891" t="str">
        <f t="shared" si="87"/>
        <v/>
      </c>
      <c r="I1891" t="str">
        <f t="shared" si="88"/>
        <v/>
      </c>
      <c r="J1891" t="str">
        <f xml:space="preserve">
_xlfn.SWITCH(E1891,
"良好サイン",H1891*VLOOKUP(F1891,参照用!$P$2:$Q$55,2,0),
"注意サイン",H1891*VLOOKUP(F1891,参照用!$P$2:$Q$55,2,0),
""
)</f>
        <v/>
      </c>
      <c r="K1891" s="20">
        <f t="shared" si="89"/>
        <v>60</v>
      </c>
    </row>
    <row r="1892" spans="1:11" x14ac:dyDescent="0.2">
      <c r="A1892" s="8">
        <f>IF(INDEX(中間シート!B$1:B$149,QUOTIENT(ROW(A1892)-2, 参照用!$J$12) + 3,1)&gt;0,
INDEX(中間シート!B$1:B$149,QUOTIENT(ROW(A1892)-2, 参照用!$J$12) + 3,1),
"")</f>
        <v>46041</v>
      </c>
      <c r="B1892" s="8" t="str">
        <f>IF(INDEX(中間シート!D$1:D$149,QUOTIENT(ROW(B1892)-2, 参照用!$J$12) + 3,1)&gt;0,
INDEX(中間シート!D$1:D$149,QUOTIENT(ROW(B1892)-2, 参照用!$J$12) + 3,1),
"")</f>
        <v>朝</v>
      </c>
      <c r="C1892" s="8" t="str">
        <f>INDEX(中間シート!$A$1:$AZ$149,MATCH(A1892&amp;B1892,中間シート!$A$1:$A$149,0),MATCH(C$1,中間シート!$A$2:$AZ$2,0))</f>
        <v/>
      </c>
      <c r="D1892" s="8" t="str">
        <f>INDEX(中間シート!$A$1:$AZ$149,MATCH($A1892&amp;$B1892,中間シート!$A$1:$A$149,0),MATCH(D$1,中間シート!$A$2:$AZ$2,0))</f>
        <v/>
      </c>
      <c r="E1892" t="str">
        <f>IF(
A1892="","",
VLOOKUP(MOD(ROW(A1892)-2, 参照用!$J$12) + 1,参照用!$N$1:$P$50,2,0)
)</f>
        <v>日付</v>
      </c>
      <c r="F1892" t="str">
        <f xml:space="preserve">
IF(A1892="","",
VLOOKUP(MOD(ROW(A1892)-2, 参照用!$J$12) + 1,参照用!$N$1:$P$50,3,0)
)</f>
        <v>日付</v>
      </c>
      <c r="G1892">
        <f xml:space="preserve">
IF(A1892="","",
IFERROR(
INDEX(中間シート!$B:$CB,
MATCH(A1892&amp;B1892,中間シート!$A$1:$A$149,0),
MATCH(F1892,中間シート!$B$2:$CB$2,0)
),
"")
)</f>
        <v>46041</v>
      </c>
      <c r="H1892" t="str">
        <f t="shared" si="87"/>
        <v/>
      </c>
      <c r="I1892">
        <f t="shared" si="88"/>
        <v>46041</v>
      </c>
      <c r="J1892" t="str">
        <f xml:space="preserve">
_xlfn.SWITCH(E1892,
"良好サイン",H1892*VLOOKUP(F1892,参照用!$P$2:$Q$55,2,0),
"注意サイン",H1892*VLOOKUP(F1892,参照用!$P$2:$Q$55,2,0),
""
)</f>
        <v/>
      </c>
      <c r="K1892" s="20">
        <f t="shared" si="89"/>
        <v>60</v>
      </c>
    </row>
    <row r="1893" spans="1:11" x14ac:dyDescent="0.2">
      <c r="A1893" s="8">
        <f>IF(INDEX(中間シート!B$1:B$149,QUOTIENT(ROW(A1893)-2, 参照用!$J$12) + 3,1)&gt;0,
INDEX(中間シート!B$1:B$149,QUOTIENT(ROW(A1893)-2, 参照用!$J$12) + 3,1),
"")</f>
        <v>46041</v>
      </c>
      <c r="B1893" s="8" t="str">
        <f>IF(INDEX(中間シート!D$1:D$149,QUOTIENT(ROW(B1893)-2, 参照用!$J$12) + 3,1)&gt;0,
INDEX(中間シート!D$1:D$149,QUOTIENT(ROW(B1893)-2, 参照用!$J$12) + 3,1),
"")</f>
        <v>朝</v>
      </c>
      <c r="C1893" s="8" t="str">
        <f>INDEX(中間シート!$A$1:$AZ$149,MATCH(A1893&amp;B1893,中間シート!$A$1:$A$149,0),MATCH(C$1,中間シート!$A$2:$AZ$2,0))</f>
        <v/>
      </c>
      <c r="D1893" s="8" t="str">
        <f>INDEX(中間シート!$A$1:$AZ$149,MATCH($A1893&amp;$B1893,中間シート!$A$1:$A$149,0),MATCH(D$1,中間シート!$A$2:$AZ$2,0))</f>
        <v/>
      </c>
      <c r="E1893" t="str">
        <f>IF(
A1893="","",
VLOOKUP(MOD(ROW(A1893)-2, 参照用!$J$12) + 1,参照用!$N$1:$P$50,2,0)
)</f>
        <v>曜日</v>
      </c>
      <c r="F1893" t="str">
        <f xml:space="preserve">
IF(A1893="","",
VLOOKUP(MOD(ROW(A1893)-2, 参照用!$J$12) + 1,参照用!$N$1:$P$50,3,0)
)</f>
        <v>曜日</v>
      </c>
      <c r="G1893" t="str">
        <f xml:space="preserve">
IF(A1893="","",
IFERROR(
INDEX(中間シート!$B:$CB,
MATCH(A1893&amp;B1893,中間シート!$A$1:$A$149,0),
MATCH(F1893,中間シート!$B$2:$CB$2,0)
),
"")
)</f>
        <v>月</v>
      </c>
      <c r="H1893" t="str">
        <f t="shared" si="87"/>
        <v/>
      </c>
      <c r="I1893" t="str">
        <f t="shared" si="88"/>
        <v>月</v>
      </c>
      <c r="J1893" t="str">
        <f xml:space="preserve">
_xlfn.SWITCH(E1893,
"良好サイン",H1893*VLOOKUP(F1893,参照用!$P$2:$Q$55,2,0),
"注意サイン",H1893*VLOOKUP(F1893,参照用!$P$2:$Q$55,2,0),
""
)</f>
        <v/>
      </c>
      <c r="K1893" s="20">
        <f t="shared" si="89"/>
        <v>60</v>
      </c>
    </row>
    <row r="1894" spans="1:11" x14ac:dyDescent="0.2">
      <c r="A1894" s="8">
        <f>IF(INDEX(中間シート!B$1:B$149,QUOTIENT(ROW(A1894)-2, 参照用!$J$12) + 3,1)&gt;0,
INDEX(中間シート!B$1:B$149,QUOTIENT(ROW(A1894)-2, 参照用!$J$12) + 3,1),
"")</f>
        <v>46041</v>
      </c>
      <c r="B1894" s="8" t="str">
        <f>IF(INDEX(中間シート!D$1:D$149,QUOTIENT(ROW(B1894)-2, 参照用!$J$12) + 3,1)&gt;0,
INDEX(中間シート!D$1:D$149,QUOTIENT(ROW(B1894)-2, 参照用!$J$12) + 3,1),
"")</f>
        <v>朝</v>
      </c>
      <c r="C1894" s="8" t="str">
        <f>INDEX(中間シート!$A$1:$AZ$149,MATCH(A1894&amp;B1894,中間シート!$A$1:$A$149,0),MATCH(C$1,中間シート!$A$2:$AZ$2,0))</f>
        <v/>
      </c>
      <c r="D1894" s="8" t="str">
        <f>INDEX(中間シート!$A$1:$AZ$149,MATCH($A1894&amp;$B1894,中間シート!$A$1:$A$149,0),MATCH(D$1,中間シート!$A$2:$AZ$2,0))</f>
        <v/>
      </c>
      <c r="E1894" t="str">
        <f>IF(
A1894="","",
VLOOKUP(MOD(ROW(A1894)-2, 参照用!$J$12) + 1,参照用!$N$1:$P$50,2,0)
)</f>
        <v>時間帯</v>
      </c>
      <c r="F1894" t="str">
        <f xml:space="preserve">
IF(A1894="","",
VLOOKUP(MOD(ROW(A1894)-2, 参照用!$J$12) + 1,参照用!$N$1:$P$50,3,0)
)</f>
        <v>時間帯</v>
      </c>
      <c r="G1894" t="str">
        <f xml:space="preserve">
IF(A1894="","",
IFERROR(
INDEX(中間シート!$B:$CB,
MATCH(A1894&amp;B1894,中間シート!$A$1:$A$149,0),
MATCH(F1894,中間シート!$B$2:$CB$2,0)
),
"")
)</f>
        <v>朝</v>
      </c>
      <c r="H1894" t="str">
        <f t="shared" si="87"/>
        <v/>
      </c>
      <c r="I1894" t="str">
        <f t="shared" si="88"/>
        <v>朝</v>
      </c>
      <c r="J1894" t="str">
        <f xml:space="preserve">
_xlfn.SWITCH(E1894,
"良好サイン",H1894*VLOOKUP(F1894,参照用!$P$2:$Q$55,2,0),
"注意サイン",H1894*VLOOKUP(F1894,参照用!$P$2:$Q$55,2,0),
""
)</f>
        <v/>
      </c>
      <c r="K1894" s="20">
        <f t="shared" si="89"/>
        <v>60</v>
      </c>
    </row>
    <row r="1895" spans="1:11" x14ac:dyDescent="0.2">
      <c r="A1895" s="8">
        <f>IF(INDEX(中間シート!B$1:B$149,QUOTIENT(ROW(A1895)-2, 参照用!$J$12) + 3,1)&gt;0,
INDEX(中間シート!B$1:B$149,QUOTIENT(ROW(A1895)-2, 参照用!$J$12) + 3,1),
"")</f>
        <v>46041</v>
      </c>
      <c r="B1895" s="8" t="str">
        <f>IF(INDEX(中間シート!D$1:D$149,QUOTIENT(ROW(B1895)-2, 参照用!$J$12) + 3,1)&gt;0,
INDEX(中間シート!D$1:D$149,QUOTIENT(ROW(B1895)-2, 参照用!$J$12) + 3,1),
"")</f>
        <v>朝</v>
      </c>
      <c r="C1895" s="8" t="str">
        <f>INDEX(中間シート!$A$1:$AZ$149,MATCH(A1895&amp;B1895,中間シート!$A$1:$A$149,0),MATCH(C$1,中間シート!$A$2:$AZ$2,0))</f>
        <v/>
      </c>
      <c r="D1895" s="8" t="str">
        <f>INDEX(中間シート!$A$1:$AZ$149,MATCH($A1895&amp;$B1895,中間シート!$A$1:$A$149,0),MATCH(D$1,中間シート!$A$2:$AZ$2,0))</f>
        <v/>
      </c>
      <c r="E1895" t="str">
        <f>IF(
A1895="","",
VLOOKUP(MOD(ROW(A1895)-2, 参照用!$J$12) + 1,参照用!$N$1:$P$50,2,0)
)</f>
        <v>気候</v>
      </c>
      <c r="F1895" t="str">
        <f xml:space="preserve">
IF(A1895="","",
VLOOKUP(MOD(ROW(A1895)-2, 参照用!$J$12) + 1,参照用!$N$1:$P$50,3,0)
)</f>
        <v>天気</v>
      </c>
      <c r="G1895" t="str">
        <f xml:space="preserve">
IF(A1895="","",
IFERROR(
INDEX(中間シート!$B:$CB,
MATCH(A1895&amp;B1895,中間シート!$A$1:$A$149,0),
MATCH(F1895,中間シート!$B$2:$CB$2,0)
),
"")
)</f>
        <v/>
      </c>
      <c r="H1895" t="str">
        <f t="shared" si="87"/>
        <v/>
      </c>
      <c r="I1895" t="str">
        <f t="shared" si="88"/>
        <v/>
      </c>
      <c r="J1895" t="str">
        <f xml:space="preserve">
_xlfn.SWITCH(E1895,
"良好サイン",H1895*VLOOKUP(F1895,参照用!$P$2:$Q$55,2,0),
"注意サイン",H1895*VLOOKUP(F1895,参照用!$P$2:$Q$55,2,0),
""
)</f>
        <v/>
      </c>
      <c r="K1895" s="20">
        <f t="shared" si="89"/>
        <v>60</v>
      </c>
    </row>
    <row r="1896" spans="1:11" x14ac:dyDescent="0.2">
      <c r="A1896" s="8">
        <f>IF(INDEX(中間シート!B$1:B$149,QUOTIENT(ROW(A1896)-2, 参照用!$J$12) + 3,1)&gt;0,
INDEX(中間シート!B$1:B$149,QUOTIENT(ROW(A1896)-2, 参照用!$J$12) + 3,1),
"")</f>
        <v>46041</v>
      </c>
      <c r="B1896" s="8" t="str">
        <f>IF(INDEX(中間シート!D$1:D$149,QUOTIENT(ROW(B1896)-2, 参照用!$J$12) + 3,1)&gt;0,
INDEX(中間シート!D$1:D$149,QUOTIENT(ROW(B1896)-2, 参照用!$J$12) + 3,1),
"")</f>
        <v>朝</v>
      </c>
      <c r="C1896" s="8" t="str">
        <f>INDEX(中間シート!$A$1:$AZ$149,MATCH(A1896&amp;B1896,中間シート!$A$1:$A$149,0),MATCH(C$1,中間シート!$A$2:$AZ$2,0))</f>
        <v/>
      </c>
      <c r="D1896" s="8" t="str">
        <f>INDEX(中間シート!$A$1:$AZ$149,MATCH($A1896&amp;$B1896,中間シート!$A$1:$A$149,0),MATCH(D$1,中間シート!$A$2:$AZ$2,0))</f>
        <v/>
      </c>
      <c r="E1896" t="str">
        <f>IF(
A1896="","",
VLOOKUP(MOD(ROW(A1896)-2, 参照用!$J$12) + 1,参照用!$N$1:$P$50,2,0)
)</f>
        <v>気候</v>
      </c>
      <c r="F1896" t="str">
        <f xml:space="preserve">
IF(A1896="","",
VLOOKUP(MOD(ROW(A1896)-2, 参照用!$J$12) + 1,参照用!$N$1:$P$50,3,0)
)</f>
        <v>気温</v>
      </c>
      <c r="G1896" t="str">
        <f xml:space="preserve">
IF(A1896="","",
IFERROR(
INDEX(中間シート!$B:$CB,
MATCH(A1896&amp;B1896,中間シート!$A$1:$A$149,0),
MATCH(F1896,中間シート!$B$2:$CB$2,0)
),
"")
)</f>
        <v/>
      </c>
      <c r="H1896" t="str">
        <f t="shared" si="87"/>
        <v/>
      </c>
      <c r="I1896" t="str">
        <f t="shared" si="88"/>
        <v/>
      </c>
      <c r="J1896" t="str">
        <f xml:space="preserve">
_xlfn.SWITCH(E1896,
"良好サイン",H1896*VLOOKUP(F1896,参照用!$P$2:$Q$55,2,0),
"注意サイン",H1896*VLOOKUP(F1896,参照用!$P$2:$Q$55,2,0),
""
)</f>
        <v/>
      </c>
      <c r="K1896" s="20">
        <f t="shared" si="89"/>
        <v>60</v>
      </c>
    </row>
    <row r="1897" spans="1:11" x14ac:dyDescent="0.2">
      <c r="A1897" s="8">
        <f>IF(INDEX(中間シート!B$1:B$149,QUOTIENT(ROW(A1897)-2, 参照用!$J$12) + 3,1)&gt;0,
INDEX(中間シート!B$1:B$149,QUOTIENT(ROW(A1897)-2, 参照用!$J$12) + 3,1),
"")</f>
        <v>46041</v>
      </c>
      <c r="B1897" s="8" t="str">
        <f>IF(INDEX(中間シート!D$1:D$149,QUOTIENT(ROW(B1897)-2, 参照用!$J$12) + 3,1)&gt;0,
INDEX(中間シート!D$1:D$149,QUOTIENT(ROW(B1897)-2, 参照用!$J$12) + 3,1),
"")</f>
        <v>朝</v>
      </c>
      <c r="C1897" s="8" t="str">
        <f>INDEX(中間シート!$A$1:$AZ$149,MATCH(A1897&amp;B1897,中間シート!$A$1:$A$149,0),MATCH(C$1,中間シート!$A$2:$AZ$2,0))</f>
        <v/>
      </c>
      <c r="D1897" s="8" t="str">
        <f>INDEX(中間シート!$A$1:$AZ$149,MATCH($A1897&amp;$B1897,中間シート!$A$1:$A$149,0),MATCH(D$1,中間シート!$A$2:$AZ$2,0))</f>
        <v/>
      </c>
      <c r="E1897" t="str">
        <f>IF(
A1897="","",
VLOOKUP(MOD(ROW(A1897)-2, 参照用!$J$12) + 1,参照用!$N$1:$P$50,2,0)
)</f>
        <v>基礎指標</v>
      </c>
      <c r="F1897" t="str">
        <f xml:space="preserve">
IF(A1897="","",
VLOOKUP(MOD(ROW(A1897)-2, 参照用!$J$12) + 1,参照用!$N$1:$P$50,3,0)
)</f>
        <v>睡眠</v>
      </c>
      <c r="G1897">
        <f xml:space="preserve">
IF(A1897="","",
IFERROR(
INDEX(中間シート!$B:$CB,
MATCH(A1897&amp;B1897,中間シート!$A$1:$A$149,0),
MATCH(F1897,中間シート!$B$2:$CB$2,0)
),
"")
)</f>
        <v>0</v>
      </c>
      <c r="H1897">
        <f t="shared" si="87"/>
        <v>0</v>
      </c>
      <c r="I1897" t="str">
        <f t="shared" si="88"/>
        <v/>
      </c>
      <c r="J1897" t="str">
        <f xml:space="preserve">
_xlfn.SWITCH(E1897,
"良好サイン",H1897*VLOOKUP(F1897,参照用!$P$2:$Q$55,2,0),
"注意サイン",H1897*VLOOKUP(F1897,参照用!$P$2:$Q$55,2,0),
""
)</f>
        <v/>
      </c>
      <c r="K1897" s="20">
        <f t="shared" si="89"/>
        <v>60</v>
      </c>
    </row>
    <row r="1898" spans="1:11" x14ac:dyDescent="0.2">
      <c r="A1898" s="8">
        <f>IF(INDEX(中間シート!B$1:B$149,QUOTIENT(ROW(A1898)-2, 参照用!$J$12) + 3,1)&gt;0,
INDEX(中間シート!B$1:B$149,QUOTIENT(ROW(A1898)-2, 参照用!$J$12) + 3,1),
"")</f>
        <v>46041</v>
      </c>
      <c r="B1898" s="8" t="str">
        <f>IF(INDEX(中間シート!D$1:D$149,QUOTIENT(ROW(B1898)-2, 参照用!$J$12) + 3,1)&gt;0,
INDEX(中間シート!D$1:D$149,QUOTIENT(ROW(B1898)-2, 参照用!$J$12) + 3,1),
"")</f>
        <v>朝</v>
      </c>
      <c r="C1898" s="8" t="str">
        <f>INDEX(中間シート!$A$1:$AZ$149,MATCH(A1898&amp;B1898,中間シート!$A$1:$A$149,0),MATCH(C$1,中間シート!$A$2:$AZ$2,0))</f>
        <v/>
      </c>
      <c r="D1898" s="8" t="str">
        <f>INDEX(中間シート!$A$1:$AZ$149,MATCH($A1898&amp;$B1898,中間シート!$A$1:$A$149,0),MATCH(D$1,中間シート!$A$2:$AZ$2,0))</f>
        <v/>
      </c>
      <c r="E1898" t="str">
        <f>IF(
A1898="","",
VLOOKUP(MOD(ROW(A1898)-2, 参照用!$J$12) + 1,参照用!$N$1:$P$50,2,0)
)</f>
        <v>基礎指標</v>
      </c>
      <c r="F1898" t="str">
        <f xml:space="preserve">
IF(A1898="","",
VLOOKUP(MOD(ROW(A1898)-2, 参照用!$J$12) + 1,参照用!$N$1:$P$50,3,0)
)</f>
        <v>食事</v>
      </c>
      <c r="G1898">
        <f xml:space="preserve">
IF(A1898="","",
IFERROR(
INDEX(中間シート!$B:$CB,
MATCH(A1898&amp;B1898,中間シート!$A$1:$A$149,0),
MATCH(F1898,中間シート!$B$2:$CB$2,0)
),
"")
)</f>
        <v>0</v>
      </c>
      <c r="H1898">
        <f t="shared" si="87"/>
        <v>0</v>
      </c>
      <c r="I1898" t="str">
        <f t="shared" si="88"/>
        <v/>
      </c>
      <c r="J1898" t="str">
        <f xml:space="preserve">
_xlfn.SWITCH(E1898,
"良好サイン",H1898*VLOOKUP(F1898,参照用!$P$2:$Q$55,2,0),
"注意サイン",H1898*VLOOKUP(F1898,参照用!$P$2:$Q$55,2,0),
""
)</f>
        <v/>
      </c>
      <c r="K1898" s="20">
        <f t="shared" si="89"/>
        <v>60</v>
      </c>
    </row>
    <row r="1899" spans="1:11" x14ac:dyDescent="0.2">
      <c r="A1899" s="8">
        <f>IF(INDEX(中間シート!B$1:B$149,QUOTIENT(ROW(A1899)-2, 参照用!$J$12) + 3,1)&gt;0,
INDEX(中間シート!B$1:B$149,QUOTIENT(ROW(A1899)-2, 参照用!$J$12) + 3,1),
"")</f>
        <v>46041</v>
      </c>
      <c r="B1899" s="8" t="str">
        <f>IF(INDEX(中間シート!D$1:D$149,QUOTIENT(ROW(B1899)-2, 参照用!$J$12) + 3,1)&gt;0,
INDEX(中間シート!D$1:D$149,QUOTIENT(ROW(B1899)-2, 参照用!$J$12) + 3,1),
"")</f>
        <v>朝</v>
      </c>
      <c r="C1899" s="8" t="str">
        <f>INDEX(中間シート!$A$1:$AZ$149,MATCH(A1899&amp;B1899,中間シート!$A$1:$A$149,0),MATCH(C$1,中間シート!$A$2:$AZ$2,0))</f>
        <v/>
      </c>
      <c r="D1899" s="8" t="str">
        <f>INDEX(中間シート!$A$1:$AZ$149,MATCH($A1899&amp;$B1899,中間シート!$A$1:$A$149,0),MATCH(D$1,中間シート!$A$2:$AZ$2,0))</f>
        <v/>
      </c>
      <c r="E1899" t="str">
        <f>IF(
A1899="","",
VLOOKUP(MOD(ROW(A1899)-2, 参照用!$J$12) + 1,参照用!$N$1:$P$50,2,0)
)</f>
        <v>基礎指標</v>
      </c>
      <c r="F1899" t="str">
        <f xml:space="preserve">
IF(A1899="","",
VLOOKUP(MOD(ROW(A1899)-2, 参照用!$J$12) + 1,参照用!$N$1:$P$50,3,0)
)</f>
        <v>ストレス</v>
      </c>
      <c r="G1899">
        <f xml:space="preserve">
IF(A1899="","",
IFERROR(
INDEX(中間シート!$B:$CB,
MATCH(A1899&amp;B1899,中間シート!$A$1:$A$149,0),
MATCH(F1899,中間シート!$B$2:$CB$2,0)
),
"")
)</f>
        <v>0</v>
      </c>
      <c r="H1899">
        <f t="shared" si="87"/>
        <v>0</v>
      </c>
      <c r="I1899" t="str">
        <f t="shared" si="88"/>
        <v/>
      </c>
      <c r="J1899" t="str">
        <f xml:space="preserve">
_xlfn.SWITCH(E1899,
"良好サイン",H1899*VLOOKUP(F1899,参照用!$P$2:$Q$55,2,0),
"注意サイン",H1899*VLOOKUP(F1899,参照用!$P$2:$Q$55,2,0),
""
)</f>
        <v/>
      </c>
      <c r="K1899" s="20">
        <f t="shared" si="89"/>
        <v>60</v>
      </c>
    </row>
    <row r="1900" spans="1:11" x14ac:dyDescent="0.2">
      <c r="A1900" s="8">
        <f>IF(INDEX(中間シート!B$1:B$149,QUOTIENT(ROW(A1900)-2, 参照用!$J$12) + 3,1)&gt;0,
INDEX(中間シート!B$1:B$149,QUOTIENT(ROW(A1900)-2, 参照用!$J$12) + 3,1),
"")</f>
        <v>46041</v>
      </c>
      <c r="B1900" s="8" t="str">
        <f>IF(INDEX(中間シート!D$1:D$149,QUOTIENT(ROW(B1900)-2, 参照用!$J$12) + 3,1)&gt;0,
INDEX(中間シート!D$1:D$149,QUOTIENT(ROW(B1900)-2, 参照用!$J$12) + 3,1),
"")</f>
        <v>朝</v>
      </c>
      <c r="C1900" s="8" t="str">
        <f>INDEX(中間シート!$A$1:$AZ$149,MATCH(A1900&amp;B1900,中間シート!$A$1:$A$149,0),MATCH(C$1,中間シート!$A$2:$AZ$2,0))</f>
        <v/>
      </c>
      <c r="D1900" s="8" t="str">
        <f>INDEX(中間シート!$A$1:$AZ$149,MATCH($A1900&amp;$B1900,中間シート!$A$1:$A$149,0),MATCH(D$1,中間シート!$A$2:$AZ$2,0))</f>
        <v/>
      </c>
      <c r="E1900" t="str">
        <f>IF(
A1900="","",
VLOOKUP(MOD(ROW(A1900)-2, 参照用!$J$12) + 1,参照用!$N$1:$P$50,2,0)
)</f>
        <v>良好サイン</v>
      </c>
      <c r="F1900" t="str">
        <f xml:space="preserve">
IF(A1900="","",
VLOOKUP(MOD(ROW(A1900)-2, 参照用!$J$12) + 1,参照用!$N$1:$P$50,3,0)
)</f>
        <v>プラス思考</v>
      </c>
      <c r="G1900">
        <f xml:space="preserve">
IF(A1900="","",
IFERROR(
INDEX(中間シート!$B:$CB,
MATCH(A1900&amp;B1900,中間シート!$A$1:$A$149,0),
MATCH(F1900,中間シート!$B$2:$CB$2,0)
),
"")
)</f>
        <v>0</v>
      </c>
      <c r="H1900">
        <f t="shared" si="87"/>
        <v>0</v>
      </c>
      <c r="I1900" t="str">
        <f t="shared" si="88"/>
        <v/>
      </c>
      <c r="J1900">
        <f xml:space="preserve">
_xlfn.SWITCH(E1900,
"良好サイン",H1900*VLOOKUP(F1900,参照用!$P$2:$Q$55,2,0),
"注意サイン",H1900*VLOOKUP(F1900,参照用!$P$2:$Q$55,2,0),
""
)</f>
        <v>0</v>
      </c>
      <c r="K1900" s="20">
        <f t="shared" si="89"/>
        <v>60</v>
      </c>
    </row>
    <row r="1901" spans="1:11" x14ac:dyDescent="0.2">
      <c r="A1901" s="8">
        <f>IF(INDEX(中間シート!B$1:B$149,QUOTIENT(ROW(A1901)-2, 参照用!$J$12) + 3,1)&gt;0,
INDEX(中間シート!B$1:B$149,QUOTIENT(ROW(A1901)-2, 参照用!$J$12) + 3,1),
"")</f>
        <v>46041</v>
      </c>
      <c r="B1901" s="8" t="str">
        <f>IF(INDEX(中間シート!D$1:D$149,QUOTIENT(ROW(B1901)-2, 参照用!$J$12) + 3,1)&gt;0,
INDEX(中間シート!D$1:D$149,QUOTIENT(ROW(B1901)-2, 参照用!$J$12) + 3,1),
"")</f>
        <v>朝</v>
      </c>
      <c r="C1901" s="8" t="str">
        <f>INDEX(中間シート!$A$1:$AZ$149,MATCH(A1901&amp;B1901,中間シート!$A$1:$A$149,0),MATCH(C$1,中間シート!$A$2:$AZ$2,0))</f>
        <v/>
      </c>
      <c r="D1901" s="8" t="str">
        <f>INDEX(中間シート!$A$1:$AZ$149,MATCH($A1901&amp;$B1901,中間シート!$A$1:$A$149,0),MATCH(D$1,中間シート!$A$2:$AZ$2,0))</f>
        <v/>
      </c>
      <c r="E1901" t="str">
        <f>IF(
A1901="","",
VLOOKUP(MOD(ROW(A1901)-2, 参照用!$J$12) + 1,参照用!$N$1:$P$50,2,0)
)</f>
        <v>良好サイン</v>
      </c>
      <c r="F1901" t="str">
        <f xml:space="preserve">
IF(A1901="","",
VLOOKUP(MOD(ROW(A1901)-2, 参照用!$J$12) + 1,参照用!$N$1:$P$50,3,0)
)</f>
        <v>元気</v>
      </c>
      <c r="G1901">
        <f xml:space="preserve">
IF(A1901="","",
IFERROR(
INDEX(中間シート!$B:$CB,
MATCH(A1901&amp;B1901,中間シート!$A$1:$A$149,0),
MATCH(F1901,中間シート!$B$2:$CB$2,0)
),
"")
)</f>
        <v>0</v>
      </c>
      <c r="H1901">
        <f t="shared" si="87"/>
        <v>0</v>
      </c>
      <c r="I1901" t="str">
        <f t="shared" si="88"/>
        <v/>
      </c>
      <c r="J1901">
        <f xml:space="preserve">
_xlfn.SWITCH(E1901,
"良好サイン",H1901*VLOOKUP(F1901,参照用!$P$2:$Q$55,2,0),
"注意サイン",H1901*VLOOKUP(F1901,参照用!$P$2:$Q$55,2,0),
""
)</f>
        <v>0</v>
      </c>
      <c r="K1901" s="20">
        <f t="shared" si="89"/>
        <v>60</v>
      </c>
    </row>
    <row r="1902" spans="1:11" x14ac:dyDescent="0.2">
      <c r="A1902" s="8">
        <f>IF(INDEX(中間シート!B$1:B$149,QUOTIENT(ROW(A1902)-2, 参照用!$J$12) + 3,1)&gt;0,
INDEX(中間シート!B$1:B$149,QUOTIENT(ROW(A1902)-2, 参照用!$J$12) + 3,1),
"")</f>
        <v>46041</v>
      </c>
      <c r="B1902" s="8" t="str">
        <f>IF(INDEX(中間シート!D$1:D$149,QUOTIENT(ROW(B1902)-2, 参照用!$J$12) + 3,1)&gt;0,
INDEX(中間シート!D$1:D$149,QUOTIENT(ROW(B1902)-2, 参照用!$J$12) + 3,1),
"")</f>
        <v>朝</v>
      </c>
      <c r="C1902" s="8" t="str">
        <f>INDEX(中間シート!$A$1:$AZ$149,MATCH(A1902&amp;B1902,中間シート!$A$1:$A$149,0),MATCH(C$1,中間シート!$A$2:$AZ$2,0))</f>
        <v/>
      </c>
      <c r="D1902" s="8" t="str">
        <f>INDEX(中間シート!$A$1:$AZ$149,MATCH($A1902&amp;$B1902,中間シート!$A$1:$A$149,0),MATCH(D$1,中間シート!$A$2:$AZ$2,0))</f>
        <v/>
      </c>
      <c r="E1902" t="str">
        <f>IF(
A1902="","",
VLOOKUP(MOD(ROW(A1902)-2, 参照用!$J$12) + 1,参照用!$N$1:$P$50,2,0)
)</f>
        <v>良好サイン</v>
      </c>
      <c r="F1902" t="str">
        <f xml:space="preserve">
IF(A1902="","",
VLOOKUP(MOD(ROW(A1902)-2, 参照用!$J$12) + 1,参照用!$N$1:$P$50,3,0)
)</f>
        <v>やる気あり</v>
      </c>
      <c r="G1902">
        <f xml:space="preserve">
IF(A1902="","",
IFERROR(
INDEX(中間シート!$B:$CB,
MATCH(A1902&amp;B1902,中間シート!$A$1:$A$149,0),
MATCH(F1902,中間シート!$B$2:$CB$2,0)
),
"")
)</f>
        <v>0</v>
      </c>
      <c r="H1902">
        <f t="shared" si="87"/>
        <v>0</v>
      </c>
      <c r="I1902" t="str">
        <f t="shared" si="88"/>
        <v/>
      </c>
      <c r="J1902">
        <f xml:space="preserve">
_xlfn.SWITCH(E1902,
"良好サイン",H1902*VLOOKUP(F1902,参照用!$P$2:$Q$55,2,0),
"注意サイン",H1902*VLOOKUP(F1902,参照用!$P$2:$Q$55,2,0),
""
)</f>
        <v>0</v>
      </c>
      <c r="K1902" s="20">
        <f t="shared" si="89"/>
        <v>60</v>
      </c>
    </row>
    <row r="1903" spans="1:11" x14ac:dyDescent="0.2">
      <c r="A1903" s="8">
        <f>IF(INDEX(中間シート!B$1:B$149,QUOTIENT(ROW(A1903)-2, 参照用!$J$12) + 3,1)&gt;0,
INDEX(中間シート!B$1:B$149,QUOTIENT(ROW(A1903)-2, 参照用!$J$12) + 3,1),
"")</f>
        <v>46041</v>
      </c>
      <c r="B1903" s="8" t="str">
        <f>IF(INDEX(中間シート!D$1:D$149,QUOTIENT(ROW(B1903)-2, 参照用!$J$12) + 3,1)&gt;0,
INDEX(中間シート!D$1:D$149,QUOTIENT(ROW(B1903)-2, 参照用!$J$12) + 3,1),
"")</f>
        <v>朝</v>
      </c>
      <c r="C1903" s="8" t="str">
        <f>INDEX(中間シート!$A$1:$AZ$149,MATCH(A1903&amp;B1903,中間シート!$A$1:$A$149,0),MATCH(C$1,中間シート!$A$2:$AZ$2,0))</f>
        <v/>
      </c>
      <c r="D1903" s="8" t="str">
        <f>INDEX(中間シート!$A$1:$AZ$149,MATCH($A1903&amp;$B1903,中間シート!$A$1:$A$149,0),MATCH(D$1,中間シート!$A$2:$AZ$2,0))</f>
        <v/>
      </c>
      <c r="E1903" t="str">
        <f>IF(
A1903="","",
VLOOKUP(MOD(ROW(A1903)-2, 参照用!$J$12) + 1,参照用!$N$1:$P$50,2,0)
)</f>
        <v>良好サイン</v>
      </c>
      <c r="F1903" t="str">
        <f xml:space="preserve">
IF(A1903="","",
VLOOKUP(MOD(ROW(A1903)-2, 参照用!$J$12) + 1,参照用!$N$1:$P$50,3,0)
)</f>
        <v>心に余裕</v>
      </c>
      <c r="G1903">
        <f xml:space="preserve">
IF(A1903="","",
IFERROR(
INDEX(中間シート!$B:$CB,
MATCH(A1903&amp;B1903,中間シート!$A$1:$A$149,0),
MATCH(F1903,中間シート!$B$2:$CB$2,0)
),
"")
)</f>
        <v>0</v>
      </c>
      <c r="H1903">
        <f t="shared" si="87"/>
        <v>0</v>
      </c>
      <c r="I1903" t="str">
        <f t="shared" si="88"/>
        <v/>
      </c>
      <c r="J1903">
        <f xml:space="preserve">
_xlfn.SWITCH(E1903,
"良好サイン",H1903*VLOOKUP(F1903,参照用!$P$2:$Q$55,2,0),
"注意サイン",H1903*VLOOKUP(F1903,参照用!$P$2:$Q$55,2,0),
""
)</f>
        <v>0</v>
      </c>
      <c r="K1903" s="20">
        <f t="shared" si="89"/>
        <v>60</v>
      </c>
    </row>
    <row r="1904" spans="1:11" x14ac:dyDescent="0.2">
      <c r="A1904" s="8">
        <f>IF(INDEX(中間シート!B$1:B$149,QUOTIENT(ROW(A1904)-2, 参照用!$J$12) + 3,1)&gt;0,
INDEX(中間シート!B$1:B$149,QUOTIENT(ROW(A1904)-2, 参照用!$J$12) + 3,1),
"")</f>
        <v>46041</v>
      </c>
      <c r="B1904" s="8" t="str">
        <f>IF(INDEX(中間シート!D$1:D$149,QUOTIENT(ROW(B1904)-2, 参照用!$J$12) + 3,1)&gt;0,
INDEX(中間シート!D$1:D$149,QUOTIENT(ROW(B1904)-2, 参照用!$J$12) + 3,1),
"")</f>
        <v>朝</v>
      </c>
      <c r="C1904" s="8" t="str">
        <f>INDEX(中間シート!$A$1:$AZ$149,MATCH(A1904&amp;B1904,中間シート!$A$1:$A$149,0),MATCH(C$1,中間シート!$A$2:$AZ$2,0))</f>
        <v/>
      </c>
      <c r="D1904" s="8" t="str">
        <f>INDEX(中間シート!$A$1:$AZ$149,MATCH($A1904&amp;$B1904,中間シート!$A$1:$A$149,0),MATCH(D$1,中間シート!$A$2:$AZ$2,0))</f>
        <v/>
      </c>
      <c r="E1904" t="str">
        <f>IF(
A1904="","",
VLOOKUP(MOD(ROW(A1904)-2, 参照用!$J$12) + 1,参照用!$N$1:$P$50,2,0)
)</f>
        <v>良好サイン</v>
      </c>
      <c r="F1904" t="str">
        <f xml:space="preserve">
IF(A1904="","",
VLOOKUP(MOD(ROW(A1904)-2, 参照用!$J$12) + 1,参照用!$N$1:$P$50,3,0)
)</f>
        <v>イキイキ</v>
      </c>
      <c r="G1904">
        <f xml:space="preserve">
IF(A1904="","",
IFERROR(
INDEX(中間シート!$B:$CB,
MATCH(A1904&amp;B1904,中間シート!$A$1:$A$149,0),
MATCH(F1904,中間シート!$B$2:$CB$2,0)
),
"")
)</f>
        <v>0</v>
      </c>
      <c r="H1904">
        <f t="shared" si="87"/>
        <v>0</v>
      </c>
      <c r="I1904" t="str">
        <f t="shared" si="88"/>
        <v/>
      </c>
      <c r="J1904">
        <f xml:space="preserve">
_xlfn.SWITCH(E1904,
"良好サイン",H1904*VLOOKUP(F1904,参照用!$P$2:$Q$55,2,0),
"注意サイン",H1904*VLOOKUP(F1904,参照用!$P$2:$Q$55,2,0),
""
)</f>
        <v>0</v>
      </c>
      <c r="K1904" s="20">
        <f t="shared" si="89"/>
        <v>60</v>
      </c>
    </row>
    <row r="1905" spans="1:11" x14ac:dyDescent="0.2">
      <c r="A1905" s="8">
        <f>IF(INDEX(中間シート!B$1:B$149,QUOTIENT(ROW(A1905)-2, 参照用!$J$12) + 3,1)&gt;0,
INDEX(中間シート!B$1:B$149,QUOTIENT(ROW(A1905)-2, 参照用!$J$12) + 3,1),
"")</f>
        <v>46041</v>
      </c>
      <c r="B1905" s="8" t="str">
        <f>IF(INDEX(中間シート!D$1:D$149,QUOTIENT(ROW(B1905)-2, 参照用!$J$12) + 3,1)&gt;0,
INDEX(中間シート!D$1:D$149,QUOTIENT(ROW(B1905)-2, 参照用!$J$12) + 3,1),
"")</f>
        <v>朝</v>
      </c>
      <c r="C1905" s="8" t="str">
        <f>INDEX(中間シート!$A$1:$AZ$149,MATCH(A1905&amp;B1905,中間シート!$A$1:$A$149,0),MATCH(C$1,中間シート!$A$2:$AZ$2,0))</f>
        <v/>
      </c>
      <c r="D1905" s="8" t="str">
        <f>INDEX(中間シート!$A$1:$AZ$149,MATCH($A1905&amp;$B1905,中間シート!$A$1:$A$149,0),MATCH(D$1,中間シート!$A$2:$AZ$2,0))</f>
        <v/>
      </c>
      <c r="E1905" t="str">
        <f>IF(
A1905="","",
VLOOKUP(MOD(ROW(A1905)-2, 参照用!$J$12) + 1,参照用!$N$1:$P$50,2,0)
)</f>
        <v>良好サイン</v>
      </c>
      <c r="F1905" t="str">
        <f xml:space="preserve">
IF(A1905="","",
VLOOKUP(MOD(ROW(A1905)-2, 参照用!$J$12) + 1,参照用!$N$1:$P$50,3,0)
)</f>
        <v>活動的</v>
      </c>
      <c r="G1905">
        <f xml:space="preserve">
IF(A1905="","",
IFERROR(
INDEX(中間シート!$B:$CB,
MATCH(A1905&amp;B1905,中間シート!$A$1:$A$149,0),
MATCH(F1905,中間シート!$B$2:$CB$2,0)
),
"")
)</f>
        <v>0</v>
      </c>
      <c r="H1905">
        <f t="shared" si="87"/>
        <v>0</v>
      </c>
      <c r="I1905" t="str">
        <f t="shared" si="88"/>
        <v/>
      </c>
      <c r="J1905">
        <f xml:space="preserve">
_xlfn.SWITCH(E1905,
"良好サイン",H1905*VLOOKUP(F1905,参照用!$P$2:$Q$55,2,0),
"注意サイン",H1905*VLOOKUP(F1905,参照用!$P$2:$Q$55,2,0),
""
)</f>
        <v>0</v>
      </c>
      <c r="K1905" s="20">
        <f t="shared" si="89"/>
        <v>60</v>
      </c>
    </row>
    <row r="1906" spans="1:11" x14ac:dyDescent="0.2">
      <c r="A1906" s="8">
        <f>IF(INDEX(中間シート!B$1:B$149,QUOTIENT(ROW(A1906)-2, 参照用!$J$12) + 3,1)&gt;0,
INDEX(中間シート!B$1:B$149,QUOTIENT(ROW(A1906)-2, 参照用!$J$12) + 3,1),
"")</f>
        <v>46041</v>
      </c>
      <c r="B1906" s="8" t="str">
        <f>IF(INDEX(中間シート!D$1:D$149,QUOTIENT(ROW(B1906)-2, 参照用!$J$12) + 3,1)&gt;0,
INDEX(中間シート!D$1:D$149,QUOTIENT(ROW(B1906)-2, 参照用!$J$12) + 3,1),
"")</f>
        <v>朝</v>
      </c>
      <c r="C1906" s="8" t="str">
        <f>INDEX(中間シート!$A$1:$AZ$149,MATCH(A1906&amp;B1906,中間シート!$A$1:$A$149,0),MATCH(C$1,中間シート!$A$2:$AZ$2,0))</f>
        <v/>
      </c>
      <c r="D1906" s="8" t="str">
        <f>INDEX(中間シート!$A$1:$AZ$149,MATCH($A1906&amp;$B1906,中間シート!$A$1:$A$149,0),MATCH(D$1,中間シート!$A$2:$AZ$2,0))</f>
        <v/>
      </c>
      <c r="E1906" t="str">
        <f>IF(
A1906="","",
VLOOKUP(MOD(ROW(A1906)-2, 参照用!$J$12) + 1,参照用!$N$1:$P$50,2,0)
)</f>
        <v>注意サイン</v>
      </c>
      <c r="F1906" t="str">
        <f xml:space="preserve">
IF(A1906="","",
VLOOKUP(MOD(ROW(A1906)-2, 参照用!$J$12) + 1,参照用!$N$1:$P$50,3,0)
)</f>
        <v>ため息が増加</v>
      </c>
      <c r="G1906">
        <f xml:space="preserve">
IF(A1906="","",
IFERROR(
INDEX(中間シート!$B:$CB,
MATCH(A1906&amp;B1906,中間シート!$A$1:$A$149,0),
MATCH(F1906,中間シート!$B$2:$CB$2,0)
),
"")
)</f>
        <v>0</v>
      </c>
      <c r="H1906">
        <f t="shared" si="87"/>
        <v>0</v>
      </c>
      <c r="I1906" t="str">
        <f t="shared" si="88"/>
        <v/>
      </c>
      <c r="J1906">
        <f xml:space="preserve">
_xlfn.SWITCH(E1906,
"良好サイン",H1906*VLOOKUP(F1906,参照用!$P$2:$Q$55,2,0),
"注意サイン",H1906*VLOOKUP(F1906,参照用!$P$2:$Q$55,2,0),
""
)</f>
        <v>0</v>
      </c>
      <c r="K1906" s="20">
        <f t="shared" si="89"/>
        <v>60</v>
      </c>
    </row>
    <row r="1907" spans="1:11" x14ac:dyDescent="0.2">
      <c r="A1907" s="8">
        <f>IF(INDEX(中間シート!B$1:B$149,QUOTIENT(ROW(A1907)-2, 参照用!$J$12) + 3,1)&gt;0,
INDEX(中間シート!B$1:B$149,QUOTIENT(ROW(A1907)-2, 参照用!$J$12) + 3,1),
"")</f>
        <v>46041</v>
      </c>
      <c r="B1907" s="8" t="str">
        <f>IF(INDEX(中間シート!D$1:D$149,QUOTIENT(ROW(B1907)-2, 参照用!$J$12) + 3,1)&gt;0,
INDEX(中間シート!D$1:D$149,QUOTIENT(ROW(B1907)-2, 参照用!$J$12) + 3,1),
"")</f>
        <v>朝</v>
      </c>
      <c r="C1907" s="8" t="str">
        <f>INDEX(中間シート!$A$1:$AZ$149,MATCH(A1907&amp;B1907,中間シート!$A$1:$A$149,0),MATCH(C$1,中間シート!$A$2:$AZ$2,0))</f>
        <v/>
      </c>
      <c r="D1907" s="8" t="str">
        <f>INDEX(中間シート!$A$1:$AZ$149,MATCH($A1907&amp;$B1907,中間シート!$A$1:$A$149,0),MATCH(D$1,中間シート!$A$2:$AZ$2,0))</f>
        <v/>
      </c>
      <c r="E1907" t="str">
        <f>IF(
A1907="","",
VLOOKUP(MOD(ROW(A1907)-2, 参照用!$J$12) + 1,参照用!$N$1:$P$50,2,0)
)</f>
        <v>注意サイン</v>
      </c>
      <c r="F1907" t="str">
        <f xml:space="preserve">
IF(A1907="","",
VLOOKUP(MOD(ROW(A1907)-2, 参照用!$J$12) + 1,参照用!$N$1:$P$50,3,0)
)</f>
        <v>もやもや</v>
      </c>
      <c r="G1907">
        <f xml:space="preserve">
IF(A1907="","",
IFERROR(
INDEX(中間シート!$B:$CB,
MATCH(A1907&amp;B1907,中間シート!$A$1:$A$149,0),
MATCH(F1907,中間シート!$B$2:$CB$2,0)
),
"")
)</f>
        <v>0</v>
      </c>
      <c r="H1907">
        <f t="shared" si="87"/>
        <v>0</v>
      </c>
      <c r="I1907" t="str">
        <f t="shared" si="88"/>
        <v/>
      </c>
      <c r="J1907">
        <f xml:space="preserve">
_xlfn.SWITCH(E1907,
"良好サイン",H1907*VLOOKUP(F1907,参照用!$P$2:$Q$55,2,0),
"注意サイン",H1907*VLOOKUP(F1907,参照用!$P$2:$Q$55,2,0),
""
)</f>
        <v>0</v>
      </c>
      <c r="K1907" s="20">
        <f t="shared" si="89"/>
        <v>60</v>
      </c>
    </row>
    <row r="1908" spans="1:11" x14ac:dyDescent="0.2">
      <c r="A1908" s="8">
        <f>IF(INDEX(中間シート!B$1:B$149,QUOTIENT(ROW(A1908)-2, 参照用!$J$12) + 3,1)&gt;0,
INDEX(中間シート!B$1:B$149,QUOTIENT(ROW(A1908)-2, 参照用!$J$12) + 3,1),
"")</f>
        <v>46041</v>
      </c>
      <c r="B1908" s="8" t="str">
        <f>IF(INDEX(中間シート!D$1:D$149,QUOTIENT(ROW(B1908)-2, 参照用!$J$12) + 3,1)&gt;0,
INDEX(中間シート!D$1:D$149,QUOTIENT(ROW(B1908)-2, 参照用!$J$12) + 3,1),
"")</f>
        <v>朝</v>
      </c>
      <c r="C1908" s="8" t="str">
        <f>INDEX(中間シート!$A$1:$AZ$149,MATCH(A1908&amp;B1908,中間シート!$A$1:$A$149,0),MATCH(C$1,中間シート!$A$2:$AZ$2,0))</f>
        <v/>
      </c>
      <c r="D1908" s="8" t="str">
        <f>INDEX(中間シート!$A$1:$AZ$149,MATCH($A1908&amp;$B1908,中間シート!$A$1:$A$149,0),MATCH(D$1,中間シート!$A$2:$AZ$2,0))</f>
        <v/>
      </c>
      <c r="E1908" t="str">
        <f>IF(
A1908="","",
VLOOKUP(MOD(ROW(A1908)-2, 参照用!$J$12) + 1,参照用!$N$1:$P$50,2,0)
)</f>
        <v>注意サイン</v>
      </c>
      <c r="F1908" t="str">
        <f xml:space="preserve">
IF(A1908="","",
VLOOKUP(MOD(ROW(A1908)-2, 参照用!$J$12) + 1,参照用!$N$1:$P$50,3,0)
)</f>
        <v>だるい</v>
      </c>
      <c r="G1908">
        <f xml:space="preserve">
IF(A1908="","",
IFERROR(
INDEX(中間シート!$B:$CB,
MATCH(A1908&amp;B1908,中間シート!$A$1:$A$149,0),
MATCH(F1908,中間シート!$B$2:$CB$2,0)
),
"")
)</f>
        <v>0</v>
      </c>
      <c r="H1908">
        <f t="shared" si="87"/>
        <v>0</v>
      </c>
      <c r="I1908" t="str">
        <f t="shared" si="88"/>
        <v/>
      </c>
      <c r="J1908">
        <f xml:space="preserve">
_xlfn.SWITCH(E1908,
"良好サイン",H1908*VLOOKUP(F1908,参照用!$P$2:$Q$55,2,0),
"注意サイン",H1908*VLOOKUP(F1908,参照用!$P$2:$Q$55,2,0),
""
)</f>
        <v>0</v>
      </c>
      <c r="K1908" s="20">
        <f t="shared" si="89"/>
        <v>60</v>
      </c>
    </row>
    <row r="1909" spans="1:11" x14ac:dyDescent="0.2">
      <c r="A1909" s="8">
        <f>IF(INDEX(中間シート!B$1:B$149,QUOTIENT(ROW(A1909)-2, 参照用!$J$12) + 3,1)&gt;0,
INDEX(中間シート!B$1:B$149,QUOTIENT(ROW(A1909)-2, 参照用!$J$12) + 3,1),
"")</f>
        <v>46041</v>
      </c>
      <c r="B1909" s="8" t="str">
        <f>IF(INDEX(中間シート!D$1:D$149,QUOTIENT(ROW(B1909)-2, 参照用!$J$12) + 3,1)&gt;0,
INDEX(中間シート!D$1:D$149,QUOTIENT(ROW(B1909)-2, 参照用!$J$12) + 3,1),
"")</f>
        <v>朝</v>
      </c>
      <c r="C1909" s="8" t="str">
        <f>INDEX(中間シート!$A$1:$AZ$149,MATCH(A1909&amp;B1909,中間シート!$A$1:$A$149,0),MATCH(C$1,中間シート!$A$2:$AZ$2,0))</f>
        <v/>
      </c>
      <c r="D1909" s="8" t="str">
        <f>INDEX(中間シート!$A$1:$AZ$149,MATCH($A1909&amp;$B1909,中間シート!$A$1:$A$149,0),MATCH(D$1,中間シート!$A$2:$AZ$2,0))</f>
        <v/>
      </c>
      <c r="E1909" t="str">
        <f>IF(
A1909="","",
VLOOKUP(MOD(ROW(A1909)-2, 参照用!$J$12) + 1,参照用!$N$1:$P$50,2,0)
)</f>
        <v>注意サイン</v>
      </c>
      <c r="F1909" t="str">
        <f xml:space="preserve">
IF(A1909="","",
VLOOKUP(MOD(ROW(A1909)-2, 参照用!$J$12) + 1,参照用!$N$1:$P$50,3,0)
)</f>
        <v>ぼーっとする</v>
      </c>
      <c r="G1909">
        <f xml:space="preserve">
IF(A1909="","",
IFERROR(
INDEX(中間シート!$B:$CB,
MATCH(A1909&amp;B1909,中間シート!$A$1:$A$149,0),
MATCH(F1909,中間シート!$B$2:$CB$2,0)
),
"")
)</f>
        <v>0</v>
      </c>
      <c r="H1909">
        <f t="shared" si="87"/>
        <v>0</v>
      </c>
      <c r="I1909" t="str">
        <f t="shared" si="88"/>
        <v/>
      </c>
      <c r="J1909">
        <f xml:space="preserve">
_xlfn.SWITCH(E1909,
"良好サイン",H1909*VLOOKUP(F1909,参照用!$P$2:$Q$55,2,0),
"注意サイン",H1909*VLOOKUP(F1909,参照用!$P$2:$Q$55,2,0),
""
)</f>
        <v>0</v>
      </c>
      <c r="K1909" s="20">
        <f t="shared" si="89"/>
        <v>60</v>
      </c>
    </row>
    <row r="1910" spans="1:11" x14ac:dyDescent="0.2">
      <c r="A1910" s="8">
        <f>IF(INDEX(中間シート!B$1:B$149,QUOTIENT(ROW(A1910)-2, 参照用!$J$12) + 3,1)&gt;0,
INDEX(中間シート!B$1:B$149,QUOTIENT(ROW(A1910)-2, 参照用!$J$12) + 3,1),
"")</f>
        <v>46041</v>
      </c>
      <c r="B1910" s="8" t="str">
        <f>IF(INDEX(中間シート!D$1:D$149,QUOTIENT(ROW(B1910)-2, 参照用!$J$12) + 3,1)&gt;0,
INDEX(中間シート!D$1:D$149,QUOTIENT(ROW(B1910)-2, 参照用!$J$12) + 3,1),
"")</f>
        <v>朝</v>
      </c>
      <c r="C1910" s="8" t="str">
        <f>INDEX(中間シート!$A$1:$AZ$149,MATCH(A1910&amp;B1910,中間シート!$A$1:$A$149,0),MATCH(C$1,中間シート!$A$2:$AZ$2,0))</f>
        <v/>
      </c>
      <c r="D1910" s="8" t="str">
        <f>INDEX(中間シート!$A$1:$AZ$149,MATCH($A1910&amp;$B1910,中間シート!$A$1:$A$149,0),MATCH(D$1,中間シート!$A$2:$AZ$2,0))</f>
        <v/>
      </c>
      <c r="E1910" t="str">
        <f>IF(
A1910="","",
VLOOKUP(MOD(ROW(A1910)-2, 参照用!$J$12) + 1,参照用!$N$1:$P$50,2,0)
)</f>
        <v>注意サイン</v>
      </c>
      <c r="F1910" t="str">
        <f xml:space="preserve">
IF(A1910="","",
VLOOKUP(MOD(ROW(A1910)-2, 参照用!$J$12) + 1,参照用!$N$1:$P$50,3,0)
)</f>
        <v>協調性が低下</v>
      </c>
      <c r="G1910">
        <f xml:space="preserve">
IF(A1910="","",
IFERROR(
INDEX(中間シート!$B:$CB,
MATCH(A1910&amp;B1910,中間シート!$A$1:$A$149,0),
MATCH(F1910,中間シート!$B$2:$CB$2,0)
),
"")
)</f>
        <v>0</v>
      </c>
      <c r="H1910">
        <f t="shared" si="87"/>
        <v>0</v>
      </c>
      <c r="I1910" t="str">
        <f t="shared" si="88"/>
        <v/>
      </c>
      <c r="J1910">
        <f xml:space="preserve">
_xlfn.SWITCH(E1910,
"良好サイン",H1910*VLOOKUP(F1910,参照用!$P$2:$Q$55,2,0),
"注意サイン",H1910*VLOOKUP(F1910,参照用!$P$2:$Q$55,2,0),
""
)</f>
        <v>0</v>
      </c>
      <c r="K1910" s="20">
        <f t="shared" si="89"/>
        <v>60</v>
      </c>
    </row>
    <row r="1911" spans="1:11" x14ac:dyDescent="0.2">
      <c r="A1911" s="8">
        <f>IF(INDEX(中間シート!B$1:B$149,QUOTIENT(ROW(A1911)-2, 参照用!$J$12) + 3,1)&gt;0,
INDEX(中間シート!B$1:B$149,QUOTIENT(ROW(A1911)-2, 参照用!$J$12) + 3,1),
"")</f>
        <v>46041</v>
      </c>
      <c r="B1911" s="8" t="str">
        <f>IF(INDEX(中間シート!D$1:D$149,QUOTIENT(ROW(B1911)-2, 参照用!$J$12) + 3,1)&gt;0,
INDEX(中間シート!D$1:D$149,QUOTIENT(ROW(B1911)-2, 参照用!$J$12) + 3,1),
"")</f>
        <v>朝</v>
      </c>
      <c r="C1911" s="8" t="str">
        <f>INDEX(中間シート!$A$1:$AZ$149,MATCH(A1911&amp;B1911,中間シート!$A$1:$A$149,0),MATCH(C$1,中間シート!$A$2:$AZ$2,0))</f>
        <v/>
      </c>
      <c r="D1911" s="8" t="str">
        <f>INDEX(中間シート!$A$1:$AZ$149,MATCH($A1911&amp;$B1911,中間シート!$A$1:$A$149,0),MATCH(D$1,中間シート!$A$2:$AZ$2,0))</f>
        <v/>
      </c>
      <c r="E1911" t="str">
        <f>IF(
A1911="","",
VLOOKUP(MOD(ROW(A1911)-2, 参照用!$J$12) + 1,参照用!$N$1:$P$50,2,0)
)</f>
        <v>注意サイン</v>
      </c>
      <c r="F1911" t="str">
        <f xml:space="preserve">
IF(A1911="","",
VLOOKUP(MOD(ROW(A1911)-2, 参照用!$J$12) + 1,参照用!$N$1:$P$50,3,0)
)</f>
        <v>憂鬱</v>
      </c>
      <c r="G1911">
        <f xml:space="preserve">
IF(A1911="","",
IFERROR(
INDEX(中間シート!$B:$CB,
MATCH(A1911&amp;B1911,中間シート!$A$1:$A$149,0),
MATCH(F1911,中間シート!$B$2:$CB$2,0)
),
"")
)</f>
        <v>0</v>
      </c>
      <c r="H1911">
        <f t="shared" si="87"/>
        <v>0</v>
      </c>
      <c r="I1911" t="str">
        <f t="shared" si="88"/>
        <v/>
      </c>
      <c r="J1911">
        <f xml:space="preserve">
_xlfn.SWITCH(E1911,
"良好サイン",H1911*VLOOKUP(F1911,参照用!$P$2:$Q$55,2,0),
"注意サイン",H1911*VLOOKUP(F1911,参照用!$P$2:$Q$55,2,0),
""
)</f>
        <v>0</v>
      </c>
      <c r="K1911" s="20">
        <f t="shared" si="89"/>
        <v>60</v>
      </c>
    </row>
    <row r="1912" spans="1:11" x14ac:dyDescent="0.2">
      <c r="A1912" s="8">
        <f>IF(INDEX(中間シート!B$1:B$149,QUOTIENT(ROW(A1912)-2, 参照用!$J$12) + 3,1)&gt;0,
INDEX(中間シート!B$1:B$149,QUOTIENT(ROW(A1912)-2, 参照用!$J$12) + 3,1),
"")</f>
        <v>46041</v>
      </c>
      <c r="B1912" s="8" t="str">
        <f>IF(INDEX(中間シート!D$1:D$149,QUOTIENT(ROW(B1912)-2, 参照用!$J$12) + 3,1)&gt;0,
INDEX(中間シート!D$1:D$149,QUOTIENT(ROW(B1912)-2, 参照用!$J$12) + 3,1),
"")</f>
        <v>朝</v>
      </c>
      <c r="C1912" s="8" t="str">
        <f>INDEX(中間シート!$A$1:$AZ$149,MATCH(A1912&amp;B1912,中間シート!$A$1:$A$149,0),MATCH(C$1,中間シート!$A$2:$AZ$2,0))</f>
        <v/>
      </c>
      <c r="D1912" s="8" t="str">
        <f>INDEX(中間シート!$A$1:$AZ$149,MATCH($A1912&amp;$B1912,中間シート!$A$1:$A$149,0),MATCH(D$1,中間シート!$A$2:$AZ$2,0))</f>
        <v/>
      </c>
      <c r="E1912" t="str">
        <f>IF(
A1912="","",
VLOOKUP(MOD(ROW(A1912)-2, 参照用!$J$12) + 1,参照用!$N$1:$P$50,2,0)
)</f>
        <v>注意サイン</v>
      </c>
      <c r="F1912" t="str">
        <f xml:space="preserve">
IF(A1912="","",
VLOOKUP(MOD(ROW(A1912)-2, 参照用!$J$12) + 1,参照用!$N$1:$P$50,3,0)
)</f>
        <v>やる気が無い</v>
      </c>
      <c r="G1912">
        <f xml:space="preserve">
IF(A1912="","",
IFERROR(
INDEX(中間シート!$B:$CB,
MATCH(A1912&amp;B1912,中間シート!$A$1:$A$149,0),
MATCH(F1912,中間シート!$B$2:$CB$2,0)
),
"")
)</f>
        <v>0</v>
      </c>
      <c r="H1912">
        <f t="shared" si="87"/>
        <v>0</v>
      </c>
      <c r="I1912" t="str">
        <f t="shared" si="88"/>
        <v/>
      </c>
      <c r="J1912">
        <f xml:space="preserve">
_xlfn.SWITCH(E1912,
"良好サイン",H1912*VLOOKUP(F1912,参照用!$P$2:$Q$55,2,0),
"注意サイン",H1912*VLOOKUP(F1912,参照用!$P$2:$Q$55,2,0),
""
)</f>
        <v>0</v>
      </c>
      <c r="K1912" s="20">
        <f t="shared" si="89"/>
        <v>60</v>
      </c>
    </row>
    <row r="1913" spans="1:11" x14ac:dyDescent="0.2">
      <c r="A1913" s="8">
        <f>IF(INDEX(中間シート!B$1:B$149,QUOTIENT(ROW(A1913)-2, 参照用!$J$12) + 3,1)&gt;0,
INDEX(中間シート!B$1:B$149,QUOTIENT(ROW(A1913)-2, 参照用!$J$12) + 3,1),
"")</f>
        <v>46041</v>
      </c>
      <c r="B1913" s="8" t="str">
        <f>IF(INDEX(中間シート!D$1:D$149,QUOTIENT(ROW(B1913)-2, 参照用!$J$12) + 3,1)&gt;0,
INDEX(中間シート!D$1:D$149,QUOTIENT(ROW(B1913)-2, 参照用!$J$12) + 3,1),
"")</f>
        <v>朝</v>
      </c>
      <c r="C1913" s="8" t="str">
        <f>INDEX(中間シート!$A$1:$AZ$149,MATCH(A1913&amp;B1913,中間シート!$A$1:$A$149,0),MATCH(C$1,中間シート!$A$2:$AZ$2,0))</f>
        <v/>
      </c>
      <c r="D1913" s="8" t="str">
        <f>INDEX(中間シート!$A$1:$AZ$149,MATCH($A1913&amp;$B1913,中間シート!$A$1:$A$149,0),MATCH(D$1,中間シート!$A$2:$AZ$2,0))</f>
        <v/>
      </c>
      <c r="E1913" t="str">
        <f>IF(
A1913="","",
VLOOKUP(MOD(ROW(A1913)-2, 参照用!$J$12) + 1,参照用!$N$1:$P$50,2,0)
)</f>
        <v>注意サイン</v>
      </c>
      <c r="F1913" t="str">
        <f xml:space="preserve">
IF(A1913="","",
VLOOKUP(MOD(ROW(A1913)-2, 参照用!$J$12) + 1,参照用!$N$1:$P$50,3,0)
)</f>
        <v>物忘れ</v>
      </c>
      <c r="G1913">
        <f xml:space="preserve">
IF(A1913="","",
IFERROR(
INDEX(中間シート!$B:$CB,
MATCH(A1913&amp;B1913,中間シート!$A$1:$A$149,0),
MATCH(F1913,中間シート!$B$2:$CB$2,0)
),
"")
)</f>
        <v>0</v>
      </c>
      <c r="H1913">
        <f t="shared" si="87"/>
        <v>0</v>
      </c>
      <c r="I1913" t="str">
        <f t="shared" si="88"/>
        <v/>
      </c>
      <c r="J1913">
        <f xml:space="preserve">
_xlfn.SWITCH(E1913,
"良好サイン",H1913*VLOOKUP(F1913,参照用!$P$2:$Q$55,2,0),
"注意サイン",H1913*VLOOKUP(F1913,参照用!$P$2:$Q$55,2,0),
""
)</f>
        <v>0</v>
      </c>
      <c r="K1913" s="20">
        <f t="shared" si="89"/>
        <v>60</v>
      </c>
    </row>
    <row r="1914" spans="1:11" x14ac:dyDescent="0.2">
      <c r="A1914" s="8">
        <f>IF(INDEX(中間シート!B$1:B$149,QUOTIENT(ROW(A1914)-2, 参照用!$J$12) + 3,1)&gt;0,
INDEX(中間シート!B$1:B$149,QUOTIENT(ROW(A1914)-2, 参照用!$J$12) + 3,1),
"")</f>
        <v>46041</v>
      </c>
      <c r="B1914" s="8" t="str">
        <f>IF(INDEX(中間シート!D$1:D$149,QUOTIENT(ROW(B1914)-2, 参照用!$J$12) + 3,1)&gt;0,
INDEX(中間シート!D$1:D$149,QUOTIENT(ROW(B1914)-2, 参照用!$J$12) + 3,1),
"")</f>
        <v>朝</v>
      </c>
      <c r="C1914" s="8" t="str">
        <f>INDEX(中間シート!$A$1:$AZ$149,MATCH(A1914&amp;B1914,中間シート!$A$1:$A$149,0),MATCH(C$1,中間シート!$A$2:$AZ$2,0))</f>
        <v/>
      </c>
      <c r="D1914" s="8" t="str">
        <f>INDEX(中間シート!$A$1:$AZ$149,MATCH($A1914&amp;$B1914,中間シート!$A$1:$A$149,0),MATCH(D$1,中間シート!$A$2:$AZ$2,0))</f>
        <v/>
      </c>
      <c r="E1914" t="str">
        <f>IF(
A1914="","",
VLOOKUP(MOD(ROW(A1914)-2, 参照用!$J$12) + 1,参照用!$N$1:$P$50,2,0)
)</f>
        <v>悪化サイン</v>
      </c>
      <c r="F1914" t="str">
        <f xml:space="preserve">
IF(A1914="","",
VLOOKUP(MOD(ROW(A1914)-2, 参照用!$J$12) + 1,参照用!$N$1:$P$50,3,0)
)</f>
        <v>イライラ</v>
      </c>
      <c r="G1914">
        <f xml:space="preserve">
IF(A1914="","",
IFERROR(
INDEX(中間シート!$B:$CB,
MATCH(A1914&amp;B1914,中間シート!$A$1:$A$149,0),
MATCH(F1914,中間シート!$B$2:$CB$2,0)
),
"")
)</f>
        <v>0</v>
      </c>
      <c r="H1914">
        <f t="shared" si="87"/>
        <v>0</v>
      </c>
      <c r="I1914" t="str">
        <f t="shared" si="88"/>
        <v/>
      </c>
      <c r="J1914" t="str">
        <f xml:space="preserve">
_xlfn.SWITCH(E1914,
"良好サイン",H1914*VLOOKUP(F1914,参照用!$P$2:$Q$55,2,0),
"注意サイン",H1914*VLOOKUP(F1914,参照用!$P$2:$Q$55,2,0),
""
)</f>
        <v/>
      </c>
      <c r="K1914" s="20">
        <f t="shared" si="89"/>
        <v>60</v>
      </c>
    </row>
    <row r="1915" spans="1:11" x14ac:dyDescent="0.2">
      <c r="A1915" s="8">
        <f>IF(INDEX(中間シート!B$1:B$149,QUOTIENT(ROW(A1915)-2, 参照用!$J$12) + 3,1)&gt;0,
INDEX(中間シート!B$1:B$149,QUOTIENT(ROW(A1915)-2, 参照用!$J$12) + 3,1),
"")</f>
        <v>46041</v>
      </c>
      <c r="B1915" s="8" t="str">
        <f>IF(INDEX(中間シート!D$1:D$149,QUOTIENT(ROW(B1915)-2, 参照用!$J$12) + 3,1)&gt;0,
INDEX(中間シート!D$1:D$149,QUOTIENT(ROW(B1915)-2, 参照用!$J$12) + 3,1),
"")</f>
        <v>朝</v>
      </c>
      <c r="C1915" s="8" t="str">
        <f>INDEX(中間シート!$A$1:$AZ$149,MATCH(A1915&amp;B1915,中間シート!$A$1:$A$149,0),MATCH(C$1,中間シート!$A$2:$AZ$2,0))</f>
        <v/>
      </c>
      <c r="D1915" s="8" t="str">
        <f>INDEX(中間シート!$A$1:$AZ$149,MATCH($A1915&amp;$B1915,中間シート!$A$1:$A$149,0),MATCH(D$1,中間シート!$A$2:$AZ$2,0))</f>
        <v/>
      </c>
      <c r="E1915" t="str">
        <f>IF(
A1915="","",
VLOOKUP(MOD(ROW(A1915)-2, 参照用!$J$12) + 1,参照用!$N$1:$P$50,2,0)
)</f>
        <v>悪化サイン</v>
      </c>
      <c r="F1915" t="str">
        <f xml:space="preserve">
IF(A1915="","",
VLOOKUP(MOD(ROW(A1915)-2, 参照用!$J$12) + 1,参照用!$N$1:$P$50,3,0)
)</f>
        <v>恐怖心</v>
      </c>
      <c r="G1915">
        <f xml:space="preserve">
IF(A1915="","",
IFERROR(
INDEX(中間シート!$B:$CB,
MATCH(A1915&amp;B1915,中間シート!$A$1:$A$149,0),
MATCH(F1915,中間シート!$B$2:$CB$2,0)
),
"")
)</f>
        <v>0</v>
      </c>
      <c r="H1915">
        <f t="shared" si="87"/>
        <v>0</v>
      </c>
      <c r="I1915" t="str">
        <f t="shared" si="88"/>
        <v/>
      </c>
      <c r="J1915" t="str">
        <f xml:space="preserve">
_xlfn.SWITCH(E1915,
"良好サイン",H1915*VLOOKUP(F1915,参照用!$P$2:$Q$55,2,0),
"注意サイン",H1915*VLOOKUP(F1915,参照用!$P$2:$Q$55,2,0),
""
)</f>
        <v/>
      </c>
      <c r="K1915" s="20">
        <f t="shared" si="89"/>
        <v>60</v>
      </c>
    </row>
    <row r="1916" spans="1:11" x14ac:dyDescent="0.2">
      <c r="A1916" s="8">
        <f>IF(INDEX(中間シート!B$1:B$149,QUOTIENT(ROW(A1916)-2, 参照用!$J$12) + 3,1)&gt;0,
INDEX(中間シート!B$1:B$149,QUOTIENT(ROW(A1916)-2, 参照用!$J$12) + 3,1),
"")</f>
        <v>46041</v>
      </c>
      <c r="B1916" s="8" t="str">
        <f>IF(INDEX(中間シート!D$1:D$149,QUOTIENT(ROW(B1916)-2, 参照用!$J$12) + 3,1)&gt;0,
INDEX(中間シート!D$1:D$149,QUOTIENT(ROW(B1916)-2, 参照用!$J$12) + 3,1),
"")</f>
        <v>朝</v>
      </c>
      <c r="C1916" s="8" t="str">
        <f>INDEX(中間シート!$A$1:$AZ$149,MATCH(A1916&amp;B1916,中間シート!$A$1:$A$149,0),MATCH(C$1,中間シート!$A$2:$AZ$2,0))</f>
        <v/>
      </c>
      <c r="D1916" s="8" t="str">
        <f>INDEX(中間シート!$A$1:$AZ$149,MATCH($A1916&amp;$B1916,中間シート!$A$1:$A$149,0),MATCH(D$1,中間シート!$A$2:$AZ$2,0))</f>
        <v/>
      </c>
      <c r="E1916" t="str">
        <f>IF(
A1916="","",
VLOOKUP(MOD(ROW(A1916)-2, 参照用!$J$12) + 1,参照用!$N$1:$P$50,2,0)
)</f>
        <v>悪化サイン</v>
      </c>
      <c r="F1916" t="str">
        <f xml:space="preserve">
IF(A1916="","",
VLOOKUP(MOD(ROW(A1916)-2, 参照用!$J$12) + 1,参照用!$N$1:$P$50,3,0)
)</f>
        <v>外出不可</v>
      </c>
      <c r="G1916">
        <f xml:space="preserve">
IF(A1916="","",
IFERROR(
INDEX(中間シート!$B:$CB,
MATCH(A1916&amp;B1916,中間シート!$A$1:$A$149,0),
MATCH(F1916,中間シート!$B$2:$CB$2,0)
),
"")
)</f>
        <v>0</v>
      </c>
      <c r="H1916">
        <f t="shared" si="87"/>
        <v>0</v>
      </c>
      <c r="I1916" t="str">
        <f t="shared" si="88"/>
        <v/>
      </c>
      <c r="J1916" t="str">
        <f xml:space="preserve">
_xlfn.SWITCH(E1916,
"良好サイン",H1916*VLOOKUP(F1916,参照用!$P$2:$Q$55,2,0),
"注意サイン",H1916*VLOOKUP(F1916,参照用!$P$2:$Q$55,2,0),
""
)</f>
        <v/>
      </c>
      <c r="K1916" s="20">
        <f t="shared" si="89"/>
        <v>60</v>
      </c>
    </row>
    <row r="1917" spans="1:11" x14ac:dyDescent="0.2">
      <c r="A1917" s="8">
        <f>IF(INDEX(中間シート!B$1:B$149,QUOTIENT(ROW(A1917)-2, 参照用!$J$12) + 3,1)&gt;0,
INDEX(中間シート!B$1:B$149,QUOTIENT(ROW(A1917)-2, 参照用!$J$12) + 3,1),
"")</f>
        <v>46041</v>
      </c>
      <c r="B1917" s="8" t="str">
        <f>IF(INDEX(中間シート!D$1:D$149,QUOTIENT(ROW(B1917)-2, 参照用!$J$12) + 3,1)&gt;0,
INDEX(中間シート!D$1:D$149,QUOTIENT(ROW(B1917)-2, 参照用!$J$12) + 3,1),
"")</f>
        <v>朝</v>
      </c>
      <c r="C1917" s="8" t="str">
        <f>INDEX(中間シート!$A$1:$AZ$149,MATCH(A1917&amp;B1917,中間シート!$A$1:$A$149,0),MATCH(C$1,中間シート!$A$2:$AZ$2,0))</f>
        <v/>
      </c>
      <c r="D1917" s="8" t="str">
        <f>INDEX(中間シート!$A$1:$AZ$149,MATCH($A1917&amp;$B1917,中間シート!$A$1:$A$149,0),MATCH(D$1,中間シート!$A$2:$AZ$2,0))</f>
        <v/>
      </c>
      <c r="E1917" t="str">
        <f>IF(
A1917="","",
VLOOKUP(MOD(ROW(A1917)-2, 参照用!$J$12) + 1,参照用!$N$1:$P$50,2,0)
)</f>
        <v>悪化サイン</v>
      </c>
      <c r="F1917" t="str">
        <f xml:space="preserve">
IF(A1917="","",
VLOOKUP(MOD(ROW(A1917)-2, 参照用!$J$12) + 1,参照用!$N$1:$P$50,3,0)
)</f>
        <v>思考不能</v>
      </c>
      <c r="G1917">
        <f xml:space="preserve">
IF(A1917="","",
IFERROR(
INDEX(中間シート!$B:$CB,
MATCH(A1917&amp;B1917,中間シート!$A$1:$A$149,0),
MATCH(F1917,中間シート!$B$2:$CB$2,0)
),
"")
)</f>
        <v>0</v>
      </c>
      <c r="H1917">
        <f t="shared" si="87"/>
        <v>0</v>
      </c>
      <c r="I1917" t="str">
        <f t="shared" si="88"/>
        <v/>
      </c>
      <c r="J1917" t="str">
        <f xml:space="preserve">
_xlfn.SWITCH(E1917,
"良好サイン",H1917*VLOOKUP(F1917,参照用!$P$2:$Q$55,2,0),
"注意サイン",H1917*VLOOKUP(F1917,参照用!$P$2:$Q$55,2,0),
""
)</f>
        <v/>
      </c>
      <c r="K1917" s="20">
        <f t="shared" si="89"/>
        <v>60</v>
      </c>
    </row>
    <row r="1918" spans="1:11" x14ac:dyDescent="0.2">
      <c r="A1918" s="8">
        <f>IF(INDEX(中間シート!B$1:B$149,QUOTIENT(ROW(A1918)-2, 参照用!$J$12) + 3,1)&gt;0,
INDEX(中間シート!B$1:B$149,QUOTIENT(ROW(A1918)-2, 参照用!$J$12) + 3,1),
"")</f>
        <v>46041</v>
      </c>
      <c r="B1918" s="8" t="str">
        <f>IF(INDEX(中間シート!D$1:D$149,QUOTIENT(ROW(B1918)-2, 参照用!$J$12) + 3,1)&gt;0,
INDEX(中間シート!D$1:D$149,QUOTIENT(ROW(B1918)-2, 参照用!$J$12) + 3,1),
"")</f>
        <v>朝</v>
      </c>
      <c r="C1918" s="8" t="str">
        <f>INDEX(中間シート!$A$1:$AZ$149,MATCH(A1918&amp;B1918,中間シート!$A$1:$A$149,0),MATCH(C$1,中間シート!$A$2:$AZ$2,0))</f>
        <v/>
      </c>
      <c r="D1918" s="8" t="str">
        <f>INDEX(中間シート!$A$1:$AZ$149,MATCH($A1918&amp;$B1918,中間シート!$A$1:$A$149,0),MATCH(D$1,中間シート!$A$2:$AZ$2,0))</f>
        <v/>
      </c>
      <c r="E1918" t="str">
        <f>IF(
A1918="","",
VLOOKUP(MOD(ROW(A1918)-2, 参照用!$J$12) + 1,参照用!$N$1:$P$50,2,0)
)</f>
        <v>悪化サイン</v>
      </c>
      <c r="F1918" t="str">
        <f xml:space="preserve">
IF(A1918="","",
VLOOKUP(MOD(ROW(A1918)-2, 参照用!$J$12) + 1,参照用!$N$1:$P$50,3,0)
)</f>
        <v>人間不信</v>
      </c>
      <c r="G1918">
        <f xml:space="preserve">
IF(A1918="","",
IFERROR(
INDEX(中間シート!$B:$CB,
MATCH(A1918&amp;B1918,中間シート!$A$1:$A$149,0),
MATCH(F1918,中間シート!$B$2:$CB$2,0)
),
"")
)</f>
        <v>0</v>
      </c>
      <c r="H1918">
        <f t="shared" si="87"/>
        <v>0</v>
      </c>
      <c r="I1918" t="str">
        <f t="shared" si="88"/>
        <v/>
      </c>
      <c r="J1918" t="str">
        <f xml:space="preserve">
_xlfn.SWITCH(E1918,
"良好サイン",H1918*VLOOKUP(F1918,参照用!$P$2:$Q$55,2,0),
"注意サイン",H1918*VLOOKUP(F1918,参照用!$P$2:$Q$55,2,0),
""
)</f>
        <v/>
      </c>
      <c r="K1918" s="20">
        <f t="shared" si="89"/>
        <v>60</v>
      </c>
    </row>
    <row r="1919" spans="1:11" x14ac:dyDescent="0.2">
      <c r="A1919" s="8">
        <f>IF(INDEX(中間シート!B$1:B$149,QUOTIENT(ROW(A1919)-2, 参照用!$J$12) + 3,1)&gt;0,
INDEX(中間シート!B$1:B$149,QUOTIENT(ROW(A1919)-2, 参照用!$J$12) + 3,1),
"")</f>
        <v>46041</v>
      </c>
      <c r="B1919" s="8" t="str">
        <f>IF(INDEX(中間シート!D$1:D$149,QUOTIENT(ROW(B1919)-2, 参照用!$J$12) + 3,1)&gt;0,
INDEX(中間シート!D$1:D$149,QUOTIENT(ROW(B1919)-2, 参照用!$J$12) + 3,1),
"")</f>
        <v>朝</v>
      </c>
      <c r="C1919" s="8" t="str">
        <f>INDEX(中間シート!$A$1:$AZ$149,MATCH(A1919&amp;B1919,中間シート!$A$1:$A$149,0),MATCH(C$1,中間シート!$A$2:$AZ$2,0))</f>
        <v/>
      </c>
      <c r="D1919" s="8" t="str">
        <f>INDEX(中間シート!$A$1:$AZ$149,MATCH($A1919&amp;$B1919,中間シート!$A$1:$A$149,0),MATCH(D$1,中間シート!$A$2:$AZ$2,0))</f>
        <v/>
      </c>
      <c r="E1919" t="str">
        <f>IF(
A1919="","",
VLOOKUP(MOD(ROW(A1919)-2, 参照用!$J$12) + 1,参照用!$N$1:$P$50,2,0)
)</f>
        <v>悪化サイン</v>
      </c>
      <c r="F1919" t="str">
        <f xml:space="preserve">
IF(A1919="","",
VLOOKUP(MOD(ROW(A1919)-2, 参照用!$J$12) + 1,参照用!$N$1:$P$50,3,0)
)</f>
        <v>破壊衝動</v>
      </c>
      <c r="G1919">
        <f xml:space="preserve">
IF(A1919="","",
IFERROR(
INDEX(中間シート!$B:$CB,
MATCH(A1919&amp;B1919,中間シート!$A$1:$A$149,0),
MATCH(F1919,中間シート!$B$2:$CB$2,0)
),
"")
)</f>
        <v>0</v>
      </c>
      <c r="H1919">
        <f t="shared" si="87"/>
        <v>0</v>
      </c>
      <c r="I1919" t="str">
        <f t="shared" si="88"/>
        <v/>
      </c>
      <c r="J1919" t="str">
        <f xml:space="preserve">
_xlfn.SWITCH(E1919,
"良好サイン",H1919*VLOOKUP(F1919,参照用!$P$2:$Q$55,2,0),
"注意サイン",H1919*VLOOKUP(F1919,参照用!$P$2:$Q$55,2,0),
""
)</f>
        <v/>
      </c>
      <c r="K1919" s="20">
        <f t="shared" si="89"/>
        <v>60</v>
      </c>
    </row>
    <row r="1920" spans="1:11" x14ac:dyDescent="0.2">
      <c r="A1920" s="8">
        <f>IF(INDEX(中間シート!B$1:B$149,QUOTIENT(ROW(A1920)-2, 参照用!$J$12) + 3,1)&gt;0,
INDEX(中間シート!B$1:B$149,QUOTIENT(ROW(A1920)-2, 参照用!$J$12) + 3,1),
"")</f>
        <v>46041</v>
      </c>
      <c r="B1920" s="8" t="str">
        <f>IF(INDEX(中間シート!D$1:D$149,QUOTIENT(ROW(B1920)-2, 参照用!$J$12) + 3,1)&gt;0,
INDEX(中間シート!D$1:D$149,QUOTIENT(ROW(B1920)-2, 参照用!$J$12) + 3,1),
"")</f>
        <v>朝</v>
      </c>
      <c r="C1920" s="8" t="str">
        <f>INDEX(中間シート!$A$1:$AZ$149,MATCH(A1920&amp;B1920,中間シート!$A$1:$A$149,0),MATCH(C$1,中間シート!$A$2:$AZ$2,0))</f>
        <v/>
      </c>
      <c r="D1920" s="8" t="str">
        <f>INDEX(中間シート!$A$1:$AZ$149,MATCH($A1920&amp;$B1920,中間シート!$A$1:$A$149,0),MATCH(D$1,中間シート!$A$2:$AZ$2,0))</f>
        <v/>
      </c>
      <c r="E1920" t="str">
        <f>IF(
A1920="","",
VLOOKUP(MOD(ROW(A1920)-2, 参照用!$J$12) + 1,参照用!$N$1:$P$50,2,0)
)</f>
        <v>リカバリー</v>
      </c>
      <c r="F1920" t="str">
        <f xml:space="preserve">
IF(A1920="","",
VLOOKUP(MOD(ROW(A1920)-2, 参照用!$J$12) + 1,参照用!$N$1:$P$50,3,0)
)</f>
        <v>ストレッチ</v>
      </c>
      <c r="G1920">
        <f xml:space="preserve">
IF(A1920="","",
IFERROR(
INDEX(中間シート!$B:$CB,
MATCH(A1920&amp;B1920,中間シート!$A$1:$A$149,0),
MATCH(F1920,中間シート!$B$2:$CB$2,0)
),
"")
)</f>
        <v>0</v>
      </c>
      <c r="H1920">
        <f t="shared" si="87"/>
        <v>0</v>
      </c>
      <c r="I1920" t="str">
        <f t="shared" si="88"/>
        <v/>
      </c>
      <c r="J1920" t="str">
        <f xml:space="preserve">
_xlfn.SWITCH(E1920,
"良好サイン",H1920*VLOOKUP(F1920,参照用!$P$2:$Q$55,2,0),
"注意サイン",H1920*VLOOKUP(F1920,参照用!$P$2:$Q$55,2,0),
""
)</f>
        <v/>
      </c>
      <c r="K1920" s="20">
        <f t="shared" si="89"/>
        <v>60</v>
      </c>
    </row>
    <row r="1921" spans="1:11" x14ac:dyDescent="0.2">
      <c r="A1921" s="8">
        <f>IF(INDEX(中間シート!B$1:B$149,QUOTIENT(ROW(A1921)-2, 参照用!$J$12) + 3,1)&gt;0,
INDEX(中間シート!B$1:B$149,QUOTIENT(ROW(A1921)-2, 参照用!$J$12) + 3,1),
"")</f>
        <v>46041</v>
      </c>
      <c r="B1921" s="8" t="str">
        <f>IF(INDEX(中間シート!D$1:D$149,QUOTIENT(ROW(B1921)-2, 参照用!$J$12) + 3,1)&gt;0,
INDEX(中間シート!D$1:D$149,QUOTIENT(ROW(B1921)-2, 参照用!$J$12) + 3,1),
"")</f>
        <v>朝</v>
      </c>
      <c r="C1921" s="8" t="str">
        <f>INDEX(中間シート!$A$1:$AZ$149,MATCH(A1921&amp;B1921,中間シート!$A$1:$A$149,0),MATCH(C$1,中間シート!$A$2:$AZ$2,0))</f>
        <v/>
      </c>
      <c r="D1921" s="8" t="str">
        <f>INDEX(中間シート!$A$1:$AZ$149,MATCH($A1921&amp;$B1921,中間シート!$A$1:$A$149,0),MATCH(D$1,中間シート!$A$2:$AZ$2,0))</f>
        <v/>
      </c>
      <c r="E1921" t="str">
        <f>IF(
A1921="","",
VLOOKUP(MOD(ROW(A1921)-2, 参照用!$J$12) + 1,参照用!$N$1:$P$50,2,0)
)</f>
        <v>リカバリー</v>
      </c>
      <c r="F1921" t="str">
        <f xml:space="preserve">
IF(A1921="","",
VLOOKUP(MOD(ROW(A1921)-2, 参照用!$J$12) + 1,参照用!$N$1:$P$50,3,0)
)</f>
        <v>仮眠</v>
      </c>
      <c r="G1921">
        <f xml:space="preserve">
IF(A1921="","",
IFERROR(
INDEX(中間シート!$B:$CB,
MATCH(A1921&amp;B1921,中間シート!$A$1:$A$149,0),
MATCH(F1921,中間シート!$B$2:$CB$2,0)
),
"")
)</f>
        <v>0</v>
      </c>
      <c r="H1921">
        <f t="shared" si="87"/>
        <v>0</v>
      </c>
      <c r="I1921" t="str">
        <f t="shared" si="88"/>
        <v/>
      </c>
      <c r="J1921" t="str">
        <f xml:space="preserve">
_xlfn.SWITCH(E1921,
"良好サイン",H1921*VLOOKUP(F1921,参照用!$P$2:$Q$55,2,0),
"注意サイン",H1921*VLOOKUP(F1921,参照用!$P$2:$Q$55,2,0),
""
)</f>
        <v/>
      </c>
      <c r="K1921" s="20">
        <f t="shared" si="89"/>
        <v>60</v>
      </c>
    </row>
    <row r="1922" spans="1:11" x14ac:dyDescent="0.2">
      <c r="A1922" s="8">
        <f>IF(INDEX(中間シート!B$1:B$149,QUOTIENT(ROW(A1922)-2, 参照用!$J$12) + 3,1)&gt;0,
INDEX(中間シート!B$1:B$149,QUOTIENT(ROW(A1922)-2, 参照用!$J$12) + 3,1),
"")</f>
        <v>46041</v>
      </c>
      <c r="B1922" s="8" t="str">
        <f>IF(INDEX(中間シート!D$1:D$149,QUOTIENT(ROW(B1922)-2, 参照用!$J$12) + 3,1)&gt;0,
INDEX(中間シート!D$1:D$149,QUOTIENT(ROW(B1922)-2, 参照用!$J$12) + 3,1),
"")</f>
        <v>朝</v>
      </c>
      <c r="C1922" s="8" t="str">
        <f>INDEX(中間シート!$A$1:$AZ$149,MATCH(A1922&amp;B1922,中間シート!$A$1:$A$149,0),MATCH(C$1,中間シート!$A$2:$AZ$2,0))</f>
        <v/>
      </c>
      <c r="D1922" s="8" t="str">
        <f>INDEX(中間シート!$A$1:$AZ$149,MATCH($A1922&amp;$B1922,中間シート!$A$1:$A$149,0),MATCH(D$1,中間シート!$A$2:$AZ$2,0))</f>
        <v/>
      </c>
      <c r="E1922" t="str">
        <f>IF(
A1922="","",
VLOOKUP(MOD(ROW(A1922)-2, 参照用!$J$12) + 1,参照用!$N$1:$P$50,2,0)
)</f>
        <v>リカバリー</v>
      </c>
      <c r="F1922" t="str">
        <f xml:space="preserve">
IF(A1922="","",
VLOOKUP(MOD(ROW(A1922)-2, 参照用!$J$12) + 1,参照用!$N$1:$P$50,3,0)
)</f>
        <v>音楽</v>
      </c>
      <c r="G1922">
        <f xml:space="preserve">
IF(A1922="","",
IFERROR(
INDEX(中間シート!$B:$CB,
MATCH(A1922&amp;B1922,中間シート!$A$1:$A$149,0),
MATCH(F1922,中間シート!$B$2:$CB$2,0)
),
"")
)</f>
        <v>0</v>
      </c>
      <c r="H1922">
        <f t="shared" si="87"/>
        <v>0</v>
      </c>
      <c r="I1922" t="str">
        <f t="shared" si="88"/>
        <v/>
      </c>
      <c r="J1922" t="str">
        <f xml:space="preserve">
_xlfn.SWITCH(E1922,
"良好サイン",H1922*VLOOKUP(F1922,参照用!$P$2:$Q$55,2,0),
"注意サイン",H1922*VLOOKUP(F1922,参照用!$P$2:$Q$55,2,0),
""
)</f>
        <v/>
      </c>
      <c r="K1922" s="20">
        <f t="shared" si="89"/>
        <v>60</v>
      </c>
    </row>
    <row r="1923" spans="1:11" x14ac:dyDescent="0.2">
      <c r="A1923" s="8">
        <f>IF(INDEX(中間シート!B$1:B$149,QUOTIENT(ROW(A1923)-2, 参照用!$J$12) + 3,1)&gt;0,
INDEX(中間シート!B$1:B$149,QUOTIENT(ROW(A1923)-2, 参照用!$J$12) + 3,1),
"")</f>
        <v>46041</v>
      </c>
      <c r="B1923" s="8" t="str">
        <f>IF(INDEX(中間シート!D$1:D$149,QUOTIENT(ROW(B1923)-2, 参照用!$J$12) + 3,1)&gt;0,
INDEX(中間シート!D$1:D$149,QUOTIENT(ROW(B1923)-2, 参照用!$J$12) + 3,1),
"")</f>
        <v>朝</v>
      </c>
      <c r="C1923" s="8" t="str">
        <f>INDEX(中間シート!$A$1:$AZ$149,MATCH(A1923&amp;B1923,中間シート!$A$1:$A$149,0),MATCH(C$1,中間シート!$A$2:$AZ$2,0))</f>
        <v/>
      </c>
      <c r="D1923" s="8" t="str">
        <f>INDEX(中間シート!$A$1:$AZ$149,MATCH($A1923&amp;$B1923,中間シート!$A$1:$A$149,0),MATCH(D$1,中間シート!$A$2:$AZ$2,0))</f>
        <v/>
      </c>
      <c r="E1923" t="str">
        <f>IF(
A1923="","",
VLOOKUP(MOD(ROW(A1923)-2, 参照用!$J$12) + 1,参照用!$N$1:$P$50,2,0)
)</f>
        <v>リカバリー</v>
      </c>
      <c r="F1923" t="str">
        <f xml:space="preserve">
IF(A1923="","",
VLOOKUP(MOD(ROW(A1923)-2, 参照用!$J$12) + 1,参照用!$N$1:$P$50,3,0)
)</f>
        <v>頓服</v>
      </c>
      <c r="G1923">
        <f xml:space="preserve">
IF(A1923="","",
IFERROR(
INDEX(中間シート!$B:$CB,
MATCH(A1923&amp;B1923,中間シート!$A$1:$A$149,0),
MATCH(F1923,中間シート!$B$2:$CB$2,0)
),
"")
)</f>
        <v>0</v>
      </c>
      <c r="H1923">
        <f t="shared" ref="H1923:H1986" si="90">IFERROR(IF(VALUE(G1923)&gt;100,"",VALUE(G1923)),"")</f>
        <v>0</v>
      </c>
      <c r="I1923" t="str">
        <f t="shared" ref="I1923:I1986" si="91">IF(H1923="",G1923,"")</f>
        <v/>
      </c>
      <c r="J1923" t="str">
        <f xml:space="preserve">
_xlfn.SWITCH(E1923,
"良好サイン",H1923*VLOOKUP(F1923,参照用!$P$2:$Q$55,2,0),
"注意サイン",H1923*VLOOKUP(F1923,参照用!$P$2:$Q$55,2,0),
""
)</f>
        <v/>
      </c>
      <c r="K1923" s="20">
        <f t="shared" ref="K1923:K1986" si="92">IFERROR(IF(A1923="","",(60+SUMIFS($J$1:$J$3999,$A$1:$A$3999,A1923,$B$1:$B$3999,B1923)))
/
(1+SUMIFS(H:H,A:A,A1923,B:B,B1923,E:E,"悪化サイン")),"")</f>
        <v>60</v>
      </c>
    </row>
    <row r="1924" spans="1:11" x14ac:dyDescent="0.2">
      <c r="A1924" s="8">
        <f>IF(INDEX(中間シート!B$1:B$149,QUOTIENT(ROW(A1924)-2, 参照用!$J$12) + 3,1)&gt;0,
INDEX(中間シート!B$1:B$149,QUOTIENT(ROW(A1924)-2, 参照用!$J$12) + 3,1),
"")</f>
        <v>46041</v>
      </c>
      <c r="B1924" s="8" t="str">
        <f>IF(INDEX(中間シート!D$1:D$149,QUOTIENT(ROW(B1924)-2, 参照用!$J$12) + 3,1)&gt;0,
INDEX(中間シート!D$1:D$149,QUOTIENT(ROW(B1924)-2, 参照用!$J$12) + 3,1),
"")</f>
        <v>朝</v>
      </c>
      <c r="C1924" s="8" t="str">
        <f>INDEX(中間シート!$A$1:$AZ$149,MATCH(A1924&amp;B1924,中間シート!$A$1:$A$149,0),MATCH(C$1,中間シート!$A$2:$AZ$2,0))</f>
        <v/>
      </c>
      <c r="D1924" s="8" t="str">
        <f>INDEX(中間シート!$A$1:$AZ$149,MATCH($A1924&amp;$B1924,中間シート!$A$1:$A$149,0),MATCH(D$1,中間シート!$A$2:$AZ$2,0))</f>
        <v/>
      </c>
      <c r="E1924" t="str">
        <f>IF(
A1924="","",
VLOOKUP(MOD(ROW(A1924)-2, 参照用!$J$12) + 1,参照用!$N$1:$P$50,2,0)
)</f>
        <v>リカバリー</v>
      </c>
      <c r="F1924" t="str">
        <f xml:space="preserve">
IF(A1924="","",
VLOOKUP(MOD(ROW(A1924)-2, 参照用!$J$12) + 1,参照用!$N$1:$P$50,3,0)
)</f>
        <v>散歩</v>
      </c>
      <c r="G1924">
        <f xml:space="preserve">
IF(A1924="","",
IFERROR(
INDEX(中間シート!$B:$CB,
MATCH(A1924&amp;B1924,中間シート!$A$1:$A$149,0),
MATCH(F1924,中間シート!$B$2:$CB$2,0)
),
"")
)</f>
        <v>0</v>
      </c>
      <c r="H1924">
        <f t="shared" si="90"/>
        <v>0</v>
      </c>
      <c r="I1924" t="str">
        <f t="shared" si="91"/>
        <v/>
      </c>
      <c r="J1924" t="str">
        <f xml:space="preserve">
_xlfn.SWITCH(E1924,
"良好サイン",H1924*VLOOKUP(F1924,参照用!$P$2:$Q$55,2,0),
"注意サイン",H1924*VLOOKUP(F1924,参照用!$P$2:$Q$55,2,0),
""
)</f>
        <v/>
      </c>
      <c r="K1924" s="20">
        <f t="shared" si="92"/>
        <v>60</v>
      </c>
    </row>
    <row r="1925" spans="1:11" x14ac:dyDescent="0.2">
      <c r="A1925" s="8">
        <f>IF(INDEX(中間シート!B$1:B$149,QUOTIENT(ROW(A1925)-2, 参照用!$J$12) + 3,1)&gt;0,
INDEX(中間シート!B$1:B$149,QUOTIENT(ROW(A1925)-2, 参照用!$J$12) + 3,1),
"")</f>
        <v>46041</v>
      </c>
      <c r="B1925" s="8" t="str">
        <f>IF(INDEX(中間シート!D$1:D$149,QUOTIENT(ROW(B1925)-2, 参照用!$J$12) + 3,1)&gt;0,
INDEX(中間シート!D$1:D$149,QUOTIENT(ROW(B1925)-2, 参照用!$J$12) + 3,1),
"")</f>
        <v>朝</v>
      </c>
      <c r="C1925" s="8" t="str">
        <f>INDEX(中間シート!$A$1:$AZ$149,MATCH(A1925&amp;B1925,中間シート!$A$1:$A$149,0),MATCH(C$1,中間シート!$A$2:$AZ$2,0))</f>
        <v/>
      </c>
      <c r="D1925" s="8" t="str">
        <f>INDEX(中間シート!$A$1:$AZ$149,MATCH($A1925&amp;$B1925,中間シート!$A$1:$A$149,0),MATCH(D$1,中間シート!$A$2:$AZ$2,0))</f>
        <v/>
      </c>
      <c r="E1925" t="str">
        <f>IF(
A1925="","",
VLOOKUP(MOD(ROW(A1925)-2, 参照用!$J$12) + 1,参照用!$N$1:$P$50,2,0)
)</f>
        <v>服薬</v>
      </c>
      <c r="F1925" t="str">
        <f xml:space="preserve">
IF(A1925="","",
VLOOKUP(MOD(ROW(A1925)-2, 参照用!$J$12) + 1,参照用!$N$1:$P$50,3,0)
)</f>
        <v>いつもの薬</v>
      </c>
      <c r="G1925">
        <f xml:space="preserve">
IF(A1925="","",
IFERROR(
INDEX(中間シート!$B:$CB,
MATCH(A1925&amp;B1925,中間シート!$A$1:$A$149,0),
MATCH(F1925,中間シート!$B$2:$CB$2,0)
),
"")
)</f>
        <v>0</v>
      </c>
      <c r="H1925">
        <f t="shared" si="90"/>
        <v>0</v>
      </c>
      <c r="I1925" t="str">
        <f t="shared" si="91"/>
        <v/>
      </c>
      <c r="J1925" t="str">
        <f xml:space="preserve">
_xlfn.SWITCH(E1925,
"良好サイン",H1925*VLOOKUP(F1925,参照用!$P$2:$Q$55,2,0),
"注意サイン",H1925*VLOOKUP(F1925,参照用!$P$2:$Q$55,2,0),
""
)</f>
        <v/>
      </c>
      <c r="K1925" s="20">
        <f t="shared" si="92"/>
        <v>60</v>
      </c>
    </row>
    <row r="1926" spans="1:11" x14ac:dyDescent="0.2">
      <c r="A1926" s="8">
        <f>IF(INDEX(中間シート!B$1:B$149,QUOTIENT(ROW(A1926)-2, 参照用!$J$12) + 3,1)&gt;0,
INDEX(中間シート!B$1:B$149,QUOTIENT(ROW(A1926)-2, 参照用!$J$12) + 3,1),
"")</f>
        <v>46041</v>
      </c>
      <c r="B1926" s="8" t="str">
        <f>IF(INDEX(中間シート!D$1:D$149,QUOTIENT(ROW(B1926)-2, 参照用!$J$12) + 3,1)&gt;0,
INDEX(中間シート!D$1:D$149,QUOTIENT(ROW(B1926)-2, 参照用!$J$12) + 3,1),
"")</f>
        <v>朝</v>
      </c>
      <c r="C1926" s="8" t="str">
        <f>INDEX(中間シート!$A$1:$AZ$149,MATCH(A1926&amp;B1926,中間シート!$A$1:$A$149,0),MATCH(C$1,中間シート!$A$2:$AZ$2,0))</f>
        <v/>
      </c>
      <c r="D1926" s="8" t="str">
        <f>INDEX(中間シート!$A$1:$AZ$149,MATCH($A1926&amp;$B1926,中間シート!$A$1:$A$149,0),MATCH(D$1,中間シート!$A$2:$AZ$2,0))</f>
        <v/>
      </c>
      <c r="E1926" t="str">
        <f>IF(
A1926="","",
VLOOKUP(MOD(ROW(A1926)-2, 参照用!$J$12) + 1,参照用!$N$1:$P$50,2,0)
)</f>
        <v>備考</v>
      </c>
      <c r="F1926" t="str">
        <f xml:space="preserve">
IF(A1926="","",
VLOOKUP(MOD(ROW(A1926)-2, 参照用!$J$12) + 1,参照用!$N$1:$P$50,3,0)
)</f>
        <v>コメント</v>
      </c>
      <c r="G1926" t="str">
        <f xml:space="preserve">
IF(A1926="","",
IFERROR(
INDEX(中間シート!$B:$CB,
MATCH(A1926&amp;B1926,中間シート!$A$1:$A$149,0),
MATCH(F1926,中間シート!$B$2:$CB$2,0)
),
"")
)</f>
        <v/>
      </c>
      <c r="H1926" t="str">
        <f t="shared" si="90"/>
        <v/>
      </c>
      <c r="I1926" t="str">
        <f t="shared" si="91"/>
        <v/>
      </c>
      <c r="J1926" t="str">
        <f xml:space="preserve">
_xlfn.SWITCH(E1926,
"良好サイン",H1926*VLOOKUP(F1926,参照用!$P$2:$Q$55,2,0),
"注意サイン",H1926*VLOOKUP(F1926,参照用!$P$2:$Q$55,2,0),
""
)</f>
        <v/>
      </c>
      <c r="K1926" s="20">
        <f t="shared" si="92"/>
        <v>60</v>
      </c>
    </row>
    <row r="1927" spans="1:11" x14ac:dyDescent="0.2">
      <c r="A1927" s="8">
        <f>IF(INDEX(中間シート!B$1:B$149,QUOTIENT(ROW(A1927)-2, 参照用!$J$12) + 3,1)&gt;0,
INDEX(中間シート!B$1:B$149,QUOTIENT(ROW(A1927)-2, 参照用!$J$12) + 3,1),
"")</f>
        <v>46041</v>
      </c>
      <c r="B1927" s="8" t="str">
        <f>IF(INDEX(中間シート!D$1:D$149,QUOTIENT(ROW(B1927)-2, 参照用!$J$12) + 3,1)&gt;0,
INDEX(中間シート!D$1:D$149,QUOTIENT(ROW(B1927)-2, 参照用!$J$12) + 3,1),
"")</f>
        <v>昼</v>
      </c>
      <c r="C1927" s="8" t="str">
        <f>INDEX(中間シート!$A$1:$AZ$149,MATCH(A1927&amp;B1927,中間シート!$A$1:$A$149,0),MATCH(C$1,中間シート!$A$2:$AZ$2,0))</f>
        <v/>
      </c>
      <c r="D1927" s="8" t="str">
        <f>INDEX(中間シート!$A$1:$AZ$149,MATCH($A1927&amp;$B1927,中間シート!$A$1:$A$149,0),MATCH(D$1,中間シート!$A$2:$AZ$2,0))</f>
        <v/>
      </c>
      <c r="E1927" t="str">
        <f>IF(
A1927="","",
VLOOKUP(MOD(ROW(A1927)-2, 参照用!$J$12) + 1,参照用!$N$1:$P$50,2,0)
)</f>
        <v>日付</v>
      </c>
      <c r="F1927" t="str">
        <f xml:space="preserve">
IF(A1927="","",
VLOOKUP(MOD(ROW(A1927)-2, 参照用!$J$12) + 1,参照用!$N$1:$P$50,3,0)
)</f>
        <v>日付</v>
      </c>
      <c r="G1927">
        <f xml:space="preserve">
IF(A1927="","",
IFERROR(
INDEX(中間シート!$B:$CB,
MATCH(A1927&amp;B1927,中間シート!$A$1:$A$149,0),
MATCH(F1927,中間シート!$B$2:$CB$2,0)
),
"")
)</f>
        <v>46041</v>
      </c>
      <c r="H1927" t="str">
        <f t="shared" si="90"/>
        <v/>
      </c>
      <c r="I1927">
        <f t="shared" si="91"/>
        <v>46041</v>
      </c>
      <c r="J1927" t="str">
        <f xml:space="preserve">
_xlfn.SWITCH(E1927,
"良好サイン",H1927*VLOOKUP(F1927,参照用!$P$2:$Q$55,2,0),
"注意サイン",H1927*VLOOKUP(F1927,参照用!$P$2:$Q$55,2,0),
""
)</f>
        <v/>
      </c>
      <c r="K1927" s="20">
        <f t="shared" si="92"/>
        <v>60</v>
      </c>
    </row>
    <row r="1928" spans="1:11" x14ac:dyDescent="0.2">
      <c r="A1928" s="8">
        <f>IF(INDEX(中間シート!B$1:B$149,QUOTIENT(ROW(A1928)-2, 参照用!$J$12) + 3,1)&gt;0,
INDEX(中間シート!B$1:B$149,QUOTIENT(ROW(A1928)-2, 参照用!$J$12) + 3,1),
"")</f>
        <v>46041</v>
      </c>
      <c r="B1928" s="8" t="str">
        <f>IF(INDEX(中間シート!D$1:D$149,QUOTIENT(ROW(B1928)-2, 参照用!$J$12) + 3,1)&gt;0,
INDEX(中間シート!D$1:D$149,QUOTIENT(ROW(B1928)-2, 参照用!$J$12) + 3,1),
"")</f>
        <v>昼</v>
      </c>
      <c r="C1928" s="8" t="str">
        <f>INDEX(中間シート!$A$1:$AZ$149,MATCH(A1928&amp;B1928,中間シート!$A$1:$A$149,0),MATCH(C$1,中間シート!$A$2:$AZ$2,0))</f>
        <v/>
      </c>
      <c r="D1928" s="8" t="str">
        <f>INDEX(中間シート!$A$1:$AZ$149,MATCH($A1928&amp;$B1928,中間シート!$A$1:$A$149,0),MATCH(D$1,中間シート!$A$2:$AZ$2,0))</f>
        <v/>
      </c>
      <c r="E1928" t="str">
        <f>IF(
A1928="","",
VLOOKUP(MOD(ROW(A1928)-2, 参照用!$J$12) + 1,参照用!$N$1:$P$50,2,0)
)</f>
        <v>曜日</v>
      </c>
      <c r="F1928" t="str">
        <f xml:space="preserve">
IF(A1928="","",
VLOOKUP(MOD(ROW(A1928)-2, 参照用!$J$12) + 1,参照用!$N$1:$P$50,3,0)
)</f>
        <v>曜日</v>
      </c>
      <c r="G1928" t="str">
        <f xml:space="preserve">
IF(A1928="","",
IFERROR(
INDEX(中間シート!$B:$CB,
MATCH(A1928&amp;B1928,中間シート!$A$1:$A$149,0),
MATCH(F1928,中間シート!$B$2:$CB$2,0)
),
"")
)</f>
        <v>月</v>
      </c>
      <c r="H1928" t="str">
        <f t="shared" si="90"/>
        <v/>
      </c>
      <c r="I1928" t="str">
        <f t="shared" si="91"/>
        <v>月</v>
      </c>
      <c r="J1928" t="str">
        <f xml:space="preserve">
_xlfn.SWITCH(E1928,
"良好サイン",H1928*VLOOKUP(F1928,参照用!$P$2:$Q$55,2,0),
"注意サイン",H1928*VLOOKUP(F1928,参照用!$P$2:$Q$55,2,0),
""
)</f>
        <v/>
      </c>
      <c r="K1928" s="20">
        <f t="shared" si="92"/>
        <v>60</v>
      </c>
    </row>
    <row r="1929" spans="1:11" x14ac:dyDescent="0.2">
      <c r="A1929" s="8">
        <f>IF(INDEX(中間シート!B$1:B$149,QUOTIENT(ROW(A1929)-2, 参照用!$J$12) + 3,1)&gt;0,
INDEX(中間シート!B$1:B$149,QUOTIENT(ROW(A1929)-2, 参照用!$J$12) + 3,1),
"")</f>
        <v>46041</v>
      </c>
      <c r="B1929" s="8" t="str">
        <f>IF(INDEX(中間シート!D$1:D$149,QUOTIENT(ROW(B1929)-2, 参照用!$J$12) + 3,1)&gt;0,
INDEX(中間シート!D$1:D$149,QUOTIENT(ROW(B1929)-2, 参照用!$J$12) + 3,1),
"")</f>
        <v>昼</v>
      </c>
      <c r="C1929" s="8" t="str">
        <f>INDEX(中間シート!$A$1:$AZ$149,MATCH(A1929&amp;B1929,中間シート!$A$1:$A$149,0),MATCH(C$1,中間シート!$A$2:$AZ$2,0))</f>
        <v/>
      </c>
      <c r="D1929" s="8" t="str">
        <f>INDEX(中間シート!$A$1:$AZ$149,MATCH($A1929&amp;$B1929,中間シート!$A$1:$A$149,0),MATCH(D$1,中間シート!$A$2:$AZ$2,0))</f>
        <v/>
      </c>
      <c r="E1929" t="str">
        <f>IF(
A1929="","",
VLOOKUP(MOD(ROW(A1929)-2, 参照用!$J$12) + 1,参照用!$N$1:$P$50,2,0)
)</f>
        <v>時間帯</v>
      </c>
      <c r="F1929" t="str">
        <f xml:space="preserve">
IF(A1929="","",
VLOOKUP(MOD(ROW(A1929)-2, 参照用!$J$12) + 1,参照用!$N$1:$P$50,3,0)
)</f>
        <v>時間帯</v>
      </c>
      <c r="G1929" t="str">
        <f xml:space="preserve">
IF(A1929="","",
IFERROR(
INDEX(中間シート!$B:$CB,
MATCH(A1929&amp;B1929,中間シート!$A$1:$A$149,0),
MATCH(F1929,中間シート!$B$2:$CB$2,0)
),
"")
)</f>
        <v>昼</v>
      </c>
      <c r="H1929" t="str">
        <f t="shared" si="90"/>
        <v/>
      </c>
      <c r="I1929" t="str">
        <f t="shared" si="91"/>
        <v>昼</v>
      </c>
      <c r="J1929" t="str">
        <f xml:space="preserve">
_xlfn.SWITCH(E1929,
"良好サイン",H1929*VLOOKUP(F1929,参照用!$P$2:$Q$55,2,0),
"注意サイン",H1929*VLOOKUP(F1929,参照用!$P$2:$Q$55,2,0),
""
)</f>
        <v/>
      </c>
      <c r="K1929" s="20">
        <f t="shared" si="92"/>
        <v>60</v>
      </c>
    </row>
    <row r="1930" spans="1:11" x14ac:dyDescent="0.2">
      <c r="A1930" s="8">
        <f>IF(INDEX(中間シート!B$1:B$149,QUOTIENT(ROW(A1930)-2, 参照用!$J$12) + 3,1)&gt;0,
INDEX(中間シート!B$1:B$149,QUOTIENT(ROW(A1930)-2, 参照用!$J$12) + 3,1),
"")</f>
        <v>46041</v>
      </c>
      <c r="B1930" s="8" t="str">
        <f>IF(INDEX(中間シート!D$1:D$149,QUOTIENT(ROW(B1930)-2, 参照用!$J$12) + 3,1)&gt;0,
INDEX(中間シート!D$1:D$149,QUOTIENT(ROW(B1930)-2, 参照用!$J$12) + 3,1),
"")</f>
        <v>昼</v>
      </c>
      <c r="C1930" s="8" t="str">
        <f>INDEX(中間シート!$A$1:$AZ$149,MATCH(A1930&amp;B1930,中間シート!$A$1:$A$149,0),MATCH(C$1,中間シート!$A$2:$AZ$2,0))</f>
        <v/>
      </c>
      <c r="D1930" s="8" t="str">
        <f>INDEX(中間シート!$A$1:$AZ$149,MATCH($A1930&amp;$B1930,中間シート!$A$1:$A$149,0),MATCH(D$1,中間シート!$A$2:$AZ$2,0))</f>
        <v/>
      </c>
      <c r="E1930" t="str">
        <f>IF(
A1930="","",
VLOOKUP(MOD(ROW(A1930)-2, 参照用!$J$12) + 1,参照用!$N$1:$P$50,2,0)
)</f>
        <v>気候</v>
      </c>
      <c r="F1930" t="str">
        <f xml:space="preserve">
IF(A1930="","",
VLOOKUP(MOD(ROW(A1930)-2, 参照用!$J$12) + 1,参照用!$N$1:$P$50,3,0)
)</f>
        <v>天気</v>
      </c>
      <c r="G1930" t="str">
        <f xml:space="preserve">
IF(A1930="","",
IFERROR(
INDEX(中間シート!$B:$CB,
MATCH(A1930&amp;B1930,中間シート!$A$1:$A$149,0),
MATCH(F1930,中間シート!$B$2:$CB$2,0)
),
"")
)</f>
        <v/>
      </c>
      <c r="H1930" t="str">
        <f t="shared" si="90"/>
        <v/>
      </c>
      <c r="I1930" t="str">
        <f t="shared" si="91"/>
        <v/>
      </c>
      <c r="J1930" t="str">
        <f xml:space="preserve">
_xlfn.SWITCH(E1930,
"良好サイン",H1930*VLOOKUP(F1930,参照用!$P$2:$Q$55,2,0),
"注意サイン",H1930*VLOOKUP(F1930,参照用!$P$2:$Q$55,2,0),
""
)</f>
        <v/>
      </c>
      <c r="K1930" s="20">
        <f t="shared" si="92"/>
        <v>60</v>
      </c>
    </row>
    <row r="1931" spans="1:11" x14ac:dyDescent="0.2">
      <c r="A1931" s="8">
        <f>IF(INDEX(中間シート!B$1:B$149,QUOTIENT(ROW(A1931)-2, 参照用!$J$12) + 3,1)&gt;0,
INDEX(中間シート!B$1:B$149,QUOTIENT(ROW(A1931)-2, 参照用!$J$12) + 3,1),
"")</f>
        <v>46041</v>
      </c>
      <c r="B1931" s="8" t="str">
        <f>IF(INDEX(中間シート!D$1:D$149,QUOTIENT(ROW(B1931)-2, 参照用!$J$12) + 3,1)&gt;0,
INDEX(中間シート!D$1:D$149,QUOTIENT(ROW(B1931)-2, 参照用!$J$12) + 3,1),
"")</f>
        <v>昼</v>
      </c>
      <c r="C1931" s="8" t="str">
        <f>INDEX(中間シート!$A$1:$AZ$149,MATCH(A1931&amp;B1931,中間シート!$A$1:$A$149,0),MATCH(C$1,中間シート!$A$2:$AZ$2,0))</f>
        <v/>
      </c>
      <c r="D1931" s="8" t="str">
        <f>INDEX(中間シート!$A$1:$AZ$149,MATCH($A1931&amp;$B1931,中間シート!$A$1:$A$149,0),MATCH(D$1,中間シート!$A$2:$AZ$2,0))</f>
        <v/>
      </c>
      <c r="E1931" t="str">
        <f>IF(
A1931="","",
VLOOKUP(MOD(ROW(A1931)-2, 参照用!$J$12) + 1,参照用!$N$1:$P$50,2,0)
)</f>
        <v>気候</v>
      </c>
      <c r="F1931" t="str">
        <f xml:space="preserve">
IF(A1931="","",
VLOOKUP(MOD(ROW(A1931)-2, 参照用!$J$12) + 1,参照用!$N$1:$P$50,3,0)
)</f>
        <v>気温</v>
      </c>
      <c r="G1931" t="str">
        <f xml:space="preserve">
IF(A1931="","",
IFERROR(
INDEX(中間シート!$B:$CB,
MATCH(A1931&amp;B1931,中間シート!$A$1:$A$149,0),
MATCH(F1931,中間シート!$B$2:$CB$2,0)
),
"")
)</f>
        <v/>
      </c>
      <c r="H1931" t="str">
        <f t="shared" si="90"/>
        <v/>
      </c>
      <c r="I1931" t="str">
        <f t="shared" si="91"/>
        <v/>
      </c>
      <c r="J1931" t="str">
        <f xml:space="preserve">
_xlfn.SWITCH(E1931,
"良好サイン",H1931*VLOOKUP(F1931,参照用!$P$2:$Q$55,2,0),
"注意サイン",H1931*VLOOKUP(F1931,参照用!$P$2:$Q$55,2,0),
""
)</f>
        <v/>
      </c>
      <c r="K1931" s="20">
        <f t="shared" si="92"/>
        <v>60</v>
      </c>
    </row>
    <row r="1932" spans="1:11" x14ac:dyDescent="0.2">
      <c r="A1932" s="8">
        <f>IF(INDEX(中間シート!B$1:B$149,QUOTIENT(ROW(A1932)-2, 参照用!$J$12) + 3,1)&gt;0,
INDEX(中間シート!B$1:B$149,QUOTIENT(ROW(A1932)-2, 参照用!$J$12) + 3,1),
"")</f>
        <v>46041</v>
      </c>
      <c r="B1932" s="8" t="str">
        <f>IF(INDEX(中間シート!D$1:D$149,QUOTIENT(ROW(B1932)-2, 参照用!$J$12) + 3,1)&gt;0,
INDEX(中間シート!D$1:D$149,QUOTIENT(ROW(B1932)-2, 参照用!$J$12) + 3,1),
"")</f>
        <v>昼</v>
      </c>
      <c r="C1932" s="8" t="str">
        <f>INDEX(中間シート!$A$1:$AZ$149,MATCH(A1932&amp;B1932,中間シート!$A$1:$A$149,0),MATCH(C$1,中間シート!$A$2:$AZ$2,0))</f>
        <v/>
      </c>
      <c r="D1932" s="8" t="str">
        <f>INDEX(中間シート!$A$1:$AZ$149,MATCH($A1932&amp;$B1932,中間シート!$A$1:$A$149,0),MATCH(D$1,中間シート!$A$2:$AZ$2,0))</f>
        <v/>
      </c>
      <c r="E1932" t="str">
        <f>IF(
A1932="","",
VLOOKUP(MOD(ROW(A1932)-2, 参照用!$J$12) + 1,参照用!$N$1:$P$50,2,0)
)</f>
        <v>基礎指標</v>
      </c>
      <c r="F1932" t="str">
        <f xml:space="preserve">
IF(A1932="","",
VLOOKUP(MOD(ROW(A1932)-2, 参照用!$J$12) + 1,参照用!$N$1:$P$50,3,0)
)</f>
        <v>睡眠</v>
      </c>
      <c r="G1932">
        <f xml:space="preserve">
IF(A1932="","",
IFERROR(
INDEX(中間シート!$B:$CB,
MATCH(A1932&amp;B1932,中間シート!$A$1:$A$149,0),
MATCH(F1932,中間シート!$B$2:$CB$2,0)
),
"")
)</f>
        <v>0</v>
      </c>
      <c r="H1932">
        <f t="shared" si="90"/>
        <v>0</v>
      </c>
      <c r="I1932" t="str">
        <f t="shared" si="91"/>
        <v/>
      </c>
      <c r="J1932" t="str">
        <f xml:space="preserve">
_xlfn.SWITCH(E1932,
"良好サイン",H1932*VLOOKUP(F1932,参照用!$P$2:$Q$55,2,0),
"注意サイン",H1932*VLOOKUP(F1932,参照用!$P$2:$Q$55,2,0),
""
)</f>
        <v/>
      </c>
      <c r="K1932" s="20">
        <f t="shared" si="92"/>
        <v>60</v>
      </c>
    </row>
    <row r="1933" spans="1:11" x14ac:dyDescent="0.2">
      <c r="A1933" s="8">
        <f>IF(INDEX(中間シート!B$1:B$149,QUOTIENT(ROW(A1933)-2, 参照用!$J$12) + 3,1)&gt;0,
INDEX(中間シート!B$1:B$149,QUOTIENT(ROW(A1933)-2, 参照用!$J$12) + 3,1),
"")</f>
        <v>46041</v>
      </c>
      <c r="B1933" s="8" t="str">
        <f>IF(INDEX(中間シート!D$1:D$149,QUOTIENT(ROW(B1933)-2, 参照用!$J$12) + 3,1)&gt;0,
INDEX(中間シート!D$1:D$149,QUOTIENT(ROW(B1933)-2, 参照用!$J$12) + 3,1),
"")</f>
        <v>昼</v>
      </c>
      <c r="C1933" s="8" t="str">
        <f>INDEX(中間シート!$A$1:$AZ$149,MATCH(A1933&amp;B1933,中間シート!$A$1:$A$149,0),MATCH(C$1,中間シート!$A$2:$AZ$2,0))</f>
        <v/>
      </c>
      <c r="D1933" s="8" t="str">
        <f>INDEX(中間シート!$A$1:$AZ$149,MATCH($A1933&amp;$B1933,中間シート!$A$1:$A$149,0),MATCH(D$1,中間シート!$A$2:$AZ$2,0))</f>
        <v/>
      </c>
      <c r="E1933" t="str">
        <f>IF(
A1933="","",
VLOOKUP(MOD(ROW(A1933)-2, 参照用!$J$12) + 1,参照用!$N$1:$P$50,2,0)
)</f>
        <v>基礎指標</v>
      </c>
      <c r="F1933" t="str">
        <f xml:space="preserve">
IF(A1933="","",
VLOOKUP(MOD(ROW(A1933)-2, 参照用!$J$12) + 1,参照用!$N$1:$P$50,3,0)
)</f>
        <v>食事</v>
      </c>
      <c r="G1933">
        <f xml:space="preserve">
IF(A1933="","",
IFERROR(
INDEX(中間シート!$B:$CB,
MATCH(A1933&amp;B1933,中間シート!$A$1:$A$149,0),
MATCH(F1933,中間シート!$B$2:$CB$2,0)
),
"")
)</f>
        <v>0</v>
      </c>
      <c r="H1933">
        <f t="shared" si="90"/>
        <v>0</v>
      </c>
      <c r="I1933" t="str">
        <f t="shared" si="91"/>
        <v/>
      </c>
      <c r="J1933" t="str">
        <f xml:space="preserve">
_xlfn.SWITCH(E1933,
"良好サイン",H1933*VLOOKUP(F1933,参照用!$P$2:$Q$55,2,0),
"注意サイン",H1933*VLOOKUP(F1933,参照用!$P$2:$Q$55,2,0),
""
)</f>
        <v/>
      </c>
      <c r="K1933" s="20">
        <f t="shared" si="92"/>
        <v>60</v>
      </c>
    </row>
    <row r="1934" spans="1:11" x14ac:dyDescent="0.2">
      <c r="A1934" s="8">
        <f>IF(INDEX(中間シート!B$1:B$149,QUOTIENT(ROW(A1934)-2, 参照用!$J$12) + 3,1)&gt;0,
INDEX(中間シート!B$1:B$149,QUOTIENT(ROW(A1934)-2, 参照用!$J$12) + 3,1),
"")</f>
        <v>46041</v>
      </c>
      <c r="B1934" s="8" t="str">
        <f>IF(INDEX(中間シート!D$1:D$149,QUOTIENT(ROW(B1934)-2, 参照用!$J$12) + 3,1)&gt;0,
INDEX(中間シート!D$1:D$149,QUOTIENT(ROW(B1934)-2, 参照用!$J$12) + 3,1),
"")</f>
        <v>昼</v>
      </c>
      <c r="C1934" s="8" t="str">
        <f>INDEX(中間シート!$A$1:$AZ$149,MATCH(A1934&amp;B1934,中間シート!$A$1:$A$149,0),MATCH(C$1,中間シート!$A$2:$AZ$2,0))</f>
        <v/>
      </c>
      <c r="D1934" s="8" t="str">
        <f>INDEX(中間シート!$A$1:$AZ$149,MATCH($A1934&amp;$B1934,中間シート!$A$1:$A$149,0),MATCH(D$1,中間シート!$A$2:$AZ$2,0))</f>
        <v/>
      </c>
      <c r="E1934" t="str">
        <f>IF(
A1934="","",
VLOOKUP(MOD(ROW(A1934)-2, 参照用!$J$12) + 1,参照用!$N$1:$P$50,2,0)
)</f>
        <v>基礎指標</v>
      </c>
      <c r="F1934" t="str">
        <f xml:space="preserve">
IF(A1934="","",
VLOOKUP(MOD(ROW(A1934)-2, 参照用!$J$12) + 1,参照用!$N$1:$P$50,3,0)
)</f>
        <v>ストレス</v>
      </c>
      <c r="G1934">
        <f xml:space="preserve">
IF(A1934="","",
IFERROR(
INDEX(中間シート!$B:$CB,
MATCH(A1934&amp;B1934,中間シート!$A$1:$A$149,0),
MATCH(F1934,中間シート!$B$2:$CB$2,0)
),
"")
)</f>
        <v>0</v>
      </c>
      <c r="H1934">
        <f t="shared" si="90"/>
        <v>0</v>
      </c>
      <c r="I1934" t="str">
        <f t="shared" si="91"/>
        <v/>
      </c>
      <c r="J1934" t="str">
        <f xml:space="preserve">
_xlfn.SWITCH(E1934,
"良好サイン",H1934*VLOOKUP(F1934,参照用!$P$2:$Q$55,2,0),
"注意サイン",H1934*VLOOKUP(F1934,参照用!$P$2:$Q$55,2,0),
""
)</f>
        <v/>
      </c>
      <c r="K1934" s="20">
        <f t="shared" si="92"/>
        <v>60</v>
      </c>
    </row>
    <row r="1935" spans="1:11" x14ac:dyDescent="0.2">
      <c r="A1935" s="8">
        <f>IF(INDEX(中間シート!B$1:B$149,QUOTIENT(ROW(A1935)-2, 参照用!$J$12) + 3,1)&gt;0,
INDEX(中間シート!B$1:B$149,QUOTIENT(ROW(A1935)-2, 参照用!$J$12) + 3,1),
"")</f>
        <v>46041</v>
      </c>
      <c r="B1935" s="8" t="str">
        <f>IF(INDEX(中間シート!D$1:D$149,QUOTIENT(ROW(B1935)-2, 参照用!$J$12) + 3,1)&gt;0,
INDEX(中間シート!D$1:D$149,QUOTIENT(ROW(B1935)-2, 参照用!$J$12) + 3,1),
"")</f>
        <v>昼</v>
      </c>
      <c r="C1935" s="8" t="str">
        <f>INDEX(中間シート!$A$1:$AZ$149,MATCH(A1935&amp;B1935,中間シート!$A$1:$A$149,0),MATCH(C$1,中間シート!$A$2:$AZ$2,0))</f>
        <v/>
      </c>
      <c r="D1935" s="8" t="str">
        <f>INDEX(中間シート!$A$1:$AZ$149,MATCH($A1935&amp;$B1935,中間シート!$A$1:$A$149,0),MATCH(D$1,中間シート!$A$2:$AZ$2,0))</f>
        <v/>
      </c>
      <c r="E1935" t="str">
        <f>IF(
A1935="","",
VLOOKUP(MOD(ROW(A1935)-2, 参照用!$J$12) + 1,参照用!$N$1:$P$50,2,0)
)</f>
        <v>良好サイン</v>
      </c>
      <c r="F1935" t="str">
        <f xml:space="preserve">
IF(A1935="","",
VLOOKUP(MOD(ROW(A1935)-2, 参照用!$J$12) + 1,参照用!$N$1:$P$50,3,0)
)</f>
        <v>プラス思考</v>
      </c>
      <c r="G1935">
        <f xml:space="preserve">
IF(A1935="","",
IFERROR(
INDEX(中間シート!$B:$CB,
MATCH(A1935&amp;B1935,中間シート!$A$1:$A$149,0),
MATCH(F1935,中間シート!$B$2:$CB$2,0)
),
"")
)</f>
        <v>0</v>
      </c>
      <c r="H1935">
        <f t="shared" si="90"/>
        <v>0</v>
      </c>
      <c r="I1935" t="str">
        <f t="shared" si="91"/>
        <v/>
      </c>
      <c r="J1935">
        <f xml:space="preserve">
_xlfn.SWITCH(E1935,
"良好サイン",H1935*VLOOKUP(F1935,参照用!$P$2:$Q$55,2,0),
"注意サイン",H1935*VLOOKUP(F1935,参照用!$P$2:$Q$55,2,0),
""
)</f>
        <v>0</v>
      </c>
      <c r="K1935" s="20">
        <f t="shared" si="92"/>
        <v>60</v>
      </c>
    </row>
    <row r="1936" spans="1:11" x14ac:dyDescent="0.2">
      <c r="A1936" s="8">
        <f>IF(INDEX(中間シート!B$1:B$149,QUOTIENT(ROW(A1936)-2, 参照用!$J$12) + 3,1)&gt;0,
INDEX(中間シート!B$1:B$149,QUOTIENT(ROW(A1936)-2, 参照用!$J$12) + 3,1),
"")</f>
        <v>46041</v>
      </c>
      <c r="B1936" s="8" t="str">
        <f>IF(INDEX(中間シート!D$1:D$149,QUOTIENT(ROW(B1936)-2, 参照用!$J$12) + 3,1)&gt;0,
INDEX(中間シート!D$1:D$149,QUOTIENT(ROW(B1936)-2, 参照用!$J$12) + 3,1),
"")</f>
        <v>昼</v>
      </c>
      <c r="C1936" s="8" t="str">
        <f>INDEX(中間シート!$A$1:$AZ$149,MATCH(A1936&amp;B1936,中間シート!$A$1:$A$149,0),MATCH(C$1,中間シート!$A$2:$AZ$2,0))</f>
        <v/>
      </c>
      <c r="D1936" s="8" t="str">
        <f>INDEX(中間シート!$A$1:$AZ$149,MATCH($A1936&amp;$B1936,中間シート!$A$1:$A$149,0),MATCH(D$1,中間シート!$A$2:$AZ$2,0))</f>
        <v/>
      </c>
      <c r="E1936" t="str">
        <f>IF(
A1936="","",
VLOOKUP(MOD(ROW(A1936)-2, 参照用!$J$12) + 1,参照用!$N$1:$P$50,2,0)
)</f>
        <v>良好サイン</v>
      </c>
      <c r="F1936" t="str">
        <f xml:space="preserve">
IF(A1936="","",
VLOOKUP(MOD(ROW(A1936)-2, 参照用!$J$12) + 1,参照用!$N$1:$P$50,3,0)
)</f>
        <v>元気</v>
      </c>
      <c r="G1936">
        <f xml:space="preserve">
IF(A1936="","",
IFERROR(
INDEX(中間シート!$B:$CB,
MATCH(A1936&amp;B1936,中間シート!$A$1:$A$149,0),
MATCH(F1936,中間シート!$B$2:$CB$2,0)
),
"")
)</f>
        <v>0</v>
      </c>
      <c r="H1936">
        <f t="shared" si="90"/>
        <v>0</v>
      </c>
      <c r="I1936" t="str">
        <f t="shared" si="91"/>
        <v/>
      </c>
      <c r="J1936">
        <f xml:space="preserve">
_xlfn.SWITCH(E1936,
"良好サイン",H1936*VLOOKUP(F1936,参照用!$P$2:$Q$55,2,0),
"注意サイン",H1936*VLOOKUP(F1936,参照用!$P$2:$Q$55,2,0),
""
)</f>
        <v>0</v>
      </c>
      <c r="K1936" s="20">
        <f t="shared" si="92"/>
        <v>60</v>
      </c>
    </row>
    <row r="1937" spans="1:11" x14ac:dyDescent="0.2">
      <c r="A1937" s="8">
        <f>IF(INDEX(中間シート!B$1:B$149,QUOTIENT(ROW(A1937)-2, 参照用!$J$12) + 3,1)&gt;0,
INDEX(中間シート!B$1:B$149,QUOTIENT(ROW(A1937)-2, 参照用!$J$12) + 3,1),
"")</f>
        <v>46041</v>
      </c>
      <c r="B1937" s="8" t="str">
        <f>IF(INDEX(中間シート!D$1:D$149,QUOTIENT(ROW(B1937)-2, 参照用!$J$12) + 3,1)&gt;0,
INDEX(中間シート!D$1:D$149,QUOTIENT(ROW(B1937)-2, 参照用!$J$12) + 3,1),
"")</f>
        <v>昼</v>
      </c>
      <c r="C1937" s="8" t="str">
        <f>INDEX(中間シート!$A$1:$AZ$149,MATCH(A1937&amp;B1937,中間シート!$A$1:$A$149,0),MATCH(C$1,中間シート!$A$2:$AZ$2,0))</f>
        <v/>
      </c>
      <c r="D1937" s="8" t="str">
        <f>INDEX(中間シート!$A$1:$AZ$149,MATCH($A1937&amp;$B1937,中間シート!$A$1:$A$149,0),MATCH(D$1,中間シート!$A$2:$AZ$2,0))</f>
        <v/>
      </c>
      <c r="E1937" t="str">
        <f>IF(
A1937="","",
VLOOKUP(MOD(ROW(A1937)-2, 参照用!$J$12) + 1,参照用!$N$1:$P$50,2,0)
)</f>
        <v>良好サイン</v>
      </c>
      <c r="F1937" t="str">
        <f xml:space="preserve">
IF(A1937="","",
VLOOKUP(MOD(ROW(A1937)-2, 参照用!$J$12) + 1,参照用!$N$1:$P$50,3,0)
)</f>
        <v>やる気あり</v>
      </c>
      <c r="G1937">
        <f xml:space="preserve">
IF(A1937="","",
IFERROR(
INDEX(中間シート!$B:$CB,
MATCH(A1937&amp;B1937,中間シート!$A$1:$A$149,0),
MATCH(F1937,中間シート!$B$2:$CB$2,0)
),
"")
)</f>
        <v>0</v>
      </c>
      <c r="H1937">
        <f t="shared" si="90"/>
        <v>0</v>
      </c>
      <c r="I1937" t="str">
        <f t="shared" si="91"/>
        <v/>
      </c>
      <c r="J1937">
        <f xml:space="preserve">
_xlfn.SWITCH(E1937,
"良好サイン",H1937*VLOOKUP(F1937,参照用!$P$2:$Q$55,2,0),
"注意サイン",H1937*VLOOKUP(F1937,参照用!$P$2:$Q$55,2,0),
""
)</f>
        <v>0</v>
      </c>
      <c r="K1937" s="20">
        <f t="shared" si="92"/>
        <v>60</v>
      </c>
    </row>
    <row r="1938" spans="1:11" x14ac:dyDescent="0.2">
      <c r="A1938" s="8">
        <f>IF(INDEX(中間シート!B$1:B$149,QUOTIENT(ROW(A1938)-2, 参照用!$J$12) + 3,1)&gt;0,
INDEX(中間シート!B$1:B$149,QUOTIENT(ROW(A1938)-2, 参照用!$J$12) + 3,1),
"")</f>
        <v>46041</v>
      </c>
      <c r="B1938" s="8" t="str">
        <f>IF(INDEX(中間シート!D$1:D$149,QUOTIENT(ROW(B1938)-2, 参照用!$J$12) + 3,1)&gt;0,
INDEX(中間シート!D$1:D$149,QUOTIENT(ROW(B1938)-2, 参照用!$J$12) + 3,1),
"")</f>
        <v>昼</v>
      </c>
      <c r="C1938" s="8" t="str">
        <f>INDEX(中間シート!$A$1:$AZ$149,MATCH(A1938&amp;B1938,中間シート!$A$1:$A$149,0),MATCH(C$1,中間シート!$A$2:$AZ$2,0))</f>
        <v/>
      </c>
      <c r="D1938" s="8" t="str">
        <f>INDEX(中間シート!$A$1:$AZ$149,MATCH($A1938&amp;$B1938,中間シート!$A$1:$A$149,0),MATCH(D$1,中間シート!$A$2:$AZ$2,0))</f>
        <v/>
      </c>
      <c r="E1938" t="str">
        <f>IF(
A1938="","",
VLOOKUP(MOD(ROW(A1938)-2, 参照用!$J$12) + 1,参照用!$N$1:$P$50,2,0)
)</f>
        <v>良好サイン</v>
      </c>
      <c r="F1938" t="str">
        <f xml:space="preserve">
IF(A1938="","",
VLOOKUP(MOD(ROW(A1938)-2, 参照用!$J$12) + 1,参照用!$N$1:$P$50,3,0)
)</f>
        <v>心に余裕</v>
      </c>
      <c r="G1938">
        <f xml:space="preserve">
IF(A1938="","",
IFERROR(
INDEX(中間シート!$B:$CB,
MATCH(A1938&amp;B1938,中間シート!$A$1:$A$149,0),
MATCH(F1938,中間シート!$B$2:$CB$2,0)
),
"")
)</f>
        <v>0</v>
      </c>
      <c r="H1938">
        <f t="shared" si="90"/>
        <v>0</v>
      </c>
      <c r="I1938" t="str">
        <f t="shared" si="91"/>
        <v/>
      </c>
      <c r="J1938">
        <f xml:space="preserve">
_xlfn.SWITCH(E1938,
"良好サイン",H1938*VLOOKUP(F1938,参照用!$P$2:$Q$55,2,0),
"注意サイン",H1938*VLOOKUP(F1938,参照用!$P$2:$Q$55,2,0),
""
)</f>
        <v>0</v>
      </c>
      <c r="K1938" s="20">
        <f t="shared" si="92"/>
        <v>60</v>
      </c>
    </row>
    <row r="1939" spans="1:11" x14ac:dyDescent="0.2">
      <c r="A1939" s="8">
        <f>IF(INDEX(中間シート!B$1:B$149,QUOTIENT(ROW(A1939)-2, 参照用!$J$12) + 3,1)&gt;0,
INDEX(中間シート!B$1:B$149,QUOTIENT(ROW(A1939)-2, 参照用!$J$12) + 3,1),
"")</f>
        <v>46041</v>
      </c>
      <c r="B1939" s="8" t="str">
        <f>IF(INDEX(中間シート!D$1:D$149,QUOTIENT(ROW(B1939)-2, 参照用!$J$12) + 3,1)&gt;0,
INDEX(中間シート!D$1:D$149,QUOTIENT(ROW(B1939)-2, 参照用!$J$12) + 3,1),
"")</f>
        <v>昼</v>
      </c>
      <c r="C1939" s="8" t="str">
        <f>INDEX(中間シート!$A$1:$AZ$149,MATCH(A1939&amp;B1939,中間シート!$A$1:$A$149,0),MATCH(C$1,中間シート!$A$2:$AZ$2,0))</f>
        <v/>
      </c>
      <c r="D1939" s="8" t="str">
        <f>INDEX(中間シート!$A$1:$AZ$149,MATCH($A1939&amp;$B1939,中間シート!$A$1:$A$149,0),MATCH(D$1,中間シート!$A$2:$AZ$2,0))</f>
        <v/>
      </c>
      <c r="E1939" t="str">
        <f>IF(
A1939="","",
VLOOKUP(MOD(ROW(A1939)-2, 参照用!$J$12) + 1,参照用!$N$1:$P$50,2,0)
)</f>
        <v>良好サイン</v>
      </c>
      <c r="F1939" t="str">
        <f xml:space="preserve">
IF(A1939="","",
VLOOKUP(MOD(ROW(A1939)-2, 参照用!$J$12) + 1,参照用!$N$1:$P$50,3,0)
)</f>
        <v>イキイキ</v>
      </c>
      <c r="G1939">
        <f xml:space="preserve">
IF(A1939="","",
IFERROR(
INDEX(中間シート!$B:$CB,
MATCH(A1939&amp;B1939,中間シート!$A$1:$A$149,0),
MATCH(F1939,中間シート!$B$2:$CB$2,0)
),
"")
)</f>
        <v>0</v>
      </c>
      <c r="H1939">
        <f t="shared" si="90"/>
        <v>0</v>
      </c>
      <c r="I1939" t="str">
        <f t="shared" si="91"/>
        <v/>
      </c>
      <c r="J1939">
        <f xml:space="preserve">
_xlfn.SWITCH(E1939,
"良好サイン",H1939*VLOOKUP(F1939,参照用!$P$2:$Q$55,2,0),
"注意サイン",H1939*VLOOKUP(F1939,参照用!$P$2:$Q$55,2,0),
""
)</f>
        <v>0</v>
      </c>
      <c r="K1939" s="20">
        <f t="shared" si="92"/>
        <v>60</v>
      </c>
    </row>
    <row r="1940" spans="1:11" x14ac:dyDescent="0.2">
      <c r="A1940" s="8">
        <f>IF(INDEX(中間シート!B$1:B$149,QUOTIENT(ROW(A1940)-2, 参照用!$J$12) + 3,1)&gt;0,
INDEX(中間シート!B$1:B$149,QUOTIENT(ROW(A1940)-2, 参照用!$J$12) + 3,1),
"")</f>
        <v>46041</v>
      </c>
      <c r="B1940" s="8" t="str">
        <f>IF(INDEX(中間シート!D$1:D$149,QUOTIENT(ROW(B1940)-2, 参照用!$J$12) + 3,1)&gt;0,
INDEX(中間シート!D$1:D$149,QUOTIENT(ROW(B1940)-2, 参照用!$J$12) + 3,1),
"")</f>
        <v>昼</v>
      </c>
      <c r="C1940" s="8" t="str">
        <f>INDEX(中間シート!$A$1:$AZ$149,MATCH(A1940&amp;B1940,中間シート!$A$1:$A$149,0),MATCH(C$1,中間シート!$A$2:$AZ$2,0))</f>
        <v/>
      </c>
      <c r="D1940" s="8" t="str">
        <f>INDEX(中間シート!$A$1:$AZ$149,MATCH($A1940&amp;$B1940,中間シート!$A$1:$A$149,0),MATCH(D$1,中間シート!$A$2:$AZ$2,0))</f>
        <v/>
      </c>
      <c r="E1940" t="str">
        <f>IF(
A1940="","",
VLOOKUP(MOD(ROW(A1940)-2, 参照用!$J$12) + 1,参照用!$N$1:$P$50,2,0)
)</f>
        <v>良好サイン</v>
      </c>
      <c r="F1940" t="str">
        <f xml:space="preserve">
IF(A1940="","",
VLOOKUP(MOD(ROW(A1940)-2, 参照用!$J$12) + 1,参照用!$N$1:$P$50,3,0)
)</f>
        <v>活動的</v>
      </c>
      <c r="G1940">
        <f xml:space="preserve">
IF(A1940="","",
IFERROR(
INDEX(中間シート!$B:$CB,
MATCH(A1940&amp;B1940,中間シート!$A$1:$A$149,0),
MATCH(F1940,中間シート!$B$2:$CB$2,0)
),
"")
)</f>
        <v>0</v>
      </c>
      <c r="H1940">
        <f t="shared" si="90"/>
        <v>0</v>
      </c>
      <c r="I1940" t="str">
        <f t="shared" si="91"/>
        <v/>
      </c>
      <c r="J1940">
        <f xml:space="preserve">
_xlfn.SWITCH(E1940,
"良好サイン",H1940*VLOOKUP(F1940,参照用!$P$2:$Q$55,2,0),
"注意サイン",H1940*VLOOKUP(F1940,参照用!$P$2:$Q$55,2,0),
""
)</f>
        <v>0</v>
      </c>
      <c r="K1940" s="20">
        <f t="shared" si="92"/>
        <v>60</v>
      </c>
    </row>
    <row r="1941" spans="1:11" x14ac:dyDescent="0.2">
      <c r="A1941" s="8">
        <f>IF(INDEX(中間シート!B$1:B$149,QUOTIENT(ROW(A1941)-2, 参照用!$J$12) + 3,1)&gt;0,
INDEX(中間シート!B$1:B$149,QUOTIENT(ROW(A1941)-2, 参照用!$J$12) + 3,1),
"")</f>
        <v>46041</v>
      </c>
      <c r="B1941" s="8" t="str">
        <f>IF(INDEX(中間シート!D$1:D$149,QUOTIENT(ROW(B1941)-2, 参照用!$J$12) + 3,1)&gt;0,
INDEX(中間シート!D$1:D$149,QUOTIENT(ROW(B1941)-2, 参照用!$J$12) + 3,1),
"")</f>
        <v>昼</v>
      </c>
      <c r="C1941" s="8" t="str">
        <f>INDEX(中間シート!$A$1:$AZ$149,MATCH(A1941&amp;B1941,中間シート!$A$1:$A$149,0),MATCH(C$1,中間シート!$A$2:$AZ$2,0))</f>
        <v/>
      </c>
      <c r="D1941" s="8" t="str">
        <f>INDEX(中間シート!$A$1:$AZ$149,MATCH($A1941&amp;$B1941,中間シート!$A$1:$A$149,0),MATCH(D$1,中間シート!$A$2:$AZ$2,0))</f>
        <v/>
      </c>
      <c r="E1941" t="str">
        <f>IF(
A1941="","",
VLOOKUP(MOD(ROW(A1941)-2, 参照用!$J$12) + 1,参照用!$N$1:$P$50,2,0)
)</f>
        <v>注意サイン</v>
      </c>
      <c r="F1941" t="str">
        <f xml:space="preserve">
IF(A1941="","",
VLOOKUP(MOD(ROW(A1941)-2, 参照用!$J$12) + 1,参照用!$N$1:$P$50,3,0)
)</f>
        <v>ため息が増加</v>
      </c>
      <c r="G1941">
        <f xml:space="preserve">
IF(A1941="","",
IFERROR(
INDEX(中間シート!$B:$CB,
MATCH(A1941&amp;B1941,中間シート!$A$1:$A$149,0),
MATCH(F1941,中間シート!$B$2:$CB$2,0)
),
"")
)</f>
        <v>0</v>
      </c>
      <c r="H1941">
        <f t="shared" si="90"/>
        <v>0</v>
      </c>
      <c r="I1941" t="str">
        <f t="shared" si="91"/>
        <v/>
      </c>
      <c r="J1941">
        <f xml:space="preserve">
_xlfn.SWITCH(E1941,
"良好サイン",H1941*VLOOKUP(F1941,参照用!$P$2:$Q$55,2,0),
"注意サイン",H1941*VLOOKUP(F1941,参照用!$P$2:$Q$55,2,0),
""
)</f>
        <v>0</v>
      </c>
      <c r="K1941" s="20">
        <f t="shared" si="92"/>
        <v>60</v>
      </c>
    </row>
    <row r="1942" spans="1:11" x14ac:dyDescent="0.2">
      <c r="A1942" s="8">
        <f>IF(INDEX(中間シート!B$1:B$149,QUOTIENT(ROW(A1942)-2, 参照用!$J$12) + 3,1)&gt;0,
INDEX(中間シート!B$1:B$149,QUOTIENT(ROW(A1942)-2, 参照用!$J$12) + 3,1),
"")</f>
        <v>46041</v>
      </c>
      <c r="B1942" s="8" t="str">
        <f>IF(INDEX(中間シート!D$1:D$149,QUOTIENT(ROW(B1942)-2, 参照用!$J$12) + 3,1)&gt;0,
INDEX(中間シート!D$1:D$149,QUOTIENT(ROW(B1942)-2, 参照用!$J$12) + 3,1),
"")</f>
        <v>昼</v>
      </c>
      <c r="C1942" s="8" t="str">
        <f>INDEX(中間シート!$A$1:$AZ$149,MATCH(A1942&amp;B1942,中間シート!$A$1:$A$149,0),MATCH(C$1,中間シート!$A$2:$AZ$2,0))</f>
        <v/>
      </c>
      <c r="D1942" s="8" t="str">
        <f>INDEX(中間シート!$A$1:$AZ$149,MATCH($A1942&amp;$B1942,中間シート!$A$1:$A$149,0),MATCH(D$1,中間シート!$A$2:$AZ$2,0))</f>
        <v/>
      </c>
      <c r="E1942" t="str">
        <f>IF(
A1942="","",
VLOOKUP(MOD(ROW(A1942)-2, 参照用!$J$12) + 1,参照用!$N$1:$P$50,2,0)
)</f>
        <v>注意サイン</v>
      </c>
      <c r="F1942" t="str">
        <f xml:space="preserve">
IF(A1942="","",
VLOOKUP(MOD(ROW(A1942)-2, 参照用!$J$12) + 1,参照用!$N$1:$P$50,3,0)
)</f>
        <v>もやもや</v>
      </c>
      <c r="G1942">
        <f xml:space="preserve">
IF(A1942="","",
IFERROR(
INDEX(中間シート!$B:$CB,
MATCH(A1942&amp;B1942,中間シート!$A$1:$A$149,0),
MATCH(F1942,中間シート!$B$2:$CB$2,0)
),
"")
)</f>
        <v>0</v>
      </c>
      <c r="H1942">
        <f t="shared" si="90"/>
        <v>0</v>
      </c>
      <c r="I1942" t="str">
        <f t="shared" si="91"/>
        <v/>
      </c>
      <c r="J1942">
        <f xml:space="preserve">
_xlfn.SWITCH(E1942,
"良好サイン",H1942*VLOOKUP(F1942,参照用!$P$2:$Q$55,2,0),
"注意サイン",H1942*VLOOKUP(F1942,参照用!$P$2:$Q$55,2,0),
""
)</f>
        <v>0</v>
      </c>
      <c r="K1942" s="20">
        <f t="shared" si="92"/>
        <v>60</v>
      </c>
    </row>
    <row r="1943" spans="1:11" x14ac:dyDescent="0.2">
      <c r="A1943" s="8">
        <f>IF(INDEX(中間シート!B$1:B$149,QUOTIENT(ROW(A1943)-2, 参照用!$J$12) + 3,1)&gt;0,
INDEX(中間シート!B$1:B$149,QUOTIENT(ROW(A1943)-2, 参照用!$J$12) + 3,1),
"")</f>
        <v>46041</v>
      </c>
      <c r="B1943" s="8" t="str">
        <f>IF(INDEX(中間シート!D$1:D$149,QUOTIENT(ROW(B1943)-2, 参照用!$J$12) + 3,1)&gt;0,
INDEX(中間シート!D$1:D$149,QUOTIENT(ROW(B1943)-2, 参照用!$J$12) + 3,1),
"")</f>
        <v>昼</v>
      </c>
      <c r="C1943" s="8" t="str">
        <f>INDEX(中間シート!$A$1:$AZ$149,MATCH(A1943&amp;B1943,中間シート!$A$1:$A$149,0),MATCH(C$1,中間シート!$A$2:$AZ$2,0))</f>
        <v/>
      </c>
      <c r="D1943" s="8" t="str">
        <f>INDEX(中間シート!$A$1:$AZ$149,MATCH($A1943&amp;$B1943,中間シート!$A$1:$A$149,0),MATCH(D$1,中間シート!$A$2:$AZ$2,0))</f>
        <v/>
      </c>
      <c r="E1943" t="str">
        <f>IF(
A1943="","",
VLOOKUP(MOD(ROW(A1943)-2, 参照用!$J$12) + 1,参照用!$N$1:$P$50,2,0)
)</f>
        <v>注意サイン</v>
      </c>
      <c r="F1943" t="str">
        <f xml:space="preserve">
IF(A1943="","",
VLOOKUP(MOD(ROW(A1943)-2, 参照用!$J$12) + 1,参照用!$N$1:$P$50,3,0)
)</f>
        <v>だるい</v>
      </c>
      <c r="G1943">
        <f xml:space="preserve">
IF(A1943="","",
IFERROR(
INDEX(中間シート!$B:$CB,
MATCH(A1943&amp;B1943,中間シート!$A$1:$A$149,0),
MATCH(F1943,中間シート!$B$2:$CB$2,0)
),
"")
)</f>
        <v>0</v>
      </c>
      <c r="H1943">
        <f t="shared" si="90"/>
        <v>0</v>
      </c>
      <c r="I1943" t="str">
        <f t="shared" si="91"/>
        <v/>
      </c>
      <c r="J1943">
        <f xml:space="preserve">
_xlfn.SWITCH(E1943,
"良好サイン",H1943*VLOOKUP(F1943,参照用!$P$2:$Q$55,2,0),
"注意サイン",H1943*VLOOKUP(F1943,参照用!$P$2:$Q$55,2,0),
""
)</f>
        <v>0</v>
      </c>
      <c r="K1943" s="20">
        <f t="shared" si="92"/>
        <v>60</v>
      </c>
    </row>
    <row r="1944" spans="1:11" x14ac:dyDescent="0.2">
      <c r="A1944" s="8">
        <f>IF(INDEX(中間シート!B$1:B$149,QUOTIENT(ROW(A1944)-2, 参照用!$J$12) + 3,1)&gt;0,
INDEX(中間シート!B$1:B$149,QUOTIENT(ROW(A1944)-2, 参照用!$J$12) + 3,1),
"")</f>
        <v>46041</v>
      </c>
      <c r="B1944" s="8" t="str">
        <f>IF(INDEX(中間シート!D$1:D$149,QUOTIENT(ROW(B1944)-2, 参照用!$J$12) + 3,1)&gt;0,
INDEX(中間シート!D$1:D$149,QUOTIENT(ROW(B1944)-2, 参照用!$J$12) + 3,1),
"")</f>
        <v>昼</v>
      </c>
      <c r="C1944" s="8" t="str">
        <f>INDEX(中間シート!$A$1:$AZ$149,MATCH(A1944&amp;B1944,中間シート!$A$1:$A$149,0),MATCH(C$1,中間シート!$A$2:$AZ$2,0))</f>
        <v/>
      </c>
      <c r="D1944" s="8" t="str">
        <f>INDEX(中間シート!$A$1:$AZ$149,MATCH($A1944&amp;$B1944,中間シート!$A$1:$A$149,0),MATCH(D$1,中間シート!$A$2:$AZ$2,0))</f>
        <v/>
      </c>
      <c r="E1944" t="str">
        <f>IF(
A1944="","",
VLOOKUP(MOD(ROW(A1944)-2, 参照用!$J$12) + 1,参照用!$N$1:$P$50,2,0)
)</f>
        <v>注意サイン</v>
      </c>
      <c r="F1944" t="str">
        <f xml:space="preserve">
IF(A1944="","",
VLOOKUP(MOD(ROW(A1944)-2, 参照用!$J$12) + 1,参照用!$N$1:$P$50,3,0)
)</f>
        <v>ぼーっとする</v>
      </c>
      <c r="G1944">
        <f xml:space="preserve">
IF(A1944="","",
IFERROR(
INDEX(中間シート!$B:$CB,
MATCH(A1944&amp;B1944,中間シート!$A$1:$A$149,0),
MATCH(F1944,中間シート!$B$2:$CB$2,0)
),
"")
)</f>
        <v>0</v>
      </c>
      <c r="H1944">
        <f t="shared" si="90"/>
        <v>0</v>
      </c>
      <c r="I1944" t="str">
        <f t="shared" si="91"/>
        <v/>
      </c>
      <c r="J1944">
        <f xml:space="preserve">
_xlfn.SWITCH(E1944,
"良好サイン",H1944*VLOOKUP(F1944,参照用!$P$2:$Q$55,2,0),
"注意サイン",H1944*VLOOKUP(F1944,参照用!$P$2:$Q$55,2,0),
""
)</f>
        <v>0</v>
      </c>
      <c r="K1944" s="20">
        <f t="shared" si="92"/>
        <v>60</v>
      </c>
    </row>
    <row r="1945" spans="1:11" x14ac:dyDescent="0.2">
      <c r="A1945" s="8">
        <f>IF(INDEX(中間シート!B$1:B$149,QUOTIENT(ROW(A1945)-2, 参照用!$J$12) + 3,1)&gt;0,
INDEX(中間シート!B$1:B$149,QUOTIENT(ROW(A1945)-2, 参照用!$J$12) + 3,1),
"")</f>
        <v>46041</v>
      </c>
      <c r="B1945" s="8" t="str">
        <f>IF(INDEX(中間シート!D$1:D$149,QUOTIENT(ROW(B1945)-2, 参照用!$J$12) + 3,1)&gt;0,
INDEX(中間シート!D$1:D$149,QUOTIENT(ROW(B1945)-2, 参照用!$J$12) + 3,1),
"")</f>
        <v>昼</v>
      </c>
      <c r="C1945" s="8" t="str">
        <f>INDEX(中間シート!$A$1:$AZ$149,MATCH(A1945&amp;B1945,中間シート!$A$1:$A$149,0),MATCH(C$1,中間シート!$A$2:$AZ$2,0))</f>
        <v/>
      </c>
      <c r="D1945" s="8" t="str">
        <f>INDEX(中間シート!$A$1:$AZ$149,MATCH($A1945&amp;$B1945,中間シート!$A$1:$A$149,0),MATCH(D$1,中間シート!$A$2:$AZ$2,0))</f>
        <v/>
      </c>
      <c r="E1945" t="str">
        <f>IF(
A1945="","",
VLOOKUP(MOD(ROW(A1945)-2, 参照用!$J$12) + 1,参照用!$N$1:$P$50,2,0)
)</f>
        <v>注意サイン</v>
      </c>
      <c r="F1945" t="str">
        <f xml:space="preserve">
IF(A1945="","",
VLOOKUP(MOD(ROW(A1945)-2, 参照用!$J$12) + 1,参照用!$N$1:$P$50,3,0)
)</f>
        <v>協調性が低下</v>
      </c>
      <c r="G1945">
        <f xml:space="preserve">
IF(A1945="","",
IFERROR(
INDEX(中間シート!$B:$CB,
MATCH(A1945&amp;B1945,中間シート!$A$1:$A$149,0),
MATCH(F1945,中間シート!$B$2:$CB$2,0)
),
"")
)</f>
        <v>0</v>
      </c>
      <c r="H1945">
        <f t="shared" si="90"/>
        <v>0</v>
      </c>
      <c r="I1945" t="str">
        <f t="shared" si="91"/>
        <v/>
      </c>
      <c r="J1945">
        <f xml:space="preserve">
_xlfn.SWITCH(E1945,
"良好サイン",H1945*VLOOKUP(F1945,参照用!$P$2:$Q$55,2,0),
"注意サイン",H1945*VLOOKUP(F1945,参照用!$P$2:$Q$55,2,0),
""
)</f>
        <v>0</v>
      </c>
      <c r="K1945" s="20">
        <f t="shared" si="92"/>
        <v>60</v>
      </c>
    </row>
    <row r="1946" spans="1:11" x14ac:dyDescent="0.2">
      <c r="A1946" s="8">
        <f>IF(INDEX(中間シート!B$1:B$149,QUOTIENT(ROW(A1946)-2, 参照用!$J$12) + 3,1)&gt;0,
INDEX(中間シート!B$1:B$149,QUOTIENT(ROW(A1946)-2, 参照用!$J$12) + 3,1),
"")</f>
        <v>46041</v>
      </c>
      <c r="B1946" s="8" t="str">
        <f>IF(INDEX(中間シート!D$1:D$149,QUOTIENT(ROW(B1946)-2, 参照用!$J$12) + 3,1)&gt;0,
INDEX(中間シート!D$1:D$149,QUOTIENT(ROW(B1946)-2, 参照用!$J$12) + 3,1),
"")</f>
        <v>昼</v>
      </c>
      <c r="C1946" s="8" t="str">
        <f>INDEX(中間シート!$A$1:$AZ$149,MATCH(A1946&amp;B1946,中間シート!$A$1:$A$149,0),MATCH(C$1,中間シート!$A$2:$AZ$2,0))</f>
        <v/>
      </c>
      <c r="D1946" s="8" t="str">
        <f>INDEX(中間シート!$A$1:$AZ$149,MATCH($A1946&amp;$B1946,中間シート!$A$1:$A$149,0),MATCH(D$1,中間シート!$A$2:$AZ$2,0))</f>
        <v/>
      </c>
      <c r="E1946" t="str">
        <f>IF(
A1946="","",
VLOOKUP(MOD(ROW(A1946)-2, 参照用!$J$12) + 1,参照用!$N$1:$P$50,2,0)
)</f>
        <v>注意サイン</v>
      </c>
      <c r="F1946" t="str">
        <f xml:space="preserve">
IF(A1946="","",
VLOOKUP(MOD(ROW(A1946)-2, 参照用!$J$12) + 1,参照用!$N$1:$P$50,3,0)
)</f>
        <v>憂鬱</v>
      </c>
      <c r="G1946">
        <f xml:space="preserve">
IF(A1946="","",
IFERROR(
INDEX(中間シート!$B:$CB,
MATCH(A1946&amp;B1946,中間シート!$A$1:$A$149,0),
MATCH(F1946,中間シート!$B$2:$CB$2,0)
),
"")
)</f>
        <v>0</v>
      </c>
      <c r="H1946">
        <f t="shared" si="90"/>
        <v>0</v>
      </c>
      <c r="I1946" t="str">
        <f t="shared" si="91"/>
        <v/>
      </c>
      <c r="J1946">
        <f xml:space="preserve">
_xlfn.SWITCH(E1946,
"良好サイン",H1946*VLOOKUP(F1946,参照用!$P$2:$Q$55,2,0),
"注意サイン",H1946*VLOOKUP(F1946,参照用!$P$2:$Q$55,2,0),
""
)</f>
        <v>0</v>
      </c>
      <c r="K1946" s="20">
        <f t="shared" si="92"/>
        <v>60</v>
      </c>
    </row>
    <row r="1947" spans="1:11" x14ac:dyDescent="0.2">
      <c r="A1947" s="8">
        <f>IF(INDEX(中間シート!B$1:B$149,QUOTIENT(ROW(A1947)-2, 参照用!$J$12) + 3,1)&gt;0,
INDEX(中間シート!B$1:B$149,QUOTIENT(ROW(A1947)-2, 参照用!$J$12) + 3,1),
"")</f>
        <v>46041</v>
      </c>
      <c r="B1947" s="8" t="str">
        <f>IF(INDEX(中間シート!D$1:D$149,QUOTIENT(ROW(B1947)-2, 参照用!$J$12) + 3,1)&gt;0,
INDEX(中間シート!D$1:D$149,QUOTIENT(ROW(B1947)-2, 参照用!$J$12) + 3,1),
"")</f>
        <v>昼</v>
      </c>
      <c r="C1947" s="8" t="str">
        <f>INDEX(中間シート!$A$1:$AZ$149,MATCH(A1947&amp;B1947,中間シート!$A$1:$A$149,0),MATCH(C$1,中間シート!$A$2:$AZ$2,0))</f>
        <v/>
      </c>
      <c r="D1947" s="8" t="str">
        <f>INDEX(中間シート!$A$1:$AZ$149,MATCH($A1947&amp;$B1947,中間シート!$A$1:$A$149,0),MATCH(D$1,中間シート!$A$2:$AZ$2,0))</f>
        <v/>
      </c>
      <c r="E1947" t="str">
        <f>IF(
A1947="","",
VLOOKUP(MOD(ROW(A1947)-2, 参照用!$J$12) + 1,参照用!$N$1:$P$50,2,0)
)</f>
        <v>注意サイン</v>
      </c>
      <c r="F1947" t="str">
        <f xml:space="preserve">
IF(A1947="","",
VLOOKUP(MOD(ROW(A1947)-2, 参照用!$J$12) + 1,参照用!$N$1:$P$50,3,0)
)</f>
        <v>やる気が無い</v>
      </c>
      <c r="G1947">
        <f xml:space="preserve">
IF(A1947="","",
IFERROR(
INDEX(中間シート!$B:$CB,
MATCH(A1947&amp;B1947,中間シート!$A$1:$A$149,0),
MATCH(F1947,中間シート!$B$2:$CB$2,0)
),
"")
)</f>
        <v>0</v>
      </c>
      <c r="H1947">
        <f t="shared" si="90"/>
        <v>0</v>
      </c>
      <c r="I1947" t="str">
        <f t="shared" si="91"/>
        <v/>
      </c>
      <c r="J1947">
        <f xml:space="preserve">
_xlfn.SWITCH(E1947,
"良好サイン",H1947*VLOOKUP(F1947,参照用!$P$2:$Q$55,2,0),
"注意サイン",H1947*VLOOKUP(F1947,参照用!$P$2:$Q$55,2,0),
""
)</f>
        <v>0</v>
      </c>
      <c r="K1947" s="20">
        <f t="shared" si="92"/>
        <v>60</v>
      </c>
    </row>
    <row r="1948" spans="1:11" x14ac:dyDescent="0.2">
      <c r="A1948" s="8">
        <f>IF(INDEX(中間シート!B$1:B$149,QUOTIENT(ROW(A1948)-2, 参照用!$J$12) + 3,1)&gt;0,
INDEX(中間シート!B$1:B$149,QUOTIENT(ROW(A1948)-2, 参照用!$J$12) + 3,1),
"")</f>
        <v>46041</v>
      </c>
      <c r="B1948" s="8" t="str">
        <f>IF(INDEX(中間シート!D$1:D$149,QUOTIENT(ROW(B1948)-2, 参照用!$J$12) + 3,1)&gt;0,
INDEX(中間シート!D$1:D$149,QUOTIENT(ROW(B1948)-2, 参照用!$J$12) + 3,1),
"")</f>
        <v>昼</v>
      </c>
      <c r="C1948" s="8" t="str">
        <f>INDEX(中間シート!$A$1:$AZ$149,MATCH(A1948&amp;B1948,中間シート!$A$1:$A$149,0),MATCH(C$1,中間シート!$A$2:$AZ$2,0))</f>
        <v/>
      </c>
      <c r="D1948" s="8" t="str">
        <f>INDEX(中間シート!$A$1:$AZ$149,MATCH($A1948&amp;$B1948,中間シート!$A$1:$A$149,0),MATCH(D$1,中間シート!$A$2:$AZ$2,0))</f>
        <v/>
      </c>
      <c r="E1948" t="str">
        <f>IF(
A1948="","",
VLOOKUP(MOD(ROW(A1948)-2, 参照用!$J$12) + 1,参照用!$N$1:$P$50,2,0)
)</f>
        <v>注意サイン</v>
      </c>
      <c r="F1948" t="str">
        <f xml:space="preserve">
IF(A1948="","",
VLOOKUP(MOD(ROW(A1948)-2, 参照用!$J$12) + 1,参照用!$N$1:$P$50,3,0)
)</f>
        <v>物忘れ</v>
      </c>
      <c r="G1948">
        <f xml:space="preserve">
IF(A1948="","",
IFERROR(
INDEX(中間シート!$B:$CB,
MATCH(A1948&amp;B1948,中間シート!$A$1:$A$149,0),
MATCH(F1948,中間シート!$B$2:$CB$2,0)
),
"")
)</f>
        <v>0</v>
      </c>
      <c r="H1948">
        <f t="shared" si="90"/>
        <v>0</v>
      </c>
      <c r="I1948" t="str">
        <f t="shared" si="91"/>
        <v/>
      </c>
      <c r="J1948">
        <f xml:space="preserve">
_xlfn.SWITCH(E1948,
"良好サイン",H1948*VLOOKUP(F1948,参照用!$P$2:$Q$55,2,0),
"注意サイン",H1948*VLOOKUP(F1948,参照用!$P$2:$Q$55,2,0),
""
)</f>
        <v>0</v>
      </c>
      <c r="K1948" s="20">
        <f t="shared" si="92"/>
        <v>60</v>
      </c>
    </row>
    <row r="1949" spans="1:11" x14ac:dyDescent="0.2">
      <c r="A1949" s="8">
        <f>IF(INDEX(中間シート!B$1:B$149,QUOTIENT(ROW(A1949)-2, 参照用!$J$12) + 3,1)&gt;0,
INDEX(中間シート!B$1:B$149,QUOTIENT(ROW(A1949)-2, 参照用!$J$12) + 3,1),
"")</f>
        <v>46041</v>
      </c>
      <c r="B1949" s="8" t="str">
        <f>IF(INDEX(中間シート!D$1:D$149,QUOTIENT(ROW(B1949)-2, 参照用!$J$12) + 3,1)&gt;0,
INDEX(中間シート!D$1:D$149,QUOTIENT(ROW(B1949)-2, 参照用!$J$12) + 3,1),
"")</f>
        <v>昼</v>
      </c>
      <c r="C1949" s="8" t="str">
        <f>INDEX(中間シート!$A$1:$AZ$149,MATCH(A1949&amp;B1949,中間シート!$A$1:$A$149,0),MATCH(C$1,中間シート!$A$2:$AZ$2,0))</f>
        <v/>
      </c>
      <c r="D1949" s="8" t="str">
        <f>INDEX(中間シート!$A$1:$AZ$149,MATCH($A1949&amp;$B1949,中間シート!$A$1:$A$149,0),MATCH(D$1,中間シート!$A$2:$AZ$2,0))</f>
        <v/>
      </c>
      <c r="E1949" t="str">
        <f>IF(
A1949="","",
VLOOKUP(MOD(ROW(A1949)-2, 参照用!$J$12) + 1,参照用!$N$1:$P$50,2,0)
)</f>
        <v>悪化サイン</v>
      </c>
      <c r="F1949" t="str">
        <f xml:space="preserve">
IF(A1949="","",
VLOOKUP(MOD(ROW(A1949)-2, 参照用!$J$12) + 1,参照用!$N$1:$P$50,3,0)
)</f>
        <v>イライラ</v>
      </c>
      <c r="G1949">
        <f xml:space="preserve">
IF(A1949="","",
IFERROR(
INDEX(中間シート!$B:$CB,
MATCH(A1949&amp;B1949,中間シート!$A$1:$A$149,0),
MATCH(F1949,中間シート!$B$2:$CB$2,0)
),
"")
)</f>
        <v>0</v>
      </c>
      <c r="H1949">
        <f t="shared" si="90"/>
        <v>0</v>
      </c>
      <c r="I1949" t="str">
        <f t="shared" si="91"/>
        <v/>
      </c>
      <c r="J1949" t="str">
        <f xml:space="preserve">
_xlfn.SWITCH(E1949,
"良好サイン",H1949*VLOOKUP(F1949,参照用!$P$2:$Q$55,2,0),
"注意サイン",H1949*VLOOKUP(F1949,参照用!$P$2:$Q$55,2,0),
""
)</f>
        <v/>
      </c>
      <c r="K1949" s="20">
        <f t="shared" si="92"/>
        <v>60</v>
      </c>
    </row>
    <row r="1950" spans="1:11" x14ac:dyDescent="0.2">
      <c r="A1950" s="8">
        <f>IF(INDEX(中間シート!B$1:B$149,QUOTIENT(ROW(A1950)-2, 参照用!$J$12) + 3,1)&gt;0,
INDEX(中間シート!B$1:B$149,QUOTIENT(ROW(A1950)-2, 参照用!$J$12) + 3,1),
"")</f>
        <v>46041</v>
      </c>
      <c r="B1950" s="8" t="str">
        <f>IF(INDEX(中間シート!D$1:D$149,QUOTIENT(ROW(B1950)-2, 参照用!$J$12) + 3,1)&gt;0,
INDEX(中間シート!D$1:D$149,QUOTIENT(ROW(B1950)-2, 参照用!$J$12) + 3,1),
"")</f>
        <v>昼</v>
      </c>
      <c r="C1950" s="8" t="str">
        <f>INDEX(中間シート!$A$1:$AZ$149,MATCH(A1950&amp;B1950,中間シート!$A$1:$A$149,0),MATCH(C$1,中間シート!$A$2:$AZ$2,0))</f>
        <v/>
      </c>
      <c r="D1950" s="8" t="str">
        <f>INDEX(中間シート!$A$1:$AZ$149,MATCH($A1950&amp;$B1950,中間シート!$A$1:$A$149,0),MATCH(D$1,中間シート!$A$2:$AZ$2,0))</f>
        <v/>
      </c>
      <c r="E1950" t="str">
        <f>IF(
A1950="","",
VLOOKUP(MOD(ROW(A1950)-2, 参照用!$J$12) + 1,参照用!$N$1:$P$50,2,0)
)</f>
        <v>悪化サイン</v>
      </c>
      <c r="F1950" t="str">
        <f xml:space="preserve">
IF(A1950="","",
VLOOKUP(MOD(ROW(A1950)-2, 参照用!$J$12) + 1,参照用!$N$1:$P$50,3,0)
)</f>
        <v>恐怖心</v>
      </c>
      <c r="G1950">
        <f xml:space="preserve">
IF(A1950="","",
IFERROR(
INDEX(中間シート!$B:$CB,
MATCH(A1950&amp;B1950,中間シート!$A$1:$A$149,0),
MATCH(F1950,中間シート!$B$2:$CB$2,0)
),
"")
)</f>
        <v>0</v>
      </c>
      <c r="H1950">
        <f t="shared" si="90"/>
        <v>0</v>
      </c>
      <c r="I1950" t="str">
        <f t="shared" si="91"/>
        <v/>
      </c>
      <c r="J1950" t="str">
        <f xml:space="preserve">
_xlfn.SWITCH(E1950,
"良好サイン",H1950*VLOOKUP(F1950,参照用!$P$2:$Q$55,2,0),
"注意サイン",H1950*VLOOKUP(F1950,参照用!$P$2:$Q$55,2,0),
""
)</f>
        <v/>
      </c>
      <c r="K1950" s="20">
        <f t="shared" si="92"/>
        <v>60</v>
      </c>
    </row>
    <row r="1951" spans="1:11" x14ac:dyDescent="0.2">
      <c r="A1951" s="8">
        <f>IF(INDEX(中間シート!B$1:B$149,QUOTIENT(ROW(A1951)-2, 参照用!$J$12) + 3,1)&gt;0,
INDEX(中間シート!B$1:B$149,QUOTIENT(ROW(A1951)-2, 参照用!$J$12) + 3,1),
"")</f>
        <v>46041</v>
      </c>
      <c r="B1951" s="8" t="str">
        <f>IF(INDEX(中間シート!D$1:D$149,QUOTIENT(ROW(B1951)-2, 参照用!$J$12) + 3,1)&gt;0,
INDEX(中間シート!D$1:D$149,QUOTIENT(ROW(B1951)-2, 参照用!$J$12) + 3,1),
"")</f>
        <v>昼</v>
      </c>
      <c r="C1951" s="8" t="str">
        <f>INDEX(中間シート!$A$1:$AZ$149,MATCH(A1951&amp;B1951,中間シート!$A$1:$A$149,0),MATCH(C$1,中間シート!$A$2:$AZ$2,0))</f>
        <v/>
      </c>
      <c r="D1951" s="8" t="str">
        <f>INDEX(中間シート!$A$1:$AZ$149,MATCH($A1951&amp;$B1951,中間シート!$A$1:$A$149,0),MATCH(D$1,中間シート!$A$2:$AZ$2,0))</f>
        <v/>
      </c>
      <c r="E1951" t="str">
        <f>IF(
A1951="","",
VLOOKUP(MOD(ROW(A1951)-2, 参照用!$J$12) + 1,参照用!$N$1:$P$50,2,0)
)</f>
        <v>悪化サイン</v>
      </c>
      <c r="F1951" t="str">
        <f xml:space="preserve">
IF(A1951="","",
VLOOKUP(MOD(ROW(A1951)-2, 参照用!$J$12) + 1,参照用!$N$1:$P$50,3,0)
)</f>
        <v>外出不可</v>
      </c>
      <c r="G1951">
        <f xml:space="preserve">
IF(A1951="","",
IFERROR(
INDEX(中間シート!$B:$CB,
MATCH(A1951&amp;B1951,中間シート!$A$1:$A$149,0),
MATCH(F1951,中間シート!$B$2:$CB$2,0)
),
"")
)</f>
        <v>0</v>
      </c>
      <c r="H1951">
        <f t="shared" si="90"/>
        <v>0</v>
      </c>
      <c r="I1951" t="str">
        <f t="shared" si="91"/>
        <v/>
      </c>
      <c r="J1951" t="str">
        <f xml:space="preserve">
_xlfn.SWITCH(E1951,
"良好サイン",H1951*VLOOKUP(F1951,参照用!$P$2:$Q$55,2,0),
"注意サイン",H1951*VLOOKUP(F1951,参照用!$P$2:$Q$55,2,0),
""
)</f>
        <v/>
      </c>
      <c r="K1951" s="20">
        <f t="shared" si="92"/>
        <v>60</v>
      </c>
    </row>
    <row r="1952" spans="1:11" x14ac:dyDescent="0.2">
      <c r="A1952" s="8">
        <f>IF(INDEX(中間シート!B$1:B$149,QUOTIENT(ROW(A1952)-2, 参照用!$J$12) + 3,1)&gt;0,
INDEX(中間シート!B$1:B$149,QUOTIENT(ROW(A1952)-2, 参照用!$J$12) + 3,1),
"")</f>
        <v>46041</v>
      </c>
      <c r="B1952" s="8" t="str">
        <f>IF(INDEX(中間シート!D$1:D$149,QUOTIENT(ROW(B1952)-2, 参照用!$J$12) + 3,1)&gt;0,
INDEX(中間シート!D$1:D$149,QUOTIENT(ROW(B1952)-2, 参照用!$J$12) + 3,1),
"")</f>
        <v>昼</v>
      </c>
      <c r="C1952" s="8" t="str">
        <f>INDEX(中間シート!$A$1:$AZ$149,MATCH(A1952&amp;B1952,中間シート!$A$1:$A$149,0),MATCH(C$1,中間シート!$A$2:$AZ$2,0))</f>
        <v/>
      </c>
      <c r="D1952" s="8" t="str">
        <f>INDEX(中間シート!$A$1:$AZ$149,MATCH($A1952&amp;$B1952,中間シート!$A$1:$A$149,0),MATCH(D$1,中間シート!$A$2:$AZ$2,0))</f>
        <v/>
      </c>
      <c r="E1952" t="str">
        <f>IF(
A1952="","",
VLOOKUP(MOD(ROW(A1952)-2, 参照用!$J$12) + 1,参照用!$N$1:$P$50,2,0)
)</f>
        <v>悪化サイン</v>
      </c>
      <c r="F1952" t="str">
        <f xml:space="preserve">
IF(A1952="","",
VLOOKUP(MOD(ROW(A1952)-2, 参照用!$J$12) + 1,参照用!$N$1:$P$50,3,0)
)</f>
        <v>思考不能</v>
      </c>
      <c r="G1952">
        <f xml:space="preserve">
IF(A1952="","",
IFERROR(
INDEX(中間シート!$B:$CB,
MATCH(A1952&amp;B1952,中間シート!$A$1:$A$149,0),
MATCH(F1952,中間シート!$B$2:$CB$2,0)
),
"")
)</f>
        <v>0</v>
      </c>
      <c r="H1952">
        <f t="shared" si="90"/>
        <v>0</v>
      </c>
      <c r="I1952" t="str">
        <f t="shared" si="91"/>
        <v/>
      </c>
      <c r="J1952" t="str">
        <f xml:space="preserve">
_xlfn.SWITCH(E1952,
"良好サイン",H1952*VLOOKUP(F1952,参照用!$P$2:$Q$55,2,0),
"注意サイン",H1952*VLOOKUP(F1952,参照用!$P$2:$Q$55,2,0),
""
)</f>
        <v/>
      </c>
      <c r="K1952" s="20">
        <f t="shared" si="92"/>
        <v>60</v>
      </c>
    </row>
    <row r="1953" spans="1:11" x14ac:dyDescent="0.2">
      <c r="A1953" s="8">
        <f>IF(INDEX(中間シート!B$1:B$149,QUOTIENT(ROW(A1953)-2, 参照用!$J$12) + 3,1)&gt;0,
INDEX(中間シート!B$1:B$149,QUOTIENT(ROW(A1953)-2, 参照用!$J$12) + 3,1),
"")</f>
        <v>46041</v>
      </c>
      <c r="B1953" s="8" t="str">
        <f>IF(INDEX(中間シート!D$1:D$149,QUOTIENT(ROW(B1953)-2, 参照用!$J$12) + 3,1)&gt;0,
INDEX(中間シート!D$1:D$149,QUOTIENT(ROW(B1953)-2, 参照用!$J$12) + 3,1),
"")</f>
        <v>昼</v>
      </c>
      <c r="C1953" s="8" t="str">
        <f>INDEX(中間シート!$A$1:$AZ$149,MATCH(A1953&amp;B1953,中間シート!$A$1:$A$149,0),MATCH(C$1,中間シート!$A$2:$AZ$2,0))</f>
        <v/>
      </c>
      <c r="D1953" s="8" t="str">
        <f>INDEX(中間シート!$A$1:$AZ$149,MATCH($A1953&amp;$B1953,中間シート!$A$1:$A$149,0),MATCH(D$1,中間シート!$A$2:$AZ$2,0))</f>
        <v/>
      </c>
      <c r="E1953" t="str">
        <f>IF(
A1953="","",
VLOOKUP(MOD(ROW(A1953)-2, 参照用!$J$12) + 1,参照用!$N$1:$P$50,2,0)
)</f>
        <v>悪化サイン</v>
      </c>
      <c r="F1953" t="str">
        <f xml:space="preserve">
IF(A1953="","",
VLOOKUP(MOD(ROW(A1953)-2, 参照用!$J$12) + 1,参照用!$N$1:$P$50,3,0)
)</f>
        <v>人間不信</v>
      </c>
      <c r="G1953">
        <f xml:space="preserve">
IF(A1953="","",
IFERROR(
INDEX(中間シート!$B:$CB,
MATCH(A1953&amp;B1953,中間シート!$A$1:$A$149,0),
MATCH(F1953,中間シート!$B$2:$CB$2,0)
),
"")
)</f>
        <v>0</v>
      </c>
      <c r="H1953">
        <f t="shared" si="90"/>
        <v>0</v>
      </c>
      <c r="I1953" t="str">
        <f t="shared" si="91"/>
        <v/>
      </c>
      <c r="J1953" t="str">
        <f xml:space="preserve">
_xlfn.SWITCH(E1953,
"良好サイン",H1953*VLOOKUP(F1953,参照用!$P$2:$Q$55,2,0),
"注意サイン",H1953*VLOOKUP(F1953,参照用!$P$2:$Q$55,2,0),
""
)</f>
        <v/>
      </c>
      <c r="K1953" s="20">
        <f t="shared" si="92"/>
        <v>60</v>
      </c>
    </row>
    <row r="1954" spans="1:11" x14ac:dyDescent="0.2">
      <c r="A1954" s="8">
        <f>IF(INDEX(中間シート!B$1:B$149,QUOTIENT(ROW(A1954)-2, 参照用!$J$12) + 3,1)&gt;0,
INDEX(中間シート!B$1:B$149,QUOTIENT(ROW(A1954)-2, 参照用!$J$12) + 3,1),
"")</f>
        <v>46041</v>
      </c>
      <c r="B1954" s="8" t="str">
        <f>IF(INDEX(中間シート!D$1:D$149,QUOTIENT(ROW(B1954)-2, 参照用!$J$12) + 3,1)&gt;0,
INDEX(中間シート!D$1:D$149,QUOTIENT(ROW(B1954)-2, 参照用!$J$12) + 3,1),
"")</f>
        <v>昼</v>
      </c>
      <c r="C1954" s="8" t="str">
        <f>INDEX(中間シート!$A$1:$AZ$149,MATCH(A1954&amp;B1954,中間シート!$A$1:$A$149,0),MATCH(C$1,中間シート!$A$2:$AZ$2,0))</f>
        <v/>
      </c>
      <c r="D1954" s="8" t="str">
        <f>INDEX(中間シート!$A$1:$AZ$149,MATCH($A1954&amp;$B1954,中間シート!$A$1:$A$149,0),MATCH(D$1,中間シート!$A$2:$AZ$2,0))</f>
        <v/>
      </c>
      <c r="E1954" t="str">
        <f>IF(
A1954="","",
VLOOKUP(MOD(ROW(A1954)-2, 参照用!$J$12) + 1,参照用!$N$1:$P$50,2,0)
)</f>
        <v>悪化サイン</v>
      </c>
      <c r="F1954" t="str">
        <f xml:space="preserve">
IF(A1954="","",
VLOOKUP(MOD(ROW(A1954)-2, 参照用!$J$12) + 1,参照用!$N$1:$P$50,3,0)
)</f>
        <v>破壊衝動</v>
      </c>
      <c r="G1954">
        <f xml:space="preserve">
IF(A1954="","",
IFERROR(
INDEX(中間シート!$B:$CB,
MATCH(A1954&amp;B1954,中間シート!$A$1:$A$149,0),
MATCH(F1954,中間シート!$B$2:$CB$2,0)
),
"")
)</f>
        <v>0</v>
      </c>
      <c r="H1954">
        <f t="shared" si="90"/>
        <v>0</v>
      </c>
      <c r="I1954" t="str">
        <f t="shared" si="91"/>
        <v/>
      </c>
      <c r="J1954" t="str">
        <f xml:space="preserve">
_xlfn.SWITCH(E1954,
"良好サイン",H1954*VLOOKUP(F1954,参照用!$P$2:$Q$55,2,0),
"注意サイン",H1954*VLOOKUP(F1954,参照用!$P$2:$Q$55,2,0),
""
)</f>
        <v/>
      </c>
      <c r="K1954" s="20">
        <f t="shared" si="92"/>
        <v>60</v>
      </c>
    </row>
    <row r="1955" spans="1:11" x14ac:dyDescent="0.2">
      <c r="A1955" s="8">
        <f>IF(INDEX(中間シート!B$1:B$149,QUOTIENT(ROW(A1955)-2, 参照用!$J$12) + 3,1)&gt;0,
INDEX(中間シート!B$1:B$149,QUOTIENT(ROW(A1955)-2, 参照用!$J$12) + 3,1),
"")</f>
        <v>46041</v>
      </c>
      <c r="B1955" s="8" t="str">
        <f>IF(INDEX(中間シート!D$1:D$149,QUOTIENT(ROW(B1955)-2, 参照用!$J$12) + 3,1)&gt;0,
INDEX(中間シート!D$1:D$149,QUOTIENT(ROW(B1955)-2, 参照用!$J$12) + 3,1),
"")</f>
        <v>昼</v>
      </c>
      <c r="C1955" s="8" t="str">
        <f>INDEX(中間シート!$A$1:$AZ$149,MATCH(A1955&amp;B1955,中間シート!$A$1:$A$149,0),MATCH(C$1,中間シート!$A$2:$AZ$2,0))</f>
        <v/>
      </c>
      <c r="D1955" s="8" t="str">
        <f>INDEX(中間シート!$A$1:$AZ$149,MATCH($A1955&amp;$B1955,中間シート!$A$1:$A$149,0),MATCH(D$1,中間シート!$A$2:$AZ$2,0))</f>
        <v/>
      </c>
      <c r="E1955" t="str">
        <f>IF(
A1955="","",
VLOOKUP(MOD(ROW(A1955)-2, 参照用!$J$12) + 1,参照用!$N$1:$P$50,2,0)
)</f>
        <v>リカバリー</v>
      </c>
      <c r="F1955" t="str">
        <f xml:space="preserve">
IF(A1955="","",
VLOOKUP(MOD(ROW(A1955)-2, 参照用!$J$12) + 1,参照用!$N$1:$P$50,3,0)
)</f>
        <v>ストレッチ</v>
      </c>
      <c r="G1955">
        <f xml:space="preserve">
IF(A1955="","",
IFERROR(
INDEX(中間シート!$B:$CB,
MATCH(A1955&amp;B1955,中間シート!$A$1:$A$149,0),
MATCH(F1955,中間シート!$B$2:$CB$2,0)
),
"")
)</f>
        <v>0</v>
      </c>
      <c r="H1955">
        <f t="shared" si="90"/>
        <v>0</v>
      </c>
      <c r="I1955" t="str">
        <f t="shared" si="91"/>
        <v/>
      </c>
      <c r="J1955" t="str">
        <f xml:space="preserve">
_xlfn.SWITCH(E1955,
"良好サイン",H1955*VLOOKUP(F1955,参照用!$P$2:$Q$55,2,0),
"注意サイン",H1955*VLOOKUP(F1955,参照用!$P$2:$Q$55,2,0),
""
)</f>
        <v/>
      </c>
      <c r="K1955" s="20">
        <f t="shared" si="92"/>
        <v>60</v>
      </c>
    </row>
    <row r="1956" spans="1:11" x14ac:dyDescent="0.2">
      <c r="A1956" s="8">
        <f>IF(INDEX(中間シート!B$1:B$149,QUOTIENT(ROW(A1956)-2, 参照用!$J$12) + 3,1)&gt;0,
INDEX(中間シート!B$1:B$149,QUOTIENT(ROW(A1956)-2, 参照用!$J$12) + 3,1),
"")</f>
        <v>46041</v>
      </c>
      <c r="B1956" s="8" t="str">
        <f>IF(INDEX(中間シート!D$1:D$149,QUOTIENT(ROW(B1956)-2, 参照用!$J$12) + 3,1)&gt;0,
INDEX(中間シート!D$1:D$149,QUOTIENT(ROW(B1956)-2, 参照用!$J$12) + 3,1),
"")</f>
        <v>昼</v>
      </c>
      <c r="C1956" s="8" t="str">
        <f>INDEX(中間シート!$A$1:$AZ$149,MATCH(A1956&amp;B1956,中間シート!$A$1:$A$149,0),MATCH(C$1,中間シート!$A$2:$AZ$2,0))</f>
        <v/>
      </c>
      <c r="D1956" s="8" t="str">
        <f>INDEX(中間シート!$A$1:$AZ$149,MATCH($A1956&amp;$B1956,中間シート!$A$1:$A$149,0),MATCH(D$1,中間シート!$A$2:$AZ$2,0))</f>
        <v/>
      </c>
      <c r="E1956" t="str">
        <f>IF(
A1956="","",
VLOOKUP(MOD(ROW(A1956)-2, 参照用!$J$12) + 1,参照用!$N$1:$P$50,2,0)
)</f>
        <v>リカバリー</v>
      </c>
      <c r="F1956" t="str">
        <f xml:space="preserve">
IF(A1956="","",
VLOOKUP(MOD(ROW(A1956)-2, 参照用!$J$12) + 1,参照用!$N$1:$P$50,3,0)
)</f>
        <v>仮眠</v>
      </c>
      <c r="G1956">
        <f xml:space="preserve">
IF(A1956="","",
IFERROR(
INDEX(中間シート!$B:$CB,
MATCH(A1956&amp;B1956,中間シート!$A$1:$A$149,0),
MATCH(F1956,中間シート!$B$2:$CB$2,0)
),
"")
)</f>
        <v>0</v>
      </c>
      <c r="H1956">
        <f t="shared" si="90"/>
        <v>0</v>
      </c>
      <c r="I1956" t="str">
        <f t="shared" si="91"/>
        <v/>
      </c>
      <c r="J1956" t="str">
        <f xml:space="preserve">
_xlfn.SWITCH(E1956,
"良好サイン",H1956*VLOOKUP(F1956,参照用!$P$2:$Q$55,2,0),
"注意サイン",H1956*VLOOKUP(F1956,参照用!$P$2:$Q$55,2,0),
""
)</f>
        <v/>
      </c>
      <c r="K1956" s="20">
        <f t="shared" si="92"/>
        <v>60</v>
      </c>
    </row>
    <row r="1957" spans="1:11" x14ac:dyDescent="0.2">
      <c r="A1957" s="8">
        <f>IF(INDEX(中間シート!B$1:B$149,QUOTIENT(ROW(A1957)-2, 参照用!$J$12) + 3,1)&gt;0,
INDEX(中間シート!B$1:B$149,QUOTIENT(ROW(A1957)-2, 参照用!$J$12) + 3,1),
"")</f>
        <v>46041</v>
      </c>
      <c r="B1957" s="8" t="str">
        <f>IF(INDEX(中間シート!D$1:D$149,QUOTIENT(ROW(B1957)-2, 参照用!$J$12) + 3,1)&gt;0,
INDEX(中間シート!D$1:D$149,QUOTIENT(ROW(B1957)-2, 参照用!$J$12) + 3,1),
"")</f>
        <v>昼</v>
      </c>
      <c r="C1957" s="8" t="str">
        <f>INDEX(中間シート!$A$1:$AZ$149,MATCH(A1957&amp;B1957,中間シート!$A$1:$A$149,0),MATCH(C$1,中間シート!$A$2:$AZ$2,0))</f>
        <v/>
      </c>
      <c r="D1957" s="8" t="str">
        <f>INDEX(中間シート!$A$1:$AZ$149,MATCH($A1957&amp;$B1957,中間シート!$A$1:$A$149,0),MATCH(D$1,中間シート!$A$2:$AZ$2,0))</f>
        <v/>
      </c>
      <c r="E1957" t="str">
        <f>IF(
A1957="","",
VLOOKUP(MOD(ROW(A1957)-2, 参照用!$J$12) + 1,参照用!$N$1:$P$50,2,0)
)</f>
        <v>リカバリー</v>
      </c>
      <c r="F1957" t="str">
        <f xml:space="preserve">
IF(A1957="","",
VLOOKUP(MOD(ROW(A1957)-2, 参照用!$J$12) + 1,参照用!$N$1:$P$50,3,0)
)</f>
        <v>音楽</v>
      </c>
      <c r="G1957">
        <f xml:space="preserve">
IF(A1957="","",
IFERROR(
INDEX(中間シート!$B:$CB,
MATCH(A1957&amp;B1957,中間シート!$A$1:$A$149,0),
MATCH(F1957,中間シート!$B$2:$CB$2,0)
),
"")
)</f>
        <v>0</v>
      </c>
      <c r="H1957">
        <f t="shared" si="90"/>
        <v>0</v>
      </c>
      <c r="I1957" t="str">
        <f t="shared" si="91"/>
        <v/>
      </c>
      <c r="J1957" t="str">
        <f xml:space="preserve">
_xlfn.SWITCH(E1957,
"良好サイン",H1957*VLOOKUP(F1957,参照用!$P$2:$Q$55,2,0),
"注意サイン",H1957*VLOOKUP(F1957,参照用!$P$2:$Q$55,2,0),
""
)</f>
        <v/>
      </c>
      <c r="K1957" s="20">
        <f t="shared" si="92"/>
        <v>60</v>
      </c>
    </row>
    <row r="1958" spans="1:11" x14ac:dyDescent="0.2">
      <c r="A1958" s="8">
        <f>IF(INDEX(中間シート!B$1:B$149,QUOTIENT(ROW(A1958)-2, 参照用!$J$12) + 3,1)&gt;0,
INDEX(中間シート!B$1:B$149,QUOTIENT(ROW(A1958)-2, 参照用!$J$12) + 3,1),
"")</f>
        <v>46041</v>
      </c>
      <c r="B1958" s="8" t="str">
        <f>IF(INDEX(中間シート!D$1:D$149,QUOTIENT(ROW(B1958)-2, 参照用!$J$12) + 3,1)&gt;0,
INDEX(中間シート!D$1:D$149,QUOTIENT(ROW(B1958)-2, 参照用!$J$12) + 3,1),
"")</f>
        <v>昼</v>
      </c>
      <c r="C1958" s="8" t="str">
        <f>INDEX(中間シート!$A$1:$AZ$149,MATCH(A1958&amp;B1958,中間シート!$A$1:$A$149,0),MATCH(C$1,中間シート!$A$2:$AZ$2,0))</f>
        <v/>
      </c>
      <c r="D1958" s="8" t="str">
        <f>INDEX(中間シート!$A$1:$AZ$149,MATCH($A1958&amp;$B1958,中間シート!$A$1:$A$149,0),MATCH(D$1,中間シート!$A$2:$AZ$2,0))</f>
        <v/>
      </c>
      <c r="E1958" t="str">
        <f>IF(
A1958="","",
VLOOKUP(MOD(ROW(A1958)-2, 参照用!$J$12) + 1,参照用!$N$1:$P$50,2,0)
)</f>
        <v>リカバリー</v>
      </c>
      <c r="F1958" t="str">
        <f xml:space="preserve">
IF(A1958="","",
VLOOKUP(MOD(ROW(A1958)-2, 参照用!$J$12) + 1,参照用!$N$1:$P$50,3,0)
)</f>
        <v>頓服</v>
      </c>
      <c r="G1958">
        <f xml:space="preserve">
IF(A1958="","",
IFERROR(
INDEX(中間シート!$B:$CB,
MATCH(A1958&amp;B1958,中間シート!$A$1:$A$149,0),
MATCH(F1958,中間シート!$B$2:$CB$2,0)
),
"")
)</f>
        <v>0</v>
      </c>
      <c r="H1958">
        <f t="shared" si="90"/>
        <v>0</v>
      </c>
      <c r="I1958" t="str">
        <f t="shared" si="91"/>
        <v/>
      </c>
      <c r="J1958" t="str">
        <f xml:space="preserve">
_xlfn.SWITCH(E1958,
"良好サイン",H1958*VLOOKUP(F1958,参照用!$P$2:$Q$55,2,0),
"注意サイン",H1958*VLOOKUP(F1958,参照用!$P$2:$Q$55,2,0),
""
)</f>
        <v/>
      </c>
      <c r="K1958" s="20">
        <f t="shared" si="92"/>
        <v>60</v>
      </c>
    </row>
    <row r="1959" spans="1:11" x14ac:dyDescent="0.2">
      <c r="A1959" s="8">
        <f>IF(INDEX(中間シート!B$1:B$149,QUOTIENT(ROW(A1959)-2, 参照用!$J$12) + 3,1)&gt;0,
INDEX(中間シート!B$1:B$149,QUOTIENT(ROW(A1959)-2, 参照用!$J$12) + 3,1),
"")</f>
        <v>46041</v>
      </c>
      <c r="B1959" s="8" t="str">
        <f>IF(INDEX(中間シート!D$1:D$149,QUOTIENT(ROW(B1959)-2, 参照用!$J$12) + 3,1)&gt;0,
INDEX(中間シート!D$1:D$149,QUOTIENT(ROW(B1959)-2, 参照用!$J$12) + 3,1),
"")</f>
        <v>昼</v>
      </c>
      <c r="C1959" s="8" t="str">
        <f>INDEX(中間シート!$A$1:$AZ$149,MATCH(A1959&amp;B1959,中間シート!$A$1:$A$149,0),MATCH(C$1,中間シート!$A$2:$AZ$2,0))</f>
        <v/>
      </c>
      <c r="D1959" s="8" t="str">
        <f>INDEX(中間シート!$A$1:$AZ$149,MATCH($A1959&amp;$B1959,中間シート!$A$1:$A$149,0),MATCH(D$1,中間シート!$A$2:$AZ$2,0))</f>
        <v/>
      </c>
      <c r="E1959" t="str">
        <f>IF(
A1959="","",
VLOOKUP(MOD(ROW(A1959)-2, 参照用!$J$12) + 1,参照用!$N$1:$P$50,2,0)
)</f>
        <v>リカバリー</v>
      </c>
      <c r="F1959" t="str">
        <f xml:space="preserve">
IF(A1959="","",
VLOOKUP(MOD(ROW(A1959)-2, 参照用!$J$12) + 1,参照用!$N$1:$P$50,3,0)
)</f>
        <v>散歩</v>
      </c>
      <c r="G1959">
        <f xml:space="preserve">
IF(A1959="","",
IFERROR(
INDEX(中間シート!$B:$CB,
MATCH(A1959&amp;B1959,中間シート!$A$1:$A$149,0),
MATCH(F1959,中間シート!$B$2:$CB$2,0)
),
"")
)</f>
        <v>0</v>
      </c>
      <c r="H1959">
        <f t="shared" si="90"/>
        <v>0</v>
      </c>
      <c r="I1959" t="str">
        <f t="shared" si="91"/>
        <v/>
      </c>
      <c r="J1959" t="str">
        <f xml:space="preserve">
_xlfn.SWITCH(E1959,
"良好サイン",H1959*VLOOKUP(F1959,参照用!$P$2:$Q$55,2,0),
"注意サイン",H1959*VLOOKUP(F1959,参照用!$P$2:$Q$55,2,0),
""
)</f>
        <v/>
      </c>
      <c r="K1959" s="20">
        <f t="shared" si="92"/>
        <v>60</v>
      </c>
    </row>
    <row r="1960" spans="1:11" x14ac:dyDescent="0.2">
      <c r="A1960" s="8">
        <f>IF(INDEX(中間シート!B$1:B$149,QUOTIENT(ROW(A1960)-2, 参照用!$J$12) + 3,1)&gt;0,
INDEX(中間シート!B$1:B$149,QUOTIENT(ROW(A1960)-2, 参照用!$J$12) + 3,1),
"")</f>
        <v>46041</v>
      </c>
      <c r="B1960" s="8" t="str">
        <f>IF(INDEX(中間シート!D$1:D$149,QUOTIENT(ROW(B1960)-2, 参照用!$J$12) + 3,1)&gt;0,
INDEX(中間シート!D$1:D$149,QUOTIENT(ROW(B1960)-2, 参照用!$J$12) + 3,1),
"")</f>
        <v>昼</v>
      </c>
      <c r="C1960" s="8" t="str">
        <f>INDEX(中間シート!$A$1:$AZ$149,MATCH(A1960&amp;B1960,中間シート!$A$1:$A$149,0),MATCH(C$1,中間シート!$A$2:$AZ$2,0))</f>
        <v/>
      </c>
      <c r="D1960" s="8" t="str">
        <f>INDEX(中間シート!$A$1:$AZ$149,MATCH($A1960&amp;$B1960,中間シート!$A$1:$A$149,0),MATCH(D$1,中間シート!$A$2:$AZ$2,0))</f>
        <v/>
      </c>
      <c r="E1960" t="str">
        <f>IF(
A1960="","",
VLOOKUP(MOD(ROW(A1960)-2, 参照用!$J$12) + 1,参照用!$N$1:$P$50,2,0)
)</f>
        <v>服薬</v>
      </c>
      <c r="F1960" t="str">
        <f xml:space="preserve">
IF(A1960="","",
VLOOKUP(MOD(ROW(A1960)-2, 参照用!$J$12) + 1,参照用!$N$1:$P$50,3,0)
)</f>
        <v>いつもの薬</v>
      </c>
      <c r="G1960">
        <f xml:space="preserve">
IF(A1960="","",
IFERROR(
INDEX(中間シート!$B:$CB,
MATCH(A1960&amp;B1960,中間シート!$A$1:$A$149,0),
MATCH(F1960,中間シート!$B$2:$CB$2,0)
),
"")
)</f>
        <v>0</v>
      </c>
      <c r="H1960">
        <f t="shared" si="90"/>
        <v>0</v>
      </c>
      <c r="I1960" t="str">
        <f t="shared" si="91"/>
        <v/>
      </c>
      <c r="J1960" t="str">
        <f xml:space="preserve">
_xlfn.SWITCH(E1960,
"良好サイン",H1960*VLOOKUP(F1960,参照用!$P$2:$Q$55,2,0),
"注意サイン",H1960*VLOOKUP(F1960,参照用!$P$2:$Q$55,2,0),
""
)</f>
        <v/>
      </c>
      <c r="K1960" s="20">
        <f t="shared" si="92"/>
        <v>60</v>
      </c>
    </row>
    <row r="1961" spans="1:11" x14ac:dyDescent="0.2">
      <c r="A1961" s="8">
        <f>IF(INDEX(中間シート!B$1:B$149,QUOTIENT(ROW(A1961)-2, 参照用!$J$12) + 3,1)&gt;0,
INDEX(中間シート!B$1:B$149,QUOTIENT(ROW(A1961)-2, 参照用!$J$12) + 3,1),
"")</f>
        <v>46041</v>
      </c>
      <c r="B1961" s="8" t="str">
        <f>IF(INDEX(中間シート!D$1:D$149,QUOTIENT(ROW(B1961)-2, 参照用!$J$12) + 3,1)&gt;0,
INDEX(中間シート!D$1:D$149,QUOTIENT(ROW(B1961)-2, 参照用!$J$12) + 3,1),
"")</f>
        <v>昼</v>
      </c>
      <c r="C1961" s="8" t="str">
        <f>INDEX(中間シート!$A$1:$AZ$149,MATCH(A1961&amp;B1961,中間シート!$A$1:$A$149,0),MATCH(C$1,中間シート!$A$2:$AZ$2,0))</f>
        <v/>
      </c>
      <c r="D1961" s="8" t="str">
        <f>INDEX(中間シート!$A$1:$AZ$149,MATCH($A1961&amp;$B1961,中間シート!$A$1:$A$149,0),MATCH(D$1,中間シート!$A$2:$AZ$2,0))</f>
        <v/>
      </c>
      <c r="E1961" t="str">
        <f>IF(
A1961="","",
VLOOKUP(MOD(ROW(A1961)-2, 参照用!$J$12) + 1,参照用!$N$1:$P$50,2,0)
)</f>
        <v>備考</v>
      </c>
      <c r="F1961" t="str">
        <f xml:space="preserve">
IF(A1961="","",
VLOOKUP(MOD(ROW(A1961)-2, 参照用!$J$12) + 1,参照用!$N$1:$P$50,3,0)
)</f>
        <v>コメント</v>
      </c>
      <c r="G1961" t="str">
        <f xml:space="preserve">
IF(A1961="","",
IFERROR(
INDEX(中間シート!$B:$CB,
MATCH(A1961&amp;B1961,中間シート!$A$1:$A$149,0),
MATCH(F1961,中間シート!$B$2:$CB$2,0)
),
"")
)</f>
        <v/>
      </c>
      <c r="H1961" t="str">
        <f t="shared" si="90"/>
        <v/>
      </c>
      <c r="I1961" t="str">
        <f t="shared" si="91"/>
        <v/>
      </c>
      <c r="J1961" t="str">
        <f xml:space="preserve">
_xlfn.SWITCH(E1961,
"良好サイン",H1961*VLOOKUP(F1961,参照用!$P$2:$Q$55,2,0),
"注意サイン",H1961*VLOOKUP(F1961,参照用!$P$2:$Q$55,2,0),
""
)</f>
        <v/>
      </c>
      <c r="K1961" s="20">
        <f t="shared" si="92"/>
        <v>60</v>
      </c>
    </row>
    <row r="1962" spans="1:11" x14ac:dyDescent="0.2">
      <c r="A1962" s="8">
        <f>IF(INDEX(中間シート!B$1:B$149,QUOTIENT(ROW(A1962)-2, 参照用!$J$12) + 3,1)&gt;0,
INDEX(中間シート!B$1:B$149,QUOTIENT(ROW(A1962)-2, 参照用!$J$12) + 3,1),
"")</f>
        <v>46041</v>
      </c>
      <c r="B1962" s="8" t="str">
        <f>IF(INDEX(中間シート!D$1:D$149,QUOTIENT(ROW(B1962)-2, 参照用!$J$12) + 3,1)&gt;0,
INDEX(中間シート!D$1:D$149,QUOTIENT(ROW(B1962)-2, 参照用!$J$12) + 3,1),
"")</f>
        <v>夜</v>
      </c>
      <c r="C1962" s="8" t="str">
        <f>INDEX(中間シート!$A$1:$AZ$149,MATCH(A1962&amp;B1962,中間シート!$A$1:$A$149,0),MATCH(C$1,中間シート!$A$2:$AZ$2,0))</f>
        <v/>
      </c>
      <c r="D1962" s="8" t="str">
        <f>INDEX(中間シート!$A$1:$AZ$149,MATCH($A1962&amp;$B1962,中間シート!$A$1:$A$149,0),MATCH(D$1,中間シート!$A$2:$AZ$2,0))</f>
        <v/>
      </c>
      <c r="E1962" t="str">
        <f>IF(
A1962="","",
VLOOKUP(MOD(ROW(A1962)-2, 参照用!$J$12) + 1,参照用!$N$1:$P$50,2,0)
)</f>
        <v>日付</v>
      </c>
      <c r="F1962" t="str">
        <f xml:space="preserve">
IF(A1962="","",
VLOOKUP(MOD(ROW(A1962)-2, 参照用!$J$12) + 1,参照用!$N$1:$P$50,3,0)
)</f>
        <v>日付</v>
      </c>
      <c r="G1962">
        <f xml:space="preserve">
IF(A1962="","",
IFERROR(
INDEX(中間シート!$B:$CB,
MATCH(A1962&amp;B1962,中間シート!$A$1:$A$149,0),
MATCH(F1962,中間シート!$B$2:$CB$2,0)
),
"")
)</f>
        <v>46041</v>
      </c>
      <c r="H1962" t="str">
        <f t="shared" si="90"/>
        <v/>
      </c>
      <c r="I1962">
        <f t="shared" si="91"/>
        <v>46041</v>
      </c>
      <c r="J1962" t="str">
        <f xml:space="preserve">
_xlfn.SWITCH(E1962,
"良好サイン",H1962*VLOOKUP(F1962,参照用!$P$2:$Q$55,2,0),
"注意サイン",H1962*VLOOKUP(F1962,参照用!$P$2:$Q$55,2,0),
""
)</f>
        <v/>
      </c>
      <c r="K1962" s="20">
        <f t="shared" si="92"/>
        <v>60</v>
      </c>
    </row>
    <row r="1963" spans="1:11" x14ac:dyDescent="0.2">
      <c r="A1963" s="8">
        <f>IF(INDEX(中間シート!B$1:B$149,QUOTIENT(ROW(A1963)-2, 参照用!$J$12) + 3,1)&gt;0,
INDEX(中間シート!B$1:B$149,QUOTIENT(ROW(A1963)-2, 参照用!$J$12) + 3,1),
"")</f>
        <v>46041</v>
      </c>
      <c r="B1963" s="8" t="str">
        <f>IF(INDEX(中間シート!D$1:D$149,QUOTIENT(ROW(B1963)-2, 参照用!$J$12) + 3,1)&gt;0,
INDEX(中間シート!D$1:D$149,QUOTIENT(ROW(B1963)-2, 参照用!$J$12) + 3,1),
"")</f>
        <v>夜</v>
      </c>
      <c r="C1963" s="8" t="str">
        <f>INDEX(中間シート!$A$1:$AZ$149,MATCH(A1963&amp;B1963,中間シート!$A$1:$A$149,0),MATCH(C$1,中間シート!$A$2:$AZ$2,0))</f>
        <v/>
      </c>
      <c r="D1963" s="8" t="str">
        <f>INDEX(中間シート!$A$1:$AZ$149,MATCH($A1963&amp;$B1963,中間シート!$A$1:$A$149,0),MATCH(D$1,中間シート!$A$2:$AZ$2,0))</f>
        <v/>
      </c>
      <c r="E1963" t="str">
        <f>IF(
A1963="","",
VLOOKUP(MOD(ROW(A1963)-2, 参照用!$J$12) + 1,参照用!$N$1:$P$50,2,0)
)</f>
        <v>曜日</v>
      </c>
      <c r="F1963" t="str">
        <f xml:space="preserve">
IF(A1963="","",
VLOOKUP(MOD(ROW(A1963)-2, 参照用!$J$12) + 1,参照用!$N$1:$P$50,3,0)
)</f>
        <v>曜日</v>
      </c>
      <c r="G1963" t="str">
        <f xml:space="preserve">
IF(A1963="","",
IFERROR(
INDEX(中間シート!$B:$CB,
MATCH(A1963&amp;B1963,中間シート!$A$1:$A$149,0),
MATCH(F1963,中間シート!$B$2:$CB$2,0)
),
"")
)</f>
        <v>月</v>
      </c>
      <c r="H1963" t="str">
        <f t="shared" si="90"/>
        <v/>
      </c>
      <c r="I1963" t="str">
        <f t="shared" si="91"/>
        <v>月</v>
      </c>
      <c r="J1963" t="str">
        <f xml:space="preserve">
_xlfn.SWITCH(E1963,
"良好サイン",H1963*VLOOKUP(F1963,参照用!$P$2:$Q$55,2,0),
"注意サイン",H1963*VLOOKUP(F1963,参照用!$P$2:$Q$55,2,0),
""
)</f>
        <v/>
      </c>
      <c r="K1963" s="20">
        <f t="shared" si="92"/>
        <v>60</v>
      </c>
    </row>
    <row r="1964" spans="1:11" x14ac:dyDescent="0.2">
      <c r="A1964" s="8">
        <f>IF(INDEX(中間シート!B$1:B$149,QUOTIENT(ROW(A1964)-2, 参照用!$J$12) + 3,1)&gt;0,
INDEX(中間シート!B$1:B$149,QUOTIENT(ROW(A1964)-2, 参照用!$J$12) + 3,1),
"")</f>
        <v>46041</v>
      </c>
      <c r="B1964" s="8" t="str">
        <f>IF(INDEX(中間シート!D$1:D$149,QUOTIENT(ROW(B1964)-2, 参照用!$J$12) + 3,1)&gt;0,
INDEX(中間シート!D$1:D$149,QUOTIENT(ROW(B1964)-2, 参照用!$J$12) + 3,1),
"")</f>
        <v>夜</v>
      </c>
      <c r="C1964" s="8" t="str">
        <f>INDEX(中間シート!$A$1:$AZ$149,MATCH(A1964&amp;B1964,中間シート!$A$1:$A$149,0),MATCH(C$1,中間シート!$A$2:$AZ$2,0))</f>
        <v/>
      </c>
      <c r="D1964" s="8" t="str">
        <f>INDEX(中間シート!$A$1:$AZ$149,MATCH($A1964&amp;$B1964,中間シート!$A$1:$A$149,0),MATCH(D$1,中間シート!$A$2:$AZ$2,0))</f>
        <v/>
      </c>
      <c r="E1964" t="str">
        <f>IF(
A1964="","",
VLOOKUP(MOD(ROW(A1964)-2, 参照用!$J$12) + 1,参照用!$N$1:$P$50,2,0)
)</f>
        <v>時間帯</v>
      </c>
      <c r="F1964" t="str">
        <f xml:space="preserve">
IF(A1964="","",
VLOOKUP(MOD(ROW(A1964)-2, 参照用!$J$12) + 1,参照用!$N$1:$P$50,3,0)
)</f>
        <v>時間帯</v>
      </c>
      <c r="G1964" t="str">
        <f xml:space="preserve">
IF(A1964="","",
IFERROR(
INDEX(中間シート!$B:$CB,
MATCH(A1964&amp;B1964,中間シート!$A$1:$A$149,0),
MATCH(F1964,中間シート!$B$2:$CB$2,0)
),
"")
)</f>
        <v>夜</v>
      </c>
      <c r="H1964" t="str">
        <f t="shared" si="90"/>
        <v/>
      </c>
      <c r="I1964" t="str">
        <f t="shared" si="91"/>
        <v>夜</v>
      </c>
      <c r="J1964" t="str">
        <f xml:space="preserve">
_xlfn.SWITCH(E1964,
"良好サイン",H1964*VLOOKUP(F1964,参照用!$P$2:$Q$55,2,0),
"注意サイン",H1964*VLOOKUP(F1964,参照用!$P$2:$Q$55,2,0),
""
)</f>
        <v/>
      </c>
      <c r="K1964" s="20">
        <f t="shared" si="92"/>
        <v>60</v>
      </c>
    </row>
    <row r="1965" spans="1:11" x14ac:dyDescent="0.2">
      <c r="A1965" s="8">
        <f>IF(INDEX(中間シート!B$1:B$149,QUOTIENT(ROW(A1965)-2, 参照用!$J$12) + 3,1)&gt;0,
INDEX(中間シート!B$1:B$149,QUOTIENT(ROW(A1965)-2, 参照用!$J$12) + 3,1),
"")</f>
        <v>46041</v>
      </c>
      <c r="B1965" s="8" t="str">
        <f>IF(INDEX(中間シート!D$1:D$149,QUOTIENT(ROW(B1965)-2, 参照用!$J$12) + 3,1)&gt;0,
INDEX(中間シート!D$1:D$149,QUOTIENT(ROW(B1965)-2, 参照用!$J$12) + 3,1),
"")</f>
        <v>夜</v>
      </c>
      <c r="C1965" s="8" t="str">
        <f>INDEX(中間シート!$A$1:$AZ$149,MATCH(A1965&amp;B1965,中間シート!$A$1:$A$149,0),MATCH(C$1,中間シート!$A$2:$AZ$2,0))</f>
        <v/>
      </c>
      <c r="D1965" s="8" t="str">
        <f>INDEX(中間シート!$A$1:$AZ$149,MATCH($A1965&amp;$B1965,中間シート!$A$1:$A$149,0),MATCH(D$1,中間シート!$A$2:$AZ$2,0))</f>
        <v/>
      </c>
      <c r="E1965" t="str">
        <f>IF(
A1965="","",
VLOOKUP(MOD(ROW(A1965)-2, 参照用!$J$12) + 1,参照用!$N$1:$P$50,2,0)
)</f>
        <v>気候</v>
      </c>
      <c r="F1965" t="str">
        <f xml:space="preserve">
IF(A1965="","",
VLOOKUP(MOD(ROW(A1965)-2, 参照用!$J$12) + 1,参照用!$N$1:$P$50,3,0)
)</f>
        <v>天気</v>
      </c>
      <c r="G1965" t="str">
        <f xml:space="preserve">
IF(A1965="","",
IFERROR(
INDEX(中間シート!$B:$CB,
MATCH(A1965&amp;B1965,中間シート!$A$1:$A$149,0),
MATCH(F1965,中間シート!$B$2:$CB$2,0)
),
"")
)</f>
        <v/>
      </c>
      <c r="H1965" t="str">
        <f t="shared" si="90"/>
        <v/>
      </c>
      <c r="I1965" t="str">
        <f t="shared" si="91"/>
        <v/>
      </c>
      <c r="J1965" t="str">
        <f xml:space="preserve">
_xlfn.SWITCH(E1965,
"良好サイン",H1965*VLOOKUP(F1965,参照用!$P$2:$Q$55,2,0),
"注意サイン",H1965*VLOOKUP(F1965,参照用!$P$2:$Q$55,2,0),
""
)</f>
        <v/>
      </c>
      <c r="K1965" s="20">
        <f t="shared" si="92"/>
        <v>60</v>
      </c>
    </row>
    <row r="1966" spans="1:11" x14ac:dyDescent="0.2">
      <c r="A1966" s="8">
        <f>IF(INDEX(中間シート!B$1:B$149,QUOTIENT(ROW(A1966)-2, 参照用!$J$12) + 3,1)&gt;0,
INDEX(中間シート!B$1:B$149,QUOTIENT(ROW(A1966)-2, 参照用!$J$12) + 3,1),
"")</f>
        <v>46041</v>
      </c>
      <c r="B1966" s="8" t="str">
        <f>IF(INDEX(中間シート!D$1:D$149,QUOTIENT(ROW(B1966)-2, 参照用!$J$12) + 3,1)&gt;0,
INDEX(中間シート!D$1:D$149,QUOTIENT(ROW(B1966)-2, 参照用!$J$12) + 3,1),
"")</f>
        <v>夜</v>
      </c>
      <c r="C1966" s="8" t="str">
        <f>INDEX(中間シート!$A$1:$AZ$149,MATCH(A1966&amp;B1966,中間シート!$A$1:$A$149,0),MATCH(C$1,中間シート!$A$2:$AZ$2,0))</f>
        <v/>
      </c>
      <c r="D1966" s="8" t="str">
        <f>INDEX(中間シート!$A$1:$AZ$149,MATCH($A1966&amp;$B1966,中間シート!$A$1:$A$149,0),MATCH(D$1,中間シート!$A$2:$AZ$2,0))</f>
        <v/>
      </c>
      <c r="E1966" t="str">
        <f>IF(
A1966="","",
VLOOKUP(MOD(ROW(A1966)-2, 参照用!$J$12) + 1,参照用!$N$1:$P$50,2,0)
)</f>
        <v>気候</v>
      </c>
      <c r="F1966" t="str">
        <f xml:space="preserve">
IF(A1966="","",
VLOOKUP(MOD(ROW(A1966)-2, 参照用!$J$12) + 1,参照用!$N$1:$P$50,3,0)
)</f>
        <v>気温</v>
      </c>
      <c r="G1966" t="str">
        <f xml:space="preserve">
IF(A1966="","",
IFERROR(
INDEX(中間シート!$B:$CB,
MATCH(A1966&amp;B1966,中間シート!$A$1:$A$149,0),
MATCH(F1966,中間シート!$B$2:$CB$2,0)
),
"")
)</f>
        <v/>
      </c>
      <c r="H1966" t="str">
        <f t="shared" si="90"/>
        <v/>
      </c>
      <c r="I1966" t="str">
        <f t="shared" si="91"/>
        <v/>
      </c>
      <c r="J1966" t="str">
        <f xml:space="preserve">
_xlfn.SWITCH(E1966,
"良好サイン",H1966*VLOOKUP(F1966,参照用!$P$2:$Q$55,2,0),
"注意サイン",H1966*VLOOKUP(F1966,参照用!$P$2:$Q$55,2,0),
""
)</f>
        <v/>
      </c>
      <c r="K1966" s="20">
        <f t="shared" si="92"/>
        <v>60</v>
      </c>
    </row>
    <row r="1967" spans="1:11" x14ac:dyDescent="0.2">
      <c r="A1967" s="8">
        <f>IF(INDEX(中間シート!B$1:B$149,QUOTIENT(ROW(A1967)-2, 参照用!$J$12) + 3,1)&gt;0,
INDEX(中間シート!B$1:B$149,QUOTIENT(ROW(A1967)-2, 参照用!$J$12) + 3,1),
"")</f>
        <v>46041</v>
      </c>
      <c r="B1967" s="8" t="str">
        <f>IF(INDEX(中間シート!D$1:D$149,QUOTIENT(ROW(B1967)-2, 参照用!$J$12) + 3,1)&gt;0,
INDEX(中間シート!D$1:D$149,QUOTIENT(ROW(B1967)-2, 参照用!$J$12) + 3,1),
"")</f>
        <v>夜</v>
      </c>
      <c r="C1967" s="8" t="str">
        <f>INDEX(中間シート!$A$1:$AZ$149,MATCH(A1967&amp;B1967,中間シート!$A$1:$A$149,0),MATCH(C$1,中間シート!$A$2:$AZ$2,0))</f>
        <v/>
      </c>
      <c r="D1967" s="8" t="str">
        <f>INDEX(中間シート!$A$1:$AZ$149,MATCH($A1967&amp;$B1967,中間シート!$A$1:$A$149,0),MATCH(D$1,中間シート!$A$2:$AZ$2,0))</f>
        <v/>
      </c>
      <c r="E1967" t="str">
        <f>IF(
A1967="","",
VLOOKUP(MOD(ROW(A1967)-2, 参照用!$J$12) + 1,参照用!$N$1:$P$50,2,0)
)</f>
        <v>基礎指標</v>
      </c>
      <c r="F1967" t="str">
        <f xml:space="preserve">
IF(A1967="","",
VLOOKUP(MOD(ROW(A1967)-2, 参照用!$J$12) + 1,参照用!$N$1:$P$50,3,0)
)</f>
        <v>睡眠</v>
      </c>
      <c r="G1967">
        <f xml:space="preserve">
IF(A1967="","",
IFERROR(
INDEX(中間シート!$B:$CB,
MATCH(A1967&amp;B1967,中間シート!$A$1:$A$149,0),
MATCH(F1967,中間シート!$B$2:$CB$2,0)
),
"")
)</f>
        <v>0</v>
      </c>
      <c r="H1967">
        <f t="shared" si="90"/>
        <v>0</v>
      </c>
      <c r="I1967" t="str">
        <f t="shared" si="91"/>
        <v/>
      </c>
      <c r="J1967" t="str">
        <f xml:space="preserve">
_xlfn.SWITCH(E1967,
"良好サイン",H1967*VLOOKUP(F1967,参照用!$P$2:$Q$55,2,0),
"注意サイン",H1967*VLOOKUP(F1967,参照用!$P$2:$Q$55,2,0),
""
)</f>
        <v/>
      </c>
      <c r="K1967" s="20">
        <f t="shared" si="92"/>
        <v>60</v>
      </c>
    </row>
    <row r="1968" spans="1:11" x14ac:dyDescent="0.2">
      <c r="A1968" s="8">
        <f>IF(INDEX(中間シート!B$1:B$149,QUOTIENT(ROW(A1968)-2, 参照用!$J$12) + 3,1)&gt;0,
INDEX(中間シート!B$1:B$149,QUOTIENT(ROW(A1968)-2, 参照用!$J$12) + 3,1),
"")</f>
        <v>46041</v>
      </c>
      <c r="B1968" s="8" t="str">
        <f>IF(INDEX(中間シート!D$1:D$149,QUOTIENT(ROW(B1968)-2, 参照用!$J$12) + 3,1)&gt;0,
INDEX(中間シート!D$1:D$149,QUOTIENT(ROW(B1968)-2, 参照用!$J$12) + 3,1),
"")</f>
        <v>夜</v>
      </c>
      <c r="C1968" s="8" t="str">
        <f>INDEX(中間シート!$A$1:$AZ$149,MATCH(A1968&amp;B1968,中間シート!$A$1:$A$149,0),MATCH(C$1,中間シート!$A$2:$AZ$2,0))</f>
        <v/>
      </c>
      <c r="D1968" s="8" t="str">
        <f>INDEX(中間シート!$A$1:$AZ$149,MATCH($A1968&amp;$B1968,中間シート!$A$1:$A$149,0),MATCH(D$1,中間シート!$A$2:$AZ$2,0))</f>
        <v/>
      </c>
      <c r="E1968" t="str">
        <f>IF(
A1968="","",
VLOOKUP(MOD(ROW(A1968)-2, 参照用!$J$12) + 1,参照用!$N$1:$P$50,2,0)
)</f>
        <v>基礎指標</v>
      </c>
      <c r="F1968" t="str">
        <f xml:space="preserve">
IF(A1968="","",
VLOOKUP(MOD(ROW(A1968)-2, 参照用!$J$12) + 1,参照用!$N$1:$P$50,3,0)
)</f>
        <v>食事</v>
      </c>
      <c r="G1968">
        <f xml:space="preserve">
IF(A1968="","",
IFERROR(
INDEX(中間シート!$B:$CB,
MATCH(A1968&amp;B1968,中間シート!$A$1:$A$149,0),
MATCH(F1968,中間シート!$B$2:$CB$2,0)
),
"")
)</f>
        <v>0</v>
      </c>
      <c r="H1968">
        <f t="shared" si="90"/>
        <v>0</v>
      </c>
      <c r="I1968" t="str">
        <f t="shared" si="91"/>
        <v/>
      </c>
      <c r="J1968" t="str">
        <f xml:space="preserve">
_xlfn.SWITCH(E1968,
"良好サイン",H1968*VLOOKUP(F1968,参照用!$P$2:$Q$55,2,0),
"注意サイン",H1968*VLOOKUP(F1968,参照用!$P$2:$Q$55,2,0),
""
)</f>
        <v/>
      </c>
      <c r="K1968" s="20">
        <f t="shared" si="92"/>
        <v>60</v>
      </c>
    </row>
    <row r="1969" spans="1:11" x14ac:dyDescent="0.2">
      <c r="A1969" s="8">
        <f>IF(INDEX(中間シート!B$1:B$149,QUOTIENT(ROW(A1969)-2, 参照用!$J$12) + 3,1)&gt;0,
INDEX(中間シート!B$1:B$149,QUOTIENT(ROW(A1969)-2, 参照用!$J$12) + 3,1),
"")</f>
        <v>46041</v>
      </c>
      <c r="B1969" s="8" t="str">
        <f>IF(INDEX(中間シート!D$1:D$149,QUOTIENT(ROW(B1969)-2, 参照用!$J$12) + 3,1)&gt;0,
INDEX(中間シート!D$1:D$149,QUOTIENT(ROW(B1969)-2, 参照用!$J$12) + 3,1),
"")</f>
        <v>夜</v>
      </c>
      <c r="C1969" s="8" t="str">
        <f>INDEX(中間シート!$A$1:$AZ$149,MATCH(A1969&amp;B1969,中間シート!$A$1:$A$149,0),MATCH(C$1,中間シート!$A$2:$AZ$2,0))</f>
        <v/>
      </c>
      <c r="D1969" s="8" t="str">
        <f>INDEX(中間シート!$A$1:$AZ$149,MATCH($A1969&amp;$B1969,中間シート!$A$1:$A$149,0),MATCH(D$1,中間シート!$A$2:$AZ$2,0))</f>
        <v/>
      </c>
      <c r="E1969" t="str">
        <f>IF(
A1969="","",
VLOOKUP(MOD(ROW(A1969)-2, 参照用!$J$12) + 1,参照用!$N$1:$P$50,2,0)
)</f>
        <v>基礎指標</v>
      </c>
      <c r="F1969" t="str">
        <f xml:space="preserve">
IF(A1969="","",
VLOOKUP(MOD(ROW(A1969)-2, 参照用!$J$12) + 1,参照用!$N$1:$P$50,3,0)
)</f>
        <v>ストレス</v>
      </c>
      <c r="G1969">
        <f xml:space="preserve">
IF(A1969="","",
IFERROR(
INDEX(中間シート!$B:$CB,
MATCH(A1969&amp;B1969,中間シート!$A$1:$A$149,0),
MATCH(F1969,中間シート!$B$2:$CB$2,0)
),
"")
)</f>
        <v>0</v>
      </c>
      <c r="H1969">
        <f t="shared" si="90"/>
        <v>0</v>
      </c>
      <c r="I1969" t="str">
        <f t="shared" si="91"/>
        <v/>
      </c>
      <c r="J1969" t="str">
        <f xml:space="preserve">
_xlfn.SWITCH(E1969,
"良好サイン",H1969*VLOOKUP(F1969,参照用!$P$2:$Q$55,2,0),
"注意サイン",H1969*VLOOKUP(F1969,参照用!$P$2:$Q$55,2,0),
""
)</f>
        <v/>
      </c>
      <c r="K1969" s="20">
        <f t="shared" si="92"/>
        <v>60</v>
      </c>
    </row>
    <row r="1970" spans="1:11" x14ac:dyDescent="0.2">
      <c r="A1970" s="8">
        <f>IF(INDEX(中間シート!B$1:B$149,QUOTIENT(ROW(A1970)-2, 参照用!$J$12) + 3,1)&gt;0,
INDEX(中間シート!B$1:B$149,QUOTIENT(ROW(A1970)-2, 参照用!$J$12) + 3,1),
"")</f>
        <v>46041</v>
      </c>
      <c r="B1970" s="8" t="str">
        <f>IF(INDEX(中間シート!D$1:D$149,QUOTIENT(ROW(B1970)-2, 参照用!$J$12) + 3,1)&gt;0,
INDEX(中間シート!D$1:D$149,QUOTIENT(ROW(B1970)-2, 参照用!$J$12) + 3,1),
"")</f>
        <v>夜</v>
      </c>
      <c r="C1970" s="8" t="str">
        <f>INDEX(中間シート!$A$1:$AZ$149,MATCH(A1970&amp;B1970,中間シート!$A$1:$A$149,0),MATCH(C$1,中間シート!$A$2:$AZ$2,0))</f>
        <v/>
      </c>
      <c r="D1970" s="8" t="str">
        <f>INDEX(中間シート!$A$1:$AZ$149,MATCH($A1970&amp;$B1970,中間シート!$A$1:$A$149,0),MATCH(D$1,中間シート!$A$2:$AZ$2,0))</f>
        <v/>
      </c>
      <c r="E1970" t="str">
        <f>IF(
A1970="","",
VLOOKUP(MOD(ROW(A1970)-2, 参照用!$J$12) + 1,参照用!$N$1:$P$50,2,0)
)</f>
        <v>良好サイン</v>
      </c>
      <c r="F1970" t="str">
        <f xml:space="preserve">
IF(A1970="","",
VLOOKUP(MOD(ROW(A1970)-2, 参照用!$J$12) + 1,参照用!$N$1:$P$50,3,0)
)</f>
        <v>プラス思考</v>
      </c>
      <c r="G1970">
        <f xml:space="preserve">
IF(A1970="","",
IFERROR(
INDEX(中間シート!$B:$CB,
MATCH(A1970&amp;B1970,中間シート!$A$1:$A$149,0),
MATCH(F1970,中間シート!$B$2:$CB$2,0)
),
"")
)</f>
        <v>0</v>
      </c>
      <c r="H1970">
        <f t="shared" si="90"/>
        <v>0</v>
      </c>
      <c r="I1970" t="str">
        <f t="shared" si="91"/>
        <v/>
      </c>
      <c r="J1970">
        <f xml:space="preserve">
_xlfn.SWITCH(E1970,
"良好サイン",H1970*VLOOKUP(F1970,参照用!$P$2:$Q$55,2,0),
"注意サイン",H1970*VLOOKUP(F1970,参照用!$P$2:$Q$55,2,0),
""
)</f>
        <v>0</v>
      </c>
      <c r="K1970" s="20">
        <f t="shared" si="92"/>
        <v>60</v>
      </c>
    </row>
    <row r="1971" spans="1:11" x14ac:dyDescent="0.2">
      <c r="A1971" s="8">
        <f>IF(INDEX(中間シート!B$1:B$149,QUOTIENT(ROW(A1971)-2, 参照用!$J$12) + 3,1)&gt;0,
INDEX(中間シート!B$1:B$149,QUOTIENT(ROW(A1971)-2, 参照用!$J$12) + 3,1),
"")</f>
        <v>46041</v>
      </c>
      <c r="B1971" s="8" t="str">
        <f>IF(INDEX(中間シート!D$1:D$149,QUOTIENT(ROW(B1971)-2, 参照用!$J$12) + 3,1)&gt;0,
INDEX(中間シート!D$1:D$149,QUOTIENT(ROW(B1971)-2, 参照用!$J$12) + 3,1),
"")</f>
        <v>夜</v>
      </c>
      <c r="C1971" s="8" t="str">
        <f>INDEX(中間シート!$A$1:$AZ$149,MATCH(A1971&amp;B1971,中間シート!$A$1:$A$149,0),MATCH(C$1,中間シート!$A$2:$AZ$2,0))</f>
        <v/>
      </c>
      <c r="D1971" s="8" t="str">
        <f>INDEX(中間シート!$A$1:$AZ$149,MATCH($A1971&amp;$B1971,中間シート!$A$1:$A$149,0),MATCH(D$1,中間シート!$A$2:$AZ$2,0))</f>
        <v/>
      </c>
      <c r="E1971" t="str">
        <f>IF(
A1971="","",
VLOOKUP(MOD(ROW(A1971)-2, 参照用!$J$12) + 1,参照用!$N$1:$P$50,2,0)
)</f>
        <v>良好サイン</v>
      </c>
      <c r="F1971" t="str">
        <f xml:space="preserve">
IF(A1971="","",
VLOOKUP(MOD(ROW(A1971)-2, 参照用!$J$12) + 1,参照用!$N$1:$P$50,3,0)
)</f>
        <v>元気</v>
      </c>
      <c r="G1971">
        <f xml:space="preserve">
IF(A1971="","",
IFERROR(
INDEX(中間シート!$B:$CB,
MATCH(A1971&amp;B1971,中間シート!$A$1:$A$149,0),
MATCH(F1971,中間シート!$B$2:$CB$2,0)
),
"")
)</f>
        <v>0</v>
      </c>
      <c r="H1971">
        <f t="shared" si="90"/>
        <v>0</v>
      </c>
      <c r="I1971" t="str">
        <f t="shared" si="91"/>
        <v/>
      </c>
      <c r="J1971">
        <f xml:space="preserve">
_xlfn.SWITCH(E1971,
"良好サイン",H1971*VLOOKUP(F1971,参照用!$P$2:$Q$55,2,0),
"注意サイン",H1971*VLOOKUP(F1971,参照用!$P$2:$Q$55,2,0),
""
)</f>
        <v>0</v>
      </c>
      <c r="K1971" s="20">
        <f t="shared" si="92"/>
        <v>60</v>
      </c>
    </row>
    <row r="1972" spans="1:11" x14ac:dyDescent="0.2">
      <c r="A1972" s="8">
        <f>IF(INDEX(中間シート!B$1:B$149,QUOTIENT(ROW(A1972)-2, 参照用!$J$12) + 3,1)&gt;0,
INDEX(中間シート!B$1:B$149,QUOTIENT(ROW(A1972)-2, 参照用!$J$12) + 3,1),
"")</f>
        <v>46041</v>
      </c>
      <c r="B1972" s="8" t="str">
        <f>IF(INDEX(中間シート!D$1:D$149,QUOTIENT(ROW(B1972)-2, 参照用!$J$12) + 3,1)&gt;0,
INDEX(中間シート!D$1:D$149,QUOTIENT(ROW(B1972)-2, 参照用!$J$12) + 3,1),
"")</f>
        <v>夜</v>
      </c>
      <c r="C1972" s="8" t="str">
        <f>INDEX(中間シート!$A$1:$AZ$149,MATCH(A1972&amp;B1972,中間シート!$A$1:$A$149,0),MATCH(C$1,中間シート!$A$2:$AZ$2,0))</f>
        <v/>
      </c>
      <c r="D1972" s="8" t="str">
        <f>INDEX(中間シート!$A$1:$AZ$149,MATCH($A1972&amp;$B1972,中間シート!$A$1:$A$149,0),MATCH(D$1,中間シート!$A$2:$AZ$2,0))</f>
        <v/>
      </c>
      <c r="E1972" t="str">
        <f>IF(
A1972="","",
VLOOKUP(MOD(ROW(A1972)-2, 参照用!$J$12) + 1,参照用!$N$1:$P$50,2,0)
)</f>
        <v>良好サイン</v>
      </c>
      <c r="F1972" t="str">
        <f xml:space="preserve">
IF(A1972="","",
VLOOKUP(MOD(ROW(A1972)-2, 参照用!$J$12) + 1,参照用!$N$1:$P$50,3,0)
)</f>
        <v>やる気あり</v>
      </c>
      <c r="G1972">
        <f xml:space="preserve">
IF(A1972="","",
IFERROR(
INDEX(中間シート!$B:$CB,
MATCH(A1972&amp;B1972,中間シート!$A$1:$A$149,0),
MATCH(F1972,中間シート!$B$2:$CB$2,0)
),
"")
)</f>
        <v>0</v>
      </c>
      <c r="H1972">
        <f t="shared" si="90"/>
        <v>0</v>
      </c>
      <c r="I1972" t="str">
        <f t="shared" si="91"/>
        <v/>
      </c>
      <c r="J1972">
        <f xml:space="preserve">
_xlfn.SWITCH(E1972,
"良好サイン",H1972*VLOOKUP(F1972,参照用!$P$2:$Q$55,2,0),
"注意サイン",H1972*VLOOKUP(F1972,参照用!$P$2:$Q$55,2,0),
""
)</f>
        <v>0</v>
      </c>
      <c r="K1972" s="20">
        <f t="shared" si="92"/>
        <v>60</v>
      </c>
    </row>
    <row r="1973" spans="1:11" x14ac:dyDescent="0.2">
      <c r="A1973" s="8">
        <f>IF(INDEX(中間シート!B$1:B$149,QUOTIENT(ROW(A1973)-2, 参照用!$J$12) + 3,1)&gt;0,
INDEX(中間シート!B$1:B$149,QUOTIENT(ROW(A1973)-2, 参照用!$J$12) + 3,1),
"")</f>
        <v>46041</v>
      </c>
      <c r="B1973" s="8" t="str">
        <f>IF(INDEX(中間シート!D$1:D$149,QUOTIENT(ROW(B1973)-2, 参照用!$J$12) + 3,1)&gt;0,
INDEX(中間シート!D$1:D$149,QUOTIENT(ROW(B1973)-2, 参照用!$J$12) + 3,1),
"")</f>
        <v>夜</v>
      </c>
      <c r="C1973" s="8" t="str">
        <f>INDEX(中間シート!$A$1:$AZ$149,MATCH(A1973&amp;B1973,中間シート!$A$1:$A$149,0),MATCH(C$1,中間シート!$A$2:$AZ$2,0))</f>
        <v/>
      </c>
      <c r="D1973" s="8" t="str">
        <f>INDEX(中間シート!$A$1:$AZ$149,MATCH($A1973&amp;$B1973,中間シート!$A$1:$A$149,0),MATCH(D$1,中間シート!$A$2:$AZ$2,0))</f>
        <v/>
      </c>
      <c r="E1973" t="str">
        <f>IF(
A1973="","",
VLOOKUP(MOD(ROW(A1973)-2, 参照用!$J$12) + 1,参照用!$N$1:$P$50,2,0)
)</f>
        <v>良好サイン</v>
      </c>
      <c r="F1973" t="str">
        <f xml:space="preserve">
IF(A1973="","",
VLOOKUP(MOD(ROW(A1973)-2, 参照用!$J$12) + 1,参照用!$N$1:$P$50,3,0)
)</f>
        <v>心に余裕</v>
      </c>
      <c r="G1973">
        <f xml:space="preserve">
IF(A1973="","",
IFERROR(
INDEX(中間シート!$B:$CB,
MATCH(A1973&amp;B1973,中間シート!$A$1:$A$149,0),
MATCH(F1973,中間シート!$B$2:$CB$2,0)
),
"")
)</f>
        <v>0</v>
      </c>
      <c r="H1973">
        <f t="shared" si="90"/>
        <v>0</v>
      </c>
      <c r="I1973" t="str">
        <f t="shared" si="91"/>
        <v/>
      </c>
      <c r="J1973">
        <f xml:space="preserve">
_xlfn.SWITCH(E1973,
"良好サイン",H1973*VLOOKUP(F1973,参照用!$P$2:$Q$55,2,0),
"注意サイン",H1973*VLOOKUP(F1973,参照用!$P$2:$Q$55,2,0),
""
)</f>
        <v>0</v>
      </c>
      <c r="K1973" s="20">
        <f t="shared" si="92"/>
        <v>60</v>
      </c>
    </row>
    <row r="1974" spans="1:11" x14ac:dyDescent="0.2">
      <c r="A1974" s="8">
        <f>IF(INDEX(中間シート!B$1:B$149,QUOTIENT(ROW(A1974)-2, 参照用!$J$12) + 3,1)&gt;0,
INDEX(中間シート!B$1:B$149,QUOTIENT(ROW(A1974)-2, 参照用!$J$12) + 3,1),
"")</f>
        <v>46041</v>
      </c>
      <c r="B1974" s="8" t="str">
        <f>IF(INDEX(中間シート!D$1:D$149,QUOTIENT(ROW(B1974)-2, 参照用!$J$12) + 3,1)&gt;0,
INDEX(中間シート!D$1:D$149,QUOTIENT(ROW(B1974)-2, 参照用!$J$12) + 3,1),
"")</f>
        <v>夜</v>
      </c>
      <c r="C1974" s="8" t="str">
        <f>INDEX(中間シート!$A$1:$AZ$149,MATCH(A1974&amp;B1974,中間シート!$A$1:$A$149,0),MATCH(C$1,中間シート!$A$2:$AZ$2,0))</f>
        <v/>
      </c>
      <c r="D1974" s="8" t="str">
        <f>INDEX(中間シート!$A$1:$AZ$149,MATCH($A1974&amp;$B1974,中間シート!$A$1:$A$149,0),MATCH(D$1,中間シート!$A$2:$AZ$2,0))</f>
        <v/>
      </c>
      <c r="E1974" t="str">
        <f>IF(
A1974="","",
VLOOKUP(MOD(ROW(A1974)-2, 参照用!$J$12) + 1,参照用!$N$1:$P$50,2,0)
)</f>
        <v>良好サイン</v>
      </c>
      <c r="F1974" t="str">
        <f xml:space="preserve">
IF(A1974="","",
VLOOKUP(MOD(ROW(A1974)-2, 参照用!$J$12) + 1,参照用!$N$1:$P$50,3,0)
)</f>
        <v>イキイキ</v>
      </c>
      <c r="G1974">
        <f xml:space="preserve">
IF(A1974="","",
IFERROR(
INDEX(中間シート!$B:$CB,
MATCH(A1974&amp;B1974,中間シート!$A$1:$A$149,0),
MATCH(F1974,中間シート!$B$2:$CB$2,0)
),
"")
)</f>
        <v>0</v>
      </c>
      <c r="H1974">
        <f t="shared" si="90"/>
        <v>0</v>
      </c>
      <c r="I1974" t="str">
        <f t="shared" si="91"/>
        <v/>
      </c>
      <c r="J1974">
        <f xml:space="preserve">
_xlfn.SWITCH(E1974,
"良好サイン",H1974*VLOOKUP(F1974,参照用!$P$2:$Q$55,2,0),
"注意サイン",H1974*VLOOKUP(F1974,参照用!$P$2:$Q$55,2,0),
""
)</f>
        <v>0</v>
      </c>
      <c r="K1974" s="20">
        <f t="shared" si="92"/>
        <v>60</v>
      </c>
    </row>
    <row r="1975" spans="1:11" x14ac:dyDescent="0.2">
      <c r="A1975" s="8">
        <f>IF(INDEX(中間シート!B$1:B$149,QUOTIENT(ROW(A1975)-2, 参照用!$J$12) + 3,1)&gt;0,
INDEX(中間シート!B$1:B$149,QUOTIENT(ROW(A1975)-2, 参照用!$J$12) + 3,1),
"")</f>
        <v>46041</v>
      </c>
      <c r="B1975" s="8" t="str">
        <f>IF(INDEX(中間シート!D$1:D$149,QUOTIENT(ROW(B1975)-2, 参照用!$J$12) + 3,1)&gt;0,
INDEX(中間シート!D$1:D$149,QUOTIENT(ROW(B1975)-2, 参照用!$J$12) + 3,1),
"")</f>
        <v>夜</v>
      </c>
      <c r="C1975" s="8" t="str">
        <f>INDEX(中間シート!$A$1:$AZ$149,MATCH(A1975&amp;B1975,中間シート!$A$1:$A$149,0),MATCH(C$1,中間シート!$A$2:$AZ$2,0))</f>
        <v/>
      </c>
      <c r="D1975" s="8" t="str">
        <f>INDEX(中間シート!$A$1:$AZ$149,MATCH($A1975&amp;$B1975,中間シート!$A$1:$A$149,0),MATCH(D$1,中間シート!$A$2:$AZ$2,0))</f>
        <v/>
      </c>
      <c r="E1975" t="str">
        <f>IF(
A1975="","",
VLOOKUP(MOD(ROW(A1975)-2, 参照用!$J$12) + 1,参照用!$N$1:$P$50,2,0)
)</f>
        <v>良好サイン</v>
      </c>
      <c r="F1975" t="str">
        <f xml:space="preserve">
IF(A1975="","",
VLOOKUP(MOD(ROW(A1975)-2, 参照用!$J$12) + 1,参照用!$N$1:$P$50,3,0)
)</f>
        <v>活動的</v>
      </c>
      <c r="G1975">
        <f xml:space="preserve">
IF(A1975="","",
IFERROR(
INDEX(中間シート!$B:$CB,
MATCH(A1975&amp;B1975,中間シート!$A$1:$A$149,0),
MATCH(F1975,中間シート!$B$2:$CB$2,0)
),
"")
)</f>
        <v>0</v>
      </c>
      <c r="H1975">
        <f t="shared" si="90"/>
        <v>0</v>
      </c>
      <c r="I1975" t="str">
        <f t="shared" si="91"/>
        <v/>
      </c>
      <c r="J1975">
        <f xml:space="preserve">
_xlfn.SWITCH(E1975,
"良好サイン",H1975*VLOOKUP(F1975,参照用!$P$2:$Q$55,2,0),
"注意サイン",H1975*VLOOKUP(F1975,参照用!$P$2:$Q$55,2,0),
""
)</f>
        <v>0</v>
      </c>
      <c r="K1975" s="20">
        <f t="shared" si="92"/>
        <v>60</v>
      </c>
    </row>
    <row r="1976" spans="1:11" x14ac:dyDescent="0.2">
      <c r="A1976" s="8">
        <f>IF(INDEX(中間シート!B$1:B$149,QUOTIENT(ROW(A1976)-2, 参照用!$J$12) + 3,1)&gt;0,
INDEX(中間シート!B$1:B$149,QUOTIENT(ROW(A1976)-2, 参照用!$J$12) + 3,1),
"")</f>
        <v>46041</v>
      </c>
      <c r="B1976" s="8" t="str">
        <f>IF(INDEX(中間シート!D$1:D$149,QUOTIENT(ROW(B1976)-2, 参照用!$J$12) + 3,1)&gt;0,
INDEX(中間シート!D$1:D$149,QUOTIENT(ROW(B1976)-2, 参照用!$J$12) + 3,1),
"")</f>
        <v>夜</v>
      </c>
      <c r="C1976" s="8" t="str">
        <f>INDEX(中間シート!$A$1:$AZ$149,MATCH(A1976&amp;B1976,中間シート!$A$1:$A$149,0),MATCH(C$1,中間シート!$A$2:$AZ$2,0))</f>
        <v/>
      </c>
      <c r="D1976" s="8" t="str">
        <f>INDEX(中間シート!$A$1:$AZ$149,MATCH($A1976&amp;$B1976,中間シート!$A$1:$A$149,0),MATCH(D$1,中間シート!$A$2:$AZ$2,0))</f>
        <v/>
      </c>
      <c r="E1976" t="str">
        <f>IF(
A1976="","",
VLOOKUP(MOD(ROW(A1976)-2, 参照用!$J$12) + 1,参照用!$N$1:$P$50,2,0)
)</f>
        <v>注意サイン</v>
      </c>
      <c r="F1976" t="str">
        <f xml:space="preserve">
IF(A1976="","",
VLOOKUP(MOD(ROW(A1976)-2, 参照用!$J$12) + 1,参照用!$N$1:$P$50,3,0)
)</f>
        <v>ため息が増加</v>
      </c>
      <c r="G1976">
        <f xml:space="preserve">
IF(A1976="","",
IFERROR(
INDEX(中間シート!$B:$CB,
MATCH(A1976&amp;B1976,中間シート!$A$1:$A$149,0),
MATCH(F1976,中間シート!$B$2:$CB$2,0)
),
"")
)</f>
        <v>0</v>
      </c>
      <c r="H1976">
        <f t="shared" si="90"/>
        <v>0</v>
      </c>
      <c r="I1976" t="str">
        <f t="shared" si="91"/>
        <v/>
      </c>
      <c r="J1976">
        <f xml:space="preserve">
_xlfn.SWITCH(E1976,
"良好サイン",H1976*VLOOKUP(F1976,参照用!$P$2:$Q$55,2,0),
"注意サイン",H1976*VLOOKUP(F1976,参照用!$P$2:$Q$55,2,0),
""
)</f>
        <v>0</v>
      </c>
      <c r="K1976" s="20">
        <f t="shared" si="92"/>
        <v>60</v>
      </c>
    </row>
    <row r="1977" spans="1:11" x14ac:dyDescent="0.2">
      <c r="A1977" s="8">
        <f>IF(INDEX(中間シート!B$1:B$149,QUOTIENT(ROW(A1977)-2, 参照用!$J$12) + 3,1)&gt;0,
INDEX(中間シート!B$1:B$149,QUOTIENT(ROW(A1977)-2, 参照用!$J$12) + 3,1),
"")</f>
        <v>46041</v>
      </c>
      <c r="B1977" s="8" t="str">
        <f>IF(INDEX(中間シート!D$1:D$149,QUOTIENT(ROW(B1977)-2, 参照用!$J$12) + 3,1)&gt;0,
INDEX(中間シート!D$1:D$149,QUOTIENT(ROW(B1977)-2, 参照用!$J$12) + 3,1),
"")</f>
        <v>夜</v>
      </c>
      <c r="C1977" s="8" t="str">
        <f>INDEX(中間シート!$A$1:$AZ$149,MATCH(A1977&amp;B1977,中間シート!$A$1:$A$149,0),MATCH(C$1,中間シート!$A$2:$AZ$2,0))</f>
        <v/>
      </c>
      <c r="D1977" s="8" t="str">
        <f>INDEX(中間シート!$A$1:$AZ$149,MATCH($A1977&amp;$B1977,中間シート!$A$1:$A$149,0),MATCH(D$1,中間シート!$A$2:$AZ$2,0))</f>
        <v/>
      </c>
      <c r="E1977" t="str">
        <f>IF(
A1977="","",
VLOOKUP(MOD(ROW(A1977)-2, 参照用!$J$12) + 1,参照用!$N$1:$P$50,2,0)
)</f>
        <v>注意サイン</v>
      </c>
      <c r="F1977" t="str">
        <f xml:space="preserve">
IF(A1977="","",
VLOOKUP(MOD(ROW(A1977)-2, 参照用!$J$12) + 1,参照用!$N$1:$P$50,3,0)
)</f>
        <v>もやもや</v>
      </c>
      <c r="G1977">
        <f xml:space="preserve">
IF(A1977="","",
IFERROR(
INDEX(中間シート!$B:$CB,
MATCH(A1977&amp;B1977,中間シート!$A$1:$A$149,0),
MATCH(F1977,中間シート!$B$2:$CB$2,0)
),
"")
)</f>
        <v>0</v>
      </c>
      <c r="H1977">
        <f t="shared" si="90"/>
        <v>0</v>
      </c>
      <c r="I1977" t="str">
        <f t="shared" si="91"/>
        <v/>
      </c>
      <c r="J1977">
        <f xml:space="preserve">
_xlfn.SWITCH(E1977,
"良好サイン",H1977*VLOOKUP(F1977,参照用!$P$2:$Q$55,2,0),
"注意サイン",H1977*VLOOKUP(F1977,参照用!$P$2:$Q$55,2,0),
""
)</f>
        <v>0</v>
      </c>
      <c r="K1977" s="20">
        <f t="shared" si="92"/>
        <v>60</v>
      </c>
    </row>
    <row r="1978" spans="1:11" x14ac:dyDescent="0.2">
      <c r="A1978" s="8">
        <f>IF(INDEX(中間シート!B$1:B$149,QUOTIENT(ROW(A1978)-2, 参照用!$J$12) + 3,1)&gt;0,
INDEX(中間シート!B$1:B$149,QUOTIENT(ROW(A1978)-2, 参照用!$J$12) + 3,1),
"")</f>
        <v>46041</v>
      </c>
      <c r="B1978" s="8" t="str">
        <f>IF(INDEX(中間シート!D$1:D$149,QUOTIENT(ROW(B1978)-2, 参照用!$J$12) + 3,1)&gt;0,
INDEX(中間シート!D$1:D$149,QUOTIENT(ROW(B1978)-2, 参照用!$J$12) + 3,1),
"")</f>
        <v>夜</v>
      </c>
      <c r="C1978" s="8" t="str">
        <f>INDEX(中間シート!$A$1:$AZ$149,MATCH(A1978&amp;B1978,中間シート!$A$1:$A$149,0),MATCH(C$1,中間シート!$A$2:$AZ$2,0))</f>
        <v/>
      </c>
      <c r="D1978" s="8" t="str">
        <f>INDEX(中間シート!$A$1:$AZ$149,MATCH($A1978&amp;$B1978,中間シート!$A$1:$A$149,0),MATCH(D$1,中間シート!$A$2:$AZ$2,0))</f>
        <v/>
      </c>
      <c r="E1978" t="str">
        <f>IF(
A1978="","",
VLOOKUP(MOD(ROW(A1978)-2, 参照用!$J$12) + 1,参照用!$N$1:$P$50,2,0)
)</f>
        <v>注意サイン</v>
      </c>
      <c r="F1978" t="str">
        <f xml:space="preserve">
IF(A1978="","",
VLOOKUP(MOD(ROW(A1978)-2, 参照用!$J$12) + 1,参照用!$N$1:$P$50,3,0)
)</f>
        <v>だるい</v>
      </c>
      <c r="G1978">
        <f xml:space="preserve">
IF(A1978="","",
IFERROR(
INDEX(中間シート!$B:$CB,
MATCH(A1978&amp;B1978,中間シート!$A$1:$A$149,0),
MATCH(F1978,中間シート!$B$2:$CB$2,0)
),
"")
)</f>
        <v>0</v>
      </c>
      <c r="H1978">
        <f t="shared" si="90"/>
        <v>0</v>
      </c>
      <c r="I1978" t="str">
        <f t="shared" si="91"/>
        <v/>
      </c>
      <c r="J1978">
        <f xml:space="preserve">
_xlfn.SWITCH(E1978,
"良好サイン",H1978*VLOOKUP(F1978,参照用!$P$2:$Q$55,2,0),
"注意サイン",H1978*VLOOKUP(F1978,参照用!$P$2:$Q$55,2,0),
""
)</f>
        <v>0</v>
      </c>
      <c r="K1978" s="20">
        <f t="shared" si="92"/>
        <v>60</v>
      </c>
    </row>
    <row r="1979" spans="1:11" x14ac:dyDescent="0.2">
      <c r="A1979" s="8">
        <f>IF(INDEX(中間シート!B$1:B$149,QUOTIENT(ROW(A1979)-2, 参照用!$J$12) + 3,1)&gt;0,
INDEX(中間シート!B$1:B$149,QUOTIENT(ROW(A1979)-2, 参照用!$J$12) + 3,1),
"")</f>
        <v>46041</v>
      </c>
      <c r="B1979" s="8" t="str">
        <f>IF(INDEX(中間シート!D$1:D$149,QUOTIENT(ROW(B1979)-2, 参照用!$J$12) + 3,1)&gt;0,
INDEX(中間シート!D$1:D$149,QUOTIENT(ROW(B1979)-2, 参照用!$J$12) + 3,1),
"")</f>
        <v>夜</v>
      </c>
      <c r="C1979" s="8" t="str">
        <f>INDEX(中間シート!$A$1:$AZ$149,MATCH(A1979&amp;B1979,中間シート!$A$1:$A$149,0),MATCH(C$1,中間シート!$A$2:$AZ$2,0))</f>
        <v/>
      </c>
      <c r="D1979" s="8" t="str">
        <f>INDEX(中間シート!$A$1:$AZ$149,MATCH($A1979&amp;$B1979,中間シート!$A$1:$A$149,0),MATCH(D$1,中間シート!$A$2:$AZ$2,0))</f>
        <v/>
      </c>
      <c r="E1979" t="str">
        <f>IF(
A1979="","",
VLOOKUP(MOD(ROW(A1979)-2, 参照用!$J$12) + 1,参照用!$N$1:$P$50,2,0)
)</f>
        <v>注意サイン</v>
      </c>
      <c r="F1979" t="str">
        <f xml:space="preserve">
IF(A1979="","",
VLOOKUP(MOD(ROW(A1979)-2, 参照用!$J$12) + 1,参照用!$N$1:$P$50,3,0)
)</f>
        <v>ぼーっとする</v>
      </c>
      <c r="G1979">
        <f xml:space="preserve">
IF(A1979="","",
IFERROR(
INDEX(中間シート!$B:$CB,
MATCH(A1979&amp;B1979,中間シート!$A$1:$A$149,0),
MATCH(F1979,中間シート!$B$2:$CB$2,0)
),
"")
)</f>
        <v>0</v>
      </c>
      <c r="H1979">
        <f t="shared" si="90"/>
        <v>0</v>
      </c>
      <c r="I1979" t="str">
        <f t="shared" si="91"/>
        <v/>
      </c>
      <c r="J1979">
        <f xml:space="preserve">
_xlfn.SWITCH(E1979,
"良好サイン",H1979*VLOOKUP(F1979,参照用!$P$2:$Q$55,2,0),
"注意サイン",H1979*VLOOKUP(F1979,参照用!$P$2:$Q$55,2,0),
""
)</f>
        <v>0</v>
      </c>
      <c r="K1979" s="20">
        <f t="shared" si="92"/>
        <v>60</v>
      </c>
    </row>
    <row r="1980" spans="1:11" x14ac:dyDescent="0.2">
      <c r="A1980" s="8">
        <f>IF(INDEX(中間シート!B$1:B$149,QUOTIENT(ROW(A1980)-2, 参照用!$J$12) + 3,1)&gt;0,
INDEX(中間シート!B$1:B$149,QUOTIENT(ROW(A1980)-2, 参照用!$J$12) + 3,1),
"")</f>
        <v>46041</v>
      </c>
      <c r="B1980" s="8" t="str">
        <f>IF(INDEX(中間シート!D$1:D$149,QUOTIENT(ROW(B1980)-2, 参照用!$J$12) + 3,1)&gt;0,
INDEX(中間シート!D$1:D$149,QUOTIENT(ROW(B1980)-2, 参照用!$J$12) + 3,1),
"")</f>
        <v>夜</v>
      </c>
      <c r="C1980" s="8" t="str">
        <f>INDEX(中間シート!$A$1:$AZ$149,MATCH(A1980&amp;B1980,中間シート!$A$1:$A$149,0),MATCH(C$1,中間シート!$A$2:$AZ$2,0))</f>
        <v/>
      </c>
      <c r="D1980" s="8" t="str">
        <f>INDEX(中間シート!$A$1:$AZ$149,MATCH($A1980&amp;$B1980,中間シート!$A$1:$A$149,0),MATCH(D$1,中間シート!$A$2:$AZ$2,0))</f>
        <v/>
      </c>
      <c r="E1980" t="str">
        <f>IF(
A1980="","",
VLOOKUP(MOD(ROW(A1980)-2, 参照用!$J$12) + 1,参照用!$N$1:$P$50,2,0)
)</f>
        <v>注意サイン</v>
      </c>
      <c r="F1980" t="str">
        <f xml:space="preserve">
IF(A1980="","",
VLOOKUP(MOD(ROW(A1980)-2, 参照用!$J$12) + 1,参照用!$N$1:$P$50,3,0)
)</f>
        <v>協調性が低下</v>
      </c>
      <c r="G1980">
        <f xml:space="preserve">
IF(A1980="","",
IFERROR(
INDEX(中間シート!$B:$CB,
MATCH(A1980&amp;B1980,中間シート!$A$1:$A$149,0),
MATCH(F1980,中間シート!$B$2:$CB$2,0)
),
"")
)</f>
        <v>0</v>
      </c>
      <c r="H1980">
        <f t="shared" si="90"/>
        <v>0</v>
      </c>
      <c r="I1980" t="str">
        <f t="shared" si="91"/>
        <v/>
      </c>
      <c r="J1980">
        <f xml:space="preserve">
_xlfn.SWITCH(E1980,
"良好サイン",H1980*VLOOKUP(F1980,参照用!$P$2:$Q$55,2,0),
"注意サイン",H1980*VLOOKUP(F1980,参照用!$P$2:$Q$55,2,0),
""
)</f>
        <v>0</v>
      </c>
      <c r="K1980" s="20">
        <f t="shared" si="92"/>
        <v>60</v>
      </c>
    </row>
    <row r="1981" spans="1:11" x14ac:dyDescent="0.2">
      <c r="A1981" s="8">
        <f>IF(INDEX(中間シート!B$1:B$149,QUOTIENT(ROW(A1981)-2, 参照用!$J$12) + 3,1)&gt;0,
INDEX(中間シート!B$1:B$149,QUOTIENT(ROW(A1981)-2, 参照用!$J$12) + 3,1),
"")</f>
        <v>46041</v>
      </c>
      <c r="B1981" s="8" t="str">
        <f>IF(INDEX(中間シート!D$1:D$149,QUOTIENT(ROW(B1981)-2, 参照用!$J$12) + 3,1)&gt;0,
INDEX(中間シート!D$1:D$149,QUOTIENT(ROW(B1981)-2, 参照用!$J$12) + 3,1),
"")</f>
        <v>夜</v>
      </c>
      <c r="C1981" s="8" t="str">
        <f>INDEX(中間シート!$A$1:$AZ$149,MATCH(A1981&amp;B1981,中間シート!$A$1:$A$149,0),MATCH(C$1,中間シート!$A$2:$AZ$2,0))</f>
        <v/>
      </c>
      <c r="D1981" s="8" t="str">
        <f>INDEX(中間シート!$A$1:$AZ$149,MATCH($A1981&amp;$B1981,中間シート!$A$1:$A$149,0),MATCH(D$1,中間シート!$A$2:$AZ$2,0))</f>
        <v/>
      </c>
      <c r="E1981" t="str">
        <f>IF(
A1981="","",
VLOOKUP(MOD(ROW(A1981)-2, 参照用!$J$12) + 1,参照用!$N$1:$P$50,2,0)
)</f>
        <v>注意サイン</v>
      </c>
      <c r="F1981" t="str">
        <f xml:space="preserve">
IF(A1981="","",
VLOOKUP(MOD(ROW(A1981)-2, 参照用!$J$12) + 1,参照用!$N$1:$P$50,3,0)
)</f>
        <v>憂鬱</v>
      </c>
      <c r="G1981">
        <f xml:space="preserve">
IF(A1981="","",
IFERROR(
INDEX(中間シート!$B:$CB,
MATCH(A1981&amp;B1981,中間シート!$A$1:$A$149,0),
MATCH(F1981,中間シート!$B$2:$CB$2,0)
),
"")
)</f>
        <v>0</v>
      </c>
      <c r="H1981">
        <f t="shared" si="90"/>
        <v>0</v>
      </c>
      <c r="I1981" t="str">
        <f t="shared" si="91"/>
        <v/>
      </c>
      <c r="J1981">
        <f xml:space="preserve">
_xlfn.SWITCH(E1981,
"良好サイン",H1981*VLOOKUP(F1981,参照用!$P$2:$Q$55,2,0),
"注意サイン",H1981*VLOOKUP(F1981,参照用!$P$2:$Q$55,2,0),
""
)</f>
        <v>0</v>
      </c>
      <c r="K1981" s="20">
        <f t="shared" si="92"/>
        <v>60</v>
      </c>
    </row>
    <row r="1982" spans="1:11" x14ac:dyDescent="0.2">
      <c r="A1982" s="8">
        <f>IF(INDEX(中間シート!B$1:B$149,QUOTIENT(ROW(A1982)-2, 参照用!$J$12) + 3,1)&gt;0,
INDEX(中間シート!B$1:B$149,QUOTIENT(ROW(A1982)-2, 参照用!$J$12) + 3,1),
"")</f>
        <v>46041</v>
      </c>
      <c r="B1982" s="8" t="str">
        <f>IF(INDEX(中間シート!D$1:D$149,QUOTIENT(ROW(B1982)-2, 参照用!$J$12) + 3,1)&gt;0,
INDEX(中間シート!D$1:D$149,QUOTIENT(ROW(B1982)-2, 参照用!$J$12) + 3,1),
"")</f>
        <v>夜</v>
      </c>
      <c r="C1982" s="8" t="str">
        <f>INDEX(中間シート!$A$1:$AZ$149,MATCH(A1982&amp;B1982,中間シート!$A$1:$A$149,0),MATCH(C$1,中間シート!$A$2:$AZ$2,0))</f>
        <v/>
      </c>
      <c r="D1982" s="8" t="str">
        <f>INDEX(中間シート!$A$1:$AZ$149,MATCH($A1982&amp;$B1982,中間シート!$A$1:$A$149,0),MATCH(D$1,中間シート!$A$2:$AZ$2,0))</f>
        <v/>
      </c>
      <c r="E1982" t="str">
        <f>IF(
A1982="","",
VLOOKUP(MOD(ROW(A1982)-2, 参照用!$J$12) + 1,参照用!$N$1:$P$50,2,0)
)</f>
        <v>注意サイン</v>
      </c>
      <c r="F1982" t="str">
        <f xml:space="preserve">
IF(A1982="","",
VLOOKUP(MOD(ROW(A1982)-2, 参照用!$J$12) + 1,参照用!$N$1:$P$50,3,0)
)</f>
        <v>やる気が無い</v>
      </c>
      <c r="G1982">
        <f xml:space="preserve">
IF(A1982="","",
IFERROR(
INDEX(中間シート!$B:$CB,
MATCH(A1982&amp;B1982,中間シート!$A$1:$A$149,0),
MATCH(F1982,中間シート!$B$2:$CB$2,0)
),
"")
)</f>
        <v>0</v>
      </c>
      <c r="H1982">
        <f t="shared" si="90"/>
        <v>0</v>
      </c>
      <c r="I1982" t="str">
        <f t="shared" si="91"/>
        <v/>
      </c>
      <c r="J1982">
        <f xml:space="preserve">
_xlfn.SWITCH(E1982,
"良好サイン",H1982*VLOOKUP(F1982,参照用!$P$2:$Q$55,2,0),
"注意サイン",H1982*VLOOKUP(F1982,参照用!$P$2:$Q$55,2,0),
""
)</f>
        <v>0</v>
      </c>
      <c r="K1982" s="20">
        <f t="shared" si="92"/>
        <v>60</v>
      </c>
    </row>
    <row r="1983" spans="1:11" x14ac:dyDescent="0.2">
      <c r="A1983" s="8">
        <f>IF(INDEX(中間シート!B$1:B$149,QUOTIENT(ROW(A1983)-2, 参照用!$J$12) + 3,1)&gt;0,
INDEX(中間シート!B$1:B$149,QUOTIENT(ROW(A1983)-2, 参照用!$J$12) + 3,1),
"")</f>
        <v>46041</v>
      </c>
      <c r="B1983" s="8" t="str">
        <f>IF(INDEX(中間シート!D$1:D$149,QUOTIENT(ROW(B1983)-2, 参照用!$J$12) + 3,1)&gt;0,
INDEX(中間シート!D$1:D$149,QUOTIENT(ROW(B1983)-2, 参照用!$J$12) + 3,1),
"")</f>
        <v>夜</v>
      </c>
      <c r="C1983" s="8" t="str">
        <f>INDEX(中間シート!$A$1:$AZ$149,MATCH(A1983&amp;B1983,中間シート!$A$1:$A$149,0),MATCH(C$1,中間シート!$A$2:$AZ$2,0))</f>
        <v/>
      </c>
      <c r="D1983" s="8" t="str">
        <f>INDEX(中間シート!$A$1:$AZ$149,MATCH($A1983&amp;$B1983,中間シート!$A$1:$A$149,0),MATCH(D$1,中間シート!$A$2:$AZ$2,0))</f>
        <v/>
      </c>
      <c r="E1983" t="str">
        <f>IF(
A1983="","",
VLOOKUP(MOD(ROW(A1983)-2, 参照用!$J$12) + 1,参照用!$N$1:$P$50,2,0)
)</f>
        <v>注意サイン</v>
      </c>
      <c r="F1983" t="str">
        <f xml:space="preserve">
IF(A1983="","",
VLOOKUP(MOD(ROW(A1983)-2, 参照用!$J$12) + 1,参照用!$N$1:$P$50,3,0)
)</f>
        <v>物忘れ</v>
      </c>
      <c r="G1983">
        <f xml:space="preserve">
IF(A1983="","",
IFERROR(
INDEX(中間シート!$B:$CB,
MATCH(A1983&amp;B1983,中間シート!$A$1:$A$149,0),
MATCH(F1983,中間シート!$B$2:$CB$2,0)
),
"")
)</f>
        <v>0</v>
      </c>
      <c r="H1983">
        <f t="shared" si="90"/>
        <v>0</v>
      </c>
      <c r="I1983" t="str">
        <f t="shared" si="91"/>
        <v/>
      </c>
      <c r="J1983">
        <f xml:space="preserve">
_xlfn.SWITCH(E1983,
"良好サイン",H1983*VLOOKUP(F1983,参照用!$P$2:$Q$55,2,0),
"注意サイン",H1983*VLOOKUP(F1983,参照用!$P$2:$Q$55,2,0),
""
)</f>
        <v>0</v>
      </c>
      <c r="K1983" s="20">
        <f t="shared" si="92"/>
        <v>60</v>
      </c>
    </row>
    <row r="1984" spans="1:11" x14ac:dyDescent="0.2">
      <c r="A1984" s="8">
        <f>IF(INDEX(中間シート!B$1:B$149,QUOTIENT(ROW(A1984)-2, 参照用!$J$12) + 3,1)&gt;0,
INDEX(中間シート!B$1:B$149,QUOTIENT(ROW(A1984)-2, 参照用!$J$12) + 3,1),
"")</f>
        <v>46041</v>
      </c>
      <c r="B1984" s="8" t="str">
        <f>IF(INDEX(中間シート!D$1:D$149,QUOTIENT(ROW(B1984)-2, 参照用!$J$12) + 3,1)&gt;0,
INDEX(中間シート!D$1:D$149,QUOTIENT(ROW(B1984)-2, 参照用!$J$12) + 3,1),
"")</f>
        <v>夜</v>
      </c>
      <c r="C1984" s="8" t="str">
        <f>INDEX(中間シート!$A$1:$AZ$149,MATCH(A1984&amp;B1984,中間シート!$A$1:$A$149,0),MATCH(C$1,中間シート!$A$2:$AZ$2,0))</f>
        <v/>
      </c>
      <c r="D1984" s="8" t="str">
        <f>INDEX(中間シート!$A$1:$AZ$149,MATCH($A1984&amp;$B1984,中間シート!$A$1:$A$149,0),MATCH(D$1,中間シート!$A$2:$AZ$2,0))</f>
        <v/>
      </c>
      <c r="E1984" t="str">
        <f>IF(
A1984="","",
VLOOKUP(MOD(ROW(A1984)-2, 参照用!$J$12) + 1,参照用!$N$1:$P$50,2,0)
)</f>
        <v>悪化サイン</v>
      </c>
      <c r="F1984" t="str">
        <f xml:space="preserve">
IF(A1984="","",
VLOOKUP(MOD(ROW(A1984)-2, 参照用!$J$12) + 1,参照用!$N$1:$P$50,3,0)
)</f>
        <v>イライラ</v>
      </c>
      <c r="G1984">
        <f xml:space="preserve">
IF(A1984="","",
IFERROR(
INDEX(中間シート!$B:$CB,
MATCH(A1984&amp;B1984,中間シート!$A$1:$A$149,0),
MATCH(F1984,中間シート!$B$2:$CB$2,0)
),
"")
)</f>
        <v>0</v>
      </c>
      <c r="H1984">
        <f t="shared" si="90"/>
        <v>0</v>
      </c>
      <c r="I1984" t="str">
        <f t="shared" si="91"/>
        <v/>
      </c>
      <c r="J1984" t="str">
        <f xml:space="preserve">
_xlfn.SWITCH(E1984,
"良好サイン",H1984*VLOOKUP(F1984,参照用!$P$2:$Q$55,2,0),
"注意サイン",H1984*VLOOKUP(F1984,参照用!$P$2:$Q$55,2,0),
""
)</f>
        <v/>
      </c>
      <c r="K1984" s="20">
        <f t="shared" si="92"/>
        <v>60</v>
      </c>
    </row>
    <row r="1985" spans="1:11" x14ac:dyDescent="0.2">
      <c r="A1985" s="8">
        <f>IF(INDEX(中間シート!B$1:B$149,QUOTIENT(ROW(A1985)-2, 参照用!$J$12) + 3,1)&gt;0,
INDEX(中間シート!B$1:B$149,QUOTIENT(ROW(A1985)-2, 参照用!$J$12) + 3,1),
"")</f>
        <v>46041</v>
      </c>
      <c r="B1985" s="8" t="str">
        <f>IF(INDEX(中間シート!D$1:D$149,QUOTIENT(ROW(B1985)-2, 参照用!$J$12) + 3,1)&gt;0,
INDEX(中間シート!D$1:D$149,QUOTIENT(ROW(B1985)-2, 参照用!$J$12) + 3,1),
"")</f>
        <v>夜</v>
      </c>
      <c r="C1985" s="8" t="str">
        <f>INDEX(中間シート!$A$1:$AZ$149,MATCH(A1985&amp;B1985,中間シート!$A$1:$A$149,0),MATCH(C$1,中間シート!$A$2:$AZ$2,0))</f>
        <v/>
      </c>
      <c r="D1985" s="8" t="str">
        <f>INDEX(中間シート!$A$1:$AZ$149,MATCH($A1985&amp;$B1985,中間シート!$A$1:$A$149,0),MATCH(D$1,中間シート!$A$2:$AZ$2,0))</f>
        <v/>
      </c>
      <c r="E1985" t="str">
        <f>IF(
A1985="","",
VLOOKUP(MOD(ROW(A1985)-2, 参照用!$J$12) + 1,参照用!$N$1:$P$50,2,0)
)</f>
        <v>悪化サイン</v>
      </c>
      <c r="F1985" t="str">
        <f xml:space="preserve">
IF(A1985="","",
VLOOKUP(MOD(ROW(A1985)-2, 参照用!$J$12) + 1,参照用!$N$1:$P$50,3,0)
)</f>
        <v>恐怖心</v>
      </c>
      <c r="G1985">
        <f xml:space="preserve">
IF(A1985="","",
IFERROR(
INDEX(中間シート!$B:$CB,
MATCH(A1985&amp;B1985,中間シート!$A$1:$A$149,0),
MATCH(F1985,中間シート!$B$2:$CB$2,0)
),
"")
)</f>
        <v>0</v>
      </c>
      <c r="H1985">
        <f t="shared" si="90"/>
        <v>0</v>
      </c>
      <c r="I1985" t="str">
        <f t="shared" si="91"/>
        <v/>
      </c>
      <c r="J1985" t="str">
        <f xml:space="preserve">
_xlfn.SWITCH(E1985,
"良好サイン",H1985*VLOOKUP(F1985,参照用!$P$2:$Q$55,2,0),
"注意サイン",H1985*VLOOKUP(F1985,参照用!$P$2:$Q$55,2,0),
""
)</f>
        <v/>
      </c>
      <c r="K1985" s="20">
        <f t="shared" si="92"/>
        <v>60</v>
      </c>
    </row>
    <row r="1986" spans="1:11" x14ac:dyDescent="0.2">
      <c r="A1986" s="8">
        <f>IF(INDEX(中間シート!B$1:B$149,QUOTIENT(ROW(A1986)-2, 参照用!$J$12) + 3,1)&gt;0,
INDEX(中間シート!B$1:B$149,QUOTIENT(ROW(A1986)-2, 参照用!$J$12) + 3,1),
"")</f>
        <v>46041</v>
      </c>
      <c r="B1986" s="8" t="str">
        <f>IF(INDEX(中間シート!D$1:D$149,QUOTIENT(ROW(B1986)-2, 参照用!$J$12) + 3,1)&gt;0,
INDEX(中間シート!D$1:D$149,QUOTIENT(ROW(B1986)-2, 参照用!$J$12) + 3,1),
"")</f>
        <v>夜</v>
      </c>
      <c r="C1986" s="8" t="str">
        <f>INDEX(中間シート!$A$1:$AZ$149,MATCH(A1986&amp;B1986,中間シート!$A$1:$A$149,0),MATCH(C$1,中間シート!$A$2:$AZ$2,0))</f>
        <v/>
      </c>
      <c r="D1986" s="8" t="str">
        <f>INDEX(中間シート!$A$1:$AZ$149,MATCH($A1986&amp;$B1986,中間シート!$A$1:$A$149,0),MATCH(D$1,中間シート!$A$2:$AZ$2,0))</f>
        <v/>
      </c>
      <c r="E1986" t="str">
        <f>IF(
A1986="","",
VLOOKUP(MOD(ROW(A1986)-2, 参照用!$J$12) + 1,参照用!$N$1:$P$50,2,0)
)</f>
        <v>悪化サイン</v>
      </c>
      <c r="F1986" t="str">
        <f xml:space="preserve">
IF(A1986="","",
VLOOKUP(MOD(ROW(A1986)-2, 参照用!$J$12) + 1,参照用!$N$1:$P$50,3,0)
)</f>
        <v>外出不可</v>
      </c>
      <c r="G1986">
        <f xml:space="preserve">
IF(A1986="","",
IFERROR(
INDEX(中間シート!$B:$CB,
MATCH(A1986&amp;B1986,中間シート!$A$1:$A$149,0),
MATCH(F1986,中間シート!$B$2:$CB$2,0)
),
"")
)</f>
        <v>0</v>
      </c>
      <c r="H1986">
        <f t="shared" si="90"/>
        <v>0</v>
      </c>
      <c r="I1986" t="str">
        <f t="shared" si="91"/>
        <v/>
      </c>
      <c r="J1986" t="str">
        <f xml:space="preserve">
_xlfn.SWITCH(E1986,
"良好サイン",H1986*VLOOKUP(F1986,参照用!$P$2:$Q$55,2,0),
"注意サイン",H1986*VLOOKUP(F1986,参照用!$P$2:$Q$55,2,0),
""
)</f>
        <v/>
      </c>
      <c r="K1986" s="20">
        <f t="shared" si="92"/>
        <v>60</v>
      </c>
    </row>
    <row r="1987" spans="1:11" x14ac:dyDescent="0.2">
      <c r="A1987" s="8">
        <f>IF(INDEX(中間シート!B$1:B$149,QUOTIENT(ROW(A1987)-2, 参照用!$J$12) + 3,1)&gt;0,
INDEX(中間シート!B$1:B$149,QUOTIENT(ROW(A1987)-2, 参照用!$J$12) + 3,1),
"")</f>
        <v>46041</v>
      </c>
      <c r="B1987" s="8" t="str">
        <f>IF(INDEX(中間シート!D$1:D$149,QUOTIENT(ROW(B1987)-2, 参照用!$J$12) + 3,1)&gt;0,
INDEX(中間シート!D$1:D$149,QUOTIENT(ROW(B1987)-2, 参照用!$J$12) + 3,1),
"")</f>
        <v>夜</v>
      </c>
      <c r="C1987" s="8" t="str">
        <f>INDEX(中間シート!$A$1:$AZ$149,MATCH(A1987&amp;B1987,中間シート!$A$1:$A$149,0),MATCH(C$1,中間シート!$A$2:$AZ$2,0))</f>
        <v/>
      </c>
      <c r="D1987" s="8" t="str">
        <f>INDEX(中間シート!$A$1:$AZ$149,MATCH($A1987&amp;$B1987,中間シート!$A$1:$A$149,0),MATCH(D$1,中間シート!$A$2:$AZ$2,0))</f>
        <v/>
      </c>
      <c r="E1987" t="str">
        <f>IF(
A1987="","",
VLOOKUP(MOD(ROW(A1987)-2, 参照用!$J$12) + 1,参照用!$N$1:$P$50,2,0)
)</f>
        <v>悪化サイン</v>
      </c>
      <c r="F1987" t="str">
        <f xml:space="preserve">
IF(A1987="","",
VLOOKUP(MOD(ROW(A1987)-2, 参照用!$J$12) + 1,参照用!$N$1:$P$50,3,0)
)</f>
        <v>思考不能</v>
      </c>
      <c r="G1987">
        <f xml:space="preserve">
IF(A1987="","",
IFERROR(
INDEX(中間シート!$B:$CB,
MATCH(A1987&amp;B1987,中間シート!$A$1:$A$149,0),
MATCH(F1987,中間シート!$B$2:$CB$2,0)
),
"")
)</f>
        <v>0</v>
      </c>
      <c r="H1987">
        <f t="shared" ref="H1987:H2050" si="93">IFERROR(IF(VALUE(G1987)&gt;100,"",VALUE(G1987)),"")</f>
        <v>0</v>
      </c>
      <c r="I1987" t="str">
        <f t="shared" ref="I1987:I2050" si="94">IF(H1987="",G1987,"")</f>
        <v/>
      </c>
      <c r="J1987" t="str">
        <f xml:space="preserve">
_xlfn.SWITCH(E1987,
"良好サイン",H1987*VLOOKUP(F1987,参照用!$P$2:$Q$55,2,0),
"注意サイン",H1987*VLOOKUP(F1987,参照用!$P$2:$Q$55,2,0),
""
)</f>
        <v/>
      </c>
      <c r="K1987" s="20">
        <f t="shared" ref="K1987:K2050" si="95">IFERROR(IF(A1987="","",(60+SUMIFS($J$1:$J$3999,$A$1:$A$3999,A1987,$B$1:$B$3999,B1987)))
/
(1+SUMIFS(H:H,A:A,A1987,B:B,B1987,E:E,"悪化サイン")),"")</f>
        <v>60</v>
      </c>
    </row>
    <row r="1988" spans="1:11" x14ac:dyDescent="0.2">
      <c r="A1988" s="8">
        <f>IF(INDEX(中間シート!B$1:B$149,QUOTIENT(ROW(A1988)-2, 参照用!$J$12) + 3,1)&gt;0,
INDEX(中間シート!B$1:B$149,QUOTIENT(ROW(A1988)-2, 参照用!$J$12) + 3,1),
"")</f>
        <v>46041</v>
      </c>
      <c r="B1988" s="8" t="str">
        <f>IF(INDEX(中間シート!D$1:D$149,QUOTIENT(ROW(B1988)-2, 参照用!$J$12) + 3,1)&gt;0,
INDEX(中間シート!D$1:D$149,QUOTIENT(ROW(B1988)-2, 参照用!$J$12) + 3,1),
"")</f>
        <v>夜</v>
      </c>
      <c r="C1988" s="8" t="str">
        <f>INDEX(中間シート!$A$1:$AZ$149,MATCH(A1988&amp;B1988,中間シート!$A$1:$A$149,0),MATCH(C$1,中間シート!$A$2:$AZ$2,0))</f>
        <v/>
      </c>
      <c r="D1988" s="8" t="str">
        <f>INDEX(中間シート!$A$1:$AZ$149,MATCH($A1988&amp;$B1988,中間シート!$A$1:$A$149,0),MATCH(D$1,中間シート!$A$2:$AZ$2,0))</f>
        <v/>
      </c>
      <c r="E1988" t="str">
        <f>IF(
A1988="","",
VLOOKUP(MOD(ROW(A1988)-2, 参照用!$J$12) + 1,参照用!$N$1:$P$50,2,0)
)</f>
        <v>悪化サイン</v>
      </c>
      <c r="F1988" t="str">
        <f xml:space="preserve">
IF(A1988="","",
VLOOKUP(MOD(ROW(A1988)-2, 参照用!$J$12) + 1,参照用!$N$1:$P$50,3,0)
)</f>
        <v>人間不信</v>
      </c>
      <c r="G1988">
        <f xml:space="preserve">
IF(A1988="","",
IFERROR(
INDEX(中間シート!$B:$CB,
MATCH(A1988&amp;B1988,中間シート!$A$1:$A$149,0),
MATCH(F1988,中間シート!$B$2:$CB$2,0)
),
"")
)</f>
        <v>0</v>
      </c>
      <c r="H1988">
        <f t="shared" si="93"/>
        <v>0</v>
      </c>
      <c r="I1988" t="str">
        <f t="shared" si="94"/>
        <v/>
      </c>
      <c r="J1988" t="str">
        <f xml:space="preserve">
_xlfn.SWITCH(E1988,
"良好サイン",H1988*VLOOKUP(F1988,参照用!$P$2:$Q$55,2,0),
"注意サイン",H1988*VLOOKUP(F1988,参照用!$P$2:$Q$55,2,0),
""
)</f>
        <v/>
      </c>
      <c r="K1988" s="20">
        <f t="shared" si="95"/>
        <v>60</v>
      </c>
    </row>
    <row r="1989" spans="1:11" x14ac:dyDescent="0.2">
      <c r="A1989" s="8">
        <f>IF(INDEX(中間シート!B$1:B$149,QUOTIENT(ROW(A1989)-2, 参照用!$J$12) + 3,1)&gt;0,
INDEX(中間シート!B$1:B$149,QUOTIENT(ROW(A1989)-2, 参照用!$J$12) + 3,1),
"")</f>
        <v>46041</v>
      </c>
      <c r="B1989" s="8" t="str">
        <f>IF(INDEX(中間シート!D$1:D$149,QUOTIENT(ROW(B1989)-2, 参照用!$J$12) + 3,1)&gt;0,
INDEX(中間シート!D$1:D$149,QUOTIENT(ROW(B1989)-2, 参照用!$J$12) + 3,1),
"")</f>
        <v>夜</v>
      </c>
      <c r="C1989" s="8" t="str">
        <f>INDEX(中間シート!$A$1:$AZ$149,MATCH(A1989&amp;B1989,中間シート!$A$1:$A$149,0),MATCH(C$1,中間シート!$A$2:$AZ$2,0))</f>
        <v/>
      </c>
      <c r="D1989" s="8" t="str">
        <f>INDEX(中間シート!$A$1:$AZ$149,MATCH($A1989&amp;$B1989,中間シート!$A$1:$A$149,0),MATCH(D$1,中間シート!$A$2:$AZ$2,0))</f>
        <v/>
      </c>
      <c r="E1989" t="str">
        <f>IF(
A1989="","",
VLOOKUP(MOD(ROW(A1989)-2, 参照用!$J$12) + 1,参照用!$N$1:$P$50,2,0)
)</f>
        <v>悪化サイン</v>
      </c>
      <c r="F1989" t="str">
        <f xml:space="preserve">
IF(A1989="","",
VLOOKUP(MOD(ROW(A1989)-2, 参照用!$J$12) + 1,参照用!$N$1:$P$50,3,0)
)</f>
        <v>破壊衝動</v>
      </c>
      <c r="G1989">
        <f xml:space="preserve">
IF(A1989="","",
IFERROR(
INDEX(中間シート!$B:$CB,
MATCH(A1989&amp;B1989,中間シート!$A$1:$A$149,0),
MATCH(F1989,中間シート!$B$2:$CB$2,0)
),
"")
)</f>
        <v>0</v>
      </c>
      <c r="H1989">
        <f t="shared" si="93"/>
        <v>0</v>
      </c>
      <c r="I1989" t="str">
        <f t="shared" si="94"/>
        <v/>
      </c>
      <c r="J1989" t="str">
        <f xml:space="preserve">
_xlfn.SWITCH(E1989,
"良好サイン",H1989*VLOOKUP(F1989,参照用!$P$2:$Q$55,2,0),
"注意サイン",H1989*VLOOKUP(F1989,参照用!$P$2:$Q$55,2,0),
""
)</f>
        <v/>
      </c>
      <c r="K1989" s="20">
        <f t="shared" si="95"/>
        <v>60</v>
      </c>
    </row>
    <row r="1990" spans="1:11" x14ac:dyDescent="0.2">
      <c r="A1990" s="8">
        <f>IF(INDEX(中間シート!B$1:B$149,QUOTIENT(ROW(A1990)-2, 参照用!$J$12) + 3,1)&gt;0,
INDEX(中間シート!B$1:B$149,QUOTIENT(ROW(A1990)-2, 参照用!$J$12) + 3,1),
"")</f>
        <v>46041</v>
      </c>
      <c r="B1990" s="8" t="str">
        <f>IF(INDEX(中間シート!D$1:D$149,QUOTIENT(ROW(B1990)-2, 参照用!$J$12) + 3,1)&gt;0,
INDEX(中間シート!D$1:D$149,QUOTIENT(ROW(B1990)-2, 参照用!$J$12) + 3,1),
"")</f>
        <v>夜</v>
      </c>
      <c r="C1990" s="8" t="str">
        <f>INDEX(中間シート!$A$1:$AZ$149,MATCH(A1990&amp;B1990,中間シート!$A$1:$A$149,0),MATCH(C$1,中間シート!$A$2:$AZ$2,0))</f>
        <v/>
      </c>
      <c r="D1990" s="8" t="str">
        <f>INDEX(中間シート!$A$1:$AZ$149,MATCH($A1990&amp;$B1990,中間シート!$A$1:$A$149,0),MATCH(D$1,中間シート!$A$2:$AZ$2,0))</f>
        <v/>
      </c>
      <c r="E1990" t="str">
        <f>IF(
A1990="","",
VLOOKUP(MOD(ROW(A1990)-2, 参照用!$J$12) + 1,参照用!$N$1:$P$50,2,0)
)</f>
        <v>リカバリー</v>
      </c>
      <c r="F1990" t="str">
        <f xml:space="preserve">
IF(A1990="","",
VLOOKUP(MOD(ROW(A1990)-2, 参照用!$J$12) + 1,参照用!$N$1:$P$50,3,0)
)</f>
        <v>ストレッチ</v>
      </c>
      <c r="G1990">
        <f xml:space="preserve">
IF(A1990="","",
IFERROR(
INDEX(中間シート!$B:$CB,
MATCH(A1990&amp;B1990,中間シート!$A$1:$A$149,0),
MATCH(F1990,中間シート!$B$2:$CB$2,0)
),
"")
)</f>
        <v>0</v>
      </c>
      <c r="H1990">
        <f t="shared" si="93"/>
        <v>0</v>
      </c>
      <c r="I1990" t="str">
        <f t="shared" si="94"/>
        <v/>
      </c>
      <c r="J1990" t="str">
        <f xml:space="preserve">
_xlfn.SWITCH(E1990,
"良好サイン",H1990*VLOOKUP(F1990,参照用!$P$2:$Q$55,2,0),
"注意サイン",H1990*VLOOKUP(F1990,参照用!$P$2:$Q$55,2,0),
""
)</f>
        <v/>
      </c>
      <c r="K1990" s="20">
        <f t="shared" si="95"/>
        <v>60</v>
      </c>
    </row>
    <row r="1991" spans="1:11" x14ac:dyDescent="0.2">
      <c r="A1991" s="8">
        <f>IF(INDEX(中間シート!B$1:B$149,QUOTIENT(ROW(A1991)-2, 参照用!$J$12) + 3,1)&gt;0,
INDEX(中間シート!B$1:B$149,QUOTIENT(ROW(A1991)-2, 参照用!$J$12) + 3,1),
"")</f>
        <v>46041</v>
      </c>
      <c r="B1991" s="8" t="str">
        <f>IF(INDEX(中間シート!D$1:D$149,QUOTIENT(ROW(B1991)-2, 参照用!$J$12) + 3,1)&gt;0,
INDEX(中間シート!D$1:D$149,QUOTIENT(ROW(B1991)-2, 参照用!$J$12) + 3,1),
"")</f>
        <v>夜</v>
      </c>
      <c r="C1991" s="8" t="str">
        <f>INDEX(中間シート!$A$1:$AZ$149,MATCH(A1991&amp;B1991,中間シート!$A$1:$A$149,0),MATCH(C$1,中間シート!$A$2:$AZ$2,0))</f>
        <v/>
      </c>
      <c r="D1991" s="8" t="str">
        <f>INDEX(中間シート!$A$1:$AZ$149,MATCH($A1991&amp;$B1991,中間シート!$A$1:$A$149,0),MATCH(D$1,中間シート!$A$2:$AZ$2,0))</f>
        <v/>
      </c>
      <c r="E1991" t="str">
        <f>IF(
A1991="","",
VLOOKUP(MOD(ROW(A1991)-2, 参照用!$J$12) + 1,参照用!$N$1:$P$50,2,0)
)</f>
        <v>リカバリー</v>
      </c>
      <c r="F1991" t="str">
        <f xml:space="preserve">
IF(A1991="","",
VLOOKUP(MOD(ROW(A1991)-2, 参照用!$J$12) + 1,参照用!$N$1:$P$50,3,0)
)</f>
        <v>仮眠</v>
      </c>
      <c r="G1991">
        <f xml:space="preserve">
IF(A1991="","",
IFERROR(
INDEX(中間シート!$B:$CB,
MATCH(A1991&amp;B1991,中間シート!$A$1:$A$149,0),
MATCH(F1991,中間シート!$B$2:$CB$2,0)
),
"")
)</f>
        <v>0</v>
      </c>
      <c r="H1991">
        <f t="shared" si="93"/>
        <v>0</v>
      </c>
      <c r="I1991" t="str">
        <f t="shared" si="94"/>
        <v/>
      </c>
      <c r="J1991" t="str">
        <f xml:space="preserve">
_xlfn.SWITCH(E1991,
"良好サイン",H1991*VLOOKUP(F1991,参照用!$P$2:$Q$55,2,0),
"注意サイン",H1991*VLOOKUP(F1991,参照用!$P$2:$Q$55,2,0),
""
)</f>
        <v/>
      </c>
      <c r="K1991" s="20">
        <f t="shared" si="95"/>
        <v>60</v>
      </c>
    </row>
    <row r="1992" spans="1:11" x14ac:dyDescent="0.2">
      <c r="A1992" s="8">
        <f>IF(INDEX(中間シート!B$1:B$149,QUOTIENT(ROW(A1992)-2, 参照用!$J$12) + 3,1)&gt;0,
INDEX(中間シート!B$1:B$149,QUOTIENT(ROW(A1992)-2, 参照用!$J$12) + 3,1),
"")</f>
        <v>46041</v>
      </c>
      <c r="B1992" s="8" t="str">
        <f>IF(INDEX(中間シート!D$1:D$149,QUOTIENT(ROW(B1992)-2, 参照用!$J$12) + 3,1)&gt;0,
INDEX(中間シート!D$1:D$149,QUOTIENT(ROW(B1992)-2, 参照用!$J$12) + 3,1),
"")</f>
        <v>夜</v>
      </c>
      <c r="C1992" s="8" t="str">
        <f>INDEX(中間シート!$A$1:$AZ$149,MATCH(A1992&amp;B1992,中間シート!$A$1:$A$149,0),MATCH(C$1,中間シート!$A$2:$AZ$2,0))</f>
        <v/>
      </c>
      <c r="D1992" s="8" t="str">
        <f>INDEX(中間シート!$A$1:$AZ$149,MATCH($A1992&amp;$B1992,中間シート!$A$1:$A$149,0),MATCH(D$1,中間シート!$A$2:$AZ$2,0))</f>
        <v/>
      </c>
      <c r="E1992" t="str">
        <f>IF(
A1992="","",
VLOOKUP(MOD(ROW(A1992)-2, 参照用!$J$12) + 1,参照用!$N$1:$P$50,2,0)
)</f>
        <v>リカバリー</v>
      </c>
      <c r="F1992" t="str">
        <f xml:space="preserve">
IF(A1992="","",
VLOOKUP(MOD(ROW(A1992)-2, 参照用!$J$12) + 1,参照用!$N$1:$P$50,3,0)
)</f>
        <v>音楽</v>
      </c>
      <c r="G1992">
        <f xml:space="preserve">
IF(A1992="","",
IFERROR(
INDEX(中間シート!$B:$CB,
MATCH(A1992&amp;B1992,中間シート!$A$1:$A$149,0),
MATCH(F1992,中間シート!$B$2:$CB$2,0)
),
"")
)</f>
        <v>0</v>
      </c>
      <c r="H1992">
        <f t="shared" si="93"/>
        <v>0</v>
      </c>
      <c r="I1992" t="str">
        <f t="shared" si="94"/>
        <v/>
      </c>
      <c r="J1992" t="str">
        <f xml:space="preserve">
_xlfn.SWITCH(E1992,
"良好サイン",H1992*VLOOKUP(F1992,参照用!$P$2:$Q$55,2,0),
"注意サイン",H1992*VLOOKUP(F1992,参照用!$P$2:$Q$55,2,0),
""
)</f>
        <v/>
      </c>
      <c r="K1992" s="20">
        <f t="shared" si="95"/>
        <v>60</v>
      </c>
    </row>
    <row r="1993" spans="1:11" x14ac:dyDescent="0.2">
      <c r="A1993" s="8">
        <f>IF(INDEX(中間シート!B$1:B$149,QUOTIENT(ROW(A1993)-2, 参照用!$J$12) + 3,1)&gt;0,
INDEX(中間シート!B$1:B$149,QUOTIENT(ROW(A1993)-2, 参照用!$J$12) + 3,1),
"")</f>
        <v>46041</v>
      </c>
      <c r="B1993" s="8" t="str">
        <f>IF(INDEX(中間シート!D$1:D$149,QUOTIENT(ROW(B1993)-2, 参照用!$J$12) + 3,1)&gt;0,
INDEX(中間シート!D$1:D$149,QUOTIENT(ROW(B1993)-2, 参照用!$J$12) + 3,1),
"")</f>
        <v>夜</v>
      </c>
      <c r="C1993" s="8" t="str">
        <f>INDEX(中間シート!$A$1:$AZ$149,MATCH(A1993&amp;B1993,中間シート!$A$1:$A$149,0),MATCH(C$1,中間シート!$A$2:$AZ$2,0))</f>
        <v/>
      </c>
      <c r="D1993" s="8" t="str">
        <f>INDEX(中間シート!$A$1:$AZ$149,MATCH($A1993&amp;$B1993,中間シート!$A$1:$A$149,0),MATCH(D$1,中間シート!$A$2:$AZ$2,0))</f>
        <v/>
      </c>
      <c r="E1993" t="str">
        <f>IF(
A1993="","",
VLOOKUP(MOD(ROW(A1993)-2, 参照用!$J$12) + 1,参照用!$N$1:$P$50,2,0)
)</f>
        <v>リカバリー</v>
      </c>
      <c r="F1993" t="str">
        <f xml:space="preserve">
IF(A1993="","",
VLOOKUP(MOD(ROW(A1993)-2, 参照用!$J$12) + 1,参照用!$N$1:$P$50,3,0)
)</f>
        <v>頓服</v>
      </c>
      <c r="G1993">
        <f xml:space="preserve">
IF(A1993="","",
IFERROR(
INDEX(中間シート!$B:$CB,
MATCH(A1993&amp;B1993,中間シート!$A$1:$A$149,0),
MATCH(F1993,中間シート!$B$2:$CB$2,0)
),
"")
)</f>
        <v>0</v>
      </c>
      <c r="H1993">
        <f t="shared" si="93"/>
        <v>0</v>
      </c>
      <c r="I1993" t="str">
        <f t="shared" si="94"/>
        <v/>
      </c>
      <c r="J1993" t="str">
        <f xml:space="preserve">
_xlfn.SWITCH(E1993,
"良好サイン",H1993*VLOOKUP(F1993,参照用!$P$2:$Q$55,2,0),
"注意サイン",H1993*VLOOKUP(F1993,参照用!$P$2:$Q$55,2,0),
""
)</f>
        <v/>
      </c>
      <c r="K1993" s="20">
        <f t="shared" si="95"/>
        <v>60</v>
      </c>
    </row>
    <row r="1994" spans="1:11" x14ac:dyDescent="0.2">
      <c r="A1994" s="8">
        <f>IF(INDEX(中間シート!B$1:B$149,QUOTIENT(ROW(A1994)-2, 参照用!$J$12) + 3,1)&gt;0,
INDEX(中間シート!B$1:B$149,QUOTIENT(ROW(A1994)-2, 参照用!$J$12) + 3,1),
"")</f>
        <v>46041</v>
      </c>
      <c r="B1994" s="8" t="str">
        <f>IF(INDEX(中間シート!D$1:D$149,QUOTIENT(ROW(B1994)-2, 参照用!$J$12) + 3,1)&gt;0,
INDEX(中間シート!D$1:D$149,QUOTIENT(ROW(B1994)-2, 参照用!$J$12) + 3,1),
"")</f>
        <v>夜</v>
      </c>
      <c r="C1994" s="8" t="str">
        <f>INDEX(中間シート!$A$1:$AZ$149,MATCH(A1994&amp;B1994,中間シート!$A$1:$A$149,0),MATCH(C$1,中間シート!$A$2:$AZ$2,0))</f>
        <v/>
      </c>
      <c r="D1994" s="8" t="str">
        <f>INDEX(中間シート!$A$1:$AZ$149,MATCH($A1994&amp;$B1994,中間シート!$A$1:$A$149,0),MATCH(D$1,中間シート!$A$2:$AZ$2,0))</f>
        <v/>
      </c>
      <c r="E1994" t="str">
        <f>IF(
A1994="","",
VLOOKUP(MOD(ROW(A1994)-2, 参照用!$J$12) + 1,参照用!$N$1:$P$50,2,0)
)</f>
        <v>リカバリー</v>
      </c>
      <c r="F1994" t="str">
        <f xml:space="preserve">
IF(A1994="","",
VLOOKUP(MOD(ROW(A1994)-2, 参照用!$J$12) + 1,参照用!$N$1:$P$50,3,0)
)</f>
        <v>散歩</v>
      </c>
      <c r="G1994">
        <f xml:space="preserve">
IF(A1994="","",
IFERROR(
INDEX(中間シート!$B:$CB,
MATCH(A1994&amp;B1994,中間シート!$A$1:$A$149,0),
MATCH(F1994,中間シート!$B$2:$CB$2,0)
),
"")
)</f>
        <v>0</v>
      </c>
      <c r="H1994">
        <f t="shared" si="93"/>
        <v>0</v>
      </c>
      <c r="I1994" t="str">
        <f t="shared" si="94"/>
        <v/>
      </c>
      <c r="J1994" t="str">
        <f xml:space="preserve">
_xlfn.SWITCH(E1994,
"良好サイン",H1994*VLOOKUP(F1994,参照用!$P$2:$Q$55,2,0),
"注意サイン",H1994*VLOOKUP(F1994,参照用!$P$2:$Q$55,2,0),
""
)</f>
        <v/>
      </c>
      <c r="K1994" s="20">
        <f t="shared" si="95"/>
        <v>60</v>
      </c>
    </row>
    <row r="1995" spans="1:11" x14ac:dyDescent="0.2">
      <c r="A1995" s="8">
        <f>IF(INDEX(中間シート!B$1:B$149,QUOTIENT(ROW(A1995)-2, 参照用!$J$12) + 3,1)&gt;0,
INDEX(中間シート!B$1:B$149,QUOTIENT(ROW(A1995)-2, 参照用!$J$12) + 3,1),
"")</f>
        <v>46041</v>
      </c>
      <c r="B1995" s="8" t="str">
        <f>IF(INDEX(中間シート!D$1:D$149,QUOTIENT(ROW(B1995)-2, 参照用!$J$12) + 3,1)&gt;0,
INDEX(中間シート!D$1:D$149,QUOTIENT(ROW(B1995)-2, 参照用!$J$12) + 3,1),
"")</f>
        <v>夜</v>
      </c>
      <c r="C1995" s="8" t="str">
        <f>INDEX(中間シート!$A$1:$AZ$149,MATCH(A1995&amp;B1995,中間シート!$A$1:$A$149,0),MATCH(C$1,中間シート!$A$2:$AZ$2,0))</f>
        <v/>
      </c>
      <c r="D1995" s="8" t="str">
        <f>INDEX(中間シート!$A$1:$AZ$149,MATCH($A1995&amp;$B1995,中間シート!$A$1:$A$149,0),MATCH(D$1,中間シート!$A$2:$AZ$2,0))</f>
        <v/>
      </c>
      <c r="E1995" t="str">
        <f>IF(
A1995="","",
VLOOKUP(MOD(ROW(A1995)-2, 参照用!$J$12) + 1,参照用!$N$1:$P$50,2,0)
)</f>
        <v>服薬</v>
      </c>
      <c r="F1995" t="str">
        <f xml:space="preserve">
IF(A1995="","",
VLOOKUP(MOD(ROW(A1995)-2, 参照用!$J$12) + 1,参照用!$N$1:$P$50,3,0)
)</f>
        <v>いつもの薬</v>
      </c>
      <c r="G1995">
        <f xml:space="preserve">
IF(A1995="","",
IFERROR(
INDEX(中間シート!$B:$CB,
MATCH(A1995&amp;B1995,中間シート!$A$1:$A$149,0),
MATCH(F1995,中間シート!$B$2:$CB$2,0)
),
"")
)</f>
        <v>0</v>
      </c>
      <c r="H1995">
        <f t="shared" si="93"/>
        <v>0</v>
      </c>
      <c r="I1995" t="str">
        <f t="shared" si="94"/>
        <v/>
      </c>
      <c r="J1995" t="str">
        <f xml:space="preserve">
_xlfn.SWITCH(E1995,
"良好サイン",H1995*VLOOKUP(F1995,参照用!$P$2:$Q$55,2,0),
"注意サイン",H1995*VLOOKUP(F1995,参照用!$P$2:$Q$55,2,0),
""
)</f>
        <v/>
      </c>
      <c r="K1995" s="20">
        <f t="shared" si="95"/>
        <v>60</v>
      </c>
    </row>
    <row r="1996" spans="1:11" x14ac:dyDescent="0.2">
      <c r="A1996" s="8">
        <f>IF(INDEX(中間シート!B$1:B$149,QUOTIENT(ROW(A1996)-2, 参照用!$J$12) + 3,1)&gt;0,
INDEX(中間シート!B$1:B$149,QUOTIENT(ROW(A1996)-2, 参照用!$J$12) + 3,1),
"")</f>
        <v>46041</v>
      </c>
      <c r="B1996" s="8" t="str">
        <f>IF(INDEX(中間シート!D$1:D$149,QUOTIENT(ROW(B1996)-2, 参照用!$J$12) + 3,1)&gt;0,
INDEX(中間シート!D$1:D$149,QUOTIENT(ROW(B1996)-2, 参照用!$J$12) + 3,1),
"")</f>
        <v>夜</v>
      </c>
      <c r="C1996" s="8" t="str">
        <f>INDEX(中間シート!$A$1:$AZ$149,MATCH(A1996&amp;B1996,中間シート!$A$1:$A$149,0),MATCH(C$1,中間シート!$A$2:$AZ$2,0))</f>
        <v/>
      </c>
      <c r="D1996" s="8" t="str">
        <f>INDEX(中間シート!$A$1:$AZ$149,MATCH($A1996&amp;$B1996,中間シート!$A$1:$A$149,0),MATCH(D$1,中間シート!$A$2:$AZ$2,0))</f>
        <v/>
      </c>
      <c r="E1996" t="str">
        <f>IF(
A1996="","",
VLOOKUP(MOD(ROW(A1996)-2, 参照用!$J$12) + 1,参照用!$N$1:$P$50,2,0)
)</f>
        <v>備考</v>
      </c>
      <c r="F1996" t="str">
        <f xml:space="preserve">
IF(A1996="","",
VLOOKUP(MOD(ROW(A1996)-2, 参照用!$J$12) + 1,参照用!$N$1:$P$50,3,0)
)</f>
        <v>コメント</v>
      </c>
      <c r="G1996" t="str">
        <f xml:space="preserve">
IF(A1996="","",
IFERROR(
INDEX(中間シート!$B:$CB,
MATCH(A1996&amp;B1996,中間シート!$A$1:$A$149,0),
MATCH(F1996,中間シート!$B$2:$CB$2,0)
),
"")
)</f>
        <v/>
      </c>
      <c r="H1996" t="str">
        <f t="shared" si="93"/>
        <v/>
      </c>
      <c r="I1996" t="str">
        <f t="shared" si="94"/>
        <v/>
      </c>
      <c r="J1996" t="str">
        <f xml:space="preserve">
_xlfn.SWITCH(E1996,
"良好サイン",H1996*VLOOKUP(F1996,参照用!$P$2:$Q$55,2,0),
"注意サイン",H1996*VLOOKUP(F1996,参照用!$P$2:$Q$55,2,0),
""
)</f>
        <v/>
      </c>
      <c r="K1996" s="20">
        <f t="shared" si="95"/>
        <v>60</v>
      </c>
    </row>
    <row r="1997" spans="1:11" x14ac:dyDescent="0.2">
      <c r="A1997" s="8">
        <f>IF(INDEX(中間シート!B$1:B$149,QUOTIENT(ROW(A1997)-2, 参照用!$J$12) + 3,1)&gt;0,
INDEX(中間シート!B$1:B$149,QUOTIENT(ROW(A1997)-2, 参照用!$J$12) + 3,1),
"")</f>
        <v>46042</v>
      </c>
      <c r="B1997" s="8" t="str">
        <f>IF(INDEX(中間シート!D$1:D$149,QUOTIENT(ROW(B1997)-2, 参照用!$J$12) + 3,1)&gt;0,
INDEX(中間シート!D$1:D$149,QUOTIENT(ROW(B1997)-2, 参照用!$J$12) + 3,1),
"")</f>
        <v>朝</v>
      </c>
      <c r="C1997" s="8" t="str">
        <f>INDEX(中間シート!$A$1:$AZ$149,MATCH(A1997&amp;B1997,中間シート!$A$1:$A$149,0),MATCH(C$1,中間シート!$A$2:$AZ$2,0))</f>
        <v/>
      </c>
      <c r="D1997" s="8" t="str">
        <f>INDEX(中間シート!$A$1:$AZ$149,MATCH($A1997&amp;$B1997,中間シート!$A$1:$A$149,0),MATCH(D$1,中間シート!$A$2:$AZ$2,0))</f>
        <v/>
      </c>
      <c r="E1997" t="str">
        <f>IF(
A1997="","",
VLOOKUP(MOD(ROW(A1997)-2, 参照用!$J$12) + 1,参照用!$N$1:$P$50,2,0)
)</f>
        <v>日付</v>
      </c>
      <c r="F1997" t="str">
        <f xml:space="preserve">
IF(A1997="","",
VLOOKUP(MOD(ROW(A1997)-2, 参照用!$J$12) + 1,参照用!$N$1:$P$50,3,0)
)</f>
        <v>日付</v>
      </c>
      <c r="G1997">
        <f xml:space="preserve">
IF(A1997="","",
IFERROR(
INDEX(中間シート!$B:$CB,
MATCH(A1997&amp;B1997,中間シート!$A$1:$A$149,0),
MATCH(F1997,中間シート!$B$2:$CB$2,0)
),
"")
)</f>
        <v>46042</v>
      </c>
      <c r="H1997" t="str">
        <f t="shared" si="93"/>
        <v/>
      </c>
      <c r="I1997">
        <f t="shared" si="94"/>
        <v>46042</v>
      </c>
      <c r="J1997" t="str">
        <f xml:space="preserve">
_xlfn.SWITCH(E1997,
"良好サイン",H1997*VLOOKUP(F1997,参照用!$P$2:$Q$55,2,0),
"注意サイン",H1997*VLOOKUP(F1997,参照用!$P$2:$Q$55,2,0),
""
)</f>
        <v/>
      </c>
      <c r="K1997" s="20">
        <f t="shared" si="95"/>
        <v>60</v>
      </c>
    </row>
    <row r="1998" spans="1:11" x14ac:dyDescent="0.2">
      <c r="A1998" s="8">
        <f>IF(INDEX(中間シート!B$1:B$149,QUOTIENT(ROW(A1998)-2, 参照用!$J$12) + 3,1)&gt;0,
INDEX(中間シート!B$1:B$149,QUOTIENT(ROW(A1998)-2, 参照用!$J$12) + 3,1),
"")</f>
        <v>46042</v>
      </c>
      <c r="B1998" s="8" t="str">
        <f>IF(INDEX(中間シート!D$1:D$149,QUOTIENT(ROW(B1998)-2, 参照用!$J$12) + 3,1)&gt;0,
INDEX(中間シート!D$1:D$149,QUOTIENT(ROW(B1998)-2, 参照用!$J$12) + 3,1),
"")</f>
        <v>朝</v>
      </c>
      <c r="C1998" s="8" t="str">
        <f>INDEX(中間シート!$A$1:$AZ$149,MATCH(A1998&amp;B1998,中間シート!$A$1:$A$149,0),MATCH(C$1,中間シート!$A$2:$AZ$2,0))</f>
        <v/>
      </c>
      <c r="D1998" s="8" t="str">
        <f>INDEX(中間シート!$A$1:$AZ$149,MATCH($A1998&amp;$B1998,中間シート!$A$1:$A$149,0),MATCH(D$1,中間シート!$A$2:$AZ$2,0))</f>
        <v/>
      </c>
      <c r="E1998" t="str">
        <f>IF(
A1998="","",
VLOOKUP(MOD(ROW(A1998)-2, 参照用!$J$12) + 1,参照用!$N$1:$P$50,2,0)
)</f>
        <v>曜日</v>
      </c>
      <c r="F1998" t="str">
        <f xml:space="preserve">
IF(A1998="","",
VLOOKUP(MOD(ROW(A1998)-2, 参照用!$J$12) + 1,参照用!$N$1:$P$50,3,0)
)</f>
        <v>曜日</v>
      </c>
      <c r="G1998" t="str">
        <f xml:space="preserve">
IF(A1998="","",
IFERROR(
INDEX(中間シート!$B:$CB,
MATCH(A1998&amp;B1998,中間シート!$A$1:$A$149,0),
MATCH(F1998,中間シート!$B$2:$CB$2,0)
),
"")
)</f>
        <v>火</v>
      </c>
      <c r="H1998" t="str">
        <f t="shared" si="93"/>
        <v/>
      </c>
      <c r="I1998" t="str">
        <f t="shared" si="94"/>
        <v>火</v>
      </c>
      <c r="J1998" t="str">
        <f xml:space="preserve">
_xlfn.SWITCH(E1998,
"良好サイン",H1998*VLOOKUP(F1998,参照用!$P$2:$Q$55,2,0),
"注意サイン",H1998*VLOOKUP(F1998,参照用!$P$2:$Q$55,2,0),
""
)</f>
        <v/>
      </c>
      <c r="K1998" s="20">
        <f t="shared" si="95"/>
        <v>60</v>
      </c>
    </row>
    <row r="1999" spans="1:11" x14ac:dyDescent="0.2">
      <c r="A1999" s="8">
        <f>IF(INDEX(中間シート!B$1:B$149,QUOTIENT(ROW(A1999)-2, 参照用!$J$12) + 3,1)&gt;0,
INDEX(中間シート!B$1:B$149,QUOTIENT(ROW(A1999)-2, 参照用!$J$12) + 3,1),
"")</f>
        <v>46042</v>
      </c>
      <c r="B1999" s="8" t="str">
        <f>IF(INDEX(中間シート!D$1:D$149,QUOTIENT(ROW(B1999)-2, 参照用!$J$12) + 3,1)&gt;0,
INDEX(中間シート!D$1:D$149,QUOTIENT(ROW(B1999)-2, 参照用!$J$12) + 3,1),
"")</f>
        <v>朝</v>
      </c>
      <c r="C1999" s="8" t="str">
        <f>INDEX(中間シート!$A$1:$AZ$149,MATCH(A1999&amp;B1999,中間シート!$A$1:$A$149,0),MATCH(C$1,中間シート!$A$2:$AZ$2,0))</f>
        <v/>
      </c>
      <c r="D1999" s="8" t="str">
        <f>INDEX(中間シート!$A$1:$AZ$149,MATCH($A1999&amp;$B1999,中間シート!$A$1:$A$149,0),MATCH(D$1,中間シート!$A$2:$AZ$2,0))</f>
        <v/>
      </c>
      <c r="E1999" t="str">
        <f>IF(
A1999="","",
VLOOKUP(MOD(ROW(A1999)-2, 参照用!$J$12) + 1,参照用!$N$1:$P$50,2,0)
)</f>
        <v>時間帯</v>
      </c>
      <c r="F1999" t="str">
        <f xml:space="preserve">
IF(A1999="","",
VLOOKUP(MOD(ROW(A1999)-2, 参照用!$J$12) + 1,参照用!$N$1:$P$50,3,0)
)</f>
        <v>時間帯</v>
      </c>
      <c r="G1999" t="str">
        <f xml:space="preserve">
IF(A1999="","",
IFERROR(
INDEX(中間シート!$B:$CB,
MATCH(A1999&amp;B1999,中間シート!$A$1:$A$149,0),
MATCH(F1999,中間シート!$B$2:$CB$2,0)
),
"")
)</f>
        <v>朝</v>
      </c>
      <c r="H1999" t="str">
        <f t="shared" si="93"/>
        <v/>
      </c>
      <c r="I1999" t="str">
        <f t="shared" si="94"/>
        <v>朝</v>
      </c>
      <c r="J1999" t="str">
        <f xml:space="preserve">
_xlfn.SWITCH(E1999,
"良好サイン",H1999*VLOOKUP(F1999,参照用!$P$2:$Q$55,2,0),
"注意サイン",H1999*VLOOKUP(F1999,参照用!$P$2:$Q$55,2,0),
""
)</f>
        <v/>
      </c>
      <c r="K1999" s="20">
        <f t="shared" si="95"/>
        <v>60</v>
      </c>
    </row>
    <row r="2000" spans="1:11" x14ac:dyDescent="0.2">
      <c r="A2000" s="8">
        <f>IF(INDEX(中間シート!B$1:B$149,QUOTIENT(ROW(A2000)-2, 参照用!$J$12) + 3,1)&gt;0,
INDEX(中間シート!B$1:B$149,QUOTIENT(ROW(A2000)-2, 参照用!$J$12) + 3,1),
"")</f>
        <v>46042</v>
      </c>
      <c r="B2000" s="8" t="str">
        <f>IF(INDEX(中間シート!D$1:D$149,QUOTIENT(ROW(B2000)-2, 参照用!$J$12) + 3,1)&gt;0,
INDEX(中間シート!D$1:D$149,QUOTIENT(ROW(B2000)-2, 参照用!$J$12) + 3,1),
"")</f>
        <v>朝</v>
      </c>
      <c r="C2000" s="8" t="str">
        <f>INDEX(中間シート!$A$1:$AZ$149,MATCH(A2000&amp;B2000,中間シート!$A$1:$A$149,0),MATCH(C$1,中間シート!$A$2:$AZ$2,0))</f>
        <v/>
      </c>
      <c r="D2000" s="8" t="str">
        <f>INDEX(中間シート!$A$1:$AZ$149,MATCH($A2000&amp;$B2000,中間シート!$A$1:$A$149,0),MATCH(D$1,中間シート!$A$2:$AZ$2,0))</f>
        <v/>
      </c>
      <c r="E2000" t="str">
        <f>IF(
A2000="","",
VLOOKUP(MOD(ROW(A2000)-2, 参照用!$J$12) + 1,参照用!$N$1:$P$50,2,0)
)</f>
        <v>気候</v>
      </c>
      <c r="F2000" t="str">
        <f xml:space="preserve">
IF(A2000="","",
VLOOKUP(MOD(ROW(A2000)-2, 参照用!$J$12) + 1,参照用!$N$1:$P$50,3,0)
)</f>
        <v>天気</v>
      </c>
      <c r="G2000" t="str">
        <f xml:space="preserve">
IF(A2000="","",
IFERROR(
INDEX(中間シート!$B:$CB,
MATCH(A2000&amp;B2000,中間シート!$A$1:$A$149,0),
MATCH(F2000,中間シート!$B$2:$CB$2,0)
),
"")
)</f>
        <v/>
      </c>
      <c r="H2000" t="str">
        <f t="shared" si="93"/>
        <v/>
      </c>
      <c r="I2000" t="str">
        <f t="shared" si="94"/>
        <v/>
      </c>
      <c r="J2000" t="str">
        <f xml:space="preserve">
_xlfn.SWITCH(E2000,
"良好サイン",H2000*VLOOKUP(F2000,参照用!$P$2:$Q$55,2,0),
"注意サイン",H2000*VLOOKUP(F2000,参照用!$P$2:$Q$55,2,0),
""
)</f>
        <v/>
      </c>
      <c r="K2000" s="20">
        <f t="shared" si="95"/>
        <v>60</v>
      </c>
    </row>
    <row r="2001" spans="1:11" x14ac:dyDescent="0.2">
      <c r="A2001" s="8">
        <f>IF(INDEX(中間シート!B$1:B$149,QUOTIENT(ROW(A2001)-2, 参照用!$J$12) + 3,1)&gt;0,
INDEX(中間シート!B$1:B$149,QUOTIENT(ROW(A2001)-2, 参照用!$J$12) + 3,1),
"")</f>
        <v>46042</v>
      </c>
      <c r="B2001" s="8" t="str">
        <f>IF(INDEX(中間シート!D$1:D$149,QUOTIENT(ROW(B2001)-2, 参照用!$J$12) + 3,1)&gt;0,
INDEX(中間シート!D$1:D$149,QUOTIENT(ROW(B2001)-2, 参照用!$J$12) + 3,1),
"")</f>
        <v>朝</v>
      </c>
      <c r="C2001" s="8" t="str">
        <f>INDEX(中間シート!$A$1:$AZ$149,MATCH(A2001&amp;B2001,中間シート!$A$1:$A$149,0),MATCH(C$1,中間シート!$A$2:$AZ$2,0))</f>
        <v/>
      </c>
      <c r="D2001" s="8" t="str">
        <f>INDEX(中間シート!$A$1:$AZ$149,MATCH($A2001&amp;$B2001,中間シート!$A$1:$A$149,0),MATCH(D$1,中間シート!$A$2:$AZ$2,0))</f>
        <v/>
      </c>
      <c r="E2001" t="str">
        <f>IF(
A2001="","",
VLOOKUP(MOD(ROW(A2001)-2, 参照用!$J$12) + 1,参照用!$N$1:$P$50,2,0)
)</f>
        <v>気候</v>
      </c>
      <c r="F2001" t="str">
        <f xml:space="preserve">
IF(A2001="","",
VLOOKUP(MOD(ROW(A2001)-2, 参照用!$J$12) + 1,参照用!$N$1:$P$50,3,0)
)</f>
        <v>気温</v>
      </c>
      <c r="G2001" t="str">
        <f xml:space="preserve">
IF(A2001="","",
IFERROR(
INDEX(中間シート!$B:$CB,
MATCH(A2001&amp;B2001,中間シート!$A$1:$A$149,0),
MATCH(F2001,中間シート!$B$2:$CB$2,0)
),
"")
)</f>
        <v/>
      </c>
      <c r="H2001" t="str">
        <f t="shared" si="93"/>
        <v/>
      </c>
      <c r="I2001" t="str">
        <f t="shared" si="94"/>
        <v/>
      </c>
      <c r="J2001" t="str">
        <f xml:space="preserve">
_xlfn.SWITCH(E2001,
"良好サイン",H2001*VLOOKUP(F2001,参照用!$P$2:$Q$55,2,0),
"注意サイン",H2001*VLOOKUP(F2001,参照用!$P$2:$Q$55,2,0),
""
)</f>
        <v/>
      </c>
      <c r="K2001" s="20">
        <f t="shared" si="95"/>
        <v>60</v>
      </c>
    </row>
    <row r="2002" spans="1:11" x14ac:dyDescent="0.2">
      <c r="A2002" s="8">
        <f>IF(INDEX(中間シート!B$1:B$149,QUOTIENT(ROW(A2002)-2, 参照用!$J$12) + 3,1)&gt;0,
INDEX(中間シート!B$1:B$149,QUOTIENT(ROW(A2002)-2, 参照用!$J$12) + 3,1),
"")</f>
        <v>46042</v>
      </c>
      <c r="B2002" s="8" t="str">
        <f>IF(INDEX(中間シート!D$1:D$149,QUOTIENT(ROW(B2002)-2, 参照用!$J$12) + 3,1)&gt;0,
INDEX(中間シート!D$1:D$149,QUOTIENT(ROW(B2002)-2, 参照用!$J$12) + 3,1),
"")</f>
        <v>朝</v>
      </c>
      <c r="C2002" s="8" t="str">
        <f>INDEX(中間シート!$A$1:$AZ$149,MATCH(A2002&amp;B2002,中間シート!$A$1:$A$149,0),MATCH(C$1,中間シート!$A$2:$AZ$2,0))</f>
        <v/>
      </c>
      <c r="D2002" s="8" t="str">
        <f>INDEX(中間シート!$A$1:$AZ$149,MATCH($A2002&amp;$B2002,中間シート!$A$1:$A$149,0),MATCH(D$1,中間シート!$A$2:$AZ$2,0))</f>
        <v/>
      </c>
      <c r="E2002" t="str">
        <f>IF(
A2002="","",
VLOOKUP(MOD(ROW(A2002)-2, 参照用!$J$12) + 1,参照用!$N$1:$P$50,2,0)
)</f>
        <v>基礎指標</v>
      </c>
      <c r="F2002" t="str">
        <f xml:space="preserve">
IF(A2002="","",
VLOOKUP(MOD(ROW(A2002)-2, 参照用!$J$12) + 1,参照用!$N$1:$P$50,3,0)
)</f>
        <v>睡眠</v>
      </c>
      <c r="G2002">
        <f xml:space="preserve">
IF(A2002="","",
IFERROR(
INDEX(中間シート!$B:$CB,
MATCH(A2002&amp;B2002,中間シート!$A$1:$A$149,0),
MATCH(F2002,中間シート!$B$2:$CB$2,0)
),
"")
)</f>
        <v>0</v>
      </c>
      <c r="H2002">
        <f t="shared" si="93"/>
        <v>0</v>
      </c>
      <c r="I2002" t="str">
        <f t="shared" si="94"/>
        <v/>
      </c>
      <c r="J2002" t="str">
        <f xml:space="preserve">
_xlfn.SWITCH(E2002,
"良好サイン",H2002*VLOOKUP(F2002,参照用!$P$2:$Q$55,2,0),
"注意サイン",H2002*VLOOKUP(F2002,参照用!$P$2:$Q$55,2,0),
""
)</f>
        <v/>
      </c>
      <c r="K2002" s="20">
        <f t="shared" si="95"/>
        <v>60</v>
      </c>
    </row>
    <row r="2003" spans="1:11" x14ac:dyDescent="0.2">
      <c r="A2003" s="8">
        <f>IF(INDEX(中間シート!B$1:B$149,QUOTIENT(ROW(A2003)-2, 参照用!$J$12) + 3,1)&gt;0,
INDEX(中間シート!B$1:B$149,QUOTIENT(ROW(A2003)-2, 参照用!$J$12) + 3,1),
"")</f>
        <v>46042</v>
      </c>
      <c r="B2003" s="8" t="str">
        <f>IF(INDEX(中間シート!D$1:D$149,QUOTIENT(ROW(B2003)-2, 参照用!$J$12) + 3,1)&gt;0,
INDEX(中間シート!D$1:D$149,QUOTIENT(ROW(B2003)-2, 参照用!$J$12) + 3,1),
"")</f>
        <v>朝</v>
      </c>
      <c r="C2003" s="8" t="str">
        <f>INDEX(中間シート!$A$1:$AZ$149,MATCH(A2003&amp;B2003,中間シート!$A$1:$A$149,0),MATCH(C$1,中間シート!$A$2:$AZ$2,0))</f>
        <v/>
      </c>
      <c r="D2003" s="8" t="str">
        <f>INDEX(中間シート!$A$1:$AZ$149,MATCH($A2003&amp;$B2003,中間シート!$A$1:$A$149,0),MATCH(D$1,中間シート!$A$2:$AZ$2,0))</f>
        <v/>
      </c>
      <c r="E2003" t="str">
        <f>IF(
A2003="","",
VLOOKUP(MOD(ROW(A2003)-2, 参照用!$J$12) + 1,参照用!$N$1:$P$50,2,0)
)</f>
        <v>基礎指標</v>
      </c>
      <c r="F2003" t="str">
        <f xml:space="preserve">
IF(A2003="","",
VLOOKUP(MOD(ROW(A2003)-2, 参照用!$J$12) + 1,参照用!$N$1:$P$50,3,0)
)</f>
        <v>食事</v>
      </c>
      <c r="G2003">
        <f xml:space="preserve">
IF(A2003="","",
IFERROR(
INDEX(中間シート!$B:$CB,
MATCH(A2003&amp;B2003,中間シート!$A$1:$A$149,0),
MATCH(F2003,中間シート!$B$2:$CB$2,0)
),
"")
)</f>
        <v>0</v>
      </c>
      <c r="H2003">
        <f t="shared" si="93"/>
        <v>0</v>
      </c>
      <c r="I2003" t="str">
        <f t="shared" si="94"/>
        <v/>
      </c>
      <c r="J2003" t="str">
        <f xml:space="preserve">
_xlfn.SWITCH(E2003,
"良好サイン",H2003*VLOOKUP(F2003,参照用!$P$2:$Q$55,2,0),
"注意サイン",H2003*VLOOKUP(F2003,参照用!$P$2:$Q$55,2,0),
""
)</f>
        <v/>
      </c>
      <c r="K2003" s="20">
        <f t="shared" si="95"/>
        <v>60</v>
      </c>
    </row>
    <row r="2004" spans="1:11" x14ac:dyDescent="0.2">
      <c r="A2004" s="8">
        <f>IF(INDEX(中間シート!B$1:B$149,QUOTIENT(ROW(A2004)-2, 参照用!$J$12) + 3,1)&gt;0,
INDEX(中間シート!B$1:B$149,QUOTIENT(ROW(A2004)-2, 参照用!$J$12) + 3,1),
"")</f>
        <v>46042</v>
      </c>
      <c r="B2004" s="8" t="str">
        <f>IF(INDEX(中間シート!D$1:D$149,QUOTIENT(ROW(B2004)-2, 参照用!$J$12) + 3,1)&gt;0,
INDEX(中間シート!D$1:D$149,QUOTIENT(ROW(B2004)-2, 参照用!$J$12) + 3,1),
"")</f>
        <v>朝</v>
      </c>
      <c r="C2004" s="8" t="str">
        <f>INDEX(中間シート!$A$1:$AZ$149,MATCH(A2004&amp;B2004,中間シート!$A$1:$A$149,0),MATCH(C$1,中間シート!$A$2:$AZ$2,0))</f>
        <v/>
      </c>
      <c r="D2004" s="8" t="str">
        <f>INDEX(中間シート!$A$1:$AZ$149,MATCH($A2004&amp;$B2004,中間シート!$A$1:$A$149,0),MATCH(D$1,中間シート!$A$2:$AZ$2,0))</f>
        <v/>
      </c>
      <c r="E2004" t="str">
        <f>IF(
A2004="","",
VLOOKUP(MOD(ROW(A2004)-2, 参照用!$J$12) + 1,参照用!$N$1:$P$50,2,0)
)</f>
        <v>基礎指標</v>
      </c>
      <c r="F2004" t="str">
        <f xml:space="preserve">
IF(A2004="","",
VLOOKUP(MOD(ROW(A2004)-2, 参照用!$J$12) + 1,参照用!$N$1:$P$50,3,0)
)</f>
        <v>ストレス</v>
      </c>
      <c r="G2004">
        <f xml:space="preserve">
IF(A2004="","",
IFERROR(
INDEX(中間シート!$B:$CB,
MATCH(A2004&amp;B2004,中間シート!$A$1:$A$149,0),
MATCH(F2004,中間シート!$B$2:$CB$2,0)
),
"")
)</f>
        <v>0</v>
      </c>
      <c r="H2004">
        <f t="shared" si="93"/>
        <v>0</v>
      </c>
      <c r="I2004" t="str">
        <f t="shared" si="94"/>
        <v/>
      </c>
      <c r="J2004" t="str">
        <f xml:space="preserve">
_xlfn.SWITCH(E2004,
"良好サイン",H2004*VLOOKUP(F2004,参照用!$P$2:$Q$55,2,0),
"注意サイン",H2004*VLOOKUP(F2004,参照用!$P$2:$Q$55,2,0),
""
)</f>
        <v/>
      </c>
      <c r="K2004" s="20">
        <f t="shared" si="95"/>
        <v>60</v>
      </c>
    </row>
    <row r="2005" spans="1:11" x14ac:dyDescent="0.2">
      <c r="A2005" s="8">
        <f>IF(INDEX(中間シート!B$1:B$149,QUOTIENT(ROW(A2005)-2, 参照用!$J$12) + 3,1)&gt;0,
INDEX(中間シート!B$1:B$149,QUOTIENT(ROW(A2005)-2, 参照用!$J$12) + 3,1),
"")</f>
        <v>46042</v>
      </c>
      <c r="B2005" s="8" t="str">
        <f>IF(INDEX(中間シート!D$1:D$149,QUOTIENT(ROW(B2005)-2, 参照用!$J$12) + 3,1)&gt;0,
INDEX(中間シート!D$1:D$149,QUOTIENT(ROW(B2005)-2, 参照用!$J$12) + 3,1),
"")</f>
        <v>朝</v>
      </c>
      <c r="C2005" s="8" t="str">
        <f>INDEX(中間シート!$A$1:$AZ$149,MATCH(A2005&amp;B2005,中間シート!$A$1:$A$149,0),MATCH(C$1,中間シート!$A$2:$AZ$2,0))</f>
        <v/>
      </c>
      <c r="D2005" s="8" t="str">
        <f>INDEX(中間シート!$A$1:$AZ$149,MATCH($A2005&amp;$B2005,中間シート!$A$1:$A$149,0),MATCH(D$1,中間シート!$A$2:$AZ$2,0))</f>
        <v/>
      </c>
      <c r="E2005" t="str">
        <f>IF(
A2005="","",
VLOOKUP(MOD(ROW(A2005)-2, 参照用!$J$12) + 1,参照用!$N$1:$P$50,2,0)
)</f>
        <v>良好サイン</v>
      </c>
      <c r="F2005" t="str">
        <f xml:space="preserve">
IF(A2005="","",
VLOOKUP(MOD(ROW(A2005)-2, 参照用!$J$12) + 1,参照用!$N$1:$P$50,3,0)
)</f>
        <v>プラス思考</v>
      </c>
      <c r="G2005">
        <f xml:space="preserve">
IF(A2005="","",
IFERROR(
INDEX(中間シート!$B:$CB,
MATCH(A2005&amp;B2005,中間シート!$A$1:$A$149,0),
MATCH(F2005,中間シート!$B$2:$CB$2,0)
),
"")
)</f>
        <v>0</v>
      </c>
      <c r="H2005">
        <f t="shared" si="93"/>
        <v>0</v>
      </c>
      <c r="I2005" t="str">
        <f t="shared" si="94"/>
        <v/>
      </c>
      <c r="J2005">
        <f xml:space="preserve">
_xlfn.SWITCH(E2005,
"良好サイン",H2005*VLOOKUP(F2005,参照用!$P$2:$Q$55,2,0),
"注意サイン",H2005*VLOOKUP(F2005,参照用!$P$2:$Q$55,2,0),
""
)</f>
        <v>0</v>
      </c>
      <c r="K2005" s="20">
        <f t="shared" si="95"/>
        <v>60</v>
      </c>
    </row>
    <row r="2006" spans="1:11" x14ac:dyDescent="0.2">
      <c r="A2006" s="8">
        <f>IF(INDEX(中間シート!B$1:B$149,QUOTIENT(ROW(A2006)-2, 参照用!$J$12) + 3,1)&gt;0,
INDEX(中間シート!B$1:B$149,QUOTIENT(ROW(A2006)-2, 参照用!$J$12) + 3,1),
"")</f>
        <v>46042</v>
      </c>
      <c r="B2006" s="8" t="str">
        <f>IF(INDEX(中間シート!D$1:D$149,QUOTIENT(ROW(B2006)-2, 参照用!$J$12) + 3,1)&gt;0,
INDEX(中間シート!D$1:D$149,QUOTIENT(ROW(B2006)-2, 参照用!$J$12) + 3,1),
"")</f>
        <v>朝</v>
      </c>
      <c r="C2006" s="8" t="str">
        <f>INDEX(中間シート!$A$1:$AZ$149,MATCH(A2006&amp;B2006,中間シート!$A$1:$A$149,0),MATCH(C$1,中間シート!$A$2:$AZ$2,0))</f>
        <v/>
      </c>
      <c r="D2006" s="8" t="str">
        <f>INDEX(中間シート!$A$1:$AZ$149,MATCH($A2006&amp;$B2006,中間シート!$A$1:$A$149,0),MATCH(D$1,中間シート!$A$2:$AZ$2,0))</f>
        <v/>
      </c>
      <c r="E2006" t="str">
        <f>IF(
A2006="","",
VLOOKUP(MOD(ROW(A2006)-2, 参照用!$J$12) + 1,参照用!$N$1:$P$50,2,0)
)</f>
        <v>良好サイン</v>
      </c>
      <c r="F2006" t="str">
        <f xml:space="preserve">
IF(A2006="","",
VLOOKUP(MOD(ROW(A2006)-2, 参照用!$J$12) + 1,参照用!$N$1:$P$50,3,0)
)</f>
        <v>元気</v>
      </c>
      <c r="G2006">
        <f xml:space="preserve">
IF(A2006="","",
IFERROR(
INDEX(中間シート!$B:$CB,
MATCH(A2006&amp;B2006,中間シート!$A$1:$A$149,0),
MATCH(F2006,中間シート!$B$2:$CB$2,0)
),
"")
)</f>
        <v>0</v>
      </c>
      <c r="H2006">
        <f t="shared" si="93"/>
        <v>0</v>
      </c>
      <c r="I2006" t="str">
        <f t="shared" si="94"/>
        <v/>
      </c>
      <c r="J2006">
        <f xml:space="preserve">
_xlfn.SWITCH(E2006,
"良好サイン",H2006*VLOOKUP(F2006,参照用!$P$2:$Q$55,2,0),
"注意サイン",H2006*VLOOKUP(F2006,参照用!$P$2:$Q$55,2,0),
""
)</f>
        <v>0</v>
      </c>
      <c r="K2006" s="20">
        <f t="shared" si="95"/>
        <v>60</v>
      </c>
    </row>
    <row r="2007" spans="1:11" x14ac:dyDescent="0.2">
      <c r="A2007" s="8">
        <f>IF(INDEX(中間シート!B$1:B$149,QUOTIENT(ROW(A2007)-2, 参照用!$J$12) + 3,1)&gt;0,
INDEX(中間シート!B$1:B$149,QUOTIENT(ROW(A2007)-2, 参照用!$J$12) + 3,1),
"")</f>
        <v>46042</v>
      </c>
      <c r="B2007" s="8" t="str">
        <f>IF(INDEX(中間シート!D$1:D$149,QUOTIENT(ROW(B2007)-2, 参照用!$J$12) + 3,1)&gt;0,
INDEX(中間シート!D$1:D$149,QUOTIENT(ROW(B2007)-2, 参照用!$J$12) + 3,1),
"")</f>
        <v>朝</v>
      </c>
      <c r="C2007" s="8" t="str">
        <f>INDEX(中間シート!$A$1:$AZ$149,MATCH(A2007&amp;B2007,中間シート!$A$1:$A$149,0),MATCH(C$1,中間シート!$A$2:$AZ$2,0))</f>
        <v/>
      </c>
      <c r="D2007" s="8" t="str">
        <f>INDEX(中間シート!$A$1:$AZ$149,MATCH($A2007&amp;$B2007,中間シート!$A$1:$A$149,0),MATCH(D$1,中間シート!$A$2:$AZ$2,0))</f>
        <v/>
      </c>
      <c r="E2007" t="str">
        <f>IF(
A2007="","",
VLOOKUP(MOD(ROW(A2007)-2, 参照用!$J$12) + 1,参照用!$N$1:$P$50,2,0)
)</f>
        <v>良好サイン</v>
      </c>
      <c r="F2007" t="str">
        <f xml:space="preserve">
IF(A2007="","",
VLOOKUP(MOD(ROW(A2007)-2, 参照用!$J$12) + 1,参照用!$N$1:$P$50,3,0)
)</f>
        <v>やる気あり</v>
      </c>
      <c r="G2007">
        <f xml:space="preserve">
IF(A2007="","",
IFERROR(
INDEX(中間シート!$B:$CB,
MATCH(A2007&amp;B2007,中間シート!$A$1:$A$149,0),
MATCH(F2007,中間シート!$B$2:$CB$2,0)
),
"")
)</f>
        <v>0</v>
      </c>
      <c r="H2007">
        <f t="shared" si="93"/>
        <v>0</v>
      </c>
      <c r="I2007" t="str">
        <f t="shared" si="94"/>
        <v/>
      </c>
      <c r="J2007">
        <f xml:space="preserve">
_xlfn.SWITCH(E2007,
"良好サイン",H2007*VLOOKUP(F2007,参照用!$P$2:$Q$55,2,0),
"注意サイン",H2007*VLOOKUP(F2007,参照用!$P$2:$Q$55,2,0),
""
)</f>
        <v>0</v>
      </c>
      <c r="K2007" s="20">
        <f t="shared" si="95"/>
        <v>60</v>
      </c>
    </row>
    <row r="2008" spans="1:11" x14ac:dyDescent="0.2">
      <c r="A2008" s="8">
        <f>IF(INDEX(中間シート!B$1:B$149,QUOTIENT(ROW(A2008)-2, 参照用!$J$12) + 3,1)&gt;0,
INDEX(中間シート!B$1:B$149,QUOTIENT(ROW(A2008)-2, 参照用!$J$12) + 3,1),
"")</f>
        <v>46042</v>
      </c>
      <c r="B2008" s="8" t="str">
        <f>IF(INDEX(中間シート!D$1:D$149,QUOTIENT(ROW(B2008)-2, 参照用!$J$12) + 3,1)&gt;0,
INDEX(中間シート!D$1:D$149,QUOTIENT(ROW(B2008)-2, 参照用!$J$12) + 3,1),
"")</f>
        <v>朝</v>
      </c>
      <c r="C2008" s="8" t="str">
        <f>INDEX(中間シート!$A$1:$AZ$149,MATCH(A2008&amp;B2008,中間シート!$A$1:$A$149,0),MATCH(C$1,中間シート!$A$2:$AZ$2,0))</f>
        <v/>
      </c>
      <c r="D2008" s="8" t="str">
        <f>INDEX(中間シート!$A$1:$AZ$149,MATCH($A2008&amp;$B2008,中間シート!$A$1:$A$149,0),MATCH(D$1,中間シート!$A$2:$AZ$2,0))</f>
        <v/>
      </c>
      <c r="E2008" t="str">
        <f>IF(
A2008="","",
VLOOKUP(MOD(ROW(A2008)-2, 参照用!$J$12) + 1,参照用!$N$1:$P$50,2,0)
)</f>
        <v>良好サイン</v>
      </c>
      <c r="F2008" t="str">
        <f xml:space="preserve">
IF(A2008="","",
VLOOKUP(MOD(ROW(A2008)-2, 参照用!$J$12) + 1,参照用!$N$1:$P$50,3,0)
)</f>
        <v>心に余裕</v>
      </c>
      <c r="G2008">
        <f xml:space="preserve">
IF(A2008="","",
IFERROR(
INDEX(中間シート!$B:$CB,
MATCH(A2008&amp;B2008,中間シート!$A$1:$A$149,0),
MATCH(F2008,中間シート!$B$2:$CB$2,0)
),
"")
)</f>
        <v>0</v>
      </c>
      <c r="H2008">
        <f t="shared" si="93"/>
        <v>0</v>
      </c>
      <c r="I2008" t="str">
        <f t="shared" si="94"/>
        <v/>
      </c>
      <c r="J2008">
        <f xml:space="preserve">
_xlfn.SWITCH(E2008,
"良好サイン",H2008*VLOOKUP(F2008,参照用!$P$2:$Q$55,2,0),
"注意サイン",H2008*VLOOKUP(F2008,参照用!$P$2:$Q$55,2,0),
""
)</f>
        <v>0</v>
      </c>
      <c r="K2008" s="20">
        <f t="shared" si="95"/>
        <v>60</v>
      </c>
    </row>
    <row r="2009" spans="1:11" x14ac:dyDescent="0.2">
      <c r="A2009" s="8">
        <f>IF(INDEX(中間シート!B$1:B$149,QUOTIENT(ROW(A2009)-2, 参照用!$J$12) + 3,1)&gt;0,
INDEX(中間シート!B$1:B$149,QUOTIENT(ROW(A2009)-2, 参照用!$J$12) + 3,1),
"")</f>
        <v>46042</v>
      </c>
      <c r="B2009" s="8" t="str">
        <f>IF(INDEX(中間シート!D$1:D$149,QUOTIENT(ROW(B2009)-2, 参照用!$J$12) + 3,1)&gt;0,
INDEX(中間シート!D$1:D$149,QUOTIENT(ROW(B2009)-2, 参照用!$J$12) + 3,1),
"")</f>
        <v>朝</v>
      </c>
      <c r="C2009" s="8" t="str">
        <f>INDEX(中間シート!$A$1:$AZ$149,MATCH(A2009&amp;B2009,中間シート!$A$1:$A$149,0),MATCH(C$1,中間シート!$A$2:$AZ$2,0))</f>
        <v/>
      </c>
      <c r="D2009" s="8" t="str">
        <f>INDEX(中間シート!$A$1:$AZ$149,MATCH($A2009&amp;$B2009,中間シート!$A$1:$A$149,0),MATCH(D$1,中間シート!$A$2:$AZ$2,0))</f>
        <v/>
      </c>
      <c r="E2009" t="str">
        <f>IF(
A2009="","",
VLOOKUP(MOD(ROW(A2009)-2, 参照用!$J$12) + 1,参照用!$N$1:$P$50,2,0)
)</f>
        <v>良好サイン</v>
      </c>
      <c r="F2009" t="str">
        <f xml:space="preserve">
IF(A2009="","",
VLOOKUP(MOD(ROW(A2009)-2, 参照用!$J$12) + 1,参照用!$N$1:$P$50,3,0)
)</f>
        <v>イキイキ</v>
      </c>
      <c r="G2009">
        <f xml:space="preserve">
IF(A2009="","",
IFERROR(
INDEX(中間シート!$B:$CB,
MATCH(A2009&amp;B2009,中間シート!$A$1:$A$149,0),
MATCH(F2009,中間シート!$B$2:$CB$2,0)
),
"")
)</f>
        <v>0</v>
      </c>
      <c r="H2009">
        <f t="shared" si="93"/>
        <v>0</v>
      </c>
      <c r="I2009" t="str">
        <f t="shared" si="94"/>
        <v/>
      </c>
      <c r="J2009">
        <f xml:space="preserve">
_xlfn.SWITCH(E2009,
"良好サイン",H2009*VLOOKUP(F2009,参照用!$P$2:$Q$55,2,0),
"注意サイン",H2009*VLOOKUP(F2009,参照用!$P$2:$Q$55,2,0),
""
)</f>
        <v>0</v>
      </c>
      <c r="K2009" s="20">
        <f t="shared" si="95"/>
        <v>60</v>
      </c>
    </row>
    <row r="2010" spans="1:11" x14ac:dyDescent="0.2">
      <c r="A2010" s="8">
        <f>IF(INDEX(中間シート!B$1:B$149,QUOTIENT(ROW(A2010)-2, 参照用!$J$12) + 3,1)&gt;0,
INDEX(中間シート!B$1:B$149,QUOTIENT(ROW(A2010)-2, 参照用!$J$12) + 3,1),
"")</f>
        <v>46042</v>
      </c>
      <c r="B2010" s="8" t="str">
        <f>IF(INDEX(中間シート!D$1:D$149,QUOTIENT(ROW(B2010)-2, 参照用!$J$12) + 3,1)&gt;0,
INDEX(中間シート!D$1:D$149,QUOTIENT(ROW(B2010)-2, 参照用!$J$12) + 3,1),
"")</f>
        <v>朝</v>
      </c>
      <c r="C2010" s="8" t="str">
        <f>INDEX(中間シート!$A$1:$AZ$149,MATCH(A2010&amp;B2010,中間シート!$A$1:$A$149,0),MATCH(C$1,中間シート!$A$2:$AZ$2,0))</f>
        <v/>
      </c>
      <c r="D2010" s="8" t="str">
        <f>INDEX(中間シート!$A$1:$AZ$149,MATCH($A2010&amp;$B2010,中間シート!$A$1:$A$149,0),MATCH(D$1,中間シート!$A$2:$AZ$2,0))</f>
        <v/>
      </c>
      <c r="E2010" t="str">
        <f>IF(
A2010="","",
VLOOKUP(MOD(ROW(A2010)-2, 参照用!$J$12) + 1,参照用!$N$1:$P$50,2,0)
)</f>
        <v>良好サイン</v>
      </c>
      <c r="F2010" t="str">
        <f xml:space="preserve">
IF(A2010="","",
VLOOKUP(MOD(ROW(A2010)-2, 参照用!$J$12) + 1,参照用!$N$1:$P$50,3,0)
)</f>
        <v>活動的</v>
      </c>
      <c r="G2010">
        <f xml:space="preserve">
IF(A2010="","",
IFERROR(
INDEX(中間シート!$B:$CB,
MATCH(A2010&amp;B2010,中間シート!$A$1:$A$149,0),
MATCH(F2010,中間シート!$B$2:$CB$2,0)
),
"")
)</f>
        <v>0</v>
      </c>
      <c r="H2010">
        <f t="shared" si="93"/>
        <v>0</v>
      </c>
      <c r="I2010" t="str">
        <f t="shared" si="94"/>
        <v/>
      </c>
      <c r="J2010">
        <f xml:space="preserve">
_xlfn.SWITCH(E2010,
"良好サイン",H2010*VLOOKUP(F2010,参照用!$P$2:$Q$55,2,0),
"注意サイン",H2010*VLOOKUP(F2010,参照用!$P$2:$Q$55,2,0),
""
)</f>
        <v>0</v>
      </c>
      <c r="K2010" s="20">
        <f t="shared" si="95"/>
        <v>60</v>
      </c>
    </row>
    <row r="2011" spans="1:11" x14ac:dyDescent="0.2">
      <c r="A2011" s="8">
        <f>IF(INDEX(中間シート!B$1:B$149,QUOTIENT(ROW(A2011)-2, 参照用!$J$12) + 3,1)&gt;0,
INDEX(中間シート!B$1:B$149,QUOTIENT(ROW(A2011)-2, 参照用!$J$12) + 3,1),
"")</f>
        <v>46042</v>
      </c>
      <c r="B2011" s="8" t="str">
        <f>IF(INDEX(中間シート!D$1:D$149,QUOTIENT(ROW(B2011)-2, 参照用!$J$12) + 3,1)&gt;0,
INDEX(中間シート!D$1:D$149,QUOTIENT(ROW(B2011)-2, 参照用!$J$12) + 3,1),
"")</f>
        <v>朝</v>
      </c>
      <c r="C2011" s="8" t="str">
        <f>INDEX(中間シート!$A$1:$AZ$149,MATCH(A2011&amp;B2011,中間シート!$A$1:$A$149,0),MATCH(C$1,中間シート!$A$2:$AZ$2,0))</f>
        <v/>
      </c>
      <c r="D2011" s="8" t="str">
        <f>INDEX(中間シート!$A$1:$AZ$149,MATCH($A2011&amp;$B2011,中間シート!$A$1:$A$149,0),MATCH(D$1,中間シート!$A$2:$AZ$2,0))</f>
        <v/>
      </c>
      <c r="E2011" t="str">
        <f>IF(
A2011="","",
VLOOKUP(MOD(ROW(A2011)-2, 参照用!$J$12) + 1,参照用!$N$1:$P$50,2,0)
)</f>
        <v>注意サイン</v>
      </c>
      <c r="F2011" t="str">
        <f xml:space="preserve">
IF(A2011="","",
VLOOKUP(MOD(ROW(A2011)-2, 参照用!$J$12) + 1,参照用!$N$1:$P$50,3,0)
)</f>
        <v>ため息が増加</v>
      </c>
      <c r="G2011">
        <f xml:space="preserve">
IF(A2011="","",
IFERROR(
INDEX(中間シート!$B:$CB,
MATCH(A2011&amp;B2011,中間シート!$A$1:$A$149,0),
MATCH(F2011,中間シート!$B$2:$CB$2,0)
),
"")
)</f>
        <v>0</v>
      </c>
      <c r="H2011">
        <f t="shared" si="93"/>
        <v>0</v>
      </c>
      <c r="I2011" t="str">
        <f t="shared" si="94"/>
        <v/>
      </c>
      <c r="J2011">
        <f xml:space="preserve">
_xlfn.SWITCH(E2011,
"良好サイン",H2011*VLOOKUP(F2011,参照用!$P$2:$Q$55,2,0),
"注意サイン",H2011*VLOOKUP(F2011,参照用!$P$2:$Q$55,2,0),
""
)</f>
        <v>0</v>
      </c>
      <c r="K2011" s="20">
        <f t="shared" si="95"/>
        <v>60</v>
      </c>
    </row>
    <row r="2012" spans="1:11" x14ac:dyDescent="0.2">
      <c r="A2012" s="8">
        <f>IF(INDEX(中間シート!B$1:B$149,QUOTIENT(ROW(A2012)-2, 参照用!$J$12) + 3,1)&gt;0,
INDEX(中間シート!B$1:B$149,QUOTIENT(ROW(A2012)-2, 参照用!$J$12) + 3,1),
"")</f>
        <v>46042</v>
      </c>
      <c r="B2012" s="8" t="str">
        <f>IF(INDEX(中間シート!D$1:D$149,QUOTIENT(ROW(B2012)-2, 参照用!$J$12) + 3,1)&gt;0,
INDEX(中間シート!D$1:D$149,QUOTIENT(ROW(B2012)-2, 参照用!$J$12) + 3,1),
"")</f>
        <v>朝</v>
      </c>
      <c r="C2012" s="8" t="str">
        <f>INDEX(中間シート!$A$1:$AZ$149,MATCH(A2012&amp;B2012,中間シート!$A$1:$A$149,0),MATCH(C$1,中間シート!$A$2:$AZ$2,0))</f>
        <v/>
      </c>
      <c r="D2012" s="8" t="str">
        <f>INDEX(中間シート!$A$1:$AZ$149,MATCH($A2012&amp;$B2012,中間シート!$A$1:$A$149,0),MATCH(D$1,中間シート!$A$2:$AZ$2,0))</f>
        <v/>
      </c>
      <c r="E2012" t="str">
        <f>IF(
A2012="","",
VLOOKUP(MOD(ROW(A2012)-2, 参照用!$J$12) + 1,参照用!$N$1:$P$50,2,0)
)</f>
        <v>注意サイン</v>
      </c>
      <c r="F2012" t="str">
        <f xml:space="preserve">
IF(A2012="","",
VLOOKUP(MOD(ROW(A2012)-2, 参照用!$J$12) + 1,参照用!$N$1:$P$50,3,0)
)</f>
        <v>もやもや</v>
      </c>
      <c r="G2012">
        <f xml:space="preserve">
IF(A2012="","",
IFERROR(
INDEX(中間シート!$B:$CB,
MATCH(A2012&amp;B2012,中間シート!$A$1:$A$149,0),
MATCH(F2012,中間シート!$B$2:$CB$2,0)
),
"")
)</f>
        <v>0</v>
      </c>
      <c r="H2012">
        <f t="shared" si="93"/>
        <v>0</v>
      </c>
      <c r="I2012" t="str">
        <f t="shared" si="94"/>
        <v/>
      </c>
      <c r="J2012">
        <f xml:space="preserve">
_xlfn.SWITCH(E2012,
"良好サイン",H2012*VLOOKUP(F2012,参照用!$P$2:$Q$55,2,0),
"注意サイン",H2012*VLOOKUP(F2012,参照用!$P$2:$Q$55,2,0),
""
)</f>
        <v>0</v>
      </c>
      <c r="K2012" s="20">
        <f t="shared" si="95"/>
        <v>60</v>
      </c>
    </row>
    <row r="2013" spans="1:11" x14ac:dyDescent="0.2">
      <c r="A2013" s="8">
        <f>IF(INDEX(中間シート!B$1:B$149,QUOTIENT(ROW(A2013)-2, 参照用!$J$12) + 3,1)&gt;0,
INDEX(中間シート!B$1:B$149,QUOTIENT(ROW(A2013)-2, 参照用!$J$12) + 3,1),
"")</f>
        <v>46042</v>
      </c>
      <c r="B2013" s="8" t="str">
        <f>IF(INDEX(中間シート!D$1:D$149,QUOTIENT(ROW(B2013)-2, 参照用!$J$12) + 3,1)&gt;0,
INDEX(中間シート!D$1:D$149,QUOTIENT(ROW(B2013)-2, 参照用!$J$12) + 3,1),
"")</f>
        <v>朝</v>
      </c>
      <c r="C2013" s="8" t="str">
        <f>INDEX(中間シート!$A$1:$AZ$149,MATCH(A2013&amp;B2013,中間シート!$A$1:$A$149,0),MATCH(C$1,中間シート!$A$2:$AZ$2,0))</f>
        <v/>
      </c>
      <c r="D2013" s="8" t="str">
        <f>INDEX(中間シート!$A$1:$AZ$149,MATCH($A2013&amp;$B2013,中間シート!$A$1:$A$149,0),MATCH(D$1,中間シート!$A$2:$AZ$2,0))</f>
        <v/>
      </c>
      <c r="E2013" t="str">
        <f>IF(
A2013="","",
VLOOKUP(MOD(ROW(A2013)-2, 参照用!$J$12) + 1,参照用!$N$1:$P$50,2,0)
)</f>
        <v>注意サイン</v>
      </c>
      <c r="F2013" t="str">
        <f xml:space="preserve">
IF(A2013="","",
VLOOKUP(MOD(ROW(A2013)-2, 参照用!$J$12) + 1,参照用!$N$1:$P$50,3,0)
)</f>
        <v>だるい</v>
      </c>
      <c r="G2013">
        <f xml:space="preserve">
IF(A2013="","",
IFERROR(
INDEX(中間シート!$B:$CB,
MATCH(A2013&amp;B2013,中間シート!$A$1:$A$149,0),
MATCH(F2013,中間シート!$B$2:$CB$2,0)
),
"")
)</f>
        <v>0</v>
      </c>
      <c r="H2013">
        <f t="shared" si="93"/>
        <v>0</v>
      </c>
      <c r="I2013" t="str">
        <f t="shared" si="94"/>
        <v/>
      </c>
      <c r="J2013">
        <f xml:space="preserve">
_xlfn.SWITCH(E2013,
"良好サイン",H2013*VLOOKUP(F2013,参照用!$P$2:$Q$55,2,0),
"注意サイン",H2013*VLOOKUP(F2013,参照用!$P$2:$Q$55,2,0),
""
)</f>
        <v>0</v>
      </c>
      <c r="K2013" s="20">
        <f t="shared" si="95"/>
        <v>60</v>
      </c>
    </row>
    <row r="2014" spans="1:11" x14ac:dyDescent="0.2">
      <c r="A2014" s="8">
        <f>IF(INDEX(中間シート!B$1:B$149,QUOTIENT(ROW(A2014)-2, 参照用!$J$12) + 3,1)&gt;0,
INDEX(中間シート!B$1:B$149,QUOTIENT(ROW(A2014)-2, 参照用!$J$12) + 3,1),
"")</f>
        <v>46042</v>
      </c>
      <c r="B2014" s="8" t="str">
        <f>IF(INDEX(中間シート!D$1:D$149,QUOTIENT(ROW(B2014)-2, 参照用!$J$12) + 3,1)&gt;0,
INDEX(中間シート!D$1:D$149,QUOTIENT(ROW(B2014)-2, 参照用!$J$12) + 3,1),
"")</f>
        <v>朝</v>
      </c>
      <c r="C2014" s="8" t="str">
        <f>INDEX(中間シート!$A$1:$AZ$149,MATCH(A2014&amp;B2014,中間シート!$A$1:$A$149,0),MATCH(C$1,中間シート!$A$2:$AZ$2,0))</f>
        <v/>
      </c>
      <c r="D2014" s="8" t="str">
        <f>INDEX(中間シート!$A$1:$AZ$149,MATCH($A2014&amp;$B2014,中間シート!$A$1:$A$149,0),MATCH(D$1,中間シート!$A$2:$AZ$2,0))</f>
        <v/>
      </c>
      <c r="E2014" t="str">
        <f>IF(
A2014="","",
VLOOKUP(MOD(ROW(A2014)-2, 参照用!$J$12) + 1,参照用!$N$1:$P$50,2,0)
)</f>
        <v>注意サイン</v>
      </c>
      <c r="F2014" t="str">
        <f xml:space="preserve">
IF(A2014="","",
VLOOKUP(MOD(ROW(A2014)-2, 参照用!$J$12) + 1,参照用!$N$1:$P$50,3,0)
)</f>
        <v>ぼーっとする</v>
      </c>
      <c r="G2014">
        <f xml:space="preserve">
IF(A2014="","",
IFERROR(
INDEX(中間シート!$B:$CB,
MATCH(A2014&amp;B2014,中間シート!$A$1:$A$149,0),
MATCH(F2014,中間シート!$B$2:$CB$2,0)
),
"")
)</f>
        <v>0</v>
      </c>
      <c r="H2014">
        <f t="shared" si="93"/>
        <v>0</v>
      </c>
      <c r="I2014" t="str">
        <f t="shared" si="94"/>
        <v/>
      </c>
      <c r="J2014">
        <f xml:space="preserve">
_xlfn.SWITCH(E2014,
"良好サイン",H2014*VLOOKUP(F2014,参照用!$P$2:$Q$55,2,0),
"注意サイン",H2014*VLOOKUP(F2014,参照用!$P$2:$Q$55,2,0),
""
)</f>
        <v>0</v>
      </c>
      <c r="K2014" s="20">
        <f t="shared" si="95"/>
        <v>60</v>
      </c>
    </row>
    <row r="2015" spans="1:11" x14ac:dyDescent="0.2">
      <c r="A2015" s="8">
        <f>IF(INDEX(中間シート!B$1:B$149,QUOTIENT(ROW(A2015)-2, 参照用!$J$12) + 3,1)&gt;0,
INDEX(中間シート!B$1:B$149,QUOTIENT(ROW(A2015)-2, 参照用!$J$12) + 3,1),
"")</f>
        <v>46042</v>
      </c>
      <c r="B2015" s="8" t="str">
        <f>IF(INDEX(中間シート!D$1:D$149,QUOTIENT(ROW(B2015)-2, 参照用!$J$12) + 3,1)&gt;0,
INDEX(中間シート!D$1:D$149,QUOTIENT(ROW(B2015)-2, 参照用!$J$12) + 3,1),
"")</f>
        <v>朝</v>
      </c>
      <c r="C2015" s="8" t="str">
        <f>INDEX(中間シート!$A$1:$AZ$149,MATCH(A2015&amp;B2015,中間シート!$A$1:$A$149,0),MATCH(C$1,中間シート!$A$2:$AZ$2,0))</f>
        <v/>
      </c>
      <c r="D2015" s="8" t="str">
        <f>INDEX(中間シート!$A$1:$AZ$149,MATCH($A2015&amp;$B2015,中間シート!$A$1:$A$149,0),MATCH(D$1,中間シート!$A$2:$AZ$2,0))</f>
        <v/>
      </c>
      <c r="E2015" t="str">
        <f>IF(
A2015="","",
VLOOKUP(MOD(ROW(A2015)-2, 参照用!$J$12) + 1,参照用!$N$1:$P$50,2,0)
)</f>
        <v>注意サイン</v>
      </c>
      <c r="F2015" t="str">
        <f xml:space="preserve">
IF(A2015="","",
VLOOKUP(MOD(ROW(A2015)-2, 参照用!$J$12) + 1,参照用!$N$1:$P$50,3,0)
)</f>
        <v>協調性が低下</v>
      </c>
      <c r="G2015">
        <f xml:space="preserve">
IF(A2015="","",
IFERROR(
INDEX(中間シート!$B:$CB,
MATCH(A2015&amp;B2015,中間シート!$A$1:$A$149,0),
MATCH(F2015,中間シート!$B$2:$CB$2,0)
),
"")
)</f>
        <v>0</v>
      </c>
      <c r="H2015">
        <f t="shared" si="93"/>
        <v>0</v>
      </c>
      <c r="I2015" t="str">
        <f t="shared" si="94"/>
        <v/>
      </c>
      <c r="J2015">
        <f xml:space="preserve">
_xlfn.SWITCH(E2015,
"良好サイン",H2015*VLOOKUP(F2015,参照用!$P$2:$Q$55,2,0),
"注意サイン",H2015*VLOOKUP(F2015,参照用!$P$2:$Q$55,2,0),
""
)</f>
        <v>0</v>
      </c>
      <c r="K2015" s="20">
        <f t="shared" si="95"/>
        <v>60</v>
      </c>
    </row>
    <row r="2016" spans="1:11" x14ac:dyDescent="0.2">
      <c r="A2016" s="8">
        <f>IF(INDEX(中間シート!B$1:B$149,QUOTIENT(ROW(A2016)-2, 参照用!$J$12) + 3,1)&gt;0,
INDEX(中間シート!B$1:B$149,QUOTIENT(ROW(A2016)-2, 参照用!$J$12) + 3,1),
"")</f>
        <v>46042</v>
      </c>
      <c r="B2016" s="8" t="str">
        <f>IF(INDEX(中間シート!D$1:D$149,QUOTIENT(ROW(B2016)-2, 参照用!$J$12) + 3,1)&gt;0,
INDEX(中間シート!D$1:D$149,QUOTIENT(ROW(B2016)-2, 参照用!$J$12) + 3,1),
"")</f>
        <v>朝</v>
      </c>
      <c r="C2016" s="8" t="str">
        <f>INDEX(中間シート!$A$1:$AZ$149,MATCH(A2016&amp;B2016,中間シート!$A$1:$A$149,0),MATCH(C$1,中間シート!$A$2:$AZ$2,0))</f>
        <v/>
      </c>
      <c r="D2016" s="8" t="str">
        <f>INDEX(中間シート!$A$1:$AZ$149,MATCH($A2016&amp;$B2016,中間シート!$A$1:$A$149,0),MATCH(D$1,中間シート!$A$2:$AZ$2,0))</f>
        <v/>
      </c>
      <c r="E2016" t="str">
        <f>IF(
A2016="","",
VLOOKUP(MOD(ROW(A2016)-2, 参照用!$J$12) + 1,参照用!$N$1:$P$50,2,0)
)</f>
        <v>注意サイン</v>
      </c>
      <c r="F2016" t="str">
        <f xml:space="preserve">
IF(A2016="","",
VLOOKUP(MOD(ROW(A2016)-2, 参照用!$J$12) + 1,参照用!$N$1:$P$50,3,0)
)</f>
        <v>憂鬱</v>
      </c>
      <c r="G2016">
        <f xml:space="preserve">
IF(A2016="","",
IFERROR(
INDEX(中間シート!$B:$CB,
MATCH(A2016&amp;B2016,中間シート!$A$1:$A$149,0),
MATCH(F2016,中間シート!$B$2:$CB$2,0)
),
"")
)</f>
        <v>0</v>
      </c>
      <c r="H2016">
        <f t="shared" si="93"/>
        <v>0</v>
      </c>
      <c r="I2016" t="str">
        <f t="shared" si="94"/>
        <v/>
      </c>
      <c r="J2016">
        <f xml:space="preserve">
_xlfn.SWITCH(E2016,
"良好サイン",H2016*VLOOKUP(F2016,参照用!$P$2:$Q$55,2,0),
"注意サイン",H2016*VLOOKUP(F2016,参照用!$P$2:$Q$55,2,0),
""
)</f>
        <v>0</v>
      </c>
      <c r="K2016" s="20">
        <f t="shared" si="95"/>
        <v>60</v>
      </c>
    </row>
    <row r="2017" spans="1:11" x14ac:dyDescent="0.2">
      <c r="A2017" s="8">
        <f>IF(INDEX(中間シート!B$1:B$149,QUOTIENT(ROW(A2017)-2, 参照用!$J$12) + 3,1)&gt;0,
INDEX(中間シート!B$1:B$149,QUOTIENT(ROW(A2017)-2, 参照用!$J$12) + 3,1),
"")</f>
        <v>46042</v>
      </c>
      <c r="B2017" s="8" t="str">
        <f>IF(INDEX(中間シート!D$1:D$149,QUOTIENT(ROW(B2017)-2, 参照用!$J$12) + 3,1)&gt;0,
INDEX(中間シート!D$1:D$149,QUOTIENT(ROW(B2017)-2, 参照用!$J$12) + 3,1),
"")</f>
        <v>朝</v>
      </c>
      <c r="C2017" s="8" t="str">
        <f>INDEX(中間シート!$A$1:$AZ$149,MATCH(A2017&amp;B2017,中間シート!$A$1:$A$149,0),MATCH(C$1,中間シート!$A$2:$AZ$2,0))</f>
        <v/>
      </c>
      <c r="D2017" s="8" t="str">
        <f>INDEX(中間シート!$A$1:$AZ$149,MATCH($A2017&amp;$B2017,中間シート!$A$1:$A$149,0),MATCH(D$1,中間シート!$A$2:$AZ$2,0))</f>
        <v/>
      </c>
      <c r="E2017" t="str">
        <f>IF(
A2017="","",
VLOOKUP(MOD(ROW(A2017)-2, 参照用!$J$12) + 1,参照用!$N$1:$P$50,2,0)
)</f>
        <v>注意サイン</v>
      </c>
      <c r="F2017" t="str">
        <f xml:space="preserve">
IF(A2017="","",
VLOOKUP(MOD(ROW(A2017)-2, 参照用!$J$12) + 1,参照用!$N$1:$P$50,3,0)
)</f>
        <v>やる気が無い</v>
      </c>
      <c r="G2017">
        <f xml:space="preserve">
IF(A2017="","",
IFERROR(
INDEX(中間シート!$B:$CB,
MATCH(A2017&amp;B2017,中間シート!$A$1:$A$149,0),
MATCH(F2017,中間シート!$B$2:$CB$2,0)
),
"")
)</f>
        <v>0</v>
      </c>
      <c r="H2017">
        <f t="shared" si="93"/>
        <v>0</v>
      </c>
      <c r="I2017" t="str">
        <f t="shared" si="94"/>
        <v/>
      </c>
      <c r="J2017">
        <f xml:space="preserve">
_xlfn.SWITCH(E2017,
"良好サイン",H2017*VLOOKUP(F2017,参照用!$P$2:$Q$55,2,0),
"注意サイン",H2017*VLOOKUP(F2017,参照用!$P$2:$Q$55,2,0),
""
)</f>
        <v>0</v>
      </c>
      <c r="K2017" s="20">
        <f t="shared" si="95"/>
        <v>60</v>
      </c>
    </row>
    <row r="2018" spans="1:11" x14ac:dyDescent="0.2">
      <c r="A2018" s="8">
        <f>IF(INDEX(中間シート!B$1:B$149,QUOTIENT(ROW(A2018)-2, 参照用!$J$12) + 3,1)&gt;0,
INDEX(中間シート!B$1:B$149,QUOTIENT(ROW(A2018)-2, 参照用!$J$12) + 3,1),
"")</f>
        <v>46042</v>
      </c>
      <c r="B2018" s="8" t="str">
        <f>IF(INDEX(中間シート!D$1:D$149,QUOTIENT(ROW(B2018)-2, 参照用!$J$12) + 3,1)&gt;0,
INDEX(中間シート!D$1:D$149,QUOTIENT(ROW(B2018)-2, 参照用!$J$12) + 3,1),
"")</f>
        <v>朝</v>
      </c>
      <c r="C2018" s="8" t="str">
        <f>INDEX(中間シート!$A$1:$AZ$149,MATCH(A2018&amp;B2018,中間シート!$A$1:$A$149,0),MATCH(C$1,中間シート!$A$2:$AZ$2,0))</f>
        <v/>
      </c>
      <c r="D2018" s="8" t="str">
        <f>INDEX(中間シート!$A$1:$AZ$149,MATCH($A2018&amp;$B2018,中間シート!$A$1:$A$149,0),MATCH(D$1,中間シート!$A$2:$AZ$2,0))</f>
        <v/>
      </c>
      <c r="E2018" t="str">
        <f>IF(
A2018="","",
VLOOKUP(MOD(ROW(A2018)-2, 参照用!$J$12) + 1,参照用!$N$1:$P$50,2,0)
)</f>
        <v>注意サイン</v>
      </c>
      <c r="F2018" t="str">
        <f xml:space="preserve">
IF(A2018="","",
VLOOKUP(MOD(ROW(A2018)-2, 参照用!$J$12) + 1,参照用!$N$1:$P$50,3,0)
)</f>
        <v>物忘れ</v>
      </c>
      <c r="G2018">
        <f xml:space="preserve">
IF(A2018="","",
IFERROR(
INDEX(中間シート!$B:$CB,
MATCH(A2018&amp;B2018,中間シート!$A$1:$A$149,0),
MATCH(F2018,中間シート!$B$2:$CB$2,0)
),
"")
)</f>
        <v>0</v>
      </c>
      <c r="H2018">
        <f t="shared" si="93"/>
        <v>0</v>
      </c>
      <c r="I2018" t="str">
        <f t="shared" si="94"/>
        <v/>
      </c>
      <c r="J2018">
        <f xml:space="preserve">
_xlfn.SWITCH(E2018,
"良好サイン",H2018*VLOOKUP(F2018,参照用!$P$2:$Q$55,2,0),
"注意サイン",H2018*VLOOKUP(F2018,参照用!$P$2:$Q$55,2,0),
""
)</f>
        <v>0</v>
      </c>
      <c r="K2018" s="20">
        <f t="shared" si="95"/>
        <v>60</v>
      </c>
    </row>
    <row r="2019" spans="1:11" x14ac:dyDescent="0.2">
      <c r="A2019" s="8">
        <f>IF(INDEX(中間シート!B$1:B$149,QUOTIENT(ROW(A2019)-2, 参照用!$J$12) + 3,1)&gt;0,
INDEX(中間シート!B$1:B$149,QUOTIENT(ROW(A2019)-2, 参照用!$J$12) + 3,1),
"")</f>
        <v>46042</v>
      </c>
      <c r="B2019" s="8" t="str">
        <f>IF(INDEX(中間シート!D$1:D$149,QUOTIENT(ROW(B2019)-2, 参照用!$J$12) + 3,1)&gt;0,
INDEX(中間シート!D$1:D$149,QUOTIENT(ROW(B2019)-2, 参照用!$J$12) + 3,1),
"")</f>
        <v>朝</v>
      </c>
      <c r="C2019" s="8" t="str">
        <f>INDEX(中間シート!$A$1:$AZ$149,MATCH(A2019&amp;B2019,中間シート!$A$1:$A$149,0),MATCH(C$1,中間シート!$A$2:$AZ$2,0))</f>
        <v/>
      </c>
      <c r="D2019" s="8" t="str">
        <f>INDEX(中間シート!$A$1:$AZ$149,MATCH($A2019&amp;$B2019,中間シート!$A$1:$A$149,0),MATCH(D$1,中間シート!$A$2:$AZ$2,0))</f>
        <v/>
      </c>
      <c r="E2019" t="str">
        <f>IF(
A2019="","",
VLOOKUP(MOD(ROW(A2019)-2, 参照用!$J$12) + 1,参照用!$N$1:$P$50,2,0)
)</f>
        <v>悪化サイン</v>
      </c>
      <c r="F2019" t="str">
        <f xml:space="preserve">
IF(A2019="","",
VLOOKUP(MOD(ROW(A2019)-2, 参照用!$J$12) + 1,参照用!$N$1:$P$50,3,0)
)</f>
        <v>イライラ</v>
      </c>
      <c r="G2019">
        <f xml:space="preserve">
IF(A2019="","",
IFERROR(
INDEX(中間シート!$B:$CB,
MATCH(A2019&amp;B2019,中間シート!$A$1:$A$149,0),
MATCH(F2019,中間シート!$B$2:$CB$2,0)
),
"")
)</f>
        <v>0</v>
      </c>
      <c r="H2019">
        <f t="shared" si="93"/>
        <v>0</v>
      </c>
      <c r="I2019" t="str">
        <f t="shared" si="94"/>
        <v/>
      </c>
      <c r="J2019" t="str">
        <f xml:space="preserve">
_xlfn.SWITCH(E2019,
"良好サイン",H2019*VLOOKUP(F2019,参照用!$P$2:$Q$55,2,0),
"注意サイン",H2019*VLOOKUP(F2019,参照用!$P$2:$Q$55,2,0),
""
)</f>
        <v/>
      </c>
      <c r="K2019" s="20">
        <f t="shared" si="95"/>
        <v>60</v>
      </c>
    </row>
    <row r="2020" spans="1:11" x14ac:dyDescent="0.2">
      <c r="A2020" s="8">
        <f>IF(INDEX(中間シート!B$1:B$149,QUOTIENT(ROW(A2020)-2, 参照用!$J$12) + 3,1)&gt;0,
INDEX(中間シート!B$1:B$149,QUOTIENT(ROW(A2020)-2, 参照用!$J$12) + 3,1),
"")</f>
        <v>46042</v>
      </c>
      <c r="B2020" s="8" t="str">
        <f>IF(INDEX(中間シート!D$1:D$149,QUOTIENT(ROW(B2020)-2, 参照用!$J$12) + 3,1)&gt;0,
INDEX(中間シート!D$1:D$149,QUOTIENT(ROW(B2020)-2, 参照用!$J$12) + 3,1),
"")</f>
        <v>朝</v>
      </c>
      <c r="C2020" s="8" t="str">
        <f>INDEX(中間シート!$A$1:$AZ$149,MATCH(A2020&amp;B2020,中間シート!$A$1:$A$149,0),MATCH(C$1,中間シート!$A$2:$AZ$2,0))</f>
        <v/>
      </c>
      <c r="D2020" s="8" t="str">
        <f>INDEX(中間シート!$A$1:$AZ$149,MATCH($A2020&amp;$B2020,中間シート!$A$1:$A$149,0),MATCH(D$1,中間シート!$A$2:$AZ$2,0))</f>
        <v/>
      </c>
      <c r="E2020" t="str">
        <f>IF(
A2020="","",
VLOOKUP(MOD(ROW(A2020)-2, 参照用!$J$12) + 1,参照用!$N$1:$P$50,2,0)
)</f>
        <v>悪化サイン</v>
      </c>
      <c r="F2020" t="str">
        <f xml:space="preserve">
IF(A2020="","",
VLOOKUP(MOD(ROW(A2020)-2, 参照用!$J$12) + 1,参照用!$N$1:$P$50,3,0)
)</f>
        <v>恐怖心</v>
      </c>
      <c r="G2020">
        <f xml:space="preserve">
IF(A2020="","",
IFERROR(
INDEX(中間シート!$B:$CB,
MATCH(A2020&amp;B2020,中間シート!$A$1:$A$149,0),
MATCH(F2020,中間シート!$B$2:$CB$2,0)
),
"")
)</f>
        <v>0</v>
      </c>
      <c r="H2020">
        <f t="shared" si="93"/>
        <v>0</v>
      </c>
      <c r="I2020" t="str">
        <f t="shared" si="94"/>
        <v/>
      </c>
      <c r="J2020" t="str">
        <f xml:space="preserve">
_xlfn.SWITCH(E2020,
"良好サイン",H2020*VLOOKUP(F2020,参照用!$P$2:$Q$55,2,0),
"注意サイン",H2020*VLOOKUP(F2020,参照用!$P$2:$Q$55,2,0),
""
)</f>
        <v/>
      </c>
      <c r="K2020" s="20">
        <f t="shared" si="95"/>
        <v>60</v>
      </c>
    </row>
    <row r="2021" spans="1:11" x14ac:dyDescent="0.2">
      <c r="A2021" s="8">
        <f>IF(INDEX(中間シート!B$1:B$149,QUOTIENT(ROW(A2021)-2, 参照用!$J$12) + 3,1)&gt;0,
INDEX(中間シート!B$1:B$149,QUOTIENT(ROW(A2021)-2, 参照用!$J$12) + 3,1),
"")</f>
        <v>46042</v>
      </c>
      <c r="B2021" s="8" t="str">
        <f>IF(INDEX(中間シート!D$1:D$149,QUOTIENT(ROW(B2021)-2, 参照用!$J$12) + 3,1)&gt;0,
INDEX(中間シート!D$1:D$149,QUOTIENT(ROW(B2021)-2, 参照用!$J$12) + 3,1),
"")</f>
        <v>朝</v>
      </c>
      <c r="C2021" s="8" t="str">
        <f>INDEX(中間シート!$A$1:$AZ$149,MATCH(A2021&amp;B2021,中間シート!$A$1:$A$149,0),MATCH(C$1,中間シート!$A$2:$AZ$2,0))</f>
        <v/>
      </c>
      <c r="D2021" s="8" t="str">
        <f>INDEX(中間シート!$A$1:$AZ$149,MATCH($A2021&amp;$B2021,中間シート!$A$1:$A$149,0),MATCH(D$1,中間シート!$A$2:$AZ$2,0))</f>
        <v/>
      </c>
      <c r="E2021" t="str">
        <f>IF(
A2021="","",
VLOOKUP(MOD(ROW(A2021)-2, 参照用!$J$12) + 1,参照用!$N$1:$P$50,2,0)
)</f>
        <v>悪化サイン</v>
      </c>
      <c r="F2021" t="str">
        <f xml:space="preserve">
IF(A2021="","",
VLOOKUP(MOD(ROW(A2021)-2, 参照用!$J$12) + 1,参照用!$N$1:$P$50,3,0)
)</f>
        <v>外出不可</v>
      </c>
      <c r="G2021">
        <f xml:space="preserve">
IF(A2021="","",
IFERROR(
INDEX(中間シート!$B:$CB,
MATCH(A2021&amp;B2021,中間シート!$A$1:$A$149,0),
MATCH(F2021,中間シート!$B$2:$CB$2,0)
),
"")
)</f>
        <v>0</v>
      </c>
      <c r="H2021">
        <f t="shared" si="93"/>
        <v>0</v>
      </c>
      <c r="I2021" t="str">
        <f t="shared" si="94"/>
        <v/>
      </c>
      <c r="J2021" t="str">
        <f xml:space="preserve">
_xlfn.SWITCH(E2021,
"良好サイン",H2021*VLOOKUP(F2021,参照用!$P$2:$Q$55,2,0),
"注意サイン",H2021*VLOOKUP(F2021,参照用!$P$2:$Q$55,2,0),
""
)</f>
        <v/>
      </c>
      <c r="K2021" s="20">
        <f t="shared" si="95"/>
        <v>60</v>
      </c>
    </row>
    <row r="2022" spans="1:11" x14ac:dyDescent="0.2">
      <c r="A2022" s="8">
        <f>IF(INDEX(中間シート!B$1:B$149,QUOTIENT(ROW(A2022)-2, 参照用!$J$12) + 3,1)&gt;0,
INDEX(中間シート!B$1:B$149,QUOTIENT(ROW(A2022)-2, 参照用!$J$12) + 3,1),
"")</f>
        <v>46042</v>
      </c>
      <c r="B2022" s="8" t="str">
        <f>IF(INDEX(中間シート!D$1:D$149,QUOTIENT(ROW(B2022)-2, 参照用!$J$12) + 3,1)&gt;0,
INDEX(中間シート!D$1:D$149,QUOTIENT(ROW(B2022)-2, 参照用!$J$12) + 3,1),
"")</f>
        <v>朝</v>
      </c>
      <c r="C2022" s="8" t="str">
        <f>INDEX(中間シート!$A$1:$AZ$149,MATCH(A2022&amp;B2022,中間シート!$A$1:$A$149,0),MATCH(C$1,中間シート!$A$2:$AZ$2,0))</f>
        <v/>
      </c>
      <c r="D2022" s="8" t="str">
        <f>INDEX(中間シート!$A$1:$AZ$149,MATCH($A2022&amp;$B2022,中間シート!$A$1:$A$149,0),MATCH(D$1,中間シート!$A$2:$AZ$2,0))</f>
        <v/>
      </c>
      <c r="E2022" t="str">
        <f>IF(
A2022="","",
VLOOKUP(MOD(ROW(A2022)-2, 参照用!$J$12) + 1,参照用!$N$1:$P$50,2,0)
)</f>
        <v>悪化サイン</v>
      </c>
      <c r="F2022" t="str">
        <f xml:space="preserve">
IF(A2022="","",
VLOOKUP(MOD(ROW(A2022)-2, 参照用!$J$12) + 1,参照用!$N$1:$P$50,3,0)
)</f>
        <v>思考不能</v>
      </c>
      <c r="G2022">
        <f xml:space="preserve">
IF(A2022="","",
IFERROR(
INDEX(中間シート!$B:$CB,
MATCH(A2022&amp;B2022,中間シート!$A$1:$A$149,0),
MATCH(F2022,中間シート!$B$2:$CB$2,0)
),
"")
)</f>
        <v>0</v>
      </c>
      <c r="H2022">
        <f t="shared" si="93"/>
        <v>0</v>
      </c>
      <c r="I2022" t="str">
        <f t="shared" si="94"/>
        <v/>
      </c>
      <c r="J2022" t="str">
        <f xml:space="preserve">
_xlfn.SWITCH(E2022,
"良好サイン",H2022*VLOOKUP(F2022,参照用!$P$2:$Q$55,2,0),
"注意サイン",H2022*VLOOKUP(F2022,参照用!$P$2:$Q$55,2,0),
""
)</f>
        <v/>
      </c>
      <c r="K2022" s="20">
        <f t="shared" si="95"/>
        <v>60</v>
      </c>
    </row>
    <row r="2023" spans="1:11" x14ac:dyDescent="0.2">
      <c r="A2023" s="8">
        <f>IF(INDEX(中間シート!B$1:B$149,QUOTIENT(ROW(A2023)-2, 参照用!$J$12) + 3,1)&gt;0,
INDEX(中間シート!B$1:B$149,QUOTIENT(ROW(A2023)-2, 参照用!$J$12) + 3,1),
"")</f>
        <v>46042</v>
      </c>
      <c r="B2023" s="8" t="str">
        <f>IF(INDEX(中間シート!D$1:D$149,QUOTIENT(ROW(B2023)-2, 参照用!$J$12) + 3,1)&gt;0,
INDEX(中間シート!D$1:D$149,QUOTIENT(ROW(B2023)-2, 参照用!$J$12) + 3,1),
"")</f>
        <v>朝</v>
      </c>
      <c r="C2023" s="8" t="str">
        <f>INDEX(中間シート!$A$1:$AZ$149,MATCH(A2023&amp;B2023,中間シート!$A$1:$A$149,0),MATCH(C$1,中間シート!$A$2:$AZ$2,0))</f>
        <v/>
      </c>
      <c r="D2023" s="8" t="str">
        <f>INDEX(中間シート!$A$1:$AZ$149,MATCH($A2023&amp;$B2023,中間シート!$A$1:$A$149,0),MATCH(D$1,中間シート!$A$2:$AZ$2,0))</f>
        <v/>
      </c>
      <c r="E2023" t="str">
        <f>IF(
A2023="","",
VLOOKUP(MOD(ROW(A2023)-2, 参照用!$J$12) + 1,参照用!$N$1:$P$50,2,0)
)</f>
        <v>悪化サイン</v>
      </c>
      <c r="F2023" t="str">
        <f xml:space="preserve">
IF(A2023="","",
VLOOKUP(MOD(ROW(A2023)-2, 参照用!$J$12) + 1,参照用!$N$1:$P$50,3,0)
)</f>
        <v>人間不信</v>
      </c>
      <c r="G2023">
        <f xml:space="preserve">
IF(A2023="","",
IFERROR(
INDEX(中間シート!$B:$CB,
MATCH(A2023&amp;B2023,中間シート!$A$1:$A$149,0),
MATCH(F2023,中間シート!$B$2:$CB$2,0)
),
"")
)</f>
        <v>0</v>
      </c>
      <c r="H2023">
        <f t="shared" si="93"/>
        <v>0</v>
      </c>
      <c r="I2023" t="str">
        <f t="shared" si="94"/>
        <v/>
      </c>
      <c r="J2023" t="str">
        <f xml:space="preserve">
_xlfn.SWITCH(E2023,
"良好サイン",H2023*VLOOKUP(F2023,参照用!$P$2:$Q$55,2,0),
"注意サイン",H2023*VLOOKUP(F2023,参照用!$P$2:$Q$55,2,0),
""
)</f>
        <v/>
      </c>
      <c r="K2023" s="20">
        <f t="shared" si="95"/>
        <v>60</v>
      </c>
    </row>
    <row r="2024" spans="1:11" x14ac:dyDescent="0.2">
      <c r="A2024" s="8">
        <f>IF(INDEX(中間シート!B$1:B$149,QUOTIENT(ROW(A2024)-2, 参照用!$J$12) + 3,1)&gt;0,
INDEX(中間シート!B$1:B$149,QUOTIENT(ROW(A2024)-2, 参照用!$J$12) + 3,1),
"")</f>
        <v>46042</v>
      </c>
      <c r="B2024" s="8" t="str">
        <f>IF(INDEX(中間シート!D$1:D$149,QUOTIENT(ROW(B2024)-2, 参照用!$J$12) + 3,1)&gt;0,
INDEX(中間シート!D$1:D$149,QUOTIENT(ROW(B2024)-2, 参照用!$J$12) + 3,1),
"")</f>
        <v>朝</v>
      </c>
      <c r="C2024" s="8" t="str">
        <f>INDEX(中間シート!$A$1:$AZ$149,MATCH(A2024&amp;B2024,中間シート!$A$1:$A$149,0),MATCH(C$1,中間シート!$A$2:$AZ$2,0))</f>
        <v/>
      </c>
      <c r="D2024" s="8" t="str">
        <f>INDEX(中間シート!$A$1:$AZ$149,MATCH($A2024&amp;$B2024,中間シート!$A$1:$A$149,0),MATCH(D$1,中間シート!$A$2:$AZ$2,0))</f>
        <v/>
      </c>
      <c r="E2024" t="str">
        <f>IF(
A2024="","",
VLOOKUP(MOD(ROW(A2024)-2, 参照用!$J$12) + 1,参照用!$N$1:$P$50,2,0)
)</f>
        <v>悪化サイン</v>
      </c>
      <c r="F2024" t="str">
        <f xml:space="preserve">
IF(A2024="","",
VLOOKUP(MOD(ROW(A2024)-2, 参照用!$J$12) + 1,参照用!$N$1:$P$50,3,0)
)</f>
        <v>破壊衝動</v>
      </c>
      <c r="G2024">
        <f xml:space="preserve">
IF(A2024="","",
IFERROR(
INDEX(中間シート!$B:$CB,
MATCH(A2024&amp;B2024,中間シート!$A$1:$A$149,0),
MATCH(F2024,中間シート!$B$2:$CB$2,0)
),
"")
)</f>
        <v>0</v>
      </c>
      <c r="H2024">
        <f t="shared" si="93"/>
        <v>0</v>
      </c>
      <c r="I2024" t="str">
        <f t="shared" si="94"/>
        <v/>
      </c>
      <c r="J2024" t="str">
        <f xml:space="preserve">
_xlfn.SWITCH(E2024,
"良好サイン",H2024*VLOOKUP(F2024,参照用!$P$2:$Q$55,2,0),
"注意サイン",H2024*VLOOKUP(F2024,参照用!$P$2:$Q$55,2,0),
""
)</f>
        <v/>
      </c>
      <c r="K2024" s="20">
        <f t="shared" si="95"/>
        <v>60</v>
      </c>
    </row>
    <row r="2025" spans="1:11" x14ac:dyDescent="0.2">
      <c r="A2025" s="8">
        <f>IF(INDEX(中間シート!B$1:B$149,QUOTIENT(ROW(A2025)-2, 参照用!$J$12) + 3,1)&gt;0,
INDEX(中間シート!B$1:B$149,QUOTIENT(ROW(A2025)-2, 参照用!$J$12) + 3,1),
"")</f>
        <v>46042</v>
      </c>
      <c r="B2025" s="8" t="str">
        <f>IF(INDEX(中間シート!D$1:D$149,QUOTIENT(ROW(B2025)-2, 参照用!$J$12) + 3,1)&gt;0,
INDEX(中間シート!D$1:D$149,QUOTIENT(ROW(B2025)-2, 参照用!$J$12) + 3,1),
"")</f>
        <v>朝</v>
      </c>
      <c r="C2025" s="8" t="str">
        <f>INDEX(中間シート!$A$1:$AZ$149,MATCH(A2025&amp;B2025,中間シート!$A$1:$A$149,0),MATCH(C$1,中間シート!$A$2:$AZ$2,0))</f>
        <v/>
      </c>
      <c r="D2025" s="8" t="str">
        <f>INDEX(中間シート!$A$1:$AZ$149,MATCH($A2025&amp;$B2025,中間シート!$A$1:$A$149,0),MATCH(D$1,中間シート!$A$2:$AZ$2,0))</f>
        <v/>
      </c>
      <c r="E2025" t="str">
        <f>IF(
A2025="","",
VLOOKUP(MOD(ROW(A2025)-2, 参照用!$J$12) + 1,参照用!$N$1:$P$50,2,0)
)</f>
        <v>リカバリー</v>
      </c>
      <c r="F2025" t="str">
        <f xml:space="preserve">
IF(A2025="","",
VLOOKUP(MOD(ROW(A2025)-2, 参照用!$J$12) + 1,参照用!$N$1:$P$50,3,0)
)</f>
        <v>ストレッチ</v>
      </c>
      <c r="G2025">
        <f xml:space="preserve">
IF(A2025="","",
IFERROR(
INDEX(中間シート!$B:$CB,
MATCH(A2025&amp;B2025,中間シート!$A$1:$A$149,0),
MATCH(F2025,中間シート!$B$2:$CB$2,0)
),
"")
)</f>
        <v>0</v>
      </c>
      <c r="H2025">
        <f t="shared" si="93"/>
        <v>0</v>
      </c>
      <c r="I2025" t="str">
        <f t="shared" si="94"/>
        <v/>
      </c>
      <c r="J2025" t="str">
        <f xml:space="preserve">
_xlfn.SWITCH(E2025,
"良好サイン",H2025*VLOOKUP(F2025,参照用!$P$2:$Q$55,2,0),
"注意サイン",H2025*VLOOKUP(F2025,参照用!$P$2:$Q$55,2,0),
""
)</f>
        <v/>
      </c>
      <c r="K2025" s="20">
        <f t="shared" si="95"/>
        <v>60</v>
      </c>
    </row>
    <row r="2026" spans="1:11" x14ac:dyDescent="0.2">
      <c r="A2026" s="8">
        <f>IF(INDEX(中間シート!B$1:B$149,QUOTIENT(ROW(A2026)-2, 参照用!$J$12) + 3,1)&gt;0,
INDEX(中間シート!B$1:B$149,QUOTIENT(ROW(A2026)-2, 参照用!$J$12) + 3,1),
"")</f>
        <v>46042</v>
      </c>
      <c r="B2026" s="8" t="str">
        <f>IF(INDEX(中間シート!D$1:D$149,QUOTIENT(ROW(B2026)-2, 参照用!$J$12) + 3,1)&gt;0,
INDEX(中間シート!D$1:D$149,QUOTIENT(ROW(B2026)-2, 参照用!$J$12) + 3,1),
"")</f>
        <v>朝</v>
      </c>
      <c r="C2026" s="8" t="str">
        <f>INDEX(中間シート!$A$1:$AZ$149,MATCH(A2026&amp;B2026,中間シート!$A$1:$A$149,0),MATCH(C$1,中間シート!$A$2:$AZ$2,0))</f>
        <v/>
      </c>
      <c r="D2026" s="8" t="str">
        <f>INDEX(中間シート!$A$1:$AZ$149,MATCH($A2026&amp;$B2026,中間シート!$A$1:$A$149,0),MATCH(D$1,中間シート!$A$2:$AZ$2,0))</f>
        <v/>
      </c>
      <c r="E2026" t="str">
        <f>IF(
A2026="","",
VLOOKUP(MOD(ROW(A2026)-2, 参照用!$J$12) + 1,参照用!$N$1:$P$50,2,0)
)</f>
        <v>リカバリー</v>
      </c>
      <c r="F2026" t="str">
        <f xml:space="preserve">
IF(A2026="","",
VLOOKUP(MOD(ROW(A2026)-2, 参照用!$J$12) + 1,参照用!$N$1:$P$50,3,0)
)</f>
        <v>仮眠</v>
      </c>
      <c r="G2026">
        <f xml:space="preserve">
IF(A2026="","",
IFERROR(
INDEX(中間シート!$B:$CB,
MATCH(A2026&amp;B2026,中間シート!$A$1:$A$149,0),
MATCH(F2026,中間シート!$B$2:$CB$2,0)
),
"")
)</f>
        <v>0</v>
      </c>
      <c r="H2026">
        <f t="shared" si="93"/>
        <v>0</v>
      </c>
      <c r="I2026" t="str">
        <f t="shared" si="94"/>
        <v/>
      </c>
      <c r="J2026" t="str">
        <f xml:space="preserve">
_xlfn.SWITCH(E2026,
"良好サイン",H2026*VLOOKUP(F2026,参照用!$P$2:$Q$55,2,0),
"注意サイン",H2026*VLOOKUP(F2026,参照用!$P$2:$Q$55,2,0),
""
)</f>
        <v/>
      </c>
      <c r="K2026" s="20">
        <f t="shared" si="95"/>
        <v>60</v>
      </c>
    </row>
    <row r="2027" spans="1:11" x14ac:dyDescent="0.2">
      <c r="A2027" s="8">
        <f>IF(INDEX(中間シート!B$1:B$149,QUOTIENT(ROW(A2027)-2, 参照用!$J$12) + 3,1)&gt;0,
INDEX(中間シート!B$1:B$149,QUOTIENT(ROW(A2027)-2, 参照用!$J$12) + 3,1),
"")</f>
        <v>46042</v>
      </c>
      <c r="B2027" s="8" t="str">
        <f>IF(INDEX(中間シート!D$1:D$149,QUOTIENT(ROW(B2027)-2, 参照用!$J$12) + 3,1)&gt;0,
INDEX(中間シート!D$1:D$149,QUOTIENT(ROW(B2027)-2, 参照用!$J$12) + 3,1),
"")</f>
        <v>朝</v>
      </c>
      <c r="C2027" s="8" t="str">
        <f>INDEX(中間シート!$A$1:$AZ$149,MATCH(A2027&amp;B2027,中間シート!$A$1:$A$149,0),MATCH(C$1,中間シート!$A$2:$AZ$2,0))</f>
        <v/>
      </c>
      <c r="D2027" s="8" t="str">
        <f>INDEX(中間シート!$A$1:$AZ$149,MATCH($A2027&amp;$B2027,中間シート!$A$1:$A$149,0),MATCH(D$1,中間シート!$A$2:$AZ$2,0))</f>
        <v/>
      </c>
      <c r="E2027" t="str">
        <f>IF(
A2027="","",
VLOOKUP(MOD(ROW(A2027)-2, 参照用!$J$12) + 1,参照用!$N$1:$P$50,2,0)
)</f>
        <v>リカバリー</v>
      </c>
      <c r="F2027" t="str">
        <f xml:space="preserve">
IF(A2027="","",
VLOOKUP(MOD(ROW(A2027)-2, 参照用!$J$12) + 1,参照用!$N$1:$P$50,3,0)
)</f>
        <v>音楽</v>
      </c>
      <c r="G2027">
        <f xml:space="preserve">
IF(A2027="","",
IFERROR(
INDEX(中間シート!$B:$CB,
MATCH(A2027&amp;B2027,中間シート!$A$1:$A$149,0),
MATCH(F2027,中間シート!$B$2:$CB$2,0)
),
"")
)</f>
        <v>0</v>
      </c>
      <c r="H2027">
        <f t="shared" si="93"/>
        <v>0</v>
      </c>
      <c r="I2027" t="str">
        <f t="shared" si="94"/>
        <v/>
      </c>
      <c r="J2027" t="str">
        <f xml:space="preserve">
_xlfn.SWITCH(E2027,
"良好サイン",H2027*VLOOKUP(F2027,参照用!$P$2:$Q$55,2,0),
"注意サイン",H2027*VLOOKUP(F2027,参照用!$P$2:$Q$55,2,0),
""
)</f>
        <v/>
      </c>
      <c r="K2027" s="20">
        <f t="shared" si="95"/>
        <v>60</v>
      </c>
    </row>
    <row r="2028" spans="1:11" x14ac:dyDescent="0.2">
      <c r="A2028" s="8">
        <f>IF(INDEX(中間シート!B$1:B$149,QUOTIENT(ROW(A2028)-2, 参照用!$J$12) + 3,1)&gt;0,
INDEX(中間シート!B$1:B$149,QUOTIENT(ROW(A2028)-2, 参照用!$J$12) + 3,1),
"")</f>
        <v>46042</v>
      </c>
      <c r="B2028" s="8" t="str">
        <f>IF(INDEX(中間シート!D$1:D$149,QUOTIENT(ROW(B2028)-2, 参照用!$J$12) + 3,1)&gt;0,
INDEX(中間シート!D$1:D$149,QUOTIENT(ROW(B2028)-2, 参照用!$J$12) + 3,1),
"")</f>
        <v>朝</v>
      </c>
      <c r="C2028" s="8" t="str">
        <f>INDEX(中間シート!$A$1:$AZ$149,MATCH(A2028&amp;B2028,中間シート!$A$1:$A$149,0),MATCH(C$1,中間シート!$A$2:$AZ$2,0))</f>
        <v/>
      </c>
      <c r="D2028" s="8" t="str">
        <f>INDEX(中間シート!$A$1:$AZ$149,MATCH($A2028&amp;$B2028,中間シート!$A$1:$A$149,0),MATCH(D$1,中間シート!$A$2:$AZ$2,0))</f>
        <v/>
      </c>
      <c r="E2028" t="str">
        <f>IF(
A2028="","",
VLOOKUP(MOD(ROW(A2028)-2, 参照用!$J$12) + 1,参照用!$N$1:$P$50,2,0)
)</f>
        <v>リカバリー</v>
      </c>
      <c r="F2028" t="str">
        <f xml:space="preserve">
IF(A2028="","",
VLOOKUP(MOD(ROW(A2028)-2, 参照用!$J$12) + 1,参照用!$N$1:$P$50,3,0)
)</f>
        <v>頓服</v>
      </c>
      <c r="G2028">
        <f xml:space="preserve">
IF(A2028="","",
IFERROR(
INDEX(中間シート!$B:$CB,
MATCH(A2028&amp;B2028,中間シート!$A$1:$A$149,0),
MATCH(F2028,中間シート!$B$2:$CB$2,0)
),
"")
)</f>
        <v>0</v>
      </c>
      <c r="H2028">
        <f t="shared" si="93"/>
        <v>0</v>
      </c>
      <c r="I2028" t="str">
        <f t="shared" si="94"/>
        <v/>
      </c>
      <c r="J2028" t="str">
        <f xml:space="preserve">
_xlfn.SWITCH(E2028,
"良好サイン",H2028*VLOOKUP(F2028,参照用!$P$2:$Q$55,2,0),
"注意サイン",H2028*VLOOKUP(F2028,参照用!$P$2:$Q$55,2,0),
""
)</f>
        <v/>
      </c>
      <c r="K2028" s="20">
        <f t="shared" si="95"/>
        <v>60</v>
      </c>
    </row>
    <row r="2029" spans="1:11" x14ac:dyDescent="0.2">
      <c r="A2029" s="8">
        <f>IF(INDEX(中間シート!B$1:B$149,QUOTIENT(ROW(A2029)-2, 参照用!$J$12) + 3,1)&gt;0,
INDEX(中間シート!B$1:B$149,QUOTIENT(ROW(A2029)-2, 参照用!$J$12) + 3,1),
"")</f>
        <v>46042</v>
      </c>
      <c r="B2029" s="8" t="str">
        <f>IF(INDEX(中間シート!D$1:D$149,QUOTIENT(ROW(B2029)-2, 参照用!$J$12) + 3,1)&gt;0,
INDEX(中間シート!D$1:D$149,QUOTIENT(ROW(B2029)-2, 参照用!$J$12) + 3,1),
"")</f>
        <v>朝</v>
      </c>
      <c r="C2029" s="8" t="str">
        <f>INDEX(中間シート!$A$1:$AZ$149,MATCH(A2029&amp;B2029,中間シート!$A$1:$A$149,0),MATCH(C$1,中間シート!$A$2:$AZ$2,0))</f>
        <v/>
      </c>
      <c r="D2029" s="8" t="str">
        <f>INDEX(中間シート!$A$1:$AZ$149,MATCH($A2029&amp;$B2029,中間シート!$A$1:$A$149,0),MATCH(D$1,中間シート!$A$2:$AZ$2,0))</f>
        <v/>
      </c>
      <c r="E2029" t="str">
        <f>IF(
A2029="","",
VLOOKUP(MOD(ROW(A2029)-2, 参照用!$J$12) + 1,参照用!$N$1:$P$50,2,0)
)</f>
        <v>リカバリー</v>
      </c>
      <c r="F2029" t="str">
        <f xml:space="preserve">
IF(A2029="","",
VLOOKUP(MOD(ROW(A2029)-2, 参照用!$J$12) + 1,参照用!$N$1:$P$50,3,0)
)</f>
        <v>散歩</v>
      </c>
      <c r="G2029">
        <f xml:space="preserve">
IF(A2029="","",
IFERROR(
INDEX(中間シート!$B:$CB,
MATCH(A2029&amp;B2029,中間シート!$A$1:$A$149,0),
MATCH(F2029,中間シート!$B$2:$CB$2,0)
),
"")
)</f>
        <v>0</v>
      </c>
      <c r="H2029">
        <f t="shared" si="93"/>
        <v>0</v>
      </c>
      <c r="I2029" t="str">
        <f t="shared" si="94"/>
        <v/>
      </c>
      <c r="J2029" t="str">
        <f xml:space="preserve">
_xlfn.SWITCH(E2029,
"良好サイン",H2029*VLOOKUP(F2029,参照用!$P$2:$Q$55,2,0),
"注意サイン",H2029*VLOOKUP(F2029,参照用!$P$2:$Q$55,2,0),
""
)</f>
        <v/>
      </c>
      <c r="K2029" s="20">
        <f t="shared" si="95"/>
        <v>60</v>
      </c>
    </row>
    <row r="2030" spans="1:11" x14ac:dyDescent="0.2">
      <c r="A2030" s="8">
        <f>IF(INDEX(中間シート!B$1:B$149,QUOTIENT(ROW(A2030)-2, 参照用!$J$12) + 3,1)&gt;0,
INDEX(中間シート!B$1:B$149,QUOTIENT(ROW(A2030)-2, 参照用!$J$12) + 3,1),
"")</f>
        <v>46042</v>
      </c>
      <c r="B2030" s="8" t="str">
        <f>IF(INDEX(中間シート!D$1:D$149,QUOTIENT(ROW(B2030)-2, 参照用!$J$12) + 3,1)&gt;0,
INDEX(中間シート!D$1:D$149,QUOTIENT(ROW(B2030)-2, 参照用!$J$12) + 3,1),
"")</f>
        <v>朝</v>
      </c>
      <c r="C2030" s="8" t="str">
        <f>INDEX(中間シート!$A$1:$AZ$149,MATCH(A2030&amp;B2030,中間シート!$A$1:$A$149,0),MATCH(C$1,中間シート!$A$2:$AZ$2,0))</f>
        <v/>
      </c>
      <c r="D2030" s="8" t="str">
        <f>INDEX(中間シート!$A$1:$AZ$149,MATCH($A2030&amp;$B2030,中間シート!$A$1:$A$149,0),MATCH(D$1,中間シート!$A$2:$AZ$2,0))</f>
        <v/>
      </c>
      <c r="E2030" t="str">
        <f>IF(
A2030="","",
VLOOKUP(MOD(ROW(A2030)-2, 参照用!$J$12) + 1,参照用!$N$1:$P$50,2,0)
)</f>
        <v>服薬</v>
      </c>
      <c r="F2030" t="str">
        <f xml:space="preserve">
IF(A2030="","",
VLOOKUP(MOD(ROW(A2030)-2, 参照用!$J$12) + 1,参照用!$N$1:$P$50,3,0)
)</f>
        <v>いつもの薬</v>
      </c>
      <c r="G2030">
        <f xml:space="preserve">
IF(A2030="","",
IFERROR(
INDEX(中間シート!$B:$CB,
MATCH(A2030&amp;B2030,中間シート!$A$1:$A$149,0),
MATCH(F2030,中間シート!$B$2:$CB$2,0)
),
"")
)</f>
        <v>0</v>
      </c>
      <c r="H2030">
        <f t="shared" si="93"/>
        <v>0</v>
      </c>
      <c r="I2030" t="str">
        <f t="shared" si="94"/>
        <v/>
      </c>
      <c r="J2030" t="str">
        <f xml:space="preserve">
_xlfn.SWITCH(E2030,
"良好サイン",H2030*VLOOKUP(F2030,参照用!$P$2:$Q$55,2,0),
"注意サイン",H2030*VLOOKUP(F2030,参照用!$P$2:$Q$55,2,0),
""
)</f>
        <v/>
      </c>
      <c r="K2030" s="20">
        <f t="shared" si="95"/>
        <v>60</v>
      </c>
    </row>
    <row r="2031" spans="1:11" x14ac:dyDescent="0.2">
      <c r="A2031" s="8">
        <f>IF(INDEX(中間シート!B$1:B$149,QUOTIENT(ROW(A2031)-2, 参照用!$J$12) + 3,1)&gt;0,
INDEX(中間シート!B$1:B$149,QUOTIENT(ROW(A2031)-2, 参照用!$J$12) + 3,1),
"")</f>
        <v>46042</v>
      </c>
      <c r="B2031" s="8" t="str">
        <f>IF(INDEX(中間シート!D$1:D$149,QUOTIENT(ROW(B2031)-2, 参照用!$J$12) + 3,1)&gt;0,
INDEX(中間シート!D$1:D$149,QUOTIENT(ROW(B2031)-2, 参照用!$J$12) + 3,1),
"")</f>
        <v>朝</v>
      </c>
      <c r="C2031" s="8" t="str">
        <f>INDEX(中間シート!$A$1:$AZ$149,MATCH(A2031&amp;B2031,中間シート!$A$1:$A$149,0),MATCH(C$1,中間シート!$A$2:$AZ$2,0))</f>
        <v/>
      </c>
      <c r="D2031" s="8" t="str">
        <f>INDEX(中間シート!$A$1:$AZ$149,MATCH($A2031&amp;$B2031,中間シート!$A$1:$A$149,0),MATCH(D$1,中間シート!$A$2:$AZ$2,0))</f>
        <v/>
      </c>
      <c r="E2031" t="str">
        <f>IF(
A2031="","",
VLOOKUP(MOD(ROW(A2031)-2, 参照用!$J$12) + 1,参照用!$N$1:$P$50,2,0)
)</f>
        <v>備考</v>
      </c>
      <c r="F2031" t="str">
        <f xml:space="preserve">
IF(A2031="","",
VLOOKUP(MOD(ROW(A2031)-2, 参照用!$J$12) + 1,参照用!$N$1:$P$50,3,0)
)</f>
        <v>コメント</v>
      </c>
      <c r="G2031" t="str">
        <f xml:space="preserve">
IF(A2031="","",
IFERROR(
INDEX(中間シート!$B:$CB,
MATCH(A2031&amp;B2031,中間シート!$A$1:$A$149,0),
MATCH(F2031,中間シート!$B$2:$CB$2,0)
),
"")
)</f>
        <v/>
      </c>
      <c r="H2031" t="str">
        <f t="shared" si="93"/>
        <v/>
      </c>
      <c r="I2031" t="str">
        <f t="shared" si="94"/>
        <v/>
      </c>
      <c r="J2031" t="str">
        <f xml:space="preserve">
_xlfn.SWITCH(E2031,
"良好サイン",H2031*VLOOKUP(F2031,参照用!$P$2:$Q$55,2,0),
"注意サイン",H2031*VLOOKUP(F2031,参照用!$P$2:$Q$55,2,0),
""
)</f>
        <v/>
      </c>
      <c r="K2031" s="20">
        <f t="shared" si="95"/>
        <v>60</v>
      </c>
    </row>
    <row r="2032" spans="1:11" x14ac:dyDescent="0.2">
      <c r="A2032" s="8">
        <f>IF(INDEX(中間シート!B$1:B$149,QUOTIENT(ROW(A2032)-2, 参照用!$J$12) + 3,1)&gt;0,
INDEX(中間シート!B$1:B$149,QUOTIENT(ROW(A2032)-2, 参照用!$J$12) + 3,1),
"")</f>
        <v>46042</v>
      </c>
      <c r="B2032" s="8" t="str">
        <f>IF(INDEX(中間シート!D$1:D$149,QUOTIENT(ROW(B2032)-2, 参照用!$J$12) + 3,1)&gt;0,
INDEX(中間シート!D$1:D$149,QUOTIENT(ROW(B2032)-2, 参照用!$J$12) + 3,1),
"")</f>
        <v>昼</v>
      </c>
      <c r="C2032" s="8" t="str">
        <f>INDEX(中間シート!$A$1:$AZ$149,MATCH(A2032&amp;B2032,中間シート!$A$1:$A$149,0),MATCH(C$1,中間シート!$A$2:$AZ$2,0))</f>
        <v/>
      </c>
      <c r="D2032" s="8" t="str">
        <f>INDEX(中間シート!$A$1:$AZ$149,MATCH($A2032&amp;$B2032,中間シート!$A$1:$A$149,0),MATCH(D$1,中間シート!$A$2:$AZ$2,0))</f>
        <v/>
      </c>
      <c r="E2032" t="str">
        <f>IF(
A2032="","",
VLOOKUP(MOD(ROW(A2032)-2, 参照用!$J$12) + 1,参照用!$N$1:$P$50,2,0)
)</f>
        <v>日付</v>
      </c>
      <c r="F2032" t="str">
        <f xml:space="preserve">
IF(A2032="","",
VLOOKUP(MOD(ROW(A2032)-2, 参照用!$J$12) + 1,参照用!$N$1:$P$50,3,0)
)</f>
        <v>日付</v>
      </c>
      <c r="G2032">
        <f xml:space="preserve">
IF(A2032="","",
IFERROR(
INDEX(中間シート!$B:$CB,
MATCH(A2032&amp;B2032,中間シート!$A$1:$A$149,0),
MATCH(F2032,中間シート!$B$2:$CB$2,0)
),
"")
)</f>
        <v>46042</v>
      </c>
      <c r="H2032" t="str">
        <f t="shared" si="93"/>
        <v/>
      </c>
      <c r="I2032">
        <f t="shared" si="94"/>
        <v>46042</v>
      </c>
      <c r="J2032" t="str">
        <f xml:space="preserve">
_xlfn.SWITCH(E2032,
"良好サイン",H2032*VLOOKUP(F2032,参照用!$P$2:$Q$55,2,0),
"注意サイン",H2032*VLOOKUP(F2032,参照用!$P$2:$Q$55,2,0),
""
)</f>
        <v/>
      </c>
      <c r="K2032" s="20">
        <f t="shared" si="95"/>
        <v>60</v>
      </c>
    </row>
    <row r="2033" spans="1:11" x14ac:dyDescent="0.2">
      <c r="A2033" s="8">
        <f>IF(INDEX(中間シート!B$1:B$149,QUOTIENT(ROW(A2033)-2, 参照用!$J$12) + 3,1)&gt;0,
INDEX(中間シート!B$1:B$149,QUOTIENT(ROW(A2033)-2, 参照用!$J$12) + 3,1),
"")</f>
        <v>46042</v>
      </c>
      <c r="B2033" s="8" t="str">
        <f>IF(INDEX(中間シート!D$1:D$149,QUOTIENT(ROW(B2033)-2, 参照用!$J$12) + 3,1)&gt;0,
INDEX(中間シート!D$1:D$149,QUOTIENT(ROW(B2033)-2, 参照用!$J$12) + 3,1),
"")</f>
        <v>昼</v>
      </c>
      <c r="C2033" s="8" t="str">
        <f>INDEX(中間シート!$A$1:$AZ$149,MATCH(A2033&amp;B2033,中間シート!$A$1:$A$149,0),MATCH(C$1,中間シート!$A$2:$AZ$2,0))</f>
        <v/>
      </c>
      <c r="D2033" s="8" t="str">
        <f>INDEX(中間シート!$A$1:$AZ$149,MATCH($A2033&amp;$B2033,中間シート!$A$1:$A$149,0),MATCH(D$1,中間シート!$A$2:$AZ$2,0))</f>
        <v/>
      </c>
      <c r="E2033" t="str">
        <f>IF(
A2033="","",
VLOOKUP(MOD(ROW(A2033)-2, 参照用!$J$12) + 1,参照用!$N$1:$P$50,2,0)
)</f>
        <v>曜日</v>
      </c>
      <c r="F2033" t="str">
        <f xml:space="preserve">
IF(A2033="","",
VLOOKUP(MOD(ROW(A2033)-2, 参照用!$J$12) + 1,参照用!$N$1:$P$50,3,0)
)</f>
        <v>曜日</v>
      </c>
      <c r="G2033" t="str">
        <f xml:space="preserve">
IF(A2033="","",
IFERROR(
INDEX(中間シート!$B:$CB,
MATCH(A2033&amp;B2033,中間シート!$A$1:$A$149,0),
MATCH(F2033,中間シート!$B$2:$CB$2,0)
),
"")
)</f>
        <v>火</v>
      </c>
      <c r="H2033" t="str">
        <f t="shared" si="93"/>
        <v/>
      </c>
      <c r="I2033" t="str">
        <f t="shared" si="94"/>
        <v>火</v>
      </c>
      <c r="J2033" t="str">
        <f xml:space="preserve">
_xlfn.SWITCH(E2033,
"良好サイン",H2033*VLOOKUP(F2033,参照用!$P$2:$Q$55,2,0),
"注意サイン",H2033*VLOOKUP(F2033,参照用!$P$2:$Q$55,2,0),
""
)</f>
        <v/>
      </c>
      <c r="K2033" s="20">
        <f t="shared" si="95"/>
        <v>60</v>
      </c>
    </row>
    <row r="2034" spans="1:11" x14ac:dyDescent="0.2">
      <c r="A2034" s="8">
        <f>IF(INDEX(中間シート!B$1:B$149,QUOTIENT(ROW(A2034)-2, 参照用!$J$12) + 3,1)&gt;0,
INDEX(中間シート!B$1:B$149,QUOTIENT(ROW(A2034)-2, 参照用!$J$12) + 3,1),
"")</f>
        <v>46042</v>
      </c>
      <c r="B2034" s="8" t="str">
        <f>IF(INDEX(中間シート!D$1:D$149,QUOTIENT(ROW(B2034)-2, 参照用!$J$12) + 3,1)&gt;0,
INDEX(中間シート!D$1:D$149,QUOTIENT(ROW(B2034)-2, 参照用!$J$12) + 3,1),
"")</f>
        <v>昼</v>
      </c>
      <c r="C2034" s="8" t="str">
        <f>INDEX(中間シート!$A$1:$AZ$149,MATCH(A2034&amp;B2034,中間シート!$A$1:$A$149,0),MATCH(C$1,中間シート!$A$2:$AZ$2,0))</f>
        <v/>
      </c>
      <c r="D2034" s="8" t="str">
        <f>INDEX(中間シート!$A$1:$AZ$149,MATCH($A2034&amp;$B2034,中間シート!$A$1:$A$149,0),MATCH(D$1,中間シート!$A$2:$AZ$2,0))</f>
        <v/>
      </c>
      <c r="E2034" t="str">
        <f>IF(
A2034="","",
VLOOKUP(MOD(ROW(A2034)-2, 参照用!$J$12) + 1,参照用!$N$1:$P$50,2,0)
)</f>
        <v>時間帯</v>
      </c>
      <c r="F2034" t="str">
        <f xml:space="preserve">
IF(A2034="","",
VLOOKUP(MOD(ROW(A2034)-2, 参照用!$J$12) + 1,参照用!$N$1:$P$50,3,0)
)</f>
        <v>時間帯</v>
      </c>
      <c r="G2034" t="str">
        <f xml:space="preserve">
IF(A2034="","",
IFERROR(
INDEX(中間シート!$B:$CB,
MATCH(A2034&amp;B2034,中間シート!$A$1:$A$149,0),
MATCH(F2034,中間シート!$B$2:$CB$2,0)
),
"")
)</f>
        <v>昼</v>
      </c>
      <c r="H2034" t="str">
        <f t="shared" si="93"/>
        <v/>
      </c>
      <c r="I2034" t="str">
        <f t="shared" si="94"/>
        <v>昼</v>
      </c>
      <c r="J2034" t="str">
        <f xml:space="preserve">
_xlfn.SWITCH(E2034,
"良好サイン",H2034*VLOOKUP(F2034,参照用!$P$2:$Q$55,2,0),
"注意サイン",H2034*VLOOKUP(F2034,参照用!$P$2:$Q$55,2,0),
""
)</f>
        <v/>
      </c>
      <c r="K2034" s="20">
        <f t="shared" si="95"/>
        <v>60</v>
      </c>
    </row>
    <row r="2035" spans="1:11" x14ac:dyDescent="0.2">
      <c r="A2035" s="8">
        <f>IF(INDEX(中間シート!B$1:B$149,QUOTIENT(ROW(A2035)-2, 参照用!$J$12) + 3,1)&gt;0,
INDEX(中間シート!B$1:B$149,QUOTIENT(ROW(A2035)-2, 参照用!$J$12) + 3,1),
"")</f>
        <v>46042</v>
      </c>
      <c r="B2035" s="8" t="str">
        <f>IF(INDEX(中間シート!D$1:D$149,QUOTIENT(ROW(B2035)-2, 参照用!$J$12) + 3,1)&gt;0,
INDEX(中間シート!D$1:D$149,QUOTIENT(ROW(B2035)-2, 参照用!$J$12) + 3,1),
"")</f>
        <v>昼</v>
      </c>
      <c r="C2035" s="8" t="str">
        <f>INDEX(中間シート!$A$1:$AZ$149,MATCH(A2035&amp;B2035,中間シート!$A$1:$A$149,0),MATCH(C$1,中間シート!$A$2:$AZ$2,0))</f>
        <v/>
      </c>
      <c r="D2035" s="8" t="str">
        <f>INDEX(中間シート!$A$1:$AZ$149,MATCH($A2035&amp;$B2035,中間シート!$A$1:$A$149,0),MATCH(D$1,中間シート!$A$2:$AZ$2,0))</f>
        <v/>
      </c>
      <c r="E2035" t="str">
        <f>IF(
A2035="","",
VLOOKUP(MOD(ROW(A2035)-2, 参照用!$J$12) + 1,参照用!$N$1:$P$50,2,0)
)</f>
        <v>気候</v>
      </c>
      <c r="F2035" t="str">
        <f xml:space="preserve">
IF(A2035="","",
VLOOKUP(MOD(ROW(A2035)-2, 参照用!$J$12) + 1,参照用!$N$1:$P$50,3,0)
)</f>
        <v>天気</v>
      </c>
      <c r="G2035" t="str">
        <f xml:space="preserve">
IF(A2035="","",
IFERROR(
INDEX(中間シート!$B:$CB,
MATCH(A2035&amp;B2035,中間シート!$A$1:$A$149,0),
MATCH(F2035,中間シート!$B$2:$CB$2,0)
),
"")
)</f>
        <v/>
      </c>
      <c r="H2035" t="str">
        <f t="shared" si="93"/>
        <v/>
      </c>
      <c r="I2035" t="str">
        <f t="shared" si="94"/>
        <v/>
      </c>
      <c r="J2035" t="str">
        <f xml:space="preserve">
_xlfn.SWITCH(E2035,
"良好サイン",H2035*VLOOKUP(F2035,参照用!$P$2:$Q$55,2,0),
"注意サイン",H2035*VLOOKUP(F2035,参照用!$P$2:$Q$55,2,0),
""
)</f>
        <v/>
      </c>
      <c r="K2035" s="20">
        <f t="shared" si="95"/>
        <v>60</v>
      </c>
    </row>
    <row r="2036" spans="1:11" x14ac:dyDescent="0.2">
      <c r="A2036" s="8">
        <f>IF(INDEX(中間シート!B$1:B$149,QUOTIENT(ROW(A2036)-2, 参照用!$J$12) + 3,1)&gt;0,
INDEX(中間シート!B$1:B$149,QUOTIENT(ROW(A2036)-2, 参照用!$J$12) + 3,1),
"")</f>
        <v>46042</v>
      </c>
      <c r="B2036" s="8" t="str">
        <f>IF(INDEX(中間シート!D$1:D$149,QUOTIENT(ROW(B2036)-2, 参照用!$J$12) + 3,1)&gt;0,
INDEX(中間シート!D$1:D$149,QUOTIENT(ROW(B2036)-2, 参照用!$J$12) + 3,1),
"")</f>
        <v>昼</v>
      </c>
      <c r="C2036" s="8" t="str">
        <f>INDEX(中間シート!$A$1:$AZ$149,MATCH(A2036&amp;B2036,中間シート!$A$1:$A$149,0),MATCH(C$1,中間シート!$A$2:$AZ$2,0))</f>
        <v/>
      </c>
      <c r="D2036" s="8" t="str">
        <f>INDEX(中間シート!$A$1:$AZ$149,MATCH($A2036&amp;$B2036,中間シート!$A$1:$A$149,0),MATCH(D$1,中間シート!$A$2:$AZ$2,0))</f>
        <v/>
      </c>
      <c r="E2036" t="str">
        <f>IF(
A2036="","",
VLOOKUP(MOD(ROW(A2036)-2, 参照用!$J$12) + 1,参照用!$N$1:$P$50,2,0)
)</f>
        <v>気候</v>
      </c>
      <c r="F2036" t="str">
        <f xml:space="preserve">
IF(A2036="","",
VLOOKUP(MOD(ROW(A2036)-2, 参照用!$J$12) + 1,参照用!$N$1:$P$50,3,0)
)</f>
        <v>気温</v>
      </c>
      <c r="G2036" t="str">
        <f xml:space="preserve">
IF(A2036="","",
IFERROR(
INDEX(中間シート!$B:$CB,
MATCH(A2036&amp;B2036,中間シート!$A$1:$A$149,0),
MATCH(F2036,中間シート!$B$2:$CB$2,0)
),
"")
)</f>
        <v/>
      </c>
      <c r="H2036" t="str">
        <f t="shared" si="93"/>
        <v/>
      </c>
      <c r="I2036" t="str">
        <f t="shared" si="94"/>
        <v/>
      </c>
      <c r="J2036" t="str">
        <f xml:space="preserve">
_xlfn.SWITCH(E2036,
"良好サイン",H2036*VLOOKUP(F2036,参照用!$P$2:$Q$55,2,0),
"注意サイン",H2036*VLOOKUP(F2036,参照用!$P$2:$Q$55,2,0),
""
)</f>
        <v/>
      </c>
      <c r="K2036" s="20">
        <f t="shared" si="95"/>
        <v>60</v>
      </c>
    </row>
    <row r="2037" spans="1:11" x14ac:dyDescent="0.2">
      <c r="A2037" s="8">
        <f>IF(INDEX(中間シート!B$1:B$149,QUOTIENT(ROW(A2037)-2, 参照用!$J$12) + 3,1)&gt;0,
INDEX(中間シート!B$1:B$149,QUOTIENT(ROW(A2037)-2, 参照用!$J$12) + 3,1),
"")</f>
        <v>46042</v>
      </c>
      <c r="B2037" s="8" t="str">
        <f>IF(INDEX(中間シート!D$1:D$149,QUOTIENT(ROW(B2037)-2, 参照用!$J$12) + 3,1)&gt;0,
INDEX(中間シート!D$1:D$149,QUOTIENT(ROW(B2037)-2, 参照用!$J$12) + 3,1),
"")</f>
        <v>昼</v>
      </c>
      <c r="C2037" s="8" t="str">
        <f>INDEX(中間シート!$A$1:$AZ$149,MATCH(A2037&amp;B2037,中間シート!$A$1:$A$149,0),MATCH(C$1,中間シート!$A$2:$AZ$2,0))</f>
        <v/>
      </c>
      <c r="D2037" s="8" t="str">
        <f>INDEX(中間シート!$A$1:$AZ$149,MATCH($A2037&amp;$B2037,中間シート!$A$1:$A$149,0),MATCH(D$1,中間シート!$A$2:$AZ$2,0))</f>
        <v/>
      </c>
      <c r="E2037" t="str">
        <f>IF(
A2037="","",
VLOOKUP(MOD(ROW(A2037)-2, 参照用!$J$12) + 1,参照用!$N$1:$P$50,2,0)
)</f>
        <v>基礎指標</v>
      </c>
      <c r="F2037" t="str">
        <f xml:space="preserve">
IF(A2037="","",
VLOOKUP(MOD(ROW(A2037)-2, 参照用!$J$12) + 1,参照用!$N$1:$P$50,3,0)
)</f>
        <v>睡眠</v>
      </c>
      <c r="G2037">
        <f xml:space="preserve">
IF(A2037="","",
IFERROR(
INDEX(中間シート!$B:$CB,
MATCH(A2037&amp;B2037,中間シート!$A$1:$A$149,0),
MATCH(F2037,中間シート!$B$2:$CB$2,0)
),
"")
)</f>
        <v>0</v>
      </c>
      <c r="H2037">
        <f t="shared" si="93"/>
        <v>0</v>
      </c>
      <c r="I2037" t="str">
        <f t="shared" si="94"/>
        <v/>
      </c>
      <c r="J2037" t="str">
        <f xml:space="preserve">
_xlfn.SWITCH(E2037,
"良好サイン",H2037*VLOOKUP(F2037,参照用!$P$2:$Q$55,2,0),
"注意サイン",H2037*VLOOKUP(F2037,参照用!$P$2:$Q$55,2,0),
""
)</f>
        <v/>
      </c>
      <c r="K2037" s="20">
        <f t="shared" si="95"/>
        <v>60</v>
      </c>
    </row>
    <row r="2038" spans="1:11" x14ac:dyDescent="0.2">
      <c r="A2038" s="8">
        <f>IF(INDEX(中間シート!B$1:B$149,QUOTIENT(ROW(A2038)-2, 参照用!$J$12) + 3,1)&gt;0,
INDEX(中間シート!B$1:B$149,QUOTIENT(ROW(A2038)-2, 参照用!$J$12) + 3,1),
"")</f>
        <v>46042</v>
      </c>
      <c r="B2038" s="8" t="str">
        <f>IF(INDEX(中間シート!D$1:D$149,QUOTIENT(ROW(B2038)-2, 参照用!$J$12) + 3,1)&gt;0,
INDEX(中間シート!D$1:D$149,QUOTIENT(ROW(B2038)-2, 参照用!$J$12) + 3,1),
"")</f>
        <v>昼</v>
      </c>
      <c r="C2038" s="8" t="str">
        <f>INDEX(中間シート!$A$1:$AZ$149,MATCH(A2038&amp;B2038,中間シート!$A$1:$A$149,0),MATCH(C$1,中間シート!$A$2:$AZ$2,0))</f>
        <v/>
      </c>
      <c r="D2038" s="8" t="str">
        <f>INDEX(中間シート!$A$1:$AZ$149,MATCH($A2038&amp;$B2038,中間シート!$A$1:$A$149,0),MATCH(D$1,中間シート!$A$2:$AZ$2,0))</f>
        <v/>
      </c>
      <c r="E2038" t="str">
        <f>IF(
A2038="","",
VLOOKUP(MOD(ROW(A2038)-2, 参照用!$J$12) + 1,参照用!$N$1:$P$50,2,0)
)</f>
        <v>基礎指標</v>
      </c>
      <c r="F2038" t="str">
        <f xml:space="preserve">
IF(A2038="","",
VLOOKUP(MOD(ROW(A2038)-2, 参照用!$J$12) + 1,参照用!$N$1:$P$50,3,0)
)</f>
        <v>食事</v>
      </c>
      <c r="G2038">
        <f xml:space="preserve">
IF(A2038="","",
IFERROR(
INDEX(中間シート!$B:$CB,
MATCH(A2038&amp;B2038,中間シート!$A$1:$A$149,0),
MATCH(F2038,中間シート!$B$2:$CB$2,0)
),
"")
)</f>
        <v>0</v>
      </c>
      <c r="H2038">
        <f t="shared" si="93"/>
        <v>0</v>
      </c>
      <c r="I2038" t="str">
        <f t="shared" si="94"/>
        <v/>
      </c>
      <c r="J2038" t="str">
        <f xml:space="preserve">
_xlfn.SWITCH(E2038,
"良好サイン",H2038*VLOOKUP(F2038,参照用!$P$2:$Q$55,2,0),
"注意サイン",H2038*VLOOKUP(F2038,参照用!$P$2:$Q$55,2,0),
""
)</f>
        <v/>
      </c>
      <c r="K2038" s="20">
        <f t="shared" si="95"/>
        <v>60</v>
      </c>
    </row>
    <row r="2039" spans="1:11" x14ac:dyDescent="0.2">
      <c r="A2039" s="8">
        <f>IF(INDEX(中間シート!B$1:B$149,QUOTIENT(ROW(A2039)-2, 参照用!$J$12) + 3,1)&gt;0,
INDEX(中間シート!B$1:B$149,QUOTIENT(ROW(A2039)-2, 参照用!$J$12) + 3,1),
"")</f>
        <v>46042</v>
      </c>
      <c r="B2039" s="8" t="str">
        <f>IF(INDEX(中間シート!D$1:D$149,QUOTIENT(ROW(B2039)-2, 参照用!$J$12) + 3,1)&gt;0,
INDEX(中間シート!D$1:D$149,QUOTIENT(ROW(B2039)-2, 参照用!$J$12) + 3,1),
"")</f>
        <v>昼</v>
      </c>
      <c r="C2039" s="8" t="str">
        <f>INDEX(中間シート!$A$1:$AZ$149,MATCH(A2039&amp;B2039,中間シート!$A$1:$A$149,0),MATCH(C$1,中間シート!$A$2:$AZ$2,0))</f>
        <v/>
      </c>
      <c r="D2039" s="8" t="str">
        <f>INDEX(中間シート!$A$1:$AZ$149,MATCH($A2039&amp;$B2039,中間シート!$A$1:$A$149,0),MATCH(D$1,中間シート!$A$2:$AZ$2,0))</f>
        <v/>
      </c>
      <c r="E2039" t="str">
        <f>IF(
A2039="","",
VLOOKUP(MOD(ROW(A2039)-2, 参照用!$J$12) + 1,参照用!$N$1:$P$50,2,0)
)</f>
        <v>基礎指標</v>
      </c>
      <c r="F2039" t="str">
        <f xml:space="preserve">
IF(A2039="","",
VLOOKUP(MOD(ROW(A2039)-2, 参照用!$J$12) + 1,参照用!$N$1:$P$50,3,0)
)</f>
        <v>ストレス</v>
      </c>
      <c r="G2039">
        <f xml:space="preserve">
IF(A2039="","",
IFERROR(
INDEX(中間シート!$B:$CB,
MATCH(A2039&amp;B2039,中間シート!$A$1:$A$149,0),
MATCH(F2039,中間シート!$B$2:$CB$2,0)
),
"")
)</f>
        <v>0</v>
      </c>
      <c r="H2039">
        <f t="shared" si="93"/>
        <v>0</v>
      </c>
      <c r="I2039" t="str">
        <f t="shared" si="94"/>
        <v/>
      </c>
      <c r="J2039" t="str">
        <f xml:space="preserve">
_xlfn.SWITCH(E2039,
"良好サイン",H2039*VLOOKUP(F2039,参照用!$P$2:$Q$55,2,0),
"注意サイン",H2039*VLOOKUP(F2039,参照用!$P$2:$Q$55,2,0),
""
)</f>
        <v/>
      </c>
      <c r="K2039" s="20">
        <f t="shared" si="95"/>
        <v>60</v>
      </c>
    </row>
    <row r="2040" spans="1:11" x14ac:dyDescent="0.2">
      <c r="A2040" s="8">
        <f>IF(INDEX(中間シート!B$1:B$149,QUOTIENT(ROW(A2040)-2, 参照用!$J$12) + 3,1)&gt;0,
INDEX(中間シート!B$1:B$149,QUOTIENT(ROW(A2040)-2, 参照用!$J$12) + 3,1),
"")</f>
        <v>46042</v>
      </c>
      <c r="B2040" s="8" t="str">
        <f>IF(INDEX(中間シート!D$1:D$149,QUOTIENT(ROW(B2040)-2, 参照用!$J$12) + 3,1)&gt;0,
INDEX(中間シート!D$1:D$149,QUOTIENT(ROW(B2040)-2, 参照用!$J$12) + 3,1),
"")</f>
        <v>昼</v>
      </c>
      <c r="C2040" s="8" t="str">
        <f>INDEX(中間シート!$A$1:$AZ$149,MATCH(A2040&amp;B2040,中間シート!$A$1:$A$149,0),MATCH(C$1,中間シート!$A$2:$AZ$2,0))</f>
        <v/>
      </c>
      <c r="D2040" s="8" t="str">
        <f>INDEX(中間シート!$A$1:$AZ$149,MATCH($A2040&amp;$B2040,中間シート!$A$1:$A$149,0),MATCH(D$1,中間シート!$A$2:$AZ$2,0))</f>
        <v/>
      </c>
      <c r="E2040" t="str">
        <f>IF(
A2040="","",
VLOOKUP(MOD(ROW(A2040)-2, 参照用!$J$12) + 1,参照用!$N$1:$P$50,2,0)
)</f>
        <v>良好サイン</v>
      </c>
      <c r="F2040" t="str">
        <f xml:space="preserve">
IF(A2040="","",
VLOOKUP(MOD(ROW(A2040)-2, 参照用!$J$12) + 1,参照用!$N$1:$P$50,3,0)
)</f>
        <v>プラス思考</v>
      </c>
      <c r="G2040">
        <f xml:space="preserve">
IF(A2040="","",
IFERROR(
INDEX(中間シート!$B:$CB,
MATCH(A2040&amp;B2040,中間シート!$A$1:$A$149,0),
MATCH(F2040,中間シート!$B$2:$CB$2,0)
),
"")
)</f>
        <v>0</v>
      </c>
      <c r="H2040">
        <f t="shared" si="93"/>
        <v>0</v>
      </c>
      <c r="I2040" t="str">
        <f t="shared" si="94"/>
        <v/>
      </c>
      <c r="J2040">
        <f xml:space="preserve">
_xlfn.SWITCH(E2040,
"良好サイン",H2040*VLOOKUP(F2040,参照用!$P$2:$Q$55,2,0),
"注意サイン",H2040*VLOOKUP(F2040,参照用!$P$2:$Q$55,2,0),
""
)</f>
        <v>0</v>
      </c>
      <c r="K2040" s="20">
        <f t="shared" si="95"/>
        <v>60</v>
      </c>
    </row>
    <row r="2041" spans="1:11" x14ac:dyDescent="0.2">
      <c r="A2041" s="8">
        <f>IF(INDEX(中間シート!B$1:B$149,QUOTIENT(ROW(A2041)-2, 参照用!$J$12) + 3,1)&gt;0,
INDEX(中間シート!B$1:B$149,QUOTIENT(ROW(A2041)-2, 参照用!$J$12) + 3,1),
"")</f>
        <v>46042</v>
      </c>
      <c r="B2041" s="8" t="str">
        <f>IF(INDEX(中間シート!D$1:D$149,QUOTIENT(ROW(B2041)-2, 参照用!$J$12) + 3,1)&gt;0,
INDEX(中間シート!D$1:D$149,QUOTIENT(ROW(B2041)-2, 参照用!$J$12) + 3,1),
"")</f>
        <v>昼</v>
      </c>
      <c r="C2041" s="8" t="str">
        <f>INDEX(中間シート!$A$1:$AZ$149,MATCH(A2041&amp;B2041,中間シート!$A$1:$A$149,0),MATCH(C$1,中間シート!$A$2:$AZ$2,0))</f>
        <v/>
      </c>
      <c r="D2041" s="8" t="str">
        <f>INDEX(中間シート!$A$1:$AZ$149,MATCH($A2041&amp;$B2041,中間シート!$A$1:$A$149,0),MATCH(D$1,中間シート!$A$2:$AZ$2,0))</f>
        <v/>
      </c>
      <c r="E2041" t="str">
        <f>IF(
A2041="","",
VLOOKUP(MOD(ROW(A2041)-2, 参照用!$J$12) + 1,参照用!$N$1:$P$50,2,0)
)</f>
        <v>良好サイン</v>
      </c>
      <c r="F2041" t="str">
        <f xml:space="preserve">
IF(A2041="","",
VLOOKUP(MOD(ROW(A2041)-2, 参照用!$J$12) + 1,参照用!$N$1:$P$50,3,0)
)</f>
        <v>元気</v>
      </c>
      <c r="G2041">
        <f xml:space="preserve">
IF(A2041="","",
IFERROR(
INDEX(中間シート!$B:$CB,
MATCH(A2041&amp;B2041,中間シート!$A$1:$A$149,0),
MATCH(F2041,中間シート!$B$2:$CB$2,0)
),
"")
)</f>
        <v>0</v>
      </c>
      <c r="H2041">
        <f t="shared" si="93"/>
        <v>0</v>
      </c>
      <c r="I2041" t="str">
        <f t="shared" si="94"/>
        <v/>
      </c>
      <c r="J2041">
        <f xml:space="preserve">
_xlfn.SWITCH(E2041,
"良好サイン",H2041*VLOOKUP(F2041,参照用!$P$2:$Q$55,2,0),
"注意サイン",H2041*VLOOKUP(F2041,参照用!$P$2:$Q$55,2,0),
""
)</f>
        <v>0</v>
      </c>
      <c r="K2041" s="20">
        <f t="shared" si="95"/>
        <v>60</v>
      </c>
    </row>
    <row r="2042" spans="1:11" x14ac:dyDescent="0.2">
      <c r="A2042" s="8">
        <f>IF(INDEX(中間シート!B$1:B$149,QUOTIENT(ROW(A2042)-2, 参照用!$J$12) + 3,1)&gt;0,
INDEX(中間シート!B$1:B$149,QUOTIENT(ROW(A2042)-2, 参照用!$J$12) + 3,1),
"")</f>
        <v>46042</v>
      </c>
      <c r="B2042" s="8" t="str">
        <f>IF(INDEX(中間シート!D$1:D$149,QUOTIENT(ROW(B2042)-2, 参照用!$J$12) + 3,1)&gt;0,
INDEX(中間シート!D$1:D$149,QUOTIENT(ROW(B2042)-2, 参照用!$J$12) + 3,1),
"")</f>
        <v>昼</v>
      </c>
      <c r="C2042" s="8" t="str">
        <f>INDEX(中間シート!$A$1:$AZ$149,MATCH(A2042&amp;B2042,中間シート!$A$1:$A$149,0),MATCH(C$1,中間シート!$A$2:$AZ$2,0))</f>
        <v/>
      </c>
      <c r="D2042" s="8" t="str">
        <f>INDEX(中間シート!$A$1:$AZ$149,MATCH($A2042&amp;$B2042,中間シート!$A$1:$A$149,0),MATCH(D$1,中間シート!$A$2:$AZ$2,0))</f>
        <v/>
      </c>
      <c r="E2042" t="str">
        <f>IF(
A2042="","",
VLOOKUP(MOD(ROW(A2042)-2, 参照用!$J$12) + 1,参照用!$N$1:$P$50,2,0)
)</f>
        <v>良好サイン</v>
      </c>
      <c r="F2042" t="str">
        <f xml:space="preserve">
IF(A2042="","",
VLOOKUP(MOD(ROW(A2042)-2, 参照用!$J$12) + 1,参照用!$N$1:$P$50,3,0)
)</f>
        <v>やる気あり</v>
      </c>
      <c r="G2042">
        <f xml:space="preserve">
IF(A2042="","",
IFERROR(
INDEX(中間シート!$B:$CB,
MATCH(A2042&amp;B2042,中間シート!$A$1:$A$149,0),
MATCH(F2042,中間シート!$B$2:$CB$2,0)
),
"")
)</f>
        <v>0</v>
      </c>
      <c r="H2042">
        <f t="shared" si="93"/>
        <v>0</v>
      </c>
      <c r="I2042" t="str">
        <f t="shared" si="94"/>
        <v/>
      </c>
      <c r="J2042">
        <f xml:space="preserve">
_xlfn.SWITCH(E2042,
"良好サイン",H2042*VLOOKUP(F2042,参照用!$P$2:$Q$55,2,0),
"注意サイン",H2042*VLOOKUP(F2042,参照用!$P$2:$Q$55,2,0),
""
)</f>
        <v>0</v>
      </c>
      <c r="K2042" s="20">
        <f t="shared" si="95"/>
        <v>60</v>
      </c>
    </row>
    <row r="2043" spans="1:11" x14ac:dyDescent="0.2">
      <c r="A2043" s="8">
        <f>IF(INDEX(中間シート!B$1:B$149,QUOTIENT(ROW(A2043)-2, 参照用!$J$12) + 3,1)&gt;0,
INDEX(中間シート!B$1:B$149,QUOTIENT(ROW(A2043)-2, 参照用!$J$12) + 3,1),
"")</f>
        <v>46042</v>
      </c>
      <c r="B2043" s="8" t="str">
        <f>IF(INDEX(中間シート!D$1:D$149,QUOTIENT(ROW(B2043)-2, 参照用!$J$12) + 3,1)&gt;0,
INDEX(中間シート!D$1:D$149,QUOTIENT(ROW(B2043)-2, 参照用!$J$12) + 3,1),
"")</f>
        <v>昼</v>
      </c>
      <c r="C2043" s="8" t="str">
        <f>INDEX(中間シート!$A$1:$AZ$149,MATCH(A2043&amp;B2043,中間シート!$A$1:$A$149,0),MATCH(C$1,中間シート!$A$2:$AZ$2,0))</f>
        <v/>
      </c>
      <c r="D2043" s="8" t="str">
        <f>INDEX(中間シート!$A$1:$AZ$149,MATCH($A2043&amp;$B2043,中間シート!$A$1:$A$149,0),MATCH(D$1,中間シート!$A$2:$AZ$2,0))</f>
        <v/>
      </c>
      <c r="E2043" t="str">
        <f>IF(
A2043="","",
VLOOKUP(MOD(ROW(A2043)-2, 参照用!$J$12) + 1,参照用!$N$1:$P$50,2,0)
)</f>
        <v>良好サイン</v>
      </c>
      <c r="F2043" t="str">
        <f xml:space="preserve">
IF(A2043="","",
VLOOKUP(MOD(ROW(A2043)-2, 参照用!$J$12) + 1,参照用!$N$1:$P$50,3,0)
)</f>
        <v>心に余裕</v>
      </c>
      <c r="G2043">
        <f xml:space="preserve">
IF(A2043="","",
IFERROR(
INDEX(中間シート!$B:$CB,
MATCH(A2043&amp;B2043,中間シート!$A$1:$A$149,0),
MATCH(F2043,中間シート!$B$2:$CB$2,0)
),
"")
)</f>
        <v>0</v>
      </c>
      <c r="H2043">
        <f t="shared" si="93"/>
        <v>0</v>
      </c>
      <c r="I2043" t="str">
        <f t="shared" si="94"/>
        <v/>
      </c>
      <c r="J2043">
        <f xml:space="preserve">
_xlfn.SWITCH(E2043,
"良好サイン",H2043*VLOOKUP(F2043,参照用!$P$2:$Q$55,2,0),
"注意サイン",H2043*VLOOKUP(F2043,参照用!$P$2:$Q$55,2,0),
""
)</f>
        <v>0</v>
      </c>
      <c r="K2043" s="20">
        <f t="shared" si="95"/>
        <v>60</v>
      </c>
    </row>
    <row r="2044" spans="1:11" x14ac:dyDescent="0.2">
      <c r="A2044" s="8">
        <f>IF(INDEX(中間シート!B$1:B$149,QUOTIENT(ROW(A2044)-2, 参照用!$J$12) + 3,1)&gt;0,
INDEX(中間シート!B$1:B$149,QUOTIENT(ROW(A2044)-2, 参照用!$J$12) + 3,1),
"")</f>
        <v>46042</v>
      </c>
      <c r="B2044" s="8" t="str">
        <f>IF(INDEX(中間シート!D$1:D$149,QUOTIENT(ROW(B2044)-2, 参照用!$J$12) + 3,1)&gt;0,
INDEX(中間シート!D$1:D$149,QUOTIENT(ROW(B2044)-2, 参照用!$J$12) + 3,1),
"")</f>
        <v>昼</v>
      </c>
      <c r="C2044" s="8" t="str">
        <f>INDEX(中間シート!$A$1:$AZ$149,MATCH(A2044&amp;B2044,中間シート!$A$1:$A$149,0),MATCH(C$1,中間シート!$A$2:$AZ$2,0))</f>
        <v/>
      </c>
      <c r="D2044" s="8" t="str">
        <f>INDEX(中間シート!$A$1:$AZ$149,MATCH($A2044&amp;$B2044,中間シート!$A$1:$A$149,0),MATCH(D$1,中間シート!$A$2:$AZ$2,0))</f>
        <v/>
      </c>
      <c r="E2044" t="str">
        <f>IF(
A2044="","",
VLOOKUP(MOD(ROW(A2044)-2, 参照用!$J$12) + 1,参照用!$N$1:$P$50,2,0)
)</f>
        <v>良好サイン</v>
      </c>
      <c r="F2044" t="str">
        <f xml:space="preserve">
IF(A2044="","",
VLOOKUP(MOD(ROW(A2044)-2, 参照用!$J$12) + 1,参照用!$N$1:$P$50,3,0)
)</f>
        <v>イキイキ</v>
      </c>
      <c r="G2044">
        <f xml:space="preserve">
IF(A2044="","",
IFERROR(
INDEX(中間シート!$B:$CB,
MATCH(A2044&amp;B2044,中間シート!$A$1:$A$149,0),
MATCH(F2044,中間シート!$B$2:$CB$2,0)
),
"")
)</f>
        <v>0</v>
      </c>
      <c r="H2044">
        <f t="shared" si="93"/>
        <v>0</v>
      </c>
      <c r="I2044" t="str">
        <f t="shared" si="94"/>
        <v/>
      </c>
      <c r="J2044">
        <f xml:space="preserve">
_xlfn.SWITCH(E2044,
"良好サイン",H2044*VLOOKUP(F2044,参照用!$P$2:$Q$55,2,0),
"注意サイン",H2044*VLOOKUP(F2044,参照用!$P$2:$Q$55,2,0),
""
)</f>
        <v>0</v>
      </c>
      <c r="K2044" s="20">
        <f t="shared" si="95"/>
        <v>60</v>
      </c>
    </row>
    <row r="2045" spans="1:11" x14ac:dyDescent="0.2">
      <c r="A2045" s="8">
        <f>IF(INDEX(中間シート!B$1:B$149,QUOTIENT(ROW(A2045)-2, 参照用!$J$12) + 3,1)&gt;0,
INDEX(中間シート!B$1:B$149,QUOTIENT(ROW(A2045)-2, 参照用!$J$12) + 3,1),
"")</f>
        <v>46042</v>
      </c>
      <c r="B2045" s="8" t="str">
        <f>IF(INDEX(中間シート!D$1:D$149,QUOTIENT(ROW(B2045)-2, 参照用!$J$12) + 3,1)&gt;0,
INDEX(中間シート!D$1:D$149,QUOTIENT(ROW(B2045)-2, 参照用!$J$12) + 3,1),
"")</f>
        <v>昼</v>
      </c>
      <c r="C2045" s="8" t="str">
        <f>INDEX(中間シート!$A$1:$AZ$149,MATCH(A2045&amp;B2045,中間シート!$A$1:$A$149,0),MATCH(C$1,中間シート!$A$2:$AZ$2,0))</f>
        <v/>
      </c>
      <c r="D2045" s="8" t="str">
        <f>INDEX(中間シート!$A$1:$AZ$149,MATCH($A2045&amp;$B2045,中間シート!$A$1:$A$149,0),MATCH(D$1,中間シート!$A$2:$AZ$2,0))</f>
        <v/>
      </c>
      <c r="E2045" t="str">
        <f>IF(
A2045="","",
VLOOKUP(MOD(ROW(A2045)-2, 参照用!$J$12) + 1,参照用!$N$1:$P$50,2,0)
)</f>
        <v>良好サイン</v>
      </c>
      <c r="F2045" t="str">
        <f xml:space="preserve">
IF(A2045="","",
VLOOKUP(MOD(ROW(A2045)-2, 参照用!$J$12) + 1,参照用!$N$1:$P$50,3,0)
)</f>
        <v>活動的</v>
      </c>
      <c r="G2045">
        <f xml:space="preserve">
IF(A2045="","",
IFERROR(
INDEX(中間シート!$B:$CB,
MATCH(A2045&amp;B2045,中間シート!$A$1:$A$149,0),
MATCH(F2045,中間シート!$B$2:$CB$2,0)
),
"")
)</f>
        <v>0</v>
      </c>
      <c r="H2045">
        <f t="shared" si="93"/>
        <v>0</v>
      </c>
      <c r="I2045" t="str">
        <f t="shared" si="94"/>
        <v/>
      </c>
      <c r="J2045">
        <f xml:space="preserve">
_xlfn.SWITCH(E2045,
"良好サイン",H2045*VLOOKUP(F2045,参照用!$P$2:$Q$55,2,0),
"注意サイン",H2045*VLOOKUP(F2045,参照用!$P$2:$Q$55,2,0),
""
)</f>
        <v>0</v>
      </c>
      <c r="K2045" s="20">
        <f t="shared" si="95"/>
        <v>60</v>
      </c>
    </row>
    <row r="2046" spans="1:11" x14ac:dyDescent="0.2">
      <c r="A2046" s="8">
        <f>IF(INDEX(中間シート!B$1:B$149,QUOTIENT(ROW(A2046)-2, 参照用!$J$12) + 3,1)&gt;0,
INDEX(中間シート!B$1:B$149,QUOTIENT(ROW(A2046)-2, 参照用!$J$12) + 3,1),
"")</f>
        <v>46042</v>
      </c>
      <c r="B2046" s="8" t="str">
        <f>IF(INDEX(中間シート!D$1:D$149,QUOTIENT(ROW(B2046)-2, 参照用!$J$12) + 3,1)&gt;0,
INDEX(中間シート!D$1:D$149,QUOTIENT(ROW(B2046)-2, 参照用!$J$12) + 3,1),
"")</f>
        <v>昼</v>
      </c>
      <c r="C2046" s="8" t="str">
        <f>INDEX(中間シート!$A$1:$AZ$149,MATCH(A2046&amp;B2046,中間シート!$A$1:$A$149,0),MATCH(C$1,中間シート!$A$2:$AZ$2,0))</f>
        <v/>
      </c>
      <c r="D2046" s="8" t="str">
        <f>INDEX(中間シート!$A$1:$AZ$149,MATCH($A2046&amp;$B2046,中間シート!$A$1:$A$149,0),MATCH(D$1,中間シート!$A$2:$AZ$2,0))</f>
        <v/>
      </c>
      <c r="E2046" t="str">
        <f>IF(
A2046="","",
VLOOKUP(MOD(ROW(A2046)-2, 参照用!$J$12) + 1,参照用!$N$1:$P$50,2,0)
)</f>
        <v>注意サイン</v>
      </c>
      <c r="F2046" t="str">
        <f xml:space="preserve">
IF(A2046="","",
VLOOKUP(MOD(ROW(A2046)-2, 参照用!$J$12) + 1,参照用!$N$1:$P$50,3,0)
)</f>
        <v>ため息が増加</v>
      </c>
      <c r="G2046">
        <f xml:space="preserve">
IF(A2046="","",
IFERROR(
INDEX(中間シート!$B:$CB,
MATCH(A2046&amp;B2046,中間シート!$A$1:$A$149,0),
MATCH(F2046,中間シート!$B$2:$CB$2,0)
),
"")
)</f>
        <v>0</v>
      </c>
      <c r="H2046">
        <f t="shared" si="93"/>
        <v>0</v>
      </c>
      <c r="I2046" t="str">
        <f t="shared" si="94"/>
        <v/>
      </c>
      <c r="J2046">
        <f xml:space="preserve">
_xlfn.SWITCH(E2046,
"良好サイン",H2046*VLOOKUP(F2046,参照用!$P$2:$Q$55,2,0),
"注意サイン",H2046*VLOOKUP(F2046,参照用!$P$2:$Q$55,2,0),
""
)</f>
        <v>0</v>
      </c>
      <c r="K2046" s="20">
        <f t="shared" si="95"/>
        <v>60</v>
      </c>
    </row>
    <row r="2047" spans="1:11" x14ac:dyDescent="0.2">
      <c r="A2047" s="8">
        <f>IF(INDEX(中間シート!B$1:B$149,QUOTIENT(ROW(A2047)-2, 参照用!$J$12) + 3,1)&gt;0,
INDEX(中間シート!B$1:B$149,QUOTIENT(ROW(A2047)-2, 参照用!$J$12) + 3,1),
"")</f>
        <v>46042</v>
      </c>
      <c r="B2047" s="8" t="str">
        <f>IF(INDEX(中間シート!D$1:D$149,QUOTIENT(ROW(B2047)-2, 参照用!$J$12) + 3,1)&gt;0,
INDEX(中間シート!D$1:D$149,QUOTIENT(ROW(B2047)-2, 参照用!$J$12) + 3,1),
"")</f>
        <v>昼</v>
      </c>
      <c r="C2047" s="8" t="str">
        <f>INDEX(中間シート!$A$1:$AZ$149,MATCH(A2047&amp;B2047,中間シート!$A$1:$A$149,0),MATCH(C$1,中間シート!$A$2:$AZ$2,0))</f>
        <v/>
      </c>
      <c r="D2047" s="8" t="str">
        <f>INDEX(中間シート!$A$1:$AZ$149,MATCH($A2047&amp;$B2047,中間シート!$A$1:$A$149,0),MATCH(D$1,中間シート!$A$2:$AZ$2,0))</f>
        <v/>
      </c>
      <c r="E2047" t="str">
        <f>IF(
A2047="","",
VLOOKUP(MOD(ROW(A2047)-2, 参照用!$J$12) + 1,参照用!$N$1:$P$50,2,0)
)</f>
        <v>注意サイン</v>
      </c>
      <c r="F2047" t="str">
        <f xml:space="preserve">
IF(A2047="","",
VLOOKUP(MOD(ROW(A2047)-2, 参照用!$J$12) + 1,参照用!$N$1:$P$50,3,0)
)</f>
        <v>もやもや</v>
      </c>
      <c r="G2047">
        <f xml:space="preserve">
IF(A2047="","",
IFERROR(
INDEX(中間シート!$B:$CB,
MATCH(A2047&amp;B2047,中間シート!$A$1:$A$149,0),
MATCH(F2047,中間シート!$B$2:$CB$2,0)
),
"")
)</f>
        <v>0</v>
      </c>
      <c r="H2047">
        <f t="shared" si="93"/>
        <v>0</v>
      </c>
      <c r="I2047" t="str">
        <f t="shared" si="94"/>
        <v/>
      </c>
      <c r="J2047">
        <f xml:space="preserve">
_xlfn.SWITCH(E2047,
"良好サイン",H2047*VLOOKUP(F2047,参照用!$P$2:$Q$55,2,0),
"注意サイン",H2047*VLOOKUP(F2047,参照用!$P$2:$Q$55,2,0),
""
)</f>
        <v>0</v>
      </c>
      <c r="K2047" s="20">
        <f t="shared" si="95"/>
        <v>60</v>
      </c>
    </row>
    <row r="2048" spans="1:11" x14ac:dyDescent="0.2">
      <c r="A2048" s="8">
        <f>IF(INDEX(中間シート!B$1:B$149,QUOTIENT(ROW(A2048)-2, 参照用!$J$12) + 3,1)&gt;0,
INDEX(中間シート!B$1:B$149,QUOTIENT(ROW(A2048)-2, 参照用!$J$12) + 3,1),
"")</f>
        <v>46042</v>
      </c>
      <c r="B2048" s="8" t="str">
        <f>IF(INDEX(中間シート!D$1:D$149,QUOTIENT(ROW(B2048)-2, 参照用!$J$12) + 3,1)&gt;0,
INDEX(中間シート!D$1:D$149,QUOTIENT(ROW(B2048)-2, 参照用!$J$12) + 3,1),
"")</f>
        <v>昼</v>
      </c>
      <c r="C2048" s="8" t="str">
        <f>INDEX(中間シート!$A$1:$AZ$149,MATCH(A2048&amp;B2048,中間シート!$A$1:$A$149,0),MATCH(C$1,中間シート!$A$2:$AZ$2,0))</f>
        <v/>
      </c>
      <c r="D2048" s="8" t="str">
        <f>INDEX(中間シート!$A$1:$AZ$149,MATCH($A2048&amp;$B2048,中間シート!$A$1:$A$149,0),MATCH(D$1,中間シート!$A$2:$AZ$2,0))</f>
        <v/>
      </c>
      <c r="E2048" t="str">
        <f>IF(
A2048="","",
VLOOKUP(MOD(ROW(A2048)-2, 参照用!$J$12) + 1,参照用!$N$1:$P$50,2,0)
)</f>
        <v>注意サイン</v>
      </c>
      <c r="F2048" t="str">
        <f xml:space="preserve">
IF(A2048="","",
VLOOKUP(MOD(ROW(A2048)-2, 参照用!$J$12) + 1,参照用!$N$1:$P$50,3,0)
)</f>
        <v>だるい</v>
      </c>
      <c r="G2048">
        <f xml:space="preserve">
IF(A2048="","",
IFERROR(
INDEX(中間シート!$B:$CB,
MATCH(A2048&amp;B2048,中間シート!$A$1:$A$149,0),
MATCH(F2048,中間シート!$B$2:$CB$2,0)
),
"")
)</f>
        <v>0</v>
      </c>
      <c r="H2048">
        <f t="shared" si="93"/>
        <v>0</v>
      </c>
      <c r="I2048" t="str">
        <f t="shared" si="94"/>
        <v/>
      </c>
      <c r="J2048">
        <f xml:space="preserve">
_xlfn.SWITCH(E2048,
"良好サイン",H2048*VLOOKUP(F2048,参照用!$P$2:$Q$55,2,0),
"注意サイン",H2048*VLOOKUP(F2048,参照用!$P$2:$Q$55,2,0),
""
)</f>
        <v>0</v>
      </c>
      <c r="K2048" s="20">
        <f t="shared" si="95"/>
        <v>60</v>
      </c>
    </row>
    <row r="2049" spans="1:11" x14ac:dyDescent="0.2">
      <c r="A2049" s="8">
        <f>IF(INDEX(中間シート!B$1:B$149,QUOTIENT(ROW(A2049)-2, 参照用!$J$12) + 3,1)&gt;0,
INDEX(中間シート!B$1:B$149,QUOTIENT(ROW(A2049)-2, 参照用!$J$12) + 3,1),
"")</f>
        <v>46042</v>
      </c>
      <c r="B2049" s="8" t="str">
        <f>IF(INDEX(中間シート!D$1:D$149,QUOTIENT(ROW(B2049)-2, 参照用!$J$12) + 3,1)&gt;0,
INDEX(中間シート!D$1:D$149,QUOTIENT(ROW(B2049)-2, 参照用!$J$12) + 3,1),
"")</f>
        <v>昼</v>
      </c>
      <c r="C2049" s="8" t="str">
        <f>INDEX(中間シート!$A$1:$AZ$149,MATCH(A2049&amp;B2049,中間シート!$A$1:$A$149,0),MATCH(C$1,中間シート!$A$2:$AZ$2,0))</f>
        <v/>
      </c>
      <c r="D2049" s="8" t="str">
        <f>INDEX(中間シート!$A$1:$AZ$149,MATCH($A2049&amp;$B2049,中間シート!$A$1:$A$149,0),MATCH(D$1,中間シート!$A$2:$AZ$2,0))</f>
        <v/>
      </c>
      <c r="E2049" t="str">
        <f>IF(
A2049="","",
VLOOKUP(MOD(ROW(A2049)-2, 参照用!$J$12) + 1,参照用!$N$1:$P$50,2,0)
)</f>
        <v>注意サイン</v>
      </c>
      <c r="F2049" t="str">
        <f xml:space="preserve">
IF(A2049="","",
VLOOKUP(MOD(ROW(A2049)-2, 参照用!$J$12) + 1,参照用!$N$1:$P$50,3,0)
)</f>
        <v>ぼーっとする</v>
      </c>
      <c r="G2049">
        <f xml:space="preserve">
IF(A2049="","",
IFERROR(
INDEX(中間シート!$B:$CB,
MATCH(A2049&amp;B2049,中間シート!$A$1:$A$149,0),
MATCH(F2049,中間シート!$B$2:$CB$2,0)
),
"")
)</f>
        <v>0</v>
      </c>
      <c r="H2049">
        <f t="shared" si="93"/>
        <v>0</v>
      </c>
      <c r="I2049" t="str">
        <f t="shared" si="94"/>
        <v/>
      </c>
      <c r="J2049">
        <f xml:space="preserve">
_xlfn.SWITCH(E2049,
"良好サイン",H2049*VLOOKUP(F2049,参照用!$P$2:$Q$55,2,0),
"注意サイン",H2049*VLOOKUP(F2049,参照用!$P$2:$Q$55,2,0),
""
)</f>
        <v>0</v>
      </c>
      <c r="K2049" s="20">
        <f t="shared" si="95"/>
        <v>60</v>
      </c>
    </row>
    <row r="2050" spans="1:11" x14ac:dyDescent="0.2">
      <c r="A2050" s="8">
        <f>IF(INDEX(中間シート!B$1:B$149,QUOTIENT(ROW(A2050)-2, 参照用!$J$12) + 3,1)&gt;0,
INDEX(中間シート!B$1:B$149,QUOTIENT(ROW(A2050)-2, 参照用!$J$12) + 3,1),
"")</f>
        <v>46042</v>
      </c>
      <c r="B2050" s="8" t="str">
        <f>IF(INDEX(中間シート!D$1:D$149,QUOTIENT(ROW(B2050)-2, 参照用!$J$12) + 3,1)&gt;0,
INDEX(中間シート!D$1:D$149,QUOTIENT(ROW(B2050)-2, 参照用!$J$12) + 3,1),
"")</f>
        <v>昼</v>
      </c>
      <c r="C2050" s="8" t="str">
        <f>INDEX(中間シート!$A$1:$AZ$149,MATCH(A2050&amp;B2050,中間シート!$A$1:$A$149,0),MATCH(C$1,中間シート!$A$2:$AZ$2,0))</f>
        <v/>
      </c>
      <c r="D2050" s="8" t="str">
        <f>INDEX(中間シート!$A$1:$AZ$149,MATCH($A2050&amp;$B2050,中間シート!$A$1:$A$149,0),MATCH(D$1,中間シート!$A$2:$AZ$2,0))</f>
        <v/>
      </c>
      <c r="E2050" t="str">
        <f>IF(
A2050="","",
VLOOKUP(MOD(ROW(A2050)-2, 参照用!$J$12) + 1,参照用!$N$1:$P$50,2,0)
)</f>
        <v>注意サイン</v>
      </c>
      <c r="F2050" t="str">
        <f xml:space="preserve">
IF(A2050="","",
VLOOKUP(MOD(ROW(A2050)-2, 参照用!$J$12) + 1,参照用!$N$1:$P$50,3,0)
)</f>
        <v>協調性が低下</v>
      </c>
      <c r="G2050">
        <f xml:space="preserve">
IF(A2050="","",
IFERROR(
INDEX(中間シート!$B:$CB,
MATCH(A2050&amp;B2050,中間シート!$A$1:$A$149,0),
MATCH(F2050,中間シート!$B$2:$CB$2,0)
),
"")
)</f>
        <v>0</v>
      </c>
      <c r="H2050">
        <f t="shared" si="93"/>
        <v>0</v>
      </c>
      <c r="I2050" t="str">
        <f t="shared" si="94"/>
        <v/>
      </c>
      <c r="J2050">
        <f xml:space="preserve">
_xlfn.SWITCH(E2050,
"良好サイン",H2050*VLOOKUP(F2050,参照用!$P$2:$Q$55,2,0),
"注意サイン",H2050*VLOOKUP(F2050,参照用!$P$2:$Q$55,2,0),
""
)</f>
        <v>0</v>
      </c>
      <c r="K2050" s="20">
        <f t="shared" si="95"/>
        <v>60</v>
      </c>
    </row>
    <row r="2051" spans="1:11" x14ac:dyDescent="0.2">
      <c r="A2051" s="8">
        <f>IF(INDEX(中間シート!B$1:B$149,QUOTIENT(ROW(A2051)-2, 参照用!$J$12) + 3,1)&gt;0,
INDEX(中間シート!B$1:B$149,QUOTIENT(ROW(A2051)-2, 参照用!$J$12) + 3,1),
"")</f>
        <v>46042</v>
      </c>
      <c r="B2051" s="8" t="str">
        <f>IF(INDEX(中間シート!D$1:D$149,QUOTIENT(ROW(B2051)-2, 参照用!$J$12) + 3,1)&gt;0,
INDEX(中間シート!D$1:D$149,QUOTIENT(ROW(B2051)-2, 参照用!$J$12) + 3,1),
"")</f>
        <v>昼</v>
      </c>
      <c r="C2051" s="8" t="str">
        <f>INDEX(中間シート!$A$1:$AZ$149,MATCH(A2051&amp;B2051,中間シート!$A$1:$A$149,0),MATCH(C$1,中間シート!$A$2:$AZ$2,0))</f>
        <v/>
      </c>
      <c r="D2051" s="8" t="str">
        <f>INDEX(中間シート!$A$1:$AZ$149,MATCH($A2051&amp;$B2051,中間シート!$A$1:$A$149,0),MATCH(D$1,中間シート!$A$2:$AZ$2,0))</f>
        <v/>
      </c>
      <c r="E2051" t="str">
        <f>IF(
A2051="","",
VLOOKUP(MOD(ROW(A2051)-2, 参照用!$J$12) + 1,参照用!$N$1:$P$50,2,0)
)</f>
        <v>注意サイン</v>
      </c>
      <c r="F2051" t="str">
        <f xml:space="preserve">
IF(A2051="","",
VLOOKUP(MOD(ROW(A2051)-2, 参照用!$J$12) + 1,参照用!$N$1:$P$50,3,0)
)</f>
        <v>憂鬱</v>
      </c>
      <c r="G2051">
        <f xml:space="preserve">
IF(A2051="","",
IFERROR(
INDEX(中間シート!$B:$CB,
MATCH(A2051&amp;B2051,中間シート!$A$1:$A$149,0),
MATCH(F2051,中間シート!$B$2:$CB$2,0)
),
"")
)</f>
        <v>0</v>
      </c>
      <c r="H2051">
        <f t="shared" ref="H2051:H2114" si="96">IFERROR(IF(VALUE(G2051)&gt;100,"",VALUE(G2051)),"")</f>
        <v>0</v>
      </c>
      <c r="I2051" t="str">
        <f t="shared" ref="I2051:I2114" si="97">IF(H2051="",G2051,"")</f>
        <v/>
      </c>
      <c r="J2051">
        <f xml:space="preserve">
_xlfn.SWITCH(E2051,
"良好サイン",H2051*VLOOKUP(F2051,参照用!$P$2:$Q$55,2,0),
"注意サイン",H2051*VLOOKUP(F2051,参照用!$P$2:$Q$55,2,0),
""
)</f>
        <v>0</v>
      </c>
      <c r="K2051" s="20">
        <f t="shared" ref="K2051:K2114" si="98">IFERROR(IF(A2051="","",(60+SUMIFS($J$1:$J$3999,$A$1:$A$3999,A2051,$B$1:$B$3999,B2051)))
/
(1+SUMIFS(H:H,A:A,A2051,B:B,B2051,E:E,"悪化サイン")),"")</f>
        <v>60</v>
      </c>
    </row>
    <row r="2052" spans="1:11" x14ac:dyDescent="0.2">
      <c r="A2052" s="8">
        <f>IF(INDEX(中間シート!B$1:B$149,QUOTIENT(ROW(A2052)-2, 参照用!$J$12) + 3,1)&gt;0,
INDEX(中間シート!B$1:B$149,QUOTIENT(ROW(A2052)-2, 参照用!$J$12) + 3,1),
"")</f>
        <v>46042</v>
      </c>
      <c r="B2052" s="8" t="str">
        <f>IF(INDEX(中間シート!D$1:D$149,QUOTIENT(ROW(B2052)-2, 参照用!$J$12) + 3,1)&gt;0,
INDEX(中間シート!D$1:D$149,QUOTIENT(ROW(B2052)-2, 参照用!$J$12) + 3,1),
"")</f>
        <v>昼</v>
      </c>
      <c r="C2052" s="8" t="str">
        <f>INDEX(中間シート!$A$1:$AZ$149,MATCH(A2052&amp;B2052,中間シート!$A$1:$A$149,0),MATCH(C$1,中間シート!$A$2:$AZ$2,0))</f>
        <v/>
      </c>
      <c r="D2052" s="8" t="str">
        <f>INDEX(中間シート!$A$1:$AZ$149,MATCH($A2052&amp;$B2052,中間シート!$A$1:$A$149,0),MATCH(D$1,中間シート!$A$2:$AZ$2,0))</f>
        <v/>
      </c>
      <c r="E2052" t="str">
        <f>IF(
A2052="","",
VLOOKUP(MOD(ROW(A2052)-2, 参照用!$J$12) + 1,参照用!$N$1:$P$50,2,0)
)</f>
        <v>注意サイン</v>
      </c>
      <c r="F2052" t="str">
        <f xml:space="preserve">
IF(A2052="","",
VLOOKUP(MOD(ROW(A2052)-2, 参照用!$J$12) + 1,参照用!$N$1:$P$50,3,0)
)</f>
        <v>やる気が無い</v>
      </c>
      <c r="G2052">
        <f xml:space="preserve">
IF(A2052="","",
IFERROR(
INDEX(中間シート!$B:$CB,
MATCH(A2052&amp;B2052,中間シート!$A$1:$A$149,0),
MATCH(F2052,中間シート!$B$2:$CB$2,0)
),
"")
)</f>
        <v>0</v>
      </c>
      <c r="H2052">
        <f t="shared" si="96"/>
        <v>0</v>
      </c>
      <c r="I2052" t="str">
        <f t="shared" si="97"/>
        <v/>
      </c>
      <c r="J2052">
        <f xml:space="preserve">
_xlfn.SWITCH(E2052,
"良好サイン",H2052*VLOOKUP(F2052,参照用!$P$2:$Q$55,2,0),
"注意サイン",H2052*VLOOKUP(F2052,参照用!$P$2:$Q$55,2,0),
""
)</f>
        <v>0</v>
      </c>
      <c r="K2052" s="20">
        <f t="shared" si="98"/>
        <v>60</v>
      </c>
    </row>
    <row r="2053" spans="1:11" x14ac:dyDescent="0.2">
      <c r="A2053" s="8">
        <f>IF(INDEX(中間シート!B$1:B$149,QUOTIENT(ROW(A2053)-2, 参照用!$J$12) + 3,1)&gt;0,
INDEX(中間シート!B$1:B$149,QUOTIENT(ROW(A2053)-2, 参照用!$J$12) + 3,1),
"")</f>
        <v>46042</v>
      </c>
      <c r="B2053" s="8" t="str">
        <f>IF(INDEX(中間シート!D$1:D$149,QUOTIENT(ROW(B2053)-2, 参照用!$J$12) + 3,1)&gt;0,
INDEX(中間シート!D$1:D$149,QUOTIENT(ROW(B2053)-2, 参照用!$J$12) + 3,1),
"")</f>
        <v>昼</v>
      </c>
      <c r="C2053" s="8" t="str">
        <f>INDEX(中間シート!$A$1:$AZ$149,MATCH(A2053&amp;B2053,中間シート!$A$1:$A$149,0),MATCH(C$1,中間シート!$A$2:$AZ$2,0))</f>
        <v/>
      </c>
      <c r="D2053" s="8" t="str">
        <f>INDEX(中間シート!$A$1:$AZ$149,MATCH($A2053&amp;$B2053,中間シート!$A$1:$A$149,0),MATCH(D$1,中間シート!$A$2:$AZ$2,0))</f>
        <v/>
      </c>
      <c r="E2053" t="str">
        <f>IF(
A2053="","",
VLOOKUP(MOD(ROW(A2053)-2, 参照用!$J$12) + 1,参照用!$N$1:$P$50,2,0)
)</f>
        <v>注意サイン</v>
      </c>
      <c r="F2053" t="str">
        <f xml:space="preserve">
IF(A2053="","",
VLOOKUP(MOD(ROW(A2053)-2, 参照用!$J$12) + 1,参照用!$N$1:$P$50,3,0)
)</f>
        <v>物忘れ</v>
      </c>
      <c r="G2053">
        <f xml:space="preserve">
IF(A2053="","",
IFERROR(
INDEX(中間シート!$B:$CB,
MATCH(A2053&amp;B2053,中間シート!$A$1:$A$149,0),
MATCH(F2053,中間シート!$B$2:$CB$2,0)
),
"")
)</f>
        <v>0</v>
      </c>
      <c r="H2053">
        <f t="shared" si="96"/>
        <v>0</v>
      </c>
      <c r="I2053" t="str">
        <f t="shared" si="97"/>
        <v/>
      </c>
      <c r="J2053">
        <f xml:space="preserve">
_xlfn.SWITCH(E2053,
"良好サイン",H2053*VLOOKUP(F2053,参照用!$P$2:$Q$55,2,0),
"注意サイン",H2053*VLOOKUP(F2053,参照用!$P$2:$Q$55,2,0),
""
)</f>
        <v>0</v>
      </c>
      <c r="K2053" s="20">
        <f t="shared" si="98"/>
        <v>60</v>
      </c>
    </row>
    <row r="2054" spans="1:11" x14ac:dyDescent="0.2">
      <c r="A2054" s="8">
        <f>IF(INDEX(中間シート!B$1:B$149,QUOTIENT(ROW(A2054)-2, 参照用!$J$12) + 3,1)&gt;0,
INDEX(中間シート!B$1:B$149,QUOTIENT(ROW(A2054)-2, 参照用!$J$12) + 3,1),
"")</f>
        <v>46042</v>
      </c>
      <c r="B2054" s="8" t="str">
        <f>IF(INDEX(中間シート!D$1:D$149,QUOTIENT(ROW(B2054)-2, 参照用!$J$12) + 3,1)&gt;0,
INDEX(中間シート!D$1:D$149,QUOTIENT(ROW(B2054)-2, 参照用!$J$12) + 3,1),
"")</f>
        <v>昼</v>
      </c>
      <c r="C2054" s="8" t="str">
        <f>INDEX(中間シート!$A$1:$AZ$149,MATCH(A2054&amp;B2054,中間シート!$A$1:$A$149,0),MATCH(C$1,中間シート!$A$2:$AZ$2,0))</f>
        <v/>
      </c>
      <c r="D2054" s="8" t="str">
        <f>INDEX(中間シート!$A$1:$AZ$149,MATCH($A2054&amp;$B2054,中間シート!$A$1:$A$149,0),MATCH(D$1,中間シート!$A$2:$AZ$2,0))</f>
        <v/>
      </c>
      <c r="E2054" t="str">
        <f>IF(
A2054="","",
VLOOKUP(MOD(ROW(A2054)-2, 参照用!$J$12) + 1,参照用!$N$1:$P$50,2,0)
)</f>
        <v>悪化サイン</v>
      </c>
      <c r="F2054" t="str">
        <f xml:space="preserve">
IF(A2054="","",
VLOOKUP(MOD(ROW(A2054)-2, 参照用!$J$12) + 1,参照用!$N$1:$P$50,3,0)
)</f>
        <v>イライラ</v>
      </c>
      <c r="G2054">
        <f xml:space="preserve">
IF(A2054="","",
IFERROR(
INDEX(中間シート!$B:$CB,
MATCH(A2054&amp;B2054,中間シート!$A$1:$A$149,0),
MATCH(F2054,中間シート!$B$2:$CB$2,0)
),
"")
)</f>
        <v>0</v>
      </c>
      <c r="H2054">
        <f t="shared" si="96"/>
        <v>0</v>
      </c>
      <c r="I2054" t="str">
        <f t="shared" si="97"/>
        <v/>
      </c>
      <c r="J2054" t="str">
        <f xml:space="preserve">
_xlfn.SWITCH(E2054,
"良好サイン",H2054*VLOOKUP(F2054,参照用!$P$2:$Q$55,2,0),
"注意サイン",H2054*VLOOKUP(F2054,参照用!$P$2:$Q$55,2,0),
""
)</f>
        <v/>
      </c>
      <c r="K2054" s="20">
        <f t="shared" si="98"/>
        <v>60</v>
      </c>
    </row>
    <row r="2055" spans="1:11" x14ac:dyDescent="0.2">
      <c r="A2055" s="8">
        <f>IF(INDEX(中間シート!B$1:B$149,QUOTIENT(ROW(A2055)-2, 参照用!$J$12) + 3,1)&gt;0,
INDEX(中間シート!B$1:B$149,QUOTIENT(ROW(A2055)-2, 参照用!$J$12) + 3,1),
"")</f>
        <v>46042</v>
      </c>
      <c r="B2055" s="8" t="str">
        <f>IF(INDEX(中間シート!D$1:D$149,QUOTIENT(ROW(B2055)-2, 参照用!$J$12) + 3,1)&gt;0,
INDEX(中間シート!D$1:D$149,QUOTIENT(ROW(B2055)-2, 参照用!$J$12) + 3,1),
"")</f>
        <v>昼</v>
      </c>
      <c r="C2055" s="8" t="str">
        <f>INDEX(中間シート!$A$1:$AZ$149,MATCH(A2055&amp;B2055,中間シート!$A$1:$A$149,0),MATCH(C$1,中間シート!$A$2:$AZ$2,0))</f>
        <v/>
      </c>
      <c r="D2055" s="8" t="str">
        <f>INDEX(中間シート!$A$1:$AZ$149,MATCH($A2055&amp;$B2055,中間シート!$A$1:$A$149,0),MATCH(D$1,中間シート!$A$2:$AZ$2,0))</f>
        <v/>
      </c>
      <c r="E2055" t="str">
        <f>IF(
A2055="","",
VLOOKUP(MOD(ROW(A2055)-2, 参照用!$J$12) + 1,参照用!$N$1:$P$50,2,0)
)</f>
        <v>悪化サイン</v>
      </c>
      <c r="F2055" t="str">
        <f xml:space="preserve">
IF(A2055="","",
VLOOKUP(MOD(ROW(A2055)-2, 参照用!$J$12) + 1,参照用!$N$1:$P$50,3,0)
)</f>
        <v>恐怖心</v>
      </c>
      <c r="G2055">
        <f xml:space="preserve">
IF(A2055="","",
IFERROR(
INDEX(中間シート!$B:$CB,
MATCH(A2055&amp;B2055,中間シート!$A$1:$A$149,0),
MATCH(F2055,中間シート!$B$2:$CB$2,0)
),
"")
)</f>
        <v>0</v>
      </c>
      <c r="H2055">
        <f t="shared" si="96"/>
        <v>0</v>
      </c>
      <c r="I2055" t="str">
        <f t="shared" si="97"/>
        <v/>
      </c>
      <c r="J2055" t="str">
        <f xml:space="preserve">
_xlfn.SWITCH(E2055,
"良好サイン",H2055*VLOOKUP(F2055,参照用!$P$2:$Q$55,2,0),
"注意サイン",H2055*VLOOKUP(F2055,参照用!$P$2:$Q$55,2,0),
""
)</f>
        <v/>
      </c>
      <c r="K2055" s="20">
        <f t="shared" si="98"/>
        <v>60</v>
      </c>
    </row>
    <row r="2056" spans="1:11" x14ac:dyDescent="0.2">
      <c r="A2056" s="8">
        <f>IF(INDEX(中間シート!B$1:B$149,QUOTIENT(ROW(A2056)-2, 参照用!$J$12) + 3,1)&gt;0,
INDEX(中間シート!B$1:B$149,QUOTIENT(ROW(A2056)-2, 参照用!$J$12) + 3,1),
"")</f>
        <v>46042</v>
      </c>
      <c r="B2056" s="8" t="str">
        <f>IF(INDEX(中間シート!D$1:D$149,QUOTIENT(ROW(B2056)-2, 参照用!$J$12) + 3,1)&gt;0,
INDEX(中間シート!D$1:D$149,QUOTIENT(ROW(B2056)-2, 参照用!$J$12) + 3,1),
"")</f>
        <v>昼</v>
      </c>
      <c r="C2056" s="8" t="str">
        <f>INDEX(中間シート!$A$1:$AZ$149,MATCH(A2056&amp;B2056,中間シート!$A$1:$A$149,0),MATCH(C$1,中間シート!$A$2:$AZ$2,0))</f>
        <v/>
      </c>
      <c r="D2056" s="8" t="str">
        <f>INDEX(中間シート!$A$1:$AZ$149,MATCH($A2056&amp;$B2056,中間シート!$A$1:$A$149,0),MATCH(D$1,中間シート!$A$2:$AZ$2,0))</f>
        <v/>
      </c>
      <c r="E2056" t="str">
        <f>IF(
A2056="","",
VLOOKUP(MOD(ROW(A2056)-2, 参照用!$J$12) + 1,参照用!$N$1:$P$50,2,0)
)</f>
        <v>悪化サイン</v>
      </c>
      <c r="F2056" t="str">
        <f xml:space="preserve">
IF(A2056="","",
VLOOKUP(MOD(ROW(A2056)-2, 参照用!$J$12) + 1,参照用!$N$1:$P$50,3,0)
)</f>
        <v>外出不可</v>
      </c>
      <c r="G2056">
        <f xml:space="preserve">
IF(A2056="","",
IFERROR(
INDEX(中間シート!$B:$CB,
MATCH(A2056&amp;B2056,中間シート!$A$1:$A$149,0),
MATCH(F2056,中間シート!$B$2:$CB$2,0)
),
"")
)</f>
        <v>0</v>
      </c>
      <c r="H2056">
        <f t="shared" si="96"/>
        <v>0</v>
      </c>
      <c r="I2056" t="str">
        <f t="shared" si="97"/>
        <v/>
      </c>
      <c r="J2056" t="str">
        <f xml:space="preserve">
_xlfn.SWITCH(E2056,
"良好サイン",H2056*VLOOKUP(F2056,参照用!$P$2:$Q$55,2,0),
"注意サイン",H2056*VLOOKUP(F2056,参照用!$P$2:$Q$55,2,0),
""
)</f>
        <v/>
      </c>
      <c r="K2056" s="20">
        <f t="shared" si="98"/>
        <v>60</v>
      </c>
    </row>
    <row r="2057" spans="1:11" x14ac:dyDescent="0.2">
      <c r="A2057" s="8">
        <f>IF(INDEX(中間シート!B$1:B$149,QUOTIENT(ROW(A2057)-2, 参照用!$J$12) + 3,1)&gt;0,
INDEX(中間シート!B$1:B$149,QUOTIENT(ROW(A2057)-2, 参照用!$J$12) + 3,1),
"")</f>
        <v>46042</v>
      </c>
      <c r="B2057" s="8" t="str">
        <f>IF(INDEX(中間シート!D$1:D$149,QUOTIENT(ROW(B2057)-2, 参照用!$J$12) + 3,1)&gt;0,
INDEX(中間シート!D$1:D$149,QUOTIENT(ROW(B2057)-2, 参照用!$J$12) + 3,1),
"")</f>
        <v>昼</v>
      </c>
      <c r="C2057" s="8" t="str">
        <f>INDEX(中間シート!$A$1:$AZ$149,MATCH(A2057&amp;B2057,中間シート!$A$1:$A$149,0),MATCH(C$1,中間シート!$A$2:$AZ$2,0))</f>
        <v/>
      </c>
      <c r="D2057" s="8" t="str">
        <f>INDEX(中間シート!$A$1:$AZ$149,MATCH($A2057&amp;$B2057,中間シート!$A$1:$A$149,0),MATCH(D$1,中間シート!$A$2:$AZ$2,0))</f>
        <v/>
      </c>
      <c r="E2057" t="str">
        <f>IF(
A2057="","",
VLOOKUP(MOD(ROW(A2057)-2, 参照用!$J$12) + 1,参照用!$N$1:$P$50,2,0)
)</f>
        <v>悪化サイン</v>
      </c>
      <c r="F2057" t="str">
        <f xml:space="preserve">
IF(A2057="","",
VLOOKUP(MOD(ROW(A2057)-2, 参照用!$J$12) + 1,参照用!$N$1:$P$50,3,0)
)</f>
        <v>思考不能</v>
      </c>
      <c r="G2057">
        <f xml:space="preserve">
IF(A2057="","",
IFERROR(
INDEX(中間シート!$B:$CB,
MATCH(A2057&amp;B2057,中間シート!$A$1:$A$149,0),
MATCH(F2057,中間シート!$B$2:$CB$2,0)
),
"")
)</f>
        <v>0</v>
      </c>
      <c r="H2057">
        <f t="shared" si="96"/>
        <v>0</v>
      </c>
      <c r="I2057" t="str">
        <f t="shared" si="97"/>
        <v/>
      </c>
      <c r="J2057" t="str">
        <f xml:space="preserve">
_xlfn.SWITCH(E2057,
"良好サイン",H2057*VLOOKUP(F2057,参照用!$P$2:$Q$55,2,0),
"注意サイン",H2057*VLOOKUP(F2057,参照用!$P$2:$Q$55,2,0),
""
)</f>
        <v/>
      </c>
      <c r="K2057" s="20">
        <f t="shared" si="98"/>
        <v>60</v>
      </c>
    </row>
    <row r="2058" spans="1:11" x14ac:dyDescent="0.2">
      <c r="A2058" s="8">
        <f>IF(INDEX(中間シート!B$1:B$149,QUOTIENT(ROW(A2058)-2, 参照用!$J$12) + 3,1)&gt;0,
INDEX(中間シート!B$1:B$149,QUOTIENT(ROW(A2058)-2, 参照用!$J$12) + 3,1),
"")</f>
        <v>46042</v>
      </c>
      <c r="B2058" s="8" t="str">
        <f>IF(INDEX(中間シート!D$1:D$149,QUOTIENT(ROW(B2058)-2, 参照用!$J$12) + 3,1)&gt;0,
INDEX(中間シート!D$1:D$149,QUOTIENT(ROW(B2058)-2, 参照用!$J$12) + 3,1),
"")</f>
        <v>昼</v>
      </c>
      <c r="C2058" s="8" t="str">
        <f>INDEX(中間シート!$A$1:$AZ$149,MATCH(A2058&amp;B2058,中間シート!$A$1:$A$149,0),MATCH(C$1,中間シート!$A$2:$AZ$2,0))</f>
        <v/>
      </c>
      <c r="D2058" s="8" t="str">
        <f>INDEX(中間シート!$A$1:$AZ$149,MATCH($A2058&amp;$B2058,中間シート!$A$1:$A$149,0),MATCH(D$1,中間シート!$A$2:$AZ$2,0))</f>
        <v/>
      </c>
      <c r="E2058" t="str">
        <f>IF(
A2058="","",
VLOOKUP(MOD(ROW(A2058)-2, 参照用!$J$12) + 1,参照用!$N$1:$P$50,2,0)
)</f>
        <v>悪化サイン</v>
      </c>
      <c r="F2058" t="str">
        <f xml:space="preserve">
IF(A2058="","",
VLOOKUP(MOD(ROW(A2058)-2, 参照用!$J$12) + 1,参照用!$N$1:$P$50,3,0)
)</f>
        <v>人間不信</v>
      </c>
      <c r="G2058">
        <f xml:space="preserve">
IF(A2058="","",
IFERROR(
INDEX(中間シート!$B:$CB,
MATCH(A2058&amp;B2058,中間シート!$A$1:$A$149,0),
MATCH(F2058,中間シート!$B$2:$CB$2,0)
),
"")
)</f>
        <v>0</v>
      </c>
      <c r="H2058">
        <f t="shared" si="96"/>
        <v>0</v>
      </c>
      <c r="I2058" t="str">
        <f t="shared" si="97"/>
        <v/>
      </c>
      <c r="J2058" t="str">
        <f xml:space="preserve">
_xlfn.SWITCH(E2058,
"良好サイン",H2058*VLOOKUP(F2058,参照用!$P$2:$Q$55,2,0),
"注意サイン",H2058*VLOOKUP(F2058,参照用!$P$2:$Q$55,2,0),
""
)</f>
        <v/>
      </c>
      <c r="K2058" s="20">
        <f t="shared" si="98"/>
        <v>60</v>
      </c>
    </row>
    <row r="2059" spans="1:11" x14ac:dyDescent="0.2">
      <c r="A2059" s="8">
        <f>IF(INDEX(中間シート!B$1:B$149,QUOTIENT(ROW(A2059)-2, 参照用!$J$12) + 3,1)&gt;0,
INDEX(中間シート!B$1:B$149,QUOTIENT(ROW(A2059)-2, 参照用!$J$12) + 3,1),
"")</f>
        <v>46042</v>
      </c>
      <c r="B2059" s="8" t="str">
        <f>IF(INDEX(中間シート!D$1:D$149,QUOTIENT(ROW(B2059)-2, 参照用!$J$12) + 3,1)&gt;0,
INDEX(中間シート!D$1:D$149,QUOTIENT(ROW(B2059)-2, 参照用!$J$12) + 3,1),
"")</f>
        <v>昼</v>
      </c>
      <c r="C2059" s="8" t="str">
        <f>INDEX(中間シート!$A$1:$AZ$149,MATCH(A2059&amp;B2059,中間シート!$A$1:$A$149,0),MATCH(C$1,中間シート!$A$2:$AZ$2,0))</f>
        <v/>
      </c>
      <c r="D2059" s="8" t="str">
        <f>INDEX(中間シート!$A$1:$AZ$149,MATCH($A2059&amp;$B2059,中間シート!$A$1:$A$149,0),MATCH(D$1,中間シート!$A$2:$AZ$2,0))</f>
        <v/>
      </c>
      <c r="E2059" t="str">
        <f>IF(
A2059="","",
VLOOKUP(MOD(ROW(A2059)-2, 参照用!$J$12) + 1,参照用!$N$1:$P$50,2,0)
)</f>
        <v>悪化サイン</v>
      </c>
      <c r="F2059" t="str">
        <f xml:space="preserve">
IF(A2059="","",
VLOOKUP(MOD(ROW(A2059)-2, 参照用!$J$12) + 1,参照用!$N$1:$P$50,3,0)
)</f>
        <v>破壊衝動</v>
      </c>
      <c r="G2059">
        <f xml:space="preserve">
IF(A2059="","",
IFERROR(
INDEX(中間シート!$B:$CB,
MATCH(A2059&amp;B2059,中間シート!$A$1:$A$149,0),
MATCH(F2059,中間シート!$B$2:$CB$2,0)
),
"")
)</f>
        <v>0</v>
      </c>
      <c r="H2059">
        <f t="shared" si="96"/>
        <v>0</v>
      </c>
      <c r="I2059" t="str">
        <f t="shared" si="97"/>
        <v/>
      </c>
      <c r="J2059" t="str">
        <f xml:space="preserve">
_xlfn.SWITCH(E2059,
"良好サイン",H2059*VLOOKUP(F2059,参照用!$P$2:$Q$55,2,0),
"注意サイン",H2059*VLOOKUP(F2059,参照用!$P$2:$Q$55,2,0),
""
)</f>
        <v/>
      </c>
      <c r="K2059" s="20">
        <f t="shared" si="98"/>
        <v>60</v>
      </c>
    </row>
    <row r="2060" spans="1:11" x14ac:dyDescent="0.2">
      <c r="A2060" s="8">
        <f>IF(INDEX(中間シート!B$1:B$149,QUOTIENT(ROW(A2060)-2, 参照用!$J$12) + 3,1)&gt;0,
INDEX(中間シート!B$1:B$149,QUOTIENT(ROW(A2060)-2, 参照用!$J$12) + 3,1),
"")</f>
        <v>46042</v>
      </c>
      <c r="B2060" s="8" t="str">
        <f>IF(INDEX(中間シート!D$1:D$149,QUOTIENT(ROW(B2060)-2, 参照用!$J$12) + 3,1)&gt;0,
INDEX(中間シート!D$1:D$149,QUOTIENT(ROW(B2060)-2, 参照用!$J$12) + 3,1),
"")</f>
        <v>昼</v>
      </c>
      <c r="C2060" s="8" t="str">
        <f>INDEX(中間シート!$A$1:$AZ$149,MATCH(A2060&amp;B2060,中間シート!$A$1:$A$149,0),MATCH(C$1,中間シート!$A$2:$AZ$2,0))</f>
        <v/>
      </c>
      <c r="D2060" s="8" t="str">
        <f>INDEX(中間シート!$A$1:$AZ$149,MATCH($A2060&amp;$B2060,中間シート!$A$1:$A$149,0),MATCH(D$1,中間シート!$A$2:$AZ$2,0))</f>
        <v/>
      </c>
      <c r="E2060" t="str">
        <f>IF(
A2060="","",
VLOOKUP(MOD(ROW(A2060)-2, 参照用!$J$12) + 1,参照用!$N$1:$P$50,2,0)
)</f>
        <v>リカバリー</v>
      </c>
      <c r="F2060" t="str">
        <f xml:space="preserve">
IF(A2060="","",
VLOOKUP(MOD(ROW(A2060)-2, 参照用!$J$12) + 1,参照用!$N$1:$P$50,3,0)
)</f>
        <v>ストレッチ</v>
      </c>
      <c r="G2060">
        <f xml:space="preserve">
IF(A2060="","",
IFERROR(
INDEX(中間シート!$B:$CB,
MATCH(A2060&amp;B2060,中間シート!$A$1:$A$149,0),
MATCH(F2060,中間シート!$B$2:$CB$2,0)
),
"")
)</f>
        <v>0</v>
      </c>
      <c r="H2060">
        <f t="shared" si="96"/>
        <v>0</v>
      </c>
      <c r="I2060" t="str">
        <f t="shared" si="97"/>
        <v/>
      </c>
      <c r="J2060" t="str">
        <f xml:space="preserve">
_xlfn.SWITCH(E2060,
"良好サイン",H2060*VLOOKUP(F2060,参照用!$P$2:$Q$55,2,0),
"注意サイン",H2060*VLOOKUP(F2060,参照用!$P$2:$Q$55,2,0),
""
)</f>
        <v/>
      </c>
      <c r="K2060" s="20">
        <f t="shared" si="98"/>
        <v>60</v>
      </c>
    </row>
    <row r="2061" spans="1:11" x14ac:dyDescent="0.2">
      <c r="A2061" s="8">
        <f>IF(INDEX(中間シート!B$1:B$149,QUOTIENT(ROW(A2061)-2, 参照用!$J$12) + 3,1)&gt;0,
INDEX(中間シート!B$1:B$149,QUOTIENT(ROW(A2061)-2, 参照用!$J$12) + 3,1),
"")</f>
        <v>46042</v>
      </c>
      <c r="B2061" s="8" t="str">
        <f>IF(INDEX(中間シート!D$1:D$149,QUOTIENT(ROW(B2061)-2, 参照用!$J$12) + 3,1)&gt;0,
INDEX(中間シート!D$1:D$149,QUOTIENT(ROW(B2061)-2, 参照用!$J$12) + 3,1),
"")</f>
        <v>昼</v>
      </c>
      <c r="C2061" s="8" t="str">
        <f>INDEX(中間シート!$A$1:$AZ$149,MATCH(A2061&amp;B2061,中間シート!$A$1:$A$149,0),MATCH(C$1,中間シート!$A$2:$AZ$2,0))</f>
        <v/>
      </c>
      <c r="D2061" s="8" t="str">
        <f>INDEX(中間シート!$A$1:$AZ$149,MATCH($A2061&amp;$B2061,中間シート!$A$1:$A$149,0),MATCH(D$1,中間シート!$A$2:$AZ$2,0))</f>
        <v/>
      </c>
      <c r="E2061" t="str">
        <f>IF(
A2061="","",
VLOOKUP(MOD(ROW(A2061)-2, 参照用!$J$12) + 1,参照用!$N$1:$P$50,2,0)
)</f>
        <v>リカバリー</v>
      </c>
      <c r="F2061" t="str">
        <f xml:space="preserve">
IF(A2061="","",
VLOOKUP(MOD(ROW(A2061)-2, 参照用!$J$12) + 1,参照用!$N$1:$P$50,3,0)
)</f>
        <v>仮眠</v>
      </c>
      <c r="G2061">
        <f xml:space="preserve">
IF(A2061="","",
IFERROR(
INDEX(中間シート!$B:$CB,
MATCH(A2061&amp;B2061,中間シート!$A$1:$A$149,0),
MATCH(F2061,中間シート!$B$2:$CB$2,0)
),
"")
)</f>
        <v>0</v>
      </c>
      <c r="H2061">
        <f t="shared" si="96"/>
        <v>0</v>
      </c>
      <c r="I2061" t="str">
        <f t="shared" si="97"/>
        <v/>
      </c>
      <c r="J2061" t="str">
        <f xml:space="preserve">
_xlfn.SWITCH(E2061,
"良好サイン",H2061*VLOOKUP(F2061,参照用!$P$2:$Q$55,2,0),
"注意サイン",H2061*VLOOKUP(F2061,参照用!$P$2:$Q$55,2,0),
""
)</f>
        <v/>
      </c>
      <c r="K2061" s="20">
        <f t="shared" si="98"/>
        <v>60</v>
      </c>
    </row>
    <row r="2062" spans="1:11" x14ac:dyDescent="0.2">
      <c r="A2062" s="8">
        <f>IF(INDEX(中間シート!B$1:B$149,QUOTIENT(ROW(A2062)-2, 参照用!$J$12) + 3,1)&gt;0,
INDEX(中間シート!B$1:B$149,QUOTIENT(ROW(A2062)-2, 参照用!$J$12) + 3,1),
"")</f>
        <v>46042</v>
      </c>
      <c r="B2062" s="8" t="str">
        <f>IF(INDEX(中間シート!D$1:D$149,QUOTIENT(ROW(B2062)-2, 参照用!$J$12) + 3,1)&gt;0,
INDEX(中間シート!D$1:D$149,QUOTIENT(ROW(B2062)-2, 参照用!$J$12) + 3,1),
"")</f>
        <v>昼</v>
      </c>
      <c r="C2062" s="8" t="str">
        <f>INDEX(中間シート!$A$1:$AZ$149,MATCH(A2062&amp;B2062,中間シート!$A$1:$A$149,0),MATCH(C$1,中間シート!$A$2:$AZ$2,0))</f>
        <v/>
      </c>
      <c r="D2062" s="8" t="str">
        <f>INDEX(中間シート!$A$1:$AZ$149,MATCH($A2062&amp;$B2062,中間シート!$A$1:$A$149,0),MATCH(D$1,中間シート!$A$2:$AZ$2,0))</f>
        <v/>
      </c>
      <c r="E2062" t="str">
        <f>IF(
A2062="","",
VLOOKUP(MOD(ROW(A2062)-2, 参照用!$J$12) + 1,参照用!$N$1:$P$50,2,0)
)</f>
        <v>リカバリー</v>
      </c>
      <c r="F2062" t="str">
        <f xml:space="preserve">
IF(A2062="","",
VLOOKUP(MOD(ROW(A2062)-2, 参照用!$J$12) + 1,参照用!$N$1:$P$50,3,0)
)</f>
        <v>音楽</v>
      </c>
      <c r="G2062">
        <f xml:space="preserve">
IF(A2062="","",
IFERROR(
INDEX(中間シート!$B:$CB,
MATCH(A2062&amp;B2062,中間シート!$A$1:$A$149,0),
MATCH(F2062,中間シート!$B$2:$CB$2,0)
),
"")
)</f>
        <v>0</v>
      </c>
      <c r="H2062">
        <f t="shared" si="96"/>
        <v>0</v>
      </c>
      <c r="I2062" t="str">
        <f t="shared" si="97"/>
        <v/>
      </c>
      <c r="J2062" t="str">
        <f xml:space="preserve">
_xlfn.SWITCH(E2062,
"良好サイン",H2062*VLOOKUP(F2062,参照用!$P$2:$Q$55,2,0),
"注意サイン",H2062*VLOOKUP(F2062,参照用!$P$2:$Q$55,2,0),
""
)</f>
        <v/>
      </c>
      <c r="K2062" s="20">
        <f t="shared" si="98"/>
        <v>60</v>
      </c>
    </row>
    <row r="2063" spans="1:11" x14ac:dyDescent="0.2">
      <c r="A2063" s="8">
        <f>IF(INDEX(中間シート!B$1:B$149,QUOTIENT(ROW(A2063)-2, 参照用!$J$12) + 3,1)&gt;0,
INDEX(中間シート!B$1:B$149,QUOTIENT(ROW(A2063)-2, 参照用!$J$12) + 3,1),
"")</f>
        <v>46042</v>
      </c>
      <c r="B2063" s="8" t="str">
        <f>IF(INDEX(中間シート!D$1:D$149,QUOTIENT(ROW(B2063)-2, 参照用!$J$12) + 3,1)&gt;0,
INDEX(中間シート!D$1:D$149,QUOTIENT(ROW(B2063)-2, 参照用!$J$12) + 3,1),
"")</f>
        <v>昼</v>
      </c>
      <c r="C2063" s="8" t="str">
        <f>INDEX(中間シート!$A$1:$AZ$149,MATCH(A2063&amp;B2063,中間シート!$A$1:$A$149,0),MATCH(C$1,中間シート!$A$2:$AZ$2,0))</f>
        <v/>
      </c>
      <c r="D2063" s="8" t="str">
        <f>INDEX(中間シート!$A$1:$AZ$149,MATCH($A2063&amp;$B2063,中間シート!$A$1:$A$149,0),MATCH(D$1,中間シート!$A$2:$AZ$2,0))</f>
        <v/>
      </c>
      <c r="E2063" t="str">
        <f>IF(
A2063="","",
VLOOKUP(MOD(ROW(A2063)-2, 参照用!$J$12) + 1,参照用!$N$1:$P$50,2,0)
)</f>
        <v>リカバリー</v>
      </c>
      <c r="F2063" t="str">
        <f xml:space="preserve">
IF(A2063="","",
VLOOKUP(MOD(ROW(A2063)-2, 参照用!$J$12) + 1,参照用!$N$1:$P$50,3,0)
)</f>
        <v>頓服</v>
      </c>
      <c r="G2063">
        <f xml:space="preserve">
IF(A2063="","",
IFERROR(
INDEX(中間シート!$B:$CB,
MATCH(A2063&amp;B2063,中間シート!$A$1:$A$149,0),
MATCH(F2063,中間シート!$B$2:$CB$2,0)
),
"")
)</f>
        <v>0</v>
      </c>
      <c r="H2063">
        <f t="shared" si="96"/>
        <v>0</v>
      </c>
      <c r="I2063" t="str">
        <f t="shared" si="97"/>
        <v/>
      </c>
      <c r="J2063" t="str">
        <f xml:space="preserve">
_xlfn.SWITCH(E2063,
"良好サイン",H2063*VLOOKUP(F2063,参照用!$P$2:$Q$55,2,0),
"注意サイン",H2063*VLOOKUP(F2063,参照用!$P$2:$Q$55,2,0),
""
)</f>
        <v/>
      </c>
      <c r="K2063" s="20">
        <f t="shared" si="98"/>
        <v>60</v>
      </c>
    </row>
    <row r="2064" spans="1:11" x14ac:dyDescent="0.2">
      <c r="A2064" s="8">
        <f>IF(INDEX(中間シート!B$1:B$149,QUOTIENT(ROW(A2064)-2, 参照用!$J$12) + 3,1)&gt;0,
INDEX(中間シート!B$1:B$149,QUOTIENT(ROW(A2064)-2, 参照用!$J$12) + 3,1),
"")</f>
        <v>46042</v>
      </c>
      <c r="B2064" s="8" t="str">
        <f>IF(INDEX(中間シート!D$1:D$149,QUOTIENT(ROW(B2064)-2, 参照用!$J$12) + 3,1)&gt;0,
INDEX(中間シート!D$1:D$149,QUOTIENT(ROW(B2064)-2, 参照用!$J$12) + 3,1),
"")</f>
        <v>昼</v>
      </c>
      <c r="C2064" s="8" t="str">
        <f>INDEX(中間シート!$A$1:$AZ$149,MATCH(A2064&amp;B2064,中間シート!$A$1:$A$149,0),MATCH(C$1,中間シート!$A$2:$AZ$2,0))</f>
        <v/>
      </c>
      <c r="D2064" s="8" t="str">
        <f>INDEX(中間シート!$A$1:$AZ$149,MATCH($A2064&amp;$B2064,中間シート!$A$1:$A$149,0),MATCH(D$1,中間シート!$A$2:$AZ$2,0))</f>
        <v/>
      </c>
      <c r="E2064" t="str">
        <f>IF(
A2064="","",
VLOOKUP(MOD(ROW(A2064)-2, 参照用!$J$12) + 1,参照用!$N$1:$P$50,2,0)
)</f>
        <v>リカバリー</v>
      </c>
      <c r="F2064" t="str">
        <f xml:space="preserve">
IF(A2064="","",
VLOOKUP(MOD(ROW(A2064)-2, 参照用!$J$12) + 1,参照用!$N$1:$P$50,3,0)
)</f>
        <v>散歩</v>
      </c>
      <c r="G2064">
        <f xml:space="preserve">
IF(A2064="","",
IFERROR(
INDEX(中間シート!$B:$CB,
MATCH(A2064&amp;B2064,中間シート!$A$1:$A$149,0),
MATCH(F2064,中間シート!$B$2:$CB$2,0)
),
"")
)</f>
        <v>0</v>
      </c>
      <c r="H2064">
        <f t="shared" si="96"/>
        <v>0</v>
      </c>
      <c r="I2064" t="str">
        <f t="shared" si="97"/>
        <v/>
      </c>
      <c r="J2064" t="str">
        <f xml:space="preserve">
_xlfn.SWITCH(E2064,
"良好サイン",H2064*VLOOKUP(F2064,参照用!$P$2:$Q$55,2,0),
"注意サイン",H2064*VLOOKUP(F2064,参照用!$P$2:$Q$55,2,0),
""
)</f>
        <v/>
      </c>
      <c r="K2064" s="20">
        <f t="shared" si="98"/>
        <v>60</v>
      </c>
    </row>
    <row r="2065" spans="1:11" x14ac:dyDescent="0.2">
      <c r="A2065" s="8">
        <f>IF(INDEX(中間シート!B$1:B$149,QUOTIENT(ROW(A2065)-2, 参照用!$J$12) + 3,1)&gt;0,
INDEX(中間シート!B$1:B$149,QUOTIENT(ROW(A2065)-2, 参照用!$J$12) + 3,1),
"")</f>
        <v>46042</v>
      </c>
      <c r="B2065" s="8" t="str">
        <f>IF(INDEX(中間シート!D$1:D$149,QUOTIENT(ROW(B2065)-2, 参照用!$J$12) + 3,1)&gt;0,
INDEX(中間シート!D$1:D$149,QUOTIENT(ROW(B2065)-2, 参照用!$J$12) + 3,1),
"")</f>
        <v>昼</v>
      </c>
      <c r="C2065" s="8" t="str">
        <f>INDEX(中間シート!$A$1:$AZ$149,MATCH(A2065&amp;B2065,中間シート!$A$1:$A$149,0),MATCH(C$1,中間シート!$A$2:$AZ$2,0))</f>
        <v/>
      </c>
      <c r="D2065" s="8" t="str">
        <f>INDEX(中間シート!$A$1:$AZ$149,MATCH($A2065&amp;$B2065,中間シート!$A$1:$A$149,0),MATCH(D$1,中間シート!$A$2:$AZ$2,0))</f>
        <v/>
      </c>
      <c r="E2065" t="str">
        <f>IF(
A2065="","",
VLOOKUP(MOD(ROW(A2065)-2, 参照用!$J$12) + 1,参照用!$N$1:$P$50,2,0)
)</f>
        <v>服薬</v>
      </c>
      <c r="F2065" t="str">
        <f xml:space="preserve">
IF(A2065="","",
VLOOKUP(MOD(ROW(A2065)-2, 参照用!$J$12) + 1,参照用!$N$1:$P$50,3,0)
)</f>
        <v>いつもの薬</v>
      </c>
      <c r="G2065">
        <f xml:space="preserve">
IF(A2065="","",
IFERROR(
INDEX(中間シート!$B:$CB,
MATCH(A2065&amp;B2065,中間シート!$A$1:$A$149,0),
MATCH(F2065,中間シート!$B$2:$CB$2,0)
),
"")
)</f>
        <v>0</v>
      </c>
      <c r="H2065">
        <f t="shared" si="96"/>
        <v>0</v>
      </c>
      <c r="I2065" t="str">
        <f t="shared" si="97"/>
        <v/>
      </c>
      <c r="J2065" t="str">
        <f xml:space="preserve">
_xlfn.SWITCH(E2065,
"良好サイン",H2065*VLOOKUP(F2065,参照用!$P$2:$Q$55,2,0),
"注意サイン",H2065*VLOOKUP(F2065,参照用!$P$2:$Q$55,2,0),
""
)</f>
        <v/>
      </c>
      <c r="K2065" s="20">
        <f t="shared" si="98"/>
        <v>60</v>
      </c>
    </row>
    <row r="2066" spans="1:11" x14ac:dyDescent="0.2">
      <c r="A2066" s="8">
        <f>IF(INDEX(中間シート!B$1:B$149,QUOTIENT(ROW(A2066)-2, 参照用!$J$12) + 3,1)&gt;0,
INDEX(中間シート!B$1:B$149,QUOTIENT(ROW(A2066)-2, 参照用!$J$12) + 3,1),
"")</f>
        <v>46042</v>
      </c>
      <c r="B2066" s="8" t="str">
        <f>IF(INDEX(中間シート!D$1:D$149,QUOTIENT(ROW(B2066)-2, 参照用!$J$12) + 3,1)&gt;0,
INDEX(中間シート!D$1:D$149,QUOTIENT(ROW(B2066)-2, 参照用!$J$12) + 3,1),
"")</f>
        <v>昼</v>
      </c>
      <c r="C2066" s="8" t="str">
        <f>INDEX(中間シート!$A$1:$AZ$149,MATCH(A2066&amp;B2066,中間シート!$A$1:$A$149,0),MATCH(C$1,中間シート!$A$2:$AZ$2,0))</f>
        <v/>
      </c>
      <c r="D2066" s="8" t="str">
        <f>INDEX(中間シート!$A$1:$AZ$149,MATCH($A2066&amp;$B2066,中間シート!$A$1:$A$149,0),MATCH(D$1,中間シート!$A$2:$AZ$2,0))</f>
        <v/>
      </c>
      <c r="E2066" t="str">
        <f>IF(
A2066="","",
VLOOKUP(MOD(ROW(A2066)-2, 参照用!$J$12) + 1,参照用!$N$1:$P$50,2,0)
)</f>
        <v>備考</v>
      </c>
      <c r="F2066" t="str">
        <f xml:space="preserve">
IF(A2066="","",
VLOOKUP(MOD(ROW(A2066)-2, 参照用!$J$12) + 1,参照用!$N$1:$P$50,3,0)
)</f>
        <v>コメント</v>
      </c>
      <c r="G2066" t="str">
        <f xml:space="preserve">
IF(A2066="","",
IFERROR(
INDEX(中間シート!$B:$CB,
MATCH(A2066&amp;B2066,中間シート!$A$1:$A$149,0),
MATCH(F2066,中間シート!$B$2:$CB$2,0)
),
"")
)</f>
        <v/>
      </c>
      <c r="H2066" t="str">
        <f t="shared" si="96"/>
        <v/>
      </c>
      <c r="I2066" t="str">
        <f t="shared" si="97"/>
        <v/>
      </c>
      <c r="J2066" t="str">
        <f xml:space="preserve">
_xlfn.SWITCH(E2066,
"良好サイン",H2066*VLOOKUP(F2066,参照用!$P$2:$Q$55,2,0),
"注意サイン",H2066*VLOOKUP(F2066,参照用!$P$2:$Q$55,2,0),
""
)</f>
        <v/>
      </c>
      <c r="K2066" s="20">
        <f t="shared" si="98"/>
        <v>60</v>
      </c>
    </row>
    <row r="2067" spans="1:11" x14ac:dyDescent="0.2">
      <c r="A2067" s="8">
        <f>IF(INDEX(中間シート!B$1:B$149,QUOTIENT(ROW(A2067)-2, 参照用!$J$12) + 3,1)&gt;0,
INDEX(中間シート!B$1:B$149,QUOTIENT(ROW(A2067)-2, 参照用!$J$12) + 3,1),
"")</f>
        <v>46042</v>
      </c>
      <c r="B2067" s="8" t="str">
        <f>IF(INDEX(中間シート!D$1:D$149,QUOTIENT(ROW(B2067)-2, 参照用!$J$12) + 3,1)&gt;0,
INDEX(中間シート!D$1:D$149,QUOTIENT(ROW(B2067)-2, 参照用!$J$12) + 3,1),
"")</f>
        <v>夜</v>
      </c>
      <c r="C2067" s="8" t="str">
        <f>INDEX(中間シート!$A$1:$AZ$149,MATCH(A2067&amp;B2067,中間シート!$A$1:$A$149,0),MATCH(C$1,中間シート!$A$2:$AZ$2,0))</f>
        <v/>
      </c>
      <c r="D2067" s="8" t="str">
        <f>INDEX(中間シート!$A$1:$AZ$149,MATCH($A2067&amp;$B2067,中間シート!$A$1:$A$149,0),MATCH(D$1,中間シート!$A$2:$AZ$2,0))</f>
        <v/>
      </c>
      <c r="E2067" t="str">
        <f>IF(
A2067="","",
VLOOKUP(MOD(ROW(A2067)-2, 参照用!$J$12) + 1,参照用!$N$1:$P$50,2,0)
)</f>
        <v>日付</v>
      </c>
      <c r="F2067" t="str">
        <f xml:space="preserve">
IF(A2067="","",
VLOOKUP(MOD(ROW(A2067)-2, 参照用!$J$12) + 1,参照用!$N$1:$P$50,3,0)
)</f>
        <v>日付</v>
      </c>
      <c r="G2067">
        <f xml:space="preserve">
IF(A2067="","",
IFERROR(
INDEX(中間シート!$B:$CB,
MATCH(A2067&amp;B2067,中間シート!$A$1:$A$149,0),
MATCH(F2067,中間シート!$B$2:$CB$2,0)
),
"")
)</f>
        <v>46042</v>
      </c>
      <c r="H2067" t="str">
        <f t="shared" si="96"/>
        <v/>
      </c>
      <c r="I2067">
        <f t="shared" si="97"/>
        <v>46042</v>
      </c>
      <c r="J2067" t="str">
        <f xml:space="preserve">
_xlfn.SWITCH(E2067,
"良好サイン",H2067*VLOOKUP(F2067,参照用!$P$2:$Q$55,2,0),
"注意サイン",H2067*VLOOKUP(F2067,参照用!$P$2:$Q$55,2,0),
""
)</f>
        <v/>
      </c>
      <c r="K2067" s="20">
        <f t="shared" si="98"/>
        <v>60</v>
      </c>
    </row>
    <row r="2068" spans="1:11" x14ac:dyDescent="0.2">
      <c r="A2068" s="8">
        <f>IF(INDEX(中間シート!B$1:B$149,QUOTIENT(ROW(A2068)-2, 参照用!$J$12) + 3,1)&gt;0,
INDEX(中間シート!B$1:B$149,QUOTIENT(ROW(A2068)-2, 参照用!$J$12) + 3,1),
"")</f>
        <v>46042</v>
      </c>
      <c r="B2068" s="8" t="str">
        <f>IF(INDEX(中間シート!D$1:D$149,QUOTIENT(ROW(B2068)-2, 参照用!$J$12) + 3,1)&gt;0,
INDEX(中間シート!D$1:D$149,QUOTIENT(ROW(B2068)-2, 参照用!$J$12) + 3,1),
"")</f>
        <v>夜</v>
      </c>
      <c r="C2068" s="8" t="str">
        <f>INDEX(中間シート!$A$1:$AZ$149,MATCH(A2068&amp;B2068,中間シート!$A$1:$A$149,0),MATCH(C$1,中間シート!$A$2:$AZ$2,0))</f>
        <v/>
      </c>
      <c r="D2068" s="8" t="str">
        <f>INDEX(中間シート!$A$1:$AZ$149,MATCH($A2068&amp;$B2068,中間シート!$A$1:$A$149,0),MATCH(D$1,中間シート!$A$2:$AZ$2,0))</f>
        <v/>
      </c>
      <c r="E2068" t="str">
        <f>IF(
A2068="","",
VLOOKUP(MOD(ROW(A2068)-2, 参照用!$J$12) + 1,参照用!$N$1:$P$50,2,0)
)</f>
        <v>曜日</v>
      </c>
      <c r="F2068" t="str">
        <f xml:space="preserve">
IF(A2068="","",
VLOOKUP(MOD(ROW(A2068)-2, 参照用!$J$12) + 1,参照用!$N$1:$P$50,3,0)
)</f>
        <v>曜日</v>
      </c>
      <c r="G2068" t="str">
        <f xml:space="preserve">
IF(A2068="","",
IFERROR(
INDEX(中間シート!$B:$CB,
MATCH(A2068&amp;B2068,中間シート!$A$1:$A$149,0),
MATCH(F2068,中間シート!$B$2:$CB$2,0)
),
"")
)</f>
        <v>火</v>
      </c>
      <c r="H2068" t="str">
        <f t="shared" si="96"/>
        <v/>
      </c>
      <c r="I2068" t="str">
        <f t="shared" si="97"/>
        <v>火</v>
      </c>
      <c r="J2068" t="str">
        <f xml:space="preserve">
_xlfn.SWITCH(E2068,
"良好サイン",H2068*VLOOKUP(F2068,参照用!$P$2:$Q$55,2,0),
"注意サイン",H2068*VLOOKUP(F2068,参照用!$P$2:$Q$55,2,0),
""
)</f>
        <v/>
      </c>
      <c r="K2068" s="20">
        <f t="shared" si="98"/>
        <v>60</v>
      </c>
    </row>
    <row r="2069" spans="1:11" x14ac:dyDescent="0.2">
      <c r="A2069" s="8">
        <f>IF(INDEX(中間シート!B$1:B$149,QUOTIENT(ROW(A2069)-2, 参照用!$J$12) + 3,1)&gt;0,
INDEX(中間シート!B$1:B$149,QUOTIENT(ROW(A2069)-2, 参照用!$J$12) + 3,1),
"")</f>
        <v>46042</v>
      </c>
      <c r="B2069" s="8" t="str">
        <f>IF(INDEX(中間シート!D$1:D$149,QUOTIENT(ROW(B2069)-2, 参照用!$J$12) + 3,1)&gt;0,
INDEX(中間シート!D$1:D$149,QUOTIENT(ROW(B2069)-2, 参照用!$J$12) + 3,1),
"")</f>
        <v>夜</v>
      </c>
      <c r="C2069" s="8" t="str">
        <f>INDEX(中間シート!$A$1:$AZ$149,MATCH(A2069&amp;B2069,中間シート!$A$1:$A$149,0),MATCH(C$1,中間シート!$A$2:$AZ$2,0))</f>
        <v/>
      </c>
      <c r="D2069" s="8" t="str">
        <f>INDEX(中間シート!$A$1:$AZ$149,MATCH($A2069&amp;$B2069,中間シート!$A$1:$A$149,0),MATCH(D$1,中間シート!$A$2:$AZ$2,0))</f>
        <v/>
      </c>
      <c r="E2069" t="str">
        <f>IF(
A2069="","",
VLOOKUP(MOD(ROW(A2069)-2, 参照用!$J$12) + 1,参照用!$N$1:$P$50,2,0)
)</f>
        <v>時間帯</v>
      </c>
      <c r="F2069" t="str">
        <f xml:space="preserve">
IF(A2069="","",
VLOOKUP(MOD(ROW(A2069)-2, 参照用!$J$12) + 1,参照用!$N$1:$P$50,3,0)
)</f>
        <v>時間帯</v>
      </c>
      <c r="G2069" t="str">
        <f xml:space="preserve">
IF(A2069="","",
IFERROR(
INDEX(中間シート!$B:$CB,
MATCH(A2069&amp;B2069,中間シート!$A$1:$A$149,0),
MATCH(F2069,中間シート!$B$2:$CB$2,0)
),
"")
)</f>
        <v>夜</v>
      </c>
      <c r="H2069" t="str">
        <f t="shared" si="96"/>
        <v/>
      </c>
      <c r="I2069" t="str">
        <f t="shared" si="97"/>
        <v>夜</v>
      </c>
      <c r="J2069" t="str">
        <f xml:space="preserve">
_xlfn.SWITCH(E2069,
"良好サイン",H2069*VLOOKUP(F2069,参照用!$P$2:$Q$55,2,0),
"注意サイン",H2069*VLOOKUP(F2069,参照用!$P$2:$Q$55,2,0),
""
)</f>
        <v/>
      </c>
      <c r="K2069" s="20">
        <f t="shared" si="98"/>
        <v>60</v>
      </c>
    </row>
    <row r="2070" spans="1:11" x14ac:dyDescent="0.2">
      <c r="A2070" s="8">
        <f>IF(INDEX(中間シート!B$1:B$149,QUOTIENT(ROW(A2070)-2, 参照用!$J$12) + 3,1)&gt;0,
INDEX(中間シート!B$1:B$149,QUOTIENT(ROW(A2070)-2, 参照用!$J$12) + 3,1),
"")</f>
        <v>46042</v>
      </c>
      <c r="B2070" s="8" t="str">
        <f>IF(INDEX(中間シート!D$1:D$149,QUOTIENT(ROW(B2070)-2, 参照用!$J$12) + 3,1)&gt;0,
INDEX(中間シート!D$1:D$149,QUOTIENT(ROW(B2070)-2, 参照用!$J$12) + 3,1),
"")</f>
        <v>夜</v>
      </c>
      <c r="C2070" s="8" t="str">
        <f>INDEX(中間シート!$A$1:$AZ$149,MATCH(A2070&amp;B2070,中間シート!$A$1:$A$149,0),MATCH(C$1,中間シート!$A$2:$AZ$2,0))</f>
        <v/>
      </c>
      <c r="D2070" s="8" t="str">
        <f>INDEX(中間シート!$A$1:$AZ$149,MATCH($A2070&amp;$B2070,中間シート!$A$1:$A$149,0),MATCH(D$1,中間シート!$A$2:$AZ$2,0))</f>
        <v/>
      </c>
      <c r="E2070" t="str">
        <f>IF(
A2070="","",
VLOOKUP(MOD(ROW(A2070)-2, 参照用!$J$12) + 1,参照用!$N$1:$P$50,2,0)
)</f>
        <v>気候</v>
      </c>
      <c r="F2070" t="str">
        <f xml:space="preserve">
IF(A2070="","",
VLOOKUP(MOD(ROW(A2070)-2, 参照用!$J$12) + 1,参照用!$N$1:$P$50,3,0)
)</f>
        <v>天気</v>
      </c>
      <c r="G2070" t="str">
        <f xml:space="preserve">
IF(A2070="","",
IFERROR(
INDEX(中間シート!$B:$CB,
MATCH(A2070&amp;B2070,中間シート!$A$1:$A$149,0),
MATCH(F2070,中間シート!$B$2:$CB$2,0)
),
"")
)</f>
        <v/>
      </c>
      <c r="H2070" t="str">
        <f t="shared" si="96"/>
        <v/>
      </c>
      <c r="I2070" t="str">
        <f t="shared" si="97"/>
        <v/>
      </c>
      <c r="J2070" t="str">
        <f xml:space="preserve">
_xlfn.SWITCH(E2070,
"良好サイン",H2070*VLOOKUP(F2070,参照用!$P$2:$Q$55,2,0),
"注意サイン",H2070*VLOOKUP(F2070,参照用!$P$2:$Q$55,2,0),
""
)</f>
        <v/>
      </c>
      <c r="K2070" s="20">
        <f t="shared" si="98"/>
        <v>60</v>
      </c>
    </row>
    <row r="2071" spans="1:11" x14ac:dyDescent="0.2">
      <c r="A2071" s="8">
        <f>IF(INDEX(中間シート!B$1:B$149,QUOTIENT(ROW(A2071)-2, 参照用!$J$12) + 3,1)&gt;0,
INDEX(中間シート!B$1:B$149,QUOTIENT(ROW(A2071)-2, 参照用!$J$12) + 3,1),
"")</f>
        <v>46042</v>
      </c>
      <c r="B2071" s="8" t="str">
        <f>IF(INDEX(中間シート!D$1:D$149,QUOTIENT(ROW(B2071)-2, 参照用!$J$12) + 3,1)&gt;0,
INDEX(中間シート!D$1:D$149,QUOTIENT(ROW(B2071)-2, 参照用!$J$12) + 3,1),
"")</f>
        <v>夜</v>
      </c>
      <c r="C2071" s="8" t="str">
        <f>INDEX(中間シート!$A$1:$AZ$149,MATCH(A2071&amp;B2071,中間シート!$A$1:$A$149,0),MATCH(C$1,中間シート!$A$2:$AZ$2,0))</f>
        <v/>
      </c>
      <c r="D2071" s="8" t="str">
        <f>INDEX(中間シート!$A$1:$AZ$149,MATCH($A2071&amp;$B2071,中間シート!$A$1:$A$149,0),MATCH(D$1,中間シート!$A$2:$AZ$2,0))</f>
        <v/>
      </c>
      <c r="E2071" t="str">
        <f>IF(
A2071="","",
VLOOKUP(MOD(ROW(A2071)-2, 参照用!$J$12) + 1,参照用!$N$1:$P$50,2,0)
)</f>
        <v>気候</v>
      </c>
      <c r="F2071" t="str">
        <f xml:space="preserve">
IF(A2071="","",
VLOOKUP(MOD(ROW(A2071)-2, 参照用!$J$12) + 1,参照用!$N$1:$P$50,3,0)
)</f>
        <v>気温</v>
      </c>
      <c r="G2071" t="str">
        <f xml:space="preserve">
IF(A2071="","",
IFERROR(
INDEX(中間シート!$B:$CB,
MATCH(A2071&amp;B2071,中間シート!$A$1:$A$149,0),
MATCH(F2071,中間シート!$B$2:$CB$2,0)
),
"")
)</f>
        <v/>
      </c>
      <c r="H2071" t="str">
        <f t="shared" si="96"/>
        <v/>
      </c>
      <c r="I2071" t="str">
        <f t="shared" si="97"/>
        <v/>
      </c>
      <c r="J2071" t="str">
        <f xml:space="preserve">
_xlfn.SWITCH(E2071,
"良好サイン",H2071*VLOOKUP(F2071,参照用!$P$2:$Q$55,2,0),
"注意サイン",H2071*VLOOKUP(F2071,参照用!$P$2:$Q$55,2,0),
""
)</f>
        <v/>
      </c>
      <c r="K2071" s="20">
        <f t="shared" si="98"/>
        <v>60</v>
      </c>
    </row>
    <row r="2072" spans="1:11" x14ac:dyDescent="0.2">
      <c r="A2072" s="8">
        <f>IF(INDEX(中間シート!B$1:B$149,QUOTIENT(ROW(A2072)-2, 参照用!$J$12) + 3,1)&gt;0,
INDEX(中間シート!B$1:B$149,QUOTIENT(ROW(A2072)-2, 参照用!$J$12) + 3,1),
"")</f>
        <v>46042</v>
      </c>
      <c r="B2072" s="8" t="str">
        <f>IF(INDEX(中間シート!D$1:D$149,QUOTIENT(ROW(B2072)-2, 参照用!$J$12) + 3,1)&gt;0,
INDEX(中間シート!D$1:D$149,QUOTIENT(ROW(B2072)-2, 参照用!$J$12) + 3,1),
"")</f>
        <v>夜</v>
      </c>
      <c r="C2072" s="8" t="str">
        <f>INDEX(中間シート!$A$1:$AZ$149,MATCH(A2072&amp;B2072,中間シート!$A$1:$A$149,0),MATCH(C$1,中間シート!$A$2:$AZ$2,0))</f>
        <v/>
      </c>
      <c r="D2072" s="8" t="str">
        <f>INDEX(中間シート!$A$1:$AZ$149,MATCH($A2072&amp;$B2072,中間シート!$A$1:$A$149,0),MATCH(D$1,中間シート!$A$2:$AZ$2,0))</f>
        <v/>
      </c>
      <c r="E2072" t="str">
        <f>IF(
A2072="","",
VLOOKUP(MOD(ROW(A2072)-2, 参照用!$J$12) + 1,参照用!$N$1:$P$50,2,0)
)</f>
        <v>基礎指標</v>
      </c>
      <c r="F2072" t="str">
        <f xml:space="preserve">
IF(A2072="","",
VLOOKUP(MOD(ROW(A2072)-2, 参照用!$J$12) + 1,参照用!$N$1:$P$50,3,0)
)</f>
        <v>睡眠</v>
      </c>
      <c r="G2072">
        <f xml:space="preserve">
IF(A2072="","",
IFERROR(
INDEX(中間シート!$B:$CB,
MATCH(A2072&amp;B2072,中間シート!$A$1:$A$149,0),
MATCH(F2072,中間シート!$B$2:$CB$2,0)
),
"")
)</f>
        <v>0</v>
      </c>
      <c r="H2072">
        <f t="shared" si="96"/>
        <v>0</v>
      </c>
      <c r="I2072" t="str">
        <f t="shared" si="97"/>
        <v/>
      </c>
      <c r="J2072" t="str">
        <f xml:space="preserve">
_xlfn.SWITCH(E2072,
"良好サイン",H2072*VLOOKUP(F2072,参照用!$P$2:$Q$55,2,0),
"注意サイン",H2072*VLOOKUP(F2072,参照用!$P$2:$Q$55,2,0),
""
)</f>
        <v/>
      </c>
      <c r="K2072" s="20">
        <f t="shared" si="98"/>
        <v>60</v>
      </c>
    </row>
    <row r="2073" spans="1:11" x14ac:dyDescent="0.2">
      <c r="A2073" s="8">
        <f>IF(INDEX(中間シート!B$1:B$149,QUOTIENT(ROW(A2073)-2, 参照用!$J$12) + 3,1)&gt;0,
INDEX(中間シート!B$1:B$149,QUOTIENT(ROW(A2073)-2, 参照用!$J$12) + 3,1),
"")</f>
        <v>46042</v>
      </c>
      <c r="B2073" s="8" t="str">
        <f>IF(INDEX(中間シート!D$1:D$149,QUOTIENT(ROW(B2073)-2, 参照用!$J$12) + 3,1)&gt;0,
INDEX(中間シート!D$1:D$149,QUOTIENT(ROW(B2073)-2, 参照用!$J$12) + 3,1),
"")</f>
        <v>夜</v>
      </c>
      <c r="C2073" s="8" t="str">
        <f>INDEX(中間シート!$A$1:$AZ$149,MATCH(A2073&amp;B2073,中間シート!$A$1:$A$149,0),MATCH(C$1,中間シート!$A$2:$AZ$2,0))</f>
        <v/>
      </c>
      <c r="D2073" s="8" t="str">
        <f>INDEX(中間シート!$A$1:$AZ$149,MATCH($A2073&amp;$B2073,中間シート!$A$1:$A$149,0),MATCH(D$1,中間シート!$A$2:$AZ$2,0))</f>
        <v/>
      </c>
      <c r="E2073" t="str">
        <f>IF(
A2073="","",
VLOOKUP(MOD(ROW(A2073)-2, 参照用!$J$12) + 1,参照用!$N$1:$P$50,2,0)
)</f>
        <v>基礎指標</v>
      </c>
      <c r="F2073" t="str">
        <f xml:space="preserve">
IF(A2073="","",
VLOOKUP(MOD(ROW(A2073)-2, 参照用!$J$12) + 1,参照用!$N$1:$P$50,3,0)
)</f>
        <v>食事</v>
      </c>
      <c r="G2073">
        <f xml:space="preserve">
IF(A2073="","",
IFERROR(
INDEX(中間シート!$B:$CB,
MATCH(A2073&amp;B2073,中間シート!$A$1:$A$149,0),
MATCH(F2073,中間シート!$B$2:$CB$2,0)
),
"")
)</f>
        <v>0</v>
      </c>
      <c r="H2073">
        <f t="shared" si="96"/>
        <v>0</v>
      </c>
      <c r="I2073" t="str">
        <f t="shared" si="97"/>
        <v/>
      </c>
      <c r="J2073" t="str">
        <f xml:space="preserve">
_xlfn.SWITCH(E2073,
"良好サイン",H2073*VLOOKUP(F2073,参照用!$P$2:$Q$55,2,0),
"注意サイン",H2073*VLOOKUP(F2073,参照用!$P$2:$Q$55,2,0),
""
)</f>
        <v/>
      </c>
      <c r="K2073" s="20">
        <f t="shared" si="98"/>
        <v>60</v>
      </c>
    </row>
    <row r="2074" spans="1:11" x14ac:dyDescent="0.2">
      <c r="A2074" s="8">
        <f>IF(INDEX(中間シート!B$1:B$149,QUOTIENT(ROW(A2074)-2, 参照用!$J$12) + 3,1)&gt;0,
INDEX(中間シート!B$1:B$149,QUOTIENT(ROW(A2074)-2, 参照用!$J$12) + 3,1),
"")</f>
        <v>46042</v>
      </c>
      <c r="B2074" s="8" t="str">
        <f>IF(INDEX(中間シート!D$1:D$149,QUOTIENT(ROW(B2074)-2, 参照用!$J$12) + 3,1)&gt;0,
INDEX(中間シート!D$1:D$149,QUOTIENT(ROW(B2074)-2, 参照用!$J$12) + 3,1),
"")</f>
        <v>夜</v>
      </c>
      <c r="C2074" s="8" t="str">
        <f>INDEX(中間シート!$A$1:$AZ$149,MATCH(A2074&amp;B2074,中間シート!$A$1:$A$149,0),MATCH(C$1,中間シート!$A$2:$AZ$2,0))</f>
        <v/>
      </c>
      <c r="D2074" s="8" t="str">
        <f>INDEX(中間シート!$A$1:$AZ$149,MATCH($A2074&amp;$B2074,中間シート!$A$1:$A$149,0),MATCH(D$1,中間シート!$A$2:$AZ$2,0))</f>
        <v/>
      </c>
      <c r="E2074" t="str">
        <f>IF(
A2074="","",
VLOOKUP(MOD(ROW(A2074)-2, 参照用!$J$12) + 1,参照用!$N$1:$P$50,2,0)
)</f>
        <v>基礎指標</v>
      </c>
      <c r="F2074" t="str">
        <f xml:space="preserve">
IF(A2074="","",
VLOOKUP(MOD(ROW(A2074)-2, 参照用!$J$12) + 1,参照用!$N$1:$P$50,3,0)
)</f>
        <v>ストレス</v>
      </c>
      <c r="G2074">
        <f xml:space="preserve">
IF(A2074="","",
IFERROR(
INDEX(中間シート!$B:$CB,
MATCH(A2074&amp;B2074,中間シート!$A$1:$A$149,0),
MATCH(F2074,中間シート!$B$2:$CB$2,0)
),
"")
)</f>
        <v>0</v>
      </c>
      <c r="H2074">
        <f t="shared" si="96"/>
        <v>0</v>
      </c>
      <c r="I2074" t="str">
        <f t="shared" si="97"/>
        <v/>
      </c>
      <c r="J2074" t="str">
        <f xml:space="preserve">
_xlfn.SWITCH(E2074,
"良好サイン",H2074*VLOOKUP(F2074,参照用!$P$2:$Q$55,2,0),
"注意サイン",H2074*VLOOKUP(F2074,参照用!$P$2:$Q$55,2,0),
""
)</f>
        <v/>
      </c>
      <c r="K2074" s="20">
        <f t="shared" si="98"/>
        <v>60</v>
      </c>
    </row>
    <row r="2075" spans="1:11" x14ac:dyDescent="0.2">
      <c r="A2075" s="8">
        <f>IF(INDEX(中間シート!B$1:B$149,QUOTIENT(ROW(A2075)-2, 参照用!$J$12) + 3,1)&gt;0,
INDEX(中間シート!B$1:B$149,QUOTIENT(ROW(A2075)-2, 参照用!$J$12) + 3,1),
"")</f>
        <v>46042</v>
      </c>
      <c r="B2075" s="8" t="str">
        <f>IF(INDEX(中間シート!D$1:D$149,QUOTIENT(ROW(B2075)-2, 参照用!$J$12) + 3,1)&gt;0,
INDEX(中間シート!D$1:D$149,QUOTIENT(ROW(B2075)-2, 参照用!$J$12) + 3,1),
"")</f>
        <v>夜</v>
      </c>
      <c r="C2075" s="8" t="str">
        <f>INDEX(中間シート!$A$1:$AZ$149,MATCH(A2075&amp;B2075,中間シート!$A$1:$A$149,0),MATCH(C$1,中間シート!$A$2:$AZ$2,0))</f>
        <v/>
      </c>
      <c r="D2075" s="8" t="str">
        <f>INDEX(中間シート!$A$1:$AZ$149,MATCH($A2075&amp;$B2075,中間シート!$A$1:$A$149,0),MATCH(D$1,中間シート!$A$2:$AZ$2,0))</f>
        <v/>
      </c>
      <c r="E2075" t="str">
        <f>IF(
A2075="","",
VLOOKUP(MOD(ROW(A2075)-2, 参照用!$J$12) + 1,参照用!$N$1:$P$50,2,0)
)</f>
        <v>良好サイン</v>
      </c>
      <c r="F2075" t="str">
        <f xml:space="preserve">
IF(A2075="","",
VLOOKUP(MOD(ROW(A2075)-2, 参照用!$J$12) + 1,参照用!$N$1:$P$50,3,0)
)</f>
        <v>プラス思考</v>
      </c>
      <c r="G2075">
        <f xml:space="preserve">
IF(A2075="","",
IFERROR(
INDEX(中間シート!$B:$CB,
MATCH(A2075&amp;B2075,中間シート!$A$1:$A$149,0),
MATCH(F2075,中間シート!$B$2:$CB$2,0)
),
"")
)</f>
        <v>0</v>
      </c>
      <c r="H2075">
        <f t="shared" si="96"/>
        <v>0</v>
      </c>
      <c r="I2075" t="str">
        <f t="shared" si="97"/>
        <v/>
      </c>
      <c r="J2075">
        <f xml:space="preserve">
_xlfn.SWITCH(E2075,
"良好サイン",H2075*VLOOKUP(F2075,参照用!$P$2:$Q$55,2,0),
"注意サイン",H2075*VLOOKUP(F2075,参照用!$P$2:$Q$55,2,0),
""
)</f>
        <v>0</v>
      </c>
      <c r="K2075" s="20">
        <f t="shared" si="98"/>
        <v>60</v>
      </c>
    </row>
    <row r="2076" spans="1:11" x14ac:dyDescent="0.2">
      <c r="A2076" s="8">
        <f>IF(INDEX(中間シート!B$1:B$149,QUOTIENT(ROW(A2076)-2, 参照用!$J$12) + 3,1)&gt;0,
INDEX(中間シート!B$1:B$149,QUOTIENT(ROW(A2076)-2, 参照用!$J$12) + 3,1),
"")</f>
        <v>46042</v>
      </c>
      <c r="B2076" s="8" t="str">
        <f>IF(INDEX(中間シート!D$1:D$149,QUOTIENT(ROW(B2076)-2, 参照用!$J$12) + 3,1)&gt;0,
INDEX(中間シート!D$1:D$149,QUOTIENT(ROW(B2076)-2, 参照用!$J$12) + 3,1),
"")</f>
        <v>夜</v>
      </c>
      <c r="C2076" s="8" t="str">
        <f>INDEX(中間シート!$A$1:$AZ$149,MATCH(A2076&amp;B2076,中間シート!$A$1:$A$149,0),MATCH(C$1,中間シート!$A$2:$AZ$2,0))</f>
        <v/>
      </c>
      <c r="D2076" s="8" t="str">
        <f>INDEX(中間シート!$A$1:$AZ$149,MATCH($A2076&amp;$B2076,中間シート!$A$1:$A$149,0),MATCH(D$1,中間シート!$A$2:$AZ$2,0))</f>
        <v/>
      </c>
      <c r="E2076" t="str">
        <f>IF(
A2076="","",
VLOOKUP(MOD(ROW(A2076)-2, 参照用!$J$12) + 1,参照用!$N$1:$P$50,2,0)
)</f>
        <v>良好サイン</v>
      </c>
      <c r="F2076" t="str">
        <f xml:space="preserve">
IF(A2076="","",
VLOOKUP(MOD(ROW(A2076)-2, 参照用!$J$12) + 1,参照用!$N$1:$P$50,3,0)
)</f>
        <v>元気</v>
      </c>
      <c r="G2076">
        <f xml:space="preserve">
IF(A2076="","",
IFERROR(
INDEX(中間シート!$B:$CB,
MATCH(A2076&amp;B2076,中間シート!$A$1:$A$149,0),
MATCH(F2076,中間シート!$B$2:$CB$2,0)
),
"")
)</f>
        <v>0</v>
      </c>
      <c r="H2076">
        <f t="shared" si="96"/>
        <v>0</v>
      </c>
      <c r="I2076" t="str">
        <f t="shared" si="97"/>
        <v/>
      </c>
      <c r="J2076">
        <f xml:space="preserve">
_xlfn.SWITCH(E2076,
"良好サイン",H2076*VLOOKUP(F2076,参照用!$P$2:$Q$55,2,0),
"注意サイン",H2076*VLOOKUP(F2076,参照用!$P$2:$Q$55,2,0),
""
)</f>
        <v>0</v>
      </c>
      <c r="K2076" s="20">
        <f t="shared" si="98"/>
        <v>60</v>
      </c>
    </row>
    <row r="2077" spans="1:11" x14ac:dyDescent="0.2">
      <c r="A2077" s="8">
        <f>IF(INDEX(中間シート!B$1:B$149,QUOTIENT(ROW(A2077)-2, 参照用!$J$12) + 3,1)&gt;0,
INDEX(中間シート!B$1:B$149,QUOTIENT(ROW(A2077)-2, 参照用!$J$12) + 3,1),
"")</f>
        <v>46042</v>
      </c>
      <c r="B2077" s="8" t="str">
        <f>IF(INDEX(中間シート!D$1:D$149,QUOTIENT(ROW(B2077)-2, 参照用!$J$12) + 3,1)&gt;0,
INDEX(中間シート!D$1:D$149,QUOTIENT(ROW(B2077)-2, 参照用!$J$12) + 3,1),
"")</f>
        <v>夜</v>
      </c>
      <c r="C2077" s="8" t="str">
        <f>INDEX(中間シート!$A$1:$AZ$149,MATCH(A2077&amp;B2077,中間シート!$A$1:$A$149,0),MATCH(C$1,中間シート!$A$2:$AZ$2,0))</f>
        <v/>
      </c>
      <c r="D2077" s="8" t="str">
        <f>INDEX(中間シート!$A$1:$AZ$149,MATCH($A2077&amp;$B2077,中間シート!$A$1:$A$149,0),MATCH(D$1,中間シート!$A$2:$AZ$2,0))</f>
        <v/>
      </c>
      <c r="E2077" t="str">
        <f>IF(
A2077="","",
VLOOKUP(MOD(ROW(A2077)-2, 参照用!$J$12) + 1,参照用!$N$1:$P$50,2,0)
)</f>
        <v>良好サイン</v>
      </c>
      <c r="F2077" t="str">
        <f xml:space="preserve">
IF(A2077="","",
VLOOKUP(MOD(ROW(A2077)-2, 参照用!$J$12) + 1,参照用!$N$1:$P$50,3,0)
)</f>
        <v>やる気あり</v>
      </c>
      <c r="G2077">
        <f xml:space="preserve">
IF(A2077="","",
IFERROR(
INDEX(中間シート!$B:$CB,
MATCH(A2077&amp;B2077,中間シート!$A$1:$A$149,0),
MATCH(F2077,中間シート!$B$2:$CB$2,0)
),
"")
)</f>
        <v>0</v>
      </c>
      <c r="H2077">
        <f t="shared" si="96"/>
        <v>0</v>
      </c>
      <c r="I2077" t="str">
        <f t="shared" si="97"/>
        <v/>
      </c>
      <c r="J2077">
        <f xml:space="preserve">
_xlfn.SWITCH(E2077,
"良好サイン",H2077*VLOOKUP(F2077,参照用!$P$2:$Q$55,2,0),
"注意サイン",H2077*VLOOKUP(F2077,参照用!$P$2:$Q$55,2,0),
""
)</f>
        <v>0</v>
      </c>
      <c r="K2077" s="20">
        <f t="shared" si="98"/>
        <v>60</v>
      </c>
    </row>
    <row r="2078" spans="1:11" x14ac:dyDescent="0.2">
      <c r="A2078" s="8">
        <f>IF(INDEX(中間シート!B$1:B$149,QUOTIENT(ROW(A2078)-2, 参照用!$J$12) + 3,1)&gt;0,
INDEX(中間シート!B$1:B$149,QUOTIENT(ROW(A2078)-2, 参照用!$J$12) + 3,1),
"")</f>
        <v>46042</v>
      </c>
      <c r="B2078" s="8" t="str">
        <f>IF(INDEX(中間シート!D$1:D$149,QUOTIENT(ROW(B2078)-2, 参照用!$J$12) + 3,1)&gt;0,
INDEX(中間シート!D$1:D$149,QUOTIENT(ROW(B2078)-2, 参照用!$J$12) + 3,1),
"")</f>
        <v>夜</v>
      </c>
      <c r="C2078" s="8" t="str">
        <f>INDEX(中間シート!$A$1:$AZ$149,MATCH(A2078&amp;B2078,中間シート!$A$1:$A$149,0),MATCH(C$1,中間シート!$A$2:$AZ$2,0))</f>
        <v/>
      </c>
      <c r="D2078" s="8" t="str">
        <f>INDEX(中間シート!$A$1:$AZ$149,MATCH($A2078&amp;$B2078,中間シート!$A$1:$A$149,0),MATCH(D$1,中間シート!$A$2:$AZ$2,0))</f>
        <v/>
      </c>
      <c r="E2078" t="str">
        <f>IF(
A2078="","",
VLOOKUP(MOD(ROW(A2078)-2, 参照用!$J$12) + 1,参照用!$N$1:$P$50,2,0)
)</f>
        <v>良好サイン</v>
      </c>
      <c r="F2078" t="str">
        <f xml:space="preserve">
IF(A2078="","",
VLOOKUP(MOD(ROW(A2078)-2, 参照用!$J$12) + 1,参照用!$N$1:$P$50,3,0)
)</f>
        <v>心に余裕</v>
      </c>
      <c r="G2078">
        <f xml:space="preserve">
IF(A2078="","",
IFERROR(
INDEX(中間シート!$B:$CB,
MATCH(A2078&amp;B2078,中間シート!$A$1:$A$149,0),
MATCH(F2078,中間シート!$B$2:$CB$2,0)
),
"")
)</f>
        <v>0</v>
      </c>
      <c r="H2078">
        <f t="shared" si="96"/>
        <v>0</v>
      </c>
      <c r="I2078" t="str">
        <f t="shared" si="97"/>
        <v/>
      </c>
      <c r="J2078">
        <f xml:space="preserve">
_xlfn.SWITCH(E2078,
"良好サイン",H2078*VLOOKUP(F2078,参照用!$P$2:$Q$55,2,0),
"注意サイン",H2078*VLOOKUP(F2078,参照用!$P$2:$Q$55,2,0),
""
)</f>
        <v>0</v>
      </c>
      <c r="K2078" s="20">
        <f t="shared" si="98"/>
        <v>60</v>
      </c>
    </row>
    <row r="2079" spans="1:11" x14ac:dyDescent="0.2">
      <c r="A2079" s="8">
        <f>IF(INDEX(中間シート!B$1:B$149,QUOTIENT(ROW(A2079)-2, 参照用!$J$12) + 3,1)&gt;0,
INDEX(中間シート!B$1:B$149,QUOTIENT(ROW(A2079)-2, 参照用!$J$12) + 3,1),
"")</f>
        <v>46042</v>
      </c>
      <c r="B2079" s="8" t="str">
        <f>IF(INDEX(中間シート!D$1:D$149,QUOTIENT(ROW(B2079)-2, 参照用!$J$12) + 3,1)&gt;0,
INDEX(中間シート!D$1:D$149,QUOTIENT(ROW(B2079)-2, 参照用!$J$12) + 3,1),
"")</f>
        <v>夜</v>
      </c>
      <c r="C2079" s="8" t="str">
        <f>INDEX(中間シート!$A$1:$AZ$149,MATCH(A2079&amp;B2079,中間シート!$A$1:$A$149,0),MATCH(C$1,中間シート!$A$2:$AZ$2,0))</f>
        <v/>
      </c>
      <c r="D2079" s="8" t="str">
        <f>INDEX(中間シート!$A$1:$AZ$149,MATCH($A2079&amp;$B2079,中間シート!$A$1:$A$149,0),MATCH(D$1,中間シート!$A$2:$AZ$2,0))</f>
        <v/>
      </c>
      <c r="E2079" t="str">
        <f>IF(
A2079="","",
VLOOKUP(MOD(ROW(A2079)-2, 参照用!$J$12) + 1,参照用!$N$1:$P$50,2,0)
)</f>
        <v>良好サイン</v>
      </c>
      <c r="F2079" t="str">
        <f xml:space="preserve">
IF(A2079="","",
VLOOKUP(MOD(ROW(A2079)-2, 参照用!$J$12) + 1,参照用!$N$1:$P$50,3,0)
)</f>
        <v>イキイキ</v>
      </c>
      <c r="G2079">
        <f xml:space="preserve">
IF(A2079="","",
IFERROR(
INDEX(中間シート!$B:$CB,
MATCH(A2079&amp;B2079,中間シート!$A$1:$A$149,0),
MATCH(F2079,中間シート!$B$2:$CB$2,0)
),
"")
)</f>
        <v>0</v>
      </c>
      <c r="H2079">
        <f t="shared" si="96"/>
        <v>0</v>
      </c>
      <c r="I2079" t="str">
        <f t="shared" si="97"/>
        <v/>
      </c>
      <c r="J2079">
        <f xml:space="preserve">
_xlfn.SWITCH(E2079,
"良好サイン",H2079*VLOOKUP(F2079,参照用!$P$2:$Q$55,2,0),
"注意サイン",H2079*VLOOKUP(F2079,参照用!$P$2:$Q$55,2,0),
""
)</f>
        <v>0</v>
      </c>
      <c r="K2079" s="20">
        <f t="shared" si="98"/>
        <v>60</v>
      </c>
    </row>
    <row r="2080" spans="1:11" x14ac:dyDescent="0.2">
      <c r="A2080" s="8">
        <f>IF(INDEX(中間シート!B$1:B$149,QUOTIENT(ROW(A2080)-2, 参照用!$J$12) + 3,1)&gt;0,
INDEX(中間シート!B$1:B$149,QUOTIENT(ROW(A2080)-2, 参照用!$J$12) + 3,1),
"")</f>
        <v>46042</v>
      </c>
      <c r="B2080" s="8" t="str">
        <f>IF(INDEX(中間シート!D$1:D$149,QUOTIENT(ROW(B2080)-2, 参照用!$J$12) + 3,1)&gt;0,
INDEX(中間シート!D$1:D$149,QUOTIENT(ROW(B2080)-2, 参照用!$J$12) + 3,1),
"")</f>
        <v>夜</v>
      </c>
      <c r="C2080" s="8" t="str">
        <f>INDEX(中間シート!$A$1:$AZ$149,MATCH(A2080&amp;B2080,中間シート!$A$1:$A$149,0),MATCH(C$1,中間シート!$A$2:$AZ$2,0))</f>
        <v/>
      </c>
      <c r="D2080" s="8" t="str">
        <f>INDEX(中間シート!$A$1:$AZ$149,MATCH($A2080&amp;$B2080,中間シート!$A$1:$A$149,0),MATCH(D$1,中間シート!$A$2:$AZ$2,0))</f>
        <v/>
      </c>
      <c r="E2080" t="str">
        <f>IF(
A2080="","",
VLOOKUP(MOD(ROW(A2080)-2, 参照用!$J$12) + 1,参照用!$N$1:$P$50,2,0)
)</f>
        <v>良好サイン</v>
      </c>
      <c r="F2080" t="str">
        <f xml:space="preserve">
IF(A2080="","",
VLOOKUP(MOD(ROW(A2080)-2, 参照用!$J$12) + 1,参照用!$N$1:$P$50,3,0)
)</f>
        <v>活動的</v>
      </c>
      <c r="G2080">
        <f xml:space="preserve">
IF(A2080="","",
IFERROR(
INDEX(中間シート!$B:$CB,
MATCH(A2080&amp;B2080,中間シート!$A$1:$A$149,0),
MATCH(F2080,中間シート!$B$2:$CB$2,0)
),
"")
)</f>
        <v>0</v>
      </c>
      <c r="H2080">
        <f t="shared" si="96"/>
        <v>0</v>
      </c>
      <c r="I2080" t="str">
        <f t="shared" si="97"/>
        <v/>
      </c>
      <c r="J2080">
        <f xml:space="preserve">
_xlfn.SWITCH(E2080,
"良好サイン",H2080*VLOOKUP(F2080,参照用!$P$2:$Q$55,2,0),
"注意サイン",H2080*VLOOKUP(F2080,参照用!$P$2:$Q$55,2,0),
""
)</f>
        <v>0</v>
      </c>
      <c r="K2080" s="20">
        <f t="shared" si="98"/>
        <v>60</v>
      </c>
    </row>
    <row r="2081" spans="1:11" x14ac:dyDescent="0.2">
      <c r="A2081" s="8">
        <f>IF(INDEX(中間シート!B$1:B$149,QUOTIENT(ROW(A2081)-2, 参照用!$J$12) + 3,1)&gt;0,
INDEX(中間シート!B$1:B$149,QUOTIENT(ROW(A2081)-2, 参照用!$J$12) + 3,1),
"")</f>
        <v>46042</v>
      </c>
      <c r="B2081" s="8" t="str">
        <f>IF(INDEX(中間シート!D$1:D$149,QUOTIENT(ROW(B2081)-2, 参照用!$J$12) + 3,1)&gt;0,
INDEX(中間シート!D$1:D$149,QUOTIENT(ROW(B2081)-2, 参照用!$J$12) + 3,1),
"")</f>
        <v>夜</v>
      </c>
      <c r="C2081" s="8" t="str">
        <f>INDEX(中間シート!$A$1:$AZ$149,MATCH(A2081&amp;B2081,中間シート!$A$1:$A$149,0),MATCH(C$1,中間シート!$A$2:$AZ$2,0))</f>
        <v/>
      </c>
      <c r="D2081" s="8" t="str">
        <f>INDEX(中間シート!$A$1:$AZ$149,MATCH($A2081&amp;$B2081,中間シート!$A$1:$A$149,0),MATCH(D$1,中間シート!$A$2:$AZ$2,0))</f>
        <v/>
      </c>
      <c r="E2081" t="str">
        <f>IF(
A2081="","",
VLOOKUP(MOD(ROW(A2081)-2, 参照用!$J$12) + 1,参照用!$N$1:$P$50,2,0)
)</f>
        <v>注意サイン</v>
      </c>
      <c r="F2081" t="str">
        <f xml:space="preserve">
IF(A2081="","",
VLOOKUP(MOD(ROW(A2081)-2, 参照用!$J$12) + 1,参照用!$N$1:$P$50,3,0)
)</f>
        <v>ため息が増加</v>
      </c>
      <c r="G2081">
        <f xml:space="preserve">
IF(A2081="","",
IFERROR(
INDEX(中間シート!$B:$CB,
MATCH(A2081&amp;B2081,中間シート!$A$1:$A$149,0),
MATCH(F2081,中間シート!$B$2:$CB$2,0)
),
"")
)</f>
        <v>0</v>
      </c>
      <c r="H2081">
        <f t="shared" si="96"/>
        <v>0</v>
      </c>
      <c r="I2081" t="str">
        <f t="shared" si="97"/>
        <v/>
      </c>
      <c r="J2081">
        <f xml:space="preserve">
_xlfn.SWITCH(E2081,
"良好サイン",H2081*VLOOKUP(F2081,参照用!$P$2:$Q$55,2,0),
"注意サイン",H2081*VLOOKUP(F2081,参照用!$P$2:$Q$55,2,0),
""
)</f>
        <v>0</v>
      </c>
      <c r="K2081" s="20">
        <f t="shared" si="98"/>
        <v>60</v>
      </c>
    </row>
    <row r="2082" spans="1:11" x14ac:dyDescent="0.2">
      <c r="A2082" s="8">
        <f>IF(INDEX(中間シート!B$1:B$149,QUOTIENT(ROW(A2082)-2, 参照用!$J$12) + 3,1)&gt;0,
INDEX(中間シート!B$1:B$149,QUOTIENT(ROW(A2082)-2, 参照用!$J$12) + 3,1),
"")</f>
        <v>46042</v>
      </c>
      <c r="B2082" s="8" t="str">
        <f>IF(INDEX(中間シート!D$1:D$149,QUOTIENT(ROW(B2082)-2, 参照用!$J$12) + 3,1)&gt;0,
INDEX(中間シート!D$1:D$149,QUOTIENT(ROW(B2082)-2, 参照用!$J$12) + 3,1),
"")</f>
        <v>夜</v>
      </c>
      <c r="C2082" s="8" t="str">
        <f>INDEX(中間シート!$A$1:$AZ$149,MATCH(A2082&amp;B2082,中間シート!$A$1:$A$149,0),MATCH(C$1,中間シート!$A$2:$AZ$2,0))</f>
        <v/>
      </c>
      <c r="D2082" s="8" t="str">
        <f>INDEX(中間シート!$A$1:$AZ$149,MATCH($A2082&amp;$B2082,中間シート!$A$1:$A$149,0),MATCH(D$1,中間シート!$A$2:$AZ$2,0))</f>
        <v/>
      </c>
      <c r="E2082" t="str">
        <f>IF(
A2082="","",
VLOOKUP(MOD(ROW(A2082)-2, 参照用!$J$12) + 1,参照用!$N$1:$P$50,2,0)
)</f>
        <v>注意サイン</v>
      </c>
      <c r="F2082" t="str">
        <f xml:space="preserve">
IF(A2082="","",
VLOOKUP(MOD(ROW(A2082)-2, 参照用!$J$12) + 1,参照用!$N$1:$P$50,3,0)
)</f>
        <v>もやもや</v>
      </c>
      <c r="G2082">
        <f xml:space="preserve">
IF(A2082="","",
IFERROR(
INDEX(中間シート!$B:$CB,
MATCH(A2082&amp;B2082,中間シート!$A$1:$A$149,0),
MATCH(F2082,中間シート!$B$2:$CB$2,0)
),
"")
)</f>
        <v>0</v>
      </c>
      <c r="H2082">
        <f t="shared" si="96"/>
        <v>0</v>
      </c>
      <c r="I2082" t="str">
        <f t="shared" si="97"/>
        <v/>
      </c>
      <c r="J2082">
        <f xml:space="preserve">
_xlfn.SWITCH(E2082,
"良好サイン",H2082*VLOOKUP(F2082,参照用!$P$2:$Q$55,2,0),
"注意サイン",H2082*VLOOKUP(F2082,参照用!$P$2:$Q$55,2,0),
""
)</f>
        <v>0</v>
      </c>
      <c r="K2082" s="20">
        <f t="shared" si="98"/>
        <v>60</v>
      </c>
    </row>
    <row r="2083" spans="1:11" x14ac:dyDescent="0.2">
      <c r="A2083" s="8">
        <f>IF(INDEX(中間シート!B$1:B$149,QUOTIENT(ROW(A2083)-2, 参照用!$J$12) + 3,1)&gt;0,
INDEX(中間シート!B$1:B$149,QUOTIENT(ROW(A2083)-2, 参照用!$J$12) + 3,1),
"")</f>
        <v>46042</v>
      </c>
      <c r="B2083" s="8" t="str">
        <f>IF(INDEX(中間シート!D$1:D$149,QUOTIENT(ROW(B2083)-2, 参照用!$J$12) + 3,1)&gt;0,
INDEX(中間シート!D$1:D$149,QUOTIENT(ROW(B2083)-2, 参照用!$J$12) + 3,1),
"")</f>
        <v>夜</v>
      </c>
      <c r="C2083" s="8" t="str">
        <f>INDEX(中間シート!$A$1:$AZ$149,MATCH(A2083&amp;B2083,中間シート!$A$1:$A$149,0),MATCH(C$1,中間シート!$A$2:$AZ$2,0))</f>
        <v/>
      </c>
      <c r="D2083" s="8" t="str">
        <f>INDEX(中間シート!$A$1:$AZ$149,MATCH($A2083&amp;$B2083,中間シート!$A$1:$A$149,0),MATCH(D$1,中間シート!$A$2:$AZ$2,0))</f>
        <v/>
      </c>
      <c r="E2083" t="str">
        <f>IF(
A2083="","",
VLOOKUP(MOD(ROW(A2083)-2, 参照用!$J$12) + 1,参照用!$N$1:$P$50,2,0)
)</f>
        <v>注意サイン</v>
      </c>
      <c r="F2083" t="str">
        <f xml:space="preserve">
IF(A2083="","",
VLOOKUP(MOD(ROW(A2083)-2, 参照用!$J$12) + 1,参照用!$N$1:$P$50,3,0)
)</f>
        <v>だるい</v>
      </c>
      <c r="G2083">
        <f xml:space="preserve">
IF(A2083="","",
IFERROR(
INDEX(中間シート!$B:$CB,
MATCH(A2083&amp;B2083,中間シート!$A$1:$A$149,0),
MATCH(F2083,中間シート!$B$2:$CB$2,0)
),
"")
)</f>
        <v>0</v>
      </c>
      <c r="H2083">
        <f t="shared" si="96"/>
        <v>0</v>
      </c>
      <c r="I2083" t="str">
        <f t="shared" si="97"/>
        <v/>
      </c>
      <c r="J2083">
        <f xml:space="preserve">
_xlfn.SWITCH(E2083,
"良好サイン",H2083*VLOOKUP(F2083,参照用!$P$2:$Q$55,2,0),
"注意サイン",H2083*VLOOKUP(F2083,参照用!$P$2:$Q$55,2,0),
""
)</f>
        <v>0</v>
      </c>
      <c r="K2083" s="20">
        <f t="shared" si="98"/>
        <v>60</v>
      </c>
    </row>
    <row r="2084" spans="1:11" x14ac:dyDescent="0.2">
      <c r="A2084" s="8">
        <f>IF(INDEX(中間シート!B$1:B$149,QUOTIENT(ROW(A2084)-2, 参照用!$J$12) + 3,1)&gt;0,
INDEX(中間シート!B$1:B$149,QUOTIENT(ROW(A2084)-2, 参照用!$J$12) + 3,1),
"")</f>
        <v>46042</v>
      </c>
      <c r="B2084" s="8" t="str">
        <f>IF(INDEX(中間シート!D$1:D$149,QUOTIENT(ROW(B2084)-2, 参照用!$J$12) + 3,1)&gt;0,
INDEX(中間シート!D$1:D$149,QUOTIENT(ROW(B2084)-2, 参照用!$J$12) + 3,1),
"")</f>
        <v>夜</v>
      </c>
      <c r="C2084" s="8" t="str">
        <f>INDEX(中間シート!$A$1:$AZ$149,MATCH(A2084&amp;B2084,中間シート!$A$1:$A$149,0),MATCH(C$1,中間シート!$A$2:$AZ$2,0))</f>
        <v/>
      </c>
      <c r="D2084" s="8" t="str">
        <f>INDEX(中間シート!$A$1:$AZ$149,MATCH($A2084&amp;$B2084,中間シート!$A$1:$A$149,0),MATCH(D$1,中間シート!$A$2:$AZ$2,0))</f>
        <v/>
      </c>
      <c r="E2084" t="str">
        <f>IF(
A2084="","",
VLOOKUP(MOD(ROW(A2084)-2, 参照用!$J$12) + 1,参照用!$N$1:$P$50,2,0)
)</f>
        <v>注意サイン</v>
      </c>
      <c r="F2084" t="str">
        <f xml:space="preserve">
IF(A2084="","",
VLOOKUP(MOD(ROW(A2084)-2, 参照用!$J$12) + 1,参照用!$N$1:$P$50,3,0)
)</f>
        <v>ぼーっとする</v>
      </c>
      <c r="G2084">
        <f xml:space="preserve">
IF(A2084="","",
IFERROR(
INDEX(中間シート!$B:$CB,
MATCH(A2084&amp;B2084,中間シート!$A$1:$A$149,0),
MATCH(F2084,中間シート!$B$2:$CB$2,0)
),
"")
)</f>
        <v>0</v>
      </c>
      <c r="H2084">
        <f t="shared" si="96"/>
        <v>0</v>
      </c>
      <c r="I2084" t="str">
        <f t="shared" si="97"/>
        <v/>
      </c>
      <c r="J2084">
        <f xml:space="preserve">
_xlfn.SWITCH(E2084,
"良好サイン",H2084*VLOOKUP(F2084,参照用!$P$2:$Q$55,2,0),
"注意サイン",H2084*VLOOKUP(F2084,参照用!$P$2:$Q$55,2,0),
""
)</f>
        <v>0</v>
      </c>
      <c r="K2084" s="20">
        <f t="shared" si="98"/>
        <v>60</v>
      </c>
    </row>
    <row r="2085" spans="1:11" x14ac:dyDescent="0.2">
      <c r="A2085" s="8">
        <f>IF(INDEX(中間シート!B$1:B$149,QUOTIENT(ROW(A2085)-2, 参照用!$J$12) + 3,1)&gt;0,
INDEX(中間シート!B$1:B$149,QUOTIENT(ROW(A2085)-2, 参照用!$J$12) + 3,1),
"")</f>
        <v>46042</v>
      </c>
      <c r="B2085" s="8" t="str">
        <f>IF(INDEX(中間シート!D$1:D$149,QUOTIENT(ROW(B2085)-2, 参照用!$J$12) + 3,1)&gt;0,
INDEX(中間シート!D$1:D$149,QUOTIENT(ROW(B2085)-2, 参照用!$J$12) + 3,1),
"")</f>
        <v>夜</v>
      </c>
      <c r="C2085" s="8" t="str">
        <f>INDEX(中間シート!$A$1:$AZ$149,MATCH(A2085&amp;B2085,中間シート!$A$1:$A$149,0),MATCH(C$1,中間シート!$A$2:$AZ$2,0))</f>
        <v/>
      </c>
      <c r="D2085" s="8" t="str">
        <f>INDEX(中間シート!$A$1:$AZ$149,MATCH($A2085&amp;$B2085,中間シート!$A$1:$A$149,0),MATCH(D$1,中間シート!$A$2:$AZ$2,0))</f>
        <v/>
      </c>
      <c r="E2085" t="str">
        <f>IF(
A2085="","",
VLOOKUP(MOD(ROW(A2085)-2, 参照用!$J$12) + 1,参照用!$N$1:$P$50,2,0)
)</f>
        <v>注意サイン</v>
      </c>
      <c r="F2085" t="str">
        <f xml:space="preserve">
IF(A2085="","",
VLOOKUP(MOD(ROW(A2085)-2, 参照用!$J$12) + 1,参照用!$N$1:$P$50,3,0)
)</f>
        <v>協調性が低下</v>
      </c>
      <c r="G2085">
        <f xml:space="preserve">
IF(A2085="","",
IFERROR(
INDEX(中間シート!$B:$CB,
MATCH(A2085&amp;B2085,中間シート!$A$1:$A$149,0),
MATCH(F2085,中間シート!$B$2:$CB$2,0)
),
"")
)</f>
        <v>0</v>
      </c>
      <c r="H2085">
        <f t="shared" si="96"/>
        <v>0</v>
      </c>
      <c r="I2085" t="str">
        <f t="shared" si="97"/>
        <v/>
      </c>
      <c r="J2085">
        <f xml:space="preserve">
_xlfn.SWITCH(E2085,
"良好サイン",H2085*VLOOKUP(F2085,参照用!$P$2:$Q$55,2,0),
"注意サイン",H2085*VLOOKUP(F2085,参照用!$P$2:$Q$55,2,0),
""
)</f>
        <v>0</v>
      </c>
      <c r="K2085" s="20">
        <f t="shared" si="98"/>
        <v>60</v>
      </c>
    </row>
    <row r="2086" spans="1:11" x14ac:dyDescent="0.2">
      <c r="A2086" s="8">
        <f>IF(INDEX(中間シート!B$1:B$149,QUOTIENT(ROW(A2086)-2, 参照用!$J$12) + 3,1)&gt;0,
INDEX(中間シート!B$1:B$149,QUOTIENT(ROW(A2086)-2, 参照用!$J$12) + 3,1),
"")</f>
        <v>46042</v>
      </c>
      <c r="B2086" s="8" t="str">
        <f>IF(INDEX(中間シート!D$1:D$149,QUOTIENT(ROW(B2086)-2, 参照用!$J$12) + 3,1)&gt;0,
INDEX(中間シート!D$1:D$149,QUOTIENT(ROW(B2086)-2, 参照用!$J$12) + 3,1),
"")</f>
        <v>夜</v>
      </c>
      <c r="C2086" s="8" t="str">
        <f>INDEX(中間シート!$A$1:$AZ$149,MATCH(A2086&amp;B2086,中間シート!$A$1:$A$149,0),MATCH(C$1,中間シート!$A$2:$AZ$2,0))</f>
        <v/>
      </c>
      <c r="D2086" s="8" t="str">
        <f>INDEX(中間シート!$A$1:$AZ$149,MATCH($A2086&amp;$B2086,中間シート!$A$1:$A$149,0),MATCH(D$1,中間シート!$A$2:$AZ$2,0))</f>
        <v/>
      </c>
      <c r="E2086" t="str">
        <f>IF(
A2086="","",
VLOOKUP(MOD(ROW(A2086)-2, 参照用!$J$12) + 1,参照用!$N$1:$P$50,2,0)
)</f>
        <v>注意サイン</v>
      </c>
      <c r="F2086" t="str">
        <f xml:space="preserve">
IF(A2086="","",
VLOOKUP(MOD(ROW(A2086)-2, 参照用!$J$12) + 1,参照用!$N$1:$P$50,3,0)
)</f>
        <v>憂鬱</v>
      </c>
      <c r="G2086">
        <f xml:space="preserve">
IF(A2086="","",
IFERROR(
INDEX(中間シート!$B:$CB,
MATCH(A2086&amp;B2086,中間シート!$A$1:$A$149,0),
MATCH(F2086,中間シート!$B$2:$CB$2,0)
),
"")
)</f>
        <v>0</v>
      </c>
      <c r="H2086">
        <f t="shared" si="96"/>
        <v>0</v>
      </c>
      <c r="I2086" t="str">
        <f t="shared" si="97"/>
        <v/>
      </c>
      <c r="J2086">
        <f xml:space="preserve">
_xlfn.SWITCH(E2086,
"良好サイン",H2086*VLOOKUP(F2086,参照用!$P$2:$Q$55,2,0),
"注意サイン",H2086*VLOOKUP(F2086,参照用!$P$2:$Q$55,2,0),
""
)</f>
        <v>0</v>
      </c>
      <c r="K2086" s="20">
        <f t="shared" si="98"/>
        <v>60</v>
      </c>
    </row>
    <row r="2087" spans="1:11" x14ac:dyDescent="0.2">
      <c r="A2087" s="8">
        <f>IF(INDEX(中間シート!B$1:B$149,QUOTIENT(ROW(A2087)-2, 参照用!$J$12) + 3,1)&gt;0,
INDEX(中間シート!B$1:B$149,QUOTIENT(ROW(A2087)-2, 参照用!$J$12) + 3,1),
"")</f>
        <v>46042</v>
      </c>
      <c r="B2087" s="8" t="str">
        <f>IF(INDEX(中間シート!D$1:D$149,QUOTIENT(ROW(B2087)-2, 参照用!$J$12) + 3,1)&gt;0,
INDEX(中間シート!D$1:D$149,QUOTIENT(ROW(B2087)-2, 参照用!$J$12) + 3,1),
"")</f>
        <v>夜</v>
      </c>
      <c r="C2087" s="8" t="str">
        <f>INDEX(中間シート!$A$1:$AZ$149,MATCH(A2087&amp;B2087,中間シート!$A$1:$A$149,0),MATCH(C$1,中間シート!$A$2:$AZ$2,0))</f>
        <v/>
      </c>
      <c r="D2087" s="8" t="str">
        <f>INDEX(中間シート!$A$1:$AZ$149,MATCH($A2087&amp;$B2087,中間シート!$A$1:$A$149,0),MATCH(D$1,中間シート!$A$2:$AZ$2,0))</f>
        <v/>
      </c>
      <c r="E2087" t="str">
        <f>IF(
A2087="","",
VLOOKUP(MOD(ROW(A2087)-2, 参照用!$J$12) + 1,参照用!$N$1:$P$50,2,0)
)</f>
        <v>注意サイン</v>
      </c>
      <c r="F2087" t="str">
        <f xml:space="preserve">
IF(A2087="","",
VLOOKUP(MOD(ROW(A2087)-2, 参照用!$J$12) + 1,参照用!$N$1:$P$50,3,0)
)</f>
        <v>やる気が無い</v>
      </c>
      <c r="G2087">
        <f xml:space="preserve">
IF(A2087="","",
IFERROR(
INDEX(中間シート!$B:$CB,
MATCH(A2087&amp;B2087,中間シート!$A$1:$A$149,0),
MATCH(F2087,中間シート!$B$2:$CB$2,0)
),
"")
)</f>
        <v>0</v>
      </c>
      <c r="H2087">
        <f t="shared" si="96"/>
        <v>0</v>
      </c>
      <c r="I2087" t="str">
        <f t="shared" si="97"/>
        <v/>
      </c>
      <c r="J2087">
        <f xml:space="preserve">
_xlfn.SWITCH(E2087,
"良好サイン",H2087*VLOOKUP(F2087,参照用!$P$2:$Q$55,2,0),
"注意サイン",H2087*VLOOKUP(F2087,参照用!$P$2:$Q$55,2,0),
""
)</f>
        <v>0</v>
      </c>
      <c r="K2087" s="20">
        <f t="shared" si="98"/>
        <v>60</v>
      </c>
    </row>
    <row r="2088" spans="1:11" x14ac:dyDescent="0.2">
      <c r="A2088" s="8">
        <f>IF(INDEX(中間シート!B$1:B$149,QUOTIENT(ROW(A2088)-2, 参照用!$J$12) + 3,1)&gt;0,
INDEX(中間シート!B$1:B$149,QUOTIENT(ROW(A2088)-2, 参照用!$J$12) + 3,1),
"")</f>
        <v>46042</v>
      </c>
      <c r="B2088" s="8" t="str">
        <f>IF(INDEX(中間シート!D$1:D$149,QUOTIENT(ROW(B2088)-2, 参照用!$J$12) + 3,1)&gt;0,
INDEX(中間シート!D$1:D$149,QUOTIENT(ROW(B2088)-2, 参照用!$J$12) + 3,1),
"")</f>
        <v>夜</v>
      </c>
      <c r="C2088" s="8" t="str">
        <f>INDEX(中間シート!$A$1:$AZ$149,MATCH(A2088&amp;B2088,中間シート!$A$1:$A$149,0),MATCH(C$1,中間シート!$A$2:$AZ$2,0))</f>
        <v/>
      </c>
      <c r="D2088" s="8" t="str">
        <f>INDEX(中間シート!$A$1:$AZ$149,MATCH($A2088&amp;$B2088,中間シート!$A$1:$A$149,0),MATCH(D$1,中間シート!$A$2:$AZ$2,0))</f>
        <v/>
      </c>
      <c r="E2088" t="str">
        <f>IF(
A2088="","",
VLOOKUP(MOD(ROW(A2088)-2, 参照用!$J$12) + 1,参照用!$N$1:$P$50,2,0)
)</f>
        <v>注意サイン</v>
      </c>
      <c r="F2088" t="str">
        <f xml:space="preserve">
IF(A2088="","",
VLOOKUP(MOD(ROW(A2088)-2, 参照用!$J$12) + 1,参照用!$N$1:$P$50,3,0)
)</f>
        <v>物忘れ</v>
      </c>
      <c r="G2088">
        <f xml:space="preserve">
IF(A2088="","",
IFERROR(
INDEX(中間シート!$B:$CB,
MATCH(A2088&amp;B2088,中間シート!$A$1:$A$149,0),
MATCH(F2088,中間シート!$B$2:$CB$2,0)
),
"")
)</f>
        <v>0</v>
      </c>
      <c r="H2088">
        <f t="shared" si="96"/>
        <v>0</v>
      </c>
      <c r="I2088" t="str">
        <f t="shared" si="97"/>
        <v/>
      </c>
      <c r="J2088">
        <f xml:space="preserve">
_xlfn.SWITCH(E2088,
"良好サイン",H2088*VLOOKUP(F2088,参照用!$P$2:$Q$55,2,0),
"注意サイン",H2088*VLOOKUP(F2088,参照用!$P$2:$Q$55,2,0),
""
)</f>
        <v>0</v>
      </c>
      <c r="K2088" s="20">
        <f t="shared" si="98"/>
        <v>60</v>
      </c>
    </row>
    <row r="2089" spans="1:11" x14ac:dyDescent="0.2">
      <c r="A2089" s="8">
        <f>IF(INDEX(中間シート!B$1:B$149,QUOTIENT(ROW(A2089)-2, 参照用!$J$12) + 3,1)&gt;0,
INDEX(中間シート!B$1:B$149,QUOTIENT(ROW(A2089)-2, 参照用!$J$12) + 3,1),
"")</f>
        <v>46042</v>
      </c>
      <c r="B2089" s="8" t="str">
        <f>IF(INDEX(中間シート!D$1:D$149,QUOTIENT(ROW(B2089)-2, 参照用!$J$12) + 3,1)&gt;0,
INDEX(中間シート!D$1:D$149,QUOTIENT(ROW(B2089)-2, 参照用!$J$12) + 3,1),
"")</f>
        <v>夜</v>
      </c>
      <c r="C2089" s="8" t="str">
        <f>INDEX(中間シート!$A$1:$AZ$149,MATCH(A2089&amp;B2089,中間シート!$A$1:$A$149,0),MATCH(C$1,中間シート!$A$2:$AZ$2,0))</f>
        <v/>
      </c>
      <c r="D2089" s="8" t="str">
        <f>INDEX(中間シート!$A$1:$AZ$149,MATCH($A2089&amp;$B2089,中間シート!$A$1:$A$149,0),MATCH(D$1,中間シート!$A$2:$AZ$2,0))</f>
        <v/>
      </c>
      <c r="E2089" t="str">
        <f>IF(
A2089="","",
VLOOKUP(MOD(ROW(A2089)-2, 参照用!$J$12) + 1,参照用!$N$1:$P$50,2,0)
)</f>
        <v>悪化サイン</v>
      </c>
      <c r="F2089" t="str">
        <f xml:space="preserve">
IF(A2089="","",
VLOOKUP(MOD(ROW(A2089)-2, 参照用!$J$12) + 1,参照用!$N$1:$P$50,3,0)
)</f>
        <v>イライラ</v>
      </c>
      <c r="G2089">
        <f xml:space="preserve">
IF(A2089="","",
IFERROR(
INDEX(中間シート!$B:$CB,
MATCH(A2089&amp;B2089,中間シート!$A$1:$A$149,0),
MATCH(F2089,中間シート!$B$2:$CB$2,0)
),
"")
)</f>
        <v>0</v>
      </c>
      <c r="H2089">
        <f t="shared" si="96"/>
        <v>0</v>
      </c>
      <c r="I2089" t="str">
        <f t="shared" si="97"/>
        <v/>
      </c>
      <c r="J2089" t="str">
        <f xml:space="preserve">
_xlfn.SWITCH(E2089,
"良好サイン",H2089*VLOOKUP(F2089,参照用!$P$2:$Q$55,2,0),
"注意サイン",H2089*VLOOKUP(F2089,参照用!$P$2:$Q$55,2,0),
""
)</f>
        <v/>
      </c>
      <c r="K2089" s="20">
        <f t="shared" si="98"/>
        <v>60</v>
      </c>
    </row>
    <row r="2090" spans="1:11" x14ac:dyDescent="0.2">
      <c r="A2090" s="8">
        <f>IF(INDEX(中間シート!B$1:B$149,QUOTIENT(ROW(A2090)-2, 参照用!$J$12) + 3,1)&gt;0,
INDEX(中間シート!B$1:B$149,QUOTIENT(ROW(A2090)-2, 参照用!$J$12) + 3,1),
"")</f>
        <v>46042</v>
      </c>
      <c r="B2090" s="8" t="str">
        <f>IF(INDEX(中間シート!D$1:D$149,QUOTIENT(ROW(B2090)-2, 参照用!$J$12) + 3,1)&gt;0,
INDEX(中間シート!D$1:D$149,QUOTIENT(ROW(B2090)-2, 参照用!$J$12) + 3,1),
"")</f>
        <v>夜</v>
      </c>
      <c r="C2090" s="8" t="str">
        <f>INDEX(中間シート!$A$1:$AZ$149,MATCH(A2090&amp;B2090,中間シート!$A$1:$A$149,0),MATCH(C$1,中間シート!$A$2:$AZ$2,0))</f>
        <v/>
      </c>
      <c r="D2090" s="8" t="str">
        <f>INDEX(中間シート!$A$1:$AZ$149,MATCH($A2090&amp;$B2090,中間シート!$A$1:$A$149,0),MATCH(D$1,中間シート!$A$2:$AZ$2,0))</f>
        <v/>
      </c>
      <c r="E2090" t="str">
        <f>IF(
A2090="","",
VLOOKUP(MOD(ROW(A2090)-2, 参照用!$J$12) + 1,参照用!$N$1:$P$50,2,0)
)</f>
        <v>悪化サイン</v>
      </c>
      <c r="F2090" t="str">
        <f xml:space="preserve">
IF(A2090="","",
VLOOKUP(MOD(ROW(A2090)-2, 参照用!$J$12) + 1,参照用!$N$1:$P$50,3,0)
)</f>
        <v>恐怖心</v>
      </c>
      <c r="G2090">
        <f xml:space="preserve">
IF(A2090="","",
IFERROR(
INDEX(中間シート!$B:$CB,
MATCH(A2090&amp;B2090,中間シート!$A$1:$A$149,0),
MATCH(F2090,中間シート!$B$2:$CB$2,0)
),
"")
)</f>
        <v>0</v>
      </c>
      <c r="H2090">
        <f t="shared" si="96"/>
        <v>0</v>
      </c>
      <c r="I2090" t="str">
        <f t="shared" si="97"/>
        <v/>
      </c>
      <c r="J2090" t="str">
        <f xml:space="preserve">
_xlfn.SWITCH(E2090,
"良好サイン",H2090*VLOOKUP(F2090,参照用!$P$2:$Q$55,2,0),
"注意サイン",H2090*VLOOKUP(F2090,参照用!$P$2:$Q$55,2,0),
""
)</f>
        <v/>
      </c>
      <c r="K2090" s="20">
        <f t="shared" si="98"/>
        <v>60</v>
      </c>
    </row>
    <row r="2091" spans="1:11" x14ac:dyDescent="0.2">
      <c r="A2091" s="8">
        <f>IF(INDEX(中間シート!B$1:B$149,QUOTIENT(ROW(A2091)-2, 参照用!$J$12) + 3,1)&gt;0,
INDEX(中間シート!B$1:B$149,QUOTIENT(ROW(A2091)-2, 参照用!$J$12) + 3,1),
"")</f>
        <v>46042</v>
      </c>
      <c r="B2091" s="8" t="str">
        <f>IF(INDEX(中間シート!D$1:D$149,QUOTIENT(ROW(B2091)-2, 参照用!$J$12) + 3,1)&gt;0,
INDEX(中間シート!D$1:D$149,QUOTIENT(ROW(B2091)-2, 参照用!$J$12) + 3,1),
"")</f>
        <v>夜</v>
      </c>
      <c r="C2091" s="8" t="str">
        <f>INDEX(中間シート!$A$1:$AZ$149,MATCH(A2091&amp;B2091,中間シート!$A$1:$A$149,0),MATCH(C$1,中間シート!$A$2:$AZ$2,0))</f>
        <v/>
      </c>
      <c r="D2091" s="8" t="str">
        <f>INDEX(中間シート!$A$1:$AZ$149,MATCH($A2091&amp;$B2091,中間シート!$A$1:$A$149,0),MATCH(D$1,中間シート!$A$2:$AZ$2,0))</f>
        <v/>
      </c>
      <c r="E2091" t="str">
        <f>IF(
A2091="","",
VLOOKUP(MOD(ROW(A2091)-2, 参照用!$J$12) + 1,参照用!$N$1:$P$50,2,0)
)</f>
        <v>悪化サイン</v>
      </c>
      <c r="F2091" t="str">
        <f xml:space="preserve">
IF(A2091="","",
VLOOKUP(MOD(ROW(A2091)-2, 参照用!$J$12) + 1,参照用!$N$1:$P$50,3,0)
)</f>
        <v>外出不可</v>
      </c>
      <c r="G2091">
        <f xml:space="preserve">
IF(A2091="","",
IFERROR(
INDEX(中間シート!$B:$CB,
MATCH(A2091&amp;B2091,中間シート!$A$1:$A$149,0),
MATCH(F2091,中間シート!$B$2:$CB$2,0)
),
"")
)</f>
        <v>0</v>
      </c>
      <c r="H2091">
        <f t="shared" si="96"/>
        <v>0</v>
      </c>
      <c r="I2091" t="str">
        <f t="shared" si="97"/>
        <v/>
      </c>
      <c r="J2091" t="str">
        <f xml:space="preserve">
_xlfn.SWITCH(E2091,
"良好サイン",H2091*VLOOKUP(F2091,参照用!$P$2:$Q$55,2,0),
"注意サイン",H2091*VLOOKUP(F2091,参照用!$P$2:$Q$55,2,0),
""
)</f>
        <v/>
      </c>
      <c r="K2091" s="20">
        <f t="shared" si="98"/>
        <v>60</v>
      </c>
    </row>
    <row r="2092" spans="1:11" x14ac:dyDescent="0.2">
      <c r="A2092" s="8">
        <f>IF(INDEX(中間シート!B$1:B$149,QUOTIENT(ROW(A2092)-2, 参照用!$J$12) + 3,1)&gt;0,
INDEX(中間シート!B$1:B$149,QUOTIENT(ROW(A2092)-2, 参照用!$J$12) + 3,1),
"")</f>
        <v>46042</v>
      </c>
      <c r="B2092" s="8" t="str">
        <f>IF(INDEX(中間シート!D$1:D$149,QUOTIENT(ROW(B2092)-2, 参照用!$J$12) + 3,1)&gt;0,
INDEX(中間シート!D$1:D$149,QUOTIENT(ROW(B2092)-2, 参照用!$J$12) + 3,1),
"")</f>
        <v>夜</v>
      </c>
      <c r="C2092" s="8" t="str">
        <f>INDEX(中間シート!$A$1:$AZ$149,MATCH(A2092&amp;B2092,中間シート!$A$1:$A$149,0),MATCH(C$1,中間シート!$A$2:$AZ$2,0))</f>
        <v/>
      </c>
      <c r="D2092" s="8" t="str">
        <f>INDEX(中間シート!$A$1:$AZ$149,MATCH($A2092&amp;$B2092,中間シート!$A$1:$A$149,0),MATCH(D$1,中間シート!$A$2:$AZ$2,0))</f>
        <v/>
      </c>
      <c r="E2092" t="str">
        <f>IF(
A2092="","",
VLOOKUP(MOD(ROW(A2092)-2, 参照用!$J$12) + 1,参照用!$N$1:$P$50,2,0)
)</f>
        <v>悪化サイン</v>
      </c>
      <c r="F2092" t="str">
        <f xml:space="preserve">
IF(A2092="","",
VLOOKUP(MOD(ROW(A2092)-2, 参照用!$J$12) + 1,参照用!$N$1:$P$50,3,0)
)</f>
        <v>思考不能</v>
      </c>
      <c r="G2092">
        <f xml:space="preserve">
IF(A2092="","",
IFERROR(
INDEX(中間シート!$B:$CB,
MATCH(A2092&amp;B2092,中間シート!$A$1:$A$149,0),
MATCH(F2092,中間シート!$B$2:$CB$2,0)
),
"")
)</f>
        <v>0</v>
      </c>
      <c r="H2092">
        <f t="shared" si="96"/>
        <v>0</v>
      </c>
      <c r="I2092" t="str">
        <f t="shared" si="97"/>
        <v/>
      </c>
      <c r="J2092" t="str">
        <f xml:space="preserve">
_xlfn.SWITCH(E2092,
"良好サイン",H2092*VLOOKUP(F2092,参照用!$P$2:$Q$55,2,0),
"注意サイン",H2092*VLOOKUP(F2092,参照用!$P$2:$Q$55,2,0),
""
)</f>
        <v/>
      </c>
      <c r="K2092" s="20">
        <f t="shared" si="98"/>
        <v>60</v>
      </c>
    </row>
    <row r="2093" spans="1:11" x14ac:dyDescent="0.2">
      <c r="A2093" s="8">
        <f>IF(INDEX(中間シート!B$1:B$149,QUOTIENT(ROW(A2093)-2, 参照用!$J$12) + 3,1)&gt;0,
INDEX(中間シート!B$1:B$149,QUOTIENT(ROW(A2093)-2, 参照用!$J$12) + 3,1),
"")</f>
        <v>46042</v>
      </c>
      <c r="B2093" s="8" t="str">
        <f>IF(INDEX(中間シート!D$1:D$149,QUOTIENT(ROW(B2093)-2, 参照用!$J$12) + 3,1)&gt;0,
INDEX(中間シート!D$1:D$149,QUOTIENT(ROW(B2093)-2, 参照用!$J$12) + 3,1),
"")</f>
        <v>夜</v>
      </c>
      <c r="C2093" s="8" t="str">
        <f>INDEX(中間シート!$A$1:$AZ$149,MATCH(A2093&amp;B2093,中間シート!$A$1:$A$149,0),MATCH(C$1,中間シート!$A$2:$AZ$2,0))</f>
        <v/>
      </c>
      <c r="D2093" s="8" t="str">
        <f>INDEX(中間シート!$A$1:$AZ$149,MATCH($A2093&amp;$B2093,中間シート!$A$1:$A$149,0),MATCH(D$1,中間シート!$A$2:$AZ$2,0))</f>
        <v/>
      </c>
      <c r="E2093" t="str">
        <f>IF(
A2093="","",
VLOOKUP(MOD(ROW(A2093)-2, 参照用!$J$12) + 1,参照用!$N$1:$P$50,2,0)
)</f>
        <v>悪化サイン</v>
      </c>
      <c r="F2093" t="str">
        <f xml:space="preserve">
IF(A2093="","",
VLOOKUP(MOD(ROW(A2093)-2, 参照用!$J$12) + 1,参照用!$N$1:$P$50,3,0)
)</f>
        <v>人間不信</v>
      </c>
      <c r="G2093">
        <f xml:space="preserve">
IF(A2093="","",
IFERROR(
INDEX(中間シート!$B:$CB,
MATCH(A2093&amp;B2093,中間シート!$A$1:$A$149,0),
MATCH(F2093,中間シート!$B$2:$CB$2,0)
),
"")
)</f>
        <v>0</v>
      </c>
      <c r="H2093">
        <f t="shared" si="96"/>
        <v>0</v>
      </c>
      <c r="I2093" t="str">
        <f t="shared" si="97"/>
        <v/>
      </c>
      <c r="J2093" t="str">
        <f xml:space="preserve">
_xlfn.SWITCH(E2093,
"良好サイン",H2093*VLOOKUP(F2093,参照用!$P$2:$Q$55,2,0),
"注意サイン",H2093*VLOOKUP(F2093,参照用!$P$2:$Q$55,2,0),
""
)</f>
        <v/>
      </c>
      <c r="K2093" s="20">
        <f t="shared" si="98"/>
        <v>60</v>
      </c>
    </row>
    <row r="2094" spans="1:11" x14ac:dyDescent="0.2">
      <c r="A2094" s="8">
        <f>IF(INDEX(中間シート!B$1:B$149,QUOTIENT(ROW(A2094)-2, 参照用!$J$12) + 3,1)&gt;0,
INDEX(中間シート!B$1:B$149,QUOTIENT(ROW(A2094)-2, 参照用!$J$12) + 3,1),
"")</f>
        <v>46042</v>
      </c>
      <c r="B2094" s="8" t="str">
        <f>IF(INDEX(中間シート!D$1:D$149,QUOTIENT(ROW(B2094)-2, 参照用!$J$12) + 3,1)&gt;0,
INDEX(中間シート!D$1:D$149,QUOTIENT(ROW(B2094)-2, 参照用!$J$12) + 3,1),
"")</f>
        <v>夜</v>
      </c>
      <c r="C2094" s="8" t="str">
        <f>INDEX(中間シート!$A$1:$AZ$149,MATCH(A2094&amp;B2094,中間シート!$A$1:$A$149,0),MATCH(C$1,中間シート!$A$2:$AZ$2,0))</f>
        <v/>
      </c>
      <c r="D2094" s="8" t="str">
        <f>INDEX(中間シート!$A$1:$AZ$149,MATCH($A2094&amp;$B2094,中間シート!$A$1:$A$149,0),MATCH(D$1,中間シート!$A$2:$AZ$2,0))</f>
        <v/>
      </c>
      <c r="E2094" t="str">
        <f>IF(
A2094="","",
VLOOKUP(MOD(ROW(A2094)-2, 参照用!$J$12) + 1,参照用!$N$1:$P$50,2,0)
)</f>
        <v>悪化サイン</v>
      </c>
      <c r="F2094" t="str">
        <f xml:space="preserve">
IF(A2094="","",
VLOOKUP(MOD(ROW(A2094)-2, 参照用!$J$12) + 1,参照用!$N$1:$P$50,3,0)
)</f>
        <v>破壊衝動</v>
      </c>
      <c r="G2094">
        <f xml:space="preserve">
IF(A2094="","",
IFERROR(
INDEX(中間シート!$B:$CB,
MATCH(A2094&amp;B2094,中間シート!$A$1:$A$149,0),
MATCH(F2094,中間シート!$B$2:$CB$2,0)
),
"")
)</f>
        <v>0</v>
      </c>
      <c r="H2094">
        <f t="shared" si="96"/>
        <v>0</v>
      </c>
      <c r="I2094" t="str">
        <f t="shared" si="97"/>
        <v/>
      </c>
      <c r="J2094" t="str">
        <f xml:space="preserve">
_xlfn.SWITCH(E2094,
"良好サイン",H2094*VLOOKUP(F2094,参照用!$P$2:$Q$55,2,0),
"注意サイン",H2094*VLOOKUP(F2094,参照用!$P$2:$Q$55,2,0),
""
)</f>
        <v/>
      </c>
      <c r="K2094" s="20">
        <f t="shared" si="98"/>
        <v>60</v>
      </c>
    </row>
    <row r="2095" spans="1:11" x14ac:dyDescent="0.2">
      <c r="A2095" s="8">
        <f>IF(INDEX(中間シート!B$1:B$149,QUOTIENT(ROW(A2095)-2, 参照用!$J$12) + 3,1)&gt;0,
INDEX(中間シート!B$1:B$149,QUOTIENT(ROW(A2095)-2, 参照用!$J$12) + 3,1),
"")</f>
        <v>46042</v>
      </c>
      <c r="B2095" s="8" t="str">
        <f>IF(INDEX(中間シート!D$1:D$149,QUOTIENT(ROW(B2095)-2, 参照用!$J$12) + 3,1)&gt;0,
INDEX(中間シート!D$1:D$149,QUOTIENT(ROW(B2095)-2, 参照用!$J$12) + 3,1),
"")</f>
        <v>夜</v>
      </c>
      <c r="C2095" s="8" t="str">
        <f>INDEX(中間シート!$A$1:$AZ$149,MATCH(A2095&amp;B2095,中間シート!$A$1:$A$149,0),MATCH(C$1,中間シート!$A$2:$AZ$2,0))</f>
        <v/>
      </c>
      <c r="D2095" s="8" t="str">
        <f>INDEX(中間シート!$A$1:$AZ$149,MATCH($A2095&amp;$B2095,中間シート!$A$1:$A$149,0),MATCH(D$1,中間シート!$A$2:$AZ$2,0))</f>
        <v/>
      </c>
      <c r="E2095" t="str">
        <f>IF(
A2095="","",
VLOOKUP(MOD(ROW(A2095)-2, 参照用!$J$12) + 1,参照用!$N$1:$P$50,2,0)
)</f>
        <v>リカバリー</v>
      </c>
      <c r="F2095" t="str">
        <f xml:space="preserve">
IF(A2095="","",
VLOOKUP(MOD(ROW(A2095)-2, 参照用!$J$12) + 1,参照用!$N$1:$P$50,3,0)
)</f>
        <v>ストレッチ</v>
      </c>
      <c r="G2095">
        <f xml:space="preserve">
IF(A2095="","",
IFERROR(
INDEX(中間シート!$B:$CB,
MATCH(A2095&amp;B2095,中間シート!$A$1:$A$149,0),
MATCH(F2095,中間シート!$B$2:$CB$2,0)
),
"")
)</f>
        <v>0</v>
      </c>
      <c r="H2095">
        <f t="shared" si="96"/>
        <v>0</v>
      </c>
      <c r="I2095" t="str">
        <f t="shared" si="97"/>
        <v/>
      </c>
      <c r="J2095" t="str">
        <f xml:space="preserve">
_xlfn.SWITCH(E2095,
"良好サイン",H2095*VLOOKUP(F2095,参照用!$P$2:$Q$55,2,0),
"注意サイン",H2095*VLOOKUP(F2095,参照用!$P$2:$Q$55,2,0),
""
)</f>
        <v/>
      </c>
      <c r="K2095" s="20">
        <f t="shared" si="98"/>
        <v>60</v>
      </c>
    </row>
    <row r="2096" spans="1:11" x14ac:dyDescent="0.2">
      <c r="A2096" s="8">
        <f>IF(INDEX(中間シート!B$1:B$149,QUOTIENT(ROW(A2096)-2, 参照用!$J$12) + 3,1)&gt;0,
INDEX(中間シート!B$1:B$149,QUOTIENT(ROW(A2096)-2, 参照用!$J$12) + 3,1),
"")</f>
        <v>46042</v>
      </c>
      <c r="B2096" s="8" t="str">
        <f>IF(INDEX(中間シート!D$1:D$149,QUOTIENT(ROW(B2096)-2, 参照用!$J$12) + 3,1)&gt;0,
INDEX(中間シート!D$1:D$149,QUOTIENT(ROW(B2096)-2, 参照用!$J$12) + 3,1),
"")</f>
        <v>夜</v>
      </c>
      <c r="C2096" s="8" t="str">
        <f>INDEX(中間シート!$A$1:$AZ$149,MATCH(A2096&amp;B2096,中間シート!$A$1:$A$149,0),MATCH(C$1,中間シート!$A$2:$AZ$2,0))</f>
        <v/>
      </c>
      <c r="D2096" s="8" t="str">
        <f>INDEX(中間シート!$A$1:$AZ$149,MATCH($A2096&amp;$B2096,中間シート!$A$1:$A$149,0),MATCH(D$1,中間シート!$A$2:$AZ$2,0))</f>
        <v/>
      </c>
      <c r="E2096" t="str">
        <f>IF(
A2096="","",
VLOOKUP(MOD(ROW(A2096)-2, 参照用!$J$12) + 1,参照用!$N$1:$P$50,2,0)
)</f>
        <v>リカバリー</v>
      </c>
      <c r="F2096" t="str">
        <f xml:space="preserve">
IF(A2096="","",
VLOOKUP(MOD(ROW(A2096)-2, 参照用!$J$12) + 1,参照用!$N$1:$P$50,3,0)
)</f>
        <v>仮眠</v>
      </c>
      <c r="G2096">
        <f xml:space="preserve">
IF(A2096="","",
IFERROR(
INDEX(中間シート!$B:$CB,
MATCH(A2096&amp;B2096,中間シート!$A$1:$A$149,0),
MATCH(F2096,中間シート!$B$2:$CB$2,0)
),
"")
)</f>
        <v>0</v>
      </c>
      <c r="H2096">
        <f t="shared" si="96"/>
        <v>0</v>
      </c>
      <c r="I2096" t="str">
        <f t="shared" si="97"/>
        <v/>
      </c>
      <c r="J2096" t="str">
        <f xml:space="preserve">
_xlfn.SWITCH(E2096,
"良好サイン",H2096*VLOOKUP(F2096,参照用!$P$2:$Q$55,2,0),
"注意サイン",H2096*VLOOKUP(F2096,参照用!$P$2:$Q$55,2,0),
""
)</f>
        <v/>
      </c>
      <c r="K2096" s="20">
        <f t="shared" si="98"/>
        <v>60</v>
      </c>
    </row>
    <row r="2097" spans="1:11" x14ac:dyDescent="0.2">
      <c r="A2097" s="8">
        <f>IF(INDEX(中間シート!B$1:B$149,QUOTIENT(ROW(A2097)-2, 参照用!$J$12) + 3,1)&gt;0,
INDEX(中間シート!B$1:B$149,QUOTIENT(ROW(A2097)-2, 参照用!$J$12) + 3,1),
"")</f>
        <v>46042</v>
      </c>
      <c r="B2097" s="8" t="str">
        <f>IF(INDEX(中間シート!D$1:D$149,QUOTIENT(ROW(B2097)-2, 参照用!$J$12) + 3,1)&gt;0,
INDEX(中間シート!D$1:D$149,QUOTIENT(ROW(B2097)-2, 参照用!$J$12) + 3,1),
"")</f>
        <v>夜</v>
      </c>
      <c r="C2097" s="8" t="str">
        <f>INDEX(中間シート!$A$1:$AZ$149,MATCH(A2097&amp;B2097,中間シート!$A$1:$A$149,0),MATCH(C$1,中間シート!$A$2:$AZ$2,0))</f>
        <v/>
      </c>
      <c r="D2097" s="8" t="str">
        <f>INDEX(中間シート!$A$1:$AZ$149,MATCH($A2097&amp;$B2097,中間シート!$A$1:$A$149,0),MATCH(D$1,中間シート!$A$2:$AZ$2,0))</f>
        <v/>
      </c>
      <c r="E2097" t="str">
        <f>IF(
A2097="","",
VLOOKUP(MOD(ROW(A2097)-2, 参照用!$J$12) + 1,参照用!$N$1:$P$50,2,0)
)</f>
        <v>リカバリー</v>
      </c>
      <c r="F2097" t="str">
        <f xml:space="preserve">
IF(A2097="","",
VLOOKUP(MOD(ROW(A2097)-2, 参照用!$J$12) + 1,参照用!$N$1:$P$50,3,0)
)</f>
        <v>音楽</v>
      </c>
      <c r="G2097">
        <f xml:space="preserve">
IF(A2097="","",
IFERROR(
INDEX(中間シート!$B:$CB,
MATCH(A2097&amp;B2097,中間シート!$A$1:$A$149,0),
MATCH(F2097,中間シート!$B$2:$CB$2,0)
),
"")
)</f>
        <v>0</v>
      </c>
      <c r="H2097">
        <f t="shared" si="96"/>
        <v>0</v>
      </c>
      <c r="I2097" t="str">
        <f t="shared" si="97"/>
        <v/>
      </c>
      <c r="J2097" t="str">
        <f xml:space="preserve">
_xlfn.SWITCH(E2097,
"良好サイン",H2097*VLOOKUP(F2097,参照用!$P$2:$Q$55,2,0),
"注意サイン",H2097*VLOOKUP(F2097,参照用!$P$2:$Q$55,2,0),
""
)</f>
        <v/>
      </c>
      <c r="K2097" s="20">
        <f t="shared" si="98"/>
        <v>60</v>
      </c>
    </row>
    <row r="2098" spans="1:11" x14ac:dyDescent="0.2">
      <c r="A2098" s="8">
        <f>IF(INDEX(中間シート!B$1:B$149,QUOTIENT(ROW(A2098)-2, 参照用!$J$12) + 3,1)&gt;0,
INDEX(中間シート!B$1:B$149,QUOTIENT(ROW(A2098)-2, 参照用!$J$12) + 3,1),
"")</f>
        <v>46042</v>
      </c>
      <c r="B2098" s="8" t="str">
        <f>IF(INDEX(中間シート!D$1:D$149,QUOTIENT(ROW(B2098)-2, 参照用!$J$12) + 3,1)&gt;0,
INDEX(中間シート!D$1:D$149,QUOTIENT(ROW(B2098)-2, 参照用!$J$12) + 3,1),
"")</f>
        <v>夜</v>
      </c>
      <c r="C2098" s="8" t="str">
        <f>INDEX(中間シート!$A$1:$AZ$149,MATCH(A2098&amp;B2098,中間シート!$A$1:$A$149,0),MATCH(C$1,中間シート!$A$2:$AZ$2,0))</f>
        <v/>
      </c>
      <c r="D2098" s="8" t="str">
        <f>INDEX(中間シート!$A$1:$AZ$149,MATCH($A2098&amp;$B2098,中間シート!$A$1:$A$149,0),MATCH(D$1,中間シート!$A$2:$AZ$2,0))</f>
        <v/>
      </c>
      <c r="E2098" t="str">
        <f>IF(
A2098="","",
VLOOKUP(MOD(ROW(A2098)-2, 参照用!$J$12) + 1,参照用!$N$1:$P$50,2,0)
)</f>
        <v>リカバリー</v>
      </c>
      <c r="F2098" t="str">
        <f xml:space="preserve">
IF(A2098="","",
VLOOKUP(MOD(ROW(A2098)-2, 参照用!$J$12) + 1,参照用!$N$1:$P$50,3,0)
)</f>
        <v>頓服</v>
      </c>
      <c r="G2098">
        <f xml:space="preserve">
IF(A2098="","",
IFERROR(
INDEX(中間シート!$B:$CB,
MATCH(A2098&amp;B2098,中間シート!$A$1:$A$149,0),
MATCH(F2098,中間シート!$B$2:$CB$2,0)
),
"")
)</f>
        <v>0</v>
      </c>
      <c r="H2098">
        <f t="shared" si="96"/>
        <v>0</v>
      </c>
      <c r="I2098" t="str">
        <f t="shared" si="97"/>
        <v/>
      </c>
      <c r="J2098" t="str">
        <f xml:space="preserve">
_xlfn.SWITCH(E2098,
"良好サイン",H2098*VLOOKUP(F2098,参照用!$P$2:$Q$55,2,0),
"注意サイン",H2098*VLOOKUP(F2098,参照用!$P$2:$Q$55,2,0),
""
)</f>
        <v/>
      </c>
      <c r="K2098" s="20">
        <f t="shared" si="98"/>
        <v>60</v>
      </c>
    </row>
    <row r="2099" spans="1:11" x14ac:dyDescent="0.2">
      <c r="A2099" s="8">
        <f>IF(INDEX(中間シート!B$1:B$149,QUOTIENT(ROW(A2099)-2, 参照用!$J$12) + 3,1)&gt;0,
INDEX(中間シート!B$1:B$149,QUOTIENT(ROW(A2099)-2, 参照用!$J$12) + 3,1),
"")</f>
        <v>46042</v>
      </c>
      <c r="B2099" s="8" t="str">
        <f>IF(INDEX(中間シート!D$1:D$149,QUOTIENT(ROW(B2099)-2, 参照用!$J$12) + 3,1)&gt;0,
INDEX(中間シート!D$1:D$149,QUOTIENT(ROW(B2099)-2, 参照用!$J$12) + 3,1),
"")</f>
        <v>夜</v>
      </c>
      <c r="C2099" s="8" t="str">
        <f>INDEX(中間シート!$A$1:$AZ$149,MATCH(A2099&amp;B2099,中間シート!$A$1:$A$149,0),MATCH(C$1,中間シート!$A$2:$AZ$2,0))</f>
        <v/>
      </c>
      <c r="D2099" s="8" t="str">
        <f>INDEX(中間シート!$A$1:$AZ$149,MATCH($A2099&amp;$B2099,中間シート!$A$1:$A$149,0),MATCH(D$1,中間シート!$A$2:$AZ$2,0))</f>
        <v/>
      </c>
      <c r="E2099" t="str">
        <f>IF(
A2099="","",
VLOOKUP(MOD(ROW(A2099)-2, 参照用!$J$12) + 1,参照用!$N$1:$P$50,2,0)
)</f>
        <v>リカバリー</v>
      </c>
      <c r="F2099" t="str">
        <f xml:space="preserve">
IF(A2099="","",
VLOOKUP(MOD(ROW(A2099)-2, 参照用!$J$12) + 1,参照用!$N$1:$P$50,3,0)
)</f>
        <v>散歩</v>
      </c>
      <c r="G2099">
        <f xml:space="preserve">
IF(A2099="","",
IFERROR(
INDEX(中間シート!$B:$CB,
MATCH(A2099&amp;B2099,中間シート!$A$1:$A$149,0),
MATCH(F2099,中間シート!$B$2:$CB$2,0)
),
"")
)</f>
        <v>0</v>
      </c>
      <c r="H2099">
        <f t="shared" si="96"/>
        <v>0</v>
      </c>
      <c r="I2099" t="str">
        <f t="shared" si="97"/>
        <v/>
      </c>
      <c r="J2099" t="str">
        <f xml:space="preserve">
_xlfn.SWITCH(E2099,
"良好サイン",H2099*VLOOKUP(F2099,参照用!$P$2:$Q$55,2,0),
"注意サイン",H2099*VLOOKUP(F2099,参照用!$P$2:$Q$55,2,0),
""
)</f>
        <v/>
      </c>
      <c r="K2099" s="20">
        <f t="shared" si="98"/>
        <v>60</v>
      </c>
    </row>
    <row r="2100" spans="1:11" x14ac:dyDescent="0.2">
      <c r="A2100" s="8">
        <f>IF(INDEX(中間シート!B$1:B$149,QUOTIENT(ROW(A2100)-2, 参照用!$J$12) + 3,1)&gt;0,
INDEX(中間シート!B$1:B$149,QUOTIENT(ROW(A2100)-2, 参照用!$J$12) + 3,1),
"")</f>
        <v>46042</v>
      </c>
      <c r="B2100" s="8" t="str">
        <f>IF(INDEX(中間シート!D$1:D$149,QUOTIENT(ROW(B2100)-2, 参照用!$J$12) + 3,1)&gt;0,
INDEX(中間シート!D$1:D$149,QUOTIENT(ROW(B2100)-2, 参照用!$J$12) + 3,1),
"")</f>
        <v>夜</v>
      </c>
      <c r="C2100" s="8" t="str">
        <f>INDEX(中間シート!$A$1:$AZ$149,MATCH(A2100&amp;B2100,中間シート!$A$1:$A$149,0),MATCH(C$1,中間シート!$A$2:$AZ$2,0))</f>
        <v/>
      </c>
      <c r="D2100" s="8" t="str">
        <f>INDEX(中間シート!$A$1:$AZ$149,MATCH($A2100&amp;$B2100,中間シート!$A$1:$A$149,0),MATCH(D$1,中間シート!$A$2:$AZ$2,0))</f>
        <v/>
      </c>
      <c r="E2100" t="str">
        <f>IF(
A2100="","",
VLOOKUP(MOD(ROW(A2100)-2, 参照用!$J$12) + 1,参照用!$N$1:$P$50,2,0)
)</f>
        <v>服薬</v>
      </c>
      <c r="F2100" t="str">
        <f xml:space="preserve">
IF(A2100="","",
VLOOKUP(MOD(ROW(A2100)-2, 参照用!$J$12) + 1,参照用!$N$1:$P$50,3,0)
)</f>
        <v>いつもの薬</v>
      </c>
      <c r="G2100">
        <f xml:space="preserve">
IF(A2100="","",
IFERROR(
INDEX(中間シート!$B:$CB,
MATCH(A2100&amp;B2100,中間シート!$A$1:$A$149,0),
MATCH(F2100,中間シート!$B$2:$CB$2,0)
),
"")
)</f>
        <v>0</v>
      </c>
      <c r="H2100">
        <f t="shared" si="96"/>
        <v>0</v>
      </c>
      <c r="I2100" t="str">
        <f t="shared" si="97"/>
        <v/>
      </c>
      <c r="J2100" t="str">
        <f xml:space="preserve">
_xlfn.SWITCH(E2100,
"良好サイン",H2100*VLOOKUP(F2100,参照用!$P$2:$Q$55,2,0),
"注意サイン",H2100*VLOOKUP(F2100,参照用!$P$2:$Q$55,2,0),
""
)</f>
        <v/>
      </c>
      <c r="K2100" s="20">
        <f t="shared" si="98"/>
        <v>60</v>
      </c>
    </row>
    <row r="2101" spans="1:11" x14ac:dyDescent="0.2">
      <c r="A2101" s="8">
        <f>IF(INDEX(中間シート!B$1:B$149,QUOTIENT(ROW(A2101)-2, 参照用!$J$12) + 3,1)&gt;0,
INDEX(中間シート!B$1:B$149,QUOTIENT(ROW(A2101)-2, 参照用!$J$12) + 3,1),
"")</f>
        <v>46042</v>
      </c>
      <c r="B2101" s="8" t="str">
        <f>IF(INDEX(中間シート!D$1:D$149,QUOTIENT(ROW(B2101)-2, 参照用!$J$12) + 3,1)&gt;0,
INDEX(中間シート!D$1:D$149,QUOTIENT(ROW(B2101)-2, 参照用!$J$12) + 3,1),
"")</f>
        <v>夜</v>
      </c>
      <c r="C2101" s="8" t="str">
        <f>INDEX(中間シート!$A$1:$AZ$149,MATCH(A2101&amp;B2101,中間シート!$A$1:$A$149,0),MATCH(C$1,中間シート!$A$2:$AZ$2,0))</f>
        <v/>
      </c>
      <c r="D2101" s="8" t="str">
        <f>INDEX(中間シート!$A$1:$AZ$149,MATCH($A2101&amp;$B2101,中間シート!$A$1:$A$149,0),MATCH(D$1,中間シート!$A$2:$AZ$2,0))</f>
        <v/>
      </c>
      <c r="E2101" t="str">
        <f>IF(
A2101="","",
VLOOKUP(MOD(ROW(A2101)-2, 参照用!$J$12) + 1,参照用!$N$1:$P$50,2,0)
)</f>
        <v>備考</v>
      </c>
      <c r="F2101" t="str">
        <f xml:space="preserve">
IF(A2101="","",
VLOOKUP(MOD(ROW(A2101)-2, 参照用!$J$12) + 1,参照用!$N$1:$P$50,3,0)
)</f>
        <v>コメント</v>
      </c>
      <c r="G2101" t="str">
        <f xml:space="preserve">
IF(A2101="","",
IFERROR(
INDEX(中間シート!$B:$CB,
MATCH(A2101&amp;B2101,中間シート!$A$1:$A$149,0),
MATCH(F2101,中間シート!$B$2:$CB$2,0)
),
"")
)</f>
        <v/>
      </c>
      <c r="H2101" t="str">
        <f t="shared" si="96"/>
        <v/>
      </c>
      <c r="I2101" t="str">
        <f t="shared" si="97"/>
        <v/>
      </c>
      <c r="J2101" t="str">
        <f xml:space="preserve">
_xlfn.SWITCH(E2101,
"良好サイン",H2101*VLOOKUP(F2101,参照用!$P$2:$Q$55,2,0),
"注意サイン",H2101*VLOOKUP(F2101,参照用!$P$2:$Q$55,2,0),
""
)</f>
        <v/>
      </c>
      <c r="K2101" s="20">
        <f t="shared" si="98"/>
        <v>60</v>
      </c>
    </row>
    <row r="2102" spans="1:11" x14ac:dyDescent="0.2">
      <c r="A2102" s="8">
        <f>IF(INDEX(中間シート!B$1:B$149,QUOTIENT(ROW(A2102)-2, 参照用!$J$12) + 3,1)&gt;0,
INDEX(中間シート!B$1:B$149,QUOTIENT(ROW(A2102)-2, 参照用!$J$12) + 3,1),
"")</f>
        <v>46043</v>
      </c>
      <c r="B2102" s="8" t="str">
        <f>IF(INDEX(中間シート!D$1:D$149,QUOTIENT(ROW(B2102)-2, 参照用!$J$12) + 3,1)&gt;0,
INDEX(中間シート!D$1:D$149,QUOTIENT(ROW(B2102)-2, 参照用!$J$12) + 3,1),
"")</f>
        <v>朝</v>
      </c>
      <c r="C2102" s="8" t="str">
        <f>INDEX(中間シート!$A$1:$AZ$149,MATCH(A2102&amp;B2102,中間シート!$A$1:$A$149,0),MATCH(C$1,中間シート!$A$2:$AZ$2,0))</f>
        <v/>
      </c>
      <c r="D2102" s="8" t="str">
        <f>INDEX(中間シート!$A$1:$AZ$149,MATCH($A2102&amp;$B2102,中間シート!$A$1:$A$149,0),MATCH(D$1,中間シート!$A$2:$AZ$2,0))</f>
        <v/>
      </c>
      <c r="E2102" t="str">
        <f>IF(
A2102="","",
VLOOKUP(MOD(ROW(A2102)-2, 参照用!$J$12) + 1,参照用!$N$1:$P$50,2,0)
)</f>
        <v>日付</v>
      </c>
      <c r="F2102" t="str">
        <f xml:space="preserve">
IF(A2102="","",
VLOOKUP(MOD(ROW(A2102)-2, 参照用!$J$12) + 1,参照用!$N$1:$P$50,3,0)
)</f>
        <v>日付</v>
      </c>
      <c r="G2102">
        <f xml:space="preserve">
IF(A2102="","",
IFERROR(
INDEX(中間シート!$B:$CB,
MATCH(A2102&amp;B2102,中間シート!$A$1:$A$149,0),
MATCH(F2102,中間シート!$B$2:$CB$2,0)
),
"")
)</f>
        <v>46043</v>
      </c>
      <c r="H2102" t="str">
        <f t="shared" si="96"/>
        <v/>
      </c>
      <c r="I2102">
        <f t="shared" si="97"/>
        <v>46043</v>
      </c>
      <c r="J2102" t="str">
        <f xml:space="preserve">
_xlfn.SWITCH(E2102,
"良好サイン",H2102*VLOOKUP(F2102,参照用!$P$2:$Q$55,2,0),
"注意サイン",H2102*VLOOKUP(F2102,参照用!$P$2:$Q$55,2,0),
""
)</f>
        <v/>
      </c>
      <c r="K2102" s="20">
        <f t="shared" si="98"/>
        <v>60</v>
      </c>
    </row>
    <row r="2103" spans="1:11" x14ac:dyDescent="0.2">
      <c r="A2103" s="8">
        <f>IF(INDEX(中間シート!B$1:B$149,QUOTIENT(ROW(A2103)-2, 参照用!$J$12) + 3,1)&gt;0,
INDEX(中間シート!B$1:B$149,QUOTIENT(ROW(A2103)-2, 参照用!$J$12) + 3,1),
"")</f>
        <v>46043</v>
      </c>
      <c r="B2103" s="8" t="str">
        <f>IF(INDEX(中間シート!D$1:D$149,QUOTIENT(ROW(B2103)-2, 参照用!$J$12) + 3,1)&gt;0,
INDEX(中間シート!D$1:D$149,QUOTIENT(ROW(B2103)-2, 参照用!$J$12) + 3,1),
"")</f>
        <v>朝</v>
      </c>
      <c r="C2103" s="8" t="str">
        <f>INDEX(中間シート!$A$1:$AZ$149,MATCH(A2103&amp;B2103,中間シート!$A$1:$A$149,0),MATCH(C$1,中間シート!$A$2:$AZ$2,0))</f>
        <v/>
      </c>
      <c r="D2103" s="8" t="str">
        <f>INDEX(中間シート!$A$1:$AZ$149,MATCH($A2103&amp;$B2103,中間シート!$A$1:$A$149,0),MATCH(D$1,中間シート!$A$2:$AZ$2,0))</f>
        <v/>
      </c>
      <c r="E2103" t="str">
        <f>IF(
A2103="","",
VLOOKUP(MOD(ROW(A2103)-2, 参照用!$J$12) + 1,参照用!$N$1:$P$50,2,0)
)</f>
        <v>曜日</v>
      </c>
      <c r="F2103" t="str">
        <f xml:space="preserve">
IF(A2103="","",
VLOOKUP(MOD(ROW(A2103)-2, 参照用!$J$12) + 1,参照用!$N$1:$P$50,3,0)
)</f>
        <v>曜日</v>
      </c>
      <c r="G2103" t="str">
        <f xml:space="preserve">
IF(A2103="","",
IFERROR(
INDEX(中間シート!$B:$CB,
MATCH(A2103&amp;B2103,中間シート!$A$1:$A$149,0),
MATCH(F2103,中間シート!$B$2:$CB$2,0)
),
"")
)</f>
        <v>水</v>
      </c>
      <c r="H2103" t="str">
        <f t="shared" si="96"/>
        <v/>
      </c>
      <c r="I2103" t="str">
        <f t="shared" si="97"/>
        <v>水</v>
      </c>
      <c r="J2103" t="str">
        <f xml:space="preserve">
_xlfn.SWITCH(E2103,
"良好サイン",H2103*VLOOKUP(F2103,参照用!$P$2:$Q$55,2,0),
"注意サイン",H2103*VLOOKUP(F2103,参照用!$P$2:$Q$55,2,0),
""
)</f>
        <v/>
      </c>
      <c r="K2103" s="20">
        <f t="shared" si="98"/>
        <v>60</v>
      </c>
    </row>
    <row r="2104" spans="1:11" x14ac:dyDescent="0.2">
      <c r="A2104" s="8">
        <f>IF(INDEX(中間シート!B$1:B$149,QUOTIENT(ROW(A2104)-2, 参照用!$J$12) + 3,1)&gt;0,
INDEX(中間シート!B$1:B$149,QUOTIENT(ROW(A2104)-2, 参照用!$J$12) + 3,1),
"")</f>
        <v>46043</v>
      </c>
      <c r="B2104" s="8" t="str">
        <f>IF(INDEX(中間シート!D$1:D$149,QUOTIENT(ROW(B2104)-2, 参照用!$J$12) + 3,1)&gt;0,
INDEX(中間シート!D$1:D$149,QUOTIENT(ROW(B2104)-2, 参照用!$J$12) + 3,1),
"")</f>
        <v>朝</v>
      </c>
      <c r="C2104" s="8" t="str">
        <f>INDEX(中間シート!$A$1:$AZ$149,MATCH(A2104&amp;B2104,中間シート!$A$1:$A$149,0),MATCH(C$1,中間シート!$A$2:$AZ$2,0))</f>
        <v/>
      </c>
      <c r="D2104" s="8" t="str">
        <f>INDEX(中間シート!$A$1:$AZ$149,MATCH($A2104&amp;$B2104,中間シート!$A$1:$A$149,0),MATCH(D$1,中間シート!$A$2:$AZ$2,0))</f>
        <v/>
      </c>
      <c r="E2104" t="str">
        <f>IF(
A2104="","",
VLOOKUP(MOD(ROW(A2104)-2, 参照用!$J$12) + 1,参照用!$N$1:$P$50,2,0)
)</f>
        <v>時間帯</v>
      </c>
      <c r="F2104" t="str">
        <f xml:space="preserve">
IF(A2104="","",
VLOOKUP(MOD(ROW(A2104)-2, 参照用!$J$12) + 1,参照用!$N$1:$P$50,3,0)
)</f>
        <v>時間帯</v>
      </c>
      <c r="G2104" t="str">
        <f xml:space="preserve">
IF(A2104="","",
IFERROR(
INDEX(中間シート!$B:$CB,
MATCH(A2104&amp;B2104,中間シート!$A$1:$A$149,0),
MATCH(F2104,中間シート!$B$2:$CB$2,0)
),
"")
)</f>
        <v>朝</v>
      </c>
      <c r="H2104" t="str">
        <f t="shared" si="96"/>
        <v/>
      </c>
      <c r="I2104" t="str">
        <f t="shared" si="97"/>
        <v>朝</v>
      </c>
      <c r="J2104" t="str">
        <f xml:space="preserve">
_xlfn.SWITCH(E2104,
"良好サイン",H2104*VLOOKUP(F2104,参照用!$P$2:$Q$55,2,0),
"注意サイン",H2104*VLOOKUP(F2104,参照用!$P$2:$Q$55,2,0),
""
)</f>
        <v/>
      </c>
      <c r="K2104" s="20">
        <f t="shared" si="98"/>
        <v>60</v>
      </c>
    </row>
    <row r="2105" spans="1:11" x14ac:dyDescent="0.2">
      <c r="A2105" s="8">
        <f>IF(INDEX(中間シート!B$1:B$149,QUOTIENT(ROW(A2105)-2, 参照用!$J$12) + 3,1)&gt;0,
INDEX(中間シート!B$1:B$149,QUOTIENT(ROW(A2105)-2, 参照用!$J$12) + 3,1),
"")</f>
        <v>46043</v>
      </c>
      <c r="B2105" s="8" t="str">
        <f>IF(INDEX(中間シート!D$1:D$149,QUOTIENT(ROW(B2105)-2, 参照用!$J$12) + 3,1)&gt;0,
INDEX(中間シート!D$1:D$149,QUOTIENT(ROW(B2105)-2, 参照用!$J$12) + 3,1),
"")</f>
        <v>朝</v>
      </c>
      <c r="C2105" s="8" t="str">
        <f>INDEX(中間シート!$A$1:$AZ$149,MATCH(A2105&amp;B2105,中間シート!$A$1:$A$149,0),MATCH(C$1,中間シート!$A$2:$AZ$2,0))</f>
        <v/>
      </c>
      <c r="D2105" s="8" t="str">
        <f>INDEX(中間シート!$A$1:$AZ$149,MATCH($A2105&amp;$B2105,中間シート!$A$1:$A$149,0),MATCH(D$1,中間シート!$A$2:$AZ$2,0))</f>
        <v/>
      </c>
      <c r="E2105" t="str">
        <f>IF(
A2105="","",
VLOOKUP(MOD(ROW(A2105)-2, 参照用!$J$12) + 1,参照用!$N$1:$P$50,2,0)
)</f>
        <v>気候</v>
      </c>
      <c r="F2105" t="str">
        <f xml:space="preserve">
IF(A2105="","",
VLOOKUP(MOD(ROW(A2105)-2, 参照用!$J$12) + 1,参照用!$N$1:$P$50,3,0)
)</f>
        <v>天気</v>
      </c>
      <c r="G2105" t="str">
        <f xml:space="preserve">
IF(A2105="","",
IFERROR(
INDEX(中間シート!$B:$CB,
MATCH(A2105&amp;B2105,中間シート!$A$1:$A$149,0),
MATCH(F2105,中間シート!$B$2:$CB$2,0)
),
"")
)</f>
        <v/>
      </c>
      <c r="H2105" t="str">
        <f t="shared" si="96"/>
        <v/>
      </c>
      <c r="I2105" t="str">
        <f t="shared" si="97"/>
        <v/>
      </c>
      <c r="J2105" t="str">
        <f xml:space="preserve">
_xlfn.SWITCH(E2105,
"良好サイン",H2105*VLOOKUP(F2105,参照用!$P$2:$Q$55,2,0),
"注意サイン",H2105*VLOOKUP(F2105,参照用!$P$2:$Q$55,2,0),
""
)</f>
        <v/>
      </c>
      <c r="K2105" s="20">
        <f t="shared" si="98"/>
        <v>60</v>
      </c>
    </row>
    <row r="2106" spans="1:11" x14ac:dyDescent="0.2">
      <c r="A2106" s="8">
        <f>IF(INDEX(中間シート!B$1:B$149,QUOTIENT(ROW(A2106)-2, 参照用!$J$12) + 3,1)&gt;0,
INDEX(中間シート!B$1:B$149,QUOTIENT(ROW(A2106)-2, 参照用!$J$12) + 3,1),
"")</f>
        <v>46043</v>
      </c>
      <c r="B2106" s="8" t="str">
        <f>IF(INDEX(中間シート!D$1:D$149,QUOTIENT(ROW(B2106)-2, 参照用!$J$12) + 3,1)&gt;0,
INDEX(中間シート!D$1:D$149,QUOTIENT(ROW(B2106)-2, 参照用!$J$12) + 3,1),
"")</f>
        <v>朝</v>
      </c>
      <c r="C2106" s="8" t="str">
        <f>INDEX(中間シート!$A$1:$AZ$149,MATCH(A2106&amp;B2106,中間シート!$A$1:$A$149,0),MATCH(C$1,中間シート!$A$2:$AZ$2,0))</f>
        <v/>
      </c>
      <c r="D2106" s="8" t="str">
        <f>INDEX(中間シート!$A$1:$AZ$149,MATCH($A2106&amp;$B2106,中間シート!$A$1:$A$149,0),MATCH(D$1,中間シート!$A$2:$AZ$2,0))</f>
        <v/>
      </c>
      <c r="E2106" t="str">
        <f>IF(
A2106="","",
VLOOKUP(MOD(ROW(A2106)-2, 参照用!$J$12) + 1,参照用!$N$1:$P$50,2,0)
)</f>
        <v>気候</v>
      </c>
      <c r="F2106" t="str">
        <f xml:space="preserve">
IF(A2106="","",
VLOOKUP(MOD(ROW(A2106)-2, 参照用!$J$12) + 1,参照用!$N$1:$P$50,3,0)
)</f>
        <v>気温</v>
      </c>
      <c r="G2106" t="str">
        <f xml:space="preserve">
IF(A2106="","",
IFERROR(
INDEX(中間シート!$B:$CB,
MATCH(A2106&amp;B2106,中間シート!$A$1:$A$149,0),
MATCH(F2106,中間シート!$B$2:$CB$2,0)
),
"")
)</f>
        <v/>
      </c>
      <c r="H2106" t="str">
        <f t="shared" si="96"/>
        <v/>
      </c>
      <c r="I2106" t="str">
        <f t="shared" si="97"/>
        <v/>
      </c>
      <c r="J2106" t="str">
        <f xml:space="preserve">
_xlfn.SWITCH(E2106,
"良好サイン",H2106*VLOOKUP(F2106,参照用!$P$2:$Q$55,2,0),
"注意サイン",H2106*VLOOKUP(F2106,参照用!$P$2:$Q$55,2,0),
""
)</f>
        <v/>
      </c>
      <c r="K2106" s="20">
        <f t="shared" si="98"/>
        <v>60</v>
      </c>
    </row>
    <row r="2107" spans="1:11" x14ac:dyDescent="0.2">
      <c r="A2107" s="8">
        <f>IF(INDEX(中間シート!B$1:B$149,QUOTIENT(ROW(A2107)-2, 参照用!$J$12) + 3,1)&gt;0,
INDEX(中間シート!B$1:B$149,QUOTIENT(ROW(A2107)-2, 参照用!$J$12) + 3,1),
"")</f>
        <v>46043</v>
      </c>
      <c r="B2107" s="8" t="str">
        <f>IF(INDEX(中間シート!D$1:D$149,QUOTIENT(ROW(B2107)-2, 参照用!$J$12) + 3,1)&gt;0,
INDEX(中間シート!D$1:D$149,QUOTIENT(ROW(B2107)-2, 参照用!$J$12) + 3,1),
"")</f>
        <v>朝</v>
      </c>
      <c r="C2107" s="8" t="str">
        <f>INDEX(中間シート!$A$1:$AZ$149,MATCH(A2107&amp;B2107,中間シート!$A$1:$A$149,0),MATCH(C$1,中間シート!$A$2:$AZ$2,0))</f>
        <v/>
      </c>
      <c r="D2107" s="8" t="str">
        <f>INDEX(中間シート!$A$1:$AZ$149,MATCH($A2107&amp;$B2107,中間シート!$A$1:$A$149,0),MATCH(D$1,中間シート!$A$2:$AZ$2,0))</f>
        <v/>
      </c>
      <c r="E2107" t="str">
        <f>IF(
A2107="","",
VLOOKUP(MOD(ROW(A2107)-2, 参照用!$J$12) + 1,参照用!$N$1:$P$50,2,0)
)</f>
        <v>基礎指標</v>
      </c>
      <c r="F2107" t="str">
        <f xml:space="preserve">
IF(A2107="","",
VLOOKUP(MOD(ROW(A2107)-2, 参照用!$J$12) + 1,参照用!$N$1:$P$50,3,0)
)</f>
        <v>睡眠</v>
      </c>
      <c r="G2107">
        <f xml:space="preserve">
IF(A2107="","",
IFERROR(
INDEX(中間シート!$B:$CB,
MATCH(A2107&amp;B2107,中間シート!$A$1:$A$149,0),
MATCH(F2107,中間シート!$B$2:$CB$2,0)
),
"")
)</f>
        <v>0</v>
      </c>
      <c r="H2107">
        <f t="shared" si="96"/>
        <v>0</v>
      </c>
      <c r="I2107" t="str">
        <f t="shared" si="97"/>
        <v/>
      </c>
      <c r="J2107" t="str">
        <f xml:space="preserve">
_xlfn.SWITCH(E2107,
"良好サイン",H2107*VLOOKUP(F2107,参照用!$P$2:$Q$55,2,0),
"注意サイン",H2107*VLOOKUP(F2107,参照用!$P$2:$Q$55,2,0),
""
)</f>
        <v/>
      </c>
      <c r="K2107" s="20">
        <f t="shared" si="98"/>
        <v>60</v>
      </c>
    </row>
    <row r="2108" spans="1:11" x14ac:dyDescent="0.2">
      <c r="A2108" s="8">
        <f>IF(INDEX(中間シート!B$1:B$149,QUOTIENT(ROW(A2108)-2, 参照用!$J$12) + 3,1)&gt;0,
INDEX(中間シート!B$1:B$149,QUOTIENT(ROW(A2108)-2, 参照用!$J$12) + 3,1),
"")</f>
        <v>46043</v>
      </c>
      <c r="B2108" s="8" t="str">
        <f>IF(INDEX(中間シート!D$1:D$149,QUOTIENT(ROW(B2108)-2, 参照用!$J$12) + 3,1)&gt;0,
INDEX(中間シート!D$1:D$149,QUOTIENT(ROW(B2108)-2, 参照用!$J$12) + 3,1),
"")</f>
        <v>朝</v>
      </c>
      <c r="C2108" s="8" t="str">
        <f>INDEX(中間シート!$A$1:$AZ$149,MATCH(A2108&amp;B2108,中間シート!$A$1:$A$149,0),MATCH(C$1,中間シート!$A$2:$AZ$2,0))</f>
        <v/>
      </c>
      <c r="D2108" s="8" t="str">
        <f>INDEX(中間シート!$A$1:$AZ$149,MATCH($A2108&amp;$B2108,中間シート!$A$1:$A$149,0),MATCH(D$1,中間シート!$A$2:$AZ$2,0))</f>
        <v/>
      </c>
      <c r="E2108" t="str">
        <f>IF(
A2108="","",
VLOOKUP(MOD(ROW(A2108)-2, 参照用!$J$12) + 1,参照用!$N$1:$P$50,2,0)
)</f>
        <v>基礎指標</v>
      </c>
      <c r="F2108" t="str">
        <f xml:space="preserve">
IF(A2108="","",
VLOOKUP(MOD(ROW(A2108)-2, 参照用!$J$12) + 1,参照用!$N$1:$P$50,3,0)
)</f>
        <v>食事</v>
      </c>
      <c r="G2108">
        <f xml:space="preserve">
IF(A2108="","",
IFERROR(
INDEX(中間シート!$B:$CB,
MATCH(A2108&amp;B2108,中間シート!$A$1:$A$149,0),
MATCH(F2108,中間シート!$B$2:$CB$2,0)
),
"")
)</f>
        <v>0</v>
      </c>
      <c r="H2108">
        <f t="shared" si="96"/>
        <v>0</v>
      </c>
      <c r="I2108" t="str">
        <f t="shared" si="97"/>
        <v/>
      </c>
      <c r="J2108" t="str">
        <f xml:space="preserve">
_xlfn.SWITCH(E2108,
"良好サイン",H2108*VLOOKUP(F2108,参照用!$P$2:$Q$55,2,0),
"注意サイン",H2108*VLOOKUP(F2108,参照用!$P$2:$Q$55,2,0),
""
)</f>
        <v/>
      </c>
      <c r="K2108" s="20">
        <f t="shared" si="98"/>
        <v>60</v>
      </c>
    </row>
    <row r="2109" spans="1:11" x14ac:dyDescent="0.2">
      <c r="A2109" s="8">
        <f>IF(INDEX(中間シート!B$1:B$149,QUOTIENT(ROW(A2109)-2, 参照用!$J$12) + 3,1)&gt;0,
INDEX(中間シート!B$1:B$149,QUOTIENT(ROW(A2109)-2, 参照用!$J$12) + 3,1),
"")</f>
        <v>46043</v>
      </c>
      <c r="B2109" s="8" t="str">
        <f>IF(INDEX(中間シート!D$1:D$149,QUOTIENT(ROW(B2109)-2, 参照用!$J$12) + 3,1)&gt;0,
INDEX(中間シート!D$1:D$149,QUOTIENT(ROW(B2109)-2, 参照用!$J$12) + 3,1),
"")</f>
        <v>朝</v>
      </c>
      <c r="C2109" s="8" t="str">
        <f>INDEX(中間シート!$A$1:$AZ$149,MATCH(A2109&amp;B2109,中間シート!$A$1:$A$149,0),MATCH(C$1,中間シート!$A$2:$AZ$2,0))</f>
        <v/>
      </c>
      <c r="D2109" s="8" t="str">
        <f>INDEX(中間シート!$A$1:$AZ$149,MATCH($A2109&amp;$B2109,中間シート!$A$1:$A$149,0),MATCH(D$1,中間シート!$A$2:$AZ$2,0))</f>
        <v/>
      </c>
      <c r="E2109" t="str">
        <f>IF(
A2109="","",
VLOOKUP(MOD(ROW(A2109)-2, 参照用!$J$12) + 1,参照用!$N$1:$P$50,2,0)
)</f>
        <v>基礎指標</v>
      </c>
      <c r="F2109" t="str">
        <f xml:space="preserve">
IF(A2109="","",
VLOOKUP(MOD(ROW(A2109)-2, 参照用!$J$12) + 1,参照用!$N$1:$P$50,3,0)
)</f>
        <v>ストレス</v>
      </c>
      <c r="G2109">
        <f xml:space="preserve">
IF(A2109="","",
IFERROR(
INDEX(中間シート!$B:$CB,
MATCH(A2109&amp;B2109,中間シート!$A$1:$A$149,0),
MATCH(F2109,中間シート!$B$2:$CB$2,0)
),
"")
)</f>
        <v>0</v>
      </c>
      <c r="H2109">
        <f t="shared" si="96"/>
        <v>0</v>
      </c>
      <c r="I2109" t="str">
        <f t="shared" si="97"/>
        <v/>
      </c>
      <c r="J2109" t="str">
        <f xml:space="preserve">
_xlfn.SWITCH(E2109,
"良好サイン",H2109*VLOOKUP(F2109,参照用!$P$2:$Q$55,2,0),
"注意サイン",H2109*VLOOKUP(F2109,参照用!$P$2:$Q$55,2,0),
""
)</f>
        <v/>
      </c>
      <c r="K2109" s="20">
        <f t="shared" si="98"/>
        <v>60</v>
      </c>
    </row>
    <row r="2110" spans="1:11" x14ac:dyDescent="0.2">
      <c r="A2110" s="8">
        <f>IF(INDEX(中間シート!B$1:B$149,QUOTIENT(ROW(A2110)-2, 参照用!$J$12) + 3,1)&gt;0,
INDEX(中間シート!B$1:B$149,QUOTIENT(ROW(A2110)-2, 参照用!$J$12) + 3,1),
"")</f>
        <v>46043</v>
      </c>
      <c r="B2110" s="8" t="str">
        <f>IF(INDEX(中間シート!D$1:D$149,QUOTIENT(ROW(B2110)-2, 参照用!$J$12) + 3,1)&gt;0,
INDEX(中間シート!D$1:D$149,QUOTIENT(ROW(B2110)-2, 参照用!$J$12) + 3,1),
"")</f>
        <v>朝</v>
      </c>
      <c r="C2110" s="8" t="str">
        <f>INDEX(中間シート!$A$1:$AZ$149,MATCH(A2110&amp;B2110,中間シート!$A$1:$A$149,0),MATCH(C$1,中間シート!$A$2:$AZ$2,0))</f>
        <v/>
      </c>
      <c r="D2110" s="8" t="str">
        <f>INDEX(中間シート!$A$1:$AZ$149,MATCH($A2110&amp;$B2110,中間シート!$A$1:$A$149,0),MATCH(D$1,中間シート!$A$2:$AZ$2,0))</f>
        <v/>
      </c>
      <c r="E2110" t="str">
        <f>IF(
A2110="","",
VLOOKUP(MOD(ROW(A2110)-2, 参照用!$J$12) + 1,参照用!$N$1:$P$50,2,0)
)</f>
        <v>良好サイン</v>
      </c>
      <c r="F2110" t="str">
        <f xml:space="preserve">
IF(A2110="","",
VLOOKUP(MOD(ROW(A2110)-2, 参照用!$J$12) + 1,参照用!$N$1:$P$50,3,0)
)</f>
        <v>プラス思考</v>
      </c>
      <c r="G2110">
        <f xml:space="preserve">
IF(A2110="","",
IFERROR(
INDEX(中間シート!$B:$CB,
MATCH(A2110&amp;B2110,中間シート!$A$1:$A$149,0),
MATCH(F2110,中間シート!$B$2:$CB$2,0)
),
"")
)</f>
        <v>0</v>
      </c>
      <c r="H2110">
        <f t="shared" si="96"/>
        <v>0</v>
      </c>
      <c r="I2110" t="str">
        <f t="shared" si="97"/>
        <v/>
      </c>
      <c r="J2110">
        <f xml:space="preserve">
_xlfn.SWITCH(E2110,
"良好サイン",H2110*VLOOKUP(F2110,参照用!$P$2:$Q$55,2,0),
"注意サイン",H2110*VLOOKUP(F2110,参照用!$P$2:$Q$55,2,0),
""
)</f>
        <v>0</v>
      </c>
      <c r="K2110" s="20">
        <f t="shared" si="98"/>
        <v>60</v>
      </c>
    </row>
    <row r="2111" spans="1:11" x14ac:dyDescent="0.2">
      <c r="A2111" s="8">
        <f>IF(INDEX(中間シート!B$1:B$149,QUOTIENT(ROW(A2111)-2, 参照用!$J$12) + 3,1)&gt;0,
INDEX(中間シート!B$1:B$149,QUOTIENT(ROW(A2111)-2, 参照用!$J$12) + 3,1),
"")</f>
        <v>46043</v>
      </c>
      <c r="B2111" s="8" t="str">
        <f>IF(INDEX(中間シート!D$1:D$149,QUOTIENT(ROW(B2111)-2, 参照用!$J$12) + 3,1)&gt;0,
INDEX(中間シート!D$1:D$149,QUOTIENT(ROW(B2111)-2, 参照用!$J$12) + 3,1),
"")</f>
        <v>朝</v>
      </c>
      <c r="C2111" s="8" t="str">
        <f>INDEX(中間シート!$A$1:$AZ$149,MATCH(A2111&amp;B2111,中間シート!$A$1:$A$149,0),MATCH(C$1,中間シート!$A$2:$AZ$2,0))</f>
        <v/>
      </c>
      <c r="D2111" s="8" t="str">
        <f>INDEX(中間シート!$A$1:$AZ$149,MATCH($A2111&amp;$B2111,中間シート!$A$1:$A$149,0),MATCH(D$1,中間シート!$A$2:$AZ$2,0))</f>
        <v/>
      </c>
      <c r="E2111" t="str">
        <f>IF(
A2111="","",
VLOOKUP(MOD(ROW(A2111)-2, 参照用!$J$12) + 1,参照用!$N$1:$P$50,2,0)
)</f>
        <v>良好サイン</v>
      </c>
      <c r="F2111" t="str">
        <f xml:space="preserve">
IF(A2111="","",
VLOOKUP(MOD(ROW(A2111)-2, 参照用!$J$12) + 1,参照用!$N$1:$P$50,3,0)
)</f>
        <v>元気</v>
      </c>
      <c r="G2111">
        <f xml:space="preserve">
IF(A2111="","",
IFERROR(
INDEX(中間シート!$B:$CB,
MATCH(A2111&amp;B2111,中間シート!$A$1:$A$149,0),
MATCH(F2111,中間シート!$B$2:$CB$2,0)
),
"")
)</f>
        <v>0</v>
      </c>
      <c r="H2111">
        <f t="shared" si="96"/>
        <v>0</v>
      </c>
      <c r="I2111" t="str">
        <f t="shared" si="97"/>
        <v/>
      </c>
      <c r="J2111">
        <f xml:space="preserve">
_xlfn.SWITCH(E2111,
"良好サイン",H2111*VLOOKUP(F2111,参照用!$P$2:$Q$55,2,0),
"注意サイン",H2111*VLOOKUP(F2111,参照用!$P$2:$Q$55,2,0),
""
)</f>
        <v>0</v>
      </c>
      <c r="K2111" s="20">
        <f t="shared" si="98"/>
        <v>60</v>
      </c>
    </row>
    <row r="2112" spans="1:11" x14ac:dyDescent="0.2">
      <c r="A2112" s="8">
        <f>IF(INDEX(中間シート!B$1:B$149,QUOTIENT(ROW(A2112)-2, 参照用!$J$12) + 3,1)&gt;0,
INDEX(中間シート!B$1:B$149,QUOTIENT(ROW(A2112)-2, 参照用!$J$12) + 3,1),
"")</f>
        <v>46043</v>
      </c>
      <c r="B2112" s="8" t="str">
        <f>IF(INDEX(中間シート!D$1:D$149,QUOTIENT(ROW(B2112)-2, 参照用!$J$12) + 3,1)&gt;0,
INDEX(中間シート!D$1:D$149,QUOTIENT(ROW(B2112)-2, 参照用!$J$12) + 3,1),
"")</f>
        <v>朝</v>
      </c>
      <c r="C2112" s="8" t="str">
        <f>INDEX(中間シート!$A$1:$AZ$149,MATCH(A2112&amp;B2112,中間シート!$A$1:$A$149,0),MATCH(C$1,中間シート!$A$2:$AZ$2,0))</f>
        <v/>
      </c>
      <c r="D2112" s="8" t="str">
        <f>INDEX(中間シート!$A$1:$AZ$149,MATCH($A2112&amp;$B2112,中間シート!$A$1:$A$149,0),MATCH(D$1,中間シート!$A$2:$AZ$2,0))</f>
        <v/>
      </c>
      <c r="E2112" t="str">
        <f>IF(
A2112="","",
VLOOKUP(MOD(ROW(A2112)-2, 参照用!$J$12) + 1,参照用!$N$1:$P$50,2,0)
)</f>
        <v>良好サイン</v>
      </c>
      <c r="F2112" t="str">
        <f xml:space="preserve">
IF(A2112="","",
VLOOKUP(MOD(ROW(A2112)-2, 参照用!$J$12) + 1,参照用!$N$1:$P$50,3,0)
)</f>
        <v>やる気あり</v>
      </c>
      <c r="G2112">
        <f xml:space="preserve">
IF(A2112="","",
IFERROR(
INDEX(中間シート!$B:$CB,
MATCH(A2112&amp;B2112,中間シート!$A$1:$A$149,0),
MATCH(F2112,中間シート!$B$2:$CB$2,0)
),
"")
)</f>
        <v>0</v>
      </c>
      <c r="H2112">
        <f t="shared" si="96"/>
        <v>0</v>
      </c>
      <c r="I2112" t="str">
        <f t="shared" si="97"/>
        <v/>
      </c>
      <c r="J2112">
        <f xml:space="preserve">
_xlfn.SWITCH(E2112,
"良好サイン",H2112*VLOOKUP(F2112,参照用!$P$2:$Q$55,2,0),
"注意サイン",H2112*VLOOKUP(F2112,参照用!$P$2:$Q$55,2,0),
""
)</f>
        <v>0</v>
      </c>
      <c r="K2112" s="20">
        <f t="shared" si="98"/>
        <v>60</v>
      </c>
    </row>
    <row r="2113" spans="1:11" x14ac:dyDescent="0.2">
      <c r="A2113" s="8">
        <f>IF(INDEX(中間シート!B$1:B$149,QUOTIENT(ROW(A2113)-2, 参照用!$J$12) + 3,1)&gt;0,
INDEX(中間シート!B$1:B$149,QUOTIENT(ROW(A2113)-2, 参照用!$J$12) + 3,1),
"")</f>
        <v>46043</v>
      </c>
      <c r="B2113" s="8" t="str">
        <f>IF(INDEX(中間シート!D$1:D$149,QUOTIENT(ROW(B2113)-2, 参照用!$J$12) + 3,1)&gt;0,
INDEX(中間シート!D$1:D$149,QUOTIENT(ROW(B2113)-2, 参照用!$J$12) + 3,1),
"")</f>
        <v>朝</v>
      </c>
      <c r="C2113" s="8" t="str">
        <f>INDEX(中間シート!$A$1:$AZ$149,MATCH(A2113&amp;B2113,中間シート!$A$1:$A$149,0),MATCH(C$1,中間シート!$A$2:$AZ$2,0))</f>
        <v/>
      </c>
      <c r="D2113" s="8" t="str">
        <f>INDEX(中間シート!$A$1:$AZ$149,MATCH($A2113&amp;$B2113,中間シート!$A$1:$A$149,0),MATCH(D$1,中間シート!$A$2:$AZ$2,0))</f>
        <v/>
      </c>
      <c r="E2113" t="str">
        <f>IF(
A2113="","",
VLOOKUP(MOD(ROW(A2113)-2, 参照用!$J$12) + 1,参照用!$N$1:$P$50,2,0)
)</f>
        <v>良好サイン</v>
      </c>
      <c r="F2113" t="str">
        <f xml:space="preserve">
IF(A2113="","",
VLOOKUP(MOD(ROW(A2113)-2, 参照用!$J$12) + 1,参照用!$N$1:$P$50,3,0)
)</f>
        <v>心に余裕</v>
      </c>
      <c r="G2113">
        <f xml:space="preserve">
IF(A2113="","",
IFERROR(
INDEX(中間シート!$B:$CB,
MATCH(A2113&amp;B2113,中間シート!$A$1:$A$149,0),
MATCH(F2113,中間シート!$B$2:$CB$2,0)
),
"")
)</f>
        <v>0</v>
      </c>
      <c r="H2113">
        <f t="shared" si="96"/>
        <v>0</v>
      </c>
      <c r="I2113" t="str">
        <f t="shared" si="97"/>
        <v/>
      </c>
      <c r="J2113">
        <f xml:space="preserve">
_xlfn.SWITCH(E2113,
"良好サイン",H2113*VLOOKUP(F2113,参照用!$P$2:$Q$55,2,0),
"注意サイン",H2113*VLOOKUP(F2113,参照用!$P$2:$Q$55,2,0),
""
)</f>
        <v>0</v>
      </c>
      <c r="K2113" s="20">
        <f t="shared" si="98"/>
        <v>60</v>
      </c>
    </row>
    <row r="2114" spans="1:11" x14ac:dyDescent="0.2">
      <c r="A2114" s="8">
        <f>IF(INDEX(中間シート!B$1:B$149,QUOTIENT(ROW(A2114)-2, 参照用!$J$12) + 3,1)&gt;0,
INDEX(中間シート!B$1:B$149,QUOTIENT(ROW(A2114)-2, 参照用!$J$12) + 3,1),
"")</f>
        <v>46043</v>
      </c>
      <c r="B2114" s="8" t="str">
        <f>IF(INDEX(中間シート!D$1:D$149,QUOTIENT(ROW(B2114)-2, 参照用!$J$12) + 3,1)&gt;0,
INDEX(中間シート!D$1:D$149,QUOTIENT(ROW(B2114)-2, 参照用!$J$12) + 3,1),
"")</f>
        <v>朝</v>
      </c>
      <c r="C2114" s="8" t="str">
        <f>INDEX(中間シート!$A$1:$AZ$149,MATCH(A2114&amp;B2114,中間シート!$A$1:$A$149,0),MATCH(C$1,中間シート!$A$2:$AZ$2,0))</f>
        <v/>
      </c>
      <c r="D2114" s="8" t="str">
        <f>INDEX(中間シート!$A$1:$AZ$149,MATCH($A2114&amp;$B2114,中間シート!$A$1:$A$149,0),MATCH(D$1,中間シート!$A$2:$AZ$2,0))</f>
        <v/>
      </c>
      <c r="E2114" t="str">
        <f>IF(
A2114="","",
VLOOKUP(MOD(ROW(A2114)-2, 参照用!$J$12) + 1,参照用!$N$1:$P$50,2,0)
)</f>
        <v>良好サイン</v>
      </c>
      <c r="F2114" t="str">
        <f xml:space="preserve">
IF(A2114="","",
VLOOKUP(MOD(ROW(A2114)-2, 参照用!$J$12) + 1,参照用!$N$1:$P$50,3,0)
)</f>
        <v>イキイキ</v>
      </c>
      <c r="G2114">
        <f xml:space="preserve">
IF(A2114="","",
IFERROR(
INDEX(中間シート!$B:$CB,
MATCH(A2114&amp;B2114,中間シート!$A$1:$A$149,0),
MATCH(F2114,中間シート!$B$2:$CB$2,0)
),
"")
)</f>
        <v>0</v>
      </c>
      <c r="H2114">
        <f t="shared" si="96"/>
        <v>0</v>
      </c>
      <c r="I2114" t="str">
        <f t="shared" si="97"/>
        <v/>
      </c>
      <c r="J2114">
        <f xml:space="preserve">
_xlfn.SWITCH(E2114,
"良好サイン",H2114*VLOOKUP(F2114,参照用!$P$2:$Q$55,2,0),
"注意サイン",H2114*VLOOKUP(F2114,参照用!$P$2:$Q$55,2,0),
""
)</f>
        <v>0</v>
      </c>
      <c r="K2114" s="20">
        <f t="shared" si="98"/>
        <v>60</v>
      </c>
    </row>
    <row r="2115" spans="1:11" x14ac:dyDescent="0.2">
      <c r="A2115" s="8">
        <f>IF(INDEX(中間シート!B$1:B$149,QUOTIENT(ROW(A2115)-2, 参照用!$J$12) + 3,1)&gt;0,
INDEX(中間シート!B$1:B$149,QUOTIENT(ROW(A2115)-2, 参照用!$J$12) + 3,1),
"")</f>
        <v>46043</v>
      </c>
      <c r="B2115" s="8" t="str">
        <f>IF(INDEX(中間シート!D$1:D$149,QUOTIENT(ROW(B2115)-2, 参照用!$J$12) + 3,1)&gt;0,
INDEX(中間シート!D$1:D$149,QUOTIENT(ROW(B2115)-2, 参照用!$J$12) + 3,1),
"")</f>
        <v>朝</v>
      </c>
      <c r="C2115" s="8" t="str">
        <f>INDEX(中間シート!$A$1:$AZ$149,MATCH(A2115&amp;B2115,中間シート!$A$1:$A$149,0),MATCH(C$1,中間シート!$A$2:$AZ$2,0))</f>
        <v/>
      </c>
      <c r="D2115" s="8" t="str">
        <f>INDEX(中間シート!$A$1:$AZ$149,MATCH($A2115&amp;$B2115,中間シート!$A$1:$A$149,0),MATCH(D$1,中間シート!$A$2:$AZ$2,0))</f>
        <v/>
      </c>
      <c r="E2115" t="str">
        <f>IF(
A2115="","",
VLOOKUP(MOD(ROW(A2115)-2, 参照用!$J$12) + 1,参照用!$N$1:$P$50,2,0)
)</f>
        <v>良好サイン</v>
      </c>
      <c r="F2115" t="str">
        <f xml:space="preserve">
IF(A2115="","",
VLOOKUP(MOD(ROW(A2115)-2, 参照用!$J$12) + 1,参照用!$N$1:$P$50,3,0)
)</f>
        <v>活動的</v>
      </c>
      <c r="G2115">
        <f xml:space="preserve">
IF(A2115="","",
IFERROR(
INDEX(中間シート!$B:$CB,
MATCH(A2115&amp;B2115,中間シート!$A$1:$A$149,0),
MATCH(F2115,中間シート!$B$2:$CB$2,0)
),
"")
)</f>
        <v>0</v>
      </c>
      <c r="H2115">
        <f t="shared" ref="H2115:H2178" si="99">IFERROR(IF(VALUE(G2115)&gt;100,"",VALUE(G2115)),"")</f>
        <v>0</v>
      </c>
      <c r="I2115" t="str">
        <f t="shared" ref="I2115:I2178" si="100">IF(H2115="",G2115,"")</f>
        <v/>
      </c>
      <c r="J2115">
        <f xml:space="preserve">
_xlfn.SWITCH(E2115,
"良好サイン",H2115*VLOOKUP(F2115,参照用!$P$2:$Q$55,2,0),
"注意サイン",H2115*VLOOKUP(F2115,参照用!$P$2:$Q$55,2,0),
""
)</f>
        <v>0</v>
      </c>
      <c r="K2115" s="20">
        <f t="shared" ref="K2115:K2178" si="101">IFERROR(IF(A2115="","",(60+SUMIFS($J$1:$J$3999,$A$1:$A$3999,A2115,$B$1:$B$3999,B2115)))
/
(1+SUMIFS(H:H,A:A,A2115,B:B,B2115,E:E,"悪化サイン")),"")</f>
        <v>60</v>
      </c>
    </row>
    <row r="2116" spans="1:11" x14ac:dyDescent="0.2">
      <c r="A2116" s="8">
        <f>IF(INDEX(中間シート!B$1:B$149,QUOTIENT(ROW(A2116)-2, 参照用!$J$12) + 3,1)&gt;0,
INDEX(中間シート!B$1:B$149,QUOTIENT(ROW(A2116)-2, 参照用!$J$12) + 3,1),
"")</f>
        <v>46043</v>
      </c>
      <c r="B2116" s="8" t="str">
        <f>IF(INDEX(中間シート!D$1:D$149,QUOTIENT(ROW(B2116)-2, 参照用!$J$12) + 3,1)&gt;0,
INDEX(中間シート!D$1:D$149,QUOTIENT(ROW(B2116)-2, 参照用!$J$12) + 3,1),
"")</f>
        <v>朝</v>
      </c>
      <c r="C2116" s="8" t="str">
        <f>INDEX(中間シート!$A$1:$AZ$149,MATCH(A2116&amp;B2116,中間シート!$A$1:$A$149,0),MATCH(C$1,中間シート!$A$2:$AZ$2,0))</f>
        <v/>
      </c>
      <c r="D2116" s="8" t="str">
        <f>INDEX(中間シート!$A$1:$AZ$149,MATCH($A2116&amp;$B2116,中間シート!$A$1:$A$149,0),MATCH(D$1,中間シート!$A$2:$AZ$2,0))</f>
        <v/>
      </c>
      <c r="E2116" t="str">
        <f>IF(
A2116="","",
VLOOKUP(MOD(ROW(A2116)-2, 参照用!$J$12) + 1,参照用!$N$1:$P$50,2,0)
)</f>
        <v>注意サイン</v>
      </c>
      <c r="F2116" t="str">
        <f xml:space="preserve">
IF(A2116="","",
VLOOKUP(MOD(ROW(A2116)-2, 参照用!$J$12) + 1,参照用!$N$1:$P$50,3,0)
)</f>
        <v>ため息が増加</v>
      </c>
      <c r="G2116">
        <f xml:space="preserve">
IF(A2116="","",
IFERROR(
INDEX(中間シート!$B:$CB,
MATCH(A2116&amp;B2116,中間シート!$A$1:$A$149,0),
MATCH(F2116,中間シート!$B$2:$CB$2,0)
),
"")
)</f>
        <v>0</v>
      </c>
      <c r="H2116">
        <f t="shared" si="99"/>
        <v>0</v>
      </c>
      <c r="I2116" t="str">
        <f t="shared" si="100"/>
        <v/>
      </c>
      <c r="J2116">
        <f xml:space="preserve">
_xlfn.SWITCH(E2116,
"良好サイン",H2116*VLOOKUP(F2116,参照用!$P$2:$Q$55,2,0),
"注意サイン",H2116*VLOOKUP(F2116,参照用!$P$2:$Q$55,2,0),
""
)</f>
        <v>0</v>
      </c>
      <c r="K2116" s="20">
        <f t="shared" si="101"/>
        <v>60</v>
      </c>
    </row>
    <row r="2117" spans="1:11" x14ac:dyDescent="0.2">
      <c r="A2117" s="8">
        <f>IF(INDEX(中間シート!B$1:B$149,QUOTIENT(ROW(A2117)-2, 参照用!$J$12) + 3,1)&gt;0,
INDEX(中間シート!B$1:B$149,QUOTIENT(ROW(A2117)-2, 参照用!$J$12) + 3,1),
"")</f>
        <v>46043</v>
      </c>
      <c r="B2117" s="8" t="str">
        <f>IF(INDEX(中間シート!D$1:D$149,QUOTIENT(ROW(B2117)-2, 参照用!$J$12) + 3,1)&gt;0,
INDEX(中間シート!D$1:D$149,QUOTIENT(ROW(B2117)-2, 参照用!$J$12) + 3,1),
"")</f>
        <v>朝</v>
      </c>
      <c r="C2117" s="8" t="str">
        <f>INDEX(中間シート!$A$1:$AZ$149,MATCH(A2117&amp;B2117,中間シート!$A$1:$A$149,0),MATCH(C$1,中間シート!$A$2:$AZ$2,0))</f>
        <v/>
      </c>
      <c r="D2117" s="8" t="str">
        <f>INDEX(中間シート!$A$1:$AZ$149,MATCH($A2117&amp;$B2117,中間シート!$A$1:$A$149,0),MATCH(D$1,中間シート!$A$2:$AZ$2,0))</f>
        <v/>
      </c>
      <c r="E2117" t="str">
        <f>IF(
A2117="","",
VLOOKUP(MOD(ROW(A2117)-2, 参照用!$J$12) + 1,参照用!$N$1:$P$50,2,0)
)</f>
        <v>注意サイン</v>
      </c>
      <c r="F2117" t="str">
        <f xml:space="preserve">
IF(A2117="","",
VLOOKUP(MOD(ROW(A2117)-2, 参照用!$J$12) + 1,参照用!$N$1:$P$50,3,0)
)</f>
        <v>もやもや</v>
      </c>
      <c r="G2117">
        <f xml:space="preserve">
IF(A2117="","",
IFERROR(
INDEX(中間シート!$B:$CB,
MATCH(A2117&amp;B2117,中間シート!$A$1:$A$149,0),
MATCH(F2117,中間シート!$B$2:$CB$2,0)
),
"")
)</f>
        <v>0</v>
      </c>
      <c r="H2117">
        <f t="shared" si="99"/>
        <v>0</v>
      </c>
      <c r="I2117" t="str">
        <f t="shared" si="100"/>
        <v/>
      </c>
      <c r="J2117">
        <f xml:space="preserve">
_xlfn.SWITCH(E2117,
"良好サイン",H2117*VLOOKUP(F2117,参照用!$P$2:$Q$55,2,0),
"注意サイン",H2117*VLOOKUP(F2117,参照用!$P$2:$Q$55,2,0),
""
)</f>
        <v>0</v>
      </c>
      <c r="K2117" s="20">
        <f t="shared" si="101"/>
        <v>60</v>
      </c>
    </row>
    <row r="2118" spans="1:11" x14ac:dyDescent="0.2">
      <c r="A2118" s="8">
        <f>IF(INDEX(中間シート!B$1:B$149,QUOTIENT(ROW(A2118)-2, 参照用!$J$12) + 3,1)&gt;0,
INDEX(中間シート!B$1:B$149,QUOTIENT(ROW(A2118)-2, 参照用!$J$12) + 3,1),
"")</f>
        <v>46043</v>
      </c>
      <c r="B2118" s="8" t="str">
        <f>IF(INDEX(中間シート!D$1:D$149,QUOTIENT(ROW(B2118)-2, 参照用!$J$12) + 3,1)&gt;0,
INDEX(中間シート!D$1:D$149,QUOTIENT(ROW(B2118)-2, 参照用!$J$12) + 3,1),
"")</f>
        <v>朝</v>
      </c>
      <c r="C2118" s="8" t="str">
        <f>INDEX(中間シート!$A$1:$AZ$149,MATCH(A2118&amp;B2118,中間シート!$A$1:$A$149,0),MATCH(C$1,中間シート!$A$2:$AZ$2,0))</f>
        <v/>
      </c>
      <c r="D2118" s="8" t="str">
        <f>INDEX(中間シート!$A$1:$AZ$149,MATCH($A2118&amp;$B2118,中間シート!$A$1:$A$149,0),MATCH(D$1,中間シート!$A$2:$AZ$2,0))</f>
        <v/>
      </c>
      <c r="E2118" t="str">
        <f>IF(
A2118="","",
VLOOKUP(MOD(ROW(A2118)-2, 参照用!$J$12) + 1,参照用!$N$1:$P$50,2,0)
)</f>
        <v>注意サイン</v>
      </c>
      <c r="F2118" t="str">
        <f xml:space="preserve">
IF(A2118="","",
VLOOKUP(MOD(ROW(A2118)-2, 参照用!$J$12) + 1,参照用!$N$1:$P$50,3,0)
)</f>
        <v>だるい</v>
      </c>
      <c r="G2118">
        <f xml:space="preserve">
IF(A2118="","",
IFERROR(
INDEX(中間シート!$B:$CB,
MATCH(A2118&amp;B2118,中間シート!$A$1:$A$149,0),
MATCH(F2118,中間シート!$B$2:$CB$2,0)
),
"")
)</f>
        <v>0</v>
      </c>
      <c r="H2118">
        <f t="shared" si="99"/>
        <v>0</v>
      </c>
      <c r="I2118" t="str">
        <f t="shared" si="100"/>
        <v/>
      </c>
      <c r="J2118">
        <f xml:space="preserve">
_xlfn.SWITCH(E2118,
"良好サイン",H2118*VLOOKUP(F2118,参照用!$P$2:$Q$55,2,0),
"注意サイン",H2118*VLOOKUP(F2118,参照用!$P$2:$Q$55,2,0),
""
)</f>
        <v>0</v>
      </c>
      <c r="K2118" s="20">
        <f t="shared" si="101"/>
        <v>60</v>
      </c>
    </row>
    <row r="2119" spans="1:11" x14ac:dyDescent="0.2">
      <c r="A2119" s="8">
        <f>IF(INDEX(中間シート!B$1:B$149,QUOTIENT(ROW(A2119)-2, 参照用!$J$12) + 3,1)&gt;0,
INDEX(中間シート!B$1:B$149,QUOTIENT(ROW(A2119)-2, 参照用!$J$12) + 3,1),
"")</f>
        <v>46043</v>
      </c>
      <c r="B2119" s="8" t="str">
        <f>IF(INDEX(中間シート!D$1:D$149,QUOTIENT(ROW(B2119)-2, 参照用!$J$12) + 3,1)&gt;0,
INDEX(中間シート!D$1:D$149,QUOTIENT(ROW(B2119)-2, 参照用!$J$12) + 3,1),
"")</f>
        <v>朝</v>
      </c>
      <c r="C2119" s="8" t="str">
        <f>INDEX(中間シート!$A$1:$AZ$149,MATCH(A2119&amp;B2119,中間シート!$A$1:$A$149,0),MATCH(C$1,中間シート!$A$2:$AZ$2,0))</f>
        <v/>
      </c>
      <c r="D2119" s="8" t="str">
        <f>INDEX(中間シート!$A$1:$AZ$149,MATCH($A2119&amp;$B2119,中間シート!$A$1:$A$149,0),MATCH(D$1,中間シート!$A$2:$AZ$2,0))</f>
        <v/>
      </c>
      <c r="E2119" t="str">
        <f>IF(
A2119="","",
VLOOKUP(MOD(ROW(A2119)-2, 参照用!$J$12) + 1,参照用!$N$1:$P$50,2,0)
)</f>
        <v>注意サイン</v>
      </c>
      <c r="F2119" t="str">
        <f xml:space="preserve">
IF(A2119="","",
VLOOKUP(MOD(ROW(A2119)-2, 参照用!$J$12) + 1,参照用!$N$1:$P$50,3,0)
)</f>
        <v>ぼーっとする</v>
      </c>
      <c r="G2119">
        <f xml:space="preserve">
IF(A2119="","",
IFERROR(
INDEX(中間シート!$B:$CB,
MATCH(A2119&amp;B2119,中間シート!$A$1:$A$149,0),
MATCH(F2119,中間シート!$B$2:$CB$2,0)
),
"")
)</f>
        <v>0</v>
      </c>
      <c r="H2119">
        <f t="shared" si="99"/>
        <v>0</v>
      </c>
      <c r="I2119" t="str">
        <f t="shared" si="100"/>
        <v/>
      </c>
      <c r="J2119">
        <f xml:space="preserve">
_xlfn.SWITCH(E2119,
"良好サイン",H2119*VLOOKUP(F2119,参照用!$P$2:$Q$55,2,0),
"注意サイン",H2119*VLOOKUP(F2119,参照用!$P$2:$Q$55,2,0),
""
)</f>
        <v>0</v>
      </c>
      <c r="K2119" s="20">
        <f t="shared" si="101"/>
        <v>60</v>
      </c>
    </row>
    <row r="2120" spans="1:11" x14ac:dyDescent="0.2">
      <c r="A2120" s="8">
        <f>IF(INDEX(中間シート!B$1:B$149,QUOTIENT(ROW(A2120)-2, 参照用!$J$12) + 3,1)&gt;0,
INDEX(中間シート!B$1:B$149,QUOTIENT(ROW(A2120)-2, 参照用!$J$12) + 3,1),
"")</f>
        <v>46043</v>
      </c>
      <c r="B2120" s="8" t="str">
        <f>IF(INDEX(中間シート!D$1:D$149,QUOTIENT(ROW(B2120)-2, 参照用!$J$12) + 3,1)&gt;0,
INDEX(中間シート!D$1:D$149,QUOTIENT(ROW(B2120)-2, 参照用!$J$12) + 3,1),
"")</f>
        <v>朝</v>
      </c>
      <c r="C2120" s="8" t="str">
        <f>INDEX(中間シート!$A$1:$AZ$149,MATCH(A2120&amp;B2120,中間シート!$A$1:$A$149,0),MATCH(C$1,中間シート!$A$2:$AZ$2,0))</f>
        <v/>
      </c>
      <c r="D2120" s="8" t="str">
        <f>INDEX(中間シート!$A$1:$AZ$149,MATCH($A2120&amp;$B2120,中間シート!$A$1:$A$149,0),MATCH(D$1,中間シート!$A$2:$AZ$2,0))</f>
        <v/>
      </c>
      <c r="E2120" t="str">
        <f>IF(
A2120="","",
VLOOKUP(MOD(ROW(A2120)-2, 参照用!$J$12) + 1,参照用!$N$1:$P$50,2,0)
)</f>
        <v>注意サイン</v>
      </c>
      <c r="F2120" t="str">
        <f xml:space="preserve">
IF(A2120="","",
VLOOKUP(MOD(ROW(A2120)-2, 参照用!$J$12) + 1,参照用!$N$1:$P$50,3,0)
)</f>
        <v>協調性が低下</v>
      </c>
      <c r="G2120">
        <f xml:space="preserve">
IF(A2120="","",
IFERROR(
INDEX(中間シート!$B:$CB,
MATCH(A2120&amp;B2120,中間シート!$A$1:$A$149,0),
MATCH(F2120,中間シート!$B$2:$CB$2,0)
),
"")
)</f>
        <v>0</v>
      </c>
      <c r="H2120">
        <f t="shared" si="99"/>
        <v>0</v>
      </c>
      <c r="I2120" t="str">
        <f t="shared" si="100"/>
        <v/>
      </c>
      <c r="J2120">
        <f xml:space="preserve">
_xlfn.SWITCH(E2120,
"良好サイン",H2120*VLOOKUP(F2120,参照用!$P$2:$Q$55,2,0),
"注意サイン",H2120*VLOOKUP(F2120,参照用!$P$2:$Q$55,2,0),
""
)</f>
        <v>0</v>
      </c>
      <c r="K2120" s="20">
        <f t="shared" si="101"/>
        <v>60</v>
      </c>
    </row>
    <row r="2121" spans="1:11" x14ac:dyDescent="0.2">
      <c r="A2121" s="8">
        <f>IF(INDEX(中間シート!B$1:B$149,QUOTIENT(ROW(A2121)-2, 参照用!$J$12) + 3,1)&gt;0,
INDEX(中間シート!B$1:B$149,QUOTIENT(ROW(A2121)-2, 参照用!$J$12) + 3,1),
"")</f>
        <v>46043</v>
      </c>
      <c r="B2121" s="8" t="str">
        <f>IF(INDEX(中間シート!D$1:D$149,QUOTIENT(ROW(B2121)-2, 参照用!$J$12) + 3,1)&gt;0,
INDEX(中間シート!D$1:D$149,QUOTIENT(ROW(B2121)-2, 参照用!$J$12) + 3,1),
"")</f>
        <v>朝</v>
      </c>
      <c r="C2121" s="8" t="str">
        <f>INDEX(中間シート!$A$1:$AZ$149,MATCH(A2121&amp;B2121,中間シート!$A$1:$A$149,0),MATCH(C$1,中間シート!$A$2:$AZ$2,0))</f>
        <v/>
      </c>
      <c r="D2121" s="8" t="str">
        <f>INDEX(中間シート!$A$1:$AZ$149,MATCH($A2121&amp;$B2121,中間シート!$A$1:$A$149,0),MATCH(D$1,中間シート!$A$2:$AZ$2,0))</f>
        <v/>
      </c>
      <c r="E2121" t="str">
        <f>IF(
A2121="","",
VLOOKUP(MOD(ROW(A2121)-2, 参照用!$J$12) + 1,参照用!$N$1:$P$50,2,0)
)</f>
        <v>注意サイン</v>
      </c>
      <c r="F2121" t="str">
        <f xml:space="preserve">
IF(A2121="","",
VLOOKUP(MOD(ROW(A2121)-2, 参照用!$J$12) + 1,参照用!$N$1:$P$50,3,0)
)</f>
        <v>憂鬱</v>
      </c>
      <c r="G2121">
        <f xml:space="preserve">
IF(A2121="","",
IFERROR(
INDEX(中間シート!$B:$CB,
MATCH(A2121&amp;B2121,中間シート!$A$1:$A$149,0),
MATCH(F2121,中間シート!$B$2:$CB$2,0)
),
"")
)</f>
        <v>0</v>
      </c>
      <c r="H2121">
        <f t="shared" si="99"/>
        <v>0</v>
      </c>
      <c r="I2121" t="str">
        <f t="shared" si="100"/>
        <v/>
      </c>
      <c r="J2121">
        <f xml:space="preserve">
_xlfn.SWITCH(E2121,
"良好サイン",H2121*VLOOKUP(F2121,参照用!$P$2:$Q$55,2,0),
"注意サイン",H2121*VLOOKUP(F2121,参照用!$P$2:$Q$55,2,0),
""
)</f>
        <v>0</v>
      </c>
      <c r="K2121" s="20">
        <f t="shared" si="101"/>
        <v>60</v>
      </c>
    </row>
    <row r="2122" spans="1:11" x14ac:dyDescent="0.2">
      <c r="A2122" s="8">
        <f>IF(INDEX(中間シート!B$1:B$149,QUOTIENT(ROW(A2122)-2, 参照用!$J$12) + 3,1)&gt;0,
INDEX(中間シート!B$1:B$149,QUOTIENT(ROW(A2122)-2, 参照用!$J$12) + 3,1),
"")</f>
        <v>46043</v>
      </c>
      <c r="B2122" s="8" t="str">
        <f>IF(INDEX(中間シート!D$1:D$149,QUOTIENT(ROW(B2122)-2, 参照用!$J$12) + 3,1)&gt;0,
INDEX(中間シート!D$1:D$149,QUOTIENT(ROW(B2122)-2, 参照用!$J$12) + 3,1),
"")</f>
        <v>朝</v>
      </c>
      <c r="C2122" s="8" t="str">
        <f>INDEX(中間シート!$A$1:$AZ$149,MATCH(A2122&amp;B2122,中間シート!$A$1:$A$149,0),MATCH(C$1,中間シート!$A$2:$AZ$2,0))</f>
        <v/>
      </c>
      <c r="D2122" s="8" t="str">
        <f>INDEX(中間シート!$A$1:$AZ$149,MATCH($A2122&amp;$B2122,中間シート!$A$1:$A$149,0),MATCH(D$1,中間シート!$A$2:$AZ$2,0))</f>
        <v/>
      </c>
      <c r="E2122" t="str">
        <f>IF(
A2122="","",
VLOOKUP(MOD(ROW(A2122)-2, 参照用!$J$12) + 1,参照用!$N$1:$P$50,2,0)
)</f>
        <v>注意サイン</v>
      </c>
      <c r="F2122" t="str">
        <f xml:space="preserve">
IF(A2122="","",
VLOOKUP(MOD(ROW(A2122)-2, 参照用!$J$12) + 1,参照用!$N$1:$P$50,3,0)
)</f>
        <v>やる気が無い</v>
      </c>
      <c r="G2122">
        <f xml:space="preserve">
IF(A2122="","",
IFERROR(
INDEX(中間シート!$B:$CB,
MATCH(A2122&amp;B2122,中間シート!$A$1:$A$149,0),
MATCH(F2122,中間シート!$B$2:$CB$2,0)
),
"")
)</f>
        <v>0</v>
      </c>
      <c r="H2122">
        <f t="shared" si="99"/>
        <v>0</v>
      </c>
      <c r="I2122" t="str">
        <f t="shared" si="100"/>
        <v/>
      </c>
      <c r="J2122">
        <f xml:space="preserve">
_xlfn.SWITCH(E2122,
"良好サイン",H2122*VLOOKUP(F2122,参照用!$P$2:$Q$55,2,0),
"注意サイン",H2122*VLOOKUP(F2122,参照用!$P$2:$Q$55,2,0),
""
)</f>
        <v>0</v>
      </c>
      <c r="K2122" s="20">
        <f t="shared" si="101"/>
        <v>60</v>
      </c>
    </row>
    <row r="2123" spans="1:11" x14ac:dyDescent="0.2">
      <c r="A2123" s="8">
        <f>IF(INDEX(中間シート!B$1:B$149,QUOTIENT(ROW(A2123)-2, 参照用!$J$12) + 3,1)&gt;0,
INDEX(中間シート!B$1:B$149,QUOTIENT(ROW(A2123)-2, 参照用!$J$12) + 3,1),
"")</f>
        <v>46043</v>
      </c>
      <c r="B2123" s="8" t="str">
        <f>IF(INDEX(中間シート!D$1:D$149,QUOTIENT(ROW(B2123)-2, 参照用!$J$12) + 3,1)&gt;0,
INDEX(中間シート!D$1:D$149,QUOTIENT(ROW(B2123)-2, 参照用!$J$12) + 3,1),
"")</f>
        <v>朝</v>
      </c>
      <c r="C2123" s="8" t="str">
        <f>INDEX(中間シート!$A$1:$AZ$149,MATCH(A2123&amp;B2123,中間シート!$A$1:$A$149,0),MATCH(C$1,中間シート!$A$2:$AZ$2,0))</f>
        <v/>
      </c>
      <c r="D2123" s="8" t="str">
        <f>INDEX(中間シート!$A$1:$AZ$149,MATCH($A2123&amp;$B2123,中間シート!$A$1:$A$149,0),MATCH(D$1,中間シート!$A$2:$AZ$2,0))</f>
        <v/>
      </c>
      <c r="E2123" t="str">
        <f>IF(
A2123="","",
VLOOKUP(MOD(ROW(A2123)-2, 参照用!$J$12) + 1,参照用!$N$1:$P$50,2,0)
)</f>
        <v>注意サイン</v>
      </c>
      <c r="F2123" t="str">
        <f xml:space="preserve">
IF(A2123="","",
VLOOKUP(MOD(ROW(A2123)-2, 参照用!$J$12) + 1,参照用!$N$1:$P$50,3,0)
)</f>
        <v>物忘れ</v>
      </c>
      <c r="G2123">
        <f xml:space="preserve">
IF(A2123="","",
IFERROR(
INDEX(中間シート!$B:$CB,
MATCH(A2123&amp;B2123,中間シート!$A$1:$A$149,0),
MATCH(F2123,中間シート!$B$2:$CB$2,0)
),
"")
)</f>
        <v>0</v>
      </c>
      <c r="H2123">
        <f t="shared" si="99"/>
        <v>0</v>
      </c>
      <c r="I2123" t="str">
        <f t="shared" si="100"/>
        <v/>
      </c>
      <c r="J2123">
        <f xml:space="preserve">
_xlfn.SWITCH(E2123,
"良好サイン",H2123*VLOOKUP(F2123,参照用!$P$2:$Q$55,2,0),
"注意サイン",H2123*VLOOKUP(F2123,参照用!$P$2:$Q$55,2,0),
""
)</f>
        <v>0</v>
      </c>
      <c r="K2123" s="20">
        <f t="shared" si="101"/>
        <v>60</v>
      </c>
    </row>
    <row r="2124" spans="1:11" x14ac:dyDescent="0.2">
      <c r="A2124" s="8">
        <f>IF(INDEX(中間シート!B$1:B$149,QUOTIENT(ROW(A2124)-2, 参照用!$J$12) + 3,1)&gt;0,
INDEX(中間シート!B$1:B$149,QUOTIENT(ROW(A2124)-2, 参照用!$J$12) + 3,1),
"")</f>
        <v>46043</v>
      </c>
      <c r="B2124" s="8" t="str">
        <f>IF(INDEX(中間シート!D$1:D$149,QUOTIENT(ROW(B2124)-2, 参照用!$J$12) + 3,1)&gt;0,
INDEX(中間シート!D$1:D$149,QUOTIENT(ROW(B2124)-2, 参照用!$J$12) + 3,1),
"")</f>
        <v>朝</v>
      </c>
      <c r="C2124" s="8" t="str">
        <f>INDEX(中間シート!$A$1:$AZ$149,MATCH(A2124&amp;B2124,中間シート!$A$1:$A$149,0),MATCH(C$1,中間シート!$A$2:$AZ$2,0))</f>
        <v/>
      </c>
      <c r="D2124" s="8" t="str">
        <f>INDEX(中間シート!$A$1:$AZ$149,MATCH($A2124&amp;$B2124,中間シート!$A$1:$A$149,0),MATCH(D$1,中間シート!$A$2:$AZ$2,0))</f>
        <v/>
      </c>
      <c r="E2124" t="str">
        <f>IF(
A2124="","",
VLOOKUP(MOD(ROW(A2124)-2, 参照用!$J$12) + 1,参照用!$N$1:$P$50,2,0)
)</f>
        <v>悪化サイン</v>
      </c>
      <c r="F2124" t="str">
        <f xml:space="preserve">
IF(A2124="","",
VLOOKUP(MOD(ROW(A2124)-2, 参照用!$J$12) + 1,参照用!$N$1:$P$50,3,0)
)</f>
        <v>イライラ</v>
      </c>
      <c r="G2124">
        <f xml:space="preserve">
IF(A2124="","",
IFERROR(
INDEX(中間シート!$B:$CB,
MATCH(A2124&amp;B2124,中間シート!$A$1:$A$149,0),
MATCH(F2124,中間シート!$B$2:$CB$2,0)
),
"")
)</f>
        <v>0</v>
      </c>
      <c r="H2124">
        <f t="shared" si="99"/>
        <v>0</v>
      </c>
      <c r="I2124" t="str">
        <f t="shared" si="100"/>
        <v/>
      </c>
      <c r="J2124" t="str">
        <f xml:space="preserve">
_xlfn.SWITCH(E2124,
"良好サイン",H2124*VLOOKUP(F2124,参照用!$P$2:$Q$55,2,0),
"注意サイン",H2124*VLOOKUP(F2124,参照用!$P$2:$Q$55,2,0),
""
)</f>
        <v/>
      </c>
      <c r="K2124" s="20">
        <f t="shared" si="101"/>
        <v>60</v>
      </c>
    </row>
    <row r="2125" spans="1:11" x14ac:dyDescent="0.2">
      <c r="A2125" s="8">
        <f>IF(INDEX(中間シート!B$1:B$149,QUOTIENT(ROW(A2125)-2, 参照用!$J$12) + 3,1)&gt;0,
INDEX(中間シート!B$1:B$149,QUOTIENT(ROW(A2125)-2, 参照用!$J$12) + 3,1),
"")</f>
        <v>46043</v>
      </c>
      <c r="B2125" s="8" t="str">
        <f>IF(INDEX(中間シート!D$1:D$149,QUOTIENT(ROW(B2125)-2, 参照用!$J$12) + 3,1)&gt;0,
INDEX(中間シート!D$1:D$149,QUOTIENT(ROW(B2125)-2, 参照用!$J$12) + 3,1),
"")</f>
        <v>朝</v>
      </c>
      <c r="C2125" s="8" t="str">
        <f>INDEX(中間シート!$A$1:$AZ$149,MATCH(A2125&amp;B2125,中間シート!$A$1:$A$149,0),MATCH(C$1,中間シート!$A$2:$AZ$2,0))</f>
        <v/>
      </c>
      <c r="D2125" s="8" t="str">
        <f>INDEX(中間シート!$A$1:$AZ$149,MATCH($A2125&amp;$B2125,中間シート!$A$1:$A$149,0),MATCH(D$1,中間シート!$A$2:$AZ$2,0))</f>
        <v/>
      </c>
      <c r="E2125" t="str">
        <f>IF(
A2125="","",
VLOOKUP(MOD(ROW(A2125)-2, 参照用!$J$12) + 1,参照用!$N$1:$P$50,2,0)
)</f>
        <v>悪化サイン</v>
      </c>
      <c r="F2125" t="str">
        <f xml:space="preserve">
IF(A2125="","",
VLOOKUP(MOD(ROW(A2125)-2, 参照用!$J$12) + 1,参照用!$N$1:$P$50,3,0)
)</f>
        <v>恐怖心</v>
      </c>
      <c r="G2125">
        <f xml:space="preserve">
IF(A2125="","",
IFERROR(
INDEX(中間シート!$B:$CB,
MATCH(A2125&amp;B2125,中間シート!$A$1:$A$149,0),
MATCH(F2125,中間シート!$B$2:$CB$2,0)
),
"")
)</f>
        <v>0</v>
      </c>
      <c r="H2125">
        <f t="shared" si="99"/>
        <v>0</v>
      </c>
      <c r="I2125" t="str">
        <f t="shared" si="100"/>
        <v/>
      </c>
      <c r="J2125" t="str">
        <f xml:space="preserve">
_xlfn.SWITCH(E2125,
"良好サイン",H2125*VLOOKUP(F2125,参照用!$P$2:$Q$55,2,0),
"注意サイン",H2125*VLOOKUP(F2125,参照用!$P$2:$Q$55,2,0),
""
)</f>
        <v/>
      </c>
      <c r="K2125" s="20">
        <f t="shared" si="101"/>
        <v>60</v>
      </c>
    </row>
    <row r="2126" spans="1:11" x14ac:dyDescent="0.2">
      <c r="A2126" s="8">
        <f>IF(INDEX(中間シート!B$1:B$149,QUOTIENT(ROW(A2126)-2, 参照用!$J$12) + 3,1)&gt;0,
INDEX(中間シート!B$1:B$149,QUOTIENT(ROW(A2126)-2, 参照用!$J$12) + 3,1),
"")</f>
        <v>46043</v>
      </c>
      <c r="B2126" s="8" t="str">
        <f>IF(INDEX(中間シート!D$1:D$149,QUOTIENT(ROW(B2126)-2, 参照用!$J$12) + 3,1)&gt;0,
INDEX(中間シート!D$1:D$149,QUOTIENT(ROW(B2126)-2, 参照用!$J$12) + 3,1),
"")</f>
        <v>朝</v>
      </c>
      <c r="C2126" s="8" t="str">
        <f>INDEX(中間シート!$A$1:$AZ$149,MATCH(A2126&amp;B2126,中間シート!$A$1:$A$149,0),MATCH(C$1,中間シート!$A$2:$AZ$2,0))</f>
        <v/>
      </c>
      <c r="D2126" s="8" t="str">
        <f>INDEX(中間シート!$A$1:$AZ$149,MATCH($A2126&amp;$B2126,中間シート!$A$1:$A$149,0),MATCH(D$1,中間シート!$A$2:$AZ$2,0))</f>
        <v/>
      </c>
      <c r="E2126" t="str">
        <f>IF(
A2126="","",
VLOOKUP(MOD(ROW(A2126)-2, 参照用!$J$12) + 1,参照用!$N$1:$P$50,2,0)
)</f>
        <v>悪化サイン</v>
      </c>
      <c r="F2126" t="str">
        <f xml:space="preserve">
IF(A2126="","",
VLOOKUP(MOD(ROW(A2126)-2, 参照用!$J$12) + 1,参照用!$N$1:$P$50,3,0)
)</f>
        <v>外出不可</v>
      </c>
      <c r="G2126">
        <f xml:space="preserve">
IF(A2126="","",
IFERROR(
INDEX(中間シート!$B:$CB,
MATCH(A2126&amp;B2126,中間シート!$A$1:$A$149,0),
MATCH(F2126,中間シート!$B$2:$CB$2,0)
),
"")
)</f>
        <v>0</v>
      </c>
      <c r="H2126">
        <f t="shared" si="99"/>
        <v>0</v>
      </c>
      <c r="I2126" t="str">
        <f t="shared" si="100"/>
        <v/>
      </c>
      <c r="J2126" t="str">
        <f xml:space="preserve">
_xlfn.SWITCH(E2126,
"良好サイン",H2126*VLOOKUP(F2126,参照用!$P$2:$Q$55,2,0),
"注意サイン",H2126*VLOOKUP(F2126,参照用!$P$2:$Q$55,2,0),
""
)</f>
        <v/>
      </c>
      <c r="K2126" s="20">
        <f t="shared" si="101"/>
        <v>60</v>
      </c>
    </row>
    <row r="2127" spans="1:11" x14ac:dyDescent="0.2">
      <c r="A2127" s="8">
        <f>IF(INDEX(中間シート!B$1:B$149,QUOTIENT(ROW(A2127)-2, 参照用!$J$12) + 3,1)&gt;0,
INDEX(中間シート!B$1:B$149,QUOTIENT(ROW(A2127)-2, 参照用!$J$12) + 3,1),
"")</f>
        <v>46043</v>
      </c>
      <c r="B2127" s="8" t="str">
        <f>IF(INDEX(中間シート!D$1:D$149,QUOTIENT(ROW(B2127)-2, 参照用!$J$12) + 3,1)&gt;0,
INDEX(中間シート!D$1:D$149,QUOTIENT(ROW(B2127)-2, 参照用!$J$12) + 3,1),
"")</f>
        <v>朝</v>
      </c>
      <c r="C2127" s="8" t="str">
        <f>INDEX(中間シート!$A$1:$AZ$149,MATCH(A2127&amp;B2127,中間シート!$A$1:$A$149,0),MATCH(C$1,中間シート!$A$2:$AZ$2,0))</f>
        <v/>
      </c>
      <c r="D2127" s="8" t="str">
        <f>INDEX(中間シート!$A$1:$AZ$149,MATCH($A2127&amp;$B2127,中間シート!$A$1:$A$149,0),MATCH(D$1,中間シート!$A$2:$AZ$2,0))</f>
        <v/>
      </c>
      <c r="E2127" t="str">
        <f>IF(
A2127="","",
VLOOKUP(MOD(ROW(A2127)-2, 参照用!$J$12) + 1,参照用!$N$1:$P$50,2,0)
)</f>
        <v>悪化サイン</v>
      </c>
      <c r="F2127" t="str">
        <f xml:space="preserve">
IF(A2127="","",
VLOOKUP(MOD(ROW(A2127)-2, 参照用!$J$12) + 1,参照用!$N$1:$P$50,3,0)
)</f>
        <v>思考不能</v>
      </c>
      <c r="G2127">
        <f xml:space="preserve">
IF(A2127="","",
IFERROR(
INDEX(中間シート!$B:$CB,
MATCH(A2127&amp;B2127,中間シート!$A$1:$A$149,0),
MATCH(F2127,中間シート!$B$2:$CB$2,0)
),
"")
)</f>
        <v>0</v>
      </c>
      <c r="H2127">
        <f t="shared" si="99"/>
        <v>0</v>
      </c>
      <c r="I2127" t="str">
        <f t="shared" si="100"/>
        <v/>
      </c>
      <c r="J2127" t="str">
        <f xml:space="preserve">
_xlfn.SWITCH(E2127,
"良好サイン",H2127*VLOOKUP(F2127,参照用!$P$2:$Q$55,2,0),
"注意サイン",H2127*VLOOKUP(F2127,参照用!$P$2:$Q$55,2,0),
""
)</f>
        <v/>
      </c>
      <c r="K2127" s="20">
        <f t="shared" si="101"/>
        <v>60</v>
      </c>
    </row>
    <row r="2128" spans="1:11" x14ac:dyDescent="0.2">
      <c r="A2128" s="8">
        <f>IF(INDEX(中間シート!B$1:B$149,QUOTIENT(ROW(A2128)-2, 参照用!$J$12) + 3,1)&gt;0,
INDEX(中間シート!B$1:B$149,QUOTIENT(ROW(A2128)-2, 参照用!$J$12) + 3,1),
"")</f>
        <v>46043</v>
      </c>
      <c r="B2128" s="8" t="str">
        <f>IF(INDEX(中間シート!D$1:D$149,QUOTIENT(ROW(B2128)-2, 参照用!$J$12) + 3,1)&gt;0,
INDEX(中間シート!D$1:D$149,QUOTIENT(ROW(B2128)-2, 参照用!$J$12) + 3,1),
"")</f>
        <v>朝</v>
      </c>
      <c r="C2128" s="8" t="str">
        <f>INDEX(中間シート!$A$1:$AZ$149,MATCH(A2128&amp;B2128,中間シート!$A$1:$A$149,0),MATCH(C$1,中間シート!$A$2:$AZ$2,0))</f>
        <v/>
      </c>
      <c r="D2128" s="8" t="str">
        <f>INDEX(中間シート!$A$1:$AZ$149,MATCH($A2128&amp;$B2128,中間シート!$A$1:$A$149,0),MATCH(D$1,中間シート!$A$2:$AZ$2,0))</f>
        <v/>
      </c>
      <c r="E2128" t="str">
        <f>IF(
A2128="","",
VLOOKUP(MOD(ROW(A2128)-2, 参照用!$J$12) + 1,参照用!$N$1:$P$50,2,0)
)</f>
        <v>悪化サイン</v>
      </c>
      <c r="F2128" t="str">
        <f xml:space="preserve">
IF(A2128="","",
VLOOKUP(MOD(ROW(A2128)-2, 参照用!$J$12) + 1,参照用!$N$1:$P$50,3,0)
)</f>
        <v>人間不信</v>
      </c>
      <c r="G2128">
        <f xml:space="preserve">
IF(A2128="","",
IFERROR(
INDEX(中間シート!$B:$CB,
MATCH(A2128&amp;B2128,中間シート!$A$1:$A$149,0),
MATCH(F2128,中間シート!$B$2:$CB$2,0)
),
"")
)</f>
        <v>0</v>
      </c>
      <c r="H2128">
        <f t="shared" si="99"/>
        <v>0</v>
      </c>
      <c r="I2128" t="str">
        <f t="shared" si="100"/>
        <v/>
      </c>
      <c r="J2128" t="str">
        <f xml:space="preserve">
_xlfn.SWITCH(E2128,
"良好サイン",H2128*VLOOKUP(F2128,参照用!$P$2:$Q$55,2,0),
"注意サイン",H2128*VLOOKUP(F2128,参照用!$P$2:$Q$55,2,0),
""
)</f>
        <v/>
      </c>
      <c r="K2128" s="20">
        <f t="shared" si="101"/>
        <v>60</v>
      </c>
    </row>
    <row r="2129" spans="1:11" x14ac:dyDescent="0.2">
      <c r="A2129" s="8">
        <f>IF(INDEX(中間シート!B$1:B$149,QUOTIENT(ROW(A2129)-2, 参照用!$J$12) + 3,1)&gt;0,
INDEX(中間シート!B$1:B$149,QUOTIENT(ROW(A2129)-2, 参照用!$J$12) + 3,1),
"")</f>
        <v>46043</v>
      </c>
      <c r="B2129" s="8" t="str">
        <f>IF(INDEX(中間シート!D$1:D$149,QUOTIENT(ROW(B2129)-2, 参照用!$J$12) + 3,1)&gt;0,
INDEX(中間シート!D$1:D$149,QUOTIENT(ROW(B2129)-2, 参照用!$J$12) + 3,1),
"")</f>
        <v>朝</v>
      </c>
      <c r="C2129" s="8" t="str">
        <f>INDEX(中間シート!$A$1:$AZ$149,MATCH(A2129&amp;B2129,中間シート!$A$1:$A$149,0),MATCH(C$1,中間シート!$A$2:$AZ$2,0))</f>
        <v/>
      </c>
      <c r="D2129" s="8" t="str">
        <f>INDEX(中間シート!$A$1:$AZ$149,MATCH($A2129&amp;$B2129,中間シート!$A$1:$A$149,0),MATCH(D$1,中間シート!$A$2:$AZ$2,0))</f>
        <v/>
      </c>
      <c r="E2129" t="str">
        <f>IF(
A2129="","",
VLOOKUP(MOD(ROW(A2129)-2, 参照用!$J$12) + 1,参照用!$N$1:$P$50,2,0)
)</f>
        <v>悪化サイン</v>
      </c>
      <c r="F2129" t="str">
        <f xml:space="preserve">
IF(A2129="","",
VLOOKUP(MOD(ROW(A2129)-2, 参照用!$J$12) + 1,参照用!$N$1:$P$50,3,0)
)</f>
        <v>破壊衝動</v>
      </c>
      <c r="G2129">
        <f xml:space="preserve">
IF(A2129="","",
IFERROR(
INDEX(中間シート!$B:$CB,
MATCH(A2129&amp;B2129,中間シート!$A$1:$A$149,0),
MATCH(F2129,中間シート!$B$2:$CB$2,0)
),
"")
)</f>
        <v>0</v>
      </c>
      <c r="H2129">
        <f t="shared" si="99"/>
        <v>0</v>
      </c>
      <c r="I2129" t="str">
        <f t="shared" si="100"/>
        <v/>
      </c>
      <c r="J2129" t="str">
        <f xml:space="preserve">
_xlfn.SWITCH(E2129,
"良好サイン",H2129*VLOOKUP(F2129,参照用!$P$2:$Q$55,2,0),
"注意サイン",H2129*VLOOKUP(F2129,参照用!$P$2:$Q$55,2,0),
""
)</f>
        <v/>
      </c>
      <c r="K2129" s="20">
        <f t="shared" si="101"/>
        <v>60</v>
      </c>
    </row>
    <row r="2130" spans="1:11" x14ac:dyDescent="0.2">
      <c r="A2130" s="8">
        <f>IF(INDEX(中間シート!B$1:B$149,QUOTIENT(ROW(A2130)-2, 参照用!$J$12) + 3,1)&gt;0,
INDEX(中間シート!B$1:B$149,QUOTIENT(ROW(A2130)-2, 参照用!$J$12) + 3,1),
"")</f>
        <v>46043</v>
      </c>
      <c r="B2130" s="8" t="str">
        <f>IF(INDEX(中間シート!D$1:D$149,QUOTIENT(ROW(B2130)-2, 参照用!$J$12) + 3,1)&gt;0,
INDEX(中間シート!D$1:D$149,QUOTIENT(ROW(B2130)-2, 参照用!$J$12) + 3,1),
"")</f>
        <v>朝</v>
      </c>
      <c r="C2130" s="8" t="str">
        <f>INDEX(中間シート!$A$1:$AZ$149,MATCH(A2130&amp;B2130,中間シート!$A$1:$A$149,0),MATCH(C$1,中間シート!$A$2:$AZ$2,0))</f>
        <v/>
      </c>
      <c r="D2130" s="8" t="str">
        <f>INDEX(中間シート!$A$1:$AZ$149,MATCH($A2130&amp;$B2130,中間シート!$A$1:$A$149,0),MATCH(D$1,中間シート!$A$2:$AZ$2,0))</f>
        <v/>
      </c>
      <c r="E2130" t="str">
        <f>IF(
A2130="","",
VLOOKUP(MOD(ROW(A2130)-2, 参照用!$J$12) + 1,参照用!$N$1:$P$50,2,0)
)</f>
        <v>リカバリー</v>
      </c>
      <c r="F2130" t="str">
        <f xml:space="preserve">
IF(A2130="","",
VLOOKUP(MOD(ROW(A2130)-2, 参照用!$J$12) + 1,参照用!$N$1:$P$50,3,0)
)</f>
        <v>ストレッチ</v>
      </c>
      <c r="G2130">
        <f xml:space="preserve">
IF(A2130="","",
IFERROR(
INDEX(中間シート!$B:$CB,
MATCH(A2130&amp;B2130,中間シート!$A$1:$A$149,0),
MATCH(F2130,中間シート!$B$2:$CB$2,0)
),
"")
)</f>
        <v>0</v>
      </c>
      <c r="H2130">
        <f t="shared" si="99"/>
        <v>0</v>
      </c>
      <c r="I2130" t="str">
        <f t="shared" si="100"/>
        <v/>
      </c>
      <c r="J2130" t="str">
        <f xml:space="preserve">
_xlfn.SWITCH(E2130,
"良好サイン",H2130*VLOOKUP(F2130,参照用!$P$2:$Q$55,2,0),
"注意サイン",H2130*VLOOKUP(F2130,参照用!$P$2:$Q$55,2,0),
""
)</f>
        <v/>
      </c>
      <c r="K2130" s="20">
        <f t="shared" si="101"/>
        <v>60</v>
      </c>
    </row>
    <row r="2131" spans="1:11" x14ac:dyDescent="0.2">
      <c r="A2131" s="8">
        <f>IF(INDEX(中間シート!B$1:B$149,QUOTIENT(ROW(A2131)-2, 参照用!$J$12) + 3,1)&gt;0,
INDEX(中間シート!B$1:B$149,QUOTIENT(ROW(A2131)-2, 参照用!$J$12) + 3,1),
"")</f>
        <v>46043</v>
      </c>
      <c r="B2131" s="8" t="str">
        <f>IF(INDEX(中間シート!D$1:D$149,QUOTIENT(ROW(B2131)-2, 参照用!$J$12) + 3,1)&gt;0,
INDEX(中間シート!D$1:D$149,QUOTIENT(ROW(B2131)-2, 参照用!$J$12) + 3,1),
"")</f>
        <v>朝</v>
      </c>
      <c r="C2131" s="8" t="str">
        <f>INDEX(中間シート!$A$1:$AZ$149,MATCH(A2131&amp;B2131,中間シート!$A$1:$A$149,0),MATCH(C$1,中間シート!$A$2:$AZ$2,0))</f>
        <v/>
      </c>
      <c r="D2131" s="8" t="str">
        <f>INDEX(中間シート!$A$1:$AZ$149,MATCH($A2131&amp;$B2131,中間シート!$A$1:$A$149,0),MATCH(D$1,中間シート!$A$2:$AZ$2,0))</f>
        <v/>
      </c>
      <c r="E2131" t="str">
        <f>IF(
A2131="","",
VLOOKUP(MOD(ROW(A2131)-2, 参照用!$J$12) + 1,参照用!$N$1:$P$50,2,0)
)</f>
        <v>リカバリー</v>
      </c>
      <c r="F2131" t="str">
        <f xml:space="preserve">
IF(A2131="","",
VLOOKUP(MOD(ROW(A2131)-2, 参照用!$J$12) + 1,参照用!$N$1:$P$50,3,0)
)</f>
        <v>仮眠</v>
      </c>
      <c r="G2131">
        <f xml:space="preserve">
IF(A2131="","",
IFERROR(
INDEX(中間シート!$B:$CB,
MATCH(A2131&amp;B2131,中間シート!$A$1:$A$149,0),
MATCH(F2131,中間シート!$B$2:$CB$2,0)
),
"")
)</f>
        <v>0</v>
      </c>
      <c r="H2131">
        <f t="shared" si="99"/>
        <v>0</v>
      </c>
      <c r="I2131" t="str">
        <f t="shared" si="100"/>
        <v/>
      </c>
      <c r="J2131" t="str">
        <f xml:space="preserve">
_xlfn.SWITCH(E2131,
"良好サイン",H2131*VLOOKUP(F2131,参照用!$P$2:$Q$55,2,0),
"注意サイン",H2131*VLOOKUP(F2131,参照用!$P$2:$Q$55,2,0),
""
)</f>
        <v/>
      </c>
      <c r="K2131" s="20">
        <f t="shared" si="101"/>
        <v>60</v>
      </c>
    </row>
    <row r="2132" spans="1:11" x14ac:dyDescent="0.2">
      <c r="A2132" s="8">
        <f>IF(INDEX(中間シート!B$1:B$149,QUOTIENT(ROW(A2132)-2, 参照用!$J$12) + 3,1)&gt;0,
INDEX(中間シート!B$1:B$149,QUOTIENT(ROW(A2132)-2, 参照用!$J$12) + 3,1),
"")</f>
        <v>46043</v>
      </c>
      <c r="B2132" s="8" t="str">
        <f>IF(INDEX(中間シート!D$1:D$149,QUOTIENT(ROW(B2132)-2, 参照用!$J$12) + 3,1)&gt;0,
INDEX(中間シート!D$1:D$149,QUOTIENT(ROW(B2132)-2, 参照用!$J$12) + 3,1),
"")</f>
        <v>朝</v>
      </c>
      <c r="C2132" s="8" t="str">
        <f>INDEX(中間シート!$A$1:$AZ$149,MATCH(A2132&amp;B2132,中間シート!$A$1:$A$149,0),MATCH(C$1,中間シート!$A$2:$AZ$2,0))</f>
        <v/>
      </c>
      <c r="D2132" s="8" t="str">
        <f>INDEX(中間シート!$A$1:$AZ$149,MATCH($A2132&amp;$B2132,中間シート!$A$1:$A$149,0),MATCH(D$1,中間シート!$A$2:$AZ$2,0))</f>
        <v/>
      </c>
      <c r="E2132" t="str">
        <f>IF(
A2132="","",
VLOOKUP(MOD(ROW(A2132)-2, 参照用!$J$12) + 1,参照用!$N$1:$P$50,2,0)
)</f>
        <v>リカバリー</v>
      </c>
      <c r="F2132" t="str">
        <f xml:space="preserve">
IF(A2132="","",
VLOOKUP(MOD(ROW(A2132)-2, 参照用!$J$12) + 1,参照用!$N$1:$P$50,3,0)
)</f>
        <v>音楽</v>
      </c>
      <c r="G2132">
        <f xml:space="preserve">
IF(A2132="","",
IFERROR(
INDEX(中間シート!$B:$CB,
MATCH(A2132&amp;B2132,中間シート!$A$1:$A$149,0),
MATCH(F2132,中間シート!$B$2:$CB$2,0)
),
"")
)</f>
        <v>0</v>
      </c>
      <c r="H2132">
        <f t="shared" si="99"/>
        <v>0</v>
      </c>
      <c r="I2132" t="str">
        <f t="shared" si="100"/>
        <v/>
      </c>
      <c r="J2132" t="str">
        <f xml:space="preserve">
_xlfn.SWITCH(E2132,
"良好サイン",H2132*VLOOKUP(F2132,参照用!$P$2:$Q$55,2,0),
"注意サイン",H2132*VLOOKUP(F2132,参照用!$P$2:$Q$55,2,0),
""
)</f>
        <v/>
      </c>
      <c r="K2132" s="20">
        <f t="shared" si="101"/>
        <v>60</v>
      </c>
    </row>
    <row r="2133" spans="1:11" x14ac:dyDescent="0.2">
      <c r="A2133" s="8">
        <f>IF(INDEX(中間シート!B$1:B$149,QUOTIENT(ROW(A2133)-2, 参照用!$J$12) + 3,1)&gt;0,
INDEX(中間シート!B$1:B$149,QUOTIENT(ROW(A2133)-2, 参照用!$J$12) + 3,1),
"")</f>
        <v>46043</v>
      </c>
      <c r="B2133" s="8" t="str">
        <f>IF(INDEX(中間シート!D$1:D$149,QUOTIENT(ROW(B2133)-2, 参照用!$J$12) + 3,1)&gt;0,
INDEX(中間シート!D$1:D$149,QUOTIENT(ROW(B2133)-2, 参照用!$J$12) + 3,1),
"")</f>
        <v>朝</v>
      </c>
      <c r="C2133" s="8" t="str">
        <f>INDEX(中間シート!$A$1:$AZ$149,MATCH(A2133&amp;B2133,中間シート!$A$1:$A$149,0),MATCH(C$1,中間シート!$A$2:$AZ$2,0))</f>
        <v/>
      </c>
      <c r="D2133" s="8" t="str">
        <f>INDEX(中間シート!$A$1:$AZ$149,MATCH($A2133&amp;$B2133,中間シート!$A$1:$A$149,0),MATCH(D$1,中間シート!$A$2:$AZ$2,0))</f>
        <v/>
      </c>
      <c r="E2133" t="str">
        <f>IF(
A2133="","",
VLOOKUP(MOD(ROW(A2133)-2, 参照用!$J$12) + 1,参照用!$N$1:$P$50,2,0)
)</f>
        <v>リカバリー</v>
      </c>
      <c r="F2133" t="str">
        <f xml:space="preserve">
IF(A2133="","",
VLOOKUP(MOD(ROW(A2133)-2, 参照用!$J$12) + 1,参照用!$N$1:$P$50,3,0)
)</f>
        <v>頓服</v>
      </c>
      <c r="G2133">
        <f xml:space="preserve">
IF(A2133="","",
IFERROR(
INDEX(中間シート!$B:$CB,
MATCH(A2133&amp;B2133,中間シート!$A$1:$A$149,0),
MATCH(F2133,中間シート!$B$2:$CB$2,0)
),
"")
)</f>
        <v>0</v>
      </c>
      <c r="H2133">
        <f t="shared" si="99"/>
        <v>0</v>
      </c>
      <c r="I2133" t="str">
        <f t="shared" si="100"/>
        <v/>
      </c>
      <c r="J2133" t="str">
        <f xml:space="preserve">
_xlfn.SWITCH(E2133,
"良好サイン",H2133*VLOOKUP(F2133,参照用!$P$2:$Q$55,2,0),
"注意サイン",H2133*VLOOKUP(F2133,参照用!$P$2:$Q$55,2,0),
""
)</f>
        <v/>
      </c>
      <c r="K2133" s="20">
        <f t="shared" si="101"/>
        <v>60</v>
      </c>
    </row>
    <row r="2134" spans="1:11" x14ac:dyDescent="0.2">
      <c r="A2134" s="8">
        <f>IF(INDEX(中間シート!B$1:B$149,QUOTIENT(ROW(A2134)-2, 参照用!$J$12) + 3,1)&gt;0,
INDEX(中間シート!B$1:B$149,QUOTIENT(ROW(A2134)-2, 参照用!$J$12) + 3,1),
"")</f>
        <v>46043</v>
      </c>
      <c r="B2134" s="8" t="str">
        <f>IF(INDEX(中間シート!D$1:D$149,QUOTIENT(ROW(B2134)-2, 参照用!$J$12) + 3,1)&gt;0,
INDEX(中間シート!D$1:D$149,QUOTIENT(ROW(B2134)-2, 参照用!$J$12) + 3,1),
"")</f>
        <v>朝</v>
      </c>
      <c r="C2134" s="8" t="str">
        <f>INDEX(中間シート!$A$1:$AZ$149,MATCH(A2134&amp;B2134,中間シート!$A$1:$A$149,0),MATCH(C$1,中間シート!$A$2:$AZ$2,0))</f>
        <v/>
      </c>
      <c r="D2134" s="8" t="str">
        <f>INDEX(中間シート!$A$1:$AZ$149,MATCH($A2134&amp;$B2134,中間シート!$A$1:$A$149,0),MATCH(D$1,中間シート!$A$2:$AZ$2,0))</f>
        <v/>
      </c>
      <c r="E2134" t="str">
        <f>IF(
A2134="","",
VLOOKUP(MOD(ROW(A2134)-2, 参照用!$J$12) + 1,参照用!$N$1:$P$50,2,0)
)</f>
        <v>リカバリー</v>
      </c>
      <c r="F2134" t="str">
        <f xml:space="preserve">
IF(A2134="","",
VLOOKUP(MOD(ROW(A2134)-2, 参照用!$J$12) + 1,参照用!$N$1:$P$50,3,0)
)</f>
        <v>散歩</v>
      </c>
      <c r="G2134">
        <f xml:space="preserve">
IF(A2134="","",
IFERROR(
INDEX(中間シート!$B:$CB,
MATCH(A2134&amp;B2134,中間シート!$A$1:$A$149,0),
MATCH(F2134,中間シート!$B$2:$CB$2,0)
),
"")
)</f>
        <v>0</v>
      </c>
      <c r="H2134">
        <f t="shared" si="99"/>
        <v>0</v>
      </c>
      <c r="I2134" t="str">
        <f t="shared" si="100"/>
        <v/>
      </c>
      <c r="J2134" t="str">
        <f xml:space="preserve">
_xlfn.SWITCH(E2134,
"良好サイン",H2134*VLOOKUP(F2134,参照用!$P$2:$Q$55,2,0),
"注意サイン",H2134*VLOOKUP(F2134,参照用!$P$2:$Q$55,2,0),
""
)</f>
        <v/>
      </c>
      <c r="K2134" s="20">
        <f t="shared" si="101"/>
        <v>60</v>
      </c>
    </row>
    <row r="2135" spans="1:11" x14ac:dyDescent="0.2">
      <c r="A2135" s="8">
        <f>IF(INDEX(中間シート!B$1:B$149,QUOTIENT(ROW(A2135)-2, 参照用!$J$12) + 3,1)&gt;0,
INDEX(中間シート!B$1:B$149,QUOTIENT(ROW(A2135)-2, 参照用!$J$12) + 3,1),
"")</f>
        <v>46043</v>
      </c>
      <c r="B2135" s="8" t="str">
        <f>IF(INDEX(中間シート!D$1:D$149,QUOTIENT(ROW(B2135)-2, 参照用!$J$12) + 3,1)&gt;0,
INDEX(中間シート!D$1:D$149,QUOTIENT(ROW(B2135)-2, 参照用!$J$12) + 3,1),
"")</f>
        <v>朝</v>
      </c>
      <c r="C2135" s="8" t="str">
        <f>INDEX(中間シート!$A$1:$AZ$149,MATCH(A2135&amp;B2135,中間シート!$A$1:$A$149,0),MATCH(C$1,中間シート!$A$2:$AZ$2,0))</f>
        <v/>
      </c>
      <c r="D2135" s="8" t="str">
        <f>INDEX(中間シート!$A$1:$AZ$149,MATCH($A2135&amp;$B2135,中間シート!$A$1:$A$149,0),MATCH(D$1,中間シート!$A$2:$AZ$2,0))</f>
        <v/>
      </c>
      <c r="E2135" t="str">
        <f>IF(
A2135="","",
VLOOKUP(MOD(ROW(A2135)-2, 参照用!$J$12) + 1,参照用!$N$1:$P$50,2,0)
)</f>
        <v>服薬</v>
      </c>
      <c r="F2135" t="str">
        <f xml:space="preserve">
IF(A2135="","",
VLOOKUP(MOD(ROW(A2135)-2, 参照用!$J$12) + 1,参照用!$N$1:$P$50,3,0)
)</f>
        <v>いつもの薬</v>
      </c>
      <c r="G2135">
        <f xml:space="preserve">
IF(A2135="","",
IFERROR(
INDEX(中間シート!$B:$CB,
MATCH(A2135&amp;B2135,中間シート!$A$1:$A$149,0),
MATCH(F2135,中間シート!$B$2:$CB$2,0)
),
"")
)</f>
        <v>0</v>
      </c>
      <c r="H2135">
        <f t="shared" si="99"/>
        <v>0</v>
      </c>
      <c r="I2135" t="str">
        <f t="shared" si="100"/>
        <v/>
      </c>
      <c r="J2135" t="str">
        <f xml:space="preserve">
_xlfn.SWITCH(E2135,
"良好サイン",H2135*VLOOKUP(F2135,参照用!$P$2:$Q$55,2,0),
"注意サイン",H2135*VLOOKUP(F2135,参照用!$P$2:$Q$55,2,0),
""
)</f>
        <v/>
      </c>
      <c r="K2135" s="20">
        <f t="shared" si="101"/>
        <v>60</v>
      </c>
    </row>
    <row r="2136" spans="1:11" x14ac:dyDescent="0.2">
      <c r="A2136" s="8">
        <f>IF(INDEX(中間シート!B$1:B$149,QUOTIENT(ROW(A2136)-2, 参照用!$J$12) + 3,1)&gt;0,
INDEX(中間シート!B$1:B$149,QUOTIENT(ROW(A2136)-2, 参照用!$J$12) + 3,1),
"")</f>
        <v>46043</v>
      </c>
      <c r="B2136" s="8" t="str">
        <f>IF(INDEX(中間シート!D$1:D$149,QUOTIENT(ROW(B2136)-2, 参照用!$J$12) + 3,1)&gt;0,
INDEX(中間シート!D$1:D$149,QUOTIENT(ROW(B2136)-2, 参照用!$J$12) + 3,1),
"")</f>
        <v>朝</v>
      </c>
      <c r="C2136" s="8" t="str">
        <f>INDEX(中間シート!$A$1:$AZ$149,MATCH(A2136&amp;B2136,中間シート!$A$1:$A$149,0),MATCH(C$1,中間シート!$A$2:$AZ$2,0))</f>
        <v/>
      </c>
      <c r="D2136" s="8" t="str">
        <f>INDEX(中間シート!$A$1:$AZ$149,MATCH($A2136&amp;$B2136,中間シート!$A$1:$A$149,0),MATCH(D$1,中間シート!$A$2:$AZ$2,0))</f>
        <v/>
      </c>
      <c r="E2136" t="str">
        <f>IF(
A2136="","",
VLOOKUP(MOD(ROW(A2136)-2, 参照用!$J$12) + 1,参照用!$N$1:$P$50,2,0)
)</f>
        <v>備考</v>
      </c>
      <c r="F2136" t="str">
        <f xml:space="preserve">
IF(A2136="","",
VLOOKUP(MOD(ROW(A2136)-2, 参照用!$J$12) + 1,参照用!$N$1:$P$50,3,0)
)</f>
        <v>コメント</v>
      </c>
      <c r="G2136" t="str">
        <f xml:space="preserve">
IF(A2136="","",
IFERROR(
INDEX(中間シート!$B:$CB,
MATCH(A2136&amp;B2136,中間シート!$A$1:$A$149,0),
MATCH(F2136,中間シート!$B$2:$CB$2,0)
),
"")
)</f>
        <v/>
      </c>
      <c r="H2136" t="str">
        <f t="shared" si="99"/>
        <v/>
      </c>
      <c r="I2136" t="str">
        <f t="shared" si="100"/>
        <v/>
      </c>
      <c r="J2136" t="str">
        <f xml:space="preserve">
_xlfn.SWITCH(E2136,
"良好サイン",H2136*VLOOKUP(F2136,参照用!$P$2:$Q$55,2,0),
"注意サイン",H2136*VLOOKUP(F2136,参照用!$P$2:$Q$55,2,0),
""
)</f>
        <v/>
      </c>
      <c r="K2136" s="20">
        <f t="shared" si="101"/>
        <v>60</v>
      </c>
    </row>
    <row r="2137" spans="1:11" x14ac:dyDescent="0.2">
      <c r="A2137" s="8">
        <f>IF(INDEX(中間シート!B$1:B$149,QUOTIENT(ROW(A2137)-2, 参照用!$J$12) + 3,1)&gt;0,
INDEX(中間シート!B$1:B$149,QUOTIENT(ROW(A2137)-2, 参照用!$J$12) + 3,1),
"")</f>
        <v>46043</v>
      </c>
      <c r="B2137" s="8" t="str">
        <f>IF(INDEX(中間シート!D$1:D$149,QUOTIENT(ROW(B2137)-2, 参照用!$J$12) + 3,1)&gt;0,
INDEX(中間シート!D$1:D$149,QUOTIENT(ROW(B2137)-2, 参照用!$J$12) + 3,1),
"")</f>
        <v>昼</v>
      </c>
      <c r="C2137" s="8" t="str">
        <f>INDEX(中間シート!$A$1:$AZ$149,MATCH(A2137&amp;B2137,中間シート!$A$1:$A$149,0),MATCH(C$1,中間シート!$A$2:$AZ$2,0))</f>
        <v/>
      </c>
      <c r="D2137" s="8" t="str">
        <f>INDEX(中間シート!$A$1:$AZ$149,MATCH($A2137&amp;$B2137,中間シート!$A$1:$A$149,0),MATCH(D$1,中間シート!$A$2:$AZ$2,0))</f>
        <v/>
      </c>
      <c r="E2137" t="str">
        <f>IF(
A2137="","",
VLOOKUP(MOD(ROW(A2137)-2, 参照用!$J$12) + 1,参照用!$N$1:$P$50,2,0)
)</f>
        <v>日付</v>
      </c>
      <c r="F2137" t="str">
        <f xml:space="preserve">
IF(A2137="","",
VLOOKUP(MOD(ROW(A2137)-2, 参照用!$J$12) + 1,参照用!$N$1:$P$50,3,0)
)</f>
        <v>日付</v>
      </c>
      <c r="G2137">
        <f xml:space="preserve">
IF(A2137="","",
IFERROR(
INDEX(中間シート!$B:$CB,
MATCH(A2137&amp;B2137,中間シート!$A$1:$A$149,0),
MATCH(F2137,中間シート!$B$2:$CB$2,0)
),
"")
)</f>
        <v>46043</v>
      </c>
      <c r="H2137" t="str">
        <f t="shared" si="99"/>
        <v/>
      </c>
      <c r="I2137">
        <f t="shared" si="100"/>
        <v>46043</v>
      </c>
      <c r="J2137" t="str">
        <f xml:space="preserve">
_xlfn.SWITCH(E2137,
"良好サイン",H2137*VLOOKUP(F2137,参照用!$P$2:$Q$55,2,0),
"注意サイン",H2137*VLOOKUP(F2137,参照用!$P$2:$Q$55,2,0),
""
)</f>
        <v/>
      </c>
      <c r="K2137" s="20">
        <f t="shared" si="101"/>
        <v>60</v>
      </c>
    </row>
    <row r="2138" spans="1:11" x14ac:dyDescent="0.2">
      <c r="A2138" s="8">
        <f>IF(INDEX(中間シート!B$1:B$149,QUOTIENT(ROW(A2138)-2, 参照用!$J$12) + 3,1)&gt;0,
INDEX(中間シート!B$1:B$149,QUOTIENT(ROW(A2138)-2, 参照用!$J$12) + 3,1),
"")</f>
        <v>46043</v>
      </c>
      <c r="B2138" s="8" t="str">
        <f>IF(INDEX(中間シート!D$1:D$149,QUOTIENT(ROW(B2138)-2, 参照用!$J$12) + 3,1)&gt;0,
INDEX(中間シート!D$1:D$149,QUOTIENT(ROW(B2138)-2, 参照用!$J$12) + 3,1),
"")</f>
        <v>昼</v>
      </c>
      <c r="C2138" s="8" t="str">
        <f>INDEX(中間シート!$A$1:$AZ$149,MATCH(A2138&amp;B2138,中間シート!$A$1:$A$149,0),MATCH(C$1,中間シート!$A$2:$AZ$2,0))</f>
        <v/>
      </c>
      <c r="D2138" s="8" t="str">
        <f>INDEX(中間シート!$A$1:$AZ$149,MATCH($A2138&amp;$B2138,中間シート!$A$1:$A$149,0),MATCH(D$1,中間シート!$A$2:$AZ$2,0))</f>
        <v/>
      </c>
      <c r="E2138" t="str">
        <f>IF(
A2138="","",
VLOOKUP(MOD(ROW(A2138)-2, 参照用!$J$12) + 1,参照用!$N$1:$P$50,2,0)
)</f>
        <v>曜日</v>
      </c>
      <c r="F2138" t="str">
        <f xml:space="preserve">
IF(A2138="","",
VLOOKUP(MOD(ROW(A2138)-2, 参照用!$J$12) + 1,参照用!$N$1:$P$50,3,0)
)</f>
        <v>曜日</v>
      </c>
      <c r="G2138" t="str">
        <f xml:space="preserve">
IF(A2138="","",
IFERROR(
INDEX(中間シート!$B:$CB,
MATCH(A2138&amp;B2138,中間シート!$A$1:$A$149,0),
MATCH(F2138,中間シート!$B$2:$CB$2,0)
),
"")
)</f>
        <v>水</v>
      </c>
      <c r="H2138" t="str">
        <f t="shared" si="99"/>
        <v/>
      </c>
      <c r="I2138" t="str">
        <f t="shared" si="100"/>
        <v>水</v>
      </c>
      <c r="J2138" t="str">
        <f xml:space="preserve">
_xlfn.SWITCH(E2138,
"良好サイン",H2138*VLOOKUP(F2138,参照用!$P$2:$Q$55,2,0),
"注意サイン",H2138*VLOOKUP(F2138,参照用!$P$2:$Q$55,2,0),
""
)</f>
        <v/>
      </c>
      <c r="K2138" s="20">
        <f t="shared" si="101"/>
        <v>60</v>
      </c>
    </row>
    <row r="2139" spans="1:11" x14ac:dyDescent="0.2">
      <c r="A2139" s="8">
        <f>IF(INDEX(中間シート!B$1:B$149,QUOTIENT(ROW(A2139)-2, 参照用!$J$12) + 3,1)&gt;0,
INDEX(中間シート!B$1:B$149,QUOTIENT(ROW(A2139)-2, 参照用!$J$12) + 3,1),
"")</f>
        <v>46043</v>
      </c>
      <c r="B2139" s="8" t="str">
        <f>IF(INDEX(中間シート!D$1:D$149,QUOTIENT(ROW(B2139)-2, 参照用!$J$12) + 3,1)&gt;0,
INDEX(中間シート!D$1:D$149,QUOTIENT(ROW(B2139)-2, 参照用!$J$12) + 3,1),
"")</f>
        <v>昼</v>
      </c>
      <c r="C2139" s="8" t="str">
        <f>INDEX(中間シート!$A$1:$AZ$149,MATCH(A2139&amp;B2139,中間シート!$A$1:$A$149,0),MATCH(C$1,中間シート!$A$2:$AZ$2,0))</f>
        <v/>
      </c>
      <c r="D2139" s="8" t="str">
        <f>INDEX(中間シート!$A$1:$AZ$149,MATCH($A2139&amp;$B2139,中間シート!$A$1:$A$149,0),MATCH(D$1,中間シート!$A$2:$AZ$2,0))</f>
        <v/>
      </c>
      <c r="E2139" t="str">
        <f>IF(
A2139="","",
VLOOKUP(MOD(ROW(A2139)-2, 参照用!$J$12) + 1,参照用!$N$1:$P$50,2,0)
)</f>
        <v>時間帯</v>
      </c>
      <c r="F2139" t="str">
        <f xml:space="preserve">
IF(A2139="","",
VLOOKUP(MOD(ROW(A2139)-2, 参照用!$J$12) + 1,参照用!$N$1:$P$50,3,0)
)</f>
        <v>時間帯</v>
      </c>
      <c r="G2139" t="str">
        <f xml:space="preserve">
IF(A2139="","",
IFERROR(
INDEX(中間シート!$B:$CB,
MATCH(A2139&amp;B2139,中間シート!$A$1:$A$149,0),
MATCH(F2139,中間シート!$B$2:$CB$2,0)
),
"")
)</f>
        <v>昼</v>
      </c>
      <c r="H2139" t="str">
        <f t="shared" si="99"/>
        <v/>
      </c>
      <c r="I2139" t="str">
        <f t="shared" si="100"/>
        <v>昼</v>
      </c>
      <c r="J2139" t="str">
        <f xml:space="preserve">
_xlfn.SWITCH(E2139,
"良好サイン",H2139*VLOOKUP(F2139,参照用!$P$2:$Q$55,2,0),
"注意サイン",H2139*VLOOKUP(F2139,参照用!$P$2:$Q$55,2,0),
""
)</f>
        <v/>
      </c>
      <c r="K2139" s="20">
        <f t="shared" si="101"/>
        <v>60</v>
      </c>
    </row>
    <row r="2140" spans="1:11" x14ac:dyDescent="0.2">
      <c r="A2140" s="8">
        <f>IF(INDEX(中間シート!B$1:B$149,QUOTIENT(ROW(A2140)-2, 参照用!$J$12) + 3,1)&gt;0,
INDEX(中間シート!B$1:B$149,QUOTIENT(ROW(A2140)-2, 参照用!$J$12) + 3,1),
"")</f>
        <v>46043</v>
      </c>
      <c r="B2140" s="8" t="str">
        <f>IF(INDEX(中間シート!D$1:D$149,QUOTIENT(ROW(B2140)-2, 参照用!$J$12) + 3,1)&gt;0,
INDEX(中間シート!D$1:D$149,QUOTIENT(ROW(B2140)-2, 参照用!$J$12) + 3,1),
"")</f>
        <v>昼</v>
      </c>
      <c r="C2140" s="8" t="str">
        <f>INDEX(中間シート!$A$1:$AZ$149,MATCH(A2140&amp;B2140,中間シート!$A$1:$A$149,0),MATCH(C$1,中間シート!$A$2:$AZ$2,0))</f>
        <v/>
      </c>
      <c r="D2140" s="8" t="str">
        <f>INDEX(中間シート!$A$1:$AZ$149,MATCH($A2140&amp;$B2140,中間シート!$A$1:$A$149,0),MATCH(D$1,中間シート!$A$2:$AZ$2,0))</f>
        <v/>
      </c>
      <c r="E2140" t="str">
        <f>IF(
A2140="","",
VLOOKUP(MOD(ROW(A2140)-2, 参照用!$J$12) + 1,参照用!$N$1:$P$50,2,0)
)</f>
        <v>気候</v>
      </c>
      <c r="F2140" t="str">
        <f xml:space="preserve">
IF(A2140="","",
VLOOKUP(MOD(ROW(A2140)-2, 参照用!$J$12) + 1,参照用!$N$1:$P$50,3,0)
)</f>
        <v>天気</v>
      </c>
      <c r="G2140" t="str">
        <f xml:space="preserve">
IF(A2140="","",
IFERROR(
INDEX(中間シート!$B:$CB,
MATCH(A2140&amp;B2140,中間シート!$A$1:$A$149,0),
MATCH(F2140,中間シート!$B$2:$CB$2,0)
),
"")
)</f>
        <v/>
      </c>
      <c r="H2140" t="str">
        <f t="shared" si="99"/>
        <v/>
      </c>
      <c r="I2140" t="str">
        <f t="shared" si="100"/>
        <v/>
      </c>
      <c r="J2140" t="str">
        <f xml:space="preserve">
_xlfn.SWITCH(E2140,
"良好サイン",H2140*VLOOKUP(F2140,参照用!$P$2:$Q$55,2,0),
"注意サイン",H2140*VLOOKUP(F2140,参照用!$P$2:$Q$55,2,0),
""
)</f>
        <v/>
      </c>
      <c r="K2140" s="20">
        <f t="shared" si="101"/>
        <v>60</v>
      </c>
    </row>
    <row r="2141" spans="1:11" x14ac:dyDescent="0.2">
      <c r="A2141" s="8">
        <f>IF(INDEX(中間シート!B$1:B$149,QUOTIENT(ROW(A2141)-2, 参照用!$J$12) + 3,1)&gt;0,
INDEX(中間シート!B$1:B$149,QUOTIENT(ROW(A2141)-2, 参照用!$J$12) + 3,1),
"")</f>
        <v>46043</v>
      </c>
      <c r="B2141" s="8" t="str">
        <f>IF(INDEX(中間シート!D$1:D$149,QUOTIENT(ROW(B2141)-2, 参照用!$J$12) + 3,1)&gt;0,
INDEX(中間シート!D$1:D$149,QUOTIENT(ROW(B2141)-2, 参照用!$J$12) + 3,1),
"")</f>
        <v>昼</v>
      </c>
      <c r="C2141" s="8" t="str">
        <f>INDEX(中間シート!$A$1:$AZ$149,MATCH(A2141&amp;B2141,中間シート!$A$1:$A$149,0),MATCH(C$1,中間シート!$A$2:$AZ$2,0))</f>
        <v/>
      </c>
      <c r="D2141" s="8" t="str">
        <f>INDEX(中間シート!$A$1:$AZ$149,MATCH($A2141&amp;$B2141,中間シート!$A$1:$A$149,0),MATCH(D$1,中間シート!$A$2:$AZ$2,0))</f>
        <v/>
      </c>
      <c r="E2141" t="str">
        <f>IF(
A2141="","",
VLOOKUP(MOD(ROW(A2141)-2, 参照用!$J$12) + 1,参照用!$N$1:$P$50,2,0)
)</f>
        <v>気候</v>
      </c>
      <c r="F2141" t="str">
        <f xml:space="preserve">
IF(A2141="","",
VLOOKUP(MOD(ROW(A2141)-2, 参照用!$J$12) + 1,参照用!$N$1:$P$50,3,0)
)</f>
        <v>気温</v>
      </c>
      <c r="G2141" t="str">
        <f xml:space="preserve">
IF(A2141="","",
IFERROR(
INDEX(中間シート!$B:$CB,
MATCH(A2141&amp;B2141,中間シート!$A$1:$A$149,0),
MATCH(F2141,中間シート!$B$2:$CB$2,0)
),
"")
)</f>
        <v/>
      </c>
      <c r="H2141" t="str">
        <f t="shared" si="99"/>
        <v/>
      </c>
      <c r="I2141" t="str">
        <f t="shared" si="100"/>
        <v/>
      </c>
      <c r="J2141" t="str">
        <f xml:space="preserve">
_xlfn.SWITCH(E2141,
"良好サイン",H2141*VLOOKUP(F2141,参照用!$P$2:$Q$55,2,0),
"注意サイン",H2141*VLOOKUP(F2141,参照用!$P$2:$Q$55,2,0),
""
)</f>
        <v/>
      </c>
      <c r="K2141" s="20">
        <f t="shared" si="101"/>
        <v>60</v>
      </c>
    </row>
    <row r="2142" spans="1:11" x14ac:dyDescent="0.2">
      <c r="A2142" s="8">
        <f>IF(INDEX(中間シート!B$1:B$149,QUOTIENT(ROW(A2142)-2, 参照用!$J$12) + 3,1)&gt;0,
INDEX(中間シート!B$1:B$149,QUOTIENT(ROW(A2142)-2, 参照用!$J$12) + 3,1),
"")</f>
        <v>46043</v>
      </c>
      <c r="B2142" s="8" t="str">
        <f>IF(INDEX(中間シート!D$1:D$149,QUOTIENT(ROW(B2142)-2, 参照用!$J$12) + 3,1)&gt;0,
INDEX(中間シート!D$1:D$149,QUOTIENT(ROW(B2142)-2, 参照用!$J$12) + 3,1),
"")</f>
        <v>昼</v>
      </c>
      <c r="C2142" s="8" t="str">
        <f>INDEX(中間シート!$A$1:$AZ$149,MATCH(A2142&amp;B2142,中間シート!$A$1:$A$149,0),MATCH(C$1,中間シート!$A$2:$AZ$2,0))</f>
        <v/>
      </c>
      <c r="D2142" s="8" t="str">
        <f>INDEX(中間シート!$A$1:$AZ$149,MATCH($A2142&amp;$B2142,中間シート!$A$1:$A$149,0),MATCH(D$1,中間シート!$A$2:$AZ$2,0))</f>
        <v/>
      </c>
      <c r="E2142" t="str">
        <f>IF(
A2142="","",
VLOOKUP(MOD(ROW(A2142)-2, 参照用!$J$12) + 1,参照用!$N$1:$P$50,2,0)
)</f>
        <v>基礎指標</v>
      </c>
      <c r="F2142" t="str">
        <f xml:space="preserve">
IF(A2142="","",
VLOOKUP(MOD(ROW(A2142)-2, 参照用!$J$12) + 1,参照用!$N$1:$P$50,3,0)
)</f>
        <v>睡眠</v>
      </c>
      <c r="G2142">
        <f xml:space="preserve">
IF(A2142="","",
IFERROR(
INDEX(中間シート!$B:$CB,
MATCH(A2142&amp;B2142,中間シート!$A$1:$A$149,0),
MATCH(F2142,中間シート!$B$2:$CB$2,0)
),
"")
)</f>
        <v>0</v>
      </c>
      <c r="H2142">
        <f t="shared" si="99"/>
        <v>0</v>
      </c>
      <c r="I2142" t="str">
        <f t="shared" si="100"/>
        <v/>
      </c>
      <c r="J2142" t="str">
        <f xml:space="preserve">
_xlfn.SWITCH(E2142,
"良好サイン",H2142*VLOOKUP(F2142,参照用!$P$2:$Q$55,2,0),
"注意サイン",H2142*VLOOKUP(F2142,参照用!$P$2:$Q$55,2,0),
""
)</f>
        <v/>
      </c>
      <c r="K2142" s="20">
        <f t="shared" si="101"/>
        <v>60</v>
      </c>
    </row>
    <row r="2143" spans="1:11" x14ac:dyDescent="0.2">
      <c r="A2143" s="8">
        <f>IF(INDEX(中間シート!B$1:B$149,QUOTIENT(ROW(A2143)-2, 参照用!$J$12) + 3,1)&gt;0,
INDEX(中間シート!B$1:B$149,QUOTIENT(ROW(A2143)-2, 参照用!$J$12) + 3,1),
"")</f>
        <v>46043</v>
      </c>
      <c r="B2143" s="8" t="str">
        <f>IF(INDEX(中間シート!D$1:D$149,QUOTIENT(ROW(B2143)-2, 参照用!$J$12) + 3,1)&gt;0,
INDEX(中間シート!D$1:D$149,QUOTIENT(ROW(B2143)-2, 参照用!$J$12) + 3,1),
"")</f>
        <v>昼</v>
      </c>
      <c r="C2143" s="8" t="str">
        <f>INDEX(中間シート!$A$1:$AZ$149,MATCH(A2143&amp;B2143,中間シート!$A$1:$A$149,0),MATCH(C$1,中間シート!$A$2:$AZ$2,0))</f>
        <v/>
      </c>
      <c r="D2143" s="8" t="str">
        <f>INDEX(中間シート!$A$1:$AZ$149,MATCH($A2143&amp;$B2143,中間シート!$A$1:$A$149,0),MATCH(D$1,中間シート!$A$2:$AZ$2,0))</f>
        <v/>
      </c>
      <c r="E2143" t="str">
        <f>IF(
A2143="","",
VLOOKUP(MOD(ROW(A2143)-2, 参照用!$J$12) + 1,参照用!$N$1:$P$50,2,0)
)</f>
        <v>基礎指標</v>
      </c>
      <c r="F2143" t="str">
        <f xml:space="preserve">
IF(A2143="","",
VLOOKUP(MOD(ROW(A2143)-2, 参照用!$J$12) + 1,参照用!$N$1:$P$50,3,0)
)</f>
        <v>食事</v>
      </c>
      <c r="G2143">
        <f xml:space="preserve">
IF(A2143="","",
IFERROR(
INDEX(中間シート!$B:$CB,
MATCH(A2143&amp;B2143,中間シート!$A$1:$A$149,0),
MATCH(F2143,中間シート!$B$2:$CB$2,0)
),
"")
)</f>
        <v>0</v>
      </c>
      <c r="H2143">
        <f t="shared" si="99"/>
        <v>0</v>
      </c>
      <c r="I2143" t="str">
        <f t="shared" si="100"/>
        <v/>
      </c>
      <c r="J2143" t="str">
        <f xml:space="preserve">
_xlfn.SWITCH(E2143,
"良好サイン",H2143*VLOOKUP(F2143,参照用!$P$2:$Q$55,2,0),
"注意サイン",H2143*VLOOKUP(F2143,参照用!$P$2:$Q$55,2,0),
""
)</f>
        <v/>
      </c>
      <c r="K2143" s="20">
        <f t="shared" si="101"/>
        <v>60</v>
      </c>
    </row>
    <row r="2144" spans="1:11" x14ac:dyDescent="0.2">
      <c r="A2144" s="8">
        <f>IF(INDEX(中間シート!B$1:B$149,QUOTIENT(ROW(A2144)-2, 参照用!$J$12) + 3,1)&gt;0,
INDEX(中間シート!B$1:B$149,QUOTIENT(ROW(A2144)-2, 参照用!$J$12) + 3,1),
"")</f>
        <v>46043</v>
      </c>
      <c r="B2144" s="8" t="str">
        <f>IF(INDEX(中間シート!D$1:D$149,QUOTIENT(ROW(B2144)-2, 参照用!$J$12) + 3,1)&gt;0,
INDEX(中間シート!D$1:D$149,QUOTIENT(ROW(B2144)-2, 参照用!$J$12) + 3,1),
"")</f>
        <v>昼</v>
      </c>
      <c r="C2144" s="8" t="str">
        <f>INDEX(中間シート!$A$1:$AZ$149,MATCH(A2144&amp;B2144,中間シート!$A$1:$A$149,0),MATCH(C$1,中間シート!$A$2:$AZ$2,0))</f>
        <v/>
      </c>
      <c r="D2144" s="8" t="str">
        <f>INDEX(中間シート!$A$1:$AZ$149,MATCH($A2144&amp;$B2144,中間シート!$A$1:$A$149,0),MATCH(D$1,中間シート!$A$2:$AZ$2,0))</f>
        <v/>
      </c>
      <c r="E2144" t="str">
        <f>IF(
A2144="","",
VLOOKUP(MOD(ROW(A2144)-2, 参照用!$J$12) + 1,参照用!$N$1:$P$50,2,0)
)</f>
        <v>基礎指標</v>
      </c>
      <c r="F2144" t="str">
        <f xml:space="preserve">
IF(A2144="","",
VLOOKUP(MOD(ROW(A2144)-2, 参照用!$J$12) + 1,参照用!$N$1:$P$50,3,0)
)</f>
        <v>ストレス</v>
      </c>
      <c r="G2144">
        <f xml:space="preserve">
IF(A2144="","",
IFERROR(
INDEX(中間シート!$B:$CB,
MATCH(A2144&amp;B2144,中間シート!$A$1:$A$149,0),
MATCH(F2144,中間シート!$B$2:$CB$2,0)
),
"")
)</f>
        <v>0</v>
      </c>
      <c r="H2144">
        <f t="shared" si="99"/>
        <v>0</v>
      </c>
      <c r="I2144" t="str">
        <f t="shared" si="100"/>
        <v/>
      </c>
      <c r="J2144" t="str">
        <f xml:space="preserve">
_xlfn.SWITCH(E2144,
"良好サイン",H2144*VLOOKUP(F2144,参照用!$P$2:$Q$55,2,0),
"注意サイン",H2144*VLOOKUP(F2144,参照用!$P$2:$Q$55,2,0),
""
)</f>
        <v/>
      </c>
      <c r="K2144" s="20">
        <f t="shared" si="101"/>
        <v>60</v>
      </c>
    </row>
    <row r="2145" spans="1:11" x14ac:dyDescent="0.2">
      <c r="A2145" s="8">
        <f>IF(INDEX(中間シート!B$1:B$149,QUOTIENT(ROW(A2145)-2, 参照用!$J$12) + 3,1)&gt;0,
INDEX(中間シート!B$1:B$149,QUOTIENT(ROW(A2145)-2, 参照用!$J$12) + 3,1),
"")</f>
        <v>46043</v>
      </c>
      <c r="B2145" s="8" t="str">
        <f>IF(INDEX(中間シート!D$1:D$149,QUOTIENT(ROW(B2145)-2, 参照用!$J$12) + 3,1)&gt;0,
INDEX(中間シート!D$1:D$149,QUOTIENT(ROW(B2145)-2, 参照用!$J$12) + 3,1),
"")</f>
        <v>昼</v>
      </c>
      <c r="C2145" s="8" t="str">
        <f>INDEX(中間シート!$A$1:$AZ$149,MATCH(A2145&amp;B2145,中間シート!$A$1:$A$149,0),MATCH(C$1,中間シート!$A$2:$AZ$2,0))</f>
        <v/>
      </c>
      <c r="D2145" s="8" t="str">
        <f>INDEX(中間シート!$A$1:$AZ$149,MATCH($A2145&amp;$B2145,中間シート!$A$1:$A$149,0),MATCH(D$1,中間シート!$A$2:$AZ$2,0))</f>
        <v/>
      </c>
      <c r="E2145" t="str">
        <f>IF(
A2145="","",
VLOOKUP(MOD(ROW(A2145)-2, 参照用!$J$12) + 1,参照用!$N$1:$P$50,2,0)
)</f>
        <v>良好サイン</v>
      </c>
      <c r="F2145" t="str">
        <f xml:space="preserve">
IF(A2145="","",
VLOOKUP(MOD(ROW(A2145)-2, 参照用!$J$12) + 1,参照用!$N$1:$P$50,3,0)
)</f>
        <v>プラス思考</v>
      </c>
      <c r="G2145">
        <f xml:space="preserve">
IF(A2145="","",
IFERROR(
INDEX(中間シート!$B:$CB,
MATCH(A2145&amp;B2145,中間シート!$A$1:$A$149,0),
MATCH(F2145,中間シート!$B$2:$CB$2,0)
),
"")
)</f>
        <v>0</v>
      </c>
      <c r="H2145">
        <f t="shared" si="99"/>
        <v>0</v>
      </c>
      <c r="I2145" t="str">
        <f t="shared" si="100"/>
        <v/>
      </c>
      <c r="J2145">
        <f xml:space="preserve">
_xlfn.SWITCH(E2145,
"良好サイン",H2145*VLOOKUP(F2145,参照用!$P$2:$Q$55,2,0),
"注意サイン",H2145*VLOOKUP(F2145,参照用!$P$2:$Q$55,2,0),
""
)</f>
        <v>0</v>
      </c>
      <c r="K2145" s="20">
        <f t="shared" si="101"/>
        <v>60</v>
      </c>
    </row>
    <row r="2146" spans="1:11" x14ac:dyDescent="0.2">
      <c r="A2146" s="8">
        <f>IF(INDEX(中間シート!B$1:B$149,QUOTIENT(ROW(A2146)-2, 参照用!$J$12) + 3,1)&gt;0,
INDEX(中間シート!B$1:B$149,QUOTIENT(ROW(A2146)-2, 参照用!$J$12) + 3,1),
"")</f>
        <v>46043</v>
      </c>
      <c r="B2146" s="8" t="str">
        <f>IF(INDEX(中間シート!D$1:D$149,QUOTIENT(ROW(B2146)-2, 参照用!$J$12) + 3,1)&gt;0,
INDEX(中間シート!D$1:D$149,QUOTIENT(ROW(B2146)-2, 参照用!$J$12) + 3,1),
"")</f>
        <v>昼</v>
      </c>
      <c r="C2146" s="8" t="str">
        <f>INDEX(中間シート!$A$1:$AZ$149,MATCH(A2146&amp;B2146,中間シート!$A$1:$A$149,0),MATCH(C$1,中間シート!$A$2:$AZ$2,0))</f>
        <v/>
      </c>
      <c r="D2146" s="8" t="str">
        <f>INDEX(中間シート!$A$1:$AZ$149,MATCH($A2146&amp;$B2146,中間シート!$A$1:$A$149,0),MATCH(D$1,中間シート!$A$2:$AZ$2,0))</f>
        <v/>
      </c>
      <c r="E2146" t="str">
        <f>IF(
A2146="","",
VLOOKUP(MOD(ROW(A2146)-2, 参照用!$J$12) + 1,参照用!$N$1:$P$50,2,0)
)</f>
        <v>良好サイン</v>
      </c>
      <c r="F2146" t="str">
        <f xml:space="preserve">
IF(A2146="","",
VLOOKUP(MOD(ROW(A2146)-2, 参照用!$J$12) + 1,参照用!$N$1:$P$50,3,0)
)</f>
        <v>元気</v>
      </c>
      <c r="G2146">
        <f xml:space="preserve">
IF(A2146="","",
IFERROR(
INDEX(中間シート!$B:$CB,
MATCH(A2146&amp;B2146,中間シート!$A$1:$A$149,0),
MATCH(F2146,中間シート!$B$2:$CB$2,0)
),
"")
)</f>
        <v>0</v>
      </c>
      <c r="H2146">
        <f t="shared" si="99"/>
        <v>0</v>
      </c>
      <c r="I2146" t="str">
        <f t="shared" si="100"/>
        <v/>
      </c>
      <c r="J2146">
        <f xml:space="preserve">
_xlfn.SWITCH(E2146,
"良好サイン",H2146*VLOOKUP(F2146,参照用!$P$2:$Q$55,2,0),
"注意サイン",H2146*VLOOKUP(F2146,参照用!$P$2:$Q$55,2,0),
""
)</f>
        <v>0</v>
      </c>
      <c r="K2146" s="20">
        <f t="shared" si="101"/>
        <v>60</v>
      </c>
    </row>
    <row r="2147" spans="1:11" x14ac:dyDescent="0.2">
      <c r="A2147" s="8">
        <f>IF(INDEX(中間シート!B$1:B$149,QUOTIENT(ROW(A2147)-2, 参照用!$J$12) + 3,1)&gt;0,
INDEX(中間シート!B$1:B$149,QUOTIENT(ROW(A2147)-2, 参照用!$J$12) + 3,1),
"")</f>
        <v>46043</v>
      </c>
      <c r="B2147" s="8" t="str">
        <f>IF(INDEX(中間シート!D$1:D$149,QUOTIENT(ROW(B2147)-2, 参照用!$J$12) + 3,1)&gt;0,
INDEX(中間シート!D$1:D$149,QUOTIENT(ROW(B2147)-2, 参照用!$J$12) + 3,1),
"")</f>
        <v>昼</v>
      </c>
      <c r="C2147" s="8" t="str">
        <f>INDEX(中間シート!$A$1:$AZ$149,MATCH(A2147&amp;B2147,中間シート!$A$1:$A$149,0),MATCH(C$1,中間シート!$A$2:$AZ$2,0))</f>
        <v/>
      </c>
      <c r="D2147" s="8" t="str">
        <f>INDEX(中間シート!$A$1:$AZ$149,MATCH($A2147&amp;$B2147,中間シート!$A$1:$A$149,0),MATCH(D$1,中間シート!$A$2:$AZ$2,0))</f>
        <v/>
      </c>
      <c r="E2147" t="str">
        <f>IF(
A2147="","",
VLOOKUP(MOD(ROW(A2147)-2, 参照用!$J$12) + 1,参照用!$N$1:$P$50,2,0)
)</f>
        <v>良好サイン</v>
      </c>
      <c r="F2147" t="str">
        <f xml:space="preserve">
IF(A2147="","",
VLOOKUP(MOD(ROW(A2147)-2, 参照用!$J$12) + 1,参照用!$N$1:$P$50,3,0)
)</f>
        <v>やる気あり</v>
      </c>
      <c r="G2147">
        <f xml:space="preserve">
IF(A2147="","",
IFERROR(
INDEX(中間シート!$B:$CB,
MATCH(A2147&amp;B2147,中間シート!$A$1:$A$149,0),
MATCH(F2147,中間シート!$B$2:$CB$2,0)
),
"")
)</f>
        <v>0</v>
      </c>
      <c r="H2147">
        <f t="shared" si="99"/>
        <v>0</v>
      </c>
      <c r="I2147" t="str">
        <f t="shared" si="100"/>
        <v/>
      </c>
      <c r="J2147">
        <f xml:space="preserve">
_xlfn.SWITCH(E2147,
"良好サイン",H2147*VLOOKUP(F2147,参照用!$P$2:$Q$55,2,0),
"注意サイン",H2147*VLOOKUP(F2147,参照用!$P$2:$Q$55,2,0),
""
)</f>
        <v>0</v>
      </c>
      <c r="K2147" s="20">
        <f t="shared" si="101"/>
        <v>60</v>
      </c>
    </row>
    <row r="2148" spans="1:11" x14ac:dyDescent="0.2">
      <c r="A2148" s="8">
        <f>IF(INDEX(中間シート!B$1:B$149,QUOTIENT(ROW(A2148)-2, 参照用!$J$12) + 3,1)&gt;0,
INDEX(中間シート!B$1:B$149,QUOTIENT(ROW(A2148)-2, 参照用!$J$12) + 3,1),
"")</f>
        <v>46043</v>
      </c>
      <c r="B2148" s="8" t="str">
        <f>IF(INDEX(中間シート!D$1:D$149,QUOTIENT(ROW(B2148)-2, 参照用!$J$12) + 3,1)&gt;0,
INDEX(中間シート!D$1:D$149,QUOTIENT(ROW(B2148)-2, 参照用!$J$12) + 3,1),
"")</f>
        <v>昼</v>
      </c>
      <c r="C2148" s="8" t="str">
        <f>INDEX(中間シート!$A$1:$AZ$149,MATCH(A2148&amp;B2148,中間シート!$A$1:$A$149,0),MATCH(C$1,中間シート!$A$2:$AZ$2,0))</f>
        <v/>
      </c>
      <c r="D2148" s="8" t="str">
        <f>INDEX(中間シート!$A$1:$AZ$149,MATCH($A2148&amp;$B2148,中間シート!$A$1:$A$149,0),MATCH(D$1,中間シート!$A$2:$AZ$2,0))</f>
        <v/>
      </c>
      <c r="E2148" t="str">
        <f>IF(
A2148="","",
VLOOKUP(MOD(ROW(A2148)-2, 参照用!$J$12) + 1,参照用!$N$1:$P$50,2,0)
)</f>
        <v>良好サイン</v>
      </c>
      <c r="F2148" t="str">
        <f xml:space="preserve">
IF(A2148="","",
VLOOKUP(MOD(ROW(A2148)-2, 参照用!$J$12) + 1,参照用!$N$1:$P$50,3,0)
)</f>
        <v>心に余裕</v>
      </c>
      <c r="G2148">
        <f xml:space="preserve">
IF(A2148="","",
IFERROR(
INDEX(中間シート!$B:$CB,
MATCH(A2148&amp;B2148,中間シート!$A$1:$A$149,0),
MATCH(F2148,中間シート!$B$2:$CB$2,0)
),
"")
)</f>
        <v>0</v>
      </c>
      <c r="H2148">
        <f t="shared" si="99"/>
        <v>0</v>
      </c>
      <c r="I2148" t="str">
        <f t="shared" si="100"/>
        <v/>
      </c>
      <c r="J2148">
        <f xml:space="preserve">
_xlfn.SWITCH(E2148,
"良好サイン",H2148*VLOOKUP(F2148,参照用!$P$2:$Q$55,2,0),
"注意サイン",H2148*VLOOKUP(F2148,参照用!$P$2:$Q$55,2,0),
""
)</f>
        <v>0</v>
      </c>
      <c r="K2148" s="20">
        <f t="shared" si="101"/>
        <v>60</v>
      </c>
    </row>
    <row r="2149" spans="1:11" x14ac:dyDescent="0.2">
      <c r="A2149" s="8">
        <f>IF(INDEX(中間シート!B$1:B$149,QUOTIENT(ROW(A2149)-2, 参照用!$J$12) + 3,1)&gt;0,
INDEX(中間シート!B$1:B$149,QUOTIENT(ROW(A2149)-2, 参照用!$J$12) + 3,1),
"")</f>
        <v>46043</v>
      </c>
      <c r="B2149" s="8" t="str">
        <f>IF(INDEX(中間シート!D$1:D$149,QUOTIENT(ROW(B2149)-2, 参照用!$J$12) + 3,1)&gt;0,
INDEX(中間シート!D$1:D$149,QUOTIENT(ROW(B2149)-2, 参照用!$J$12) + 3,1),
"")</f>
        <v>昼</v>
      </c>
      <c r="C2149" s="8" t="str">
        <f>INDEX(中間シート!$A$1:$AZ$149,MATCH(A2149&amp;B2149,中間シート!$A$1:$A$149,0),MATCH(C$1,中間シート!$A$2:$AZ$2,0))</f>
        <v/>
      </c>
      <c r="D2149" s="8" t="str">
        <f>INDEX(中間シート!$A$1:$AZ$149,MATCH($A2149&amp;$B2149,中間シート!$A$1:$A$149,0),MATCH(D$1,中間シート!$A$2:$AZ$2,0))</f>
        <v/>
      </c>
      <c r="E2149" t="str">
        <f>IF(
A2149="","",
VLOOKUP(MOD(ROW(A2149)-2, 参照用!$J$12) + 1,参照用!$N$1:$P$50,2,0)
)</f>
        <v>良好サイン</v>
      </c>
      <c r="F2149" t="str">
        <f xml:space="preserve">
IF(A2149="","",
VLOOKUP(MOD(ROW(A2149)-2, 参照用!$J$12) + 1,参照用!$N$1:$P$50,3,0)
)</f>
        <v>イキイキ</v>
      </c>
      <c r="G2149">
        <f xml:space="preserve">
IF(A2149="","",
IFERROR(
INDEX(中間シート!$B:$CB,
MATCH(A2149&amp;B2149,中間シート!$A$1:$A$149,0),
MATCH(F2149,中間シート!$B$2:$CB$2,0)
),
"")
)</f>
        <v>0</v>
      </c>
      <c r="H2149">
        <f t="shared" si="99"/>
        <v>0</v>
      </c>
      <c r="I2149" t="str">
        <f t="shared" si="100"/>
        <v/>
      </c>
      <c r="J2149">
        <f xml:space="preserve">
_xlfn.SWITCH(E2149,
"良好サイン",H2149*VLOOKUP(F2149,参照用!$P$2:$Q$55,2,0),
"注意サイン",H2149*VLOOKUP(F2149,参照用!$P$2:$Q$55,2,0),
""
)</f>
        <v>0</v>
      </c>
      <c r="K2149" s="20">
        <f t="shared" si="101"/>
        <v>60</v>
      </c>
    </row>
    <row r="2150" spans="1:11" x14ac:dyDescent="0.2">
      <c r="A2150" s="8">
        <f>IF(INDEX(中間シート!B$1:B$149,QUOTIENT(ROW(A2150)-2, 参照用!$J$12) + 3,1)&gt;0,
INDEX(中間シート!B$1:B$149,QUOTIENT(ROW(A2150)-2, 参照用!$J$12) + 3,1),
"")</f>
        <v>46043</v>
      </c>
      <c r="B2150" s="8" t="str">
        <f>IF(INDEX(中間シート!D$1:D$149,QUOTIENT(ROW(B2150)-2, 参照用!$J$12) + 3,1)&gt;0,
INDEX(中間シート!D$1:D$149,QUOTIENT(ROW(B2150)-2, 参照用!$J$12) + 3,1),
"")</f>
        <v>昼</v>
      </c>
      <c r="C2150" s="8" t="str">
        <f>INDEX(中間シート!$A$1:$AZ$149,MATCH(A2150&amp;B2150,中間シート!$A$1:$A$149,0),MATCH(C$1,中間シート!$A$2:$AZ$2,0))</f>
        <v/>
      </c>
      <c r="D2150" s="8" t="str">
        <f>INDEX(中間シート!$A$1:$AZ$149,MATCH($A2150&amp;$B2150,中間シート!$A$1:$A$149,0),MATCH(D$1,中間シート!$A$2:$AZ$2,0))</f>
        <v/>
      </c>
      <c r="E2150" t="str">
        <f>IF(
A2150="","",
VLOOKUP(MOD(ROW(A2150)-2, 参照用!$J$12) + 1,参照用!$N$1:$P$50,2,0)
)</f>
        <v>良好サイン</v>
      </c>
      <c r="F2150" t="str">
        <f xml:space="preserve">
IF(A2150="","",
VLOOKUP(MOD(ROW(A2150)-2, 参照用!$J$12) + 1,参照用!$N$1:$P$50,3,0)
)</f>
        <v>活動的</v>
      </c>
      <c r="G2150">
        <f xml:space="preserve">
IF(A2150="","",
IFERROR(
INDEX(中間シート!$B:$CB,
MATCH(A2150&amp;B2150,中間シート!$A$1:$A$149,0),
MATCH(F2150,中間シート!$B$2:$CB$2,0)
),
"")
)</f>
        <v>0</v>
      </c>
      <c r="H2150">
        <f t="shared" si="99"/>
        <v>0</v>
      </c>
      <c r="I2150" t="str">
        <f t="shared" si="100"/>
        <v/>
      </c>
      <c r="J2150">
        <f xml:space="preserve">
_xlfn.SWITCH(E2150,
"良好サイン",H2150*VLOOKUP(F2150,参照用!$P$2:$Q$55,2,0),
"注意サイン",H2150*VLOOKUP(F2150,参照用!$P$2:$Q$55,2,0),
""
)</f>
        <v>0</v>
      </c>
      <c r="K2150" s="20">
        <f t="shared" si="101"/>
        <v>60</v>
      </c>
    </row>
    <row r="2151" spans="1:11" x14ac:dyDescent="0.2">
      <c r="A2151" s="8">
        <f>IF(INDEX(中間シート!B$1:B$149,QUOTIENT(ROW(A2151)-2, 参照用!$J$12) + 3,1)&gt;0,
INDEX(中間シート!B$1:B$149,QUOTIENT(ROW(A2151)-2, 参照用!$J$12) + 3,1),
"")</f>
        <v>46043</v>
      </c>
      <c r="B2151" s="8" t="str">
        <f>IF(INDEX(中間シート!D$1:D$149,QUOTIENT(ROW(B2151)-2, 参照用!$J$12) + 3,1)&gt;0,
INDEX(中間シート!D$1:D$149,QUOTIENT(ROW(B2151)-2, 参照用!$J$12) + 3,1),
"")</f>
        <v>昼</v>
      </c>
      <c r="C2151" s="8" t="str">
        <f>INDEX(中間シート!$A$1:$AZ$149,MATCH(A2151&amp;B2151,中間シート!$A$1:$A$149,0),MATCH(C$1,中間シート!$A$2:$AZ$2,0))</f>
        <v/>
      </c>
      <c r="D2151" s="8" t="str">
        <f>INDEX(中間シート!$A$1:$AZ$149,MATCH($A2151&amp;$B2151,中間シート!$A$1:$A$149,0),MATCH(D$1,中間シート!$A$2:$AZ$2,0))</f>
        <v/>
      </c>
      <c r="E2151" t="str">
        <f>IF(
A2151="","",
VLOOKUP(MOD(ROW(A2151)-2, 参照用!$J$12) + 1,参照用!$N$1:$P$50,2,0)
)</f>
        <v>注意サイン</v>
      </c>
      <c r="F2151" t="str">
        <f xml:space="preserve">
IF(A2151="","",
VLOOKUP(MOD(ROW(A2151)-2, 参照用!$J$12) + 1,参照用!$N$1:$P$50,3,0)
)</f>
        <v>ため息が増加</v>
      </c>
      <c r="G2151">
        <f xml:space="preserve">
IF(A2151="","",
IFERROR(
INDEX(中間シート!$B:$CB,
MATCH(A2151&amp;B2151,中間シート!$A$1:$A$149,0),
MATCH(F2151,中間シート!$B$2:$CB$2,0)
),
"")
)</f>
        <v>0</v>
      </c>
      <c r="H2151">
        <f t="shared" si="99"/>
        <v>0</v>
      </c>
      <c r="I2151" t="str">
        <f t="shared" si="100"/>
        <v/>
      </c>
      <c r="J2151">
        <f xml:space="preserve">
_xlfn.SWITCH(E2151,
"良好サイン",H2151*VLOOKUP(F2151,参照用!$P$2:$Q$55,2,0),
"注意サイン",H2151*VLOOKUP(F2151,参照用!$P$2:$Q$55,2,0),
""
)</f>
        <v>0</v>
      </c>
      <c r="K2151" s="20">
        <f t="shared" si="101"/>
        <v>60</v>
      </c>
    </row>
    <row r="2152" spans="1:11" x14ac:dyDescent="0.2">
      <c r="A2152" s="8">
        <f>IF(INDEX(中間シート!B$1:B$149,QUOTIENT(ROW(A2152)-2, 参照用!$J$12) + 3,1)&gt;0,
INDEX(中間シート!B$1:B$149,QUOTIENT(ROW(A2152)-2, 参照用!$J$12) + 3,1),
"")</f>
        <v>46043</v>
      </c>
      <c r="B2152" s="8" t="str">
        <f>IF(INDEX(中間シート!D$1:D$149,QUOTIENT(ROW(B2152)-2, 参照用!$J$12) + 3,1)&gt;0,
INDEX(中間シート!D$1:D$149,QUOTIENT(ROW(B2152)-2, 参照用!$J$12) + 3,1),
"")</f>
        <v>昼</v>
      </c>
      <c r="C2152" s="8" t="str">
        <f>INDEX(中間シート!$A$1:$AZ$149,MATCH(A2152&amp;B2152,中間シート!$A$1:$A$149,0),MATCH(C$1,中間シート!$A$2:$AZ$2,0))</f>
        <v/>
      </c>
      <c r="D2152" s="8" t="str">
        <f>INDEX(中間シート!$A$1:$AZ$149,MATCH($A2152&amp;$B2152,中間シート!$A$1:$A$149,0),MATCH(D$1,中間シート!$A$2:$AZ$2,0))</f>
        <v/>
      </c>
      <c r="E2152" t="str">
        <f>IF(
A2152="","",
VLOOKUP(MOD(ROW(A2152)-2, 参照用!$J$12) + 1,参照用!$N$1:$P$50,2,0)
)</f>
        <v>注意サイン</v>
      </c>
      <c r="F2152" t="str">
        <f xml:space="preserve">
IF(A2152="","",
VLOOKUP(MOD(ROW(A2152)-2, 参照用!$J$12) + 1,参照用!$N$1:$P$50,3,0)
)</f>
        <v>もやもや</v>
      </c>
      <c r="G2152">
        <f xml:space="preserve">
IF(A2152="","",
IFERROR(
INDEX(中間シート!$B:$CB,
MATCH(A2152&amp;B2152,中間シート!$A$1:$A$149,0),
MATCH(F2152,中間シート!$B$2:$CB$2,0)
),
"")
)</f>
        <v>0</v>
      </c>
      <c r="H2152">
        <f t="shared" si="99"/>
        <v>0</v>
      </c>
      <c r="I2152" t="str">
        <f t="shared" si="100"/>
        <v/>
      </c>
      <c r="J2152">
        <f xml:space="preserve">
_xlfn.SWITCH(E2152,
"良好サイン",H2152*VLOOKUP(F2152,参照用!$P$2:$Q$55,2,0),
"注意サイン",H2152*VLOOKUP(F2152,参照用!$P$2:$Q$55,2,0),
""
)</f>
        <v>0</v>
      </c>
      <c r="K2152" s="20">
        <f t="shared" si="101"/>
        <v>60</v>
      </c>
    </row>
    <row r="2153" spans="1:11" x14ac:dyDescent="0.2">
      <c r="A2153" s="8">
        <f>IF(INDEX(中間シート!B$1:B$149,QUOTIENT(ROW(A2153)-2, 参照用!$J$12) + 3,1)&gt;0,
INDEX(中間シート!B$1:B$149,QUOTIENT(ROW(A2153)-2, 参照用!$J$12) + 3,1),
"")</f>
        <v>46043</v>
      </c>
      <c r="B2153" s="8" t="str">
        <f>IF(INDEX(中間シート!D$1:D$149,QUOTIENT(ROW(B2153)-2, 参照用!$J$12) + 3,1)&gt;0,
INDEX(中間シート!D$1:D$149,QUOTIENT(ROW(B2153)-2, 参照用!$J$12) + 3,1),
"")</f>
        <v>昼</v>
      </c>
      <c r="C2153" s="8" t="str">
        <f>INDEX(中間シート!$A$1:$AZ$149,MATCH(A2153&amp;B2153,中間シート!$A$1:$A$149,0),MATCH(C$1,中間シート!$A$2:$AZ$2,0))</f>
        <v/>
      </c>
      <c r="D2153" s="8" t="str">
        <f>INDEX(中間シート!$A$1:$AZ$149,MATCH($A2153&amp;$B2153,中間シート!$A$1:$A$149,0),MATCH(D$1,中間シート!$A$2:$AZ$2,0))</f>
        <v/>
      </c>
      <c r="E2153" t="str">
        <f>IF(
A2153="","",
VLOOKUP(MOD(ROW(A2153)-2, 参照用!$J$12) + 1,参照用!$N$1:$P$50,2,0)
)</f>
        <v>注意サイン</v>
      </c>
      <c r="F2153" t="str">
        <f xml:space="preserve">
IF(A2153="","",
VLOOKUP(MOD(ROW(A2153)-2, 参照用!$J$12) + 1,参照用!$N$1:$P$50,3,0)
)</f>
        <v>だるい</v>
      </c>
      <c r="G2153">
        <f xml:space="preserve">
IF(A2153="","",
IFERROR(
INDEX(中間シート!$B:$CB,
MATCH(A2153&amp;B2153,中間シート!$A$1:$A$149,0),
MATCH(F2153,中間シート!$B$2:$CB$2,0)
),
"")
)</f>
        <v>0</v>
      </c>
      <c r="H2153">
        <f t="shared" si="99"/>
        <v>0</v>
      </c>
      <c r="I2153" t="str">
        <f t="shared" si="100"/>
        <v/>
      </c>
      <c r="J2153">
        <f xml:space="preserve">
_xlfn.SWITCH(E2153,
"良好サイン",H2153*VLOOKUP(F2153,参照用!$P$2:$Q$55,2,0),
"注意サイン",H2153*VLOOKUP(F2153,参照用!$P$2:$Q$55,2,0),
""
)</f>
        <v>0</v>
      </c>
      <c r="K2153" s="20">
        <f t="shared" si="101"/>
        <v>60</v>
      </c>
    </row>
    <row r="2154" spans="1:11" x14ac:dyDescent="0.2">
      <c r="A2154" s="8">
        <f>IF(INDEX(中間シート!B$1:B$149,QUOTIENT(ROW(A2154)-2, 参照用!$J$12) + 3,1)&gt;0,
INDEX(中間シート!B$1:B$149,QUOTIENT(ROW(A2154)-2, 参照用!$J$12) + 3,1),
"")</f>
        <v>46043</v>
      </c>
      <c r="B2154" s="8" t="str">
        <f>IF(INDEX(中間シート!D$1:D$149,QUOTIENT(ROW(B2154)-2, 参照用!$J$12) + 3,1)&gt;0,
INDEX(中間シート!D$1:D$149,QUOTIENT(ROW(B2154)-2, 参照用!$J$12) + 3,1),
"")</f>
        <v>昼</v>
      </c>
      <c r="C2154" s="8" t="str">
        <f>INDEX(中間シート!$A$1:$AZ$149,MATCH(A2154&amp;B2154,中間シート!$A$1:$A$149,0),MATCH(C$1,中間シート!$A$2:$AZ$2,0))</f>
        <v/>
      </c>
      <c r="D2154" s="8" t="str">
        <f>INDEX(中間シート!$A$1:$AZ$149,MATCH($A2154&amp;$B2154,中間シート!$A$1:$A$149,0),MATCH(D$1,中間シート!$A$2:$AZ$2,0))</f>
        <v/>
      </c>
      <c r="E2154" t="str">
        <f>IF(
A2154="","",
VLOOKUP(MOD(ROW(A2154)-2, 参照用!$J$12) + 1,参照用!$N$1:$P$50,2,0)
)</f>
        <v>注意サイン</v>
      </c>
      <c r="F2154" t="str">
        <f xml:space="preserve">
IF(A2154="","",
VLOOKUP(MOD(ROW(A2154)-2, 参照用!$J$12) + 1,参照用!$N$1:$P$50,3,0)
)</f>
        <v>ぼーっとする</v>
      </c>
      <c r="G2154">
        <f xml:space="preserve">
IF(A2154="","",
IFERROR(
INDEX(中間シート!$B:$CB,
MATCH(A2154&amp;B2154,中間シート!$A$1:$A$149,0),
MATCH(F2154,中間シート!$B$2:$CB$2,0)
),
"")
)</f>
        <v>0</v>
      </c>
      <c r="H2154">
        <f t="shared" si="99"/>
        <v>0</v>
      </c>
      <c r="I2154" t="str">
        <f t="shared" si="100"/>
        <v/>
      </c>
      <c r="J2154">
        <f xml:space="preserve">
_xlfn.SWITCH(E2154,
"良好サイン",H2154*VLOOKUP(F2154,参照用!$P$2:$Q$55,2,0),
"注意サイン",H2154*VLOOKUP(F2154,参照用!$P$2:$Q$55,2,0),
""
)</f>
        <v>0</v>
      </c>
      <c r="K2154" s="20">
        <f t="shared" si="101"/>
        <v>60</v>
      </c>
    </row>
    <row r="2155" spans="1:11" x14ac:dyDescent="0.2">
      <c r="A2155" s="8">
        <f>IF(INDEX(中間シート!B$1:B$149,QUOTIENT(ROW(A2155)-2, 参照用!$J$12) + 3,1)&gt;0,
INDEX(中間シート!B$1:B$149,QUOTIENT(ROW(A2155)-2, 参照用!$J$12) + 3,1),
"")</f>
        <v>46043</v>
      </c>
      <c r="B2155" s="8" t="str">
        <f>IF(INDEX(中間シート!D$1:D$149,QUOTIENT(ROW(B2155)-2, 参照用!$J$12) + 3,1)&gt;0,
INDEX(中間シート!D$1:D$149,QUOTIENT(ROW(B2155)-2, 参照用!$J$12) + 3,1),
"")</f>
        <v>昼</v>
      </c>
      <c r="C2155" s="8" t="str">
        <f>INDEX(中間シート!$A$1:$AZ$149,MATCH(A2155&amp;B2155,中間シート!$A$1:$A$149,0),MATCH(C$1,中間シート!$A$2:$AZ$2,0))</f>
        <v/>
      </c>
      <c r="D2155" s="8" t="str">
        <f>INDEX(中間シート!$A$1:$AZ$149,MATCH($A2155&amp;$B2155,中間シート!$A$1:$A$149,0),MATCH(D$1,中間シート!$A$2:$AZ$2,0))</f>
        <v/>
      </c>
      <c r="E2155" t="str">
        <f>IF(
A2155="","",
VLOOKUP(MOD(ROW(A2155)-2, 参照用!$J$12) + 1,参照用!$N$1:$P$50,2,0)
)</f>
        <v>注意サイン</v>
      </c>
      <c r="F2155" t="str">
        <f xml:space="preserve">
IF(A2155="","",
VLOOKUP(MOD(ROW(A2155)-2, 参照用!$J$12) + 1,参照用!$N$1:$P$50,3,0)
)</f>
        <v>協調性が低下</v>
      </c>
      <c r="G2155">
        <f xml:space="preserve">
IF(A2155="","",
IFERROR(
INDEX(中間シート!$B:$CB,
MATCH(A2155&amp;B2155,中間シート!$A$1:$A$149,0),
MATCH(F2155,中間シート!$B$2:$CB$2,0)
),
"")
)</f>
        <v>0</v>
      </c>
      <c r="H2155">
        <f t="shared" si="99"/>
        <v>0</v>
      </c>
      <c r="I2155" t="str">
        <f t="shared" si="100"/>
        <v/>
      </c>
      <c r="J2155">
        <f xml:space="preserve">
_xlfn.SWITCH(E2155,
"良好サイン",H2155*VLOOKUP(F2155,参照用!$P$2:$Q$55,2,0),
"注意サイン",H2155*VLOOKUP(F2155,参照用!$P$2:$Q$55,2,0),
""
)</f>
        <v>0</v>
      </c>
      <c r="K2155" s="20">
        <f t="shared" si="101"/>
        <v>60</v>
      </c>
    </row>
    <row r="2156" spans="1:11" x14ac:dyDescent="0.2">
      <c r="A2156" s="8">
        <f>IF(INDEX(中間シート!B$1:B$149,QUOTIENT(ROW(A2156)-2, 参照用!$J$12) + 3,1)&gt;0,
INDEX(中間シート!B$1:B$149,QUOTIENT(ROW(A2156)-2, 参照用!$J$12) + 3,1),
"")</f>
        <v>46043</v>
      </c>
      <c r="B2156" s="8" t="str">
        <f>IF(INDEX(中間シート!D$1:D$149,QUOTIENT(ROW(B2156)-2, 参照用!$J$12) + 3,1)&gt;0,
INDEX(中間シート!D$1:D$149,QUOTIENT(ROW(B2156)-2, 参照用!$J$12) + 3,1),
"")</f>
        <v>昼</v>
      </c>
      <c r="C2156" s="8" t="str">
        <f>INDEX(中間シート!$A$1:$AZ$149,MATCH(A2156&amp;B2156,中間シート!$A$1:$A$149,0),MATCH(C$1,中間シート!$A$2:$AZ$2,0))</f>
        <v/>
      </c>
      <c r="D2156" s="8" t="str">
        <f>INDEX(中間シート!$A$1:$AZ$149,MATCH($A2156&amp;$B2156,中間シート!$A$1:$A$149,0),MATCH(D$1,中間シート!$A$2:$AZ$2,0))</f>
        <v/>
      </c>
      <c r="E2156" t="str">
        <f>IF(
A2156="","",
VLOOKUP(MOD(ROW(A2156)-2, 参照用!$J$12) + 1,参照用!$N$1:$P$50,2,0)
)</f>
        <v>注意サイン</v>
      </c>
      <c r="F2156" t="str">
        <f xml:space="preserve">
IF(A2156="","",
VLOOKUP(MOD(ROW(A2156)-2, 参照用!$J$12) + 1,参照用!$N$1:$P$50,3,0)
)</f>
        <v>憂鬱</v>
      </c>
      <c r="G2156">
        <f xml:space="preserve">
IF(A2156="","",
IFERROR(
INDEX(中間シート!$B:$CB,
MATCH(A2156&amp;B2156,中間シート!$A$1:$A$149,0),
MATCH(F2156,中間シート!$B$2:$CB$2,0)
),
"")
)</f>
        <v>0</v>
      </c>
      <c r="H2156">
        <f t="shared" si="99"/>
        <v>0</v>
      </c>
      <c r="I2156" t="str">
        <f t="shared" si="100"/>
        <v/>
      </c>
      <c r="J2156">
        <f xml:space="preserve">
_xlfn.SWITCH(E2156,
"良好サイン",H2156*VLOOKUP(F2156,参照用!$P$2:$Q$55,2,0),
"注意サイン",H2156*VLOOKUP(F2156,参照用!$P$2:$Q$55,2,0),
""
)</f>
        <v>0</v>
      </c>
      <c r="K2156" s="20">
        <f t="shared" si="101"/>
        <v>60</v>
      </c>
    </row>
    <row r="2157" spans="1:11" x14ac:dyDescent="0.2">
      <c r="A2157" s="8">
        <f>IF(INDEX(中間シート!B$1:B$149,QUOTIENT(ROW(A2157)-2, 参照用!$J$12) + 3,1)&gt;0,
INDEX(中間シート!B$1:B$149,QUOTIENT(ROW(A2157)-2, 参照用!$J$12) + 3,1),
"")</f>
        <v>46043</v>
      </c>
      <c r="B2157" s="8" t="str">
        <f>IF(INDEX(中間シート!D$1:D$149,QUOTIENT(ROW(B2157)-2, 参照用!$J$12) + 3,1)&gt;0,
INDEX(中間シート!D$1:D$149,QUOTIENT(ROW(B2157)-2, 参照用!$J$12) + 3,1),
"")</f>
        <v>昼</v>
      </c>
      <c r="C2157" s="8" t="str">
        <f>INDEX(中間シート!$A$1:$AZ$149,MATCH(A2157&amp;B2157,中間シート!$A$1:$A$149,0),MATCH(C$1,中間シート!$A$2:$AZ$2,0))</f>
        <v/>
      </c>
      <c r="D2157" s="8" t="str">
        <f>INDEX(中間シート!$A$1:$AZ$149,MATCH($A2157&amp;$B2157,中間シート!$A$1:$A$149,0),MATCH(D$1,中間シート!$A$2:$AZ$2,0))</f>
        <v/>
      </c>
      <c r="E2157" t="str">
        <f>IF(
A2157="","",
VLOOKUP(MOD(ROW(A2157)-2, 参照用!$J$12) + 1,参照用!$N$1:$P$50,2,0)
)</f>
        <v>注意サイン</v>
      </c>
      <c r="F2157" t="str">
        <f xml:space="preserve">
IF(A2157="","",
VLOOKUP(MOD(ROW(A2157)-2, 参照用!$J$12) + 1,参照用!$N$1:$P$50,3,0)
)</f>
        <v>やる気が無い</v>
      </c>
      <c r="G2157">
        <f xml:space="preserve">
IF(A2157="","",
IFERROR(
INDEX(中間シート!$B:$CB,
MATCH(A2157&amp;B2157,中間シート!$A$1:$A$149,0),
MATCH(F2157,中間シート!$B$2:$CB$2,0)
),
"")
)</f>
        <v>0</v>
      </c>
      <c r="H2157">
        <f t="shared" si="99"/>
        <v>0</v>
      </c>
      <c r="I2157" t="str">
        <f t="shared" si="100"/>
        <v/>
      </c>
      <c r="J2157">
        <f xml:space="preserve">
_xlfn.SWITCH(E2157,
"良好サイン",H2157*VLOOKUP(F2157,参照用!$P$2:$Q$55,2,0),
"注意サイン",H2157*VLOOKUP(F2157,参照用!$P$2:$Q$55,2,0),
""
)</f>
        <v>0</v>
      </c>
      <c r="K2157" s="20">
        <f t="shared" si="101"/>
        <v>60</v>
      </c>
    </row>
    <row r="2158" spans="1:11" x14ac:dyDescent="0.2">
      <c r="A2158" s="8">
        <f>IF(INDEX(中間シート!B$1:B$149,QUOTIENT(ROW(A2158)-2, 参照用!$J$12) + 3,1)&gt;0,
INDEX(中間シート!B$1:B$149,QUOTIENT(ROW(A2158)-2, 参照用!$J$12) + 3,1),
"")</f>
        <v>46043</v>
      </c>
      <c r="B2158" s="8" t="str">
        <f>IF(INDEX(中間シート!D$1:D$149,QUOTIENT(ROW(B2158)-2, 参照用!$J$12) + 3,1)&gt;0,
INDEX(中間シート!D$1:D$149,QUOTIENT(ROW(B2158)-2, 参照用!$J$12) + 3,1),
"")</f>
        <v>昼</v>
      </c>
      <c r="C2158" s="8" t="str">
        <f>INDEX(中間シート!$A$1:$AZ$149,MATCH(A2158&amp;B2158,中間シート!$A$1:$A$149,0),MATCH(C$1,中間シート!$A$2:$AZ$2,0))</f>
        <v/>
      </c>
      <c r="D2158" s="8" t="str">
        <f>INDEX(中間シート!$A$1:$AZ$149,MATCH($A2158&amp;$B2158,中間シート!$A$1:$A$149,0),MATCH(D$1,中間シート!$A$2:$AZ$2,0))</f>
        <v/>
      </c>
      <c r="E2158" t="str">
        <f>IF(
A2158="","",
VLOOKUP(MOD(ROW(A2158)-2, 参照用!$J$12) + 1,参照用!$N$1:$P$50,2,0)
)</f>
        <v>注意サイン</v>
      </c>
      <c r="F2158" t="str">
        <f xml:space="preserve">
IF(A2158="","",
VLOOKUP(MOD(ROW(A2158)-2, 参照用!$J$12) + 1,参照用!$N$1:$P$50,3,0)
)</f>
        <v>物忘れ</v>
      </c>
      <c r="G2158">
        <f xml:space="preserve">
IF(A2158="","",
IFERROR(
INDEX(中間シート!$B:$CB,
MATCH(A2158&amp;B2158,中間シート!$A$1:$A$149,0),
MATCH(F2158,中間シート!$B$2:$CB$2,0)
),
"")
)</f>
        <v>0</v>
      </c>
      <c r="H2158">
        <f t="shared" si="99"/>
        <v>0</v>
      </c>
      <c r="I2158" t="str">
        <f t="shared" si="100"/>
        <v/>
      </c>
      <c r="J2158">
        <f xml:space="preserve">
_xlfn.SWITCH(E2158,
"良好サイン",H2158*VLOOKUP(F2158,参照用!$P$2:$Q$55,2,0),
"注意サイン",H2158*VLOOKUP(F2158,参照用!$P$2:$Q$55,2,0),
""
)</f>
        <v>0</v>
      </c>
      <c r="K2158" s="20">
        <f t="shared" si="101"/>
        <v>60</v>
      </c>
    </row>
    <row r="2159" spans="1:11" x14ac:dyDescent="0.2">
      <c r="A2159" s="8">
        <f>IF(INDEX(中間シート!B$1:B$149,QUOTIENT(ROW(A2159)-2, 参照用!$J$12) + 3,1)&gt;0,
INDEX(中間シート!B$1:B$149,QUOTIENT(ROW(A2159)-2, 参照用!$J$12) + 3,1),
"")</f>
        <v>46043</v>
      </c>
      <c r="B2159" s="8" t="str">
        <f>IF(INDEX(中間シート!D$1:D$149,QUOTIENT(ROW(B2159)-2, 参照用!$J$12) + 3,1)&gt;0,
INDEX(中間シート!D$1:D$149,QUOTIENT(ROW(B2159)-2, 参照用!$J$12) + 3,1),
"")</f>
        <v>昼</v>
      </c>
      <c r="C2159" s="8" t="str">
        <f>INDEX(中間シート!$A$1:$AZ$149,MATCH(A2159&amp;B2159,中間シート!$A$1:$A$149,0),MATCH(C$1,中間シート!$A$2:$AZ$2,0))</f>
        <v/>
      </c>
      <c r="D2159" s="8" t="str">
        <f>INDEX(中間シート!$A$1:$AZ$149,MATCH($A2159&amp;$B2159,中間シート!$A$1:$A$149,0),MATCH(D$1,中間シート!$A$2:$AZ$2,0))</f>
        <v/>
      </c>
      <c r="E2159" t="str">
        <f>IF(
A2159="","",
VLOOKUP(MOD(ROW(A2159)-2, 参照用!$J$12) + 1,参照用!$N$1:$P$50,2,0)
)</f>
        <v>悪化サイン</v>
      </c>
      <c r="F2159" t="str">
        <f xml:space="preserve">
IF(A2159="","",
VLOOKUP(MOD(ROW(A2159)-2, 参照用!$J$12) + 1,参照用!$N$1:$P$50,3,0)
)</f>
        <v>イライラ</v>
      </c>
      <c r="G2159">
        <f xml:space="preserve">
IF(A2159="","",
IFERROR(
INDEX(中間シート!$B:$CB,
MATCH(A2159&amp;B2159,中間シート!$A$1:$A$149,0),
MATCH(F2159,中間シート!$B$2:$CB$2,0)
),
"")
)</f>
        <v>0</v>
      </c>
      <c r="H2159">
        <f t="shared" si="99"/>
        <v>0</v>
      </c>
      <c r="I2159" t="str">
        <f t="shared" si="100"/>
        <v/>
      </c>
      <c r="J2159" t="str">
        <f xml:space="preserve">
_xlfn.SWITCH(E2159,
"良好サイン",H2159*VLOOKUP(F2159,参照用!$P$2:$Q$55,2,0),
"注意サイン",H2159*VLOOKUP(F2159,参照用!$P$2:$Q$55,2,0),
""
)</f>
        <v/>
      </c>
      <c r="K2159" s="20">
        <f t="shared" si="101"/>
        <v>60</v>
      </c>
    </row>
    <row r="2160" spans="1:11" x14ac:dyDescent="0.2">
      <c r="A2160" s="8">
        <f>IF(INDEX(中間シート!B$1:B$149,QUOTIENT(ROW(A2160)-2, 参照用!$J$12) + 3,1)&gt;0,
INDEX(中間シート!B$1:B$149,QUOTIENT(ROW(A2160)-2, 参照用!$J$12) + 3,1),
"")</f>
        <v>46043</v>
      </c>
      <c r="B2160" s="8" t="str">
        <f>IF(INDEX(中間シート!D$1:D$149,QUOTIENT(ROW(B2160)-2, 参照用!$J$12) + 3,1)&gt;0,
INDEX(中間シート!D$1:D$149,QUOTIENT(ROW(B2160)-2, 参照用!$J$12) + 3,1),
"")</f>
        <v>昼</v>
      </c>
      <c r="C2160" s="8" t="str">
        <f>INDEX(中間シート!$A$1:$AZ$149,MATCH(A2160&amp;B2160,中間シート!$A$1:$A$149,0),MATCH(C$1,中間シート!$A$2:$AZ$2,0))</f>
        <v/>
      </c>
      <c r="D2160" s="8" t="str">
        <f>INDEX(中間シート!$A$1:$AZ$149,MATCH($A2160&amp;$B2160,中間シート!$A$1:$A$149,0),MATCH(D$1,中間シート!$A$2:$AZ$2,0))</f>
        <v/>
      </c>
      <c r="E2160" t="str">
        <f>IF(
A2160="","",
VLOOKUP(MOD(ROW(A2160)-2, 参照用!$J$12) + 1,参照用!$N$1:$P$50,2,0)
)</f>
        <v>悪化サイン</v>
      </c>
      <c r="F2160" t="str">
        <f xml:space="preserve">
IF(A2160="","",
VLOOKUP(MOD(ROW(A2160)-2, 参照用!$J$12) + 1,参照用!$N$1:$P$50,3,0)
)</f>
        <v>恐怖心</v>
      </c>
      <c r="G2160">
        <f xml:space="preserve">
IF(A2160="","",
IFERROR(
INDEX(中間シート!$B:$CB,
MATCH(A2160&amp;B2160,中間シート!$A$1:$A$149,0),
MATCH(F2160,中間シート!$B$2:$CB$2,0)
),
"")
)</f>
        <v>0</v>
      </c>
      <c r="H2160">
        <f t="shared" si="99"/>
        <v>0</v>
      </c>
      <c r="I2160" t="str">
        <f t="shared" si="100"/>
        <v/>
      </c>
      <c r="J2160" t="str">
        <f xml:space="preserve">
_xlfn.SWITCH(E2160,
"良好サイン",H2160*VLOOKUP(F2160,参照用!$P$2:$Q$55,2,0),
"注意サイン",H2160*VLOOKUP(F2160,参照用!$P$2:$Q$55,2,0),
""
)</f>
        <v/>
      </c>
      <c r="K2160" s="20">
        <f t="shared" si="101"/>
        <v>60</v>
      </c>
    </row>
    <row r="2161" spans="1:11" x14ac:dyDescent="0.2">
      <c r="A2161" s="8">
        <f>IF(INDEX(中間シート!B$1:B$149,QUOTIENT(ROW(A2161)-2, 参照用!$J$12) + 3,1)&gt;0,
INDEX(中間シート!B$1:B$149,QUOTIENT(ROW(A2161)-2, 参照用!$J$12) + 3,1),
"")</f>
        <v>46043</v>
      </c>
      <c r="B2161" s="8" t="str">
        <f>IF(INDEX(中間シート!D$1:D$149,QUOTIENT(ROW(B2161)-2, 参照用!$J$12) + 3,1)&gt;0,
INDEX(中間シート!D$1:D$149,QUOTIENT(ROW(B2161)-2, 参照用!$J$12) + 3,1),
"")</f>
        <v>昼</v>
      </c>
      <c r="C2161" s="8" t="str">
        <f>INDEX(中間シート!$A$1:$AZ$149,MATCH(A2161&amp;B2161,中間シート!$A$1:$A$149,0),MATCH(C$1,中間シート!$A$2:$AZ$2,0))</f>
        <v/>
      </c>
      <c r="D2161" s="8" t="str">
        <f>INDEX(中間シート!$A$1:$AZ$149,MATCH($A2161&amp;$B2161,中間シート!$A$1:$A$149,0),MATCH(D$1,中間シート!$A$2:$AZ$2,0))</f>
        <v/>
      </c>
      <c r="E2161" t="str">
        <f>IF(
A2161="","",
VLOOKUP(MOD(ROW(A2161)-2, 参照用!$J$12) + 1,参照用!$N$1:$P$50,2,0)
)</f>
        <v>悪化サイン</v>
      </c>
      <c r="F2161" t="str">
        <f xml:space="preserve">
IF(A2161="","",
VLOOKUP(MOD(ROW(A2161)-2, 参照用!$J$12) + 1,参照用!$N$1:$P$50,3,0)
)</f>
        <v>外出不可</v>
      </c>
      <c r="G2161">
        <f xml:space="preserve">
IF(A2161="","",
IFERROR(
INDEX(中間シート!$B:$CB,
MATCH(A2161&amp;B2161,中間シート!$A$1:$A$149,0),
MATCH(F2161,中間シート!$B$2:$CB$2,0)
),
"")
)</f>
        <v>0</v>
      </c>
      <c r="H2161">
        <f t="shared" si="99"/>
        <v>0</v>
      </c>
      <c r="I2161" t="str">
        <f t="shared" si="100"/>
        <v/>
      </c>
      <c r="J2161" t="str">
        <f xml:space="preserve">
_xlfn.SWITCH(E2161,
"良好サイン",H2161*VLOOKUP(F2161,参照用!$P$2:$Q$55,2,0),
"注意サイン",H2161*VLOOKUP(F2161,参照用!$P$2:$Q$55,2,0),
""
)</f>
        <v/>
      </c>
      <c r="K2161" s="20">
        <f t="shared" si="101"/>
        <v>60</v>
      </c>
    </row>
    <row r="2162" spans="1:11" x14ac:dyDescent="0.2">
      <c r="A2162" s="8">
        <f>IF(INDEX(中間シート!B$1:B$149,QUOTIENT(ROW(A2162)-2, 参照用!$J$12) + 3,1)&gt;0,
INDEX(中間シート!B$1:B$149,QUOTIENT(ROW(A2162)-2, 参照用!$J$12) + 3,1),
"")</f>
        <v>46043</v>
      </c>
      <c r="B2162" s="8" t="str">
        <f>IF(INDEX(中間シート!D$1:D$149,QUOTIENT(ROW(B2162)-2, 参照用!$J$12) + 3,1)&gt;0,
INDEX(中間シート!D$1:D$149,QUOTIENT(ROW(B2162)-2, 参照用!$J$12) + 3,1),
"")</f>
        <v>昼</v>
      </c>
      <c r="C2162" s="8" t="str">
        <f>INDEX(中間シート!$A$1:$AZ$149,MATCH(A2162&amp;B2162,中間シート!$A$1:$A$149,0),MATCH(C$1,中間シート!$A$2:$AZ$2,0))</f>
        <v/>
      </c>
      <c r="D2162" s="8" t="str">
        <f>INDEX(中間シート!$A$1:$AZ$149,MATCH($A2162&amp;$B2162,中間シート!$A$1:$A$149,0),MATCH(D$1,中間シート!$A$2:$AZ$2,0))</f>
        <v/>
      </c>
      <c r="E2162" t="str">
        <f>IF(
A2162="","",
VLOOKUP(MOD(ROW(A2162)-2, 参照用!$J$12) + 1,参照用!$N$1:$P$50,2,0)
)</f>
        <v>悪化サイン</v>
      </c>
      <c r="F2162" t="str">
        <f xml:space="preserve">
IF(A2162="","",
VLOOKUP(MOD(ROW(A2162)-2, 参照用!$J$12) + 1,参照用!$N$1:$P$50,3,0)
)</f>
        <v>思考不能</v>
      </c>
      <c r="G2162">
        <f xml:space="preserve">
IF(A2162="","",
IFERROR(
INDEX(中間シート!$B:$CB,
MATCH(A2162&amp;B2162,中間シート!$A$1:$A$149,0),
MATCH(F2162,中間シート!$B$2:$CB$2,0)
),
"")
)</f>
        <v>0</v>
      </c>
      <c r="H2162">
        <f t="shared" si="99"/>
        <v>0</v>
      </c>
      <c r="I2162" t="str">
        <f t="shared" si="100"/>
        <v/>
      </c>
      <c r="J2162" t="str">
        <f xml:space="preserve">
_xlfn.SWITCH(E2162,
"良好サイン",H2162*VLOOKUP(F2162,参照用!$P$2:$Q$55,2,0),
"注意サイン",H2162*VLOOKUP(F2162,参照用!$P$2:$Q$55,2,0),
""
)</f>
        <v/>
      </c>
      <c r="K2162" s="20">
        <f t="shared" si="101"/>
        <v>60</v>
      </c>
    </row>
    <row r="2163" spans="1:11" x14ac:dyDescent="0.2">
      <c r="A2163" s="8">
        <f>IF(INDEX(中間シート!B$1:B$149,QUOTIENT(ROW(A2163)-2, 参照用!$J$12) + 3,1)&gt;0,
INDEX(中間シート!B$1:B$149,QUOTIENT(ROW(A2163)-2, 参照用!$J$12) + 3,1),
"")</f>
        <v>46043</v>
      </c>
      <c r="B2163" s="8" t="str">
        <f>IF(INDEX(中間シート!D$1:D$149,QUOTIENT(ROW(B2163)-2, 参照用!$J$12) + 3,1)&gt;0,
INDEX(中間シート!D$1:D$149,QUOTIENT(ROW(B2163)-2, 参照用!$J$12) + 3,1),
"")</f>
        <v>昼</v>
      </c>
      <c r="C2163" s="8" t="str">
        <f>INDEX(中間シート!$A$1:$AZ$149,MATCH(A2163&amp;B2163,中間シート!$A$1:$A$149,0),MATCH(C$1,中間シート!$A$2:$AZ$2,0))</f>
        <v/>
      </c>
      <c r="D2163" s="8" t="str">
        <f>INDEX(中間シート!$A$1:$AZ$149,MATCH($A2163&amp;$B2163,中間シート!$A$1:$A$149,0),MATCH(D$1,中間シート!$A$2:$AZ$2,0))</f>
        <v/>
      </c>
      <c r="E2163" t="str">
        <f>IF(
A2163="","",
VLOOKUP(MOD(ROW(A2163)-2, 参照用!$J$12) + 1,参照用!$N$1:$P$50,2,0)
)</f>
        <v>悪化サイン</v>
      </c>
      <c r="F2163" t="str">
        <f xml:space="preserve">
IF(A2163="","",
VLOOKUP(MOD(ROW(A2163)-2, 参照用!$J$12) + 1,参照用!$N$1:$P$50,3,0)
)</f>
        <v>人間不信</v>
      </c>
      <c r="G2163">
        <f xml:space="preserve">
IF(A2163="","",
IFERROR(
INDEX(中間シート!$B:$CB,
MATCH(A2163&amp;B2163,中間シート!$A$1:$A$149,0),
MATCH(F2163,中間シート!$B$2:$CB$2,0)
),
"")
)</f>
        <v>0</v>
      </c>
      <c r="H2163">
        <f t="shared" si="99"/>
        <v>0</v>
      </c>
      <c r="I2163" t="str">
        <f t="shared" si="100"/>
        <v/>
      </c>
      <c r="J2163" t="str">
        <f xml:space="preserve">
_xlfn.SWITCH(E2163,
"良好サイン",H2163*VLOOKUP(F2163,参照用!$P$2:$Q$55,2,0),
"注意サイン",H2163*VLOOKUP(F2163,参照用!$P$2:$Q$55,2,0),
""
)</f>
        <v/>
      </c>
      <c r="K2163" s="20">
        <f t="shared" si="101"/>
        <v>60</v>
      </c>
    </row>
    <row r="2164" spans="1:11" x14ac:dyDescent="0.2">
      <c r="A2164" s="8">
        <f>IF(INDEX(中間シート!B$1:B$149,QUOTIENT(ROW(A2164)-2, 参照用!$J$12) + 3,1)&gt;0,
INDEX(中間シート!B$1:B$149,QUOTIENT(ROW(A2164)-2, 参照用!$J$12) + 3,1),
"")</f>
        <v>46043</v>
      </c>
      <c r="B2164" s="8" t="str">
        <f>IF(INDEX(中間シート!D$1:D$149,QUOTIENT(ROW(B2164)-2, 参照用!$J$12) + 3,1)&gt;0,
INDEX(中間シート!D$1:D$149,QUOTIENT(ROW(B2164)-2, 参照用!$J$12) + 3,1),
"")</f>
        <v>昼</v>
      </c>
      <c r="C2164" s="8" t="str">
        <f>INDEX(中間シート!$A$1:$AZ$149,MATCH(A2164&amp;B2164,中間シート!$A$1:$A$149,0),MATCH(C$1,中間シート!$A$2:$AZ$2,0))</f>
        <v/>
      </c>
      <c r="D2164" s="8" t="str">
        <f>INDEX(中間シート!$A$1:$AZ$149,MATCH($A2164&amp;$B2164,中間シート!$A$1:$A$149,0),MATCH(D$1,中間シート!$A$2:$AZ$2,0))</f>
        <v/>
      </c>
      <c r="E2164" t="str">
        <f>IF(
A2164="","",
VLOOKUP(MOD(ROW(A2164)-2, 参照用!$J$12) + 1,参照用!$N$1:$P$50,2,0)
)</f>
        <v>悪化サイン</v>
      </c>
      <c r="F2164" t="str">
        <f xml:space="preserve">
IF(A2164="","",
VLOOKUP(MOD(ROW(A2164)-2, 参照用!$J$12) + 1,参照用!$N$1:$P$50,3,0)
)</f>
        <v>破壊衝動</v>
      </c>
      <c r="G2164">
        <f xml:space="preserve">
IF(A2164="","",
IFERROR(
INDEX(中間シート!$B:$CB,
MATCH(A2164&amp;B2164,中間シート!$A$1:$A$149,0),
MATCH(F2164,中間シート!$B$2:$CB$2,0)
),
"")
)</f>
        <v>0</v>
      </c>
      <c r="H2164">
        <f t="shared" si="99"/>
        <v>0</v>
      </c>
      <c r="I2164" t="str">
        <f t="shared" si="100"/>
        <v/>
      </c>
      <c r="J2164" t="str">
        <f xml:space="preserve">
_xlfn.SWITCH(E2164,
"良好サイン",H2164*VLOOKUP(F2164,参照用!$P$2:$Q$55,2,0),
"注意サイン",H2164*VLOOKUP(F2164,参照用!$P$2:$Q$55,2,0),
""
)</f>
        <v/>
      </c>
      <c r="K2164" s="20">
        <f t="shared" si="101"/>
        <v>60</v>
      </c>
    </row>
    <row r="2165" spans="1:11" x14ac:dyDescent="0.2">
      <c r="A2165" s="8">
        <f>IF(INDEX(中間シート!B$1:B$149,QUOTIENT(ROW(A2165)-2, 参照用!$J$12) + 3,1)&gt;0,
INDEX(中間シート!B$1:B$149,QUOTIENT(ROW(A2165)-2, 参照用!$J$12) + 3,1),
"")</f>
        <v>46043</v>
      </c>
      <c r="B2165" s="8" t="str">
        <f>IF(INDEX(中間シート!D$1:D$149,QUOTIENT(ROW(B2165)-2, 参照用!$J$12) + 3,1)&gt;0,
INDEX(中間シート!D$1:D$149,QUOTIENT(ROW(B2165)-2, 参照用!$J$12) + 3,1),
"")</f>
        <v>昼</v>
      </c>
      <c r="C2165" s="8" t="str">
        <f>INDEX(中間シート!$A$1:$AZ$149,MATCH(A2165&amp;B2165,中間シート!$A$1:$A$149,0),MATCH(C$1,中間シート!$A$2:$AZ$2,0))</f>
        <v/>
      </c>
      <c r="D2165" s="8" t="str">
        <f>INDEX(中間シート!$A$1:$AZ$149,MATCH($A2165&amp;$B2165,中間シート!$A$1:$A$149,0),MATCH(D$1,中間シート!$A$2:$AZ$2,0))</f>
        <v/>
      </c>
      <c r="E2165" t="str">
        <f>IF(
A2165="","",
VLOOKUP(MOD(ROW(A2165)-2, 参照用!$J$12) + 1,参照用!$N$1:$P$50,2,0)
)</f>
        <v>リカバリー</v>
      </c>
      <c r="F2165" t="str">
        <f xml:space="preserve">
IF(A2165="","",
VLOOKUP(MOD(ROW(A2165)-2, 参照用!$J$12) + 1,参照用!$N$1:$P$50,3,0)
)</f>
        <v>ストレッチ</v>
      </c>
      <c r="G2165">
        <f xml:space="preserve">
IF(A2165="","",
IFERROR(
INDEX(中間シート!$B:$CB,
MATCH(A2165&amp;B2165,中間シート!$A$1:$A$149,0),
MATCH(F2165,中間シート!$B$2:$CB$2,0)
),
"")
)</f>
        <v>0</v>
      </c>
      <c r="H2165">
        <f t="shared" si="99"/>
        <v>0</v>
      </c>
      <c r="I2165" t="str">
        <f t="shared" si="100"/>
        <v/>
      </c>
      <c r="J2165" t="str">
        <f xml:space="preserve">
_xlfn.SWITCH(E2165,
"良好サイン",H2165*VLOOKUP(F2165,参照用!$P$2:$Q$55,2,0),
"注意サイン",H2165*VLOOKUP(F2165,参照用!$P$2:$Q$55,2,0),
""
)</f>
        <v/>
      </c>
      <c r="K2165" s="20">
        <f t="shared" si="101"/>
        <v>60</v>
      </c>
    </row>
    <row r="2166" spans="1:11" x14ac:dyDescent="0.2">
      <c r="A2166" s="8">
        <f>IF(INDEX(中間シート!B$1:B$149,QUOTIENT(ROW(A2166)-2, 参照用!$J$12) + 3,1)&gt;0,
INDEX(中間シート!B$1:B$149,QUOTIENT(ROW(A2166)-2, 参照用!$J$12) + 3,1),
"")</f>
        <v>46043</v>
      </c>
      <c r="B2166" s="8" t="str">
        <f>IF(INDEX(中間シート!D$1:D$149,QUOTIENT(ROW(B2166)-2, 参照用!$J$12) + 3,1)&gt;0,
INDEX(中間シート!D$1:D$149,QUOTIENT(ROW(B2166)-2, 参照用!$J$12) + 3,1),
"")</f>
        <v>昼</v>
      </c>
      <c r="C2166" s="8" t="str">
        <f>INDEX(中間シート!$A$1:$AZ$149,MATCH(A2166&amp;B2166,中間シート!$A$1:$A$149,0),MATCH(C$1,中間シート!$A$2:$AZ$2,0))</f>
        <v/>
      </c>
      <c r="D2166" s="8" t="str">
        <f>INDEX(中間シート!$A$1:$AZ$149,MATCH($A2166&amp;$B2166,中間シート!$A$1:$A$149,0),MATCH(D$1,中間シート!$A$2:$AZ$2,0))</f>
        <v/>
      </c>
      <c r="E2166" t="str">
        <f>IF(
A2166="","",
VLOOKUP(MOD(ROW(A2166)-2, 参照用!$J$12) + 1,参照用!$N$1:$P$50,2,0)
)</f>
        <v>リカバリー</v>
      </c>
      <c r="F2166" t="str">
        <f xml:space="preserve">
IF(A2166="","",
VLOOKUP(MOD(ROW(A2166)-2, 参照用!$J$12) + 1,参照用!$N$1:$P$50,3,0)
)</f>
        <v>仮眠</v>
      </c>
      <c r="G2166">
        <f xml:space="preserve">
IF(A2166="","",
IFERROR(
INDEX(中間シート!$B:$CB,
MATCH(A2166&amp;B2166,中間シート!$A$1:$A$149,0),
MATCH(F2166,中間シート!$B$2:$CB$2,0)
),
"")
)</f>
        <v>0</v>
      </c>
      <c r="H2166">
        <f t="shared" si="99"/>
        <v>0</v>
      </c>
      <c r="I2166" t="str">
        <f t="shared" si="100"/>
        <v/>
      </c>
      <c r="J2166" t="str">
        <f xml:space="preserve">
_xlfn.SWITCH(E2166,
"良好サイン",H2166*VLOOKUP(F2166,参照用!$P$2:$Q$55,2,0),
"注意サイン",H2166*VLOOKUP(F2166,参照用!$P$2:$Q$55,2,0),
""
)</f>
        <v/>
      </c>
      <c r="K2166" s="20">
        <f t="shared" si="101"/>
        <v>60</v>
      </c>
    </row>
    <row r="2167" spans="1:11" x14ac:dyDescent="0.2">
      <c r="A2167" s="8">
        <f>IF(INDEX(中間シート!B$1:B$149,QUOTIENT(ROW(A2167)-2, 参照用!$J$12) + 3,1)&gt;0,
INDEX(中間シート!B$1:B$149,QUOTIENT(ROW(A2167)-2, 参照用!$J$12) + 3,1),
"")</f>
        <v>46043</v>
      </c>
      <c r="B2167" s="8" t="str">
        <f>IF(INDEX(中間シート!D$1:D$149,QUOTIENT(ROW(B2167)-2, 参照用!$J$12) + 3,1)&gt;0,
INDEX(中間シート!D$1:D$149,QUOTIENT(ROW(B2167)-2, 参照用!$J$12) + 3,1),
"")</f>
        <v>昼</v>
      </c>
      <c r="C2167" s="8" t="str">
        <f>INDEX(中間シート!$A$1:$AZ$149,MATCH(A2167&amp;B2167,中間シート!$A$1:$A$149,0),MATCH(C$1,中間シート!$A$2:$AZ$2,0))</f>
        <v/>
      </c>
      <c r="D2167" s="8" t="str">
        <f>INDEX(中間シート!$A$1:$AZ$149,MATCH($A2167&amp;$B2167,中間シート!$A$1:$A$149,0),MATCH(D$1,中間シート!$A$2:$AZ$2,0))</f>
        <v/>
      </c>
      <c r="E2167" t="str">
        <f>IF(
A2167="","",
VLOOKUP(MOD(ROW(A2167)-2, 参照用!$J$12) + 1,参照用!$N$1:$P$50,2,0)
)</f>
        <v>リカバリー</v>
      </c>
      <c r="F2167" t="str">
        <f xml:space="preserve">
IF(A2167="","",
VLOOKUP(MOD(ROW(A2167)-2, 参照用!$J$12) + 1,参照用!$N$1:$P$50,3,0)
)</f>
        <v>音楽</v>
      </c>
      <c r="G2167">
        <f xml:space="preserve">
IF(A2167="","",
IFERROR(
INDEX(中間シート!$B:$CB,
MATCH(A2167&amp;B2167,中間シート!$A$1:$A$149,0),
MATCH(F2167,中間シート!$B$2:$CB$2,0)
),
"")
)</f>
        <v>0</v>
      </c>
      <c r="H2167">
        <f t="shared" si="99"/>
        <v>0</v>
      </c>
      <c r="I2167" t="str">
        <f t="shared" si="100"/>
        <v/>
      </c>
      <c r="J2167" t="str">
        <f xml:space="preserve">
_xlfn.SWITCH(E2167,
"良好サイン",H2167*VLOOKUP(F2167,参照用!$P$2:$Q$55,2,0),
"注意サイン",H2167*VLOOKUP(F2167,参照用!$P$2:$Q$55,2,0),
""
)</f>
        <v/>
      </c>
      <c r="K2167" s="20">
        <f t="shared" si="101"/>
        <v>60</v>
      </c>
    </row>
    <row r="2168" spans="1:11" x14ac:dyDescent="0.2">
      <c r="A2168" s="8">
        <f>IF(INDEX(中間シート!B$1:B$149,QUOTIENT(ROW(A2168)-2, 参照用!$J$12) + 3,1)&gt;0,
INDEX(中間シート!B$1:B$149,QUOTIENT(ROW(A2168)-2, 参照用!$J$12) + 3,1),
"")</f>
        <v>46043</v>
      </c>
      <c r="B2168" s="8" t="str">
        <f>IF(INDEX(中間シート!D$1:D$149,QUOTIENT(ROW(B2168)-2, 参照用!$J$12) + 3,1)&gt;0,
INDEX(中間シート!D$1:D$149,QUOTIENT(ROW(B2168)-2, 参照用!$J$12) + 3,1),
"")</f>
        <v>昼</v>
      </c>
      <c r="C2168" s="8" t="str">
        <f>INDEX(中間シート!$A$1:$AZ$149,MATCH(A2168&amp;B2168,中間シート!$A$1:$A$149,0),MATCH(C$1,中間シート!$A$2:$AZ$2,0))</f>
        <v/>
      </c>
      <c r="D2168" s="8" t="str">
        <f>INDEX(中間シート!$A$1:$AZ$149,MATCH($A2168&amp;$B2168,中間シート!$A$1:$A$149,0),MATCH(D$1,中間シート!$A$2:$AZ$2,0))</f>
        <v/>
      </c>
      <c r="E2168" t="str">
        <f>IF(
A2168="","",
VLOOKUP(MOD(ROW(A2168)-2, 参照用!$J$12) + 1,参照用!$N$1:$P$50,2,0)
)</f>
        <v>リカバリー</v>
      </c>
      <c r="F2168" t="str">
        <f xml:space="preserve">
IF(A2168="","",
VLOOKUP(MOD(ROW(A2168)-2, 参照用!$J$12) + 1,参照用!$N$1:$P$50,3,0)
)</f>
        <v>頓服</v>
      </c>
      <c r="G2168">
        <f xml:space="preserve">
IF(A2168="","",
IFERROR(
INDEX(中間シート!$B:$CB,
MATCH(A2168&amp;B2168,中間シート!$A$1:$A$149,0),
MATCH(F2168,中間シート!$B$2:$CB$2,0)
),
"")
)</f>
        <v>0</v>
      </c>
      <c r="H2168">
        <f t="shared" si="99"/>
        <v>0</v>
      </c>
      <c r="I2168" t="str">
        <f t="shared" si="100"/>
        <v/>
      </c>
      <c r="J2168" t="str">
        <f xml:space="preserve">
_xlfn.SWITCH(E2168,
"良好サイン",H2168*VLOOKUP(F2168,参照用!$P$2:$Q$55,2,0),
"注意サイン",H2168*VLOOKUP(F2168,参照用!$P$2:$Q$55,2,0),
""
)</f>
        <v/>
      </c>
      <c r="K2168" s="20">
        <f t="shared" si="101"/>
        <v>60</v>
      </c>
    </row>
    <row r="2169" spans="1:11" x14ac:dyDescent="0.2">
      <c r="A2169" s="8">
        <f>IF(INDEX(中間シート!B$1:B$149,QUOTIENT(ROW(A2169)-2, 参照用!$J$12) + 3,1)&gt;0,
INDEX(中間シート!B$1:B$149,QUOTIENT(ROW(A2169)-2, 参照用!$J$12) + 3,1),
"")</f>
        <v>46043</v>
      </c>
      <c r="B2169" s="8" t="str">
        <f>IF(INDEX(中間シート!D$1:D$149,QUOTIENT(ROW(B2169)-2, 参照用!$J$12) + 3,1)&gt;0,
INDEX(中間シート!D$1:D$149,QUOTIENT(ROW(B2169)-2, 参照用!$J$12) + 3,1),
"")</f>
        <v>昼</v>
      </c>
      <c r="C2169" s="8" t="str">
        <f>INDEX(中間シート!$A$1:$AZ$149,MATCH(A2169&amp;B2169,中間シート!$A$1:$A$149,0),MATCH(C$1,中間シート!$A$2:$AZ$2,0))</f>
        <v/>
      </c>
      <c r="D2169" s="8" t="str">
        <f>INDEX(中間シート!$A$1:$AZ$149,MATCH($A2169&amp;$B2169,中間シート!$A$1:$A$149,0),MATCH(D$1,中間シート!$A$2:$AZ$2,0))</f>
        <v/>
      </c>
      <c r="E2169" t="str">
        <f>IF(
A2169="","",
VLOOKUP(MOD(ROW(A2169)-2, 参照用!$J$12) + 1,参照用!$N$1:$P$50,2,0)
)</f>
        <v>リカバリー</v>
      </c>
      <c r="F2169" t="str">
        <f xml:space="preserve">
IF(A2169="","",
VLOOKUP(MOD(ROW(A2169)-2, 参照用!$J$12) + 1,参照用!$N$1:$P$50,3,0)
)</f>
        <v>散歩</v>
      </c>
      <c r="G2169">
        <f xml:space="preserve">
IF(A2169="","",
IFERROR(
INDEX(中間シート!$B:$CB,
MATCH(A2169&amp;B2169,中間シート!$A$1:$A$149,0),
MATCH(F2169,中間シート!$B$2:$CB$2,0)
),
"")
)</f>
        <v>0</v>
      </c>
      <c r="H2169">
        <f t="shared" si="99"/>
        <v>0</v>
      </c>
      <c r="I2169" t="str">
        <f t="shared" si="100"/>
        <v/>
      </c>
      <c r="J2169" t="str">
        <f xml:space="preserve">
_xlfn.SWITCH(E2169,
"良好サイン",H2169*VLOOKUP(F2169,参照用!$P$2:$Q$55,2,0),
"注意サイン",H2169*VLOOKUP(F2169,参照用!$P$2:$Q$55,2,0),
""
)</f>
        <v/>
      </c>
      <c r="K2169" s="20">
        <f t="shared" si="101"/>
        <v>60</v>
      </c>
    </row>
    <row r="2170" spans="1:11" x14ac:dyDescent="0.2">
      <c r="A2170" s="8">
        <f>IF(INDEX(中間シート!B$1:B$149,QUOTIENT(ROW(A2170)-2, 参照用!$J$12) + 3,1)&gt;0,
INDEX(中間シート!B$1:B$149,QUOTIENT(ROW(A2170)-2, 参照用!$J$12) + 3,1),
"")</f>
        <v>46043</v>
      </c>
      <c r="B2170" s="8" t="str">
        <f>IF(INDEX(中間シート!D$1:D$149,QUOTIENT(ROW(B2170)-2, 参照用!$J$12) + 3,1)&gt;0,
INDEX(中間シート!D$1:D$149,QUOTIENT(ROW(B2170)-2, 参照用!$J$12) + 3,1),
"")</f>
        <v>昼</v>
      </c>
      <c r="C2170" s="8" t="str">
        <f>INDEX(中間シート!$A$1:$AZ$149,MATCH(A2170&amp;B2170,中間シート!$A$1:$A$149,0),MATCH(C$1,中間シート!$A$2:$AZ$2,0))</f>
        <v/>
      </c>
      <c r="D2170" s="8" t="str">
        <f>INDEX(中間シート!$A$1:$AZ$149,MATCH($A2170&amp;$B2170,中間シート!$A$1:$A$149,0),MATCH(D$1,中間シート!$A$2:$AZ$2,0))</f>
        <v/>
      </c>
      <c r="E2170" t="str">
        <f>IF(
A2170="","",
VLOOKUP(MOD(ROW(A2170)-2, 参照用!$J$12) + 1,参照用!$N$1:$P$50,2,0)
)</f>
        <v>服薬</v>
      </c>
      <c r="F2170" t="str">
        <f xml:space="preserve">
IF(A2170="","",
VLOOKUP(MOD(ROW(A2170)-2, 参照用!$J$12) + 1,参照用!$N$1:$P$50,3,0)
)</f>
        <v>いつもの薬</v>
      </c>
      <c r="G2170">
        <f xml:space="preserve">
IF(A2170="","",
IFERROR(
INDEX(中間シート!$B:$CB,
MATCH(A2170&amp;B2170,中間シート!$A$1:$A$149,0),
MATCH(F2170,中間シート!$B$2:$CB$2,0)
),
"")
)</f>
        <v>0</v>
      </c>
      <c r="H2170">
        <f t="shared" si="99"/>
        <v>0</v>
      </c>
      <c r="I2170" t="str">
        <f t="shared" si="100"/>
        <v/>
      </c>
      <c r="J2170" t="str">
        <f xml:space="preserve">
_xlfn.SWITCH(E2170,
"良好サイン",H2170*VLOOKUP(F2170,参照用!$P$2:$Q$55,2,0),
"注意サイン",H2170*VLOOKUP(F2170,参照用!$P$2:$Q$55,2,0),
""
)</f>
        <v/>
      </c>
      <c r="K2170" s="20">
        <f t="shared" si="101"/>
        <v>60</v>
      </c>
    </row>
    <row r="2171" spans="1:11" x14ac:dyDescent="0.2">
      <c r="A2171" s="8">
        <f>IF(INDEX(中間シート!B$1:B$149,QUOTIENT(ROW(A2171)-2, 参照用!$J$12) + 3,1)&gt;0,
INDEX(中間シート!B$1:B$149,QUOTIENT(ROW(A2171)-2, 参照用!$J$12) + 3,1),
"")</f>
        <v>46043</v>
      </c>
      <c r="B2171" s="8" t="str">
        <f>IF(INDEX(中間シート!D$1:D$149,QUOTIENT(ROW(B2171)-2, 参照用!$J$12) + 3,1)&gt;0,
INDEX(中間シート!D$1:D$149,QUOTIENT(ROW(B2171)-2, 参照用!$J$12) + 3,1),
"")</f>
        <v>昼</v>
      </c>
      <c r="C2171" s="8" t="str">
        <f>INDEX(中間シート!$A$1:$AZ$149,MATCH(A2171&amp;B2171,中間シート!$A$1:$A$149,0),MATCH(C$1,中間シート!$A$2:$AZ$2,0))</f>
        <v/>
      </c>
      <c r="D2171" s="8" t="str">
        <f>INDEX(中間シート!$A$1:$AZ$149,MATCH($A2171&amp;$B2171,中間シート!$A$1:$A$149,0),MATCH(D$1,中間シート!$A$2:$AZ$2,0))</f>
        <v/>
      </c>
      <c r="E2171" t="str">
        <f>IF(
A2171="","",
VLOOKUP(MOD(ROW(A2171)-2, 参照用!$J$12) + 1,参照用!$N$1:$P$50,2,0)
)</f>
        <v>備考</v>
      </c>
      <c r="F2171" t="str">
        <f xml:space="preserve">
IF(A2171="","",
VLOOKUP(MOD(ROW(A2171)-2, 参照用!$J$12) + 1,参照用!$N$1:$P$50,3,0)
)</f>
        <v>コメント</v>
      </c>
      <c r="G2171" t="str">
        <f xml:space="preserve">
IF(A2171="","",
IFERROR(
INDEX(中間シート!$B:$CB,
MATCH(A2171&amp;B2171,中間シート!$A$1:$A$149,0),
MATCH(F2171,中間シート!$B$2:$CB$2,0)
),
"")
)</f>
        <v/>
      </c>
      <c r="H2171" t="str">
        <f t="shared" si="99"/>
        <v/>
      </c>
      <c r="I2171" t="str">
        <f t="shared" si="100"/>
        <v/>
      </c>
      <c r="J2171" t="str">
        <f xml:space="preserve">
_xlfn.SWITCH(E2171,
"良好サイン",H2171*VLOOKUP(F2171,参照用!$P$2:$Q$55,2,0),
"注意サイン",H2171*VLOOKUP(F2171,参照用!$P$2:$Q$55,2,0),
""
)</f>
        <v/>
      </c>
      <c r="K2171" s="20">
        <f t="shared" si="101"/>
        <v>60</v>
      </c>
    </row>
    <row r="2172" spans="1:11" x14ac:dyDescent="0.2">
      <c r="A2172" s="8">
        <f>IF(INDEX(中間シート!B$1:B$149,QUOTIENT(ROW(A2172)-2, 参照用!$J$12) + 3,1)&gt;0,
INDEX(中間シート!B$1:B$149,QUOTIENT(ROW(A2172)-2, 参照用!$J$12) + 3,1),
"")</f>
        <v>46043</v>
      </c>
      <c r="B2172" s="8" t="str">
        <f>IF(INDEX(中間シート!D$1:D$149,QUOTIENT(ROW(B2172)-2, 参照用!$J$12) + 3,1)&gt;0,
INDEX(中間シート!D$1:D$149,QUOTIENT(ROW(B2172)-2, 参照用!$J$12) + 3,1),
"")</f>
        <v>夜</v>
      </c>
      <c r="C2172" s="8" t="str">
        <f>INDEX(中間シート!$A$1:$AZ$149,MATCH(A2172&amp;B2172,中間シート!$A$1:$A$149,0),MATCH(C$1,中間シート!$A$2:$AZ$2,0))</f>
        <v/>
      </c>
      <c r="D2172" s="8" t="str">
        <f>INDEX(中間シート!$A$1:$AZ$149,MATCH($A2172&amp;$B2172,中間シート!$A$1:$A$149,0),MATCH(D$1,中間シート!$A$2:$AZ$2,0))</f>
        <v/>
      </c>
      <c r="E2172" t="str">
        <f>IF(
A2172="","",
VLOOKUP(MOD(ROW(A2172)-2, 参照用!$J$12) + 1,参照用!$N$1:$P$50,2,0)
)</f>
        <v>日付</v>
      </c>
      <c r="F2172" t="str">
        <f xml:space="preserve">
IF(A2172="","",
VLOOKUP(MOD(ROW(A2172)-2, 参照用!$J$12) + 1,参照用!$N$1:$P$50,3,0)
)</f>
        <v>日付</v>
      </c>
      <c r="G2172">
        <f xml:space="preserve">
IF(A2172="","",
IFERROR(
INDEX(中間シート!$B:$CB,
MATCH(A2172&amp;B2172,中間シート!$A$1:$A$149,0),
MATCH(F2172,中間シート!$B$2:$CB$2,0)
),
"")
)</f>
        <v>46043</v>
      </c>
      <c r="H2172" t="str">
        <f t="shared" si="99"/>
        <v/>
      </c>
      <c r="I2172">
        <f t="shared" si="100"/>
        <v>46043</v>
      </c>
      <c r="J2172" t="str">
        <f xml:space="preserve">
_xlfn.SWITCH(E2172,
"良好サイン",H2172*VLOOKUP(F2172,参照用!$P$2:$Q$55,2,0),
"注意サイン",H2172*VLOOKUP(F2172,参照用!$P$2:$Q$55,2,0),
""
)</f>
        <v/>
      </c>
      <c r="K2172" s="20">
        <f t="shared" si="101"/>
        <v>60</v>
      </c>
    </row>
    <row r="2173" spans="1:11" x14ac:dyDescent="0.2">
      <c r="A2173" s="8">
        <f>IF(INDEX(中間シート!B$1:B$149,QUOTIENT(ROW(A2173)-2, 参照用!$J$12) + 3,1)&gt;0,
INDEX(中間シート!B$1:B$149,QUOTIENT(ROW(A2173)-2, 参照用!$J$12) + 3,1),
"")</f>
        <v>46043</v>
      </c>
      <c r="B2173" s="8" t="str">
        <f>IF(INDEX(中間シート!D$1:D$149,QUOTIENT(ROW(B2173)-2, 参照用!$J$12) + 3,1)&gt;0,
INDEX(中間シート!D$1:D$149,QUOTIENT(ROW(B2173)-2, 参照用!$J$12) + 3,1),
"")</f>
        <v>夜</v>
      </c>
      <c r="C2173" s="8" t="str">
        <f>INDEX(中間シート!$A$1:$AZ$149,MATCH(A2173&amp;B2173,中間シート!$A$1:$A$149,0),MATCH(C$1,中間シート!$A$2:$AZ$2,0))</f>
        <v/>
      </c>
      <c r="D2173" s="8" t="str">
        <f>INDEX(中間シート!$A$1:$AZ$149,MATCH($A2173&amp;$B2173,中間シート!$A$1:$A$149,0),MATCH(D$1,中間シート!$A$2:$AZ$2,0))</f>
        <v/>
      </c>
      <c r="E2173" t="str">
        <f>IF(
A2173="","",
VLOOKUP(MOD(ROW(A2173)-2, 参照用!$J$12) + 1,参照用!$N$1:$P$50,2,0)
)</f>
        <v>曜日</v>
      </c>
      <c r="F2173" t="str">
        <f xml:space="preserve">
IF(A2173="","",
VLOOKUP(MOD(ROW(A2173)-2, 参照用!$J$12) + 1,参照用!$N$1:$P$50,3,0)
)</f>
        <v>曜日</v>
      </c>
      <c r="G2173" t="str">
        <f xml:space="preserve">
IF(A2173="","",
IFERROR(
INDEX(中間シート!$B:$CB,
MATCH(A2173&amp;B2173,中間シート!$A$1:$A$149,0),
MATCH(F2173,中間シート!$B$2:$CB$2,0)
),
"")
)</f>
        <v>水</v>
      </c>
      <c r="H2173" t="str">
        <f t="shared" si="99"/>
        <v/>
      </c>
      <c r="I2173" t="str">
        <f t="shared" si="100"/>
        <v>水</v>
      </c>
      <c r="J2173" t="str">
        <f xml:space="preserve">
_xlfn.SWITCH(E2173,
"良好サイン",H2173*VLOOKUP(F2173,参照用!$P$2:$Q$55,2,0),
"注意サイン",H2173*VLOOKUP(F2173,参照用!$P$2:$Q$55,2,0),
""
)</f>
        <v/>
      </c>
      <c r="K2173" s="20">
        <f t="shared" si="101"/>
        <v>60</v>
      </c>
    </row>
    <row r="2174" spans="1:11" x14ac:dyDescent="0.2">
      <c r="A2174" s="8">
        <f>IF(INDEX(中間シート!B$1:B$149,QUOTIENT(ROW(A2174)-2, 参照用!$J$12) + 3,1)&gt;0,
INDEX(中間シート!B$1:B$149,QUOTIENT(ROW(A2174)-2, 参照用!$J$12) + 3,1),
"")</f>
        <v>46043</v>
      </c>
      <c r="B2174" s="8" t="str">
        <f>IF(INDEX(中間シート!D$1:D$149,QUOTIENT(ROW(B2174)-2, 参照用!$J$12) + 3,1)&gt;0,
INDEX(中間シート!D$1:D$149,QUOTIENT(ROW(B2174)-2, 参照用!$J$12) + 3,1),
"")</f>
        <v>夜</v>
      </c>
      <c r="C2174" s="8" t="str">
        <f>INDEX(中間シート!$A$1:$AZ$149,MATCH(A2174&amp;B2174,中間シート!$A$1:$A$149,0),MATCH(C$1,中間シート!$A$2:$AZ$2,0))</f>
        <v/>
      </c>
      <c r="D2174" s="8" t="str">
        <f>INDEX(中間シート!$A$1:$AZ$149,MATCH($A2174&amp;$B2174,中間シート!$A$1:$A$149,0),MATCH(D$1,中間シート!$A$2:$AZ$2,0))</f>
        <v/>
      </c>
      <c r="E2174" t="str">
        <f>IF(
A2174="","",
VLOOKUP(MOD(ROW(A2174)-2, 参照用!$J$12) + 1,参照用!$N$1:$P$50,2,0)
)</f>
        <v>時間帯</v>
      </c>
      <c r="F2174" t="str">
        <f xml:space="preserve">
IF(A2174="","",
VLOOKUP(MOD(ROW(A2174)-2, 参照用!$J$12) + 1,参照用!$N$1:$P$50,3,0)
)</f>
        <v>時間帯</v>
      </c>
      <c r="G2174" t="str">
        <f xml:space="preserve">
IF(A2174="","",
IFERROR(
INDEX(中間シート!$B:$CB,
MATCH(A2174&amp;B2174,中間シート!$A$1:$A$149,0),
MATCH(F2174,中間シート!$B$2:$CB$2,0)
),
"")
)</f>
        <v>夜</v>
      </c>
      <c r="H2174" t="str">
        <f t="shared" si="99"/>
        <v/>
      </c>
      <c r="I2174" t="str">
        <f t="shared" si="100"/>
        <v>夜</v>
      </c>
      <c r="J2174" t="str">
        <f xml:space="preserve">
_xlfn.SWITCH(E2174,
"良好サイン",H2174*VLOOKUP(F2174,参照用!$P$2:$Q$55,2,0),
"注意サイン",H2174*VLOOKUP(F2174,参照用!$P$2:$Q$55,2,0),
""
)</f>
        <v/>
      </c>
      <c r="K2174" s="20">
        <f t="shared" si="101"/>
        <v>60</v>
      </c>
    </row>
    <row r="2175" spans="1:11" x14ac:dyDescent="0.2">
      <c r="A2175" s="8">
        <f>IF(INDEX(中間シート!B$1:B$149,QUOTIENT(ROW(A2175)-2, 参照用!$J$12) + 3,1)&gt;0,
INDEX(中間シート!B$1:B$149,QUOTIENT(ROW(A2175)-2, 参照用!$J$12) + 3,1),
"")</f>
        <v>46043</v>
      </c>
      <c r="B2175" s="8" t="str">
        <f>IF(INDEX(中間シート!D$1:D$149,QUOTIENT(ROW(B2175)-2, 参照用!$J$12) + 3,1)&gt;0,
INDEX(中間シート!D$1:D$149,QUOTIENT(ROW(B2175)-2, 参照用!$J$12) + 3,1),
"")</f>
        <v>夜</v>
      </c>
      <c r="C2175" s="8" t="str">
        <f>INDEX(中間シート!$A$1:$AZ$149,MATCH(A2175&amp;B2175,中間シート!$A$1:$A$149,0),MATCH(C$1,中間シート!$A$2:$AZ$2,0))</f>
        <v/>
      </c>
      <c r="D2175" s="8" t="str">
        <f>INDEX(中間シート!$A$1:$AZ$149,MATCH($A2175&amp;$B2175,中間シート!$A$1:$A$149,0),MATCH(D$1,中間シート!$A$2:$AZ$2,0))</f>
        <v/>
      </c>
      <c r="E2175" t="str">
        <f>IF(
A2175="","",
VLOOKUP(MOD(ROW(A2175)-2, 参照用!$J$12) + 1,参照用!$N$1:$P$50,2,0)
)</f>
        <v>気候</v>
      </c>
      <c r="F2175" t="str">
        <f xml:space="preserve">
IF(A2175="","",
VLOOKUP(MOD(ROW(A2175)-2, 参照用!$J$12) + 1,参照用!$N$1:$P$50,3,0)
)</f>
        <v>天気</v>
      </c>
      <c r="G2175" t="str">
        <f xml:space="preserve">
IF(A2175="","",
IFERROR(
INDEX(中間シート!$B:$CB,
MATCH(A2175&amp;B2175,中間シート!$A$1:$A$149,0),
MATCH(F2175,中間シート!$B$2:$CB$2,0)
),
"")
)</f>
        <v/>
      </c>
      <c r="H2175" t="str">
        <f t="shared" si="99"/>
        <v/>
      </c>
      <c r="I2175" t="str">
        <f t="shared" si="100"/>
        <v/>
      </c>
      <c r="J2175" t="str">
        <f xml:space="preserve">
_xlfn.SWITCH(E2175,
"良好サイン",H2175*VLOOKUP(F2175,参照用!$P$2:$Q$55,2,0),
"注意サイン",H2175*VLOOKUP(F2175,参照用!$P$2:$Q$55,2,0),
""
)</f>
        <v/>
      </c>
      <c r="K2175" s="20">
        <f t="shared" si="101"/>
        <v>60</v>
      </c>
    </row>
    <row r="2176" spans="1:11" x14ac:dyDescent="0.2">
      <c r="A2176" s="8">
        <f>IF(INDEX(中間シート!B$1:B$149,QUOTIENT(ROW(A2176)-2, 参照用!$J$12) + 3,1)&gt;0,
INDEX(中間シート!B$1:B$149,QUOTIENT(ROW(A2176)-2, 参照用!$J$12) + 3,1),
"")</f>
        <v>46043</v>
      </c>
      <c r="B2176" s="8" t="str">
        <f>IF(INDEX(中間シート!D$1:D$149,QUOTIENT(ROW(B2176)-2, 参照用!$J$12) + 3,1)&gt;0,
INDEX(中間シート!D$1:D$149,QUOTIENT(ROW(B2176)-2, 参照用!$J$12) + 3,1),
"")</f>
        <v>夜</v>
      </c>
      <c r="C2176" s="8" t="str">
        <f>INDEX(中間シート!$A$1:$AZ$149,MATCH(A2176&amp;B2176,中間シート!$A$1:$A$149,0),MATCH(C$1,中間シート!$A$2:$AZ$2,0))</f>
        <v/>
      </c>
      <c r="D2176" s="8" t="str">
        <f>INDEX(中間シート!$A$1:$AZ$149,MATCH($A2176&amp;$B2176,中間シート!$A$1:$A$149,0),MATCH(D$1,中間シート!$A$2:$AZ$2,0))</f>
        <v/>
      </c>
      <c r="E2176" t="str">
        <f>IF(
A2176="","",
VLOOKUP(MOD(ROW(A2176)-2, 参照用!$J$12) + 1,参照用!$N$1:$P$50,2,0)
)</f>
        <v>気候</v>
      </c>
      <c r="F2176" t="str">
        <f xml:space="preserve">
IF(A2176="","",
VLOOKUP(MOD(ROW(A2176)-2, 参照用!$J$12) + 1,参照用!$N$1:$P$50,3,0)
)</f>
        <v>気温</v>
      </c>
      <c r="G2176" t="str">
        <f xml:space="preserve">
IF(A2176="","",
IFERROR(
INDEX(中間シート!$B:$CB,
MATCH(A2176&amp;B2176,中間シート!$A$1:$A$149,0),
MATCH(F2176,中間シート!$B$2:$CB$2,0)
),
"")
)</f>
        <v/>
      </c>
      <c r="H2176" t="str">
        <f t="shared" si="99"/>
        <v/>
      </c>
      <c r="I2176" t="str">
        <f t="shared" si="100"/>
        <v/>
      </c>
      <c r="J2176" t="str">
        <f xml:space="preserve">
_xlfn.SWITCH(E2176,
"良好サイン",H2176*VLOOKUP(F2176,参照用!$P$2:$Q$55,2,0),
"注意サイン",H2176*VLOOKUP(F2176,参照用!$P$2:$Q$55,2,0),
""
)</f>
        <v/>
      </c>
      <c r="K2176" s="20">
        <f t="shared" si="101"/>
        <v>60</v>
      </c>
    </row>
    <row r="2177" spans="1:11" x14ac:dyDescent="0.2">
      <c r="A2177" s="8">
        <f>IF(INDEX(中間シート!B$1:B$149,QUOTIENT(ROW(A2177)-2, 参照用!$J$12) + 3,1)&gt;0,
INDEX(中間シート!B$1:B$149,QUOTIENT(ROW(A2177)-2, 参照用!$J$12) + 3,1),
"")</f>
        <v>46043</v>
      </c>
      <c r="B2177" s="8" t="str">
        <f>IF(INDEX(中間シート!D$1:D$149,QUOTIENT(ROW(B2177)-2, 参照用!$J$12) + 3,1)&gt;0,
INDEX(中間シート!D$1:D$149,QUOTIENT(ROW(B2177)-2, 参照用!$J$12) + 3,1),
"")</f>
        <v>夜</v>
      </c>
      <c r="C2177" s="8" t="str">
        <f>INDEX(中間シート!$A$1:$AZ$149,MATCH(A2177&amp;B2177,中間シート!$A$1:$A$149,0),MATCH(C$1,中間シート!$A$2:$AZ$2,0))</f>
        <v/>
      </c>
      <c r="D2177" s="8" t="str">
        <f>INDEX(中間シート!$A$1:$AZ$149,MATCH($A2177&amp;$B2177,中間シート!$A$1:$A$149,0),MATCH(D$1,中間シート!$A$2:$AZ$2,0))</f>
        <v/>
      </c>
      <c r="E2177" t="str">
        <f>IF(
A2177="","",
VLOOKUP(MOD(ROW(A2177)-2, 参照用!$J$12) + 1,参照用!$N$1:$P$50,2,0)
)</f>
        <v>基礎指標</v>
      </c>
      <c r="F2177" t="str">
        <f xml:space="preserve">
IF(A2177="","",
VLOOKUP(MOD(ROW(A2177)-2, 参照用!$J$12) + 1,参照用!$N$1:$P$50,3,0)
)</f>
        <v>睡眠</v>
      </c>
      <c r="G2177">
        <f xml:space="preserve">
IF(A2177="","",
IFERROR(
INDEX(中間シート!$B:$CB,
MATCH(A2177&amp;B2177,中間シート!$A$1:$A$149,0),
MATCH(F2177,中間シート!$B$2:$CB$2,0)
),
"")
)</f>
        <v>0</v>
      </c>
      <c r="H2177">
        <f t="shared" si="99"/>
        <v>0</v>
      </c>
      <c r="I2177" t="str">
        <f t="shared" si="100"/>
        <v/>
      </c>
      <c r="J2177" t="str">
        <f xml:space="preserve">
_xlfn.SWITCH(E2177,
"良好サイン",H2177*VLOOKUP(F2177,参照用!$P$2:$Q$55,2,0),
"注意サイン",H2177*VLOOKUP(F2177,参照用!$P$2:$Q$55,2,0),
""
)</f>
        <v/>
      </c>
      <c r="K2177" s="20">
        <f t="shared" si="101"/>
        <v>60</v>
      </c>
    </row>
    <row r="2178" spans="1:11" x14ac:dyDescent="0.2">
      <c r="A2178" s="8">
        <f>IF(INDEX(中間シート!B$1:B$149,QUOTIENT(ROW(A2178)-2, 参照用!$J$12) + 3,1)&gt;0,
INDEX(中間シート!B$1:B$149,QUOTIENT(ROW(A2178)-2, 参照用!$J$12) + 3,1),
"")</f>
        <v>46043</v>
      </c>
      <c r="B2178" s="8" t="str">
        <f>IF(INDEX(中間シート!D$1:D$149,QUOTIENT(ROW(B2178)-2, 参照用!$J$12) + 3,1)&gt;0,
INDEX(中間シート!D$1:D$149,QUOTIENT(ROW(B2178)-2, 参照用!$J$12) + 3,1),
"")</f>
        <v>夜</v>
      </c>
      <c r="C2178" s="8" t="str">
        <f>INDEX(中間シート!$A$1:$AZ$149,MATCH(A2178&amp;B2178,中間シート!$A$1:$A$149,0),MATCH(C$1,中間シート!$A$2:$AZ$2,0))</f>
        <v/>
      </c>
      <c r="D2178" s="8" t="str">
        <f>INDEX(中間シート!$A$1:$AZ$149,MATCH($A2178&amp;$B2178,中間シート!$A$1:$A$149,0),MATCH(D$1,中間シート!$A$2:$AZ$2,0))</f>
        <v/>
      </c>
      <c r="E2178" t="str">
        <f>IF(
A2178="","",
VLOOKUP(MOD(ROW(A2178)-2, 参照用!$J$12) + 1,参照用!$N$1:$P$50,2,0)
)</f>
        <v>基礎指標</v>
      </c>
      <c r="F2178" t="str">
        <f xml:space="preserve">
IF(A2178="","",
VLOOKUP(MOD(ROW(A2178)-2, 参照用!$J$12) + 1,参照用!$N$1:$P$50,3,0)
)</f>
        <v>食事</v>
      </c>
      <c r="G2178">
        <f xml:space="preserve">
IF(A2178="","",
IFERROR(
INDEX(中間シート!$B:$CB,
MATCH(A2178&amp;B2178,中間シート!$A$1:$A$149,0),
MATCH(F2178,中間シート!$B$2:$CB$2,0)
),
"")
)</f>
        <v>0</v>
      </c>
      <c r="H2178">
        <f t="shared" si="99"/>
        <v>0</v>
      </c>
      <c r="I2178" t="str">
        <f t="shared" si="100"/>
        <v/>
      </c>
      <c r="J2178" t="str">
        <f xml:space="preserve">
_xlfn.SWITCH(E2178,
"良好サイン",H2178*VLOOKUP(F2178,参照用!$P$2:$Q$55,2,0),
"注意サイン",H2178*VLOOKUP(F2178,参照用!$P$2:$Q$55,2,0),
""
)</f>
        <v/>
      </c>
      <c r="K2178" s="20">
        <f t="shared" si="101"/>
        <v>60</v>
      </c>
    </row>
    <row r="2179" spans="1:11" x14ac:dyDescent="0.2">
      <c r="A2179" s="8">
        <f>IF(INDEX(中間シート!B$1:B$149,QUOTIENT(ROW(A2179)-2, 参照用!$J$12) + 3,1)&gt;0,
INDEX(中間シート!B$1:B$149,QUOTIENT(ROW(A2179)-2, 参照用!$J$12) + 3,1),
"")</f>
        <v>46043</v>
      </c>
      <c r="B2179" s="8" t="str">
        <f>IF(INDEX(中間シート!D$1:D$149,QUOTIENT(ROW(B2179)-2, 参照用!$J$12) + 3,1)&gt;0,
INDEX(中間シート!D$1:D$149,QUOTIENT(ROW(B2179)-2, 参照用!$J$12) + 3,1),
"")</f>
        <v>夜</v>
      </c>
      <c r="C2179" s="8" t="str">
        <f>INDEX(中間シート!$A$1:$AZ$149,MATCH(A2179&amp;B2179,中間シート!$A$1:$A$149,0),MATCH(C$1,中間シート!$A$2:$AZ$2,0))</f>
        <v/>
      </c>
      <c r="D2179" s="8" t="str">
        <f>INDEX(中間シート!$A$1:$AZ$149,MATCH($A2179&amp;$B2179,中間シート!$A$1:$A$149,0),MATCH(D$1,中間シート!$A$2:$AZ$2,0))</f>
        <v/>
      </c>
      <c r="E2179" t="str">
        <f>IF(
A2179="","",
VLOOKUP(MOD(ROW(A2179)-2, 参照用!$J$12) + 1,参照用!$N$1:$P$50,2,0)
)</f>
        <v>基礎指標</v>
      </c>
      <c r="F2179" t="str">
        <f xml:space="preserve">
IF(A2179="","",
VLOOKUP(MOD(ROW(A2179)-2, 参照用!$J$12) + 1,参照用!$N$1:$P$50,3,0)
)</f>
        <v>ストレス</v>
      </c>
      <c r="G2179">
        <f xml:space="preserve">
IF(A2179="","",
IFERROR(
INDEX(中間シート!$B:$CB,
MATCH(A2179&amp;B2179,中間シート!$A$1:$A$149,0),
MATCH(F2179,中間シート!$B$2:$CB$2,0)
),
"")
)</f>
        <v>0</v>
      </c>
      <c r="H2179">
        <f t="shared" ref="H2179:H2242" si="102">IFERROR(IF(VALUE(G2179)&gt;100,"",VALUE(G2179)),"")</f>
        <v>0</v>
      </c>
      <c r="I2179" t="str">
        <f t="shared" ref="I2179:I2242" si="103">IF(H2179="",G2179,"")</f>
        <v/>
      </c>
      <c r="J2179" t="str">
        <f xml:space="preserve">
_xlfn.SWITCH(E2179,
"良好サイン",H2179*VLOOKUP(F2179,参照用!$P$2:$Q$55,2,0),
"注意サイン",H2179*VLOOKUP(F2179,参照用!$P$2:$Q$55,2,0),
""
)</f>
        <v/>
      </c>
      <c r="K2179" s="20">
        <f t="shared" ref="K2179:K2242" si="104">IFERROR(IF(A2179="","",(60+SUMIFS($J$1:$J$3999,$A$1:$A$3999,A2179,$B$1:$B$3999,B2179)))
/
(1+SUMIFS(H:H,A:A,A2179,B:B,B2179,E:E,"悪化サイン")),"")</f>
        <v>60</v>
      </c>
    </row>
    <row r="2180" spans="1:11" x14ac:dyDescent="0.2">
      <c r="A2180" s="8">
        <f>IF(INDEX(中間シート!B$1:B$149,QUOTIENT(ROW(A2180)-2, 参照用!$J$12) + 3,1)&gt;0,
INDEX(中間シート!B$1:B$149,QUOTIENT(ROW(A2180)-2, 参照用!$J$12) + 3,1),
"")</f>
        <v>46043</v>
      </c>
      <c r="B2180" s="8" t="str">
        <f>IF(INDEX(中間シート!D$1:D$149,QUOTIENT(ROW(B2180)-2, 参照用!$J$12) + 3,1)&gt;0,
INDEX(中間シート!D$1:D$149,QUOTIENT(ROW(B2180)-2, 参照用!$J$12) + 3,1),
"")</f>
        <v>夜</v>
      </c>
      <c r="C2180" s="8" t="str">
        <f>INDEX(中間シート!$A$1:$AZ$149,MATCH(A2180&amp;B2180,中間シート!$A$1:$A$149,0),MATCH(C$1,中間シート!$A$2:$AZ$2,0))</f>
        <v/>
      </c>
      <c r="D2180" s="8" t="str">
        <f>INDEX(中間シート!$A$1:$AZ$149,MATCH($A2180&amp;$B2180,中間シート!$A$1:$A$149,0),MATCH(D$1,中間シート!$A$2:$AZ$2,0))</f>
        <v/>
      </c>
      <c r="E2180" t="str">
        <f>IF(
A2180="","",
VLOOKUP(MOD(ROW(A2180)-2, 参照用!$J$12) + 1,参照用!$N$1:$P$50,2,0)
)</f>
        <v>良好サイン</v>
      </c>
      <c r="F2180" t="str">
        <f xml:space="preserve">
IF(A2180="","",
VLOOKUP(MOD(ROW(A2180)-2, 参照用!$J$12) + 1,参照用!$N$1:$P$50,3,0)
)</f>
        <v>プラス思考</v>
      </c>
      <c r="G2180">
        <f xml:space="preserve">
IF(A2180="","",
IFERROR(
INDEX(中間シート!$B:$CB,
MATCH(A2180&amp;B2180,中間シート!$A$1:$A$149,0),
MATCH(F2180,中間シート!$B$2:$CB$2,0)
),
"")
)</f>
        <v>0</v>
      </c>
      <c r="H2180">
        <f t="shared" si="102"/>
        <v>0</v>
      </c>
      <c r="I2180" t="str">
        <f t="shared" si="103"/>
        <v/>
      </c>
      <c r="J2180">
        <f xml:space="preserve">
_xlfn.SWITCH(E2180,
"良好サイン",H2180*VLOOKUP(F2180,参照用!$P$2:$Q$55,2,0),
"注意サイン",H2180*VLOOKUP(F2180,参照用!$P$2:$Q$55,2,0),
""
)</f>
        <v>0</v>
      </c>
      <c r="K2180" s="20">
        <f t="shared" si="104"/>
        <v>60</v>
      </c>
    </row>
    <row r="2181" spans="1:11" x14ac:dyDescent="0.2">
      <c r="A2181" s="8">
        <f>IF(INDEX(中間シート!B$1:B$149,QUOTIENT(ROW(A2181)-2, 参照用!$J$12) + 3,1)&gt;0,
INDEX(中間シート!B$1:B$149,QUOTIENT(ROW(A2181)-2, 参照用!$J$12) + 3,1),
"")</f>
        <v>46043</v>
      </c>
      <c r="B2181" s="8" t="str">
        <f>IF(INDEX(中間シート!D$1:D$149,QUOTIENT(ROW(B2181)-2, 参照用!$J$12) + 3,1)&gt;0,
INDEX(中間シート!D$1:D$149,QUOTIENT(ROW(B2181)-2, 参照用!$J$12) + 3,1),
"")</f>
        <v>夜</v>
      </c>
      <c r="C2181" s="8" t="str">
        <f>INDEX(中間シート!$A$1:$AZ$149,MATCH(A2181&amp;B2181,中間シート!$A$1:$A$149,0),MATCH(C$1,中間シート!$A$2:$AZ$2,0))</f>
        <v/>
      </c>
      <c r="D2181" s="8" t="str">
        <f>INDEX(中間シート!$A$1:$AZ$149,MATCH($A2181&amp;$B2181,中間シート!$A$1:$A$149,0),MATCH(D$1,中間シート!$A$2:$AZ$2,0))</f>
        <v/>
      </c>
      <c r="E2181" t="str">
        <f>IF(
A2181="","",
VLOOKUP(MOD(ROW(A2181)-2, 参照用!$J$12) + 1,参照用!$N$1:$P$50,2,0)
)</f>
        <v>良好サイン</v>
      </c>
      <c r="F2181" t="str">
        <f xml:space="preserve">
IF(A2181="","",
VLOOKUP(MOD(ROW(A2181)-2, 参照用!$J$12) + 1,参照用!$N$1:$P$50,3,0)
)</f>
        <v>元気</v>
      </c>
      <c r="G2181">
        <f xml:space="preserve">
IF(A2181="","",
IFERROR(
INDEX(中間シート!$B:$CB,
MATCH(A2181&amp;B2181,中間シート!$A$1:$A$149,0),
MATCH(F2181,中間シート!$B$2:$CB$2,0)
),
"")
)</f>
        <v>0</v>
      </c>
      <c r="H2181">
        <f t="shared" si="102"/>
        <v>0</v>
      </c>
      <c r="I2181" t="str">
        <f t="shared" si="103"/>
        <v/>
      </c>
      <c r="J2181">
        <f xml:space="preserve">
_xlfn.SWITCH(E2181,
"良好サイン",H2181*VLOOKUP(F2181,参照用!$P$2:$Q$55,2,0),
"注意サイン",H2181*VLOOKUP(F2181,参照用!$P$2:$Q$55,2,0),
""
)</f>
        <v>0</v>
      </c>
      <c r="K2181" s="20">
        <f t="shared" si="104"/>
        <v>60</v>
      </c>
    </row>
    <row r="2182" spans="1:11" x14ac:dyDescent="0.2">
      <c r="A2182" s="8">
        <f>IF(INDEX(中間シート!B$1:B$149,QUOTIENT(ROW(A2182)-2, 参照用!$J$12) + 3,1)&gt;0,
INDEX(中間シート!B$1:B$149,QUOTIENT(ROW(A2182)-2, 参照用!$J$12) + 3,1),
"")</f>
        <v>46043</v>
      </c>
      <c r="B2182" s="8" t="str">
        <f>IF(INDEX(中間シート!D$1:D$149,QUOTIENT(ROW(B2182)-2, 参照用!$J$12) + 3,1)&gt;0,
INDEX(中間シート!D$1:D$149,QUOTIENT(ROW(B2182)-2, 参照用!$J$12) + 3,1),
"")</f>
        <v>夜</v>
      </c>
      <c r="C2182" s="8" t="str">
        <f>INDEX(中間シート!$A$1:$AZ$149,MATCH(A2182&amp;B2182,中間シート!$A$1:$A$149,0),MATCH(C$1,中間シート!$A$2:$AZ$2,0))</f>
        <v/>
      </c>
      <c r="D2182" s="8" t="str">
        <f>INDEX(中間シート!$A$1:$AZ$149,MATCH($A2182&amp;$B2182,中間シート!$A$1:$A$149,0),MATCH(D$1,中間シート!$A$2:$AZ$2,0))</f>
        <v/>
      </c>
      <c r="E2182" t="str">
        <f>IF(
A2182="","",
VLOOKUP(MOD(ROW(A2182)-2, 参照用!$J$12) + 1,参照用!$N$1:$P$50,2,0)
)</f>
        <v>良好サイン</v>
      </c>
      <c r="F2182" t="str">
        <f xml:space="preserve">
IF(A2182="","",
VLOOKUP(MOD(ROW(A2182)-2, 参照用!$J$12) + 1,参照用!$N$1:$P$50,3,0)
)</f>
        <v>やる気あり</v>
      </c>
      <c r="G2182">
        <f xml:space="preserve">
IF(A2182="","",
IFERROR(
INDEX(中間シート!$B:$CB,
MATCH(A2182&amp;B2182,中間シート!$A$1:$A$149,0),
MATCH(F2182,中間シート!$B$2:$CB$2,0)
),
"")
)</f>
        <v>0</v>
      </c>
      <c r="H2182">
        <f t="shared" si="102"/>
        <v>0</v>
      </c>
      <c r="I2182" t="str">
        <f t="shared" si="103"/>
        <v/>
      </c>
      <c r="J2182">
        <f xml:space="preserve">
_xlfn.SWITCH(E2182,
"良好サイン",H2182*VLOOKUP(F2182,参照用!$P$2:$Q$55,2,0),
"注意サイン",H2182*VLOOKUP(F2182,参照用!$P$2:$Q$55,2,0),
""
)</f>
        <v>0</v>
      </c>
      <c r="K2182" s="20">
        <f t="shared" si="104"/>
        <v>60</v>
      </c>
    </row>
    <row r="2183" spans="1:11" x14ac:dyDescent="0.2">
      <c r="A2183" s="8">
        <f>IF(INDEX(中間シート!B$1:B$149,QUOTIENT(ROW(A2183)-2, 参照用!$J$12) + 3,1)&gt;0,
INDEX(中間シート!B$1:B$149,QUOTIENT(ROW(A2183)-2, 参照用!$J$12) + 3,1),
"")</f>
        <v>46043</v>
      </c>
      <c r="B2183" s="8" t="str">
        <f>IF(INDEX(中間シート!D$1:D$149,QUOTIENT(ROW(B2183)-2, 参照用!$J$12) + 3,1)&gt;0,
INDEX(中間シート!D$1:D$149,QUOTIENT(ROW(B2183)-2, 参照用!$J$12) + 3,1),
"")</f>
        <v>夜</v>
      </c>
      <c r="C2183" s="8" t="str">
        <f>INDEX(中間シート!$A$1:$AZ$149,MATCH(A2183&amp;B2183,中間シート!$A$1:$A$149,0),MATCH(C$1,中間シート!$A$2:$AZ$2,0))</f>
        <v/>
      </c>
      <c r="D2183" s="8" t="str">
        <f>INDEX(中間シート!$A$1:$AZ$149,MATCH($A2183&amp;$B2183,中間シート!$A$1:$A$149,0),MATCH(D$1,中間シート!$A$2:$AZ$2,0))</f>
        <v/>
      </c>
      <c r="E2183" t="str">
        <f>IF(
A2183="","",
VLOOKUP(MOD(ROW(A2183)-2, 参照用!$J$12) + 1,参照用!$N$1:$P$50,2,0)
)</f>
        <v>良好サイン</v>
      </c>
      <c r="F2183" t="str">
        <f xml:space="preserve">
IF(A2183="","",
VLOOKUP(MOD(ROW(A2183)-2, 参照用!$J$12) + 1,参照用!$N$1:$P$50,3,0)
)</f>
        <v>心に余裕</v>
      </c>
      <c r="G2183">
        <f xml:space="preserve">
IF(A2183="","",
IFERROR(
INDEX(中間シート!$B:$CB,
MATCH(A2183&amp;B2183,中間シート!$A$1:$A$149,0),
MATCH(F2183,中間シート!$B$2:$CB$2,0)
),
"")
)</f>
        <v>0</v>
      </c>
      <c r="H2183">
        <f t="shared" si="102"/>
        <v>0</v>
      </c>
      <c r="I2183" t="str">
        <f t="shared" si="103"/>
        <v/>
      </c>
      <c r="J2183">
        <f xml:space="preserve">
_xlfn.SWITCH(E2183,
"良好サイン",H2183*VLOOKUP(F2183,参照用!$P$2:$Q$55,2,0),
"注意サイン",H2183*VLOOKUP(F2183,参照用!$P$2:$Q$55,2,0),
""
)</f>
        <v>0</v>
      </c>
      <c r="K2183" s="20">
        <f t="shared" si="104"/>
        <v>60</v>
      </c>
    </row>
    <row r="2184" spans="1:11" x14ac:dyDescent="0.2">
      <c r="A2184" s="8">
        <f>IF(INDEX(中間シート!B$1:B$149,QUOTIENT(ROW(A2184)-2, 参照用!$J$12) + 3,1)&gt;0,
INDEX(中間シート!B$1:B$149,QUOTIENT(ROW(A2184)-2, 参照用!$J$12) + 3,1),
"")</f>
        <v>46043</v>
      </c>
      <c r="B2184" s="8" t="str">
        <f>IF(INDEX(中間シート!D$1:D$149,QUOTIENT(ROW(B2184)-2, 参照用!$J$12) + 3,1)&gt;0,
INDEX(中間シート!D$1:D$149,QUOTIENT(ROW(B2184)-2, 参照用!$J$12) + 3,1),
"")</f>
        <v>夜</v>
      </c>
      <c r="C2184" s="8" t="str">
        <f>INDEX(中間シート!$A$1:$AZ$149,MATCH(A2184&amp;B2184,中間シート!$A$1:$A$149,0),MATCH(C$1,中間シート!$A$2:$AZ$2,0))</f>
        <v/>
      </c>
      <c r="D2184" s="8" t="str">
        <f>INDEX(中間シート!$A$1:$AZ$149,MATCH($A2184&amp;$B2184,中間シート!$A$1:$A$149,0),MATCH(D$1,中間シート!$A$2:$AZ$2,0))</f>
        <v/>
      </c>
      <c r="E2184" t="str">
        <f>IF(
A2184="","",
VLOOKUP(MOD(ROW(A2184)-2, 参照用!$J$12) + 1,参照用!$N$1:$P$50,2,0)
)</f>
        <v>良好サイン</v>
      </c>
      <c r="F2184" t="str">
        <f xml:space="preserve">
IF(A2184="","",
VLOOKUP(MOD(ROW(A2184)-2, 参照用!$J$12) + 1,参照用!$N$1:$P$50,3,0)
)</f>
        <v>イキイキ</v>
      </c>
      <c r="G2184">
        <f xml:space="preserve">
IF(A2184="","",
IFERROR(
INDEX(中間シート!$B:$CB,
MATCH(A2184&amp;B2184,中間シート!$A$1:$A$149,0),
MATCH(F2184,中間シート!$B$2:$CB$2,0)
),
"")
)</f>
        <v>0</v>
      </c>
      <c r="H2184">
        <f t="shared" si="102"/>
        <v>0</v>
      </c>
      <c r="I2184" t="str">
        <f t="shared" si="103"/>
        <v/>
      </c>
      <c r="J2184">
        <f xml:space="preserve">
_xlfn.SWITCH(E2184,
"良好サイン",H2184*VLOOKUP(F2184,参照用!$P$2:$Q$55,2,0),
"注意サイン",H2184*VLOOKUP(F2184,参照用!$P$2:$Q$55,2,0),
""
)</f>
        <v>0</v>
      </c>
      <c r="K2184" s="20">
        <f t="shared" si="104"/>
        <v>60</v>
      </c>
    </row>
    <row r="2185" spans="1:11" x14ac:dyDescent="0.2">
      <c r="A2185" s="8">
        <f>IF(INDEX(中間シート!B$1:B$149,QUOTIENT(ROW(A2185)-2, 参照用!$J$12) + 3,1)&gt;0,
INDEX(中間シート!B$1:B$149,QUOTIENT(ROW(A2185)-2, 参照用!$J$12) + 3,1),
"")</f>
        <v>46043</v>
      </c>
      <c r="B2185" s="8" t="str">
        <f>IF(INDEX(中間シート!D$1:D$149,QUOTIENT(ROW(B2185)-2, 参照用!$J$12) + 3,1)&gt;0,
INDEX(中間シート!D$1:D$149,QUOTIENT(ROW(B2185)-2, 参照用!$J$12) + 3,1),
"")</f>
        <v>夜</v>
      </c>
      <c r="C2185" s="8" t="str">
        <f>INDEX(中間シート!$A$1:$AZ$149,MATCH(A2185&amp;B2185,中間シート!$A$1:$A$149,0),MATCH(C$1,中間シート!$A$2:$AZ$2,0))</f>
        <v/>
      </c>
      <c r="D2185" s="8" t="str">
        <f>INDEX(中間シート!$A$1:$AZ$149,MATCH($A2185&amp;$B2185,中間シート!$A$1:$A$149,0),MATCH(D$1,中間シート!$A$2:$AZ$2,0))</f>
        <v/>
      </c>
      <c r="E2185" t="str">
        <f>IF(
A2185="","",
VLOOKUP(MOD(ROW(A2185)-2, 参照用!$J$12) + 1,参照用!$N$1:$P$50,2,0)
)</f>
        <v>良好サイン</v>
      </c>
      <c r="F2185" t="str">
        <f xml:space="preserve">
IF(A2185="","",
VLOOKUP(MOD(ROW(A2185)-2, 参照用!$J$12) + 1,参照用!$N$1:$P$50,3,0)
)</f>
        <v>活動的</v>
      </c>
      <c r="G2185">
        <f xml:space="preserve">
IF(A2185="","",
IFERROR(
INDEX(中間シート!$B:$CB,
MATCH(A2185&amp;B2185,中間シート!$A$1:$A$149,0),
MATCH(F2185,中間シート!$B$2:$CB$2,0)
),
"")
)</f>
        <v>0</v>
      </c>
      <c r="H2185">
        <f t="shared" si="102"/>
        <v>0</v>
      </c>
      <c r="I2185" t="str">
        <f t="shared" si="103"/>
        <v/>
      </c>
      <c r="J2185">
        <f xml:space="preserve">
_xlfn.SWITCH(E2185,
"良好サイン",H2185*VLOOKUP(F2185,参照用!$P$2:$Q$55,2,0),
"注意サイン",H2185*VLOOKUP(F2185,参照用!$P$2:$Q$55,2,0),
""
)</f>
        <v>0</v>
      </c>
      <c r="K2185" s="20">
        <f t="shared" si="104"/>
        <v>60</v>
      </c>
    </row>
    <row r="2186" spans="1:11" x14ac:dyDescent="0.2">
      <c r="A2186" s="8">
        <f>IF(INDEX(中間シート!B$1:B$149,QUOTIENT(ROW(A2186)-2, 参照用!$J$12) + 3,1)&gt;0,
INDEX(中間シート!B$1:B$149,QUOTIENT(ROW(A2186)-2, 参照用!$J$12) + 3,1),
"")</f>
        <v>46043</v>
      </c>
      <c r="B2186" s="8" t="str">
        <f>IF(INDEX(中間シート!D$1:D$149,QUOTIENT(ROW(B2186)-2, 参照用!$J$12) + 3,1)&gt;0,
INDEX(中間シート!D$1:D$149,QUOTIENT(ROW(B2186)-2, 参照用!$J$12) + 3,1),
"")</f>
        <v>夜</v>
      </c>
      <c r="C2186" s="8" t="str">
        <f>INDEX(中間シート!$A$1:$AZ$149,MATCH(A2186&amp;B2186,中間シート!$A$1:$A$149,0),MATCH(C$1,中間シート!$A$2:$AZ$2,0))</f>
        <v/>
      </c>
      <c r="D2186" s="8" t="str">
        <f>INDEX(中間シート!$A$1:$AZ$149,MATCH($A2186&amp;$B2186,中間シート!$A$1:$A$149,0),MATCH(D$1,中間シート!$A$2:$AZ$2,0))</f>
        <v/>
      </c>
      <c r="E2186" t="str">
        <f>IF(
A2186="","",
VLOOKUP(MOD(ROW(A2186)-2, 参照用!$J$12) + 1,参照用!$N$1:$P$50,2,0)
)</f>
        <v>注意サイン</v>
      </c>
      <c r="F2186" t="str">
        <f xml:space="preserve">
IF(A2186="","",
VLOOKUP(MOD(ROW(A2186)-2, 参照用!$J$12) + 1,参照用!$N$1:$P$50,3,0)
)</f>
        <v>ため息が増加</v>
      </c>
      <c r="G2186">
        <f xml:space="preserve">
IF(A2186="","",
IFERROR(
INDEX(中間シート!$B:$CB,
MATCH(A2186&amp;B2186,中間シート!$A$1:$A$149,0),
MATCH(F2186,中間シート!$B$2:$CB$2,0)
),
"")
)</f>
        <v>0</v>
      </c>
      <c r="H2186">
        <f t="shared" si="102"/>
        <v>0</v>
      </c>
      <c r="I2186" t="str">
        <f t="shared" si="103"/>
        <v/>
      </c>
      <c r="J2186">
        <f xml:space="preserve">
_xlfn.SWITCH(E2186,
"良好サイン",H2186*VLOOKUP(F2186,参照用!$P$2:$Q$55,2,0),
"注意サイン",H2186*VLOOKUP(F2186,参照用!$P$2:$Q$55,2,0),
""
)</f>
        <v>0</v>
      </c>
      <c r="K2186" s="20">
        <f t="shared" si="104"/>
        <v>60</v>
      </c>
    </row>
    <row r="2187" spans="1:11" x14ac:dyDescent="0.2">
      <c r="A2187" s="8">
        <f>IF(INDEX(中間シート!B$1:B$149,QUOTIENT(ROW(A2187)-2, 参照用!$J$12) + 3,1)&gt;0,
INDEX(中間シート!B$1:B$149,QUOTIENT(ROW(A2187)-2, 参照用!$J$12) + 3,1),
"")</f>
        <v>46043</v>
      </c>
      <c r="B2187" s="8" t="str">
        <f>IF(INDEX(中間シート!D$1:D$149,QUOTIENT(ROW(B2187)-2, 参照用!$J$12) + 3,1)&gt;0,
INDEX(中間シート!D$1:D$149,QUOTIENT(ROW(B2187)-2, 参照用!$J$12) + 3,1),
"")</f>
        <v>夜</v>
      </c>
      <c r="C2187" s="8" t="str">
        <f>INDEX(中間シート!$A$1:$AZ$149,MATCH(A2187&amp;B2187,中間シート!$A$1:$A$149,0),MATCH(C$1,中間シート!$A$2:$AZ$2,0))</f>
        <v/>
      </c>
      <c r="D2187" s="8" t="str">
        <f>INDEX(中間シート!$A$1:$AZ$149,MATCH($A2187&amp;$B2187,中間シート!$A$1:$A$149,0),MATCH(D$1,中間シート!$A$2:$AZ$2,0))</f>
        <v/>
      </c>
      <c r="E2187" t="str">
        <f>IF(
A2187="","",
VLOOKUP(MOD(ROW(A2187)-2, 参照用!$J$12) + 1,参照用!$N$1:$P$50,2,0)
)</f>
        <v>注意サイン</v>
      </c>
      <c r="F2187" t="str">
        <f xml:space="preserve">
IF(A2187="","",
VLOOKUP(MOD(ROW(A2187)-2, 参照用!$J$12) + 1,参照用!$N$1:$P$50,3,0)
)</f>
        <v>もやもや</v>
      </c>
      <c r="G2187">
        <f xml:space="preserve">
IF(A2187="","",
IFERROR(
INDEX(中間シート!$B:$CB,
MATCH(A2187&amp;B2187,中間シート!$A$1:$A$149,0),
MATCH(F2187,中間シート!$B$2:$CB$2,0)
),
"")
)</f>
        <v>0</v>
      </c>
      <c r="H2187">
        <f t="shared" si="102"/>
        <v>0</v>
      </c>
      <c r="I2187" t="str">
        <f t="shared" si="103"/>
        <v/>
      </c>
      <c r="J2187">
        <f xml:space="preserve">
_xlfn.SWITCH(E2187,
"良好サイン",H2187*VLOOKUP(F2187,参照用!$P$2:$Q$55,2,0),
"注意サイン",H2187*VLOOKUP(F2187,参照用!$P$2:$Q$55,2,0),
""
)</f>
        <v>0</v>
      </c>
      <c r="K2187" s="20">
        <f t="shared" si="104"/>
        <v>60</v>
      </c>
    </row>
    <row r="2188" spans="1:11" x14ac:dyDescent="0.2">
      <c r="A2188" s="8">
        <f>IF(INDEX(中間シート!B$1:B$149,QUOTIENT(ROW(A2188)-2, 参照用!$J$12) + 3,1)&gt;0,
INDEX(中間シート!B$1:B$149,QUOTIENT(ROW(A2188)-2, 参照用!$J$12) + 3,1),
"")</f>
        <v>46043</v>
      </c>
      <c r="B2188" s="8" t="str">
        <f>IF(INDEX(中間シート!D$1:D$149,QUOTIENT(ROW(B2188)-2, 参照用!$J$12) + 3,1)&gt;0,
INDEX(中間シート!D$1:D$149,QUOTIENT(ROW(B2188)-2, 参照用!$J$12) + 3,1),
"")</f>
        <v>夜</v>
      </c>
      <c r="C2188" s="8" t="str">
        <f>INDEX(中間シート!$A$1:$AZ$149,MATCH(A2188&amp;B2188,中間シート!$A$1:$A$149,0),MATCH(C$1,中間シート!$A$2:$AZ$2,0))</f>
        <v/>
      </c>
      <c r="D2188" s="8" t="str">
        <f>INDEX(中間シート!$A$1:$AZ$149,MATCH($A2188&amp;$B2188,中間シート!$A$1:$A$149,0),MATCH(D$1,中間シート!$A$2:$AZ$2,0))</f>
        <v/>
      </c>
      <c r="E2188" t="str">
        <f>IF(
A2188="","",
VLOOKUP(MOD(ROW(A2188)-2, 参照用!$J$12) + 1,参照用!$N$1:$P$50,2,0)
)</f>
        <v>注意サイン</v>
      </c>
      <c r="F2188" t="str">
        <f xml:space="preserve">
IF(A2188="","",
VLOOKUP(MOD(ROW(A2188)-2, 参照用!$J$12) + 1,参照用!$N$1:$P$50,3,0)
)</f>
        <v>だるい</v>
      </c>
      <c r="G2188">
        <f xml:space="preserve">
IF(A2188="","",
IFERROR(
INDEX(中間シート!$B:$CB,
MATCH(A2188&amp;B2188,中間シート!$A$1:$A$149,0),
MATCH(F2188,中間シート!$B$2:$CB$2,0)
),
"")
)</f>
        <v>0</v>
      </c>
      <c r="H2188">
        <f t="shared" si="102"/>
        <v>0</v>
      </c>
      <c r="I2188" t="str">
        <f t="shared" si="103"/>
        <v/>
      </c>
      <c r="J2188">
        <f xml:space="preserve">
_xlfn.SWITCH(E2188,
"良好サイン",H2188*VLOOKUP(F2188,参照用!$P$2:$Q$55,2,0),
"注意サイン",H2188*VLOOKUP(F2188,参照用!$P$2:$Q$55,2,0),
""
)</f>
        <v>0</v>
      </c>
      <c r="K2188" s="20">
        <f t="shared" si="104"/>
        <v>60</v>
      </c>
    </row>
    <row r="2189" spans="1:11" x14ac:dyDescent="0.2">
      <c r="A2189" s="8">
        <f>IF(INDEX(中間シート!B$1:B$149,QUOTIENT(ROW(A2189)-2, 参照用!$J$12) + 3,1)&gt;0,
INDEX(中間シート!B$1:B$149,QUOTIENT(ROW(A2189)-2, 参照用!$J$12) + 3,1),
"")</f>
        <v>46043</v>
      </c>
      <c r="B2189" s="8" t="str">
        <f>IF(INDEX(中間シート!D$1:D$149,QUOTIENT(ROW(B2189)-2, 参照用!$J$12) + 3,1)&gt;0,
INDEX(中間シート!D$1:D$149,QUOTIENT(ROW(B2189)-2, 参照用!$J$12) + 3,1),
"")</f>
        <v>夜</v>
      </c>
      <c r="C2189" s="8" t="str">
        <f>INDEX(中間シート!$A$1:$AZ$149,MATCH(A2189&amp;B2189,中間シート!$A$1:$A$149,0),MATCH(C$1,中間シート!$A$2:$AZ$2,0))</f>
        <v/>
      </c>
      <c r="D2189" s="8" t="str">
        <f>INDEX(中間シート!$A$1:$AZ$149,MATCH($A2189&amp;$B2189,中間シート!$A$1:$A$149,0),MATCH(D$1,中間シート!$A$2:$AZ$2,0))</f>
        <v/>
      </c>
      <c r="E2189" t="str">
        <f>IF(
A2189="","",
VLOOKUP(MOD(ROW(A2189)-2, 参照用!$J$12) + 1,参照用!$N$1:$P$50,2,0)
)</f>
        <v>注意サイン</v>
      </c>
      <c r="F2189" t="str">
        <f xml:space="preserve">
IF(A2189="","",
VLOOKUP(MOD(ROW(A2189)-2, 参照用!$J$12) + 1,参照用!$N$1:$P$50,3,0)
)</f>
        <v>ぼーっとする</v>
      </c>
      <c r="G2189">
        <f xml:space="preserve">
IF(A2189="","",
IFERROR(
INDEX(中間シート!$B:$CB,
MATCH(A2189&amp;B2189,中間シート!$A$1:$A$149,0),
MATCH(F2189,中間シート!$B$2:$CB$2,0)
),
"")
)</f>
        <v>0</v>
      </c>
      <c r="H2189">
        <f t="shared" si="102"/>
        <v>0</v>
      </c>
      <c r="I2189" t="str">
        <f t="shared" si="103"/>
        <v/>
      </c>
      <c r="J2189">
        <f xml:space="preserve">
_xlfn.SWITCH(E2189,
"良好サイン",H2189*VLOOKUP(F2189,参照用!$P$2:$Q$55,2,0),
"注意サイン",H2189*VLOOKUP(F2189,参照用!$P$2:$Q$55,2,0),
""
)</f>
        <v>0</v>
      </c>
      <c r="K2189" s="20">
        <f t="shared" si="104"/>
        <v>60</v>
      </c>
    </row>
    <row r="2190" spans="1:11" x14ac:dyDescent="0.2">
      <c r="A2190" s="8">
        <f>IF(INDEX(中間シート!B$1:B$149,QUOTIENT(ROW(A2190)-2, 参照用!$J$12) + 3,1)&gt;0,
INDEX(中間シート!B$1:B$149,QUOTIENT(ROW(A2190)-2, 参照用!$J$12) + 3,1),
"")</f>
        <v>46043</v>
      </c>
      <c r="B2190" s="8" t="str">
        <f>IF(INDEX(中間シート!D$1:D$149,QUOTIENT(ROW(B2190)-2, 参照用!$J$12) + 3,1)&gt;0,
INDEX(中間シート!D$1:D$149,QUOTIENT(ROW(B2190)-2, 参照用!$J$12) + 3,1),
"")</f>
        <v>夜</v>
      </c>
      <c r="C2190" s="8" t="str">
        <f>INDEX(中間シート!$A$1:$AZ$149,MATCH(A2190&amp;B2190,中間シート!$A$1:$A$149,0),MATCH(C$1,中間シート!$A$2:$AZ$2,0))</f>
        <v/>
      </c>
      <c r="D2190" s="8" t="str">
        <f>INDEX(中間シート!$A$1:$AZ$149,MATCH($A2190&amp;$B2190,中間シート!$A$1:$A$149,0),MATCH(D$1,中間シート!$A$2:$AZ$2,0))</f>
        <v/>
      </c>
      <c r="E2190" t="str">
        <f>IF(
A2190="","",
VLOOKUP(MOD(ROW(A2190)-2, 参照用!$J$12) + 1,参照用!$N$1:$P$50,2,0)
)</f>
        <v>注意サイン</v>
      </c>
      <c r="F2190" t="str">
        <f xml:space="preserve">
IF(A2190="","",
VLOOKUP(MOD(ROW(A2190)-2, 参照用!$J$12) + 1,参照用!$N$1:$P$50,3,0)
)</f>
        <v>協調性が低下</v>
      </c>
      <c r="G2190">
        <f xml:space="preserve">
IF(A2190="","",
IFERROR(
INDEX(中間シート!$B:$CB,
MATCH(A2190&amp;B2190,中間シート!$A$1:$A$149,0),
MATCH(F2190,中間シート!$B$2:$CB$2,0)
),
"")
)</f>
        <v>0</v>
      </c>
      <c r="H2190">
        <f t="shared" si="102"/>
        <v>0</v>
      </c>
      <c r="I2190" t="str">
        <f t="shared" si="103"/>
        <v/>
      </c>
      <c r="J2190">
        <f xml:space="preserve">
_xlfn.SWITCH(E2190,
"良好サイン",H2190*VLOOKUP(F2190,参照用!$P$2:$Q$55,2,0),
"注意サイン",H2190*VLOOKUP(F2190,参照用!$P$2:$Q$55,2,0),
""
)</f>
        <v>0</v>
      </c>
      <c r="K2190" s="20">
        <f t="shared" si="104"/>
        <v>60</v>
      </c>
    </row>
    <row r="2191" spans="1:11" x14ac:dyDescent="0.2">
      <c r="A2191" s="8">
        <f>IF(INDEX(中間シート!B$1:B$149,QUOTIENT(ROW(A2191)-2, 参照用!$J$12) + 3,1)&gt;0,
INDEX(中間シート!B$1:B$149,QUOTIENT(ROW(A2191)-2, 参照用!$J$12) + 3,1),
"")</f>
        <v>46043</v>
      </c>
      <c r="B2191" s="8" t="str">
        <f>IF(INDEX(中間シート!D$1:D$149,QUOTIENT(ROW(B2191)-2, 参照用!$J$12) + 3,1)&gt;0,
INDEX(中間シート!D$1:D$149,QUOTIENT(ROW(B2191)-2, 参照用!$J$12) + 3,1),
"")</f>
        <v>夜</v>
      </c>
      <c r="C2191" s="8" t="str">
        <f>INDEX(中間シート!$A$1:$AZ$149,MATCH(A2191&amp;B2191,中間シート!$A$1:$A$149,0),MATCH(C$1,中間シート!$A$2:$AZ$2,0))</f>
        <v/>
      </c>
      <c r="D2191" s="8" t="str">
        <f>INDEX(中間シート!$A$1:$AZ$149,MATCH($A2191&amp;$B2191,中間シート!$A$1:$A$149,0),MATCH(D$1,中間シート!$A$2:$AZ$2,0))</f>
        <v/>
      </c>
      <c r="E2191" t="str">
        <f>IF(
A2191="","",
VLOOKUP(MOD(ROW(A2191)-2, 参照用!$J$12) + 1,参照用!$N$1:$P$50,2,0)
)</f>
        <v>注意サイン</v>
      </c>
      <c r="F2191" t="str">
        <f xml:space="preserve">
IF(A2191="","",
VLOOKUP(MOD(ROW(A2191)-2, 参照用!$J$12) + 1,参照用!$N$1:$P$50,3,0)
)</f>
        <v>憂鬱</v>
      </c>
      <c r="G2191">
        <f xml:space="preserve">
IF(A2191="","",
IFERROR(
INDEX(中間シート!$B:$CB,
MATCH(A2191&amp;B2191,中間シート!$A$1:$A$149,0),
MATCH(F2191,中間シート!$B$2:$CB$2,0)
),
"")
)</f>
        <v>0</v>
      </c>
      <c r="H2191">
        <f t="shared" si="102"/>
        <v>0</v>
      </c>
      <c r="I2191" t="str">
        <f t="shared" si="103"/>
        <v/>
      </c>
      <c r="J2191">
        <f xml:space="preserve">
_xlfn.SWITCH(E2191,
"良好サイン",H2191*VLOOKUP(F2191,参照用!$P$2:$Q$55,2,0),
"注意サイン",H2191*VLOOKUP(F2191,参照用!$P$2:$Q$55,2,0),
""
)</f>
        <v>0</v>
      </c>
      <c r="K2191" s="20">
        <f t="shared" si="104"/>
        <v>60</v>
      </c>
    </row>
    <row r="2192" spans="1:11" x14ac:dyDescent="0.2">
      <c r="A2192" s="8">
        <f>IF(INDEX(中間シート!B$1:B$149,QUOTIENT(ROW(A2192)-2, 参照用!$J$12) + 3,1)&gt;0,
INDEX(中間シート!B$1:B$149,QUOTIENT(ROW(A2192)-2, 参照用!$J$12) + 3,1),
"")</f>
        <v>46043</v>
      </c>
      <c r="B2192" s="8" t="str">
        <f>IF(INDEX(中間シート!D$1:D$149,QUOTIENT(ROW(B2192)-2, 参照用!$J$12) + 3,1)&gt;0,
INDEX(中間シート!D$1:D$149,QUOTIENT(ROW(B2192)-2, 参照用!$J$12) + 3,1),
"")</f>
        <v>夜</v>
      </c>
      <c r="C2192" s="8" t="str">
        <f>INDEX(中間シート!$A$1:$AZ$149,MATCH(A2192&amp;B2192,中間シート!$A$1:$A$149,0),MATCH(C$1,中間シート!$A$2:$AZ$2,0))</f>
        <v/>
      </c>
      <c r="D2192" s="8" t="str">
        <f>INDEX(中間シート!$A$1:$AZ$149,MATCH($A2192&amp;$B2192,中間シート!$A$1:$A$149,0),MATCH(D$1,中間シート!$A$2:$AZ$2,0))</f>
        <v/>
      </c>
      <c r="E2192" t="str">
        <f>IF(
A2192="","",
VLOOKUP(MOD(ROW(A2192)-2, 参照用!$J$12) + 1,参照用!$N$1:$P$50,2,0)
)</f>
        <v>注意サイン</v>
      </c>
      <c r="F2192" t="str">
        <f xml:space="preserve">
IF(A2192="","",
VLOOKUP(MOD(ROW(A2192)-2, 参照用!$J$12) + 1,参照用!$N$1:$P$50,3,0)
)</f>
        <v>やる気が無い</v>
      </c>
      <c r="G2192">
        <f xml:space="preserve">
IF(A2192="","",
IFERROR(
INDEX(中間シート!$B:$CB,
MATCH(A2192&amp;B2192,中間シート!$A$1:$A$149,0),
MATCH(F2192,中間シート!$B$2:$CB$2,0)
),
"")
)</f>
        <v>0</v>
      </c>
      <c r="H2192">
        <f t="shared" si="102"/>
        <v>0</v>
      </c>
      <c r="I2192" t="str">
        <f t="shared" si="103"/>
        <v/>
      </c>
      <c r="J2192">
        <f xml:space="preserve">
_xlfn.SWITCH(E2192,
"良好サイン",H2192*VLOOKUP(F2192,参照用!$P$2:$Q$55,2,0),
"注意サイン",H2192*VLOOKUP(F2192,参照用!$P$2:$Q$55,2,0),
""
)</f>
        <v>0</v>
      </c>
      <c r="K2192" s="20">
        <f t="shared" si="104"/>
        <v>60</v>
      </c>
    </row>
    <row r="2193" spans="1:11" x14ac:dyDescent="0.2">
      <c r="A2193" s="8">
        <f>IF(INDEX(中間シート!B$1:B$149,QUOTIENT(ROW(A2193)-2, 参照用!$J$12) + 3,1)&gt;0,
INDEX(中間シート!B$1:B$149,QUOTIENT(ROW(A2193)-2, 参照用!$J$12) + 3,1),
"")</f>
        <v>46043</v>
      </c>
      <c r="B2193" s="8" t="str">
        <f>IF(INDEX(中間シート!D$1:D$149,QUOTIENT(ROW(B2193)-2, 参照用!$J$12) + 3,1)&gt;0,
INDEX(中間シート!D$1:D$149,QUOTIENT(ROW(B2193)-2, 参照用!$J$12) + 3,1),
"")</f>
        <v>夜</v>
      </c>
      <c r="C2193" s="8" t="str">
        <f>INDEX(中間シート!$A$1:$AZ$149,MATCH(A2193&amp;B2193,中間シート!$A$1:$A$149,0),MATCH(C$1,中間シート!$A$2:$AZ$2,0))</f>
        <v/>
      </c>
      <c r="D2193" s="8" t="str">
        <f>INDEX(中間シート!$A$1:$AZ$149,MATCH($A2193&amp;$B2193,中間シート!$A$1:$A$149,0),MATCH(D$1,中間シート!$A$2:$AZ$2,0))</f>
        <v/>
      </c>
      <c r="E2193" t="str">
        <f>IF(
A2193="","",
VLOOKUP(MOD(ROW(A2193)-2, 参照用!$J$12) + 1,参照用!$N$1:$P$50,2,0)
)</f>
        <v>注意サイン</v>
      </c>
      <c r="F2193" t="str">
        <f xml:space="preserve">
IF(A2193="","",
VLOOKUP(MOD(ROW(A2193)-2, 参照用!$J$12) + 1,参照用!$N$1:$P$50,3,0)
)</f>
        <v>物忘れ</v>
      </c>
      <c r="G2193">
        <f xml:space="preserve">
IF(A2193="","",
IFERROR(
INDEX(中間シート!$B:$CB,
MATCH(A2193&amp;B2193,中間シート!$A$1:$A$149,0),
MATCH(F2193,中間シート!$B$2:$CB$2,0)
),
"")
)</f>
        <v>0</v>
      </c>
      <c r="H2193">
        <f t="shared" si="102"/>
        <v>0</v>
      </c>
      <c r="I2193" t="str">
        <f t="shared" si="103"/>
        <v/>
      </c>
      <c r="J2193">
        <f xml:space="preserve">
_xlfn.SWITCH(E2193,
"良好サイン",H2193*VLOOKUP(F2193,参照用!$P$2:$Q$55,2,0),
"注意サイン",H2193*VLOOKUP(F2193,参照用!$P$2:$Q$55,2,0),
""
)</f>
        <v>0</v>
      </c>
      <c r="K2193" s="20">
        <f t="shared" si="104"/>
        <v>60</v>
      </c>
    </row>
    <row r="2194" spans="1:11" x14ac:dyDescent="0.2">
      <c r="A2194" s="8">
        <f>IF(INDEX(中間シート!B$1:B$149,QUOTIENT(ROW(A2194)-2, 参照用!$J$12) + 3,1)&gt;0,
INDEX(中間シート!B$1:B$149,QUOTIENT(ROW(A2194)-2, 参照用!$J$12) + 3,1),
"")</f>
        <v>46043</v>
      </c>
      <c r="B2194" s="8" t="str">
        <f>IF(INDEX(中間シート!D$1:D$149,QUOTIENT(ROW(B2194)-2, 参照用!$J$12) + 3,1)&gt;0,
INDEX(中間シート!D$1:D$149,QUOTIENT(ROW(B2194)-2, 参照用!$J$12) + 3,1),
"")</f>
        <v>夜</v>
      </c>
      <c r="C2194" s="8" t="str">
        <f>INDEX(中間シート!$A$1:$AZ$149,MATCH(A2194&amp;B2194,中間シート!$A$1:$A$149,0),MATCH(C$1,中間シート!$A$2:$AZ$2,0))</f>
        <v/>
      </c>
      <c r="D2194" s="8" t="str">
        <f>INDEX(中間シート!$A$1:$AZ$149,MATCH($A2194&amp;$B2194,中間シート!$A$1:$A$149,0),MATCH(D$1,中間シート!$A$2:$AZ$2,0))</f>
        <v/>
      </c>
      <c r="E2194" t="str">
        <f>IF(
A2194="","",
VLOOKUP(MOD(ROW(A2194)-2, 参照用!$J$12) + 1,参照用!$N$1:$P$50,2,0)
)</f>
        <v>悪化サイン</v>
      </c>
      <c r="F2194" t="str">
        <f xml:space="preserve">
IF(A2194="","",
VLOOKUP(MOD(ROW(A2194)-2, 参照用!$J$12) + 1,参照用!$N$1:$P$50,3,0)
)</f>
        <v>イライラ</v>
      </c>
      <c r="G2194">
        <f xml:space="preserve">
IF(A2194="","",
IFERROR(
INDEX(中間シート!$B:$CB,
MATCH(A2194&amp;B2194,中間シート!$A$1:$A$149,0),
MATCH(F2194,中間シート!$B$2:$CB$2,0)
),
"")
)</f>
        <v>0</v>
      </c>
      <c r="H2194">
        <f t="shared" si="102"/>
        <v>0</v>
      </c>
      <c r="I2194" t="str">
        <f t="shared" si="103"/>
        <v/>
      </c>
      <c r="J2194" t="str">
        <f xml:space="preserve">
_xlfn.SWITCH(E2194,
"良好サイン",H2194*VLOOKUP(F2194,参照用!$P$2:$Q$55,2,0),
"注意サイン",H2194*VLOOKUP(F2194,参照用!$P$2:$Q$55,2,0),
""
)</f>
        <v/>
      </c>
      <c r="K2194" s="20">
        <f t="shared" si="104"/>
        <v>60</v>
      </c>
    </row>
    <row r="2195" spans="1:11" x14ac:dyDescent="0.2">
      <c r="A2195" s="8">
        <f>IF(INDEX(中間シート!B$1:B$149,QUOTIENT(ROW(A2195)-2, 参照用!$J$12) + 3,1)&gt;0,
INDEX(中間シート!B$1:B$149,QUOTIENT(ROW(A2195)-2, 参照用!$J$12) + 3,1),
"")</f>
        <v>46043</v>
      </c>
      <c r="B2195" s="8" t="str">
        <f>IF(INDEX(中間シート!D$1:D$149,QUOTIENT(ROW(B2195)-2, 参照用!$J$12) + 3,1)&gt;0,
INDEX(中間シート!D$1:D$149,QUOTIENT(ROW(B2195)-2, 参照用!$J$12) + 3,1),
"")</f>
        <v>夜</v>
      </c>
      <c r="C2195" s="8" t="str">
        <f>INDEX(中間シート!$A$1:$AZ$149,MATCH(A2195&amp;B2195,中間シート!$A$1:$A$149,0),MATCH(C$1,中間シート!$A$2:$AZ$2,0))</f>
        <v/>
      </c>
      <c r="D2195" s="8" t="str">
        <f>INDEX(中間シート!$A$1:$AZ$149,MATCH($A2195&amp;$B2195,中間シート!$A$1:$A$149,0),MATCH(D$1,中間シート!$A$2:$AZ$2,0))</f>
        <v/>
      </c>
      <c r="E2195" t="str">
        <f>IF(
A2195="","",
VLOOKUP(MOD(ROW(A2195)-2, 参照用!$J$12) + 1,参照用!$N$1:$P$50,2,0)
)</f>
        <v>悪化サイン</v>
      </c>
      <c r="F2195" t="str">
        <f xml:space="preserve">
IF(A2195="","",
VLOOKUP(MOD(ROW(A2195)-2, 参照用!$J$12) + 1,参照用!$N$1:$P$50,3,0)
)</f>
        <v>恐怖心</v>
      </c>
      <c r="G2195">
        <f xml:space="preserve">
IF(A2195="","",
IFERROR(
INDEX(中間シート!$B:$CB,
MATCH(A2195&amp;B2195,中間シート!$A$1:$A$149,0),
MATCH(F2195,中間シート!$B$2:$CB$2,0)
),
"")
)</f>
        <v>0</v>
      </c>
      <c r="H2195">
        <f t="shared" si="102"/>
        <v>0</v>
      </c>
      <c r="I2195" t="str">
        <f t="shared" si="103"/>
        <v/>
      </c>
      <c r="J2195" t="str">
        <f xml:space="preserve">
_xlfn.SWITCH(E2195,
"良好サイン",H2195*VLOOKUP(F2195,参照用!$P$2:$Q$55,2,0),
"注意サイン",H2195*VLOOKUP(F2195,参照用!$P$2:$Q$55,2,0),
""
)</f>
        <v/>
      </c>
      <c r="K2195" s="20">
        <f t="shared" si="104"/>
        <v>60</v>
      </c>
    </row>
    <row r="2196" spans="1:11" x14ac:dyDescent="0.2">
      <c r="A2196" s="8">
        <f>IF(INDEX(中間シート!B$1:B$149,QUOTIENT(ROW(A2196)-2, 参照用!$J$12) + 3,1)&gt;0,
INDEX(中間シート!B$1:B$149,QUOTIENT(ROW(A2196)-2, 参照用!$J$12) + 3,1),
"")</f>
        <v>46043</v>
      </c>
      <c r="B2196" s="8" t="str">
        <f>IF(INDEX(中間シート!D$1:D$149,QUOTIENT(ROW(B2196)-2, 参照用!$J$12) + 3,1)&gt;0,
INDEX(中間シート!D$1:D$149,QUOTIENT(ROW(B2196)-2, 参照用!$J$12) + 3,1),
"")</f>
        <v>夜</v>
      </c>
      <c r="C2196" s="8" t="str">
        <f>INDEX(中間シート!$A$1:$AZ$149,MATCH(A2196&amp;B2196,中間シート!$A$1:$A$149,0),MATCH(C$1,中間シート!$A$2:$AZ$2,0))</f>
        <v/>
      </c>
      <c r="D2196" s="8" t="str">
        <f>INDEX(中間シート!$A$1:$AZ$149,MATCH($A2196&amp;$B2196,中間シート!$A$1:$A$149,0),MATCH(D$1,中間シート!$A$2:$AZ$2,0))</f>
        <v/>
      </c>
      <c r="E2196" t="str">
        <f>IF(
A2196="","",
VLOOKUP(MOD(ROW(A2196)-2, 参照用!$J$12) + 1,参照用!$N$1:$P$50,2,0)
)</f>
        <v>悪化サイン</v>
      </c>
      <c r="F2196" t="str">
        <f xml:space="preserve">
IF(A2196="","",
VLOOKUP(MOD(ROW(A2196)-2, 参照用!$J$12) + 1,参照用!$N$1:$P$50,3,0)
)</f>
        <v>外出不可</v>
      </c>
      <c r="G2196">
        <f xml:space="preserve">
IF(A2196="","",
IFERROR(
INDEX(中間シート!$B:$CB,
MATCH(A2196&amp;B2196,中間シート!$A$1:$A$149,0),
MATCH(F2196,中間シート!$B$2:$CB$2,0)
),
"")
)</f>
        <v>0</v>
      </c>
      <c r="H2196">
        <f t="shared" si="102"/>
        <v>0</v>
      </c>
      <c r="I2196" t="str">
        <f t="shared" si="103"/>
        <v/>
      </c>
      <c r="J2196" t="str">
        <f xml:space="preserve">
_xlfn.SWITCH(E2196,
"良好サイン",H2196*VLOOKUP(F2196,参照用!$P$2:$Q$55,2,0),
"注意サイン",H2196*VLOOKUP(F2196,参照用!$P$2:$Q$55,2,0),
""
)</f>
        <v/>
      </c>
      <c r="K2196" s="20">
        <f t="shared" si="104"/>
        <v>60</v>
      </c>
    </row>
    <row r="2197" spans="1:11" x14ac:dyDescent="0.2">
      <c r="A2197" s="8">
        <f>IF(INDEX(中間シート!B$1:B$149,QUOTIENT(ROW(A2197)-2, 参照用!$J$12) + 3,1)&gt;0,
INDEX(中間シート!B$1:B$149,QUOTIENT(ROW(A2197)-2, 参照用!$J$12) + 3,1),
"")</f>
        <v>46043</v>
      </c>
      <c r="B2197" s="8" t="str">
        <f>IF(INDEX(中間シート!D$1:D$149,QUOTIENT(ROW(B2197)-2, 参照用!$J$12) + 3,1)&gt;0,
INDEX(中間シート!D$1:D$149,QUOTIENT(ROW(B2197)-2, 参照用!$J$12) + 3,1),
"")</f>
        <v>夜</v>
      </c>
      <c r="C2197" s="8" t="str">
        <f>INDEX(中間シート!$A$1:$AZ$149,MATCH(A2197&amp;B2197,中間シート!$A$1:$A$149,0),MATCH(C$1,中間シート!$A$2:$AZ$2,0))</f>
        <v/>
      </c>
      <c r="D2197" s="8" t="str">
        <f>INDEX(中間シート!$A$1:$AZ$149,MATCH($A2197&amp;$B2197,中間シート!$A$1:$A$149,0),MATCH(D$1,中間シート!$A$2:$AZ$2,0))</f>
        <v/>
      </c>
      <c r="E2197" t="str">
        <f>IF(
A2197="","",
VLOOKUP(MOD(ROW(A2197)-2, 参照用!$J$12) + 1,参照用!$N$1:$P$50,2,0)
)</f>
        <v>悪化サイン</v>
      </c>
      <c r="F2197" t="str">
        <f xml:space="preserve">
IF(A2197="","",
VLOOKUP(MOD(ROW(A2197)-2, 参照用!$J$12) + 1,参照用!$N$1:$P$50,3,0)
)</f>
        <v>思考不能</v>
      </c>
      <c r="G2197">
        <f xml:space="preserve">
IF(A2197="","",
IFERROR(
INDEX(中間シート!$B:$CB,
MATCH(A2197&amp;B2197,中間シート!$A$1:$A$149,0),
MATCH(F2197,中間シート!$B$2:$CB$2,0)
),
"")
)</f>
        <v>0</v>
      </c>
      <c r="H2197">
        <f t="shared" si="102"/>
        <v>0</v>
      </c>
      <c r="I2197" t="str">
        <f t="shared" si="103"/>
        <v/>
      </c>
      <c r="J2197" t="str">
        <f xml:space="preserve">
_xlfn.SWITCH(E2197,
"良好サイン",H2197*VLOOKUP(F2197,参照用!$P$2:$Q$55,2,0),
"注意サイン",H2197*VLOOKUP(F2197,参照用!$P$2:$Q$55,2,0),
""
)</f>
        <v/>
      </c>
      <c r="K2197" s="20">
        <f t="shared" si="104"/>
        <v>60</v>
      </c>
    </row>
    <row r="2198" spans="1:11" x14ac:dyDescent="0.2">
      <c r="A2198" s="8">
        <f>IF(INDEX(中間シート!B$1:B$149,QUOTIENT(ROW(A2198)-2, 参照用!$J$12) + 3,1)&gt;0,
INDEX(中間シート!B$1:B$149,QUOTIENT(ROW(A2198)-2, 参照用!$J$12) + 3,1),
"")</f>
        <v>46043</v>
      </c>
      <c r="B2198" s="8" t="str">
        <f>IF(INDEX(中間シート!D$1:D$149,QUOTIENT(ROW(B2198)-2, 参照用!$J$12) + 3,1)&gt;0,
INDEX(中間シート!D$1:D$149,QUOTIENT(ROW(B2198)-2, 参照用!$J$12) + 3,1),
"")</f>
        <v>夜</v>
      </c>
      <c r="C2198" s="8" t="str">
        <f>INDEX(中間シート!$A$1:$AZ$149,MATCH(A2198&amp;B2198,中間シート!$A$1:$A$149,0),MATCH(C$1,中間シート!$A$2:$AZ$2,0))</f>
        <v/>
      </c>
      <c r="D2198" s="8" t="str">
        <f>INDEX(中間シート!$A$1:$AZ$149,MATCH($A2198&amp;$B2198,中間シート!$A$1:$A$149,0),MATCH(D$1,中間シート!$A$2:$AZ$2,0))</f>
        <v/>
      </c>
      <c r="E2198" t="str">
        <f>IF(
A2198="","",
VLOOKUP(MOD(ROW(A2198)-2, 参照用!$J$12) + 1,参照用!$N$1:$P$50,2,0)
)</f>
        <v>悪化サイン</v>
      </c>
      <c r="F2198" t="str">
        <f xml:space="preserve">
IF(A2198="","",
VLOOKUP(MOD(ROW(A2198)-2, 参照用!$J$12) + 1,参照用!$N$1:$P$50,3,0)
)</f>
        <v>人間不信</v>
      </c>
      <c r="G2198">
        <f xml:space="preserve">
IF(A2198="","",
IFERROR(
INDEX(中間シート!$B:$CB,
MATCH(A2198&amp;B2198,中間シート!$A$1:$A$149,0),
MATCH(F2198,中間シート!$B$2:$CB$2,0)
),
"")
)</f>
        <v>0</v>
      </c>
      <c r="H2198">
        <f t="shared" si="102"/>
        <v>0</v>
      </c>
      <c r="I2198" t="str">
        <f t="shared" si="103"/>
        <v/>
      </c>
      <c r="J2198" t="str">
        <f xml:space="preserve">
_xlfn.SWITCH(E2198,
"良好サイン",H2198*VLOOKUP(F2198,参照用!$P$2:$Q$55,2,0),
"注意サイン",H2198*VLOOKUP(F2198,参照用!$P$2:$Q$55,2,0),
""
)</f>
        <v/>
      </c>
      <c r="K2198" s="20">
        <f t="shared" si="104"/>
        <v>60</v>
      </c>
    </row>
    <row r="2199" spans="1:11" x14ac:dyDescent="0.2">
      <c r="A2199" s="8">
        <f>IF(INDEX(中間シート!B$1:B$149,QUOTIENT(ROW(A2199)-2, 参照用!$J$12) + 3,1)&gt;0,
INDEX(中間シート!B$1:B$149,QUOTIENT(ROW(A2199)-2, 参照用!$J$12) + 3,1),
"")</f>
        <v>46043</v>
      </c>
      <c r="B2199" s="8" t="str">
        <f>IF(INDEX(中間シート!D$1:D$149,QUOTIENT(ROW(B2199)-2, 参照用!$J$12) + 3,1)&gt;0,
INDEX(中間シート!D$1:D$149,QUOTIENT(ROW(B2199)-2, 参照用!$J$12) + 3,1),
"")</f>
        <v>夜</v>
      </c>
      <c r="C2199" s="8" t="str">
        <f>INDEX(中間シート!$A$1:$AZ$149,MATCH(A2199&amp;B2199,中間シート!$A$1:$A$149,0),MATCH(C$1,中間シート!$A$2:$AZ$2,0))</f>
        <v/>
      </c>
      <c r="D2199" s="8" t="str">
        <f>INDEX(中間シート!$A$1:$AZ$149,MATCH($A2199&amp;$B2199,中間シート!$A$1:$A$149,0),MATCH(D$1,中間シート!$A$2:$AZ$2,0))</f>
        <v/>
      </c>
      <c r="E2199" t="str">
        <f>IF(
A2199="","",
VLOOKUP(MOD(ROW(A2199)-2, 参照用!$J$12) + 1,参照用!$N$1:$P$50,2,0)
)</f>
        <v>悪化サイン</v>
      </c>
      <c r="F2199" t="str">
        <f xml:space="preserve">
IF(A2199="","",
VLOOKUP(MOD(ROW(A2199)-2, 参照用!$J$12) + 1,参照用!$N$1:$P$50,3,0)
)</f>
        <v>破壊衝動</v>
      </c>
      <c r="G2199">
        <f xml:space="preserve">
IF(A2199="","",
IFERROR(
INDEX(中間シート!$B:$CB,
MATCH(A2199&amp;B2199,中間シート!$A$1:$A$149,0),
MATCH(F2199,中間シート!$B$2:$CB$2,0)
),
"")
)</f>
        <v>0</v>
      </c>
      <c r="H2199">
        <f t="shared" si="102"/>
        <v>0</v>
      </c>
      <c r="I2199" t="str">
        <f t="shared" si="103"/>
        <v/>
      </c>
      <c r="J2199" t="str">
        <f xml:space="preserve">
_xlfn.SWITCH(E2199,
"良好サイン",H2199*VLOOKUP(F2199,参照用!$P$2:$Q$55,2,0),
"注意サイン",H2199*VLOOKUP(F2199,参照用!$P$2:$Q$55,2,0),
""
)</f>
        <v/>
      </c>
      <c r="K2199" s="20">
        <f t="shared" si="104"/>
        <v>60</v>
      </c>
    </row>
    <row r="2200" spans="1:11" x14ac:dyDescent="0.2">
      <c r="A2200" s="8">
        <f>IF(INDEX(中間シート!B$1:B$149,QUOTIENT(ROW(A2200)-2, 参照用!$J$12) + 3,1)&gt;0,
INDEX(中間シート!B$1:B$149,QUOTIENT(ROW(A2200)-2, 参照用!$J$12) + 3,1),
"")</f>
        <v>46043</v>
      </c>
      <c r="B2200" s="8" t="str">
        <f>IF(INDEX(中間シート!D$1:D$149,QUOTIENT(ROW(B2200)-2, 参照用!$J$12) + 3,1)&gt;0,
INDEX(中間シート!D$1:D$149,QUOTIENT(ROW(B2200)-2, 参照用!$J$12) + 3,1),
"")</f>
        <v>夜</v>
      </c>
      <c r="C2200" s="8" t="str">
        <f>INDEX(中間シート!$A$1:$AZ$149,MATCH(A2200&amp;B2200,中間シート!$A$1:$A$149,0),MATCH(C$1,中間シート!$A$2:$AZ$2,0))</f>
        <v/>
      </c>
      <c r="D2200" s="8" t="str">
        <f>INDEX(中間シート!$A$1:$AZ$149,MATCH($A2200&amp;$B2200,中間シート!$A$1:$A$149,0),MATCH(D$1,中間シート!$A$2:$AZ$2,0))</f>
        <v/>
      </c>
      <c r="E2200" t="str">
        <f>IF(
A2200="","",
VLOOKUP(MOD(ROW(A2200)-2, 参照用!$J$12) + 1,参照用!$N$1:$P$50,2,0)
)</f>
        <v>リカバリー</v>
      </c>
      <c r="F2200" t="str">
        <f xml:space="preserve">
IF(A2200="","",
VLOOKUP(MOD(ROW(A2200)-2, 参照用!$J$12) + 1,参照用!$N$1:$P$50,3,0)
)</f>
        <v>ストレッチ</v>
      </c>
      <c r="G2200">
        <f xml:space="preserve">
IF(A2200="","",
IFERROR(
INDEX(中間シート!$B:$CB,
MATCH(A2200&amp;B2200,中間シート!$A$1:$A$149,0),
MATCH(F2200,中間シート!$B$2:$CB$2,0)
),
"")
)</f>
        <v>0</v>
      </c>
      <c r="H2200">
        <f t="shared" si="102"/>
        <v>0</v>
      </c>
      <c r="I2200" t="str">
        <f t="shared" si="103"/>
        <v/>
      </c>
      <c r="J2200" t="str">
        <f xml:space="preserve">
_xlfn.SWITCH(E2200,
"良好サイン",H2200*VLOOKUP(F2200,参照用!$P$2:$Q$55,2,0),
"注意サイン",H2200*VLOOKUP(F2200,参照用!$P$2:$Q$55,2,0),
""
)</f>
        <v/>
      </c>
      <c r="K2200" s="20">
        <f t="shared" si="104"/>
        <v>60</v>
      </c>
    </row>
    <row r="2201" spans="1:11" x14ac:dyDescent="0.2">
      <c r="A2201" s="8">
        <f>IF(INDEX(中間シート!B$1:B$149,QUOTIENT(ROW(A2201)-2, 参照用!$J$12) + 3,1)&gt;0,
INDEX(中間シート!B$1:B$149,QUOTIENT(ROW(A2201)-2, 参照用!$J$12) + 3,1),
"")</f>
        <v>46043</v>
      </c>
      <c r="B2201" s="8" t="str">
        <f>IF(INDEX(中間シート!D$1:D$149,QUOTIENT(ROW(B2201)-2, 参照用!$J$12) + 3,1)&gt;0,
INDEX(中間シート!D$1:D$149,QUOTIENT(ROW(B2201)-2, 参照用!$J$12) + 3,1),
"")</f>
        <v>夜</v>
      </c>
      <c r="C2201" s="8" t="str">
        <f>INDEX(中間シート!$A$1:$AZ$149,MATCH(A2201&amp;B2201,中間シート!$A$1:$A$149,0),MATCH(C$1,中間シート!$A$2:$AZ$2,0))</f>
        <v/>
      </c>
      <c r="D2201" s="8" t="str">
        <f>INDEX(中間シート!$A$1:$AZ$149,MATCH($A2201&amp;$B2201,中間シート!$A$1:$A$149,0),MATCH(D$1,中間シート!$A$2:$AZ$2,0))</f>
        <v/>
      </c>
      <c r="E2201" t="str">
        <f>IF(
A2201="","",
VLOOKUP(MOD(ROW(A2201)-2, 参照用!$J$12) + 1,参照用!$N$1:$P$50,2,0)
)</f>
        <v>リカバリー</v>
      </c>
      <c r="F2201" t="str">
        <f xml:space="preserve">
IF(A2201="","",
VLOOKUP(MOD(ROW(A2201)-2, 参照用!$J$12) + 1,参照用!$N$1:$P$50,3,0)
)</f>
        <v>仮眠</v>
      </c>
      <c r="G2201">
        <f xml:space="preserve">
IF(A2201="","",
IFERROR(
INDEX(中間シート!$B:$CB,
MATCH(A2201&amp;B2201,中間シート!$A$1:$A$149,0),
MATCH(F2201,中間シート!$B$2:$CB$2,0)
),
"")
)</f>
        <v>0</v>
      </c>
      <c r="H2201">
        <f t="shared" si="102"/>
        <v>0</v>
      </c>
      <c r="I2201" t="str">
        <f t="shared" si="103"/>
        <v/>
      </c>
      <c r="J2201" t="str">
        <f xml:space="preserve">
_xlfn.SWITCH(E2201,
"良好サイン",H2201*VLOOKUP(F2201,参照用!$P$2:$Q$55,2,0),
"注意サイン",H2201*VLOOKUP(F2201,参照用!$P$2:$Q$55,2,0),
""
)</f>
        <v/>
      </c>
      <c r="K2201" s="20">
        <f t="shared" si="104"/>
        <v>60</v>
      </c>
    </row>
    <row r="2202" spans="1:11" x14ac:dyDescent="0.2">
      <c r="A2202" s="8">
        <f>IF(INDEX(中間シート!B$1:B$149,QUOTIENT(ROW(A2202)-2, 参照用!$J$12) + 3,1)&gt;0,
INDEX(中間シート!B$1:B$149,QUOTIENT(ROW(A2202)-2, 参照用!$J$12) + 3,1),
"")</f>
        <v>46043</v>
      </c>
      <c r="B2202" s="8" t="str">
        <f>IF(INDEX(中間シート!D$1:D$149,QUOTIENT(ROW(B2202)-2, 参照用!$J$12) + 3,1)&gt;0,
INDEX(中間シート!D$1:D$149,QUOTIENT(ROW(B2202)-2, 参照用!$J$12) + 3,1),
"")</f>
        <v>夜</v>
      </c>
      <c r="C2202" s="8" t="str">
        <f>INDEX(中間シート!$A$1:$AZ$149,MATCH(A2202&amp;B2202,中間シート!$A$1:$A$149,0),MATCH(C$1,中間シート!$A$2:$AZ$2,0))</f>
        <v/>
      </c>
      <c r="D2202" s="8" t="str">
        <f>INDEX(中間シート!$A$1:$AZ$149,MATCH($A2202&amp;$B2202,中間シート!$A$1:$A$149,0),MATCH(D$1,中間シート!$A$2:$AZ$2,0))</f>
        <v/>
      </c>
      <c r="E2202" t="str">
        <f>IF(
A2202="","",
VLOOKUP(MOD(ROW(A2202)-2, 参照用!$J$12) + 1,参照用!$N$1:$P$50,2,0)
)</f>
        <v>リカバリー</v>
      </c>
      <c r="F2202" t="str">
        <f xml:space="preserve">
IF(A2202="","",
VLOOKUP(MOD(ROW(A2202)-2, 参照用!$J$12) + 1,参照用!$N$1:$P$50,3,0)
)</f>
        <v>音楽</v>
      </c>
      <c r="G2202">
        <f xml:space="preserve">
IF(A2202="","",
IFERROR(
INDEX(中間シート!$B:$CB,
MATCH(A2202&amp;B2202,中間シート!$A$1:$A$149,0),
MATCH(F2202,中間シート!$B$2:$CB$2,0)
),
"")
)</f>
        <v>0</v>
      </c>
      <c r="H2202">
        <f t="shared" si="102"/>
        <v>0</v>
      </c>
      <c r="I2202" t="str">
        <f t="shared" si="103"/>
        <v/>
      </c>
      <c r="J2202" t="str">
        <f xml:space="preserve">
_xlfn.SWITCH(E2202,
"良好サイン",H2202*VLOOKUP(F2202,参照用!$P$2:$Q$55,2,0),
"注意サイン",H2202*VLOOKUP(F2202,参照用!$P$2:$Q$55,2,0),
""
)</f>
        <v/>
      </c>
      <c r="K2202" s="20">
        <f t="shared" si="104"/>
        <v>60</v>
      </c>
    </row>
    <row r="2203" spans="1:11" x14ac:dyDescent="0.2">
      <c r="A2203" s="8">
        <f>IF(INDEX(中間シート!B$1:B$149,QUOTIENT(ROW(A2203)-2, 参照用!$J$12) + 3,1)&gt;0,
INDEX(中間シート!B$1:B$149,QUOTIENT(ROW(A2203)-2, 参照用!$J$12) + 3,1),
"")</f>
        <v>46043</v>
      </c>
      <c r="B2203" s="8" t="str">
        <f>IF(INDEX(中間シート!D$1:D$149,QUOTIENT(ROW(B2203)-2, 参照用!$J$12) + 3,1)&gt;0,
INDEX(中間シート!D$1:D$149,QUOTIENT(ROW(B2203)-2, 参照用!$J$12) + 3,1),
"")</f>
        <v>夜</v>
      </c>
      <c r="C2203" s="8" t="str">
        <f>INDEX(中間シート!$A$1:$AZ$149,MATCH(A2203&amp;B2203,中間シート!$A$1:$A$149,0),MATCH(C$1,中間シート!$A$2:$AZ$2,0))</f>
        <v/>
      </c>
      <c r="D2203" s="8" t="str">
        <f>INDEX(中間シート!$A$1:$AZ$149,MATCH($A2203&amp;$B2203,中間シート!$A$1:$A$149,0),MATCH(D$1,中間シート!$A$2:$AZ$2,0))</f>
        <v/>
      </c>
      <c r="E2203" t="str">
        <f>IF(
A2203="","",
VLOOKUP(MOD(ROW(A2203)-2, 参照用!$J$12) + 1,参照用!$N$1:$P$50,2,0)
)</f>
        <v>リカバリー</v>
      </c>
      <c r="F2203" t="str">
        <f xml:space="preserve">
IF(A2203="","",
VLOOKUP(MOD(ROW(A2203)-2, 参照用!$J$12) + 1,参照用!$N$1:$P$50,3,0)
)</f>
        <v>頓服</v>
      </c>
      <c r="G2203">
        <f xml:space="preserve">
IF(A2203="","",
IFERROR(
INDEX(中間シート!$B:$CB,
MATCH(A2203&amp;B2203,中間シート!$A$1:$A$149,0),
MATCH(F2203,中間シート!$B$2:$CB$2,0)
),
"")
)</f>
        <v>0</v>
      </c>
      <c r="H2203">
        <f t="shared" si="102"/>
        <v>0</v>
      </c>
      <c r="I2203" t="str">
        <f t="shared" si="103"/>
        <v/>
      </c>
      <c r="J2203" t="str">
        <f xml:space="preserve">
_xlfn.SWITCH(E2203,
"良好サイン",H2203*VLOOKUP(F2203,参照用!$P$2:$Q$55,2,0),
"注意サイン",H2203*VLOOKUP(F2203,参照用!$P$2:$Q$55,2,0),
""
)</f>
        <v/>
      </c>
      <c r="K2203" s="20">
        <f t="shared" si="104"/>
        <v>60</v>
      </c>
    </row>
    <row r="2204" spans="1:11" x14ac:dyDescent="0.2">
      <c r="A2204" s="8">
        <f>IF(INDEX(中間シート!B$1:B$149,QUOTIENT(ROW(A2204)-2, 参照用!$J$12) + 3,1)&gt;0,
INDEX(中間シート!B$1:B$149,QUOTIENT(ROW(A2204)-2, 参照用!$J$12) + 3,1),
"")</f>
        <v>46043</v>
      </c>
      <c r="B2204" s="8" t="str">
        <f>IF(INDEX(中間シート!D$1:D$149,QUOTIENT(ROW(B2204)-2, 参照用!$J$12) + 3,1)&gt;0,
INDEX(中間シート!D$1:D$149,QUOTIENT(ROW(B2204)-2, 参照用!$J$12) + 3,1),
"")</f>
        <v>夜</v>
      </c>
      <c r="C2204" s="8" t="str">
        <f>INDEX(中間シート!$A$1:$AZ$149,MATCH(A2204&amp;B2204,中間シート!$A$1:$A$149,0),MATCH(C$1,中間シート!$A$2:$AZ$2,0))</f>
        <v/>
      </c>
      <c r="D2204" s="8" t="str">
        <f>INDEX(中間シート!$A$1:$AZ$149,MATCH($A2204&amp;$B2204,中間シート!$A$1:$A$149,0),MATCH(D$1,中間シート!$A$2:$AZ$2,0))</f>
        <v/>
      </c>
      <c r="E2204" t="str">
        <f>IF(
A2204="","",
VLOOKUP(MOD(ROW(A2204)-2, 参照用!$J$12) + 1,参照用!$N$1:$P$50,2,0)
)</f>
        <v>リカバリー</v>
      </c>
      <c r="F2204" t="str">
        <f xml:space="preserve">
IF(A2204="","",
VLOOKUP(MOD(ROW(A2204)-2, 参照用!$J$12) + 1,参照用!$N$1:$P$50,3,0)
)</f>
        <v>散歩</v>
      </c>
      <c r="G2204">
        <f xml:space="preserve">
IF(A2204="","",
IFERROR(
INDEX(中間シート!$B:$CB,
MATCH(A2204&amp;B2204,中間シート!$A$1:$A$149,0),
MATCH(F2204,中間シート!$B$2:$CB$2,0)
),
"")
)</f>
        <v>0</v>
      </c>
      <c r="H2204">
        <f t="shared" si="102"/>
        <v>0</v>
      </c>
      <c r="I2204" t="str">
        <f t="shared" si="103"/>
        <v/>
      </c>
      <c r="J2204" t="str">
        <f xml:space="preserve">
_xlfn.SWITCH(E2204,
"良好サイン",H2204*VLOOKUP(F2204,参照用!$P$2:$Q$55,2,0),
"注意サイン",H2204*VLOOKUP(F2204,参照用!$P$2:$Q$55,2,0),
""
)</f>
        <v/>
      </c>
      <c r="K2204" s="20">
        <f t="shared" si="104"/>
        <v>60</v>
      </c>
    </row>
    <row r="2205" spans="1:11" x14ac:dyDescent="0.2">
      <c r="A2205" s="8">
        <f>IF(INDEX(中間シート!B$1:B$149,QUOTIENT(ROW(A2205)-2, 参照用!$J$12) + 3,1)&gt;0,
INDEX(中間シート!B$1:B$149,QUOTIENT(ROW(A2205)-2, 参照用!$J$12) + 3,1),
"")</f>
        <v>46043</v>
      </c>
      <c r="B2205" s="8" t="str">
        <f>IF(INDEX(中間シート!D$1:D$149,QUOTIENT(ROW(B2205)-2, 参照用!$J$12) + 3,1)&gt;0,
INDEX(中間シート!D$1:D$149,QUOTIENT(ROW(B2205)-2, 参照用!$J$12) + 3,1),
"")</f>
        <v>夜</v>
      </c>
      <c r="C2205" s="8" t="str">
        <f>INDEX(中間シート!$A$1:$AZ$149,MATCH(A2205&amp;B2205,中間シート!$A$1:$A$149,0),MATCH(C$1,中間シート!$A$2:$AZ$2,0))</f>
        <v/>
      </c>
      <c r="D2205" s="8" t="str">
        <f>INDEX(中間シート!$A$1:$AZ$149,MATCH($A2205&amp;$B2205,中間シート!$A$1:$A$149,0),MATCH(D$1,中間シート!$A$2:$AZ$2,0))</f>
        <v/>
      </c>
      <c r="E2205" t="str">
        <f>IF(
A2205="","",
VLOOKUP(MOD(ROW(A2205)-2, 参照用!$J$12) + 1,参照用!$N$1:$P$50,2,0)
)</f>
        <v>服薬</v>
      </c>
      <c r="F2205" t="str">
        <f xml:space="preserve">
IF(A2205="","",
VLOOKUP(MOD(ROW(A2205)-2, 参照用!$J$12) + 1,参照用!$N$1:$P$50,3,0)
)</f>
        <v>いつもの薬</v>
      </c>
      <c r="G2205">
        <f xml:space="preserve">
IF(A2205="","",
IFERROR(
INDEX(中間シート!$B:$CB,
MATCH(A2205&amp;B2205,中間シート!$A$1:$A$149,0),
MATCH(F2205,中間シート!$B$2:$CB$2,0)
),
"")
)</f>
        <v>0</v>
      </c>
      <c r="H2205">
        <f t="shared" si="102"/>
        <v>0</v>
      </c>
      <c r="I2205" t="str">
        <f t="shared" si="103"/>
        <v/>
      </c>
      <c r="J2205" t="str">
        <f xml:space="preserve">
_xlfn.SWITCH(E2205,
"良好サイン",H2205*VLOOKUP(F2205,参照用!$P$2:$Q$55,2,0),
"注意サイン",H2205*VLOOKUP(F2205,参照用!$P$2:$Q$55,2,0),
""
)</f>
        <v/>
      </c>
      <c r="K2205" s="20">
        <f t="shared" si="104"/>
        <v>60</v>
      </c>
    </row>
    <row r="2206" spans="1:11" x14ac:dyDescent="0.2">
      <c r="A2206" s="8">
        <f>IF(INDEX(中間シート!B$1:B$149,QUOTIENT(ROW(A2206)-2, 参照用!$J$12) + 3,1)&gt;0,
INDEX(中間シート!B$1:B$149,QUOTIENT(ROW(A2206)-2, 参照用!$J$12) + 3,1),
"")</f>
        <v>46043</v>
      </c>
      <c r="B2206" s="8" t="str">
        <f>IF(INDEX(中間シート!D$1:D$149,QUOTIENT(ROW(B2206)-2, 参照用!$J$12) + 3,1)&gt;0,
INDEX(中間シート!D$1:D$149,QUOTIENT(ROW(B2206)-2, 参照用!$J$12) + 3,1),
"")</f>
        <v>夜</v>
      </c>
      <c r="C2206" s="8" t="str">
        <f>INDEX(中間シート!$A$1:$AZ$149,MATCH(A2206&amp;B2206,中間シート!$A$1:$A$149,0),MATCH(C$1,中間シート!$A$2:$AZ$2,0))</f>
        <v/>
      </c>
      <c r="D2206" s="8" t="str">
        <f>INDEX(中間シート!$A$1:$AZ$149,MATCH($A2206&amp;$B2206,中間シート!$A$1:$A$149,0),MATCH(D$1,中間シート!$A$2:$AZ$2,0))</f>
        <v/>
      </c>
      <c r="E2206" t="str">
        <f>IF(
A2206="","",
VLOOKUP(MOD(ROW(A2206)-2, 参照用!$J$12) + 1,参照用!$N$1:$P$50,2,0)
)</f>
        <v>備考</v>
      </c>
      <c r="F2206" t="str">
        <f xml:space="preserve">
IF(A2206="","",
VLOOKUP(MOD(ROW(A2206)-2, 参照用!$J$12) + 1,参照用!$N$1:$P$50,3,0)
)</f>
        <v>コメント</v>
      </c>
      <c r="G2206" t="str">
        <f xml:space="preserve">
IF(A2206="","",
IFERROR(
INDEX(中間シート!$B:$CB,
MATCH(A2206&amp;B2206,中間シート!$A$1:$A$149,0),
MATCH(F2206,中間シート!$B$2:$CB$2,0)
),
"")
)</f>
        <v/>
      </c>
      <c r="H2206" t="str">
        <f t="shared" si="102"/>
        <v/>
      </c>
      <c r="I2206" t="str">
        <f t="shared" si="103"/>
        <v/>
      </c>
      <c r="J2206" t="str">
        <f xml:space="preserve">
_xlfn.SWITCH(E2206,
"良好サイン",H2206*VLOOKUP(F2206,参照用!$P$2:$Q$55,2,0),
"注意サイン",H2206*VLOOKUP(F2206,参照用!$P$2:$Q$55,2,0),
""
)</f>
        <v/>
      </c>
      <c r="K2206" s="20">
        <f t="shared" si="104"/>
        <v>60</v>
      </c>
    </row>
    <row r="2207" spans="1:11" x14ac:dyDescent="0.2">
      <c r="A2207" s="8">
        <f>IF(INDEX(中間シート!B$1:B$149,QUOTIENT(ROW(A2207)-2, 参照用!$J$12) + 3,1)&gt;0,
INDEX(中間シート!B$1:B$149,QUOTIENT(ROW(A2207)-2, 参照用!$J$12) + 3,1),
"")</f>
        <v>46044</v>
      </c>
      <c r="B2207" s="8" t="str">
        <f>IF(INDEX(中間シート!D$1:D$149,QUOTIENT(ROW(B2207)-2, 参照用!$J$12) + 3,1)&gt;0,
INDEX(中間シート!D$1:D$149,QUOTIENT(ROW(B2207)-2, 参照用!$J$12) + 3,1),
"")</f>
        <v>朝</v>
      </c>
      <c r="C2207" s="8" t="str">
        <f>INDEX(中間シート!$A$1:$AZ$149,MATCH(A2207&amp;B2207,中間シート!$A$1:$A$149,0),MATCH(C$1,中間シート!$A$2:$AZ$2,0))</f>
        <v/>
      </c>
      <c r="D2207" s="8" t="str">
        <f>INDEX(中間シート!$A$1:$AZ$149,MATCH($A2207&amp;$B2207,中間シート!$A$1:$A$149,0),MATCH(D$1,中間シート!$A$2:$AZ$2,0))</f>
        <v/>
      </c>
      <c r="E2207" t="str">
        <f>IF(
A2207="","",
VLOOKUP(MOD(ROW(A2207)-2, 参照用!$J$12) + 1,参照用!$N$1:$P$50,2,0)
)</f>
        <v>日付</v>
      </c>
      <c r="F2207" t="str">
        <f xml:space="preserve">
IF(A2207="","",
VLOOKUP(MOD(ROW(A2207)-2, 参照用!$J$12) + 1,参照用!$N$1:$P$50,3,0)
)</f>
        <v>日付</v>
      </c>
      <c r="G2207">
        <f xml:space="preserve">
IF(A2207="","",
IFERROR(
INDEX(中間シート!$B:$CB,
MATCH(A2207&amp;B2207,中間シート!$A$1:$A$149,0),
MATCH(F2207,中間シート!$B$2:$CB$2,0)
),
"")
)</f>
        <v>46044</v>
      </c>
      <c r="H2207" t="str">
        <f t="shared" si="102"/>
        <v/>
      </c>
      <c r="I2207">
        <f t="shared" si="103"/>
        <v>46044</v>
      </c>
      <c r="J2207" t="str">
        <f xml:space="preserve">
_xlfn.SWITCH(E2207,
"良好サイン",H2207*VLOOKUP(F2207,参照用!$P$2:$Q$55,2,0),
"注意サイン",H2207*VLOOKUP(F2207,参照用!$P$2:$Q$55,2,0),
""
)</f>
        <v/>
      </c>
      <c r="K2207" s="20">
        <f t="shared" si="104"/>
        <v>60</v>
      </c>
    </row>
    <row r="2208" spans="1:11" x14ac:dyDescent="0.2">
      <c r="A2208" s="8">
        <f>IF(INDEX(中間シート!B$1:B$149,QUOTIENT(ROW(A2208)-2, 参照用!$J$12) + 3,1)&gt;0,
INDEX(中間シート!B$1:B$149,QUOTIENT(ROW(A2208)-2, 参照用!$J$12) + 3,1),
"")</f>
        <v>46044</v>
      </c>
      <c r="B2208" s="8" t="str">
        <f>IF(INDEX(中間シート!D$1:D$149,QUOTIENT(ROW(B2208)-2, 参照用!$J$12) + 3,1)&gt;0,
INDEX(中間シート!D$1:D$149,QUOTIENT(ROW(B2208)-2, 参照用!$J$12) + 3,1),
"")</f>
        <v>朝</v>
      </c>
      <c r="C2208" s="8" t="str">
        <f>INDEX(中間シート!$A$1:$AZ$149,MATCH(A2208&amp;B2208,中間シート!$A$1:$A$149,0),MATCH(C$1,中間シート!$A$2:$AZ$2,0))</f>
        <v/>
      </c>
      <c r="D2208" s="8" t="str">
        <f>INDEX(中間シート!$A$1:$AZ$149,MATCH($A2208&amp;$B2208,中間シート!$A$1:$A$149,0),MATCH(D$1,中間シート!$A$2:$AZ$2,0))</f>
        <v/>
      </c>
      <c r="E2208" t="str">
        <f>IF(
A2208="","",
VLOOKUP(MOD(ROW(A2208)-2, 参照用!$J$12) + 1,参照用!$N$1:$P$50,2,0)
)</f>
        <v>曜日</v>
      </c>
      <c r="F2208" t="str">
        <f xml:space="preserve">
IF(A2208="","",
VLOOKUP(MOD(ROW(A2208)-2, 参照用!$J$12) + 1,参照用!$N$1:$P$50,3,0)
)</f>
        <v>曜日</v>
      </c>
      <c r="G2208" t="str">
        <f xml:space="preserve">
IF(A2208="","",
IFERROR(
INDEX(中間シート!$B:$CB,
MATCH(A2208&amp;B2208,中間シート!$A$1:$A$149,0),
MATCH(F2208,中間シート!$B$2:$CB$2,0)
),
"")
)</f>
        <v>木</v>
      </c>
      <c r="H2208" t="str">
        <f t="shared" si="102"/>
        <v/>
      </c>
      <c r="I2208" t="str">
        <f t="shared" si="103"/>
        <v>木</v>
      </c>
      <c r="J2208" t="str">
        <f xml:space="preserve">
_xlfn.SWITCH(E2208,
"良好サイン",H2208*VLOOKUP(F2208,参照用!$P$2:$Q$55,2,0),
"注意サイン",H2208*VLOOKUP(F2208,参照用!$P$2:$Q$55,2,0),
""
)</f>
        <v/>
      </c>
      <c r="K2208" s="20">
        <f t="shared" si="104"/>
        <v>60</v>
      </c>
    </row>
    <row r="2209" spans="1:11" x14ac:dyDescent="0.2">
      <c r="A2209" s="8">
        <f>IF(INDEX(中間シート!B$1:B$149,QUOTIENT(ROW(A2209)-2, 参照用!$J$12) + 3,1)&gt;0,
INDEX(中間シート!B$1:B$149,QUOTIENT(ROW(A2209)-2, 参照用!$J$12) + 3,1),
"")</f>
        <v>46044</v>
      </c>
      <c r="B2209" s="8" t="str">
        <f>IF(INDEX(中間シート!D$1:D$149,QUOTIENT(ROW(B2209)-2, 参照用!$J$12) + 3,1)&gt;0,
INDEX(中間シート!D$1:D$149,QUOTIENT(ROW(B2209)-2, 参照用!$J$12) + 3,1),
"")</f>
        <v>朝</v>
      </c>
      <c r="C2209" s="8" t="str">
        <f>INDEX(中間シート!$A$1:$AZ$149,MATCH(A2209&amp;B2209,中間シート!$A$1:$A$149,0),MATCH(C$1,中間シート!$A$2:$AZ$2,0))</f>
        <v/>
      </c>
      <c r="D2209" s="8" t="str">
        <f>INDEX(中間シート!$A$1:$AZ$149,MATCH($A2209&amp;$B2209,中間シート!$A$1:$A$149,0),MATCH(D$1,中間シート!$A$2:$AZ$2,0))</f>
        <v/>
      </c>
      <c r="E2209" t="str">
        <f>IF(
A2209="","",
VLOOKUP(MOD(ROW(A2209)-2, 参照用!$J$12) + 1,参照用!$N$1:$P$50,2,0)
)</f>
        <v>時間帯</v>
      </c>
      <c r="F2209" t="str">
        <f xml:space="preserve">
IF(A2209="","",
VLOOKUP(MOD(ROW(A2209)-2, 参照用!$J$12) + 1,参照用!$N$1:$P$50,3,0)
)</f>
        <v>時間帯</v>
      </c>
      <c r="G2209" t="str">
        <f xml:space="preserve">
IF(A2209="","",
IFERROR(
INDEX(中間シート!$B:$CB,
MATCH(A2209&amp;B2209,中間シート!$A$1:$A$149,0),
MATCH(F2209,中間シート!$B$2:$CB$2,0)
),
"")
)</f>
        <v>朝</v>
      </c>
      <c r="H2209" t="str">
        <f t="shared" si="102"/>
        <v/>
      </c>
      <c r="I2209" t="str">
        <f t="shared" si="103"/>
        <v>朝</v>
      </c>
      <c r="J2209" t="str">
        <f xml:space="preserve">
_xlfn.SWITCH(E2209,
"良好サイン",H2209*VLOOKUP(F2209,参照用!$P$2:$Q$55,2,0),
"注意サイン",H2209*VLOOKUP(F2209,参照用!$P$2:$Q$55,2,0),
""
)</f>
        <v/>
      </c>
      <c r="K2209" s="20">
        <f t="shared" si="104"/>
        <v>60</v>
      </c>
    </row>
    <row r="2210" spans="1:11" x14ac:dyDescent="0.2">
      <c r="A2210" s="8">
        <f>IF(INDEX(中間シート!B$1:B$149,QUOTIENT(ROW(A2210)-2, 参照用!$J$12) + 3,1)&gt;0,
INDEX(中間シート!B$1:B$149,QUOTIENT(ROW(A2210)-2, 参照用!$J$12) + 3,1),
"")</f>
        <v>46044</v>
      </c>
      <c r="B2210" s="8" t="str">
        <f>IF(INDEX(中間シート!D$1:D$149,QUOTIENT(ROW(B2210)-2, 参照用!$J$12) + 3,1)&gt;0,
INDEX(中間シート!D$1:D$149,QUOTIENT(ROW(B2210)-2, 参照用!$J$12) + 3,1),
"")</f>
        <v>朝</v>
      </c>
      <c r="C2210" s="8" t="str">
        <f>INDEX(中間シート!$A$1:$AZ$149,MATCH(A2210&amp;B2210,中間シート!$A$1:$A$149,0),MATCH(C$1,中間シート!$A$2:$AZ$2,0))</f>
        <v/>
      </c>
      <c r="D2210" s="8" t="str">
        <f>INDEX(中間シート!$A$1:$AZ$149,MATCH($A2210&amp;$B2210,中間シート!$A$1:$A$149,0),MATCH(D$1,中間シート!$A$2:$AZ$2,0))</f>
        <v/>
      </c>
      <c r="E2210" t="str">
        <f>IF(
A2210="","",
VLOOKUP(MOD(ROW(A2210)-2, 参照用!$J$12) + 1,参照用!$N$1:$P$50,2,0)
)</f>
        <v>気候</v>
      </c>
      <c r="F2210" t="str">
        <f xml:space="preserve">
IF(A2210="","",
VLOOKUP(MOD(ROW(A2210)-2, 参照用!$J$12) + 1,参照用!$N$1:$P$50,3,0)
)</f>
        <v>天気</v>
      </c>
      <c r="G2210" t="str">
        <f xml:space="preserve">
IF(A2210="","",
IFERROR(
INDEX(中間シート!$B:$CB,
MATCH(A2210&amp;B2210,中間シート!$A$1:$A$149,0),
MATCH(F2210,中間シート!$B$2:$CB$2,0)
),
"")
)</f>
        <v/>
      </c>
      <c r="H2210" t="str">
        <f t="shared" si="102"/>
        <v/>
      </c>
      <c r="I2210" t="str">
        <f t="shared" si="103"/>
        <v/>
      </c>
      <c r="J2210" t="str">
        <f xml:space="preserve">
_xlfn.SWITCH(E2210,
"良好サイン",H2210*VLOOKUP(F2210,参照用!$P$2:$Q$55,2,0),
"注意サイン",H2210*VLOOKUP(F2210,参照用!$P$2:$Q$55,2,0),
""
)</f>
        <v/>
      </c>
      <c r="K2210" s="20">
        <f t="shared" si="104"/>
        <v>60</v>
      </c>
    </row>
    <row r="2211" spans="1:11" x14ac:dyDescent="0.2">
      <c r="A2211" s="8">
        <f>IF(INDEX(中間シート!B$1:B$149,QUOTIENT(ROW(A2211)-2, 参照用!$J$12) + 3,1)&gt;0,
INDEX(中間シート!B$1:B$149,QUOTIENT(ROW(A2211)-2, 参照用!$J$12) + 3,1),
"")</f>
        <v>46044</v>
      </c>
      <c r="B2211" s="8" t="str">
        <f>IF(INDEX(中間シート!D$1:D$149,QUOTIENT(ROW(B2211)-2, 参照用!$J$12) + 3,1)&gt;0,
INDEX(中間シート!D$1:D$149,QUOTIENT(ROW(B2211)-2, 参照用!$J$12) + 3,1),
"")</f>
        <v>朝</v>
      </c>
      <c r="C2211" s="8" t="str">
        <f>INDEX(中間シート!$A$1:$AZ$149,MATCH(A2211&amp;B2211,中間シート!$A$1:$A$149,0),MATCH(C$1,中間シート!$A$2:$AZ$2,0))</f>
        <v/>
      </c>
      <c r="D2211" s="8" t="str">
        <f>INDEX(中間シート!$A$1:$AZ$149,MATCH($A2211&amp;$B2211,中間シート!$A$1:$A$149,0),MATCH(D$1,中間シート!$A$2:$AZ$2,0))</f>
        <v/>
      </c>
      <c r="E2211" t="str">
        <f>IF(
A2211="","",
VLOOKUP(MOD(ROW(A2211)-2, 参照用!$J$12) + 1,参照用!$N$1:$P$50,2,0)
)</f>
        <v>気候</v>
      </c>
      <c r="F2211" t="str">
        <f xml:space="preserve">
IF(A2211="","",
VLOOKUP(MOD(ROW(A2211)-2, 参照用!$J$12) + 1,参照用!$N$1:$P$50,3,0)
)</f>
        <v>気温</v>
      </c>
      <c r="G2211" t="str">
        <f xml:space="preserve">
IF(A2211="","",
IFERROR(
INDEX(中間シート!$B:$CB,
MATCH(A2211&amp;B2211,中間シート!$A$1:$A$149,0),
MATCH(F2211,中間シート!$B$2:$CB$2,0)
),
"")
)</f>
        <v/>
      </c>
      <c r="H2211" t="str">
        <f t="shared" si="102"/>
        <v/>
      </c>
      <c r="I2211" t="str">
        <f t="shared" si="103"/>
        <v/>
      </c>
      <c r="J2211" t="str">
        <f xml:space="preserve">
_xlfn.SWITCH(E2211,
"良好サイン",H2211*VLOOKUP(F2211,参照用!$P$2:$Q$55,2,0),
"注意サイン",H2211*VLOOKUP(F2211,参照用!$P$2:$Q$55,2,0),
""
)</f>
        <v/>
      </c>
      <c r="K2211" s="20">
        <f t="shared" si="104"/>
        <v>60</v>
      </c>
    </row>
    <row r="2212" spans="1:11" x14ac:dyDescent="0.2">
      <c r="A2212" s="8">
        <f>IF(INDEX(中間シート!B$1:B$149,QUOTIENT(ROW(A2212)-2, 参照用!$J$12) + 3,1)&gt;0,
INDEX(中間シート!B$1:B$149,QUOTIENT(ROW(A2212)-2, 参照用!$J$12) + 3,1),
"")</f>
        <v>46044</v>
      </c>
      <c r="B2212" s="8" t="str">
        <f>IF(INDEX(中間シート!D$1:D$149,QUOTIENT(ROW(B2212)-2, 参照用!$J$12) + 3,1)&gt;0,
INDEX(中間シート!D$1:D$149,QUOTIENT(ROW(B2212)-2, 参照用!$J$12) + 3,1),
"")</f>
        <v>朝</v>
      </c>
      <c r="C2212" s="8" t="str">
        <f>INDEX(中間シート!$A$1:$AZ$149,MATCH(A2212&amp;B2212,中間シート!$A$1:$A$149,0),MATCH(C$1,中間シート!$A$2:$AZ$2,0))</f>
        <v/>
      </c>
      <c r="D2212" s="8" t="str">
        <f>INDEX(中間シート!$A$1:$AZ$149,MATCH($A2212&amp;$B2212,中間シート!$A$1:$A$149,0),MATCH(D$1,中間シート!$A$2:$AZ$2,0))</f>
        <v/>
      </c>
      <c r="E2212" t="str">
        <f>IF(
A2212="","",
VLOOKUP(MOD(ROW(A2212)-2, 参照用!$J$12) + 1,参照用!$N$1:$P$50,2,0)
)</f>
        <v>基礎指標</v>
      </c>
      <c r="F2212" t="str">
        <f xml:space="preserve">
IF(A2212="","",
VLOOKUP(MOD(ROW(A2212)-2, 参照用!$J$12) + 1,参照用!$N$1:$P$50,3,0)
)</f>
        <v>睡眠</v>
      </c>
      <c r="G2212">
        <f xml:space="preserve">
IF(A2212="","",
IFERROR(
INDEX(中間シート!$B:$CB,
MATCH(A2212&amp;B2212,中間シート!$A$1:$A$149,0),
MATCH(F2212,中間シート!$B$2:$CB$2,0)
),
"")
)</f>
        <v>0</v>
      </c>
      <c r="H2212">
        <f t="shared" si="102"/>
        <v>0</v>
      </c>
      <c r="I2212" t="str">
        <f t="shared" si="103"/>
        <v/>
      </c>
      <c r="J2212" t="str">
        <f xml:space="preserve">
_xlfn.SWITCH(E2212,
"良好サイン",H2212*VLOOKUP(F2212,参照用!$P$2:$Q$55,2,0),
"注意サイン",H2212*VLOOKUP(F2212,参照用!$P$2:$Q$55,2,0),
""
)</f>
        <v/>
      </c>
      <c r="K2212" s="20">
        <f t="shared" si="104"/>
        <v>60</v>
      </c>
    </row>
    <row r="2213" spans="1:11" x14ac:dyDescent="0.2">
      <c r="A2213" s="8">
        <f>IF(INDEX(中間シート!B$1:B$149,QUOTIENT(ROW(A2213)-2, 参照用!$J$12) + 3,1)&gt;0,
INDEX(中間シート!B$1:B$149,QUOTIENT(ROW(A2213)-2, 参照用!$J$12) + 3,1),
"")</f>
        <v>46044</v>
      </c>
      <c r="B2213" s="8" t="str">
        <f>IF(INDEX(中間シート!D$1:D$149,QUOTIENT(ROW(B2213)-2, 参照用!$J$12) + 3,1)&gt;0,
INDEX(中間シート!D$1:D$149,QUOTIENT(ROW(B2213)-2, 参照用!$J$12) + 3,1),
"")</f>
        <v>朝</v>
      </c>
      <c r="C2213" s="8" t="str">
        <f>INDEX(中間シート!$A$1:$AZ$149,MATCH(A2213&amp;B2213,中間シート!$A$1:$A$149,0),MATCH(C$1,中間シート!$A$2:$AZ$2,0))</f>
        <v/>
      </c>
      <c r="D2213" s="8" t="str">
        <f>INDEX(中間シート!$A$1:$AZ$149,MATCH($A2213&amp;$B2213,中間シート!$A$1:$A$149,0),MATCH(D$1,中間シート!$A$2:$AZ$2,0))</f>
        <v/>
      </c>
      <c r="E2213" t="str">
        <f>IF(
A2213="","",
VLOOKUP(MOD(ROW(A2213)-2, 参照用!$J$12) + 1,参照用!$N$1:$P$50,2,0)
)</f>
        <v>基礎指標</v>
      </c>
      <c r="F2213" t="str">
        <f xml:space="preserve">
IF(A2213="","",
VLOOKUP(MOD(ROW(A2213)-2, 参照用!$J$12) + 1,参照用!$N$1:$P$50,3,0)
)</f>
        <v>食事</v>
      </c>
      <c r="G2213">
        <f xml:space="preserve">
IF(A2213="","",
IFERROR(
INDEX(中間シート!$B:$CB,
MATCH(A2213&amp;B2213,中間シート!$A$1:$A$149,0),
MATCH(F2213,中間シート!$B$2:$CB$2,0)
),
"")
)</f>
        <v>0</v>
      </c>
      <c r="H2213">
        <f t="shared" si="102"/>
        <v>0</v>
      </c>
      <c r="I2213" t="str">
        <f t="shared" si="103"/>
        <v/>
      </c>
      <c r="J2213" t="str">
        <f xml:space="preserve">
_xlfn.SWITCH(E2213,
"良好サイン",H2213*VLOOKUP(F2213,参照用!$P$2:$Q$55,2,0),
"注意サイン",H2213*VLOOKUP(F2213,参照用!$P$2:$Q$55,2,0),
""
)</f>
        <v/>
      </c>
      <c r="K2213" s="20">
        <f t="shared" si="104"/>
        <v>60</v>
      </c>
    </row>
    <row r="2214" spans="1:11" x14ac:dyDescent="0.2">
      <c r="A2214" s="8">
        <f>IF(INDEX(中間シート!B$1:B$149,QUOTIENT(ROW(A2214)-2, 参照用!$J$12) + 3,1)&gt;0,
INDEX(中間シート!B$1:B$149,QUOTIENT(ROW(A2214)-2, 参照用!$J$12) + 3,1),
"")</f>
        <v>46044</v>
      </c>
      <c r="B2214" s="8" t="str">
        <f>IF(INDEX(中間シート!D$1:D$149,QUOTIENT(ROW(B2214)-2, 参照用!$J$12) + 3,1)&gt;0,
INDEX(中間シート!D$1:D$149,QUOTIENT(ROW(B2214)-2, 参照用!$J$12) + 3,1),
"")</f>
        <v>朝</v>
      </c>
      <c r="C2214" s="8" t="str">
        <f>INDEX(中間シート!$A$1:$AZ$149,MATCH(A2214&amp;B2214,中間シート!$A$1:$A$149,0),MATCH(C$1,中間シート!$A$2:$AZ$2,0))</f>
        <v/>
      </c>
      <c r="D2214" s="8" t="str">
        <f>INDEX(中間シート!$A$1:$AZ$149,MATCH($A2214&amp;$B2214,中間シート!$A$1:$A$149,0),MATCH(D$1,中間シート!$A$2:$AZ$2,0))</f>
        <v/>
      </c>
      <c r="E2214" t="str">
        <f>IF(
A2214="","",
VLOOKUP(MOD(ROW(A2214)-2, 参照用!$J$12) + 1,参照用!$N$1:$P$50,2,0)
)</f>
        <v>基礎指標</v>
      </c>
      <c r="F2214" t="str">
        <f xml:space="preserve">
IF(A2214="","",
VLOOKUP(MOD(ROW(A2214)-2, 参照用!$J$12) + 1,参照用!$N$1:$P$50,3,0)
)</f>
        <v>ストレス</v>
      </c>
      <c r="G2214">
        <f xml:space="preserve">
IF(A2214="","",
IFERROR(
INDEX(中間シート!$B:$CB,
MATCH(A2214&amp;B2214,中間シート!$A$1:$A$149,0),
MATCH(F2214,中間シート!$B$2:$CB$2,0)
),
"")
)</f>
        <v>0</v>
      </c>
      <c r="H2214">
        <f t="shared" si="102"/>
        <v>0</v>
      </c>
      <c r="I2214" t="str">
        <f t="shared" si="103"/>
        <v/>
      </c>
      <c r="J2214" t="str">
        <f xml:space="preserve">
_xlfn.SWITCH(E2214,
"良好サイン",H2214*VLOOKUP(F2214,参照用!$P$2:$Q$55,2,0),
"注意サイン",H2214*VLOOKUP(F2214,参照用!$P$2:$Q$55,2,0),
""
)</f>
        <v/>
      </c>
      <c r="K2214" s="20">
        <f t="shared" si="104"/>
        <v>60</v>
      </c>
    </row>
    <row r="2215" spans="1:11" x14ac:dyDescent="0.2">
      <c r="A2215" s="8">
        <f>IF(INDEX(中間シート!B$1:B$149,QUOTIENT(ROW(A2215)-2, 参照用!$J$12) + 3,1)&gt;0,
INDEX(中間シート!B$1:B$149,QUOTIENT(ROW(A2215)-2, 参照用!$J$12) + 3,1),
"")</f>
        <v>46044</v>
      </c>
      <c r="B2215" s="8" t="str">
        <f>IF(INDEX(中間シート!D$1:D$149,QUOTIENT(ROW(B2215)-2, 参照用!$J$12) + 3,1)&gt;0,
INDEX(中間シート!D$1:D$149,QUOTIENT(ROW(B2215)-2, 参照用!$J$12) + 3,1),
"")</f>
        <v>朝</v>
      </c>
      <c r="C2215" s="8" t="str">
        <f>INDEX(中間シート!$A$1:$AZ$149,MATCH(A2215&amp;B2215,中間シート!$A$1:$A$149,0),MATCH(C$1,中間シート!$A$2:$AZ$2,0))</f>
        <v/>
      </c>
      <c r="D2215" s="8" t="str">
        <f>INDEX(中間シート!$A$1:$AZ$149,MATCH($A2215&amp;$B2215,中間シート!$A$1:$A$149,0),MATCH(D$1,中間シート!$A$2:$AZ$2,0))</f>
        <v/>
      </c>
      <c r="E2215" t="str">
        <f>IF(
A2215="","",
VLOOKUP(MOD(ROW(A2215)-2, 参照用!$J$12) + 1,参照用!$N$1:$P$50,2,0)
)</f>
        <v>良好サイン</v>
      </c>
      <c r="F2215" t="str">
        <f xml:space="preserve">
IF(A2215="","",
VLOOKUP(MOD(ROW(A2215)-2, 参照用!$J$12) + 1,参照用!$N$1:$P$50,3,0)
)</f>
        <v>プラス思考</v>
      </c>
      <c r="G2215">
        <f xml:space="preserve">
IF(A2215="","",
IFERROR(
INDEX(中間シート!$B:$CB,
MATCH(A2215&amp;B2215,中間シート!$A$1:$A$149,0),
MATCH(F2215,中間シート!$B$2:$CB$2,0)
),
"")
)</f>
        <v>0</v>
      </c>
      <c r="H2215">
        <f t="shared" si="102"/>
        <v>0</v>
      </c>
      <c r="I2215" t="str">
        <f t="shared" si="103"/>
        <v/>
      </c>
      <c r="J2215">
        <f xml:space="preserve">
_xlfn.SWITCH(E2215,
"良好サイン",H2215*VLOOKUP(F2215,参照用!$P$2:$Q$55,2,0),
"注意サイン",H2215*VLOOKUP(F2215,参照用!$P$2:$Q$55,2,0),
""
)</f>
        <v>0</v>
      </c>
      <c r="K2215" s="20">
        <f t="shared" si="104"/>
        <v>60</v>
      </c>
    </row>
    <row r="2216" spans="1:11" x14ac:dyDescent="0.2">
      <c r="A2216" s="8">
        <f>IF(INDEX(中間シート!B$1:B$149,QUOTIENT(ROW(A2216)-2, 参照用!$J$12) + 3,1)&gt;0,
INDEX(中間シート!B$1:B$149,QUOTIENT(ROW(A2216)-2, 参照用!$J$12) + 3,1),
"")</f>
        <v>46044</v>
      </c>
      <c r="B2216" s="8" t="str">
        <f>IF(INDEX(中間シート!D$1:D$149,QUOTIENT(ROW(B2216)-2, 参照用!$J$12) + 3,1)&gt;0,
INDEX(中間シート!D$1:D$149,QUOTIENT(ROW(B2216)-2, 参照用!$J$12) + 3,1),
"")</f>
        <v>朝</v>
      </c>
      <c r="C2216" s="8" t="str">
        <f>INDEX(中間シート!$A$1:$AZ$149,MATCH(A2216&amp;B2216,中間シート!$A$1:$A$149,0),MATCH(C$1,中間シート!$A$2:$AZ$2,0))</f>
        <v/>
      </c>
      <c r="D2216" s="8" t="str">
        <f>INDEX(中間シート!$A$1:$AZ$149,MATCH($A2216&amp;$B2216,中間シート!$A$1:$A$149,0),MATCH(D$1,中間シート!$A$2:$AZ$2,0))</f>
        <v/>
      </c>
      <c r="E2216" t="str">
        <f>IF(
A2216="","",
VLOOKUP(MOD(ROW(A2216)-2, 参照用!$J$12) + 1,参照用!$N$1:$P$50,2,0)
)</f>
        <v>良好サイン</v>
      </c>
      <c r="F2216" t="str">
        <f xml:space="preserve">
IF(A2216="","",
VLOOKUP(MOD(ROW(A2216)-2, 参照用!$J$12) + 1,参照用!$N$1:$P$50,3,0)
)</f>
        <v>元気</v>
      </c>
      <c r="G2216">
        <f xml:space="preserve">
IF(A2216="","",
IFERROR(
INDEX(中間シート!$B:$CB,
MATCH(A2216&amp;B2216,中間シート!$A$1:$A$149,0),
MATCH(F2216,中間シート!$B$2:$CB$2,0)
),
"")
)</f>
        <v>0</v>
      </c>
      <c r="H2216">
        <f t="shared" si="102"/>
        <v>0</v>
      </c>
      <c r="I2216" t="str">
        <f t="shared" si="103"/>
        <v/>
      </c>
      <c r="J2216">
        <f xml:space="preserve">
_xlfn.SWITCH(E2216,
"良好サイン",H2216*VLOOKUP(F2216,参照用!$P$2:$Q$55,2,0),
"注意サイン",H2216*VLOOKUP(F2216,参照用!$P$2:$Q$55,2,0),
""
)</f>
        <v>0</v>
      </c>
      <c r="K2216" s="20">
        <f t="shared" si="104"/>
        <v>60</v>
      </c>
    </row>
    <row r="2217" spans="1:11" x14ac:dyDescent="0.2">
      <c r="A2217" s="8">
        <f>IF(INDEX(中間シート!B$1:B$149,QUOTIENT(ROW(A2217)-2, 参照用!$J$12) + 3,1)&gt;0,
INDEX(中間シート!B$1:B$149,QUOTIENT(ROW(A2217)-2, 参照用!$J$12) + 3,1),
"")</f>
        <v>46044</v>
      </c>
      <c r="B2217" s="8" t="str">
        <f>IF(INDEX(中間シート!D$1:D$149,QUOTIENT(ROW(B2217)-2, 参照用!$J$12) + 3,1)&gt;0,
INDEX(中間シート!D$1:D$149,QUOTIENT(ROW(B2217)-2, 参照用!$J$12) + 3,1),
"")</f>
        <v>朝</v>
      </c>
      <c r="C2217" s="8" t="str">
        <f>INDEX(中間シート!$A$1:$AZ$149,MATCH(A2217&amp;B2217,中間シート!$A$1:$A$149,0),MATCH(C$1,中間シート!$A$2:$AZ$2,0))</f>
        <v/>
      </c>
      <c r="D2217" s="8" t="str">
        <f>INDEX(中間シート!$A$1:$AZ$149,MATCH($A2217&amp;$B2217,中間シート!$A$1:$A$149,0),MATCH(D$1,中間シート!$A$2:$AZ$2,0))</f>
        <v/>
      </c>
      <c r="E2217" t="str">
        <f>IF(
A2217="","",
VLOOKUP(MOD(ROW(A2217)-2, 参照用!$J$12) + 1,参照用!$N$1:$P$50,2,0)
)</f>
        <v>良好サイン</v>
      </c>
      <c r="F2217" t="str">
        <f xml:space="preserve">
IF(A2217="","",
VLOOKUP(MOD(ROW(A2217)-2, 参照用!$J$12) + 1,参照用!$N$1:$P$50,3,0)
)</f>
        <v>やる気あり</v>
      </c>
      <c r="G2217">
        <f xml:space="preserve">
IF(A2217="","",
IFERROR(
INDEX(中間シート!$B:$CB,
MATCH(A2217&amp;B2217,中間シート!$A$1:$A$149,0),
MATCH(F2217,中間シート!$B$2:$CB$2,0)
),
"")
)</f>
        <v>0</v>
      </c>
      <c r="H2217">
        <f t="shared" si="102"/>
        <v>0</v>
      </c>
      <c r="I2217" t="str">
        <f t="shared" si="103"/>
        <v/>
      </c>
      <c r="J2217">
        <f xml:space="preserve">
_xlfn.SWITCH(E2217,
"良好サイン",H2217*VLOOKUP(F2217,参照用!$P$2:$Q$55,2,0),
"注意サイン",H2217*VLOOKUP(F2217,参照用!$P$2:$Q$55,2,0),
""
)</f>
        <v>0</v>
      </c>
      <c r="K2217" s="20">
        <f t="shared" si="104"/>
        <v>60</v>
      </c>
    </row>
    <row r="2218" spans="1:11" x14ac:dyDescent="0.2">
      <c r="A2218" s="8">
        <f>IF(INDEX(中間シート!B$1:B$149,QUOTIENT(ROW(A2218)-2, 参照用!$J$12) + 3,1)&gt;0,
INDEX(中間シート!B$1:B$149,QUOTIENT(ROW(A2218)-2, 参照用!$J$12) + 3,1),
"")</f>
        <v>46044</v>
      </c>
      <c r="B2218" s="8" t="str">
        <f>IF(INDEX(中間シート!D$1:D$149,QUOTIENT(ROW(B2218)-2, 参照用!$J$12) + 3,1)&gt;0,
INDEX(中間シート!D$1:D$149,QUOTIENT(ROW(B2218)-2, 参照用!$J$12) + 3,1),
"")</f>
        <v>朝</v>
      </c>
      <c r="C2218" s="8" t="str">
        <f>INDEX(中間シート!$A$1:$AZ$149,MATCH(A2218&amp;B2218,中間シート!$A$1:$A$149,0),MATCH(C$1,中間シート!$A$2:$AZ$2,0))</f>
        <v/>
      </c>
      <c r="D2218" s="8" t="str">
        <f>INDEX(中間シート!$A$1:$AZ$149,MATCH($A2218&amp;$B2218,中間シート!$A$1:$A$149,0),MATCH(D$1,中間シート!$A$2:$AZ$2,0))</f>
        <v/>
      </c>
      <c r="E2218" t="str">
        <f>IF(
A2218="","",
VLOOKUP(MOD(ROW(A2218)-2, 参照用!$J$12) + 1,参照用!$N$1:$P$50,2,0)
)</f>
        <v>良好サイン</v>
      </c>
      <c r="F2218" t="str">
        <f xml:space="preserve">
IF(A2218="","",
VLOOKUP(MOD(ROW(A2218)-2, 参照用!$J$12) + 1,参照用!$N$1:$P$50,3,0)
)</f>
        <v>心に余裕</v>
      </c>
      <c r="G2218">
        <f xml:space="preserve">
IF(A2218="","",
IFERROR(
INDEX(中間シート!$B:$CB,
MATCH(A2218&amp;B2218,中間シート!$A$1:$A$149,0),
MATCH(F2218,中間シート!$B$2:$CB$2,0)
),
"")
)</f>
        <v>0</v>
      </c>
      <c r="H2218">
        <f t="shared" si="102"/>
        <v>0</v>
      </c>
      <c r="I2218" t="str">
        <f t="shared" si="103"/>
        <v/>
      </c>
      <c r="J2218">
        <f xml:space="preserve">
_xlfn.SWITCH(E2218,
"良好サイン",H2218*VLOOKUP(F2218,参照用!$P$2:$Q$55,2,0),
"注意サイン",H2218*VLOOKUP(F2218,参照用!$P$2:$Q$55,2,0),
""
)</f>
        <v>0</v>
      </c>
      <c r="K2218" s="20">
        <f t="shared" si="104"/>
        <v>60</v>
      </c>
    </row>
    <row r="2219" spans="1:11" x14ac:dyDescent="0.2">
      <c r="A2219" s="8">
        <f>IF(INDEX(中間シート!B$1:B$149,QUOTIENT(ROW(A2219)-2, 参照用!$J$12) + 3,1)&gt;0,
INDEX(中間シート!B$1:B$149,QUOTIENT(ROW(A2219)-2, 参照用!$J$12) + 3,1),
"")</f>
        <v>46044</v>
      </c>
      <c r="B2219" s="8" t="str">
        <f>IF(INDEX(中間シート!D$1:D$149,QUOTIENT(ROW(B2219)-2, 参照用!$J$12) + 3,1)&gt;0,
INDEX(中間シート!D$1:D$149,QUOTIENT(ROW(B2219)-2, 参照用!$J$12) + 3,1),
"")</f>
        <v>朝</v>
      </c>
      <c r="C2219" s="8" t="str">
        <f>INDEX(中間シート!$A$1:$AZ$149,MATCH(A2219&amp;B2219,中間シート!$A$1:$A$149,0),MATCH(C$1,中間シート!$A$2:$AZ$2,0))</f>
        <v/>
      </c>
      <c r="D2219" s="8" t="str">
        <f>INDEX(中間シート!$A$1:$AZ$149,MATCH($A2219&amp;$B2219,中間シート!$A$1:$A$149,0),MATCH(D$1,中間シート!$A$2:$AZ$2,0))</f>
        <v/>
      </c>
      <c r="E2219" t="str">
        <f>IF(
A2219="","",
VLOOKUP(MOD(ROW(A2219)-2, 参照用!$J$12) + 1,参照用!$N$1:$P$50,2,0)
)</f>
        <v>良好サイン</v>
      </c>
      <c r="F2219" t="str">
        <f xml:space="preserve">
IF(A2219="","",
VLOOKUP(MOD(ROW(A2219)-2, 参照用!$J$12) + 1,参照用!$N$1:$P$50,3,0)
)</f>
        <v>イキイキ</v>
      </c>
      <c r="G2219">
        <f xml:space="preserve">
IF(A2219="","",
IFERROR(
INDEX(中間シート!$B:$CB,
MATCH(A2219&amp;B2219,中間シート!$A$1:$A$149,0),
MATCH(F2219,中間シート!$B$2:$CB$2,0)
),
"")
)</f>
        <v>0</v>
      </c>
      <c r="H2219">
        <f t="shared" si="102"/>
        <v>0</v>
      </c>
      <c r="I2219" t="str">
        <f t="shared" si="103"/>
        <v/>
      </c>
      <c r="J2219">
        <f xml:space="preserve">
_xlfn.SWITCH(E2219,
"良好サイン",H2219*VLOOKUP(F2219,参照用!$P$2:$Q$55,2,0),
"注意サイン",H2219*VLOOKUP(F2219,参照用!$P$2:$Q$55,2,0),
""
)</f>
        <v>0</v>
      </c>
      <c r="K2219" s="20">
        <f t="shared" si="104"/>
        <v>60</v>
      </c>
    </row>
    <row r="2220" spans="1:11" x14ac:dyDescent="0.2">
      <c r="A2220" s="8">
        <f>IF(INDEX(中間シート!B$1:B$149,QUOTIENT(ROW(A2220)-2, 参照用!$J$12) + 3,1)&gt;0,
INDEX(中間シート!B$1:B$149,QUOTIENT(ROW(A2220)-2, 参照用!$J$12) + 3,1),
"")</f>
        <v>46044</v>
      </c>
      <c r="B2220" s="8" t="str">
        <f>IF(INDEX(中間シート!D$1:D$149,QUOTIENT(ROW(B2220)-2, 参照用!$J$12) + 3,1)&gt;0,
INDEX(中間シート!D$1:D$149,QUOTIENT(ROW(B2220)-2, 参照用!$J$12) + 3,1),
"")</f>
        <v>朝</v>
      </c>
      <c r="C2220" s="8" t="str">
        <f>INDEX(中間シート!$A$1:$AZ$149,MATCH(A2220&amp;B2220,中間シート!$A$1:$A$149,0),MATCH(C$1,中間シート!$A$2:$AZ$2,0))</f>
        <v/>
      </c>
      <c r="D2220" s="8" t="str">
        <f>INDEX(中間シート!$A$1:$AZ$149,MATCH($A2220&amp;$B2220,中間シート!$A$1:$A$149,0),MATCH(D$1,中間シート!$A$2:$AZ$2,0))</f>
        <v/>
      </c>
      <c r="E2220" t="str">
        <f>IF(
A2220="","",
VLOOKUP(MOD(ROW(A2220)-2, 参照用!$J$12) + 1,参照用!$N$1:$P$50,2,0)
)</f>
        <v>良好サイン</v>
      </c>
      <c r="F2220" t="str">
        <f xml:space="preserve">
IF(A2220="","",
VLOOKUP(MOD(ROW(A2220)-2, 参照用!$J$12) + 1,参照用!$N$1:$P$50,3,0)
)</f>
        <v>活動的</v>
      </c>
      <c r="G2220">
        <f xml:space="preserve">
IF(A2220="","",
IFERROR(
INDEX(中間シート!$B:$CB,
MATCH(A2220&amp;B2220,中間シート!$A$1:$A$149,0),
MATCH(F2220,中間シート!$B$2:$CB$2,0)
),
"")
)</f>
        <v>0</v>
      </c>
      <c r="H2220">
        <f t="shared" si="102"/>
        <v>0</v>
      </c>
      <c r="I2220" t="str">
        <f t="shared" si="103"/>
        <v/>
      </c>
      <c r="J2220">
        <f xml:space="preserve">
_xlfn.SWITCH(E2220,
"良好サイン",H2220*VLOOKUP(F2220,参照用!$P$2:$Q$55,2,0),
"注意サイン",H2220*VLOOKUP(F2220,参照用!$P$2:$Q$55,2,0),
""
)</f>
        <v>0</v>
      </c>
      <c r="K2220" s="20">
        <f t="shared" si="104"/>
        <v>60</v>
      </c>
    </row>
    <row r="2221" spans="1:11" x14ac:dyDescent="0.2">
      <c r="A2221" s="8">
        <f>IF(INDEX(中間シート!B$1:B$149,QUOTIENT(ROW(A2221)-2, 参照用!$J$12) + 3,1)&gt;0,
INDEX(中間シート!B$1:B$149,QUOTIENT(ROW(A2221)-2, 参照用!$J$12) + 3,1),
"")</f>
        <v>46044</v>
      </c>
      <c r="B2221" s="8" t="str">
        <f>IF(INDEX(中間シート!D$1:D$149,QUOTIENT(ROW(B2221)-2, 参照用!$J$12) + 3,1)&gt;0,
INDEX(中間シート!D$1:D$149,QUOTIENT(ROW(B2221)-2, 参照用!$J$12) + 3,1),
"")</f>
        <v>朝</v>
      </c>
      <c r="C2221" s="8" t="str">
        <f>INDEX(中間シート!$A$1:$AZ$149,MATCH(A2221&amp;B2221,中間シート!$A$1:$A$149,0),MATCH(C$1,中間シート!$A$2:$AZ$2,0))</f>
        <v/>
      </c>
      <c r="D2221" s="8" t="str">
        <f>INDEX(中間シート!$A$1:$AZ$149,MATCH($A2221&amp;$B2221,中間シート!$A$1:$A$149,0),MATCH(D$1,中間シート!$A$2:$AZ$2,0))</f>
        <v/>
      </c>
      <c r="E2221" t="str">
        <f>IF(
A2221="","",
VLOOKUP(MOD(ROW(A2221)-2, 参照用!$J$12) + 1,参照用!$N$1:$P$50,2,0)
)</f>
        <v>注意サイン</v>
      </c>
      <c r="F2221" t="str">
        <f xml:space="preserve">
IF(A2221="","",
VLOOKUP(MOD(ROW(A2221)-2, 参照用!$J$12) + 1,参照用!$N$1:$P$50,3,0)
)</f>
        <v>ため息が増加</v>
      </c>
      <c r="G2221">
        <f xml:space="preserve">
IF(A2221="","",
IFERROR(
INDEX(中間シート!$B:$CB,
MATCH(A2221&amp;B2221,中間シート!$A$1:$A$149,0),
MATCH(F2221,中間シート!$B$2:$CB$2,0)
),
"")
)</f>
        <v>0</v>
      </c>
      <c r="H2221">
        <f t="shared" si="102"/>
        <v>0</v>
      </c>
      <c r="I2221" t="str">
        <f t="shared" si="103"/>
        <v/>
      </c>
      <c r="J2221">
        <f xml:space="preserve">
_xlfn.SWITCH(E2221,
"良好サイン",H2221*VLOOKUP(F2221,参照用!$P$2:$Q$55,2,0),
"注意サイン",H2221*VLOOKUP(F2221,参照用!$P$2:$Q$55,2,0),
""
)</f>
        <v>0</v>
      </c>
      <c r="K2221" s="20">
        <f t="shared" si="104"/>
        <v>60</v>
      </c>
    </row>
    <row r="2222" spans="1:11" x14ac:dyDescent="0.2">
      <c r="A2222" s="8">
        <f>IF(INDEX(中間シート!B$1:B$149,QUOTIENT(ROW(A2222)-2, 参照用!$J$12) + 3,1)&gt;0,
INDEX(中間シート!B$1:B$149,QUOTIENT(ROW(A2222)-2, 参照用!$J$12) + 3,1),
"")</f>
        <v>46044</v>
      </c>
      <c r="B2222" s="8" t="str">
        <f>IF(INDEX(中間シート!D$1:D$149,QUOTIENT(ROW(B2222)-2, 参照用!$J$12) + 3,1)&gt;0,
INDEX(中間シート!D$1:D$149,QUOTIENT(ROW(B2222)-2, 参照用!$J$12) + 3,1),
"")</f>
        <v>朝</v>
      </c>
      <c r="C2222" s="8" t="str">
        <f>INDEX(中間シート!$A$1:$AZ$149,MATCH(A2222&amp;B2222,中間シート!$A$1:$A$149,0),MATCH(C$1,中間シート!$A$2:$AZ$2,0))</f>
        <v/>
      </c>
      <c r="D2222" s="8" t="str">
        <f>INDEX(中間シート!$A$1:$AZ$149,MATCH($A2222&amp;$B2222,中間シート!$A$1:$A$149,0),MATCH(D$1,中間シート!$A$2:$AZ$2,0))</f>
        <v/>
      </c>
      <c r="E2222" t="str">
        <f>IF(
A2222="","",
VLOOKUP(MOD(ROW(A2222)-2, 参照用!$J$12) + 1,参照用!$N$1:$P$50,2,0)
)</f>
        <v>注意サイン</v>
      </c>
      <c r="F2222" t="str">
        <f xml:space="preserve">
IF(A2222="","",
VLOOKUP(MOD(ROW(A2222)-2, 参照用!$J$12) + 1,参照用!$N$1:$P$50,3,0)
)</f>
        <v>もやもや</v>
      </c>
      <c r="G2222">
        <f xml:space="preserve">
IF(A2222="","",
IFERROR(
INDEX(中間シート!$B:$CB,
MATCH(A2222&amp;B2222,中間シート!$A$1:$A$149,0),
MATCH(F2222,中間シート!$B$2:$CB$2,0)
),
"")
)</f>
        <v>0</v>
      </c>
      <c r="H2222">
        <f t="shared" si="102"/>
        <v>0</v>
      </c>
      <c r="I2222" t="str">
        <f t="shared" si="103"/>
        <v/>
      </c>
      <c r="J2222">
        <f xml:space="preserve">
_xlfn.SWITCH(E2222,
"良好サイン",H2222*VLOOKUP(F2222,参照用!$P$2:$Q$55,2,0),
"注意サイン",H2222*VLOOKUP(F2222,参照用!$P$2:$Q$55,2,0),
""
)</f>
        <v>0</v>
      </c>
      <c r="K2222" s="20">
        <f t="shared" si="104"/>
        <v>60</v>
      </c>
    </row>
    <row r="2223" spans="1:11" x14ac:dyDescent="0.2">
      <c r="A2223" s="8">
        <f>IF(INDEX(中間シート!B$1:B$149,QUOTIENT(ROW(A2223)-2, 参照用!$J$12) + 3,1)&gt;0,
INDEX(中間シート!B$1:B$149,QUOTIENT(ROW(A2223)-2, 参照用!$J$12) + 3,1),
"")</f>
        <v>46044</v>
      </c>
      <c r="B2223" s="8" t="str">
        <f>IF(INDEX(中間シート!D$1:D$149,QUOTIENT(ROW(B2223)-2, 参照用!$J$12) + 3,1)&gt;0,
INDEX(中間シート!D$1:D$149,QUOTIENT(ROW(B2223)-2, 参照用!$J$12) + 3,1),
"")</f>
        <v>朝</v>
      </c>
      <c r="C2223" s="8" t="str">
        <f>INDEX(中間シート!$A$1:$AZ$149,MATCH(A2223&amp;B2223,中間シート!$A$1:$A$149,0),MATCH(C$1,中間シート!$A$2:$AZ$2,0))</f>
        <v/>
      </c>
      <c r="D2223" s="8" t="str">
        <f>INDEX(中間シート!$A$1:$AZ$149,MATCH($A2223&amp;$B2223,中間シート!$A$1:$A$149,0),MATCH(D$1,中間シート!$A$2:$AZ$2,0))</f>
        <v/>
      </c>
      <c r="E2223" t="str">
        <f>IF(
A2223="","",
VLOOKUP(MOD(ROW(A2223)-2, 参照用!$J$12) + 1,参照用!$N$1:$P$50,2,0)
)</f>
        <v>注意サイン</v>
      </c>
      <c r="F2223" t="str">
        <f xml:space="preserve">
IF(A2223="","",
VLOOKUP(MOD(ROW(A2223)-2, 参照用!$J$12) + 1,参照用!$N$1:$P$50,3,0)
)</f>
        <v>だるい</v>
      </c>
      <c r="G2223">
        <f xml:space="preserve">
IF(A2223="","",
IFERROR(
INDEX(中間シート!$B:$CB,
MATCH(A2223&amp;B2223,中間シート!$A$1:$A$149,0),
MATCH(F2223,中間シート!$B$2:$CB$2,0)
),
"")
)</f>
        <v>0</v>
      </c>
      <c r="H2223">
        <f t="shared" si="102"/>
        <v>0</v>
      </c>
      <c r="I2223" t="str">
        <f t="shared" si="103"/>
        <v/>
      </c>
      <c r="J2223">
        <f xml:space="preserve">
_xlfn.SWITCH(E2223,
"良好サイン",H2223*VLOOKUP(F2223,参照用!$P$2:$Q$55,2,0),
"注意サイン",H2223*VLOOKUP(F2223,参照用!$P$2:$Q$55,2,0),
""
)</f>
        <v>0</v>
      </c>
      <c r="K2223" s="20">
        <f t="shared" si="104"/>
        <v>60</v>
      </c>
    </row>
    <row r="2224" spans="1:11" x14ac:dyDescent="0.2">
      <c r="A2224" s="8">
        <f>IF(INDEX(中間シート!B$1:B$149,QUOTIENT(ROW(A2224)-2, 参照用!$J$12) + 3,1)&gt;0,
INDEX(中間シート!B$1:B$149,QUOTIENT(ROW(A2224)-2, 参照用!$J$12) + 3,1),
"")</f>
        <v>46044</v>
      </c>
      <c r="B2224" s="8" t="str">
        <f>IF(INDEX(中間シート!D$1:D$149,QUOTIENT(ROW(B2224)-2, 参照用!$J$12) + 3,1)&gt;0,
INDEX(中間シート!D$1:D$149,QUOTIENT(ROW(B2224)-2, 参照用!$J$12) + 3,1),
"")</f>
        <v>朝</v>
      </c>
      <c r="C2224" s="8" t="str">
        <f>INDEX(中間シート!$A$1:$AZ$149,MATCH(A2224&amp;B2224,中間シート!$A$1:$A$149,0),MATCH(C$1,中間シート!$A$2:$AZ$2,0))</f>
        <v/>
      </c>
      <c r="D2224" s="8" t="str">
        <f>INDEX(中間シート!$A$1:$AZ$149,MATCH($A2224&amp;$B2224,中間シート!$A$1:$A$149,0),MATCH(D$1,中間シート!$A$2:$AZ$2,0))</f>
        <v/>
      </c>
      <c r="E2224" t="str">
        <f>IF(
A2224="","",
VLOOKUP(MOD(ROW(A2224)-2, 参照用!$J$12) + 1,参照用!$N$1:$P$50,2,0)
)</f>
        <v>注意サイン</v>
      </c>
      <c r="F2224" t="str">
        <f xml:space="preserve">
IF(A2224="","",
VLOOKUP(MOD(ROW(A2224)-2, 参照用!$J$12) + 1,参照用!$N$1:$P$50,3,0)
)</f>
        <v>ぼーっとする</v>
      </c>
      <c r="G2224">
        <f xml:space="preserve">
IF(A2224="","",
IFERROR(
INDEX(中間シート!$B:$CB,
MATCH(A2224&amp;B2224,中間シート!$A$1:$A$149,0),
MATCH(F2224,中間シート!$B$2:$CB$2,0)
),
"")
)</f>
        <v>0</v>
      </c>
      <c r="H2224">
        <f t="shared" si="102"/>
        <v>0</v>
      </c>
      <c r="I2224" t="str">
        <f t="shared" si="103"/>
        <v/>
      </c>
      <c r="J2224">
        <f xml:space="preserve">
_xlfn.SWITCH(E2224,
"良好サイン",H2224*VLOOKUP(F2224,参照用!$P$2:$Q$55,2,0),
"注意サイン",H2224*VLOOKUP(F2224,参照用!$P$2:$Q$55,2,0),
""
)</f>
        <v>0</v>
      </c>
      <c r="K2224" s="20">
        <f t="shared" si="104"/>
        <v>60</v>
      </c>
    </row>
    <row r="2225" spans="1:11" x14ac:dyDescent="0.2">
      <c r="A2225" s="8">
        <f>IF(INDEX(中間シート!B$1:B$149,QUOTIENT(ROW(A2225)-2, 参照用!$J$12) + 3,1)&gt;0,
INDEX(中間シート!B$1:B$149,QUOTIENT(ROW(A2225)-2, 参照用!$J$12) + 3,1),
"")</f>
        <v>46044</v>
      </c>
      <c r="B2225" s="8" t="str">
        <f>IF(INDEX(中間シート!D$1:D$149,QUOTIENT(ROW(B2225)-2, 参照用!$J$12) + 3,1)&gt;0,
INDEX(中間シート!D$1:D$149,QUOTIENT(ROW(B2225)-2, 参照用!$J$12) + 3,1),
"")</f>
        <v>朝</v>
      </c>
      <c r="C2225" s="8" t="str">
        <f>INDEX(中間シート!$A$1:$AZ$149,MATCH(A2225&amp;B2225,中間シート!$A$1:$A$149,0),MATCH(C$1,中間シート!$A$2:$AZ$2,0))</f>
        <v/>
      </c>
      <c r="D2225" s="8" t="str">
        <f>INDEX(中間シート!$A$1:$AZ$149,MATCH($A2225&amp;$B2225,中間シート!$A$1:$A$149,0),MATCH(D$1,中間シート!$A$2:$AZ$2,0))</f>
        <v/>
      </c>
      <c r="E2225" t="str">
        <f>IF(
A2225="","",
VLOOKUP(MOD(ROW(A2225)-2, 参照用!$J$12) + 1,参照用!$N$1:$P$50,2,0)
)</f>
        <v>注意サイン</v>
      </c>
      <c r="F2225" t="str">
        <f xml:space="preserve">
IF(A2225="","",
VLOOKUP(MOD(ROW(A2225)-2, 参照用!$J$12) + 1,参照用!$N$1:$P$50,3,0)
)</f>
        <v>協調性が低下</v>
      </c>
      <c r="G2225">
        <f xml:space="preserve">
IF(A2225="","",
IFERROR(
INDEX(中間シート!$B:$CB,
MATCH(A2225&amp;B2225,中間シート!$A$1:$A$149,0),
MATCH(F2225,中間シート!$B$2:$CB$2,0)
),
"")
)</f>
        <v>0</v>
      </c>
      <c r="H2225">
        <f t="shared" si="102"/>
        <v>0</v>
      </c>
      <c r="I2225" t="str">
        <f t="shared" si="103"/>
        <v/>
      </c>
      <c r="J2225">
        <f xml:space="preserve">
_xlfn.SWITCH(E2225,
"良好サイン",H2225*VLOOKUP(F2225,参照用!$P$2:$Q$55,2,0),
"注意サイン",H2225*VLOOKUP(F2225,参照用!$P$2:$Q$55,2,0),
""
)</f>
        <v>0</v>
      </c>
      <c r="K2225" s="20">
        <f t="shared" si="104"/>
        <v>60</v>
      </c>
    </row>
    <row r="2226" spans="1:11" x14ac:dyDescent="0.2">
      <c r="A2226" s="8">
        <f>IF(INDEX(中間シート!B$1:B$149,QUOTIENT(ROW(A2226)-2, 参照用!$J$12) + 3,1)&gt;0,
INDEX(中間シート!B$1:B$149,QUOTIENT(ROW(A2226)-2, 参照用!$J$12) + 3,1),
"")</f>
        <v>46044</v>
      </c>
      <c r="B2226" s="8" t="str">
        <f>IF(INDEX(中間シート!D$1:D$149,QUOTIENT(ROW(B2226)-2, 参照用!$J$12) + 3,1)&gt;0,
INDEX(中間シート!D$1:D$149,QUOTIENT(ROW(B2226)-2, 参照用!$J$12) + 3,1),
"")</f>
        <v>朝</v>
      </c>
      <c r="C2226" s="8" t="str">
        <f>INDEX(中間シート!$A$1:$AZ$149,MATCH(A2226&amp;B2226,中間シート!$A$1:$A$149,0),MATCH(C$1,中間シート!$A$2:$AZ$2,0))</f>
        <v/>
      </c>
      <c r="D2226" s="8" t="str">
        <f>INDEX(中間シート!$A$1:$AZ$149,MATCH($A2226&amp;$B2226,中間シート!$A$1:$A$149,0),MATCH(D$1,中間シート!$A$2:$AZ$2,0))</f>
        <v/>
      </c>
      <c r="E2226" t="str">
        <f>IF(
A2226="","",
VLOOKUP(MOD(ROW(A2226)-2, 参照用!$J$12) + 1,参照用!$N$1:$P$50,2,0)
)</f>
        <v>注意サイン</v>
      </c>
      <c r="F2226" t="str">
        <f xml:space="preserve">
IF(A2226="","",
VLOOKUP(MOD(ROW(A2226)-2, 参照用!$J$12) + 1,参照用!$N$1:$P$50,3,0)
)</f>
        <v>憂鬱</v>
      </c>
      <c r="G2226">
        <f xml:space="preserve">
IF(A2226="","",
IFERROR(
INDEX(中間シート!$B:$CB,
MATCH(A2226&amp;B2226,中間シート!$A$1:$A$149,0),
MATCH(F2226,中間シート!$B$2:$CB$2,0)
),
"")
)</f>
        <v>0</v>
      </c>
      <c r="H2226">
        <f t="shared" si="102"/>
        <v>0</v>
      </c>
      <c r="I2226" t="str">
        <f t="shared" si="103"/>
        <v/>
      </c>
      <c r="J2226">
        <f xml:space="preserve">
_xlfn.SWITCH(E2226,
"良好サイン",H2226*VLOOKUP(F2226,参照用!$P$2:$Q$55,2,0),
"注意サイン",H2226*VLOOKUP(F2226,参照用!$P$2:$Q$55,2,0),
""
)</f>
        <v>0</v>
      </c>
      <c r="K2226" s="20">
        <f t="shared" si="104"/>
        <v>60</v>
      </c>
    </row>
    <row r="2227" spans="1:11" x14ac:dyDescent="0.2">
      <c r="A2227" s="8">
        <f>IF(INDEX(中間シート!B$1:B$149,QUOTIENT(ROW(A2227)-2, 参照用!$J$12) + 3,1)&gt;0,
INDEX(中間シート!B$1:B$149,QUOTIENT(ROW(A2227)-2, 参照用!$J$12) + 3,1),
"")</f>
        <v>46044</v>
      </c>
      <c r="B2227" s="8" t="str">
        <f>IF(INDEX(中間シート!D$1:D$149,QUOTIENT(ROW(B2227)-2, 参照用!$J$12) + 3,1)&gt;0,
INDEX(中間シート!D$1:D$149,QUOTIENT(ROW(B2227)-2, 参照用!$J$12) + 3,1),
"")</f>
        <v>朝</v>
      </c>
      <c r="C2227" s="8" t="str">
        <f>INDEX(中間シート!$A$1:$AZ$149,MATCH(A2227&amp;B2227,中間シート!$A$1:$A$149,0),MATCH(C$1,中間シート!$A$2:$AZ$2,0))</f>
        <v/>
      </c>
      <c r="D2227" s="8" t="str">
        <f>INDEX(中間シート!$A$1:$AZ$149,MATCH($A2227&amp;$B2227,中間シート!$A$1:$A$149,0),MATCH(D$1,中間シート!$A$2:$AZ$2,0))</f>
        <v/>
      </c>
      <c r="E2227" t="str">
        <f>IF(
A2227="","",
VLOOKUP(MOD(ROW(A2227)-2, 参照用!$J$12) + 1,参照用!$N$1:$P$50,2,0)
)</f>
        <v>注意サイン</v>
      </c>
      <c r="F2227" t="str">
        <f xml:space="preserve">
IF(A2227="","",
VLOOKUP(MOD(ROW(A2227)-2, 参照用!$J$12) + 1,参照用!$N$1:$P$50,3,0)
)</f>
        <v>やる気が無い</v>
      </c>
      <c r="G2227">
        <f xml:space="preserve">
IF(A2227="","",
IFERROR(
INDEX(中間シート!$B:$CB,
MATCH(A2227&amp;B2227,中間シート!$A$1:$A$149,0),
MATCH(F2227,中間シート!$B$2:$CB$2,0)
),
"")
)</f>
        <v>0</v>
      </c>
      <c r="H2227">
        <f t="shared" si="102"/>
        <v>0</v>
      </c>
      <c r="I2227" t="str">
        <f t="shared" si="103"/>
        <v/>
      </c>
      <c r="J2227">
        <f xml:space="preserve">
_xlfn.SWITCH(E2227,
"良好サイン",H2227*VLOOKUP(F2227,参照用!$P$2:$Q$55,2,0),
"注意サイン",H2227*VLOOKUP(F2227,参照用!$P$2:$Q$55,2,0),
""
)</f>
        <v>0</v>
      </c>
      <c r="K2227" s="20">
        <f t="shared" si="104"/>
        <v>60</v>
      </c>
    </row>
    <row r="2228" spans="1:11" x14ac:dyDescent="0.2">
      <c r="A2228" s="8">
        <f>IF(INDEX(中間シート!B$1:B$149,QUOTIENT(ROW(A2228)-2, 参照用!$J$12) + 3,1)&gt;0,
INDEX(中間シート!B$1:B$149,QUOTIENT(ROW(A2228)-2, 参照用!$J$12) + 3,1),
"")</f>
        <v>46044</v>
      </c>
      <c r="B2228" s="8" t="str">
        <f>IF(INDEX(中間シート!D$1:D$149,QUOTIENT(ROW(B2228)-2, 参照用!$J$12) + 3,1)&gt;0,
INDEX(中間シート!D$1:D$149,QUOTIENT(ROW(B2228)-2, 参照用!$J$12) + 3,1),
"")</f>
        <v>朝</v>
      </c>
      <c r="C2228" s="8" t="str">
        <f>INDEX(中間シート!$A$1:$AZ$149,MATCH(A2228&amp;B2228,中間シート!$A$1:$A$149,0),MATCH(C$1,中間シート!$A$2:$AZ$2,0))</f>
        <v/>
      </c>
      <c r="D2228" s="8" t="str">
        <f>INDEX(中間シート!$A$1:$AZ$149,MATCH($A2228&amp;$B2228,中間シート!$A$1:$A$149,0),MATCH(D$1,中間シート!$A$2:$AZ$2,0))</f>
        <v/>
      </c>
      <c r="E2228" t="str">
        <f>IF(
A2228="","",
VLOOKUP(MOD(ROW(A2228)-2, 参照用!$J$12) + 1,参照用!$N$1:$P$50,2,0)
)</f>
        <v>注意サイン</v>
      </c>
      <c r="F2228" t="str">
        <f xml:space="preserve">
IF(A2228="","",
VLOOKUP(MOD(ROW(A2228)-2, 参照用!$J$12) + 1,参照用!$N$1:$P$50,3,0)
)</f>
        <v>物忘れ</v>
      </c>
      <c r="G2228">
        <f xml:space="preserve">
IF(A2228="","",
IFERROR(
INDEX(中間シート!$B:$CB,
MATCH(A2228&amp;B2228,中間シート!$A$1:$A$149,0),
MATCH(F2228,中間シート!$B$2:$CB$2,0)
),
"")
)</f>
        <v>0</v>
      </c>
      <c r="H2228">
        <f t="shared" si="102"/>
        <v>0</v>
      </c>
      <c r="I2228" t="str">
        <f t="shared" si="103"/>
        <v/>
      </c>
      <c r="J2228">
        <f xml:space="preserve">
_xlfn.SWITCH(E2228,
"良好サイン",H2228*VLOOKUP(F2228,参照用!$P$2:$Q$55,2,0),
"注意サイン",H2228*VLOOKUP(F2228,参照用!$P$2:$Q$55,2,0),
""
)</f>
        <v>0</v>
      </c>
      <c r="K2228" s="20">
        <f t="shared" si="104"/>
        <v>60</v>
      </c>
    </row>
    <row r="2229" spans="1:11" x14ac:dyDescent="0.2">
      <c r="A2229" s="8">
        <f>IF(INDEX(中間シート!B$1:B$149,QUOTIENT(ROW(A2229)-2, 参照用!$J$12) + 3,1)&gt;0,
INDEX(中間シート!B$1:B$149,QUOTIENT(ROW(A2229)-2, 参照用!$J$12) + 3,1),
"")</f>
        <v>46044</v>
      </c>
      <c r="B2229" s="8" t="str">
        <f>IF(INDEX(中間シート!D$1:D$149,QUOTIENT(ROW(B2229)-2, 参照用!$J$12) + 3,1)&gt;0,
INDEX(中間シート!D$1:D$149,QUOTIENT(ROW(B2229)-2, 参照用!$J$12) + 3,1),
"")</f>
        <v>朝</v>
      </c>
      <c r="C2229" s="8" t="str">
        <f>INDEX(中間シート!$A$1:$AZ$149,MATCH(A2229&amp;B2229,中間シート!$A$1:$A$149,0),MATCH(C$1,中間シート!$A$2:$AZ$2,0))</f>
        <v/>
      </c>
      <c r="D2229" s="8" t="str">
        <f>INDEX(中間シート!$A$1:$AZ$149,MATCH($A2229&amp;$B2229,中間シート!$A$1:$A$149,0),MATCH(D$1,中間シート!$A$2:$AZ$2,0))</f>
        <v/>
      </c>
      <c r="E2229" t="str">
        <f>IF(
A2229="","",
VLOOKUP(MOD(ROW(A2229)-2, 参照用!$J$12) + 1,参照用!$N$1:$P$50,2,0)
)</f>
        <v>悪化サイン</v>
      </c>
      <c r="F2229" t="str">
        <f xml:space="preserve">
IF(A2229="","",
VLOOKUP(MOD(ROW(A2229)-2, 参照用!$J$12) + 1,参照用!$N$1:$P$50,3,0)
)</f>
        <v>イライラ</v>
      </c>
      <c r="G2229">
        <f xml:space="preserve">
IF(A2229="","",
IFERROR(
INDEX(中間シート!$B:$CB,
MATCH(A2229&amp;B2229,中間シート!$A$1:$A$149,0),
MATCH(F2229,中間シート!$B$2:$CB$2,0)
),
"")
)</f>
        <v>0</v>
      </c>
      <c r="H2229">
        <f t="shared" si="102"/>
        <v>0</v>
      </c>
      <c r="I2229" t="str">
        <f t="shared" si="103"/>
        <v/>
      </c>
      <c r="J2229" t="str">
        <f xml:space="preserve">
_xlfn.SWITCH(E2229,
"良好サイン",H2229*VLOOKUP(F2229,参照用!$P$2:$Q$55,2,0),
"注意サイン",H2229*VLOOKUP(F2229,参照用!$P$2:$Q$55,2,0),
""
)</f>
        <v/>
      </c>
      <c r="K2229" s="20">
        <f t="shared" si="104"/>
        <v>60</v>
      </c>
    </row>
    <row r="2230" spans="1:11" x14ac:dyDescent="0.2">
      <c r="A2230" s="8">
        <f>IF(INDEX(中間シート!B$1:B$149,QUOTIENT(ROW(A2230)-2, 参照用!$J$12) + 3,1)&gt;0,
INDEX(中間シート!B$1:B$149,QUOTIENT(ROW(A2230)-2, 参照用!$J$12) + 3,1),
"")</f>
        <v>46044</v>
      </c>
      <c r="B2230" s="8" t="str">
        <f>IF(INDEX(中間シート!D$1:D$149,QUOTIENT(ROW(B2230)-2, 参照用!$J$12) + 3,1)&gt;0,
INDEX(中間シート!D$1:D$149,QUOTIENT(ROW(B2230)-2, 参照用!$J$12) + 3,1),
"")</f>
        <v>朝</v>
      </c>
      <c r="C2230" s="8" t="str">
        <f>INDEX(中間シート!$A$1:$AZ$149,MATCH(A2230&amp;B2230,中間シート!$A$1:$A$149,0),MATCH(C$1,中間シート!$A$2:$AZ$2,0))</f>
        <v/>
      </c>
      <c r="D2230" s="8" t="str">
        <f>INDEX(中間シート!$A$1:$AZ$149,MATCH($A2230&amp;$B2230,中間シート!$A$1:$A$149,0),MATCH(D$1,中間シート!$A$2:$AZ$2,0))</f>
        <v/>
      </c>
      <c r="E2230" t="str">
        <f>IF(
A2230="","",
VLOOKUP(MOD(ROW(A2230)-2, 参照用!$J$12) + 1,参照用!$N$1:$P$50,2,0)
)</f>
        <v>悪化サイン</v>
      </c>
      <c r="F2230" t="str">
        <f xml:space="preserve">
IF(A2230="","",
VLOOKUP(MOD(ROW(A2230)-2, 参照用!$J$12) + 1,参照用!$N$1:$P$50,3,0)
)</f>
        <v>恐怖心</v>
      </c>
      <c r="G2230">
        <f xml:space="preserve">
IF(A2230="","",
IFERROR(
INDEX(中間シート!$B:$CB,
MATCH(A2230&amp;B2230,中間シート!$A$1:$A$149,0),
MATCH(F2230,中間シート!$B$2:$CB$2,0)
),
"")
)</f>
        <v>0</v>
      </c>
      <c r="H2230">
        <f t="shared" si="102"/>
        <v>0</v>
      </c>
      <c r="I2230" t="str">
        <f t="shared" si="103"/>
        <v/>
      </c>
      <c r="J2230" t="str">
        <f xml:space="preserve">
_xlfn.SWITCH(E2230,
"良好サイン",H2230*VLOOKUP(F2230,参照用!$P$2:$Q$55,2,0),
"注意サイン",H2230*VLOOKUP(F2230,参照用!$P$2:$Q$55,2,0),
""
)</f>
        <v/>
      </c>
      <c r="K2230" s="20">
        <f t="shared" si="104"/>
        <v>60</v>
      </c>
    </row>
    <row r="2231" spans="1:11" x14ac:dyDescent="0.2">
      <c r="A2231" s="8">
        <f>IF(INDEX(中間シート!B$1:B$149,QUOTIENT(ROW(A2231)-2, 参照用!$J$12) + 3,1)&gt;0,
INDEX(中間シート!B$1:B$149,QUOTIENT(ROW(A2231)-2, 参照用!$J$12) + 3,1),
"")</f>
        <v>46044</v>
      </c>
      <c r="B2231" s="8" t="str">
        <f>IF(INDEX(中間シート!D$1:D$149,QUOTIENT(ROW(B2231)-2, 参照用!$J$12) + 3,1)&gt;0,
INDEX(中間シート!D$1:D$149,QUOTIENT(ROW(B2231)-2, 参照用!$J$12) + 3,1),
"")</f>
        <v>朝</v>
      </c>
      <c r="C2231" s="8" t="str">
        <f>INDEX(中間シート!$A$1:$AZ$149,MATCH(A2231&amp;B2231,中間シート!$A$1:$A$149,0),MATCH(C$1,中間シート!$A$2:$AZ$2,0))</f>
        <v/>
      </c>
      <c r="D2231" s="8" t="str">
        <f>INDEX(中間シート!$A$1:$AZ$149,MATCH($A2231&amp;$B2231,中間シート!$A$1:$A$149,0),MATCH(D$1,中間シート!$A$2:$AZ$2,0))</f>
        <v/>
      </c>
      <c r="E2231" t="str">
        <f>IF(
A2231="","",
VLOOKUP(MOD(ROW(A2231)-2, 参照用!$J$12) + 1,参照用!$N$1:$P$50,2,0)
)</f>
        <v>悪化サイン</v>
      </c>
      <c r="F2231" t="str">
        <f xml:space="preserve">
IF(A2231="","",
VLOOKUP(MOD(ROW(A2231)-2, 参照用!$J$12) + 1,参照用!$N$1:$P$50,3,0)
)</f>
        <v>外出不可</v>
      </c>
      <c r="G2231">
        <f xml:space="preserve">
IF(A2231="","",
IFERROR(
INDEX(中間シート!$B:$CB,
MATCH(A2231&amp;B2231,中間シート!$A$1:$A$149,0),
MATCH(F2231,中間シート!$B$2:$CB$2,0)
),
"")
)</f>
        <v>0</v>
      </c>
      <c r="H2231">
        <f t="shared" si="102"/>
        <v>0</v>
      </c>
      <c r="I2231" t="str">
        <f t="shared" si="103"/>
        <v/>
      </c>
      <c r="J2231" t="str">
        <f xml:space="preserve">
_xlfn.SWITCH(E2231,
"良好サイン",H2231*VLOOKUP(F2231,参照用!$P$2:$Q$55,2,0),
"注意サイン",H2231*VLOOKUP(F2231,参照用!$P$2:$Q$55,2,0),
""
)</f>
        <v/>
      </c>
      <c r="K2231" s="20">
        <f t="shared" si="104"/>
        <v>60</v>
      </c>
    </row>
    <row r="2232" spans="1:11" x14ac:dyDescent="0.2">
      <c r="A2232" s="8">
        <f>IF(INDEX(中間シート!B$1:B$149,QUOTIENT(ROW(A2232)-2, 参照用!$J$12) + 3,1)&gt;0,
INDEX(中間シート!B$1:B$149,QUOTIENT(ROW(A2232)-2, 参照用!$J$12) + 3,1),
"")</f>
        <v>46044</v>
      </c>
      <c r="B2232" s="8" t="str">
        <f>IF(INDEX(中間シート!D$1:D$149,QUOTIENT(ROW(B2232)-2, 参照用!$J$12) + 3,1)&gt;0,
INDEX(中間シート!D$1:D$149,QUOTIENT(ROW(B2232)-2, 参照用!$J$12) + 3,1),
"")</f>
        <v>朝</v>
      </c>
      <c r="C2232" s="8" t="str">
        <f>INDEX(中間シート!$A$1:$AZ$149,MATCH(A2232&amp;B2232,中間シート!$A$1:$A$149,0),MATCH(C$1,中間シート!$A$2:$AZ$2,0))</f>
        <v/>
      </c>
      <c r="D2232" s="8" t="str">
        <f>INDEX(中間シート!$A$1:$AZ$149,MATCH($A2232&amp;$B2232,中間シート!$A$1:$A$149,0),MATCH(D$1,中間シート!$A$2:$AZ$2,0))</f>
        <v/>
      </c>
      <c r="E2232" t="str">
        <f>IF(
A2232="","",
VLOOKUP(MOD(ROW(A2232)-2, 参照用!$J$12) + 1,参照用!$N$1:$P$50,2,0)
)</f>
        <v>悪化サイン</v>
      </c>
      <c r="F2232" t="str">
        <f xml:space="preserve">
IF(A2232="","",
VLOOKUP(MOD(ROW(A2232)-2, 参照用!$J$12) + 1,参照用!$N$1:$P$50,3,0)
)</f>
        <v>思考不能</v>
      </c>
      <c r="G2232">
        <f xml:space="preserve">
IF(A2232="","",
IFERROR(
INDEX(中間シート!$B:$CB,
MATCH(A2232&amp;B2232,中間シート!$A$1:$A$149,0),
MATCH(F2232,中間シート!$B$2:$CB$2,0)
),
"")
)</f>
        <v>0</v>
      </c>
      <c r="H2232">
        <f t="shared" si="102"/>
        <v>0</v>
      </c>
      <c r="I2232" t="str">
        <f t="shared" si="103"/>
        <v/>
      </c>
      <c r="J2232" t="str">
        <f xml:space="preserve">
_xlfn.SWITCH(E2232,
"良好サイン",H2232*VLOOKUP(F2232,参照用!$P$2:$Q$55,2,0),
"注意サイン",H2232*VLOOKUP(F2232,参照用!$P$2:$Q$55,2,0),
""
)</f>
        <v/>
      </c>
      <c r="K2232" s="20">
        <f t="shared" si="104"/>
        <v>60</v>
      </c>
    </row>
    <row r="2233" spans="1:11" x14ac:dyDescent="0.2">
      <c r="A2233" s="8">
        <f>IF(INDEX(中間シート!B$1:B$149,QUOTIENT(ROW(A2233)-2, 参照用!$J$12) + 3,1)&gt;0,
INDEX(中間シート!B$1:B$149,QUOTIENT(ROW(A2233)-2, 参照用!$J$12) + 3,1),
"")</f>
        <v>46044</v>
      </c>
      <c r="B2233" s="8" t="str">
        <f>IF(INDEX(中間シート!D$1:D$149,QUOTIENT(ROW(B2233)-2, 参照用!$J$12) + 3,1)&gt;0,
INDEX(中間シート!D$1:D$149,QUOTIENT(ROW(B2233)-2, 参照用!$J$12) + 3,1),
"")</f>
        <v>朝</v>
      </c>
      <c r="C2233" s="8" t="str">
        <f>INDEX(中間シート!$A$1:$AZ$149,MATCH(A2233&amp;B2233,中間シート!$A$1:$A$149,0),MATCH(C$1,中間シート!$A$2:$AZ$2,0))</f>
        <v/>
      </c>
      <c r="D2233" s="8" t="str">
        <f>INDEX(中間シート!$A$1:$AZ$149,MATCH($A2233&amp;$B2233,中間シート!$A$1:$A$149,0),MATCH(D$1,中間シート!$A$2:$AZ$2,0))</f>
        <v/>
      </c>
      <c r="E2233" t="str">
        <f>IF(
A2233="","",
VLOOKUP(MOD(ROW(A2233)-2, 参照用!$J$12) + 1,参照用!$N$1:$P$50,2,0)
)</f>
        <v>悪化サイン</v>
      </c>
      <c r="F2233" t="str">
        <f xml:space="preserve">
IF(A2233="","",
VLOOKUP(MOD(ROW(A2233)-2, 参照用!$J$12) + 1,参照用!$N$1:$P$50,3,0)
)</f>
        <v>人間不信</v>
      </c>
      <c r="G2233">
        <f xml:space="preserve">
IF(A2233="","",
IFERROR(
INDEX(中間シート!$B:$CB,
MATCH(A2233&amp;B2233,中間シート!$A$1:$A$149,0),
MATCH(F2233,中間シート!$B$2:$CB$2,0)
),
"")
)</f>
        <v>0</v>
      </c>
      <c r="H2233">
        <f t="shared" si="102"/>
        <v>0</v>
      </c>
      <c r="I2233" t="str">
        <f t="shared" si="103"/>
        <v/>
      </c>
      <c r="J2233" t="str">
        <f xml:space="preserve">
_xlfn.SWITCH(E2233,
"良好サイン",H2233*VLOOKUP(F2233,参照用!$P$2:$Q$55,2,0),
"注意サイン",H2233*VLOOKUP(F2233,参照用!$P$2:$Q$55,2,0),
""
)</f>
        <v/>
      </c>
      <c r="K2233" s="20">
        <f t="shared" si="104"/>
        <v>60</v>
      </c>
    </row>
    <row r="2234" spans="1:11" x14ac:dyDescent="0.2">
      <c r="A2234" s="8">
        <f>IF(INDEX(中間シート!B$1:B$149,QUOTIENT(ROW(A2234)-2, 参照用!$J$12) + 3,1)&gt;0,
INDEX(中間シート!B$1:B$149,QUOTIENT(ROW(A2234)-2, 参照用!$J$12) + 3,1),
"")</f>
        <v>46044</v>
      </c>
      <c r="B2234" s="8" t="str">
        <f>IF(INDEX(中間シート!D$1:D$149,QUOTIENT(ROW(B2234)-2, 参照用!$J$12) + 3,1)&gt;0,
INDEX(中間シート!D$1:D$149,QUOTIENT(ROW(B2234)-2, 参照用!$J$12) + 3,1),
"")</f>
        <v>朝</v>
      </c>
      <c r="C2234" s="8" t="str">
        <f>INDEX(中間シート!$A$1:$AZ$149,MATCH(A2234&amp;B2234,中間シート!$A$1:$A$149,0),MATCH(C$1,中間シート!$A$2:$AZ$2,0))</f>
        <v/>
      </c>
      <c r="D2234" s="8" t="str">
        <f>INDEX(中間シート!$A$1:$AZ$149,MATCH($A2234&amp;$B2234,中間シート!$A$1:$A$149,0),MATCH(D$1,中間シート!$A$2:$AZ$2,0))</f>
        <v/>
      </c>
      <c r="E2234" t="str">
        <f>IF(
A2234="","",
VLOOKUP(MOD(ROW(A2234)-2, 参照用!$J$12) + 1,参照用!$N$1:$P$50,2,0)
)</f>
        <v>悪化サイン</v>
      </c>
      <c r="F2234" t="str">
        <f xml:space="preserve">
IF(A2234="","",
VLOOKUP(MOD(ROW(A2234)-2, 参照用!$J$12) + 1,参照用!$N$1:$P$50,3,0)
)</f>
        <v>破壊衝動</v>
      </c>
      <c r="G2234">
        <f xml:space="preserve">
IF(A2234="","",
IFERROR(
INDEX(中間シート!$B:$CB,
MATCH(A2234&amp;B2234,中間シート!$A$1:$A$149,0),
MATCH(F2234,中間シート!$B$2:$CB$2,0)
),
"")
)</f>
        <v>0</v>
      </c>
      <c r="H2234">
        <f t="shared" si="102"/>
        <v>0</v>
      </c>
      <c r="I2234" t="str">
        <f t="shared" si="103"/>
        <v/>
      </c>
      <c r="J2234" t="str">
        <f xml:space="preserve">
_xlfn.SWITCH(E2234,
"良好サイン",H2234*VLOOKUP(F2234,参照用!$P$2:$Q$55,2,0),
"注意サイン",H2234*VLOOKUP(F2234,参照用!$P$2:$Q$55,2,0),
""
)</f>
        <v/>
      </c>
      <c r="K2234" s="20">
        <f t="shared" si="104"/>
        <v>60</v>
      </c>
    </row>
    <row r="2235" spans="1:11" x14ac:dyDescent="0.2">
      <c r="A2235" s="8">
        <f>IF(INDEX(中間シート!B$1:B$149,QUOTIENT(ROW(A2235)-2, 参照用!$J$12) + 3,1)&gt;0,
INDEX(中間シート!B$1:B$149,QUOTIENT(ROW(A2235)-2, 参照用!$J$12) + 3,1),
"")</f>
        <v>46044</v>
      </c>
      <c r="B2235" s="8" t="str">
        <f>IF(INDEX(中間シート!D$1:D$149,QUOTIENT(ROW(B2235)-2, 参照用!$J$12) + 3,1)&gt;0,
INDEX(中間シート!D$1:D$149,QUOTIENT(ROW(B2235)-2, 参照用!$J$12) + 3,1),
"")</f>
        <v>朝</v>
      </c>
      <c r="C2235" s="8" t="str">
        <f>INDEX(中間シート!$A$1:$AZ$149,MATCH(A2235&amp;B2235,中間シート!$A$1:$A$149,0),MATCH(C$1,中間シート!$A$2:$AZ$2,0))</f>
        <v/>
      </c>
      <c r="D2235" s="8" t="str">
        <f>INDEX(中間シート!$A$1:$AZ$149,MATCH($A2235&amp;$B2235,中間シート!$A$1:$A$149,0),MATCH(D$1,中間シート!$A$2:$AZ$2,0))</f>
        <v/>
      </c>
      <c r="E2235" t="str">
        <f>IF(
A2235="","",
VLOOKUP(MOD(ROW(A2235)-2, 参照用!$J$12) + 1,参照用!$N$1:$P$50,2,0)
)</f>
        <v>リカバリー</v>
      </c>
      <c r="F2235" t="str">
        <f xml:space="preserve">
IF(A2235="","",
VLOOKUP(MOD(ROW(A2235)-2, 参照用!$J$12) + 1,参照用!$N$1:$P$50,3,0)
)</f>
        <v>ストレッチ</v>
      </c>
      <c r="G2235">
        <f xml:space="preserve">
IF(A2235="","",
IFERROR(
INDEX(中間シート!$B:$CB,
MATCH(A2235&amp;B2235,中間シート!$A$1:$A$149,0),
MATCH(F2235,中間シート!$B$2:$CB$2,0)
),
"")
)</f>
        <v>0</v>
      </c>
      <c r="H2235">
        <f t="shared" si="102"/>
        <v>0</v>
      </c>
      <c r="I2235" t="str">
        <f t="shared" si="103"/>
        <v/>
      </c>
      <c r="J2235" t="str">
        <f xml:space="preserve">
_xlfn.SWITCH(E2235,
"良好サイン",H2235*VLOOKUP(F2235,参照用!$P$2:$Q$55,2,0),
"注意サイン",H2235*VLOOKUP(F2235,参照用!$P$2:$Q$55,2,0),
""
)</f>
        <v/>
      </c>
      <c r="K2235" s="20">
        <f t="shared" si="104"/>
        <v>60</v>
      </c>
    </row>
    <row r="2236" spans="1:11" x14ac:dyDescent="0.2">
      <c r="A2236" s="8">
        <f>IF(INDEX(中間シート!B$1:B$149,QUOTIENT(ROW(A2236)-2, 参照用!$J$12) + 3,1)&gt;0,
INDEX(中間シート!B$1:B$149,QUOTIENT(ROW(A2236)-2, 参照用!$J$12) + 3,1),
"")</f>
        <v>46044</v>
      </c>
      <c r="B2236" s="8" t="str">
        <f>IF(INDEX(中間シート!D$1:D$149,QUOTIENT(ROW(B2236)-2, 参照用!$J$12) + 3,1)&gt;0,
INDEX(中間シート!D$1:D$149,QUOTIENT(ROW(B2236)-2, 参照用!$J$12) + 3,1),
"")</f>
        <v>朝</v>
      </c>
      <c r="C2236" s="8" t="str">
        <f>INDEX(中間シート!$A$1:$AZ$149,MATCH(A2236&amp;B2236,中間シート!$A$1:$A$149,0),MATCH(C$1,中間シート!$A$2:$AZ$2,0))</f>
        <v/>
      </c>
      <c r="D2236" s="8" t="str">
        <f>INDEX(中間シート!$A$1:$AZ$149,MATCH($A2236&amp;$B2236,中間シート!$A$1:$A$149,0),MATCH(D$1,中間シート!$A$2:$AZ$2,0))</f>
        <v/>
      </c>
      <c r="E2236" t="str">
        <f>IF(
A2236="","",
VLOOKUP(MOD(ROW(A2236)-2, 参照用!$J$12) + 1,参照用!$N$1:$P$50,2,0)
)</f>
        <v>リカバリー</v>
      </c>
      <c r="F2236" t="str">
        <f xml:space="preserve">
IF(A2236="","",
VLOOKUP(MOD(ROW(A2236)-2, 参照用!$J$12) + 1,参照用!$N$1:$P$50,3,0)
)</f>
        <v>仮眠</v>
      </c>
      <c r="G2236">
        <f xml:space="preserve">
IF(A2236="","",
IFERROR(
INDEX(中間シート!$B:$CB,
MATCH(A2236&amp;B2236,中間シート!$A$1:$A$149,0),
MATCH(F2236,中間シート!$B$2:$CB$2,0)
),
"")
)</f>
        <v>0</v>
      </c>
      <c r="H2236">
        <f t="shared" si="102"/>
        <v>0</v>
      </c>
      <c r="I2236" t="str">
        <f t="shared" si="103"/>
        <v/>
      </c>
      <c r="J2236" t="str">
        <f xml:space="preserve">
_xlfn.SWITCH(E2236,
"良好サイン",H2236*VLOOKUP(F2236,参照用!$P$2:$Q$55,2,0),
"注意サイン",H2236*VLOOKUP(F2236,参照用!$P$2:$Q$55,2,0),
""
)</f>
        <v/>
      </c>
      <c r="K2236" s="20">
        <f t="shared" si="104"/>
        <v>60</v>
      </c>
    </row>
    <row r="2237" spans="1:11" x14ac:dyDescent="0.2">
      <c r="A2237" s="8">
        <f>IF(INDEX(中間シート!B$1:B$149,QUOTIENT(ROW(A2237)-2, 参照用!$J$12) + 3,1)&gt;0,
INDEX(中間シート!B$1:B$149,QUOTIENT(ROW(A2237)-2, 参照用!$J$12) + 3,1),
"")</f>
        <v>46044</v>
      </c>
      <c r="B2237" s="8" t="str">
        <f>IF(INDEX(中間シート!D$1:D$149,QUOTIENT(ROW(B2237)-2, 参照用!$J$12) + 3,1)&gt;0,
INDEX(中間シート!D$1:D$149,QUOTIENT(ROW(B2237)-2, 参照用!$J$12) + 3,1),
"")</f>
        <v>朝</v>
      </c>
      <c r="C2237" s="8" t="str">
        <f>INDEX(中間シート!$A$1:$AZ$149,MATCH(A2237&amp;B2237,中間シート!$A$1:$A$149,0),MATCH(C$1,中間シート!$A$2:$AZ$2,0))</f>
        <v/>
      </c>
      <c r="D2237" s="8" t="str">
        <f>INDEX(中間シート!$A$1:$AZ$149,MATCH($A2237&amp;$B2237,中間シート!$A$1:$A$149,0),MATCH(D$1,中間シート!$A$2:$AZ$2,0))</f>
        <v/>
      </c>
      <c r="E2237" t="str">
        <f>IF(
A2237="","",
VLOOKUP(MOD(ROW(A2237)-2, 参照用!$J$12) + 1,参照用!$N$1:$P$50,2,0)
)</f>
        <v>リカバリー</v>
      </c>
      <c r="F2237" t="str">
        <f xml:space="preserve">
IF(A2237="","",
VLOOKUP(MOD(ROW(A2237)-2, 参照用!$J$12) + 1,参照用!$N$1:$P$50,3,0)
)</f>
        <v>音楽</v>
      </c>
      <c r="G2237">
        <f xml:space="preserve">
IF(A2237="","",
IFERROR(
INDEX(中間シート!$B:$CB,
MATCH(A2237&amp;B2237,中間シート!$A$1:$A$149,0),
MATCH(F2237,中間シート!$B$2:$CB$2,0)
),
"")
)</f>
        <v>0</v>
      </c>
      <c r="H2237">
        <f t="shared" si="102"/>
        <v>0</v>
      </c>
      <c r="I2237" t="str">
        <f t="shared" si="103"/>
        <v/>
      </c>
      <c r="J2237" t="str">
        <f xml:space="preserve">
_xlfn.SWITCH(E2237,
"良好サイン",H2237*VLOOKUP(F2237,参照用!$P$2:$Q$55,2,0),
"注意サイン",H2237*VLOOKUP(F2237,参照用!$P$2:$Q$55,2,0),
""
)</f>
        <v/>
      </c>
      <c r="K2237" s="20">
        <f t="shared" si="104"/>
        <v>60</v>
      </c>
    </row>
    <row r="2238" spans="1:11" x14ac:dyDescent="0.2">
      <c r="A2238" s="8">
        <f>IF(INDEX(中間シート!B$1:B$149,QUOTIENT(ROW(A2238)-2, 参照用!$J$12) + 3,1)&gt;0,
INDEX(中間シート!B$1:B$149,QUOTIENT(ROW(A2238)-2, 参照用!$J$12) + 3,1),
"")</f>
        <v>46044</v>
      </c>
      <c r="B2238" s="8" t="str">
        <f>IF(INDEX(中間シート!D$1:D$149,QUOTIENT(ROW(B2238)-2, 参照用!$J$12) + 3,1)&gt;0,
INDEX(中間シート!D$1:D$149,QUOTIENT(ROW(B2238)-2, 参照用!$J$12) + 3,1),
"")</f>
        <v>朝</v>
      </c>
      <c r="C2238" s="8" t="str">
        <f>INDEX(中間シート!$A$1:$AZ$149,MATCH(A2238&amp;B2238,中間シート!$A$1:$A$149,0),MATCH(C$1,中間シート!$A$2:$AZ$2,0))</f>
        <v/>
      </c>
      <c r="D2238" s="8" t="str">
        <f>INDEX(中間シート!$A$1:$AZ$149,MATCH($A2238&amp;$B2238,中間シート!$A$1:$A$149,0),MATCH(D$1,中間シート!$A$2:$AZ$2,0))</f>
        <v/>
      </c>
      <c r="E2238" t="str">
        <f>IF(
A2238="","",
VLOOKUP(MOD(ROW(A2238)-2, 参照用!$J$12) + 1,参照用!$N$1:$P$50,2,0)
)</f>
        <v>リカバリー</v>
      </c>
      <c r="F2238" t="str">
        <f xml:space="preserve">
IF(A2238="","",
VLOOKUP(MOD(ROW(A2238)-2, 参照用!$J$12) + 1,参照用!$N$1:$P$50,3,0)
)</f>
        <v>頓服</v>
      </c>
      <c r="G2238">
        <f xml:space="preserve">
IF(A2238="","",
IFERROR(
INDEX(中間シート!$B:$CB,
MATCH(A2238&amp;B2238,中間シート!$A$1:$A$149,0),
MATCH(F2238,中間シート!$B$2:$CB$2,0)
),
"")
)</f>
        <v>0</v>
      </c>
      <c r="H2238">
        <f t="shared" si="102"/>
        <v>0</v>
      </c>
      <c r="I2238" t="str">
        <f t="shared" si="103"/>
        <v/>
      </c>
      <c r="J2238" t="str">
        <f xml:space="preserve">
_xlfn.SWITCH(E2238,
"良好サイン",H2238*VLOOKUP(F2238,参照用!$P$2:$Q$55,2,0),
"注意サイン",H2238*VLOOKUP(F2238,参照用!$P$2:$Q$55,2,0),
""
)</f>
        <v/>
      </c>
      <c r="K2238" s="20">
        <f t="shared" si="104"/>
        <v>60</v>
      </c>
    </row>
    <row r="2239" spans="1:11" x14ac:dyDescent="0.2">
      <c r="A2239" s="8">
        <f>IF(INDEX(中間シート!B$1:B$149,QUOTIENT(ROW(A2239)-2, 参照用!$J$12) + 3,1)&gt;0,
INDEX(中間シート!B$1:B$149,QUOTIENT(ROW(A2239)-2, 参照用!$J$12) + 3,1),
"")</f>
        <v>46044</v>
      </c>
      <c r="B2239" s="8" t="str">
        <f>IF(INDEX(中間シート!D$1:D$149,QUOTIENT(ROW(B2239)-2, 参照用!$J$12) + 3,1)&gt;0,
INDEX(中間シート!D$1:D$149,QUOTIENT(ROW(B2239)-2, 参照用!$J$12) + 3,1),
"")</f>
        <v>朝</v>
      </c>
      <c r="C2239" s="8" t="str">
        <f>INDEX(中間シート!$A$1:$AZ$149,MATCH(A2239&amp;B2239,中間シート!$A$1:$A$149,0),MATCH(C$1,中間シート!$A$2:$AZ$2,0))</f>
        <v/>
      </c>
      <c r="D2239" s="8" t="str">
        <f>INDEX(中間シート!$A$1:$AZ$149,MATCH($A2239&amp;$B2239,中間シート!$A$1:$A$149,0),MATCH(D$1,中間シート!$A$2:$AZ$2,0))</f>
        <v/>
      </c>
      <c r="E2239" t="str">
        <f>IF(
A2239="","",
VLOOKUP(MOD(ROW(A2239)-2, 参照用!$J$12) + 1,参照用!$N$1:$P$50,2,0)
)</f>
        <v>リカバリー</v>
      </c>
      <c r="F2239" t="str">
        <f xml:space="preserve">
IF(A2239="","",
VLOOKUP(MOD(ROW(A2239)-2, 参照用!$J$12) + 1,参照用!$N$1:$P$50,3,0)
)</f>
        <v>散歩</v>
      </c>
      <c r="G2239">
        <f xml:space="preserve">
IF(A2239="","",
IFERROR(
INDEX(中間シート!$B:$CB,
MATCH(A2239&amp;B2239,中間シート!$A$1:$A$149,0),
MATCH(F2239,中間シート!$B$2:$CB$2,0)
),
"")
)</f>
        <v>0</v>
      </c>
      <c r="H2239">
        <f t="shared" si="102"/>
        <v>0</v>
      </c>
      <c r="I2239" t="str">
        <f t="shared" si="103"/>
        <v/>
      </c>
      <c r="J2239" t="str">
        <f xml:space="preserve">
_xlfn.SWITCH(E2239,
"良好サイン",H2239*VLOOKUP(F2239,参照用!$P$2:$Q$55,2,0),
"注意サイン",H2239*VLOOKUP(F2239,参照用!$P$2:$Q$55,2,0),
""
)</f>
        <v/>
      </c>
      <c r="K2239" s="20">
        <f t="shared" si="104"/>
        <v>60</v>
      </c>
    </row>
    <row r="2240" spans="1:11" x14ac:dyDescent="0.2">
      <c r="A2240" s="8">
        <f>IF(INDEX(中間シート!B$1:B$149,QUOTIENT(ROW(A2240)-2, 参照用!$J$12) + 3,1)&gt;0,
INDEX(中間シート!B$1:B$149,QUOTIENT(ROW(A2240)-2, 参照用!$J$12) + 3,1),
"")</f>
        <v>46044</v>
      </c>
      <c r="B2240" s="8" t="str">
        <f>IF(INDEX(中間シート!D$1:D$149,QUOTIENT(ROW(B2240)-2, 参照用!$J$12) + 3,1)&gt;0,
INDEX(中間シート!D$1:D$149,QUOTIENT(ROW(B2240)-2, 参照用!$J$12) + 3,1),
"")</f>
        <v>朝</v>
      </c>
      <c r="C2240" s="8" t="str">
        <f>INDEX(中間シート!$A$1:$AZ$149,MATCH(A2240&amp;B2240,中間シート!$A$1:$A$149,0),MATCH(C$1,中間シート!$A$2:$AZ$2,0))</f>
        <v/>
      </c>
      <c r="D2240" s="8" t="str">
        <f>INDEX(中間シート!$A$1:$AZ$149,MATCH($A2240&amp;$B2240,中間シート!$A$1:$A$149,0),MATCH(D$1,中間シート!$A$2:$AZ$2,0))</f>
        <v/>
      </c>
      <c r="E2240" t="str">
        <f>IF(
A2240="","",
VLOOKUP(MOD(ROW(A2240)-2, 参照用!$J$12) + 1,参照用!$N$1:$P$50,2,0)
)</f>
        <v>服薬</v>
      </c>
      <c r="F2240" t="str">
        <f xml:space="preserve">
IF(A2240="","",
VLOOKUP(MOD(ROW(A2240)-2, 参照用!$J$12) + 1,参照用!$N$1:$P$50,3,0)
)</f>
        <v>いつもの薬</v>
      </c>
      <c r="G2240">
        <f xml:space="preserve">
IF(A2240="","",
IFERROR(
INDEX(中間シート!$B:$CB,
MATCH(A2240&amp;B2240,中間シート!$A$1:$A$149,0),
MATCH(F2240,中間シート!$B$2:$CB$2,0)
),
"")
)</f>
        <v>0</v>
      </c>
      <c r="H2240">
        <f t="shared" si="102"/>
        <v>0</v>
      </c>
      <c r="I2240" t="str">
        <f t="shared" si="103"/>
        <v/>
      </c>
      <c r="J2240" t="str">
        <f xml:space="preserve">
_xlfn.SWITCH(E2240,
"良好サイン",H2240*VLOOKUP(F2240,参照用!$P$2:$Q$55,2,0),
"注意サイン",H2240*VLOOKUP(F2240,参照用!$P$2:$Q$55,2,0),
""
)</f>
        <v/>
      </c>
      <c r="K2240" s="20">
        <f t="shared" si="104"/>
        <v>60</v>
      </c>
    </row>
    <row r="2241" spans="1:11" x14ac:dyDescent="0.2">
      <c r="A2241" s="8">
        <f>IF(INDEX(中間シート!B$1:B$149,QUOTIENT(ROW(A2241)-2, 参照用!$J$12) + 3,1)&gt;0,
INDEX(中間シート!B$1:B$149,QUOTIENT(ROW(A2241)-2, 参照用!$J$12) + 3,1),
"")</f>
        <v>46044</v>
      </c>
      <c r="B2241" s="8" t="str">
        <f>IF(INDEX(中間シート!D$1:D$149,QUOTIENT(ROW(B2241)-2, 参照用!$J$12) + 3,1)&gt;0,
INDEX(中間シート!D$1:D$149,QUOTIENT(ROW(B2241)-2, 参照用!$J$12) + 3,1),
"")</f>
        <v>朝</v>
      </c>
      <c r="C2241" s="8" t="str">
        <f>INDEX(中間シート!$A$1:$AZ$149,MATCH(A2241&amp;B2241,中間シート!$A$1:$A$149,0),MATCH(C$1,中間シート!$A$2:$AZ$2,0))</f>
        <v/>
      </c>
      <c r="D2241" s="8" t="str">
        <f>INDEX(中間シート!$A$1:$AZ$149,MATCH($A2241&amp;$B2241,中間シート!$A$1:$A$149,0),MATCH(D$1,中間シート!$A$2:$AZ$2,0))</f>
        <v/>
      </c>
      <c r="E2241" t="str">
        <f>IF(
A2241="","",
VLOOKUP(MOD(ROW(A2241)-2, 参照用!$J$12) + 1,参照用!$N$1:$P$50,2,0)
)</f>
        <v>備考</v>
      </c>
      <c r="F2241" t="str">
        <f xml:space="preserve">
IF(A2241="","",
VLOOKUP(MOD(ROW(A2241)-2, 参照用!$J$12) + 1,参照用!$N$1:$P$50,3,0)
)</f>
        <v>コメント</v>
      </c>
      <c r="G2241" t="str">
        <f xml:space="preserve">
IF(A2241="","",
IFERROR(
INDEX(中間シート!$B:$CB,
MATCH(A2241&amp;B2241,中間シート!$A$1:$A$149,0),
MATCH(F2241,中間シート!$B$2:$CB$2,0)
),
"")
)</f>
        <v/>
      </c>
      <c r="H2241" t="str">
        <f t="shared" si="102"/>
        <v/>
      </c>
      <c r="I2241" t="str">
        <f t="shared" si="103"/>
        <v/>
      </c>
      <c r="J2241" t="str">
        <f xml:space="preserve">
_xlfn.SWITCH(E2241,
"良好サイン",H2241*VLOOKUP(F2241,参照用!$P$2:$Q$55,2,0),
"注意サイン",H2241*VLOOKUP(F2241,参照用!$P$2:$Q$55,2,0),
""
)</f>
        <v/>
      </c>
      <c r="K2241" s="20">
        <f t="shared" si="104"/>
        <v>60</v>
      </c>
    </row>
    <row r="2242" spans="1:11" x14ac:dyDescent="0.2">
      <c r="A2242" s="8">
        <f>IF(INDEX(中間シート!B$1:B$149,QUOTIENT(ROW(A2242)-2, 参照用!$J$12) + 3,1)&gt;0,
INDEX(中間シート!B$1:B$149,QUOTIENT(ROW(A2242)-2, 参照用!$J$12) + 3,1),
"")</f>
        <v>46044</v>
      </c>
      <c r="B2242" s="8" t="str">
        <f>IF(INDEX(中間シート!D$1:D$149,QUOTIENT(ROW(B2242)-2, 参照用!$J$12) + 3,1)&gt;0,
INDEX(中間シート!D$1:D$149,QUOTIENT(ROW(B2242)-2, 参照用!$J$12) + 3,1),
"")</f>
        <v>昼</v>
      </c>
      <c r="C2242" s="8" t="str">
        <f>INDEX(中間シート!$A$1:$AZ$149,MATCH(A2242&amp;B2242,中間シート!$A$1:$A$149,0),MATCH(C$1,中間シート!$A$2:$AZ$2,0))</f>
        <v/>
      </c>
      <c r="D2242" s="8" t="str">
        <f>INDEX(中間シート!$A$1:$AZ$149,MATCH($A2242&amp;$B2242,中間シート!$A$1:$A$149,0),MATCH(D$1,中間シート!$A$2:$AZ$2,0))</f>
        <v/>
      </c>
      <c r="E2242" t="str">
        <f>IF(
A2242="","",
VLOOKUP(MOD(ROW(A2242)-2, 参照用!$J$12) + 1,参照用!$N$1:$P$50,2,0)
)</f>
        <v>日付</v>
      </c>
      <c r="F2242" t="str">
        <f xml:space="preserve">
IF(A2242="","",
VLOOKUP(MOD(ROW(A2242)-2, 参照用!$J$12) + 1,参照用!$N$1:$P$50,3,0)
)</f>
        <v>日付</v>
      </c>
      <c r="G2242">
        <f xml:space="preserve">
IF(A2242="","",
IFERROR(
INDEX(中間シート!$B:$CB,
MATCH(A2242&amp;B2242,中間シート!$A$1:$A$149,0),
MATCH(F2242,中間シート!$B$2:$CB$2,0)
),
"")
)</f>
        <v>46044</v>
      </c>
      <c r="H2242" t="str">
        <f t="shared" si="102"/>
        <v/>
      </c>
      <c r="I2242">
        <f t="shared" si="103"/>
        <v>46044</v>
      </c>
      <c r="J2242" t="str">
        <f xml:space="preserve">
_xlfn.SWITCH(E2242,
"良好サイン",H2242*VLOOKUP(F2242,参照用!$P$2:$Q$55,2,0),
"注意サイン",H2242*VLOOKUP(F2242,参照用!$P$2:$Q$55,2,0),
""
)</f>
        <v/>
      </c>
      <c r="K2242" s="20">
        <f t="shared" si="104"/>
        <v>60</v>
      </c>
    </row>
    <row r="2243" spans="1:11" x14ac:dyDescent="0.2">
      <c r="A2243" s="8">
        <f>IF(INDEX(中間シート!B$1:B$149,QUOTIENT(ROW(A2243)-2, 参照用!$J$12) + 3,1)&gt;0,
INDEX(中間シート!B$1:B$149,QUOTIENT(ROW(A2243)-2, 参照用!$J$12) + 3,1),
"")</f>
        <v>46044</v>
      </c>
      <c r="B2243" s="8" t="str">
        <f>IF(INDEX(中間シート!D$1:D$149,QUOTIENT(ROW(B2243)-2, 参照用!$J$12) + 3,1)&gt;0,
INDEX(中間シート!D$1:D$149,QUOTIENT(ROW(B2243)-2, 参照用!$J$12) + 3,1),
"")</f>
        <v>昼</v>
      </c>
      <c r="C2243" s="8" t="str">
        <f>INDEX(中間シート!$A$1:$AZ$149,MATCH(A2243&amp;B2243,中間シート!$A$1:$A$149,0),MATCH(C$1,中間シート!$A$2:$AZ$2,0))</f>
        <v/>
      </c>
      <c r="D2243" s="8" t="str">
        <f>INDEX(中間シート!$A$1:$AZ$149,MATCH($A2243&amp;$B2243,中間シート!$A$1:$A$149,0),MATCH(D$1,中間シート!$A$2:$AZ$2,0))</f>
        <v/>
      </c>
      <c r="E2243" t="str">
        <f>IF(
A2243="","",
VLOOKUP(MOD(ROW(A2243)-2, 参照用!$J$12) + 1,参照用!$N$1:$P$50,2,0)
)</f>
        <v>曜日</v>
      </c>
      <c r="F2243" t="str">
        <f xml:space="preserve">
IF(A2243="","",
VLOOKUP(MOD(ROW(A2243)-2, 参照用!$J$12) + 1,参照用!$N$1:$P$50,3,0)
)</f>
        <v>曜日</v>
      </c>
      <c r="G2243" t="str">
        <f xml:space="preserve">
IF(A2243="","",
IFERROR(
INDEX(中間シート!$B:$CB,
MATCH(A2243&amp;B2243,中間シート!$A$1:$A$149,0),
MATCH(F2243,中間シート!$B$2:$CB$2,0)
),
"")
)</f>
        <v>木</v>
      </c>
      <c r="H2243" t="str">
        <f t="shared" ref="H2243:H2306" si="105">IFERROR(IF(VALUE(G2243)&gt;100,"",VALUE(G2243)),"")</f>
        <v/>
      </c>
      <c r="I2243" t="str">
        <f t="shared" ref="I2243:I2306" si="106">IF(H2243="",G2243,"")</f>
        <v>木</v>
      </c>
      <c r="J2243" t="str">
        <f xml:space="preserve">
_xlfn.SWITCH(E2243,
"良好サイン",H2243*VLOOKUP(F2243,参照用!$P$2:$Q$55,2,0),
"注意サイン",H2243*VLOOKUP(F2243,参照用!$P$2:$Q$55,2,0),
""
)</f>
        <v/>
      </c>
      <c r="K2243" s="20">
        <f t="shared" ref="K2243:K2306" si="107">IFERROR(IF(A2243="","",(60+SUMIFS($J$1:$J$3999,$A$1:$A$3999,A2243,$B$1:$B$3999,B2243)))
/
(1+SUMIFS(H:H,A:A,A2243,B:B,B2243,E:E,"悪化サイン")),"")</f>
        <v>60</v>
      </c>
    </row>
    <row r="2244" spans="1:11" x14ac:dyDescent="0.2">
      <c r="A2244" s="8">
        <f>IF(INDEX(中間シート!B$1:B$149,QUOTIENT(ROW(A2244)-2, 参照用!$J$12) + 3,1)&gt;0,
INDEX(中間シート!B$1:B$149,QUOTIENT(ROW(A2244)-2, 参照用!$J$12) + 3,1),
"")</f>
        <v>46044</v>
      </c>
      <c r="B2244" s="8" t="str">
        <f>IF(INDEX(中間シート!D$1:D$149,QUOTIENT(ROW(B2244)-2, 参照用!$J$12) + 3,1)&gt;0,
INDEX(中間シート!D$1:D$149,QUOTIENT(ROW(B2244)-2, 参照用!$J$12) + 3,1),
"")</f>
        <v>昼</v>
      </c>
      <c r="C2244" s="8" t="str">
        <f>INDEX(中間シート!$A$1:$AZ$149,MATCH(A2244&amp;B2244,中間シート!$A$1:$A$149,0),MATCH(C$1,中間シート!$A$2:$AZ$2,0))</f>
        <v/>
      </c>
      <c r="D2244" s="8" t="str">
        <f>INDEX(中間シート!$A$1:$AZ$149,MATCH($A2244&amp;$B2244,中間シート!$A$1:$A$149,0),MATCH(D$1,中間シート!$A$2:$AZ$2,0))</f>
        <v/>
      </c>
      <c r="E2244" t="str">
        <f>IF(
A2244="","",
VLOOKUP(MOD(ROW(A2244)-2, 参照用!$J$12) + 1,参照用!$N$1:$P$50,2,0)
)</f>
        <v>時間帯</v>
      </c>
      <c r="F2244" t="str">
        <f xml:space="preserve">
IF(A2244="","",
VLOOKUP(MOD(ROW(A2244)-2, 参照用!$J$12) + 1,参照用!$N$1:$P$50,3,0)
)</f>
        <v>時間帯</v>
      </c>
      <c r="G2244" t="str">
        <f xml:space="preserve">
IF(A2244="","",
IFERROR(
INDEX(中間シート!$B:$CB,
MATCH(A2244&amp;B2244,中間シート!$A$1:$A$149,0),
MATCH(F2244,中間シート!$B$2:$CB$2,0)
),
"")
)</f>
        <v>昼</v>
      </c>
      <c r="H2244" t="str">
        <f t="shared" si="105"/>
        <v/>
      </c>
      <c r="I2244" t="str">
        <f t="shared" si="106"/>
        <v>昼</v>
      </c>
      <c r="J2244" t="str">
        <f xml:space="preserve">
_xlfn.SWITCH(E2244,
"良好サイン",H2244*VLOOKUP(F2244,参照用!$P$2:$Q$55,2,0),
"注意サイン",H2244*VLOOKUP(F2244,参照用!$P$2:$Q$55,2,0),
""
)</f>
        <v/>
      </c>
      <c r="K2244" s="20">
        <f t="shared" si="107"/>
        <v>60</v>
      </c>
    </row>
    <row r="2245" spans="1:11" x14ac:dyDescent="0.2">
      <c r="A2245" s="8">
        <f>IF(INDEX(中間シート!B$1:B$149,QUOTIENT(ROW(A2245)-2, 参照用!$J$12) + 3,1)&gt;0,
INDEX(中間シート!B$1:B$149,QUOTIENT(ROW(A2245)-2, 参照用!$J$12) + 3,1),
"")</f>
        <v>46044</v>
      </c>
      <c r="B2245" s="8" t="str">
        <f>IF(INDEX(中間シート!D$1:D$149,QUOTIENT(ROW(B2245)-2, 参照用!$J$12) + 3,1)&gt;0,
INDEX(中間シート!D$1:D$149,QUOTIENT(ROW(B2245)-2, 参照用!$J$12) + 3,1),
"")</f>
        <v>昼</v>
      </c>
      <c r="C2245" s="8" t="str">
        <f>INDEX(中間シート!$A$1:$AZ$149,MATCH(A2245&amp;B2245,中間シート!$A$1:$A$149,0),MATCH(C$1,中間シート!$A$2:$AZ$2,0))</f>
        <v/>
      </c>
      <c r="D2245" s="8" t="str">
        <f>INDEX(中間シート!$A$1:$AZ$149,MATCH($A2245&amp;$B2245,中間シート!$A$1:$A$149,0),MATCH(D$1,中間シート!$A$2:$AZ$2,0))</f>
        <v/>
      </c>
      <c r="E2245" t="str">
        <f>IF(
A2245="","",
VLOOKUP(MOD(ROW(A2245)-2, 参照用!$J$12) + 1,参照用!$N$1:$P$50,2,0)
)</f>
        <v>気候</v>
      </c>
      <c r="F2245" t="str">
        <f xml:space="preserve">
IF(A2245="","",
VLOOKUP(MOD(ROW(A2245)-2, 参照用!$J$12) + 1,参照用!$N$1:$P$50,3,0)
)</f>
        <v>天気</v>
      </c>
      <c r="G2245" t="str">
        <f xml:space="preserve">
IF(A2245="","",
IFERROR(
INDEX(中間シート!$B:$CB,
MATCH(A2245&amp;B2245,中間シート!$A$1:$A$149,0),
MATCH(F2245,中間シート!$B$2:$CB$2,0)
),
"")
)</f>
        <v/>
      </c>
      <c r="H2245" t="str">
        <f t="shared" si="105"/>
        <v/>
      </c>
      <c r="I2245" t="str">
        <f t="shared" si="106"/>
        <v/>
      </c>
      <c r="J2245" t="str">
        <f xml:space="preserve">
_xlfn.SWITCH(E2245,
"良好サイン",H2245*VLOOKUP(F2245,参照用!$P$2:$Q$55,2,0),
"注意サイン",H2245*VLOOKUP(F2245,参照用!$P$2:$Q$55,2,0),
""
)</f>
        <v/>
      </c>
      <c r="K2245" s="20">
        <f t="shared" si="107"/>
        <v>60</v>
      </c>
    </row>
    <row r="2246" spans="1:11" x14ac:dyDescent="0.2">
      <c r="A2246" s="8">
        <f>IF(INDEX(中間シート!B$1:B$149,QUOTIENT(ROW(A2246)-2, 参照用!$J$12) + 3,1)&gt;0,
INDEX(中間シート!B$1:B$149,QUOTIENT(ROW(A2246)-2, 参照用!$J$12) + 3,1),
"")</f>
        <v>46044</v>
      </c>
      <c r="B2246" s="8" t="str">
        <f>IF(INDEX(中間シート!D$1:D$149,QUOTIENT(ROW(B2246)-2, 参照用!$J$12) + 3,1)&gt;0,
INDEX(中間シート!D$1:D$149,QUOTIENT(ROW(B2246)-2, 参照用!$J$12) + 3,1),
"")</f>
        <v>昼</v>
      </c>
      <c r="C2246" s="8" t="str">
        <f>INDEX(中間シート!$A$1:$AZ$149,MATCH(A2246&amp;B2246,中間シート!$A$1:$A$149,0),MATCH(C$1,中間シート!$A$2:$AZ$2,0))</f>
        <v/>
      </c>
      <c r="D2246" s="8" t="str">
        <f>INDEX(中間シート!$A$1:$AZ$149,MATCH($A2246&amp;$B2246,中間シート!$A$1:$A$149,0),MATCH(D$1,中間シート!$A$2:$AZ$2,0))</f>
        <v/>
      </c>
      <c r="E2246" t="str">
        <f>IF(
A2246="","",
VLOOKUP(MOD(ROW(A2246)-2, 参照用!$J$12) + 1,参照用!$N$1:$P$50,2,0)
)</f>
        <v>気候</v>
      </c>
      <c r="F2246" t="str">
        <f xml:space="preserve">
IF(A2246="","",
VLOOKUP(MOD(ROW(A2246)-2, 参照用!$J$12) + 1,参照用!$N$1:$P$50,3,0)
)</f>
        <v>気温</v>
      </c>
      <c r="G2246" t="str">
        <f xml:space="preserve">
IF(A2246="","",
IFERROR(
INDEX(中間シート!$B:$CB,
MATCH(A2246&amp;B2246,中間シート!$A$1:$A$149,0),
MATCH(F2246,中間シート!$B$2:$CB$2,0)
),
"")
)</f>
        <v/>
      </c>
      <c r="H2246" t="str">
        <f t="shared" si="105"/>
        <v/>
      </c>
      <c r="I2246" t="str">
        <f t="shared" si="106"/>
        <v/>
      </c>
      <c r="J2246" t="str">
        <f xml:space="preserve">
_xlfn.SWITCH(E2246,
"良好サイン",H2246*VLOOKUP(F2246,参照用!$P$2:$Q$55,2,0),
"注意サイン",H2246*VLOOKUP(F2246,参照用!$P$2:$Q$55,2,0),
""
)</f>
        <v/>
      </c>
      <c r="K2246" s="20">
        <f t="shared" si="107"/>
        <v>60</v>
      </c>
    </row>
    <row r="2247" spans="1:11" x14ac:dyDescent="0.2">
      <c r="A2247" s="8">
        <f>IF(INDEX(中間シート!B$1:B$149,QUOTIENT(ROW(A2247)-2, 参照用!$J$12) + 3,1)&gt;0,
INDEX(中間シート!B$1:B$149,QUOTIENT(ROW(A2247)-2, 参照用!$J$12) + 3,1),
"")</f>
        <v>46044</v>
      </c>
      <c r="B2247" s="8" t="str">
        <f>IF(INDEX(中間シート!D$1:D$149,QUOTIENT(ROW(B2247)-2, 参照用!$J$12) + 3,1)&gt;0,
INDEX(中間シート!D$1:D$149,QUOTIENT(ROW(B2247)-2, 参照用!$J$12) + 3,1),
"")</f>
        <v>昼</v>
      </c>
      <c r="C2247" s="8" t="str">
        <f>INDEX(中間シート!$A$1:$AZ$149,MATCH(A2247&amp;B2247,中間シート!$A$1:$A$149,0),MATCH(C$1,中間シート!$A$2:$AZ$2,0))</f>
        <v/>
      </c>
      <c r="D2247" s="8" t="str">
        <f>INDEX(中間シート!$A$1:$AZ$149,MATCH($A2247&amp;$B2247,中間シート!$A$1:$A$149,0),MATCH(D$1,中間シート!$A$2:$AZ$2,0))</f>
        <v/>
      </c>
      <c r="E2247" t="str">
        <f>IF(
A2247="","",
VLOOKUP(MOD(ROW(A2247)-2, 参照用!$J$12) + 1,参照用!$N$1:$P$50,2,0)
)</f>
        <v>基礎指標</v>
      </c>
      <c r="F2247" t="str">
        <f xml:space="preserve">
IF(A2247="","",
VLOOKUP(MOD(ROW(A2247)-2, 参照用!$J$12) + 1,参照用!$N$1:$P$50,3,0)
)</f>
        <v>睡眠</v>
      </c>
      <c r="G2247">
        <f xml:space="preserve">
IF(A2247="","",
IFERROR(
INDEX(中間シート!$B:$CB,
MATCH(A2247&amp;B2247,中間シート!$A$1:$A$149,0),
MATCH(F2247,中間シート!$B$2:$CB$2,0)
),
"")
)</f>
        <v>0</v>
      </c>
      <c r="H2247">
        <f t="shared" si="105"/>
        <v>0</v>
      </c>
      <c r="I2247" t="str">
        <f t="shared" si="106"/>
        <v/>
      </c>
      <c r="J2247" t="str">
        <f xml:space="preserve">
_xlfn.SWITCH(E2247,
"良好サイン",H2247*VLOOKUP(F2247,参照用!$P$2:$Q$55,2,0),
"注意サイン",H2247*VLOOKUP(F2247,参照用!$P$2:$Q$55,2,0),
""
)</f>
        <v/>
      </c>
      <c r="K2247" s="20">
        <f t="shared" si="107"/>
        <v>60</v>
      </c>
    </row>
    <row r="2248" spans="1:11" x14ac:dyDescent="0.2">
      <c r="A2248" s="8">
        <f>IF(INDEX(中間シート!B$1:B$149,QUOTIENT(ROW(A2248)-2, 参照用!$J$12) + 3,1)&gt;0,
INDEX(中間シート!B$1:B$149,QUOTIENT(ROW(A2248)-2, 参照用!$J$12) + 3,1),
"")</f>
        <v>46044</v>
      </c>
      <c r="B2248" s="8" t="str">
        <f>IF(INDEX(中間シート!D$1:D$149,QUOTIENT(ROW(B2248)-2, 参照用!$J$12) + 3,1)&gt;0,
INDEX(中間シート!D$1:D$149,QUOTIENT(ROW(B2248)-2, 参照用!$J$12) + 3,1),
"")</f>
        <v>昼</v>
      </c>
      <c r="C2248" s="8" t="str">
        <f>INDEX(中間シート!$A$1:$AZ$149,MATCH(A2248&amp;B2248,中間シート!$A$1:$A$149,0),MATCH(C$1,中間シート!$A$2:$AZ$2,0))</f>
        <v/>
      </c>
      <c r="D2248" s="8" t="str">
        <f>INDEX(中間シート!$A$1:$AZ$149,MATCH($A2248&amp;$B2248,中間シート!$A$1:$A$149,0),MATCH(D$1,中間シート!$A$2:$AZ$2,0))</f>
        <v/>
      </c>
      <c r="E2248" t="str">
        <f>IF(
A2248="","",
VLOOKUP(MOD(ROW(A2248)-2, 参照用!$J$12) + 1,参照用!$N$1:$P$50,2,0)
)</f>
        <v>基礎指標</v>
      </c>
      <c r="F2248" t="str">
        <f xml:space="preserve">
IF(A2248="","",
VLOOKUP(MOD(ROW(A2248)-2, 参照用!$J$12) + 1,参照用!$N$1:$P$50,3,0)
)</f>
        <v>食事</v>
      </c>
      <c r="G2248">
        <f xml:space="preserve">
IF(A2248="","",
IFERROR(
INDEX(中間シート!$B:$CB,
MATCH(A2248&amp;B2248,中間シート!$A$1:$A$149,0),
MATCH(F2248,中間シート!$B$2:$CB$2,0)
),
"")
)</f>
        <v>0</v>
      </c>
      <c r="H2248">
        <f t="shared" si="105"/>
        <v>0</v>
      </c>
      <c r="I2248" t="str">
        <f t="shared" si="106"/>
        <v/>
      </c>
      <c r="J2248" t="str">
        <f xml:space="preserve">
_xlfn.SWITCH(E2248,
"良好サイン",H2248*VLOOKUP(F2248,参照用!$P$2:$Q$55,2,0),
"注意サイン",H2248*VLOOKUP(F2248,参照用!$P$2:$Q$55,2,0),
""
)</f>
        <v/>
      </c>
      <c r="K2248" s="20">
        <f t="shared" si="107"/>
        <v>60</v>
      </c>
    </row>
    <row r="2249" spans="1:11" x14ac:dyDescent="0.2">
      <c r="A2249" s="8">
        <f>IF(INDEX(中間シート!B$1:B$149,QUOTIENT(ROW(A2249)-2, 参照用!$J$12) + 3,1)&gt;0,
INDEX(中間シート!B$1:B$149,QUOTIENT(ROW(A2249)-2, 参照用!$J$12) + 3,1),
"")</f>
        <v>46044</v>
      </c>
      <c r="B2249" s="8" t="str">
        <f>IF(INDEX(中間シート!D$1:D$149,QUOTIENT(ROW(B2249)-2, 参照用!$J$12) + 3,1)&gt;0,
INDEX(中間シート!D$1:D$149,QUOTIENT(ROW(B2249)-2, 参照用!$J$12) + 3,1),
"")</f>
        <v>昼</v>
      </c>
      <c r="C2249" s="8" t="str">
        <f>INDEX(中間シート!$A$1:$AZ$149,MATCH(A2249&amp;B2249,中間シート!$A$1:$A$149,0),MATCH(C$1,中間シート!$A$2:$AZ$2,0))</f>
        <v/>
      </c>
      <c r="D2249" s="8" t="str">
        <f>INDEX(中間シート!$A$1:$AZ$149,MATCH($A2249&amp;$B2249,中間シート!$A$1:$A$149,0),MATCH(D$1,中間シート!$A$2:$AZ$2,0))</f>
        <v/>
      </c>
      <c r="E2249" t="str">
        <f>IF(
A2249="","",
VLOOKUP(MOD(ROW(A2249)-2, 参照用!$J$12) + 1,参照用!$N$1:$P$50,2,0)
)</f>
        <v>基礎指標</v>
      </c>
      <c r="F2249" t="str">
        <f xml:space="preserve">
IF(A2249="","",
VLOOKUP(MOD(ROW(A2249)-2, 参照用!$J$12) + 1,参照用!$N$1:$P$50,3,0)
)</f>
        <v>ストレス</v>
      </c>
      <c r="G2249">
        <f xml:space="preserve">
IF(A2249="","",
IFERROR(
INDEX(中間シート!$B:$CB,
MATCH(A2249&amp;B2249,中間シート!$A$1:$A$149,0),
MATCH(F2249,中間シート!$B$2:$CB$2,0)
),
"")
)</f>
        <v>0</v>
      </c>
      <c r="H2249">
        <f t="shared" si="105"/>
        <v>0</v>
      </c>
      <c r="I2249" t="str">
        <f t="shared" si="106"/>
        <v/>
      </c>
      <c r="J2249" t="str">
        <f xml:space="preserve">
_xlfn.SWITCH(E2249,
"良好サイン",H2249*VLOOKUP(F2249,参照用!$P$2:$Q$55,2,0),
"注意サイン",H2249*VLOOKUP(F2249,参照用!$P$2:$Q$55,2,0),
""
)</f>
        <v/>
      </c>
      <c r="K2249" s="20">
        <f t="shared" si="107"/>
        <v>60</v>
      </c>
    </row>
    <row r="2250" spans="1:11" x14ac:dyDescent="0.2">
      <c r="A2250" s="8">
        <f>IF(INDEX(中間シート!B$1:B$149,QUOTIENT(ROW(A2250)-2, 参照用!$J$12) + 3,1)&gt;0,
INDEX(中間シート!B$1:B$149,QUOTIENT(ROW(A2250)-2, 参照用!$J$12) + 3,1),
"")</f>
        <v>46044</v>
      </c>
      <c r="B2250" s="8" t="str">
        <f>IF(INDEX(中間シート!D$1:D$149,QUOTIENT(ROW(B2250)-2, 参照用!$J$12) + 3,1)&gt;0,
INDEX(中間シート!D$1:D$149,QUOTIENT(ROW(B2250)-2, 参照用!$J$12) + 3,1),
"")</f>
        <v>昼</v>
      </c>
      <c r="C2250" s="8" t="str">
        <f>INDEX(中間シート!$A$1:$AZ$149,MATCH(A2250&amp;B2250,中間シート!$A$1:$A$149,0),MATCH(C$1,中間シート!$A$2:$AZ$2,0))</f>
        <v/>
      </c>
      <c r="D2250" s="8" t="str">
        <f>INDEX(中間シート!$A$1:$AZ$149,MATCH($A2250&amp;$B2250,中間シート!$A$1:$A$149,0),MATCH(D$1,中間シート!$A$2:$AZ$2,0))</f>
        <v/>
      </c>
      <c r="E2250" t="str">
        <f>IF(
A2250="","",
VLOOKUP(MOD(ROW(A2250)-2, 参照用!$J$12) + 1,参照用!$N$1:$P$50,2,0)
)</f>
        <v>良好サイン</v>
      </c>
      <c r="F2250" t="str">
        <f xml:space="preserve">
IF(A2250="","",
VLOOKUP(MOD(ROW(A2250)-2, 参照用!$J$12) + 1,参照用!$N$1:$P$50,3,0)
)</f>
        <v>プラス思考</v>
      </c>
      <c r="G2250">
        <f xml:space="preserve">
IF(A2250="","",
IFERROR(
INDEX(中間シート!$B:$CB,
MATCH(A2250&amp;B2250,中間シート!$A$1:$A$149,0),
MATCH(F2250,中間シート!$B$2:$CB$2,0)
),
"")
)</f>
        <v>0</v>
      </c>
      <c r="H2250">
        <f t="shared" si="105"/>
        <v>0</v>
      </c>
      <c r="I2250" t="str">
        <f t="shared" si="106"/>
        <v/>
      </c>
      <c r="J2250">
        <f xml:space="preserve">
_xlfn.SWITCH(E2250,
"良好サイン",H2250*VLOOKUP(F2250,参照用!$P$2:$Q$55,2,0),
"注意サイン",H2250*VLOOKUP(F2250,参照用!$P$2:$Q$55,2,0),
""
)</f>
        <v>0</v>
      </c>
      <c r="K2250" s="20">
        <f t="shared" si="107"/>
        <v>60</v>
      </c>
    </row>
    <row r="2251" spans="1:11" x14ac:dyDescent="0.2">
      <c r="A2251" s="8">
        <f>IF(INDEX(中間シート!B$1:B$149,QUOTIENT(ROW(A2251)-2, 参照用!$J$12) + 3,1)&gt;0,
INDEX(中間シート!B$1:B$149,QUOTIENT(ROW(A2251)-2, 参照用!$J$12) + 3,1),
"")</f>
        <v>46044</v>
      </c>
      <c r="B2251" s="8" t="str">
        <f>IF(INDEX(中間シート!D$1:D$149,QUOTIENT(ROW(B2251)-2, 参照用!$J$12) + 3,1)&gt;0,
INDEX(中間シート!D$1:D$149,QUOTIENT(ROW(B2251)-2, 参照用!$J$12) + 3,1),
"")</f>
        <v>昼</v>
      </c>
      <c r="C2251" s="8" t="str">
        <f>INDEX(中間シート!$A$1:$AZ$149,MATCH(A2251&amp;B2251,中間シート!$A$1:$A$149,0),MATCH(C$1,中間シート!$A$2:$AZ$2,0))</f>
        <v/>
      </c>
      <c r="D2251" s="8" t="str">
        <f>INDEX(中間シート!$A$1:$AZ$149,MATCH($A2251&amp;$B2251,中間シート!$A$1:$A$149,0),MATCH(D$1,中間シート!$A$2:$AZ$2,0))</f>
        <v/>
      </c>
      <c r="E2251" t="str">
        <f>IF(
A2251="","",
VLOOKUP(MOD(ROW(A2251)-2, 参照用!$J$12) + 1,参照用!$N$1:$P$50,2,0)
)</f>
        <v>良好サイン</v>
      </c>
      <c r="F2251" t="str">
        <f xml:space="preserve">
IF(A2251="","",
VLOOKUP(MOD(ROW(A2251)-2, 参照用!$J$12) + 1,参照用!$N$1:$P$50,3,0)
)</f>
        <v>元気</v>
      </c>
      <c r="G2251">
        <f xml:space="preserve">
IF(A2251="","",
IFERROR(
INDEX(中間シート!$B:$CB,
MATCH(A2251&amp;B2251,中間シート!$A$1:$A$149,0),
MATCH(F2251,中間シート!$B$2:$CB$2,0)
),
"")
)</f>
        <v>0</v>
      </c>
      <c r="H2251">
        <f t="shared" si="105"/>
        <v>0</v>
      </c>
      <c r="I2251" t="str">
        <f t="shared" si="106"/>
        <v/>
      </c>
      <c r="J2251">
        <f xml:space="preserve">
_xlfn.SWITCH(E2251,
"良好サイン",H2251*VLOOKUP(F2251,参照用!$P$2:$Q$55,2,0),
"注意サイン",H2251*VLOOKUP(F2251,参照用!$P$2:$Q$55,2,0),
""
)</f>
        <v>0</v>
      </c>
      <c r="K2251" s="20">
        <f t="shared" si="107"/>
        <v>60</v>
      </c>
    </row>
    <row r="2252" spans="1:11" x14ac:dyDescent="0.2">
      <c r="A2252" s="8">
        <f>IF(INDEX(中間シート!B$1:B$149,QUOTIENT(ROW(A2252)-2, 参照用!$J$12) + 3,1)&gt;0,
INDEX(中間シート!B$1:B$149,QUOTIENT(ROW(A2252)-2, 参照用!$J$12) + 3,1),
"")</f>
        <v>46044</v>
      </c>
      <c r="B2252" s="8" t="str">
        <f>IF(INDEX(中間シート!D$1:D$149,QUOTIENT(ROW(B2252)-2, 参照用!$J$12) + 3,1)&gt;0,
INDEX(中間シート!D$1:D$149,QUOTIENT(ROW(B2252)-2, 参照用!$J$12) + 3,1),
"")</f>
        <v>昼</v>
      </c>
      <c r="C2252" s="8" t="str">
        <f>INDEX(中間シート!$A$1:$AZ$149,MATCH(A2252&amp;B2252,中間シート!$A$1:$A$149,0),MATCH(C$1,中間シート!$A$2:$AZ$2,0))</f>
        <v/>
      </c>
      <c r="D2252" s="8" t="str">
        <f>INDEX(中間シート!$A$1:$AZ$149,MATCH($A2252&amp;$B2252,中間シート!$A$1:$A$149,0),MATCH(D$1,中間シート!$A$2:$AZ$2,0))</f>
        <v/>
      </c>
      <c r="E2252" t="str">
        <f>IF(
A2252="","",
VLOOKUP(MOD(ROW(A2252)-2, 参照用!$J$12) + 1,参照用!$N$1:$P$50,2,0)
)</f>
        <v>良好サイン</v>
      </c>
      <c r="F2252" t="str">
        <f xml:space="preserve">
IF(A2252="","",
VLOOKUP(MOD(ROW(A2252)-2, 参照用!$J$12) + 1,参照用!$N$1:$P$50,3,0)
)</f>
        <v>やる気あり</v>
      </c>
      <c r="G2252">
        <f xml:space="preserve">
IF(A2252="","",
IFERROR(
INDEX(中間シート!$B:$CB,
MATCH(A2252&amp;B2252,中間シート!$A$1:$A$149,0),
MATCH(F2252,中間シート!$B$2:$CB$2,0)
),
"")
)</f>
        <v>0</v>
      </c>
      <c r="H2252">
        <f t="shared" si="105"/>
        <v>0</v>
      </c>
      <c r="I2252" t="str">
        <f t="shared" si="106"/>
        <v/>
      </c>
      <c r="J2252">
        <f xml:space="preserve">
_xlfn.SWITCH(E2252,
"良好サイン",H2252*VLOOKUP(F2252,参照用!$P$2:$Q$55,2,0),
"注意サイン",H2252*VLOOKUP(F2252,参照用!$P$2:$Q$55,2,0),
""
)</f>
        <v>0</v>
      </c>
      <c r="K2252" s="20">
        <f t="shared" si="107"/>
        <v>60</v>
      </c>
    </row>
    <row r="2253" spans="1:11" x14ac:dyDescent="0.2">
      <c r="A2253" s="8">
        <f>IF(INDEX(中間シート!B$1:B$149,QUOTIENT(ROW(A2253)-2, 参照用!$J$12) + 3,1)&gt;0,
INDEX(中間シート!B$1:B$149,QUOTIENT(ROW(A2253)-2, 参照用!$J$12) + 3,1),
"")</f>
        <v>46044</v>
      </c>
      <c r="B2253" s="8" t="str">
        <f>IF(INDEX(中間シート!D$1:D$149,QUOTIENT(ROW(B2253)-2, 参照用!$J$12) + 3,1)&gt;0,
INDEX(中間シート!D$1:D$149,QUOTIENT(ROW(B2253)-2, 参照用!$J$12) + 3,1),
"")</f>
        <v>昼</v>
      </c>
      <c r="C2253" s="8" t="str">
        <f>INDEX(中間シート!$A$1:$AZ$149,MATCH(A2253&amp;B2253,中間シート!$A$1:$A$149,0),MATCH(C$1,中間シート!$A$2:$AZ$2,0))</f>
        <v/>
      </c>
      <c r="D2253" s="8" t="str">
        <f>INDEX(中間シート!$A$1:$AZ$149,MATCH($A2253&amp;$B2253,中間シート!$A$1:$A$149,0),MATCH(D$1,中間シート!$A$2:$AZ$2,0))</f>
        <v/>
      </c>
      <c r="E2253" t="str">
        <f>IF(
A2253="","",
VLOOKUP(MOD(ROW(A2253)-2, 参照用!$J$12) + 1,参照用!$N$1:$P$50,2,0)
)</f>
        <v>良好サイン</v>
      </c>
      <c r="F2253" t="str">
        <f xml:space="preserve">
IF(A2253="","",
VLOOKUP(MOD(ROW(A2253)-2, 参照用!$J$12) + 1,参照用!$N$1:$P$50,3,0)
)</f>
        <v>心に余裕</v>
      </c>
      <c r="G2253">
        <f xml:space="preserve">
IF(A2253="","",
IFERROR(
INDEX(中間シート!$B:$CB,
MATCH(A2253&amp;B2253,中間シート!$A$1:$A$149,0),
MATCH(F2253,中間シート!$B$2:$CB$2,0)
),
"")
)</f>
        <v>0</v>
      </c>
      <c r="H2253">
        <f t="shared" si="105"/>
        <v>0</v>
      </c>
      <c r="I2253" t="str">
        <f t="shared" si="106"/>
        <v/>
      </c>
      <c r="J2253">
        <f xml:space="preserve">
_xlfn.SWITCH(E2253,
"良好サイン",H2253*VLOOKUP(F2253,参照用!$P$2:$Q$55,2,0),
"注意サイン",H2253*VLOOKUP(F2253,参照用!$P$2:$Q$55,2,0),
""
)</f>
        <v>0</v>
      </c>
      <c r="K2253" s="20">
        <f t="shared" si="107"/>
        <v>60</v>
      </c>
    </row>
    <row r="2254" spans="1:11" x14ac:dyDescent="0.2">
      <c r="A2254" s="8">
        <f>IF(INDEX(中間シート!B$1:B$149,QUOTIENT(ROW(A2254)-2, 参照用!$J$12) + 3,1)&gt;0,
INDEX(中間シート!B$1:B$149,QUOTIENT(ROW(A2254)-2, 参照用!$J$12) + 3,1),
"")</f>
        <v>46044</v>
      </c>
      <c r="B2254" s="8" t="str">
        <f>IF(INDEX(中間シート!D$1:D$149,QUOTIENT(ROW(B2254)-2, 参照用!$J$12) + 3,1)&gt;0,
INDEX(中間シート!D$1:D$149,QUOTIENT(ROW(B2254)-2, 参照用!$J$12) + 3,1),
"")</f>
        <v>昼</v>
      </c>
      <c r="C2254" s="8" t="str">
        <f>INDEX(中間シート!$A$1:$AZ$149,MATCH(A2254&amp;B2254,中間シート!$A$1:$A$149,0),MATCH(C$1,中間シート!$A$2:$AZ$2,0))</f>
        <v/>
      </c>
      <c r="D2254" s="8" t="str">
        <f>INDEX(中間シート!$A$1:$AZ$149,MATCH($A2254&amp;$B2254,中間シート!$A$1:$A$149,0),MATCH(D$1,中間シート!$A$2:$AZ$2,0))</f>
        <v/>
      </c>
      <c r="E2254" t="str">
        <f>IF(
A2254="","",
VLOOKUP(MOD(ROW(A2254)-2, 参照用!$J$12) + 1,参照用!$N$1:$P$50,2,0)
)</f>
        <v>良好サイン</v>
      </c>
      <c r="F2254" t="str">
        <f xml:space="preserve">
IF(A2254="","",
VLOOKUP(MOD(ROW(A2254)-2, 参照用!$J$12) + 1,参照用!$N$1:$P$50,3,0)
)</f>
        <v>イキイキ</v>
      </c>
      <c r="G2254">
        <f xml:space="preserve">
IF(A2254="","",
IFERROR(
INDEX(中間シート!$B:$CB,
MATCH(A2254&amp;B2254,中間シート!$A$1:$A$149,0),
MATCH(F2254,中間シート!$B$2:$CB$2,0)
),
"")
)</f>
        <v>0</v>
      </c>
      <c r="H2254">
        <f t="shared" si="105"/>
        <v>0</v>
      </c>
      <c r="I2254" t="str">
        <f t="shared" si="106"/>
        <v/>
      </c>
      <c r="J2254">
        <f xml:space="preserve">
_xlfn.SWITCH(E2254,
"良好サイン",H2254*VLOOKUP(F2254,参照用!$P$2:$Q$55,2,0),
"注意サイン",H2254*VLOOKUP(F2254,参照用!$P$2:$Q$55,2,0),
""
)</f>
        <v>0</v>
      </c>
      <c r="K2254" s="20">
        <f t="shared" si="107"/>
        <v>60</v>
      </c>
    </row>
    <row r="2255" spans="1:11" x14ac:dyDescent="0.2">
      <c r="A2255" s="8">
        <f>IF(INDEX(中間シート!B$1:B$149,QUOTIENT(ROW(A2255)-2, 参照用!$J$12) + 3,1)&gt;0,
INDEX(中間シート!B$1:B$149,QUOTIENT(ROW(A2255)-2, 参照用!$J$12) + 3,1),
"")</f>
        <v>46044</v>
      </c>
      <c r="B2255" s="8" t="str">
        <f>IF(INDEX(中間シート!D$1:D$149,QUOTIENT(ROW(B2255)-2, 参照用!$J$12) + 3,1)&gt;0,
INDEX(中間シート!D$1:D$149,QUOTIENT(ROW(B2255)-2, 参照用!$J$12) + 3,1),
"")</f>
        <v>昼</v>
      </c>
      <c r="C2255" s="8" t="str">
        <f>INDEX(中間シート!$A$1:$AZ$149,MATCH(A2255&amp;B2255,中間シート!$A$1:$A$149,0),MATCH(C$1,中間シート!$A$2:$AZ$2,0))</f>
        <v/>
      </c>
      <c r="D2255" s="8" t="str">
        <f>INDEX(中間シート!$A$1:$AZ$149,MATCH($A2255&amp;$B2255,中間シート!$A$1:$A$149,0),MATCH(D$1,中間シート!$A$2:$AZ$2,0))</f>
        <v/>
      </c>
      <c r="E2255" t="str">
        <f>IF(
A2255="","",
VLOOKUP(MOD(ROW(A2255)-2, 参照用!$J$12) + 1,参照用!$N$1:$P$50,2,0)
)</f>
        <v>良好サイン</v>
      </c>
      <c r="F2255" t="str">
        <f xml:space="preserve">
IF(A2255="","",
VLOOKUP(MOD(ROW(A2255)-2, 参照用!$J$12) + 1,参照用!$N$1:$P$50,3,0)
)</f>
        <v>活動的</v>
      </c>
      <c r="G2255">
        <f xml:space="preserve">
IF(A2255="","",
IFERROR(
INDEX(中間シート!$B:$CB,
MATCH(A2255&amp;B2255,中間シート!$A$1:$A$149,0),
MATCH(F2255,中間シート!$B$2:$CB$2,0)
),
"")
)</f>
        <v>0</v>
      </c>
      <c r="H2255">
        <f t="shared" si="105"/>
        <v>0</v>
      </c>
      <c r="I2255" t="str">
        <f t="shared" si="106"/>
        <v/>
      </c>
      <c r="J2255">
        <f xml:space="preserve">
_xlfn.SWITCH(E2255,
"良好サイン",H2255*VLOOKUP(F2255,参照用!$P$2:$Q$55,2,0),
"注意サイン",H2255*VLOOKUP(F2255,参照用!$P$2:$Q$55,2,0),
""
)</f>
        <v>0</v>
      </c>
      <c r="K2255" s="20">
        <f t="shared" si="107"/>
        <v>60</v>
      </c>
    </row>
    <row r="2256" spans="1:11" x14ac:dyDescent="0.2">
      <c r="A2256" s="8">
        <f>IF(INDEX(中間シート!B$1:B$149,QUOTIENT(ROW(A2256)-2, 参照用!$J$12) + 3,1)&gt;0,
INDEX(中間シート!B$1:B$149,QUOTIENT(ROW(A2256)-2, 参照用!$J$12) + 3,1),
"")</f>
        <v>46044</v>
      </c>
      <c r="B2256" s="8" t="str">
        <f>IF(INDEX(中間シート!D$1:D$149,QUOTIENT(ROW(B2256)-2, 参照用!$J$12) + 3,1)&gt;0,
INDEX(中間シート!D$1:D$149,QUOTIENT(ROW(B2256)-2, 参照用!$J$12) + 3,1),
"")</f>
        <v>昼</v>
      </c>
      <c r="C2256" s="8" t="str">
        <f>INDEX(中間シート!$A$1:$AZ$149,MATCH(A2256&amp;B2256,中間シート!$A$1:$A$149,0),MATCH(C$1,中間シート!$A$2:$AZ$2,0))</f>
        <v/>
      </c>
      <c r="D2256" s="8" t="str">
        <f>INDEX(中間シート!$A$1:$AZ$149,MATCH($A2256&amp;$B2256,中間シート!$A$1:$A$149,0),MATCH(D$1,中間シート!$A$2:$AZ$2,0))</f>
        <v/>
      </c>
      <c r="E2256" t="str">
        <f>IF(
A2256="","",
VLOOKUP(MOD(ROW(A2256)-2, 参照用!$J$12) + 1,参照用!$N$1:$P$50,2,0)
)</f>
        <v>注意サイン</v>
      </c>
      <c r="F2256" t="str">
        <f xml:space="preserve">
IF(A2256="","",
VLOOKUP(MOD(ROW(A2256)-2, 参照用!$J$12) + 1,参照用!$N$1:$P$50,3,0)
)</f>
        <v>ため息が増加</v>
      </c>
      <c r="G2256">
        <f xml:space="preserve">
IF(A2256="","",
IFERROR(
INDEX(中間シート!$B:$CB,
MATCH(A2256&amp;B2256,中間シート!$A$1:$A$149,0),
MATCH(F2256,中間シート!$B$2:$CB$2,0)
),
"")
)</f>
        <v>0</v>
      </c>
      <c r="H2256">
        <f t="shared" si="105"/>
        <v>0</v>
      </c>
      <c r="I2256" t="str">
        <f t="shared" si="106"/>
        <v/>
      </c>
      <c r="J2256">
        <f xml:space="preserve">
_xlfn.SWITCH(E2256,
"良好サイン",H2256*VLOOKUP(F2256,参照用!$P$2:$Q$55,2,0),
"注意サイン",H2256*VLOOKUP(F2256,参照用!$P$2:$Q$55,2,0),
""
)</f>
        <v>0</v>
      </c>
      <c r="K2256" s="20">
        <f t="shared" si="107"/>
        <v>60</v>
      </c>
    </row>
    <row r="2257" spans="1:11" x14ac:dyDescent="0.2">
      <c r="A2257" s="8">
        <f>IF(INDEX(中間シート!B$1:B$149,QUOTIENT(ROW(A2257)-2, 参照用!$J$12) + 3,1)&gt;0,
INDEX(中間シート!B$1:B$149,QUOTIENT(ROW(A2257)-2, 参照用!$J$12) + 3,1),
"")</f>
        <v>46044</v>
      </c>
      <c r="B2257" s="8" t="str">
        <f>IF(INDEX(中間シート!D$1:D$149,QUOTIENT(ROW(B2257)-2, 参照用!$J$12) + 3,1)&gt;0,
INDEX(中間シート!D$1:D$149,QUOTIENT(ROW(B2257)-2, 参照用!$J$12) + 3,1),
"")</f>
        <v>昼</v>
      </c>
      <c r="C2257" s="8" t="str">
        <f>INDEX(中間シート!$A$1:$AZ$149,MATCH(A2257&amp;B2257,中間シート!$A$1:$A$149,0),MATCH(C$1,中間シート!$A$2:$AZ$2,0))</f>
        <v/>
      </c>
      <c r="D2257" s="8" t="str">
        <f>INDEX(中間シート!$A$1:$AZ$149,MATCH($A2257&amp;$B2257,中間シート!$A$1:$A$149,0),MATCH(D$1,中間シート!$A$2:$AZ$2,0))</f>
        <v/>
      </c>
      <c r="E2257" t="str">
        <f>IF(
A2257="","",
VLOOKUP(MOD(ROW(A2257)-2, 参照用!$J$12) + 1,参照用!$N$1:$P$50,2,0)
)</f>
        <v>注意サイン</v>
      </c>
      <c r="F2257" t="str">
        <f xml:space="preserve">
IF(A2257="","",
VLOOKUP(MOD(ROW(A2257)-2, 参照用!$J$12) + 1,参照用!$N$1:$P$50,3,0)
)</f>
        <v>もやもや</v>
      </c>
      <c r="G2257">
        <f xml:space="preserve">
IF(A2257="","",
IFERROR(
INDEX(中間シート!$B:$CB,
MATCH(A2257&amp;B2257,中間シート!$A$1:$A$149,0),
MATCH(F2257,中間シート!$B$2:$CB$2,0)
),
"")
)</f>
        <v>0</v>
      </c>
      <c r="H2257">
        <f t="shared" si="105"/>
        <v>0</v>
      </c>
      <c r="I2257" t="str">
        <f t="shared" si="106"/>
        <v/>
      </c>
      <c r="J2257">
        <f xml:space="preserve">
_xlfn.SWITCH(E2257,
"良好サイン",H2257*VLOOKUP(F2257,参照用!$P$2:$Q$55,2,0),
"注意サイン",H2257*VLOOKUP(F2257,参照用!$P$2:$Q$55,2,0),
""
)</f>
        <v>0</v>
      </c>
      <c r="K2257" s="20">
        <f t="shared" si="107"/>
        <v>60</v>
      </c>
    </row>
    <row r="2258" spans="1:11" x14ac:dyDescent="0.2">
      <c r="A2258" s="8">
        <f>IF(INDEX(中間シート!B$1:B$149,QUOTIENT(ROW(A2258)-2, 参照用!$J$12) + 3,1)&gt;0,
INDEX(中間シート!B$1:B$149,QUOTIENT(ROW(A2258)-2, 参照用!$J$12) + 3,1),
"")</f>
        <v>46044</v>
      </c>
      <c r="B2258" s="8" t="str">
        <f>IF(INDEX(中間シート!D$1:D$149,QUOTIENT(ROW(B2258)-2, 参照用!$J$12) + 3,1)&gt;0,
INDEX(中間シート!D$1:D$149,QUOTIENT(ROW(B2258)-2, 参照用!$J$12) + 3,1),
"")</f>
        <v>昼</v>
      </c>
      <c r="C2258" s="8" t="str">
        <f>INDEX(中間シート!$A$1:$AZ$149,MATCH(A2258&amp;B2258,中間シート!$A$1:$A$149,0),MATCH(C$1,中間シート!$A$2:$AZ$2,0))</f>
        <v/>
      </c>
      <c r="D2258" s="8" t="str">
        <f>INDEX(中間シート!$A$1:$AZ$149,MATCH($A2258&amp;$B2258,中間シート!$A$1:$A$149,0),MATCH(D$1,中間シート!$A$2:$AZ$2,0))</f>
        <v/>
      </c>
      <c r="E2258" t="str">
        <f>IF(
A2258="","",
VLOOKUP(MOD(ROW(A2258)-2, 参照用!$J$12) + 1,参照用!$N$1:$P$50,2,0)
)</f>
        <v>注意サイン</v>
      </c>
      <c r="F2258" t="str">
        <f xml:space="preserve">
IF(A2258="","",
VLOOKUP(MOD(ROW(A2258)-2, 参照用!$J$12) + 1,参照用!$N$1:$P$50,3,0)
)</f>
        <v>だるい</v>
      </c>
      <c r="G2258">
        <f xml:space="preserve">
IF(A2258="","",
IFERROR(
INDEX(中間シート!$B:$CB,
MATCH(A2258&amp;B2258,中間シート!$A$1:$A$149,0),
MATCH(F2258,中間シート!$B$2:$CB$2,0)
),
"")
)</f>
        <v>0</v>
      </c>
      <c r="H2258">
        <f t="shared" si="105"/>
        <v>0</v>
      </c>
      <c r="I2258" t="str">
        <f t="shared" si="106"/>
        <v/>
      </c>
      <c r="J2258">
        <f xml:space="preserve">
_xlfn.SWITCH(E2258,
"良好サイン",H2258*VLOOKUP(F2258,参照用!$P$2:$Q$55,2,0),
"注意サイン",H2258*VLOOKUP(F2258,参照用!$P$2:$Q$55,2,0),
""
)</f>
        <v>0</v>
      </c>
      <c r="K2258" s="20">
        <f t="shared" si="107"/>
        <v>60</v>
      </c>
    </row>
    <row r="2259" spans="1:11" x14ac:dyDescent="0.2">
      <c r="A2259" s="8">
        <f>IF(INDEX(中間シート!B$1:B$149,QUOTIENT(ROW(A2259)-2, 参照用!$J$12) + 3,1)&gt;0,
INDEX(中間シート!B$1:B$149,QUOTIENT(ROW(A2259)-2, 参照用!$J$12) + 3,1),
"")</f>
        <v>46044</v>
      </c>
      <c r="B2259" s="8" t="str">
        <f>IF(INDEX(中間シート!D$1:D$149,QUOTIENT(ROW(B2259)-2, 参照用!$J$12) + 3,1)&gt;0,
INDEX(中間シート!D$1:D$149,QUOTIENT(ROW(B2259)-2, 参照用!$J$12) + 3,1),
"")</f>
        <v>昼</v>
      </c>
      <c r="C2259" s="8" t="str">
        <f>INDEX(中間シート!$A$1:$AZ$149,MATCH(A2259&amp;B2259,中間シート!$A$1:$A$149,0),MATCH(C$1,中間シート!$A$2:$AZ$2,0))</f>
        <v/>
      </c>
      <c r="D2259" s="8" t="str">
        <f>INDEX(中間シート!$A$1:$AZ$149,MATCH($A2259&amp;$B2259,中間シート!$A$1:$A$149,0),MATCH(D$1,中間シート!$A$2:$AZ$2,0))</f>
        <v/>
      </c>
      <c r="E2259" t="str">
        <f>IF(
A2259="","",
VLOOKUP(MOD(ROW(A2259)-2, 参照用!$J$12) + 1,参照用!$N$1:$P$50,2,0)
)</f>
        <v>注意サイン</v>
      </c>
      <c r="F2259" t="str">
        <f xml:space="preserve">
IF(A2259="","",
VLOOKUP(MOD(ROW(A2259)-2, 参照用!$J$12) + 1,参照用!$N$1:$P$50,3,0)
)</f>
        <v>ぼーっとする</v>
      </c>
      <c r="G2259">
        <f xml:space="preserve">
IF(A2259="","",
IFERROR(
INDEX(中間シート!$B:$CB,
MATCH(A2259&amp;B2259,中間シート!$A$1:$A$149,0),
MATCH(F2259,中間シート!$B$2:$CB$2,0)
),
"")
)</f>
        <v>0</v>
      </c>
      <c r="H2259">
        <f t="shared" si="105"/>
        <v>0</v>
      </c>
      <c r="I2259" t="str">
        <f t="shared" si="106"/>
        <v/>
      </c>
      <c r="J2259">
        <f xml:space="preserve">
_xlfn.SWITCH(E2259,
"良好サイン",H2259*VLOOKUP(F2259,参照用!$P$2:$Q$55,2,0),
"注意サイン",H2259*VLOOKUP(F2259,参照用!$P$2:$Q$55,2,0),
""
)</f>
        <v>0</v>
      </c>
      <c r="K2259" s="20">
        <f t="shared" si="107"/>
        <v>60</v>
      </c>
    </row>
    <row r="2260" spans="1:11" x14ac:dyDescent="0.2">
      <c r="A2260" s="8">
        <f>IF(INDEX(中間シート!B$1:B$149,QUOTIENT(ROW(A2260)-2, 参照用!$J$12) + 3,1)&gt;0,
INDEX(中間シート!B$1:B$149,QUOTIENT(ROW(A2260)-2, 参照用!$J$12) + 3,1),
"")</f>
        <v>46044</v>
      </c>
      <c r="B2260" s="8" t="str">
        <f>IF(INDEX(中間シート!D$1:D$149,QUOTIENT(ROW(B2260)-2, 参照用!$J$12) + 3,1)&gt;0,
INDEX(中間シート!D$1:D$149,QUOTIENT(ROW(B2260)-2, 参照用!$J$12) + 3,1),
"")</f>
        <v>昼</v>
      </c>
      <c r="C2260" s="8" t="str">
        <f>INDEX(中間シート!$A$1:$AZ$149,MATCH(A2260&amp;B2260,中間シート!$A$1:$A$149,0),MATCH(C$1,中間シート!$A$2:$AZ$2,0))</f>
        <v/>
      </c>
      <c r="D2260" s="8" t="str">
        <f>INDEX(中間シート!$A$1:$AZ$149,MATCH($A2260&amp;$B2260,中間シート!$A$1:$A$149,0),MATCH(D$1,中間シート!$A$2:$AZ$2,0))</f>
        <v/>
      </c>
      <c r="E2260" t="str">
        <f>IF(
A2260="","",
VLOOKUP(MOD(ROW(A2260)-2, 参照用!$J$12) + 1,参照用!$N$1:$P$50,2,0)
)</f>
        <v>注意サイン</v>
      </c>
      <c r="F2260" t="str">
        <f xml:space="preserve">
IF(A2260="","",
VLOOKUP(MOD(ROW(A2260)-2, 参照用!$J$12) + 1,参照用!$N$1:$P$50,3,0)
)</f>
        <v>協調性が低下</v>
      </c>
      <c r="G2260">
        <f xml:space="preserve">
IF(A2260="","",
IFERROR(
INDEX(中間シート!$B:$CB,
MATCH(A2260&amp;B2260,中間シート!$A$1:$A$149,0),
MATCH(F2260,中間シート!$B$2:$CB$2,0)
),
"")
)</f>
        <v>0</v>
      </c>
      <c r="H2260">
        <f t="shared" si="105"/>
        <v>0</v>
      </c>
      <c r="I2260" t="str">
        <f t="shared" si="106"/>
        <v/>
      </c>
      <c r="J2260">
        <f xml:space="preserve">
_xlfn.SWITCH(E2260,
"良好サイン",H2260*VLOOKUP(F2260,参照用!$P$2:$Q$55,2,0),
"注意サイン",H2260*VLOOKUP(F2260,参照用!$P$2:$Q$55,2,0),
""
)</f>
        <v>0</v>
      </c>
      <c r="K2260" s="20">
        <f t="shared" si="107"/>
        <v>60</v>
      </c>
    </row>
    <row r="2261" spans="1:11" x14ac:dyDescent="0.2">
      <c r="A2261" s="8">
        <f>IF(INDEX(中間シート!B$1:B$149,QUOTIENT(ROW(A2261)-2, 参照用!$J$12) + 3,1)&gt;0,
INDEX(中間シート!B$1:B$149,QUOTIENT(ROW(A2261)-2, 参照用!$J$12) + 3,1),
"")</f>
        <v>46044</v>
      </c>
      <c r="B2261" s="8" t="str">
        <f>IF(INDEX(中間シート!D$1:D$149,QUOTIENT(ROW(B2261)-2, 参照用!$J$12) + 3,1)&gt;0,
INDEX(中間シート!D$1:D$149,QUOTIENT(ROW(B2261)-2, 参照用!$J$12) + 3,1),
"")</f>
        <v>昼</v>
      </c>
      <c r="C2261" s="8" t="str">
        <f>INDEX(中間シート!$A$1:$AZ$149,MATCH(A2261&amp;B2261,中間シート!$A$1:$A$149,0),MATCH(C$1,中間シート!$A$2:$AZ$2,0))</f>
        <v/>
      </c>
      <c r="D2261" s="8" t="str">
        <f>INDEX(中間シート!$A$1:$AZ$149,MATCH($A2261&amp;$B2261,中間シート!$A$1:$A$149,0),MATCH(D$1,中間シート!$A$2:$AZ$2,0))</f>
        <v/>
      </c>
      <c r="E2261" t="str">
        <f>IF(
A2261="","",
VLOOKUP(MOD(ROW(A2261)-2, 参照用!$J$12) + 1,参照用!$N$1:$P$50,2,0)
)</f>
        <v>注意サイン</v>
      </c>
      <c r="F2261" t="str">
        <f xml:space="preserve">
IF(A2261="","",
VLOOKUP(MOD(ROW(A2261)-2, 参照用!$J$12) + 1,参照用!$N$1:$P$50,3,0)
)</f>
        <v>憂鬱</v>
      </c>
      <c r="G2261">
        <f xml:space="preserve">
IF(A2261="","",
IFERROR(
INDEX(中間シート!$B:$CB,
MATCH(A2261&amp;B2261,中間シート!$A$1:$A$149,0),
MATCH(F2261,中間シート!$B$2:$CB$2,0)
),
"")
)</f>
        <v>0</v>
      </c>
      <c r="H2261">
        <f t="shared" si="105"/>
        <v>0</v>
      </c>
      <c r="I2261" t="str">
        <f t="shared" si="106"/>
        <v/>
      </c>
      <c r="J2261">
        <f xml:space="preserve">
_xlfn.SWITCH(E2261,
"良好サイン",H2261*VLOOKUP(F2261,参照用!$P$2:$Q$55,2,0),
"注意サイン",H2261*VLOOKUP(F2261,参照用!$P$2:$Q$55,2,0),
""
)</f>
        <v>0</v>
      </c>
      <c r="K2261" s="20">
        <f t="shared" si="107"/>
        <v>60</v>
      </c>
    </row>
    <row r="2262" spans="1:11" x14ac:dyDescent="0.2">
      <c r="A2262" s="8">
        <f>IF(INDEX(中間シート!B$1:B$149,QUOTIENT(ROW(A2262)-2, 参照用!$J$12) + 3,1)&gt;0,
INDEX(中間シート!B$1:B$149,QUOTIENT(ROW(A2262)-2, 参照用!$J$12) + 3,1),
"")</f>
        <v>46044</v>
      </c>
      <c r="B2262" s="8" t="str">
        <f>IF(INDEX(中間シート!D$1:D$149,QUOTIENT(ROW(B2262)-2, 参照用!$J$12) + 3,1)&gt;0,
INDEX(中間シート!D$1:D$149,QUOTIENT(ROW(B2262)-2, 参照用!$J$12) + 3,1),
"")</f>
        <v>昼</v>
      </c>
      <c r="C2262" s="8" t="str">
        <f>INDEX(中間シート!$A$1:$AZ$149,MATCH(A2262&amp;B2262,中間シート!$A$1:$A$149,0),MATCH(C$1,中間シート!$A$2:$AZ$2,0))</f>
        <v/>
      </c>
      <c r="D2262" s="8" t="str">
        <f>INDEX(中間シート!$A$1:$AZ$149,MATCH($A2262&amp;$B2262,中間シート!$A$1:$A$149,0),MATCH(D$1,中間シート!$A$2:$AZ$2,0))</f>
        <v/>
      </c>
      <c r="E2262" t="str">
        <f>IF(
A2262="","",
VLOOKUP(MOD(ROW(A2262)-2, 参照用!$J$12) + 1,参照用!$N$1:$P$50,2,0)
)</f>
        <v>注意サイン</v>
      </c>
      <c r="F2262" t="str">
        <f xml:space="preserve">
IF(A2262="","",
VLOOKUP(MOD(ROW(A2262)-2, 参照用!$J$12) + 1,参照用!$N$1:$P$50,3,0)
)</f>
        <v>やる気が無い</v>
      </c>
      <c r="G2262">
        <f xml:space="preserve">
IF(A2262="","",
IFERROR(
INDEX(中間シート!$B:$CB,
MATCH(A2262&amp;B2262,中間シート!$A$1:$A$149,0),
MATCH(F2262,中間シート!$B$2:$CB$2,0)
),
"")
)</f>
        <v>0</v>
      </c>
      <c r="H2262">
        <f t="shared" si="105"/>
        <v>0</v>
      </c>
      <c r="I2262" t="str">
        <f t="shared" si="106"/>
        <v/>
      </c>
      <c r="J2262">
        <f xml:space="preserve">
_xlfn.SWITCH(E2262,
"良好サイン",H2262*VLOOKUP(F2262,参照用!$P$2:$Q$55,2,0),
"注意サイン",H2262*VLOOKUP(F2262,参照用!$P$2:$Q$55,2,0),
""
)</f>
        <v>0</v>
      </c>
      <c r="K2262" s="20">
        <f t="shared" si="107"/>
        <v>60</v>
      </c>
    </row>
    <row r="2263" spans="1:11" x14ac:dyDescent="0.2">
      <c r="A2263" s="8">
        <f>IF(INDEX(中間シート!B$1:B$149,QUOTIENT(ROW(A2263)-2, 参照用!$J$12) + 3,1)&gt;0,
INDEX(中間シート!B$1:B$149,QUOTIENT(ROW(A2263)-2, 参照用!$J$12) + 3,1),
"")</f>
        <v>46044</v>
      </c>
      <c r="B2263" s="8" t="str">
        <f>IF(INDEX(中間シート!D$1:D$149,QUOTIENT(ROW(B2263)-2, 参照用!$J$12) + 3,1)&gt;0,
INDEX(中間シート!D$1:D$149,QUOTIENT(ROW(B2263)-2, 参照用!$J$12) + 3,1),
"")</f>
        <v>昼</v>
      </c>
      <c r="C2263" s="8" t="str">
        <f>INDEX(中間シート!$A$1:$AZ$149,MATCH(A2263&amp;B2263,中間シート!$A$1:$A$149,0),MATCH(C$1,中間シート!$A$2:$AZ$2,0))</f>
        <v/>
      </c>
      <c r="D2263" s="8" t="str">
        <f>INDEX(中間シート!$A$1:$AZ$149,MATCH($A2263&amp;$B2263,中間シート!$A$1:$A$149,0),MATCH(D$1,中間シート!$A$2:$AZ$2,0))</f>
        <v/>
      </c>
      <c r="E2263" t="str">
        <f>IF(
A2263="","",
VLOOKUP(MOD(ROW(A2263)-2, 参照用!$J$12) + 1,参照用!$N$1:$P$50,2,0)
)</f>
        <v>注意サイン</v>
      </c>
      <c r="F2263" t="str">
        <f xml:space="preserve">
IF(A2263="","",
VLOOKUP(MOD(ROW(A2263)-2, 参照用!$J$12) + 1,参照用!$N$1:$P$50,3,0)
)</f>
        <v>物忘れ</v>
      </c>
      <c r="G2263">
        <f xml:space="preserve">
IF(A2263="","",
IFERROR(
INDEX(中間シート!$B:$CB,
MATCH(A2263&amp;B2263,中間シート!$A$1:$A$149,0),
MATCH(F2263,中間シート!$B$2:$CB$2,0)
),
"")
)</f>
        <v>0</v>
      </c>
      <c r="H2263">
        <f t="shared" si="105"/>
        <v>0</v>
      </c>
      <c r="I2263" t="str">
        <f t="shared" si="106"/>
        <v/>
      </c>
      <c r="J2263">
        <f xml:space="preserve">
_xlfn.SWITCH(E2263,
"良好サイン",H2263*VLOOKUP(F2263,参照用!$P$2:$Q$55,2,0),
"注意サイン",H2263*VLOOKUP(F2263,参照用!$P$2:$Q$55,2,0),
""
)</f>
        <v>0</v>
      </c>
      <c r="K2263" s="20">
        <f t="shared" si="107"/>
        <v>60</v>
      </c>
    </row>
    <row r="2264" spans="1:11" x14ac:dyDescent="0.2">
      <c r="A2264" s="8">
        <f>IF(INDEX(中間シート!B$1:B$149,QUOTIENT(ROW(A2264)-2, 参照用!$J$12) + 3,1)&gt;0,
INDEX(中間シート!B$1:B$149,QUOTIENT(ROW(A2264)-2, 参照用!$J$12) + 3,1),
"")</f>
        <v>46044</v>
      </c>
      <c r="B2264" s="8" t="str">
        <f>IF(INDEX(中間シート!D$1:D$149,QUOTIENT(ROW(B2264)-2, 参照用!$J$12) + 3,1)&gt;0,
INDEX(中間シート!D$1:D$149,QUOTIENT(ROW(B2264)-2, 参照用!$J$12) + 3,1),
"")</f>
        <v>昼</v>
      </c>
      <c r="C2264" s="8" t="str">
        <f>INDEX(中間シート!$A$1:$AZ$149,MATCH(A2264&amp;B2264,中間シート!$A$1:$A$149,0),MATCH(C$1,中間シート!$A$2:$AZ$2,0))</f>
        <v/>
      </c>
      <c r="D2264" s="8" t="str">
        <f>INDEX(中間シート!$A$1:$AZ$149,MATCH($A2264&amp;$B2264,中間シート!$A$1:$A$149,0),MATCH(D$1,中間シート!$A$2:$AZ$2,0))</f>
        <v/>
      </c>
      <c r="E2264" t="str">
        <f>IF(
A2264="","",
VLOOKUP(MOD(ROW(A2264)-2, 参照用!$J$12) + 1,参照用!$N$1:$P$50,2,0)
)</f>
        <v>悪化サイン</v>
      </c>
      <c r="F2264" t="str">
        <f xml:space="preserve">
IF(A2264="","",
VLOOKUP(MOD(ROW(A2264)-2, 参照用!$J$12) + 1,参照用!$N$1:$P$50,3,0)
)</f>
        <v>イライラ</v>
      </c>
      <c r="G2264">
        <f xml:space="preserve">
IF(A2264="","",
IFERROR(
INDEX(中間シート!$B:$CB,
MATCH(A2264&amp;B2264,中間シート!$A$1:$A$149,0),
MATCH(F2264,中間シート!$B$2:$CB$2,0)
),
"")
)</f>
        <v>0</v>
      </c>
      <c r="H2264">
        <f t="shared" si="105"/>
        <v>0</v>
      </c>
      <c r="I2264" t="str">
        <f t="shared" si="106"/>
        <v/>
      </c>
      <c r="J2264" t="str">
        <f xml:space="preserve">
_xlfn.SWITCH(E2264,
"良好サイン",H2264*VLOOKUP(F2264,参照用!$P$2:$Q$55,2,0),
"注意サイン",H2264*VLOOKUP(F2264,参照用!$P$2:$Q$55,2,0),
""
)</f>
        <v/>
      </c>
      <c r="K2264" s="20">
        <f t="shared" si="107"/>
        <v>60</v>
      </c>
    </row>
    <row r="2265" spans="1:11" x14ac:dyDescent="0.2">
      <c r="A2265" s="8">
        <f>IF(INDEX(中間シート!B$1:B$149,QUOTIENT(ROW(A2265)-2, 参照用!$J$12) + 3,1)&gt;0,
INDEX(中間シート!B$1:B$149,QUOTIENT(ROW(A2265)-2, 参照用!$J$12) + 3,1),
"")</f>
        <v>46044</v>
      </c>
      <c r="B2265" s="8" t="str">
        <f>IF(INDEX(中間シート!D$1:D$149,QUOTIENT(ROW(B2265)-2, 参照用!$J$12) + 3,1)&gt;0,
INDEX(中間シート!D$1:D$149,QUOTIENT(ROW(B2265)-2, 参照用!$J$12) + 3,1),
"")</f>
        <v>昼</v>
      </c>
      <c r="C2265" s="8" t="str">
        <f>INDEX(中間シート!$A$1:$AZ$149,MATCH(A2265&amp;B2265,中間シート!$A$1:$A$149,0),MATCH(C$1,中間シート!$A$2:$AZ$2,0))</f>
        <v/>
      </c>
      <c r="D2265" s="8" t="str">
        <f>INDEX(中間シート!$A$1:$AZ$149,MATCH($A2265&amp;$B2265,中間シート!$A$1:$A$149,0),MATCH(D$1,中間シート!$A$2:$AZ$2,0))</f>
        <v/>
      </c>
      <c r="E2265" t="str">
        <f>IF(
A2265="","",
VLOOKUP(MOD(ROW(A2265)-2, 参照用!$J$12) + 1,参照用!$N$1:$P$50,2,0)
)</f>
        <v>悪化サイン</v>
      </c>
      <c r="F2265" t="str">
        <f xml:space="preserve">
IF(A2265="","",
VLOOKUP(MOD(ROW(A2265)-2, 参照用!$J$12) + 1,参照用!$N$1:$P$50,3,0)
)</f>
        <v>恐怖心</v>
      </c>
      <c r="G2265">
        <f xml:space="preserve">
IF(A2265="","",
IFERROR(
INDEX(中間シート!$B:$CB,
MATCH(A2265&amp;B2265,中間シート!$A$1:$A$149,0),
MATCH(F2265,中間シート!$B$2:$CB$2,0)
),
"")
)</f>
        <v>0</v>
      </c>
      <c r="H2265">
        <f t="shared" si="105"/>
        <v>0</v>
      </c>
      <c r="I2265" t="str">
        <f t="shared" si="106"/>
        <v/>
      </c>
      <c r="J2265" t="str">
        <f xml:space="preserve">
_xlfn.SWITCH(E2265,
"良好サイン",H2265*VLOOKUP(F2265,参照用!$P$2:$Q$55,2,0),
"注意サイン",H2265*VLOOKUP(F2265,参照用!$P$2:$Q$55,2,0),
""
)</f>
        <v/>
      </c>
      <c r="K2265" s="20">
        <f t="shared" si="107"/>
        <v>60</v>
      </c>
    </row>
    <row r="2266" spans="1:11" x14ac:dyDescent="0.2">
      <c r="A2266" s="8">
        <f>IF(INDEX(中間シート!B$1:B$149,QUOTIENT(ROW(A2266)-2, 参照用!$J$12) + 3,1)&gt;0,
INDEX(中間シート!B$1:B$149,QUOTIENT(ROW(A2266)-2, 参照用!$J$12) + 3,1),
"")</f>
        <v>46044</v>
      </c>
      <c r="B2266" s="8" t="str">
        <f>IF(INDEX(中間シート!D$1:D$149,QUOTIENT(ROW(B2266)-2, 参照用!$J$12) + 3,1)&gt;0,
INDEX(中間シート!D$1:D$149,QUOTIENT(ROW(B2266)-2, 参照用!$J$12) + 3,1),
"")</f>
        <v>昼</v>
      </c>
      <c r="C2266" s="8" t="str">
        <f>INDEX(中間シート!$A$1:$AZ$149,MATCH(A2266&amp;B2266,中間シート!$A$1:$A$149,0),MATCH(C$1,中間シート!$A$2:$AZ$2,0))</f>
        <v/>
      </c>
      <c r="D2266" s="8" t="str">
        <f>INDEX(中間シート!$A$1:$AZ$149,MATCH($A2266&amp;$B2266,中間シート!$A$1:$A$149,0),MATCH(D$1,中間シート!$A$2:$AZ$2,0))</f>
        <v/>
      </c>
      <c r="E2266" t="str">
        <f>IF(
A2266="","",
VLOOKUP(MOD(ROW(A2266)-2, 参照用!$J$12) + 1,参照用!$N$1:$P$50,2,0)
)</f>
        <v>悪化サイン</v>
      </c>
      <c r="F2266" t="str">
        <f xml:space="preserve">
IF(A2266="","",
VLOOKUP(MOD(ROW(A2266)-2, 参照用!$J$12) + 1,参照用!$N$1:$P$50,3,0)
)</f>
        <v>外出不可</v>
      </c>
      <c r="G2266">
        <f xml:space="preserve">
IF(A2266="","",
IFERROR(
INDEX(中間シート!$B:$CB,
MATCH(A2266&amp;B2266,中間シート!$A$1:$A$149,0),
MATCH(F2266,中間シート!$B$2:$CB$2,0)
),
"")
)</f>
        <v>0</v>
      </c>
      <c r="H2266">
        <f t="shared" si="105"/>
        <v>0</v>
      </c>
      <c r="I2266" t="str">
        <f t="shared" si="106"/>
        <v/>
      </c>
      <c r="J2266" t="str">
        <f xml:space="preserve">
_xlfn.SWITCH(E2266,
"良好サイン",H2266*VLOOKUP(F2266,参照用!$P$2:$Q$55,2,0),
"注意サイン",H2266*VLOOKUP(F2266,参照用!$P$2:$Q$55,2,0),
""
)</f>
        <v/>
      </c>
      <c r="K2266" s="20">
        <f t="shared" si="107"/>
        <v>60</v>
      </c>
    </row>
    <row r="2267" spans="1:11" x14ac:dyDescent="0.2">
      <c r="A2267" s="8">
        <f>IF(INDEX(中間シート!B$1:B$149,QUOTIENT(ROW(A2267)-2, 参照用!$J$12) + 3,1)&gt;0,
INDEX(中間シート!B$1:B$149,QUOTIENT(ROW(A2267)-2, 参照用!$J$12) + 3,1),
"")</f>
        <v>46044</v>
      </c>
      <c r="B2267" s="8" t="str">
        <f>IF(INDEX(中間シート!D$1:D$149,QUOTIENT(ROW(B2267)-2, 参照用!$J$12) + 3,1)&gt;0,
INDEX(中間シート!D$1:D$149,QUOTIENT(ROW(B2267)-2, 参照用!$J$12) + 3,1),
"")</f>
        <v>昼</v>
      </c>
      <c r="C2267" s="8" t="str">
        <f>INDEX(中間シート!$A$1:$AZ$149,MATCH(A2267&amp;B2267,中間シート!$A$1:$A$149,0),MATCH(C$1,中間シート!$A$2:$AZ$2,0))</f>
        <v/>
      </c>
      <c r="D2267" s="8" t="str">
        <f>INDEX(中間シート!$A$1:$AZ$149,MATCH($A2267&amp;$B2267,中間シート!$A$1:$A$149,0),MATCH(D$1,中間シート!$A$2:$AZ$2,0))</f>
        <v/>
      </c>
      <c r="E2267" t="str">
        <f>IF(
A2267="","",
VLOOKUP(MOD(ROW(A2267)-2, 参照用!$J$12) + 1,参照用!$N$1:$P$50,2,0)
)</f>
        <v>悪化サイン</v>
      </c>
      <c r="F2267" t="str">
        <f xml:space="preserve">
IF(A2267="","",
VLOOKUP(MOD(ROW(A2267)-2, 参照用!$J$12) + 1,参照用!$N$1:$P$50,3,0)
)</f>
        <v>思考不能</v>
      </c>
      <c r="G2267">
        <f xml:space="preserve">
IF(A2267="","",
IFERROR(
INDEX(中間シート!$B:$CB,
MATCH(A2267&amp;B2267,中間シート!$A$1:$A$149,0),
MATCH(F2267,中間シート!$B$2:$CB$2,0)
),
"")
)</f>
        <v>0</v>
      </c>
      <c r="H2267">
        <f t="shared" si="105"/>
        <v>0</v>
      </c>
      <c r="I2267" t="str">
        <f t="shared" si="106"/>
        <v/>
      </c>
      <c r="J2267" t="str">
        <f xml:space="preserve">
_xlfn.SWITCH(E2267,
"良好サイン",H2267*VLOOKUP(F2267,参照用!$P$2:$Q$55,2,0),
"注意サイン",H2267*VLOOKUP(F2267,参照用!$P$2:$Q$55,2,0),
""
)</f>
        <v/>
      </c>
      <c r="K2267" s="20">
        <f t="shared" si="107"/>
        <v>60</v>
      </c>
    </row>
    <row r="2268" spans="1:11" x14ac:dyDescent="0.2">
      <c r="A2268" s="8">
        <f>IF(INDEX(中間シート!B$1:B$149,QUOTIENT(ROW(A2268)-2, 参照用!$J$12) + 3,1)&gt;0,
INDEX(中間シート!B$1:B$149,QUOTIENT(ROW(A2268)-2, 参照用!$J$12) + 3,1),
"")</f>
        <v>46044</v>
      </c>
      <c r="B2268" s="8" t="str">
        <f>IF(INDEX(中間シート!D$1:D$149,QUOTIENT(ROW(B2268)-2, 参照用!$J$12) + 3,1)&gt;0,
INDEX(中間シート!D$1:D$149,QUOTIENT(ROW(B2268)-2, 参照用!$J$12) + 3,1),
"")</f>
        <v>昼</v>
      </c>
      <c r="C2268" s="8" t="str">
        <f>INDEX(中間シート!$A$1:$AZ$149,MATCH(A2268&amp;B2268,中間シート!$A$1:$A$149,0),MATCH(C$1,中間シート!$A$2:$AZ$2,0))</f>
        <v/>
      </c>
      <c r="D2268" s="8" t="str">
        <f>INDEX(中間シート!$A$1:$AZ$149,MATCH($A2268&amp;$B2268,中間シート!$A$1:$A$149,0),MATCH(D$1,中間シート!$A$2:$AZ$2,0))</f>
        <v/>
      </c>
      <c r="E2268" t="str">
        <f>IF(
A2268="","",
VLOOKUP(MOD(ROW(A2268)-2, 参照用!$J$12) + 1,参照用!$N$1:$P$50,2,0)
)</f>
        <v>悪化サイン</v>
      </c>
      <c r="F2268" t="str">
        <f xml:space="preserve">
IF(A2268="","",
VLOOKUP(MOD(ROW(A2268)-2, 参照用!$J$12) + 1,参照用!$N$1:$P$50,3,0)
)</f>
        <v>人間不信</v>
      </c>
      <c r="G2268">
        <f xml:space="preserve">
IF(A2268="","",
IFERROR(
INDEX(中間シート!$B:$CB,
MATCH(A2268&amp;B2268,中間シート!$A$1:$A$149,0),
MATCH(F2268,中間シート!$B$2:$CB$2,0)
),
"")
)</f>
        <v>0</v>
      </c>
      <c r="H2268">
        <f t="shared" si="105"/>
        <v>0</v>
      </c>
      <c r="I2268" t="str">
        <f t="shared" si="106"/>
        <v/>
      </c>
      <c r="J2268" t="str">
        <f xml:space="preserve">
_xlfn.SWITCH(E2268,
"良好サイン",H2268*VLOOKUP(F2268,参照用!$P$2:$Q$55,2,0),
"注意サイン",H2268*VLOOKUP(F2268,参照用!$P$2:$Q$55,2,0),
""
)</f>
        <v/>
      </c>
      <c r="K2268" s="20">
        <f t="shared" si="107"/>
        <v>60</v>
      </c>
    </row>
    <row r="2269" spans="1:11" x14ac:dyDescent="0.2">
      <c r="A2269" s="8">
        <f>IF(INDEX(中間シート!B$1:B$149,QUOTIENT(ROW(A2269)-2, 参照用!$J$12) + 3,1)&gt;0,
INDEX(中間シート!B$1:B$149,QUOTIENT(ROW(A2269)-2, 参照用!$J$12) + 3,1),
"")</f>
        <v>46044</v>
      </c>
      <c r="B2269" s="8" t="str">
        <f>IF(INDEX(中間シート!D$1:D$149,QUOTIENT(ROW(B2269)-2, 参照用!$J$12) + 3,1)&gt;0,
INDEX(中間シート!D$1:D$149,QUOTIENT(ROW(B2269)-2, 参照用!$J$12) + 3,1),
"")</f>
        <v>昼</v>
      </c>
      <c r="C2269" s="8" t="str">
        <f>INDEX(中間シート!$A$1:$AZ$149,MATCH(A2269&amp;B2269,中間シート!$A$1:$A$149,0),MATCH(C$1,中間シート!$A$2:$AZ$2,0))</f>
        <v/>
      </c>
      <c r="D2269" s="8" t="str">
        <f>INDEX(中間シート!$A$1:$AZ$149,MATCH($A2269&amp;$B2269,中間シート!$A$1:$A$149,0),MATCH(D$1,中間シート!$A$2:$AZ$2,0))</f>
        <v/>
      </c>
      <c r="E2269" t="str">
        <f>IF(
A2269="","",
VLOOKUP(MOD(ROW(A2269)-2, 参照用!$J$12) + 1,参照用!$N$1:$P$50,2,0)
)</f>
        <v>悪化サイン</v>
      </c>
      <c r="F2269" t="str">
        <f xml:space="preserve">
IF(A2269="","",
VLOOKUP(MOD(ROW(A2269)-2, 参照用!$J$12) + 1,参照用!$N$1:$P$50,3,0)
)</f>
        <v>破壊衝動</v>
      </c>
      <c r="G2269">
        <f xml:space="preserve">
IF(A2269="","",
IFERROR(
INDEX(中間シート!$B:$CB,
MATCH(A2269&amp;B2269,中間シート!$A$1:$A$149,0),
MATCH(F2269,中間シート!$B$2:$CB$2,0)
),
"")
)</f>
        <v>0</v>
      </c>
      <c r="H2269">
        <f t="shared" si="105"/>
        <v>0</v>
      </c>
      <c r="I2269" t="str">
        <f t="shared" si="106"/>
        <v/>
      </c>
      <c r="J2269" t="str">
        <f xml:space="preserve">
_xlfn.SWITCH(E2269,
"良好サイン",H2269*VLOOKUP(F2269,参照用!$P$2:$Q$55,2,0),
"注意サイン",H2269*VLOOKUP(F2269,参照用!$P$2:$Q$55,2,0),
""
)</f>
        <v/>
      </c>
      <c r="K2269" s="20">
        <f t="shared" si="107"/>
        <v>60</v>
      </c>
    </row>
    <row r="2270" spans="1:11" x14ac:dyDescent="0.2">
      <c r="A2270" s="8">
        <f>IF(INDEX(中間シート!B$1:B$149,QUOTIENT(ROW(A2270)-2, 参照用!$J$12) + 3,1)&gt;0,
INDEX(中間シート!B$1:B$149,QUOTIENT(ROW(A2270)-2, 参照用!$J$12) + 3,1),
"")</f>
        <v>46044</v>
      </c>
      <c r="B2270" s="8" t="str">
        <f>IF(INDEX(中間シート!D$1:D$149,QUOTIENT(ROW(B2270)-2, 参照用!$J$12) + 3,1)&gt;0,
INDEX(中間シート!D$1:D$149,QUOTIENT(ROW(B2270)-2, 参照用!$J$12) + 3,1),
"")</f>
        <v>昼</v>
      </c>
      <c r="C2270" s="8" t="str">
        <f>INDEX(中間シート!$A$1:$AZ$149,MATCH(A2270&amp;B2270,中間シート!$A$1:$A$149,0),MATCH(C$1,中間シート!$A$2:$AZ$2,0))</f>
        <v/>
      </c>
      <c r="D2270" s="8" t="str">
        <f>INDEX(中間シート!$A$1:$AZ$149,MATCH($A2270&amp;$B2270,中間シート!$A$1:$A$149,0),MATCH(D$1,中間シート!$A$2:$AZ$2,0))</f>
        <v/>
      </c>
      <c r="E2270" t="str">
        <f>IF(
A2270="","",
VLOOKUP(MOD(ROW(A2270)-2, 参照用!$J$12) + 1,参照用!$N$1:$P$50,2,0)
)</f>
        <v>リカバリー</v>
      </c>
      <c r="F2270" t="str">
        <f xml:space="preserve">
IF(A2270="","",
VLOOKUP(MOD(ROW(A2270)-2, 参照用!$J$12) + 1,参照用!$N$1:$P$50,3,0)
)</f>
        <v>ストレッチ</v>
      </c>
      <c r="G2270">
        <f xml:space="preserve">
IF(A2270="","",
IFERROR(
INDEX(中間シート!$B:$CB,
MATCH(A2270&amp;B2270,中間シート!$A$1:$A$149,0),
MATCH(F2270,中間シート!$B$2:$CB$2,0)
),
"")
)</f>
        <v>0</v>
      </c>
      <c r="H2270">
        <f t="shared" si="105"/>
        <v>0</v>
      </c>
      <c r="I2270" t="str">
        <f t="shared" si="106"/>
        <v/>
      </c>
      <c r="J2270" t="str">
        <f xml:space="preserve">
_xlfn.SWITCH(E2270,
"良好サイン",H2270*VLOOKUP(F2270,参照用!$P$2:$Q$55,2,0),
"注意サイン",H2270*VLOOKUP(F2270,参照用!$P$2:$Q$55,2,0),
""
)</f>
        <v/>
      </c>
      <c r="K2270" s="20">
        <f t="shared" si="107"/>
        <v>60</v>
      </c>
    </row>
    <row r="2271" spans="1:11" x14ac:dyDescent="0.2">
      <c r="A2271" s="8">
        <f>IF(INDEX(中間シート!B$1:B$149,QUOTIENT(ROW(A2271)-2, 参照用!$J$12) + 3,1)&gt;0,
INDEX(中間シート!B$1:B$149,QUOTIENT(ROW(A2271)-2, 参照用!$J$12) + 3,1),
"")</f>
        <v>46044</v>
      </c>
      <c r="B2271" s="8" t="str">
        <f>IF(INDEX(中間シート!D$1:D$149,QUOTIENT(ROW(B2271)-2, 参照用!$J$12) + 3,1)&gt;0,
INDEX(中間シート!D$1:D$149,QUOTIENT(ROW(B2271)-2, 参照用!$J$12) + 3,1),
"")</f>
        <v>昼</v>
      </c>
      <c r="C2271" s="8" t="str">
        <f>INDEX(中間シート!$A$1:$AZ$149,MATCH(A2271&amp;B2271,中間シート!$A$1:$A$149,0),MATCH(C$1,中間シート!$A$2:$AZ$2,0))</f>
        <v/>
      </c>
      <c r="D2271" s="8" t="str">
        <f>INDEX(中間シート!$A$1:$AZ$149,MATCH($A2271&amp;$B2271,中間シート!$A$1:$A$149,0),MATCH(D$1,中間シート!$A$2:$AZ$2,0))</f>
        <v/>
      </c>
      <c r="E2271" t="str">
        <f>IF(
A2271="","",
VLOOKUP(MOD(ROW(A2271)-2, 参照用!$J$12) + 1,参照用!$N$1:$P$50,2,0)
)</f>
        <v>リカバリー</v>
      </c>
      <c r="F2271" t="str">
        <f xml:space="preserve">
IF(A2271="","",
VLOOKUP(MOD(ROW(A2271)-2, 参照用!$J$12) + 1,参照用!$N$1:$P$50,3,0)
)</f>
        <v>仮眠</v>
      </c>
      <c r="G2271">
        <f xml:space="preserve">
IF(A2271="","",
IFERROR(
INDEX(中間シート!$B:$CB,
MATCH(A2271&amp;B2271,中間シート!$A$1:$A$149,0),
MATCH(F2271,中間シート!$B$2:$CB$2,0)
),
"")
)</f>
        <v>0</v>
      </c>
      <c r="H2271">
        <f t="shared" si="105"/>
        <v>0</v>
      </c>
      <c r="I2271" t="str">
        <f t="shared" si="106"/>
        <v/>
      </c>
      <c r="J2271" t="str">
        <f xml:space="preserve">
_xlfn.SWITCH(E2271,
"良好サイン",H2271*VLOOKUP(F2271,参照用!$P$2:$Q$55,2,0),
"注意サイン",H2271*VLOOKUP(F2271,参照用!$P$2:$Q$55,2,0),
""
)</f>
        <v/>
      </c>
      <c r="K2271" s="20">
        <f t="shared" si="107"/>
        <v>60</v>
      </c>
    </row>
    <row r="2272" spans="1:11" x14ac:dyDescent="0.2">
      <c r="A2272" s="8">
        <f>IF(INDEX(中間シート!B$1:B$149,QUOTIENT(ROW(A2272)-2, 参照用!$J$12) + 3,1)&gt;0,
INDEX(中間シート!B$1:B$149,QUOTIENT(ROW(A2272)-2, 参照用!$J$12) + 3,1),
"")</f>
        <v>46044</v>
      </c>
      <c r="B2272" s="8" t="str">
        <f>IF(INDEX(中間シート!D$1:D$149,QUOTIENT(ROW(B2272)-2, 参照用!$J$12) + 3,1)&gt;0,
INDEX(中間シート!D$1:D$149,QUOTIENT(ROW(B2272)-2, 参照用!$J$12) + 3,1),
"")</f>
        <v>昼</v>
      </c>
      <c r="C2272" s="8" t="str">
        <f>INDEX(中間シート!$A$1:$AZ$149,MATCH(A2272&amp;B2272,中間シート!$A$1:$A$149,0),MATCH(C$1,中間シート!$A$2:$AZ$2,0))</f>
        <v/>
      </c>
      <c r="D2272" s="8" t="str">
        <f>INDEX(中間シート!$A$1:$AZ$149,MATCH($A2272&amp;$B2272,中間シート!$A$1:$A$149,0),MATCH(D$1,中間シート!$A$2:$AZ$2,0))</f>
        <v/>
      </c>
      <c r="E2272" t="str">
        <f>IF(
A2272="","",
VLOOKUP(MOD(ROW(A2272)-2, 参照用!$J$12) + 1,参照用!$N$1:$P$50,2,0)
)</f>
        <v>リカバリー</v>
      </c>
      <c r="F2272" t="str">
        <f xml:space="preserve">
IF(A2272="","",
VLOOKUP(MOD(ROW(A2272)-2, 参照用!$J$12) + 1,参照用!$N$1:$P$50,3,0)
)</f>
        <v>音楽</v>
      </c>
      <c r="G2272">
        <f xml:space="preserve">
IF(A2272="","",
IFERROR(
INDEX(中間シート!$B:$CB,
MATCH(A2272&amp;B2272,中間シート!$A$1:$A$149,0),
MATCH(F2272,中間シート!$B$2:$CB$2,0)
),
"")
)</f>
        <v>0</v>
      </c>
      <c r="H2272">
        <f t="shared" si="105"/>
        <v>0</v>
      </c>
      <c r="I2272" t="str">
        <f t="shared" si="106"/>
        <v/>
      </c>
      <c r="J2272" t="str">
        <f xml:space="preserve">
_xlfn.SWITCH(E2272,
"良好サイン",H2272*VLOOKUP(F2272,参照用!$P$2:$Q$55,2,0),
"注意サイン",H2272*VLOOKUP(F2272,参照用!$P$2:$Q$55,2,0),
""
)</f>
        <v/>
      </c>
      <c r="K2272" s="20">
        <f t="shared" si="107"/>
        <v>60</v>
      </c>
    </row>
    <row r="2273" spans="1:11" x14ac:dyDescent="0.2">
      <c r="A2273" s="8">
        <f>IF(INDEX(中間シート!B$1:B$149,QUOTIENT(ROW(A2273)-2, 参照用!$J$12) + 3,1)&gt;0,
INDEX(中間シート!B$1:B$149,QUOTIENT(ROW(A2273)-2, 参照用!$J$12) + 3,1),
"")</f>
        <v>46044</v>
      </c>
      <c r="B2273" s="8" t="str">
        <f>IF(INDEX(中間シート!D$1:D$149,QUOTIENT(ROW(B2273)-2, 参照用!$J$12) + 3,1)&gt;0,
INDEX(中間シート!D$1:D$149,QUOTIENT(ROW(B2273)-2, 参照用!$J$12) + 3,1),
"")</f>
        <v>昼</v>
      </c>
      <c r="C2273" s="8" t="str">
        <f>INDEX(中間シート!$A$1:$AZ$149,MATCH(A2273&amp;B2273,中間シート!$A$1:$A$149,0),MATCH(C$1,中間シート!$A$2:$AZ$2,0))</f>
        <v/>
      </c>
      <c r="D2273" s="8" t="str">
        <f>INDEX(中間シート!$A$1:$AZ$149,MATCH($A2273&amp;$B2273,中間シート!$A$1:$A$149,0),MATCH(D$1,中間シート!$A$2:$AZ$2,0))</f>
        <v/>
      </c>
      <c r="E2273" t="str">
        <f>IF(
A2273="","",
VLOOKUP(MOD(ROW(A2273)-2, 参照用!$J$12) + 1,参照用!$N$1:$P$50,2,0)
)</f>
        <v>リカバリー</v>
      </c>
      <c r="F2273" t="str">
        <f xml:space="preserve">
IF(A2273="","",
VLOOKUP(MOD(ROW(A2273)-2, 参照用!$J$12) + 1,参照用!$N$1:$P$50,3,0)
)</f>
        <v>頓服</v>
      </c>
      <c r="G2273">
        <f xml:space="preserve">
IF(A2273="","",
IFERROR(
INDEX(中間シート!$B:$CB,
MATCH(A2273&amp;B2273,中間シート!$A$1:$A$149,0),
MATCH(F2273,中間シート!$B$2:$CB$2,0)
),
"")
)</f>
        <v>0</v>
      </c>
      <c r="H2273">
        <f t="shared" si="105"/>
        <v>0</v>
      </c>
      <c r="I2273" t="str">
        <f t="shared" si="106"/>
        <v/>
      </c>
      <c r="J2273" t="str">
        <f xml:space="preserve">
_xlfn.SWITCH(E2273,
"良好サイン",H2273*VLOOKUP(F2273,参照用!$P$2:$Q$55,2,0),
"注意サイン",H2273*VLOOKUP(F2273,参照用!$P$2:$Q$55,2,0),
""
)</f>
        <v/>
      </c>
      <c r="K2273" s="20">
        <f t="shared" si="107"/>
        <v>60</v>
      </c>
    </row>
    <row r="2274" spans="1:11" x14ac:dyDescent="0.2">
      <c r="A2274" s="8">
        <f>IF(INDEX(中間シート!B$1:B$149,QUOTIENT(ROW(A2274)-2, 参照用!$J$12) + 3,1)&gt;0,
INDEX(中間シート!B$1:B$149,QUOTIENT(ROW(A2274)-2, 参照用!$J$12) + 3,1),
"")</f>
        <v>46044</v>
      </c>
      <c r="B2274" s="8" t="str">
        <f>IF(INDEX(中間シート!D$1:D$149,QUOTIENT(ROW(B2274)-2, 参照用!$J$12) + 3,1)&gt;0,
INDEX(中間シート!D$1:D$149,QUOTIENT(ROW(B2274)-2, 参照用!$J$12) + 3,1),
"")</f>
        <v>昼</v>
      </c>
      <c r="C2274" s="8" t="str">
        <f>INDEX(中間シート!$A$1:$AZ$149,MATCH(A2274&amp;B2274,中間シート!$A$1:$A$149,0),MATCH(C$1,中間シート!$A$2:$AZ$2,0))</f>
        <v/>
      </c>
      <c r="D2274" s="8" t="str">
        <f>INDEX(中間シート!$A$1:$AZ$149,MATCH($A2274&amp;$B2274,中間シート!$A$1:$A$149,0),MATCH(D$1,中間シート!$A$2:$AZ$2,0))</f>
        <v/>
      </c>
      <c r="E2274" t="str">
        <f>IF(
A2274="","",
VLOOKUP(MOD(ROW(A2274)-2, 参照用!$J$12) + 1,参照用!$N$1:$P$50,2,0)
)</f>
        <v>リカバリー</v>
      </c>
      <c r="F2274" t="str">
        <f xml:space="preserve">
IF(A2274="","",
VLOOKUP(MOD(ROW(A2274)-2, 参照用!$J$12) + 1,参照用!$N$1:$P$50,3,0)
)</f>
        <v>散歩</v>
      </c>
      <c r="G2274">
        <f xml:space="preserve">
IF(A2274="","",
IFERROR(
INDEX(中間シート!$B:$CB,
MATCH(A2274&amp;B2274,中間シート!$A$1:$A$149,0),
MATCH(F2274,中間シート!$B$2:$CB$2,0)
),
"")
)</f>
        <v>0</v>
      </c>
      <c r="H2274">
        <f t="shared" si="105"/>
        <v>0</v>
      </c>
      <c r="I2274" t="str">
        <f t="shared" si="106"/>
        <v/>
      </c>
      <c r="J2274" t="str">
        <f xml:space="preserve">
_xlfn.SWITCH(E2274,
"良好サイン",H2274*VLOOKUP(F2274,参照用!$P$2:$Q$55,2,0),
"注意サイン",H2274*VLOOKUP(F2274,参照用!$P$2:$Q$55,2,0),
""
)</f>
        <v/>
      </c>
      <c r="K2274" s="20">
        <f t="shared" si="107"/>
        <v>60</v>
      </c>
    </row>
    <row r="2275" spans="1:11" x14ac:dyDescent="0.2">
      <c r="A2275" s="8">
        <f>IF(INDEX(中間シート!B$1:B$149,QUOTIENT(ROW(A2275)-2, 参照用!$J$12) + 3,1)&gt;0,
INDEX(中間シート!B$1:B$149,QUOTIENT(ROW(A2275)-2, 参照用!$J$12) + 3,1),
"")</f>
        <v>46044</v>
      </c>
      <c r="B2275" s="8" t="str">
        <f>IF(INDEX(中間シート!D$1:D$149,QUOTIENT(ROW(B2275)-2, 参照用!$J$12) + 3,1)&gt;0,
INDEX(中間シート!D$1:D$149,QUOTIENT(ROW(B2275)-2, 参照用!$J$12) + 3,1),
"")</f>
        <v>昼</v>
      </c>
      <c r="C2275" s="8" t="str">
        <f>INDEX(中間シート!$A$1:$AZ$149,MATCH(A2275&amp;B2275,中間シート!$A$1:$A$149,0),MATCH(C$1,中間シート!$A$2:$AZ$2,0))</f>
        <v/>
      </c>
      <c r="D2275" s="8" t="str">
        <f>INDEX(中間シート!$A$1:$AZ$149,MATCH($A2275&amp;$B2275,中間シート!$A$1:$A$149,0),MATCH(D$1,中間シート!$A$2:$AZ$2,0))</f>
        <v/>
      </c>
      <c r="E2275" t="str">
        <f>IF(
A2275="","",
VLOOKUP(MOD(ROW(A2275)-2, 参照用!$J$12) + 1,参照用!$N$1:$P$50,2,0)
)</f>
        <v>服薬</v>
      </c>
      <c r="F2275" t="str">
        <f xml:space="preserve">
IF(A2275="","",
VLOOKUP(MOD(ROW(A2275)-2, 参照用!$J$12) + 1,参照用!$N$1:$P$50,3,0)
)</f>
        <v>いつもの薬</v>
      </c>
      <c r="G2275">
        <f xml:space="preserve">
IF(A2275="","",
IFERROR(
INDEX(中間シート!$B:$CB,
MATCH(A2275&amp;B2275,中間シート!$A$1:$A$149,0),
MATCH(F2275,中間シート!$B$2:$CB$2,0)
),
"")
)</f>
        <v>0</v>
      </c>
      <c r="H2275">
        <f t="shared" si="105"/>
        <v>0</v>
      </c>
      <c r="I2275" t="str">
        <f t="shared" si="106"/>
        <v/>
      </c>
      <c r="J2275" t="str">
        <f xml:space="preserve">
_xlfn.SWITCH(E2275,
"良好サイン",H2275*VLOOKUP(F2275,参照用!$P$2:$Q$55,2,0),
"注意サイン",H2275*VLOOKUP(F2275,参照用!$P$2:$Q$55,2,0),
""
)</f>
        <v/>
      </c>
      <c r="K2275" s="20">
        <f t="shared" si="107"/>
        <v>60</v>
      </c>
    </row>
    <row r="2276" spans="1:11" x14ac:dyDescent="0.2">
      <c r="A2276" s="8">
        <f>IF(INDEX(中間シート!B$1:B$149,QUOTIENT(ROW(A2276)-2, 参照用!$J$12) + 3,1)&gt;0,
INDEX(中間シート!B$1:B$149,QUOTIENT(ROW(A2276)-2, 参照用!$J$12) + 3,1),
"")</f>
        <v>46044</v>
      </c>
      <c r="B2276" s="8" t="str">
        <f>IF(INDEX(中間シート!D$1:D$149,QUOTIENT(ROW(B2276)-2, 参照用!$J$12) + 3,1)&gt;0,
INDEX(中間シート!D$1:D$149,QUOTIENT(ROW(B2276)-2, 参照用!$J$12) + 3,1),
"")</f>
        <v>昼</v>
      </c>
      <c r="C2276" s="8" t="str">
        <f>INDEX(中間シート!$A$1:$AZ$149,MATCH(A2276&amp;B2276,中間シート!$A$1:$A$149,0),MATCH(C$1,中間シート!$A$2:$AZ$2,0))</f>
        <v/>
      </c>
      <c r="D2276" s="8" t="str">
        <f>INDEX(中間シート!$A$1:$AZ$149,MATCH($A2276&amp;$B2276,中間シート!$A$1:$A$149,0),MATCH(D$1,中間シート!$A$2:$AZ$2,0))</f>
        <v/>
      </c>
      <c r="E2276" t="str">
        <f>IF(
A2276="","",
VLOOKUP(MOD(ROW(A2276)-2, 参照用!$J$12) + 1,参照用!$N$1:$P$50,2,0)
)</f>
        <v>備考</v>
      </c>
      <c r="F2276" t="str">
        <f xml:space="preserve">
IF(A2276="","",
VLOOKUP(MOD(ROW(A2276)-2, 参照用!$J$12) + 1,参照用!$N$1:$P$50,3,0)
)</f>
        <v>コメント</v>
      </c>
      <c r="G2276" t="str">
        <f xml:space="preserve">
IF(A2276="","",
IFERROR(
INDEX(中間シート!$B:$CB,
MATCH(A2276&amp;B2276,中間シート!$A$1:$A$149,0),
MATCH(F2276,中間シート!$B$2:$CB$2,0)
),
"")
)</f>
        <v/>
      </c>
      <c r="H2276" t="str">
        <f t="shared" si="105"/>
        <v/>
      </c>
      <c r="I2276" t="str">
        <f t="shared" si="106"/>
        <v/>
      </c>
      <c r="J2276" t="str">
        <f xml:space="preserve">
_xlfn.SWITCH(E2276,
"良好サイン",H2276*VLOOKUP(F2276,参照用!$P$2:$Q$55,2,0),
"注意サイン",H2276*VLOOKUP(F2276,参照用!$P$2:$Q$55,2,0),
""
)</f>
        <v/>
      </c>
      <c r="K2276" s="20">
        <f t="shared" si="107"/>
        <v>60</v>
      </c>
    </row>
    <row r="2277" spans="1:11" x14ac:dyDescent="0.2">
      <c r="A2277" s="8">
        <f>IF(INDEX(中間シート!B$1:B$149,QUOTIENT(ROW(A2277)-2, 参照用!$J$12) + 3,1)&gt;0,
INDEX(中間シート!B$1:B$149,QUOTIENT(ROW(A2277)-2, 参照用!$J$12) + 3,1),
"")</f>
        <v>46044</v>
      </c>
      <c r="B2277" s="8" t="str">
        <f>IF(INDEX(中間シート!D$1:D$149,QUOTIENT(ROW(B2277)-2, 参照用!$J$12) + 3,1)&gt;0,
INDEX(中間シート!D$1:D$149,QUOTIENT(ROW(B2277)-2, 参照用!$J$12) + 3,1),
"")</f>
        <v>夜</v>
      </c>
      <c r="C2277" s="8" t="str">
        <f>INDEX(中間シート!$A$1:$AZ$149,MATCH(A2277&amp;B2277,中間シート!$A$1:$A$149,0),MATCH(C$1,中間シート!$A$2:$AZ$2,0))</f>
        <v/>
      </c>
      <c r="D2277" s="8" t="str">
        <f>INDEX(中間シート!$A$1:$AZ$149,MATCH($A2277&amp;$B2277,中間シート!$A$1:$A$149,0),MATCH(D$1,中間シート!$A$2:$AZ$2,0))</f>
        <v/>
      </c>
      <c r="E2277" t="str">
        <f>IF(
A2277="","",
VLOOKUP(MOD(ROW(A2277)-2, 参照用!$J$12) + 1,参照用!$N$1:$P$50,2,0)
)</f>
        <v>日付</v>
      </c>
      <c r="F2277" t="str">
        <f xml:space="preserve">
IF(A2277="","",
VLOOKUP(MOD(ROW(A2277)-2, 参照用!$J$12) + 1,参照用!$N$1:$P$50,3,0)
)</f>
        <v>日付</v>
      </c>
      <c r="G2277">
        <f xml:space="preserve">
IF(A2277="","",
IFERROR(
INDEX(中間シート!$B:$CB,
MATCH(A2277&amp;B2277,中間シート!$A$1:$A$149,0),
MATCH(F2277,中間シート!$B$2:$CB$2,0)
),
"")
)</f>
        <v>46044</v>
      </c>
      <c r="H2277" t="str">
        <f t="shared" si="105"/>
        <v/>
      </c>
      <c r="I2277">
        <f t="shared" si="106"/>
        <v>46044</v>
      </c>
      <c r="J2277" t="str">
        <f xml:space="preserve">
_xlfn.SWITCH(E2277,
"良好サイン",H2277*VLOOKUP(F2277,参照用!$P$2:$Q$55,2,0),
"注意サイン",H2277*VLOOKUP(F2277,参照用!$P$2:$Q$55,2,0),
""
)</f>
        <v/>
      </c>
      <c r="K2277" s="20">
        <f t="shared" si="107"/>
        <v>60</v>
      </c>
    </row>
    <row r="2278" spans="1:11" x14ac:dyDescent="0.2">
      <c r="A2278" s="8">
        <f>IF(INDEX(中間シート!B$1:B$149,QUOTIENT(ROW(A2278)-2, 参照用!$J$12) + 3,1)&gt;0,
INDEX(中間シート!B$1:B$149,QUOTIENT(ROW(A2278)-2, 参照用!$J$12) + 3,1),
"")</f>
        <v>46044</v>
      </c>
      <c r="B2278" s="8" t="str">
        <f>IF(INDEX(中間シート!D$1:D$149,QUOTIENT(ROW(B2278)-2, 参照用!$J$12) + 3,1)&gt;0,
INDEX(中間シート!D$1:D$149,QUOTIENT(ROW(B2278)-2, 参照用!$J$12) + 3,1),
"")</f>
        <v>夜</v>
      </c>
      <c r="C2278" s="8" t="str">
        <f>INDEX(中間シート!$A$1:$AZ$149,MATCH(A2278&amp;B2278,中間シート!$A$1:$A$149,0),MATCH(C$1,中間シート!$A$2:$AZ$2,0))</f>
        <v/>
      </c>
      <c r="D2278" s="8" t="str">
        <f>INDEX(中間シート!$A$1:$AZ$149,MATCH($A2278&amp;$B2278,中間シート!$A$1:$A$149,0),MATCH(D$1,中間シート!$A$2:$AZ$2,0))</f>
        <v/>
      </c>
      <c r="E2278" t="str">
        <f>IF(
A2278="","",
VLOOKUP(MOD(ROW(A2278)-2, 参照用!$J$12) + 1,参照用!$N$1:$P$50,2,0)
)</f>
        <v>曜日</v>
      </c>
      <c r="F2278" t="str">
        <f xml:space="preserve">
IF(A2278="","",
VLOOKUP(MOD(ROW(A2278)-2, 参照用!$J$12) + 1,参照用!$N$1:$P$50,3,0)
)</f>
        <v>曜日</v>
      </c>
      <c r="G2278" t="str">
        <f xml:space="preserve">
IF(A2278="","",
IFERROR(
INDEX(中間シート!$B:$CB,
MATCH(A2278&amp;B2278,中間シート!$A$1:$A$149,0),
MATCH(F2278,中間シート!$B$2:$CB$2,0)
),
"")
)</f>
        <v>木</v>
      </c>
      <c r="H2278" t="str">
        <f t="shared" si="105"/>
        <v/>
      </c>
      <c r="I2278" t="str">
        <f t="shared" si="106"/>
        <v>木</v>
      </c>
      <c r="J2278" t="str">
        <f xml:space="preserve">
_xlfn.SWITCH(E2278,
"良好サイン",H2278*VLOOKUP(F2278,参照用!$P$2:$Q$55,2,0),
"注意サイン",H2278*VLOOKUP(F2278,参照用!$P$2:$Q$55,2,0),
""
)</f>
        <v/>
      </c>
      <c r="K2278" s="20">
        <f t="shared" si="107"/>
        <v>60</v>
      </c>
    </row>
    <row r="2279" spans="1:11" x14ac:dyDescent="0.2">
      <c r="A2279" s="8">
        <f>IF(INDEX(中間シート!B$1:B$149,QUOTIENT(ROW(A2279)-2, 参照用!$J$12) + 3,1)&gt;0,
INDEX(中間シート!B$1:B$149,QUOTIENT(ROW(A2279)-2, 参照用!$J$12) + 3,1),
"")</f>
        <v>46044</v>
      </c>
      <c r="B2279" s="8" t="str">
        <f>IF(INDEX(中間シート!D$1:D$149,QUOTIENT(ROW(B2279)-2, 参照用!$J$12) + 3,1)&gt;0,
INDEX(中間シート!D$1:D$149,QUOTIENT(ROW(B2279)-2, 参照用!$J$12) + 3,1),
"")</f>
        <v>夜</v>
      </c>
      <c r="C2279" s="8" t="str">
        <f>INDEX(中間シート!$A$1:$AZ$149,MATCH(A2279&amp;B2279,中間シート!$A$1:$A$149,0),MATCH(C$1,中間シート!$A$2:$AZ$2,0))</f>
        <v/>
      </c>
      <c r="D2279" s="8" t="str">
        <f>INDEX(中間シート!$A$1:$AZ$149,MATCH($A2279&amp;$B2279,中間シート!$A$1:$A$149,0),MATCH(D$1,中間シート!$A$2:$AZ$2,0))</f>
        <v/>
      </c>
      <c r="E2279" t="str">
        <f>IF(
A2279="","",
VLOOKUP(MOD(ROW(A2279)-2, 参照用!$J$12) + 1,参照用!$N$1:$P$50,2,0)
)</f>
        <v>時間帯</v>
      </c>
      <c r="F2279" t="str">
        <f xml:space="preserve">
IF(A2279="","",
VLOOKUP(MOD(ROW(A2279)-2, 参照用!$J$12) + 1,参照用!$N$1:$P$50,3,0)
)</f>
        <v>時間帯</v>
      </c>
      <c r="G2279" t="str">
        <f xml:space="preserve">
IF(A2279="","",
IFERROR(
INDEX(中間シート!$B:$CB,
MATCH(A2279&amp;B2279,中間シート!$A$1:$A$149,0),
MATCH(F2279,中間シート!$B$2:$CB$2,0)
),
"")
)</f>
        <v>夜</v>
      </c>
      <c r="H2279" t="str">
        <f t="shared" si="105"/>
        <v/>
      </c>
      <c r="I2279" t="str">
        <f t="shared" si="106"/>
        <v>夜</v>
      </c>
      <c r="J2279" t="str">
        <f xml:space="preserve">
_xlfn.SWITCH(E2279,
"良好サイン",H2279*VLOOKUP(F2279,参照用!$P$2:$Q$55,2,0),
"注意サイン",H2279*VLOOKUP(F2279,参照用!$P$2:$Q$55,2,0),
""
)</f>
        <v/>
      </c>
      <c r="K2279" s="20">
        <f t="shared" si="107"/>
        <v>60</v>
      </c>
    </row>
    <row r="2280" spans="1:11" x14ac:dyDescent="0.2">
      <c r="A2280" s="8">
        <f>IF(INDEX(中間シート!B$1:B$149,QUOTIENT(ROW(A2280)-2, 参照用!$J$12) + 3,1)&gt;0,
INDEX(中間シート!B$1:B$149,QUOTIENT(ROW(A2280)-2, 参照用!$J$12) + 3,1),
"")</f>
        <v>46044</v>
      </c>
      <c r="B2280" s="8" t="str">
        <f>IF(INDEX(中間シート!D$1:D$149,QUOTIENT(ROW(B2280)-2, 参照用!$J$12) + 3,1)&gt;0,
INDEX(中間シート!D$1:D$149,QUOTIENT(ROW(B2280)-2, 参照用!$J$12) + 3,1),
"")</f>
        <v>夜</v>
      </c>
      <c r="C2280" s="8" t="str">
        <f>INDEX(中間シート!$A$1:$AZ$149,MATCH(A2280&amp;B2280,中間シート!$A$1:$A$149,0),MATCH(C$1,中間シート!$A$2:$AZ$2,0))</f>
        <v/>
      </c>
      <c r="D2280" s="8" t="str">
        <f>INDEX(中間シート!$A$1:$AZ$149,MATCH($A2280&amp;$B2280,中間シート!$A$1:$A$149,0),MATCH(D$1,中間シート!$A$2:$AZ$2,0))</f>
        <v/>
      </c>
      <c r="E2280" t="str">
        <f>IF(
A2280="","",
VLOOKUP(MOD(ROW(A2280)-2, 参照用!$J$12) + 1,参照用!$N$1:$P$50,2,0)
)</f>
        <v>気候</v>
      </c>
      <c r="F2280" t="str">
        <f xml:space="preserve">
IF(A2280="","",
VLOOKUP(MOD(ROW(A2280)-2, 参照用!$J$12) + 1,参照用!$N$1:$P$50,3,0)
)</f>
        <v>天気</v>
      </c>
      <c r="G2280" t="str">
        <f xml:space="preserve">
IF(A2280="","",
IFERROR(
INDEX(中間シート!$B:$CB,
MATCH(A2280&amp;B2280,中間シート!$A$1:$A$149,0),
MATCH(F2280,中間シート!$B$2:$CB$2,0)
),
"")
)</f>
        <v/>
      </c>
      <c r="H2280" t="str">
        <f t="shared" si="105"/>
        <v/>
      </c>
      <c r="I2280" t="str">
        <f t="shared" si="106"/>
        <v/>
      </c>
      <c r="J2280" t="str">
        <f xml:space="preserve">
_xlfn.SWITCH(E2280,
"良好サイン",H2280*VLOOKUP(F2280,参照用!$P$2:$Q$55,2,0),
"注意サイン",H2280*VLOOKUP(F2280,参照用!$P$2:$Q$55,2,0),
""
)</f>
        <v/>
      </c>
      <c r="K2280" s="20">
        <f t="shared" si="107"/>
        <v>60</v>
      </c>
    </row>
    <row r="2281" spans="1:11" x14ac:dyDescent="0.2">
      <c r="A2281" s="8">
        <f>IF(INDEX(中間シート!B$1:B$149,QUOTIENT(ROW(A2281)-2, 参照用!$J$12) + 3,1)&gt;0,
INDEX(中間シート!B$1:B$149,QUOTIENT(ROW(A2281)-2, 参照用!$J$12) + 3,1),
"")</f>
        <v>46044</v>
      </c>
      <c r="B2281" s="8" t="str">
        <f>IF(INDEX(中間シート!D$1:D$149,QUOTIENT(ROW(B2281)-2, 参照用!$J$12) + 3,1)&gt;0,
INDEX(中間シート!D$1:D$149,QUOTIENT(ROW(B2281)-2, 参照用!$J$12) + 3,1),
"")</f>
        <v>夜</v>
      </c>
      <c r="C2281" s="8" t="str">
        <f>INDEX(中間シート!$A$1:$AZ$149,MATCH(A2281&amp;B2281,中間シート!$A$1:$A$149,0),MATCH(C$1,中間シート!$A$2:$AZ$2,0))</f>
        <v/>
      </c>
      <c r="D2281" s="8" t="str">
        <f>INDEX(中間シート!$A$1:$AZ$149,MATCH($A2281&amp;$B2281,中間シート!$A$1:$A$149,0),MATCH(D$1,中間シート!$A$2:$AZ$2,0))</f>
        <v/>
      </c>
      <c r="E2281" t="str">
        <f>IF(
A2281="","",
VLOOKUP(MOD(ROW(A2281)-2, 参照用!$J$12) + 1,参照用!$N$1:$P$50,2,0)
)</f>
        <v>気候</v>
      </c>
      <c r="F2281" t="str">
        <f xml:space="preserve">
IF(A2281="","",
VLOOKUP(MOD(ROW(A2281)-2, 参照用!$J$12) + 1,参照用!$N$1:$P$50,3,0)
)</f>
        <v>気温</v>
      </c>
      <c r="G2281" t="str">
        <f xml:space="preserve">
IF(A2281="","",
IFERROR(
INDEX(中間シート!$B:$CB,
MATCH(A2281&amp;B2281,中間シート!$A$1:$A$149,0),
MATCH(F2281,中間シート!$B$2:$CB$2,0)
),
"")
)</f>
        <v/>
      </c>
      <c r="H2281" t="str">
        <f t="shared" si="105"/>
        <v/>
      </c>
      <c r="I2281" t="str">
        <f t="shared" si="106"/>
        <v/>
      </c>
      <c r="J2281" t="str">
        <f xml:space="preserve">
_xlfn.SWITCH(E2281,
"良好サイン",H2281*VLOOKUP(F2281,参照用!$P$2:$Q$55,2,0),
"注意サイン",H2281*VLOOKUP(F2281,参照用!$P$2:$Q$55,2,0),
""
)</f>
        <v/>
      </c>
      <c r="K2281" s="20">
        <f t="shared" si="107"/>
        <v>60</v>
      </c>
    </row>
    <row r="2282" spans="1:11" x14ac:dyDescent="0.2">
      <c r="A2282" s="8">
        <f>IF(INDEX(中間シート!B$1:B$149,QUOTIENT(ROW(A2282)-2, 参照用!$J$12) + 3,1)&gt;0,
INDEX(中間シート!B$1:B$149,QUOTIENT(ROW(A2282)-2, 参照用!$J$12) + 3,1),
"")</f>
        <v>46044</v>
      </c>
      <c r="B2282" s="8" t="str">
        <f>IF(INDEX(中間シート!D$1:D$149,QUOTIENT(ROW(B2282)-2, 参照用!$J$12) + 3,1)&gt;0,
INDEX(中間シート!D$1:D$149,QUOTIENT(ROW(B2282)-2, 参照用!$J$12) + 3,1),
"")</f>
        <v>夜</v>
      </c>
      <c r="C2282" s="8" t="str">
        <f>INDEX(中間シート!$A$1:$AZ$149,MATCH(A2282&amp;B2282,中間シート!$A$1:$A$149,0),MATCH(C$1,中間シート!$A$2:$AZ$2,0))</f>
        <v/>
      </c>
      <c r="D2282" s="8" t="str">
        <f>INDEX(中間シート!$A$1:$AZ$149,MATCH($A2282&amp;$B2282,中間シート!$A$1:$A$149,0),MATCH(D$1,中間シート!$A$2:$AZ$2,0))</f>
        <v/>
      </c>
      <c r="E2282" t="str">
        <f>IF(
A2282="","",
VLOOKUP(MOD(ROW(A2282)-2, 参照用!$J$12) + 1,参照用!$N$1:$P$50,2,0)
)</f>
        <v>基礎指標</v>
      </c>
      <c r="F2282" t="str">
        <f xml:space="preserve">
IF(A2282="","",
VLOOKUP(MOD(ROW(A2282)-2, 参照用!$J$12) + 1,参照用!$N$1:$P$50,3,0)
)</f>
        <v>睡眠</v>
      </c>
      <c r="G2282">
        <f xml:space="preserve">
IF(A2282="","",
IFERROR(
INDEX(中間シート!$B:$CB,
MATCH(A2282&amp;B2282,中間シート!$A$1:$A$149,0),
MATCH(F2282,中間シート!$B$2:$CB$2,0)
),
"")
)</f>
        <v>0</v>
      </c>
      <c r="H2282">
        <f t="shared" si="105"/>
        <v>0</v>
      </c>
      <c r="I2282" t="str">
        <f t="shared" si="106"/>
        <v/>
      </c>
      <c r="J2282" t="str">
        <f xml:space="preserve">
_xlfn.SWITCH(E2282,
"良好サイン",H2282*VLOOKUP(F2282,参照用!$P$2:$Q$55,2,0),
"注意サイン",H2282*VLOOKUP(F2282,参照用!$P$2:$Q$55,2,0),
""
)</f>
        <v/>
      </c>
      <c r="K2282" s="20">
        <f t="shared" si="107"/>
        <v>60</v>
      </c>
    </row>
    <row r="2283" spans="1:11" x14ac:dyDescent="0.2">
      <c r="A2283" s="8">
        <f>IF(INDEX(中間シート!B$1:B$149,QUOTIENT(ROW(A2283)-2, 参照用!$J$12) + 3,1)&gt;0,
INDEX(中間シート!B$1:B$149,QUOTIENT(ROW(A2283)-2, 参照用!$J$12) + 3,1),
"")</f>
        <v>46044</v>
      </c>
      <c r="B2283" s="8" t="str">
        <f>IF(INDEX(中間シート!D$1:D$149,QUOTIENT(ROW(B2283)-2, 参照用!$J$12) + 3,1)&gt;0,
INDEX(中間シート!D$1:D$149,QUOTIENT(ROW(B2283)-2, 参照用!$J$12) + 3,1),
"")</f>
        <v>夜</v>
      </c>
      <c r="C2283" s="8" t="str">
        <f>INDEX(中間シート!$A$1:$AZ$149,MATCH(A2283&amp;B2283,中間シート!$A$1:$A$149,0),MATCH(C$1,中間シート!$A$2:$AZ$2,0))</f>
        <v/>
      </c>
      <c r="D2283" s="8" t="str">
        <f>INDEX(中間シート!$A$1:$AZ$149,MATCH($A2283&amp;$B2283,中間シート!$A$1:$A$149,0),MATCH(D$1,中間シート!$A$2:$AZ$2,0))</f>
        <v/>
      </c>
      <c r="E2283" t="str">
        <f>IF(
A2283="","",
VLOOKUP(MOD(ROW(A2283)-2, 参照用!$J$12) + 1,参照用!$N$1:$P$50,2,0)
)</f>
        <v>基礎指標</v>
      </c>
      <c r="F2283" t="str">
        <f xml:space="preserve">
IF(A2283="","",
VLOOKUP(MOD(ROW(A2283)-2, 参照用!$J$12) + 1,参照用!$N$1:$P$50,3,0)
)</f>
        <v>食事</v>
      </c>
      <c r="G2283">
        <f xml:space="preserve">
IF(A2283="","",
IFERROR(
INDEX(中間シート!$B:$CB,
MATCH(A2283&amp;B2283,中間シート!$A$1:$A$149,0),
MATCH(F2283,中間シート!$B$2:$CB$2,0)
),
"")
)</f>
        <v>0</v>
      </c>
      <c r="H2283">
        <f t="shared" si="105"/>
        <v>0</v>
      </c>
      <c r="I2283" t="str">
        <f t="shared" si="106"/>
        <v/>
      </c>
      <c r="J2283" t="str">
        <f xml:space="preserve">
_xlfn.SWITCH(E2283,
"良好サイン",H2283*VLOOKUP(F2283,参照用!$P$2:$Q$55,2,0),
"注意サイン",H2283*VLOOKUP(F2283,参照用!$P$2:$Q$55,2,0),
""
)</f>
        <v/>
      </c>
      <c r="K2283" s="20">
        <f t="shared" si="107"/>
        <v>60</v>
      </c>
    </row>
    <row r="2284" spans="1:11" x14ac:dyDescent="0.2">
      <c r="A2284" s="8">
        <f>IF(INDEX(中間シート!B$1:B$149,QUOTIENT(ROW(A2284)-2, 参照用!$J$12) + 3,1)&gt;0,
INDEX(中間シート!B$1:B$149,QUOTIENT(ROW(A2284)-2, 参照用!$J$12) + 3,1),
"")</f>
        <v>46044</v>
      </c>
      <c r="B2284" s="8" t="str">
        <f>IF(INDEX(中間シート!D$1:D$149,QUOTIENT(ROW(B2284)-2, 参照用!$J$12) + 3,1)&gt;0,
INDEX(中間シート!D$1:D$149,QUOTIENT(ROW(B2284)-2, 参照用!$J$12) + 3,1),
"")</f>
        <v>夜</v>
      </c>
      <c r="C2284" s="8" t="str">
        <f>INDEX(中間シート!$A$1:$AZ$149,MATCH(A2284&amp;B2284,中間シート!$A$1:$A$149,0),MATCH(C$1,中間シート!$A$2:$AZ$2,0))</f>
        <v/>
      </c>
      <c r="D2284" s="8" t="str">
        <f>INDEX(中間シート!$A$1:$AZ$149,MATCH($A2284&amp;$B2284,中間シート!$A$1:$A$149,0),MATCH(D$1,中間シート!$A$2:$AZ$2,0))</f>
        <v/>
      </c>
      <c r="E2284" t="str">
        <f>IF(
A2284="","",
VLOOKUP(MOD(ROW(A2284)-2, 参照用!$J$12) + 1,参照用!$N$1:$P$50,2,0)
)</f>
        <v>基礎指標</v>
      </c>
      <c r="F2284" t="str">
        <f xml:space="preserve">
IF(A2284="","",
VLOOKUP(MOD(ROW(A2284)-2, 参照用!$J$12) + 1,参照用!$N$1:$P$50,3,0)
)</f>
        <v>ストレス</v>
      </c>
      <c r="G2284">
        <f xml:space="preserve">
IF(A2284="","",
IFERROR(
INDEX(中間シート!$B:$CB,
MATCH(A2284&amp;B2284,中間シート!$A$1:$A$149,0),
MATCH(F2284,中間シート!$B$2:$CB$2,0)
),
"")
)</f>
        <v>0</v>
      </c>
      <c r="H2284">
        <f t="shared" si="105"/>
        <v>0</v>
      </c>
      <c r="I2284" t="str">
        <f t="shared" si="106"/>
        <v/>
      </c>
      <c r="J2284" t="str">
        <f xml:space="preserve">
_xlfn.SWITCH(E2284,
"良好サイン",H2284*VLOOKUP(F2284,参照用!$P$2:$Q$55,2,0),
"注意サイン",H2284*VLOOKUP(F2284,参照用!$P$2:$Q$55,2,0),
""
)</f>
        <v/>
      </c>
      <c r="K2284" s="20">
        <f t="shared" si="107"/>
        <v>60</v>
      </c>
    </row>
    <row r="2285" spans="1:11" x14ac:dyDescent="0.2">
      <c r="A2285" s="8">
        <f>IF(INDEX(中間シート!B$1:B$149,QUOTIENT(ROW(A2285)-2, 参照用!$J$12) + 3,1)&gt;0,
INDEX(中間シート!B$1:B$149,QUOTIENT(ROW(A2285)-2, 参照用!$J$12) + 3,1),
"")</f>
        <v>46044</v>
      </c>
      <c r="B2285" s="8" t="str">
        <f>IF(INDEX(中間シート!D$1:D$149,QUOTIENT(ROW(B2285)-2, 参照用!$J$12) + 3,1)&gt;0,
INDEX(中間シート!D$1:D$149,QUOTIENT(ROW(B2285)-2, 参照用!$J$12) + 3,1),
"")</f>
        <v>夜</v>
      </c>
      <c r="C2285" s="8" t="str">
        <f>INDEX(中間シート!$A$1:$AZ$149,MATCH(A2285&amp;B2285,中間シート!$A$1:$A$149,0),MATCH(C$1,中間シート!$A$2:$AZ$2,0))</f>
        <v/>
      </c>
      <c r="D2285" s="8" t="str">
        <f>INDEX(中間シート!$A$1:$AZ$149,MATCH($A2285&amp;$B2285,中間シート!$A$1:$A$149,0),MATCH(D$1,中間シート!$A$2:$AZ$2,0))</f>
        <v/>
      </c>
      <c r="E2285" t="str">
        <f>IF(
A2285="","",
VLOOKUP(MOD(ROW(A2285)-2, 参照用!$J$12) + 1,参照用!$N$1:$P$50,2,0)
)</f>
        <v>良好サイン</v>
      </c>
      <c r="F2285" t="str">
        <f xml:space="preserve">
IF(A2285="","",
VLOOKUP(MOD(ROW(A2285)-2, 参照用!$J$12) + 1,参照用!$N$1:$P$50,3,0)
)</f>
        <v>プラス思考</v>
      </c>
      <c r="G2285">
        <f xml:space="preserve">
IF(A2285="","",
IFERROR(
INDEX(中間シート!$B:$CB,
MATCH(A2285&amp;B2285,中間シート!$A$1:$A$149,0),
MATCH(F2285,中間シート!$B$2:$CB$2,0)
),
"")
)</f>
        <v>0</v>
      </c>
      <c r="H2285">
        <f t="shared" si="105"/>
        <v>0</v>
      </c>
      <c r="I2285" t="str">
        <f t="shared" si="106"/>
        <v/>
      </c>
      <c r="J2285">
        <f xml:space="preserve">
_xlfn.SWITCH(E2285,
"良好サイン",H2285*VLOOKUP(F2285,参照用!$P$2:$Q$55,2,0),
"注意サイン",H2285*VLOOKUP(F2285,参照用!$P$2:$Q$55,2,0),
""
)</f>
        <v>0</v>
      </c>
      <c r="K2285" s="20">
        <f t="shared" si="107"/>
        <v>60</v>
      </c>
    </row>
    <row r="2286" spans="1:11" x14ac:dyDescent="0.2">
      <c r="A2286" s="8">
        <f>IF(INDEX(中間シート!B$1:B$149,QUOTIENT(ROW(A2286)-2, 参照用!$J$12) + 3,1)&gt;0,
INDEX(中間シート!B$1:B$149,QUOTIENT(ROW(A2286)-2, 参照用!$J$12) + 3,1),
"")</f>
        <v>46044</v>
      </c>
      <c r="B2286" s="8" t="str">
        <f>IF(INDEX(中間シート!D$1:D$149,QUOTIENT(ROW(B2286)-2, 参照用!$J$12) + 3,1)&gt;0,
INDEX(中間シート!D$1:D$149,QUOTIENT(ROW(B2286)-2, 参照用!$J$12) + 3,1),
"")</f>
        <v>夜</v>
      </c>
      <c r="C2286" s="8" t="str">
        <f>INDEX(中間シート!$A$1:$AZ$149,MATCH(A2286&amp;B2286,中間シート!$A$1:$A$149,0),MATCH(C$1,中間シート!$A$2:$AZ$2,0))</f>
        <v/>
      </c>
      <c r="D2286" s="8" t="str">
        <f>INDEX(中間シート!$A$1:$AZ$149,MATCH($A2286&amp;$B2286,中間シート!$A$1:$A$149,0),MATCH(D$1,中間シート!$A$2:$AZ$2,0))</f>
        <v/>
      </c>
      <c r="E2286" t="str">
        <f>IF(
A2286="","",
VLOOKUP(MOD(ROW(A2286)-2, 参照用!$J$12) + 1,参照用!$N$1:$P$50,2,0)
)</f>
        <v>良好サイン</v>
      </c>
      <c r="F2286" t="str">
        <f xml:space="preserve">
IF(A2286="","",
VLOOKUP(MOD(ROW(A2286)-2, 参照用!$J$12) + 1,参照用!$N$1:$P$50,3,0)
)</f>
        <v>元気</v>
      </c>
      <c r="G2286">
        <f xml:space="preserve">
IF(A2286="","",
IFERROR(
INDEX(中間シート!$B:$CB,
MATCH(A2286&amp;B2286,中間シート!$A$1:$A$149,0),
MATCH(F2286,中間シート!$B$2:$CB$2,0)
),
"")
)</f>
        <v>0</v>
      </c>
      <c r="H2286">
        <f t="shared" si="105"/>
        <v>0</v>
      </c>
      <c r="I2286" t="str">
        <f t="shared" si="106"/>
        <v/>
      </c>
      <c r="J2286">
        <f xml:space="preserve">
_xlfn.SWITCH(E2286,
"良好サイン",H2286*VLOOKUP(F2286,参照用!$P$2:$Q$55,2,0),
"注意サイン",H2286*VLOOKUP(F2286,参照用!$P$2:$Q$55,2,0),
""
)</f>
        <v>0</v>
      </c>
      <c r="K2286" s="20">
        <f t="shared" si="107"/>
        <v>60</v>
      </c>
    </row>
    <row r="2287" spans="1:11" x14ac:dyDescent="0.2">
      <c r="A2287" s="8">
        <f>IF(INDEX(中間シート!B$1:B$149,QUOTIENT(ROW(A2287)-2, 参照用!$J$12) + 3,1)&gt;0,
INDEX(中間シート!B$1:B$149,QUOTIENT(ROW(A2287)-2, 参照用!$J$12) + 3,1),
"")</f>
        <v>46044</v>
      </c>
      <c r="B2287" s="8" t="str">
        <f>IF(INDEX(中間シート!D$1:D$149,QUOTIENT(ROW(B2287)-2, 参照用!$J$12) + 3,1)&gt;0,
INDEX(中間シート!D$1:D$149,QUOTIENT(ROW(B2287)-2, 参照用!$J$12) + 3,1),
"")</f>
        <v>夜</v>
      </c>
      <c r="C2287" s="8" t="str">
        <f>INDEX(中間シート!$A$1:$AZ$149,MATCH(A2287&amp;B2287,中間シート!$A$1:$A$149,0),MATCH(C$1,中間シート!$A$2:$AZ$2,0))</f>
        <v/>
      </c>
      <c r="D2287" s="8" t="str">
        <f>INDEX(中間シート!$A$1:$AZ$149,MATCH($A2287&amp;$B2287,中間シート!$A$1:$A$149,0),MATCH(D$1,中間シート!$A$2:$AZ$2,0))</f>
        <v/>
      </c>
      <c r="E2287" t="str">
        <f>IF(
A2287="","",
VLOOKUP(MOD(ROW(A2287)-2, 参照用!$J$12) + 1,参照用!$N$1:$P$50,2,0)
)</f>
        <v>良好サイン</v>
      </c>
      <c r="F2287" t="str">
        <f xml:space="preserve">
IF(A2287="","",
VLOOKUP(MOD(ROW(A2287)-2, 参照用!$J$12) + 1,参照用!$N$1:$P$50,3,0)
)</f>
        <v>やる気あり</v>
      </c>
      <c r="G2287">
        <f xml:space="preserve">
IF(A2287="","",
IFERROR(
INDEX(中間シート!$B:$CB,
MATCH(A2287&amp;B2287,中間シート!$A$1:$A$149,0),
MATCH(F2287,中間シート!$B$2:$CB$2,0)
),
"")
)</f>
        <v>0</v>
      </c>
      <c r="H2287">
        <f t="shared" si="105"/>
        <v>0</v>
      </c>
      <c r="I2287" t="str">
        <f t="shared" si="106"/>
        <v/>
      </c>
      <c r="J2287">
        <f xml:space="preserve">
_xlfn.SWITCH(E2287,
"良好サイン",H2287*VLOOKUP(F2287,参照用!$P$2:$Q$55,2,0),
"注意サイン",H2287*VLOOKUP(F2287,参照用!$P$2:$Q$55,2,0),
""
)</f>
        <v>0</v>
      </c>
      <c r="K2287" s="20">
        <f t="shared" si="107"/>
        <v>60</v>
      </c>
    </row>
    <row r="2288" spans="1:11" x14ac:dyDescent="0.2">
      <c r="A2288" s="8">
        <f>IF(INDEX(中間シート!B$1:B$149,QUOTIENT(ROW(A2288)-2, 参照用!$J$12) + 3,1)&gt;0,
INDEX(中間シート!B$1:B$149,QUOTIENT(ROW(A2288)-2, 参照用!$J$12) + 3,1),
"")</f>
        <v>46044</v>
      </c>
      <c r="B2288" s="8" t="str">
        <f>IF(INDEX(中間シート!D$1:D$149,QUOTIENT(ROW(B2288)-2, 参照用!$J$12) + 3,1)&gt;0,
INDEX(中間シート!D$1:D$149,QUOTIENT(ROW(B2288)-2, 参照用!$J$12) + 3,1),
"")</f>
        <v>夜</v>
      </c>
      <c r="C2288" s="8" t="str">
        <f>INDEX(中間シート!$A$1:$AZ$149,MATCH(A2288&amp;B2288,中間シート!$A$1:$A$149,0),MATCH(C$1,中間シート!$A$2:$AZ$2,0))</f>
        <v/>
      </c>
      <c r="D2288" s="8" t="str">
        <f>INDEX(中間シート!$A$1:$AZ$149,MATCH($A2288&amp;$B2288,中間シート!$A$1:$A$149,0),MATCH(D$1,中間シート!$A$2:$AZ$2,0))</f>
        <v/>
      </c>
      <c r="E2288" t="str">
        <f>IF(
A2288="","",
VLOOKUP(MOD(ROW(A2288)-2, 参照用!$J$12) + 1,参照用!$N$1:$P$50,2,0)
)</f>
        <v>良好サイン</v>
      </c>
      <c r="F2288" t="str">
        <f xml:space="preserve">
IF(A2288="","",
VLOOKUP(MOD(ROW(A2288)-2, 参照用!$J$12) + 1,参照用!$N$1:$P$50,3,0)
)</f>
        <v>心に余裕</v>
      </c>
      <c r="G2288">
        <f xml:space="preserve">
IF(A2288="","",
IFERROR(
INDEX(中間シート!$B:$CB,
MATCH(A2288&amp;B2288,中間シート!$A$1:$A$149,0),
MATCH(F2288,中間シート!$B$2:$CB$2,0)
),
"")
)</f>
        <v>0</v>
      </c>
      <c r="H2288">
        <f t="shared" si="105"/>
        <v>0</v>
      </c>
      <c r="I2288" t="str">
        <f t="shared" si="106"/>
        <v/>
      </c>
      <c r="J2288">
        <f xml:space="preserve">
_xlfn.SWITCH(E2288,
"良好サイン",H2288*VLOOKUP(F2288,参照用!$P$2:$Q$55,2,0),
"注意サイン",H2288*VLOOKUP(F2288,参照用!$P$2:$Q$55,2,0),
""
)</f>
        <v>0</v>
      </c>
      <c r="K2288" s="20">
        <f t="shared" si="107"/>
        <v>60</v>
      </c>
    </row>
    <row r="2289" spans="1:11" x14ac:dyDescent="0.2">
      <c r="A2289" s="8">
        <f>IF(INDEX(中間シート!B$1:B$149,QUOTIENT(ROW(A2289)-2, 参照用!$J$12) + 3,1)&gt;0,
INDEX(中間シート!B$1:B$149,QUOTIENT(ROW(A2289)-2, 参照用!$J$12) + 3,1),
"")</f>
        <v>46044</v>
      </c>
      <c r="B2289" s="8" t="str">
        <f>IF(INDEX(中間シート!D$1:D$149,QUOTIENT(ROW(B2289)-2, 参照用!$J$12) + 3,1)&gt;0,
INDEX(中間シート!D$1:D$149,QUOTIENT(ROW(B2289)-2, 参照用!$J$12) + 3,1),
"")</f>
        <v>夜</v>
      </c>
      <c r="C2289" s="8" t="str">
        <f>INDEX(中間シート!$A$1:$AZ$149,MATCH(A2289&amp;B2289,中間シート!$A$1:$A$149,0),MATCH(C$1,中間シート!$A$2:$AZ$2,0))</f>
        <v/>
      </c>
      <c r="D2289" s="8" t="str">
        <f>INDEX(中間シート!$A$1:$AZ$149,MATCH($A2289&amp;$B2289,中間シート!$A$1:$A$149,0),MATCH(D$1,中間シート!$A$2:$AZ$2,0))</f>
        <v/>
      </c>
      <c r="E2289" t="str">
        <f>IF(
A2289="","",
VLOOKUP(MOD(ROW(A2289)-2, 参照用!$J$12) + 1,参照用!$N$1:$P$50,2,0)
)</f>
        <v>良好サイン</v>
      </c>
      <c r="F2289" t="str">
        <f xml:space="preserve">
IF(A2289="","",
VLOOKUP(MOD(ROW(A2289)-2, 参照用!$J$12) + 1,参照用!$N$1:$P$50,3,0)
)</f>
        <v>イキイキ</v>
      </c>
      <c r="G2289">
        <f xml:space="preserve">
IF(A2289="","",
IFERROR(
INDEX(中間シート!$B:$CB,
MATCH(A2289&amp;B2289,中間シート!$A$1:$A$149,0),
MATCH(F2289,中間シート!$B$2:$CB$2,0)
),
"")
)</f>
        <v>0</v>
      </c>
      <c r="H2289">
        <f t="shared" si="105"/>
        <v>0</v>
      </c>
      <c r="I2289" t="str">
        <f t="shared" si="106"/>
        <v/>
      </c>
      <c r="J2289">
        <f xml:space="preserve">
_xlfn.SWITCH(E2289,
"良好サイン",H2289*VLOOKUP(F2289,参照用!$P$2:$Q$55,2,0),
"注意サイン",H2289*VLOOKUP(F2289,参照用!$P$2:$Q$55,2,0),
""
)</f>
        <v>0</v>
      </c>
      <c r="K2289" s="20">
        <f t="shared" si="107"/>
        <v>60</v>
      </c>
    </row>
    <row r="2290" spans="1:11" x14ac:dyDescent="0.2">
      <c r="A2290" s="8">
        <f>IF(INDEX(中間シート!B$1:B$149,QUOTIENT(ROW(A2290)-2, 参照用!$J$12) + 3,1)&gt;0,
INDEX(中間シート!B$1:B$149,QUOTIENT(ROW(A2290)-2, 参照用!$J$12) + 3,1),
"")</f>
        <v>46044</v>
      </c>
      <c r="B2290" s="8" t="str">
        <f>IF(INDEX(中間シート!D$1:D$149,QUOTIENT(ROW(B2290)-2, 参照用!$J$12) + 3,1)&gt;0,
INDEX(中間シート!D$1:D$149,QUOTIENT(ROW(B2290)-2, 参照用!$J$12) + 3,1),
"")</f>
        <v>夜</v>
      </c>
      <c r="C2290" s="8" t="str">
        <f>INDEX(中間シート!$A$1:$AZ$149,MATCH(A2290&amp;B2290,中間シート!$A$1:$A$149,0),MATCH(C$1,中間シート!$A$2:$AZ$2,0))</f>
        <v/>
      </c>
      <c r="D2290" s="8" t="str">
        <f>INDEX(中間シート!$A$1:$AZ$149,MATCH($A2290&amp;$B2290,中間シート!$A$1:$A$149,0),MATCH(D$1,中間シート!$A$2:$AZ$2,0))</f>
        <v/>
      </c>
      <c r="E2290" t="str">
        <f>IF(
A2290="","",
VLOOKUP(MOD(ROW(A2290)-2, 参照用!$J$12) + 1,参照用!$N$1:$P$50,2,0)
)</f>
        <v>良好サイン</v>
      </c>
      <c r="F2290" t="str">
        <f xml:space="preserve">
IF(A2290="","",
VLOOKUP(MOD(ROW(A2290)-2, 参照用!$J$12) + 1,参照用!$N$1:$P$50,3,0)
)</f>
        <v>活動的</v>
      </c>
      <c r="G2290">
        <f xml:space="preserve">
IF(A2290="","",
IFERROR(
INDEX(中間シート!$B:$CB,
MATCH(A2290&amp;B2290,中間シート!$A$1:$A$149,0),
MATCH(F2290,中間シート!$B$2:$CB$2,0)
),
"")
)</f>
        <v>0</v>
      </c>
      <c r="H2290">
        <f t="shared" si="105"/>
        <v>0</v>
      </c>
      <c r="I2290" t="str">
        <f t="shared" si="106"/>
        <v/>
      </c>
      <c r="J2290">
        <f xml:space="preserve">
_xlfn.SWITCH(E2290,
"良好サイン",H2290*VLOOKUP(F2290,参照用!$P$2:$Q$55,2,0),
"注意サイン",H2290*VLOOKUP(F2290,参照用!$P$2:$Q$55,2,0),
""
)</f>
        <v>0</v>
      </c>
      <c r="K2290" s="20">
        <f t="shared" si="107"/>
        <v>60</v>
      </c>
    </row>
    <row r="2291" spans="1:11" x14ac:dyDescent="0.2">
      <c r="A2291" s="8">
        <f>IF(INDEX(中間シート!B$1:B$149,QUOTIENT(ROW(A2291)-2, 参照用!$J$12) + 3,1)&gt;0,
INDEX(中間シート!B$1:B$149,QUOTIENT(ROW(A2291)-2, 参照用!$J$12) + 3,1),
"")</f>
        <v>46044</v>
      </c>
      <c r="B2291" s="8" t="str">
        <f>IF(INDEX(中間シート!D$1:D$149,QUOTIENT(ROW(B2291)-2, 参照用!$J$12) + 3,1)&gt;0,
INDEX(中間シート!D$1:D$149,QUOTIENT(ROW(B2291)-2, 参照用!$J$12) + 3,1),
"")</f>
        <v>夜</v>
      </c>
      <c r="C2291" s="8" t="str">
        <f>INDEX(中間シート!$A$1:$AZ$149,MATCH(A2291&amp;B2291,中間シート!$A$1:$A$149,0),MATCH(C$1,中間シート!$A$2:$AZ$2,0))</f>
        <v/>
      </c>
      <c r="D2291" s="8" t="str">
        <f>INDEX(中間シート!$A$1:$AZ$149,MATCH($A2291&amp;$B2291,中間シート!$A$1:$A$149,0),MATCH(D$1,中間シート!$A$2:$AZ$2,0))</f>
        <v/>
      </c>
      <c r="E2291" t="str">
        <f>IF(
A2291="","",
VLOOKUP(MOD(ROW(A2291)-2, 参照用!$J$12) + 1,参照用!$N$1:$P$50,2,0)
)</f>
        <v>注意サイン</v>
      </c>
      <c r="F2291" t="str">
        <f xml:space="preserve">
IF(A2291="","",
VLOOKUP(MOD(ROW(A2291)-2, 参照用!$J$12) + 1,参照用!$N$1:$P$50,3,0)
)</f>
        <v>ため息が増加</v>
      </c>
      <c r="G2291">
        <f xml:space="preserve">
IF(A2291="","",
IFERROR(
INDEX(中間シート!$B:$CB,
MATCH(A2291&amp;B2291,中間シート!$A$1:$A$149,0),
MATCH(F2291,中間シート!$B$2:$CB$2,0)
),
"")
)</f>
        <v>0</v>
      </c>
      <c r="H2291">
        <f t="shared" si="105"/>
        <v>0</v>
      </c>
      <c r="I2291" t="str">
        <f t="shared" si="106"/>
        <v/>
      </c>
      <c r="J2291">
        <f xml:space="preserve">
_xlfn.SWITCH(E2291,
"良好サイン",H2291*VLOOKUP(F2291,参照用!$P$2:$Q$55,2,0),
"注意サイン",H2291*VLOOKUP(F2291,参照用!$P$2:$Q$55,2,0),
""
)</f>
        <v>0</v>
      </c>
      <c r="K2291" s="20">
        <f t="shared" si="107"/>
        <v>60</v>
      </c>
    </row>
    <row r="2292" spans="1:11" x14ac:dyDescent="0.2">
      <c r="A2292" s="8">
        <f>IF(INDEX(中間シート!B$1:B$149,QUOTIENT(ROW(A2292)-2, 参照用!$J$12) + 3,1)&gt;0,
INDEX(中間シート!B$1:B$149,QUOTIENT(ROW(A2292)-2, 参照用!$J$12) + 3,1),
"")</f>
        <v>46044</v>
      </c>
      <c r="B2292" s="8" t="str">
        <f>IF(INDEX(中間シート!D$1:D$149,QUOTIENT(ROW(B2292)-2, 参照用!$J$12) + 3,1)&gt;0,
INDEX(中間シート!D$1:D$149,QUOTIENT(ROW(B2292)-2, 参照用!$J$12) + 3,1),
"")</f>
        <v>夜</v>
      </c>
      <c r="C2292" s="8" t="str">
        <f>INDEX(中間シート!$A$1:$AZ$149,MATCH(A2292&amp;B2292,中間シート!$A$1:$A$149,0),MATCH(C$1,中間シート!$A$2:$AZ$2,0))</f>
        <v/>
      </c>
      <c r="D2292" s="8" t="str">
        <f>INDEX(中間シート!$A$1:$AZ$149,MATCH($A2292&amp;$B2292,中間シート!$A$1:$A$149,0),MATCH(D$1,中間シート!$A$2:$AZ$2,0))</f>
        <v/>
      </c>
      <c r="E2292" t="str">
        <f>IF(
A2292="","",
VLOOKUP(MOD(ROW(A2292)-2, 参照用!$J$12) + 1,参照用!$N$1:$P$50,2,0)
)</f>
        <v>注意サイン</v>
      </c>
      <c r="F2292" t="str">
        <f xml:space="preserve">
IF(A2292="","",
VLOOKUP(MOD(ROW(A2292)-2, 参照用!$J$12) + 1,参照用!$N$1:$P$50,3,0)
)</f>
        <v>もやもや</v>
      </c>
      <c r="G2292">
        <f xml:space="preserve">
IF(A2292="","",
IFERROR(
INDEX(中間シート!$B:$CB,
MATCH(A2292&amp;B2292,中間シート!$A$1:$A$149,0),
MATCH(F2292,中間シート!$B$2:$CB$2,0)
),
"")
)</f>
        <v>0</v>
      </c>
      <c r="H2292">
        <f t="shared" si="105"/>
        <v>0</v>
      </c>
      <c r="I2292" t="str">
        <f t="shared" si="106"/>
        <v/>
      </c>
      <c r="J2292">
        <f xml:space="preserve">
_xlfn.SWITCH(E2292,
"良好サイン",H2292*VLOOKUP(F2292,参照用!$P$2:$Q$55,2,0),
"注意サイン",H2292*VLOOKUP(F2292,参照用!$P$2:$Q$55,2,0),
""
)</f>
        <v>0</v>
      </c>
      <c r="K2292" s="20">
        <f t="shared" si="107"/>
        <v>60</v>
      </c>
    </row>
    <row r="2293" spans="1:11" x14ac:dyDescent="0.2">
      <c r="A2293" s="8">
        <f>IF(INDEX(中間シート!B$1:B$149,QUOTIENT(ROW(A2293)-2, 参照用!$J$12) + 3,1)&gt;0,
INDEX(中間シート!B$1:B$149,QUOTIENT(ROW(A2293)-2, 参照用!$J$12) + 3,1),
"")</f>
        <v>46044</v>
      </c>
      <c r="B2293" s="8" t="str">
        <f>IF(INDEX(中間シート!D$1:D$149,QUOTIENT(ROW(B2293)-2, 参照用!$J$12) + 3,1)&gt;0,
INDEX(中間シート!D$1:D$149,QUOTIENT(ROW(B2293)-2, 参照用!$J$12) + 3,1),
"")</f>
        <v>夜</v>
      </c>
      <c r="C2293" s="8" t="str">
        <f>INDEX(中間シート!$A$1:$AZ$149,MATCH(A2293&amp;B2293,中間シート!$A$1:$A$149,0),MATCH(C$1,中間シート!$A$2:$AZ$2,0))</f>
        <v/>
      </c>
      <c r="D2293" s="8" t="str">
        <f>INDEX(中間シート!$A$1:$AZ$149,MATCH($A2293&amp;$B2293,中間シート!$A$1:$A$149,0),MATCH(D$1,中間シート!$A$2:$AZ$2,0))</f>
        <v/>
      </c>
      <c r="E2293" t="str">
        <f>IF(
A2293="","",
VLOOKUP(MOD(ROW(A2293)-2, 参照用!$J$12) + 1,参照用!$N$1:$P$50,2,0)
)</f>
        <v>注意サイン</v>
      </c>
      <c r="F2293" t="str">
        <f xml:space="preserve">
IF(A2293="","",
VLOOKUP(MOD(ROW(A2293)-2, 参照用!$J$12) + 1,参照用!$N$1:$P$50,3,0)
)</f>
        <v>だるい</v>
      </c>
      <c r="G2293">
        <f xml:space="preserve">
IF(A2293="","",
IFERROR(
INDEX(中間シート!$B:$CB,
MATCH(A2293&amp;B2293,中間シート!$A$1:$A$149,0),
MATCH(F2293,中間シート!$B$2:$CB$2,0)
),
"")
)</f>
        <v>0</v>
      </c>
      <c r="H2293">
        <f t="shared" si="105"/>
        <v>0</v>
      </c>
      <c r="I2293" t="str">
        <f t="shared" si="106"/>
        <v/>
      </c>
      <c r="J2293">
        <f xml:space="preserve">
_xlfn.SWITCH(E2293,
"良好サイン",H2293*VLOOKUP(F2293,参照用!$P$2:$Q$55,2,0),
"注意サイン",H2293*VLOOKUP(F2293,参照用!$P$2:$Q$55,2,0),
""
)</f>
        <v>0</v>
      </c>
      <c r="K2293" s="20">
        <f t="shared" si="107"/>
        <v>60</v>
      </c>
    </row>
    <row r="2294" spans="1:11" x14ac:dyDescent="0.2">
      <c r="A2294" s="8">
        <f>IF(INDEX(中間シート!B$1:B$149,QUOTIENT(ROW(A2294)-2, 参照用!$J$12) + 3,1)&gt;0,
INDEX(中間シート!B$1:B$149,QUOTIENT(ROW(A2294)-2, 参照用!$J$12) + 3,1),
"")</f>
        <v>46044</v>
      </c>
      <c r="B2294" s="8" t="str">
        <f>IF(INDEX(中間シート!D$1:D$149,QUOTIENT(ROW(B2294)-2, 参照用!$J$12) + 3,1)&gt;0,
INDEX(中間シート!D$1:D$149,QUOTIENT(ROW(B2294)-2, 参照用!$J$12) + 3,1),
"")</f>
        <v>夜</v>
      </c>
      <c r="C2294" s="8" t="str">
        <f>INDEX(中間シート!$A$1:$AZ$149,MATCH(A2294&amp;B2294,中間シート!$A$1:$A$149,0),MATCH(C$1,中間シート!$A$2:$AZ$2,0))</f>
        <v/>
      </c>
      <c r="D2294" s="8" t="str">
        <f>INDEX(中間シート!$A$1:$AZ$149,MATCH($A2294&amp;$B2294,中間シート!$A$1:$A$149,0),MATCH(D$1,中間シート!$A$2:$AZ$2,0))</f>
        <v/>
      </c>
      <c r="E2294" t="str">
        <f>IF(
A2294="","",
VLOOKUP(MOD(ROW(A2294)-2, 参照用!$J$12) + 1,参照用!$N$1:$P$50,2,0)
)</f>
        <v>注意サイン</v>
      </c>
      <c r="F2294" t="str">
        <f xml:space="preserve">
IF(A2294="","",
VLOOKUP(MOD(ROW(A2294)-2, 参照用!$J$12) + 1,参照用!$N$1:$P$50,3,0)
)</f>
        <v>ぼーっとする</v>
      </c>
      <c r="G2294">
        <f xml:space="preserve">
IF(A2294="","",
IFERROR(
INDEX(中間シート!$B:$CB,
MATCH(A2294&amp;B2294,中間シート!$A$1:$A$149,0),
MATCH(F2294,中間シート!$B$2:$CB$2,0)
),
"")
)</f>
        <v>0</v>
      </c>
      <c r="H2294">
        <f t="shared" si="105"/>
        <v>0</v>
      </c>
      <c r="I2294" t="str">
        <f t="shared" si="106"/>
        <v/>
      </c>
      <c r="J2294">
        <f xml:space="preserve">
_xlfn.SWITCH(E2294,
"良好サイン",H2294*VLOOKUP(F2294,参照用!$P$2:$Q$55,2,0),
"注意サイン",H2294*VLOOKUP(F2294,参照用!$P$2:$Q$55,2,0),
""
)</f>
        <v>0</v>
      </c>
      <c r="K2294" s="20">
        <f t="shared" si="107"/>
        <v>60</v>
      </c>
    </row>
    <row r="2295" spans="1:11" x14ac:dyDescent="0.2">
      <c r="A2295" s="8">
        <f>IF(INDEX(中間シート!B$1:B$149,QUOTIENT(ROW(A2295)-2, 参照用!$J$12) + 3,1)&gt;0,
INDEX(中間シート!B$1:B$149,QUOTIENT(ROW(A2295)-2, 参照用!$J$12) + 3,1),
"")</f>
        <v>46044</v>
      </c>
      <c r="B2295" s="8" t="str">
        <f>IF(INDEX(中間シート!D$1:D$149,QUOTIENT(ROW(B2295)-2, 参照用!$J$12) + 3,1)&gt;0,
INDEX(中間シート!D$1:D$149,QUOTIENT(ROW(B2295)-2, 参照用!$J$12) + 3,1),
"")</f>
        <v>夜</v>
      </c>
      <c r="C2295" s="8" t="str">
        <f>INDEX(中間シート!$A$1:$AZ$149,MATCH(A2295&amp;B2295,中間シート!$A$1:$A$149,0),MATCH(C$1,中間シート!$A$2:$AZ$2,0))</f>
        <v/>
      </c>
      <c r="D2295" s="8" t="str">
        <f>INDEX(中間シート!$A$1:$AZ$149,MATCH($A2295&amp;$B2295,中間シート!$A$1:$A$149,0),MATCH(D$1,中間シート!$A$2:$AZ$2,0))</f>
        <v/>
      </c>
      <c r="E2295" t="str">
        <f>IF(
A2295="","",
VLOOKUP(MOD(ROW(A2295)-2, 参照用!$J$12) + 1,参照用!$N$1:$P$50,2,0)
)</f>
        <v>注意サイン</v>
      </c>
      <c r="F2295" t="str">
        <f xml:space="preserve">
IF(A2295="","",
VLOOKUP(MOD(ROW(A2295)-2, 参照用!$J$12) + 1,参照用!$N$1:$P$50,3,0)
)</f>
        <v>協調性が低下</v>
      </c>
      <c r="G2295">
        <f xml:space="preserve">
IF(A2295="","",
IFERROR(
INDEX(中間シート!$B:$CB,
MATCH(A2295&amp;B2295,中間シート!$A$1:$A$149,0),
MATCH(F2295,中間シート!$B$2:$CB$2,0)
),
"")
)</f>
        <v>0</v>
      </c>
      <c r="H2295">
        <f t="shared" si="105"/>
        <v>0</v>
      </c>
      <c r="I2295" t="str">
        <f t="shared" si="106"/>
        <v/>
      </c>
      <c r="J2295">
        <f xml:space="preserve">
_xlfn.SWITCH(E2295,
"良好サイン",H2295*VLOOKUP(F2295,参照用!$P$2:$Q$55,2,0),
"注意サイン",H2295*VLOOKUP(F2295,参照用!$P$2:$Q$55,2,0),
""
)</f>
        <v>0</v>
      </c>
      <c r="K2295" s="20">
        <f t="shared" si="107"/>
        <v>60</v>
      </c>
    </row>
    <row r="2296" spans="1:11" x14ac:dyDescent="0.2">
      <c r="A2296" s="8">
        <f>IF(INDEX(中間シート!B$1:B$149,QUOTIENT(ROW(A2296)-2, 参照用!$J$12) + 3,1)&gt;0,
INDEX(中間シート!B$1:B$149,QUOTIENT(ROW(A2296)-2, 参照用!$J$12) + 3,1),
"")</f>
        <v>46044</v>
      </c>
      <c r="B2296" s="8" t="str">
        <f>IF(INDEX(中間シート!D$1:D$149,QUOTIENT(ROW(B2296)-2, 参照用!$J$12) + 3,1)&gt;0,
INDEX(中間シート!D$1:D$149,QUOTIENT(ROW(B2296)-2, 参照用!$J$12) + 3,1),
"")</f>
        <v>夜</v>
      </c>
      <c r="C2296" s="8" t="str">
        <f>INDEX(中間シート!$A$1:$AZ$149,MATCH(A2296&amp;B2296,中間シート!$A$1:$A$149,0),MATCH(C$1,中間シート!$A$2:$AZ$2,0))</f>
        <v/>
      </c>
      <c r="D2296" s="8" t="str">
        <f>INDEX(中間シート!$A$1:$AZ$149,MATCH($A2296&amp;$B2296,中間シート!$A$1:$A$149,0),MATCH(D$1,中間シート!$A$2:$AZ$2,0))</f>
        <v/>
      </c>
      <c r="E2296" t="str">
        <f>IF(
A2296="","",
VLOOKUP(MOD(ROW(A2296)-2, 参照用!$J$12) + 1,参照用!$N$1:$P$50,2,0)
)</f>
        <v>注意サイン</v>
      </c>
      <c r="F2296" t="str">
        <f xml:space="preserve">
IF(A2296="","",
VLOOKUP(MOD(ROW(A2296)-2, 参照用!$J$12) + 1,参照用!$N$1:$P$50,3,0)
)</f>
        <v>憂鬱</v>
      </c>
      <c r="G2296">
        <f xml:space="preserve">
IF(A2296="","",
IFERROR(
INDEX(中間シート!$B:$CB,
MATCH(A2296&amp;B2296,中間シート!$A$1:$A$149,0),
MATCH(F2296,中間シート!$B$2:$CB$2,0)
),
"")
)</f>
        <v>0</v>
      </c>
      <c r="H2296">
        <f t="shared" si="105"/>
        <v>0</v>
      </c>
      <c r="I2296" t="str">
        <f t="shared" si="106"/>
        <v/>
      </c>
      <c r="J2296">
        <f xml:space="preserve">
_xlfn.SWITCH(E2296,
"良好サイン",H2296*VLOOKUP(F2296,参照用!$P$2:$Q$55,2,0),
"注意サイン",H2296*VLOOKUP(F2296,参照用!$P$2:$Q$55,2,0),
""
)</f>
        <v>0</v>
      </c>
      <c r="K2296" s="20">
        <f t="shared" si="107"/>
        <v>60</v>
      </c>
    </row>
    <row r="2297" spans="1:11" x14ac:dyDescent="0.2">
      <c r="A2297" s="8">
        <f>IF(INDEX(中間シート!B$1:B$149,QUOTIENT(ROW(A2297)-2, 参照用!$J$12) + 3,1)&gt;0,
INDEX(中間シート!B$1:B$149,QUOTIENT(ROW(A2297)-2, 参照用!$J$12) + 3,1),
"")</f>
        <v>46044</v>
      </c>
      <c r="B2297" s="8" t="str">
        <f>IF(INDEX(中間シート!D$1:D$149,QUOTIENT(ROW(B2297)-2, 参照用!$J$12) + 3,1)&gt;0,
INDEX(中間シート!D$1:D$149,QUOTIENT(ROW(B2297)-2, 参照用!$J$12) + 3,1),
"")</f>
        <v>夜</v>
      </c>
      <c r="C2297" s="8" t="str">
        <f>INDEX(中間シート!$A$1:$AZ$149,MATCH(A2297&amp;B2297,中間シート!$A$1:$A$149,0),MATCH(C$1,中間シート!$A$2:$AZ$2,0))</f>
        <v/>
      </c>
      <c r="D2297" s="8" t="str">
        <f>INDEX(中間シート!$A$1:$AZ$149,MATCH($A2297&amp;$B2297,中間シート!$A$1:$A$149,0),MATCH(D$1,中間シート!$A$2:$AZ$2,0))</f>
        <v/>
      </c>
      <c r="E2297" t="str">
        <f>IF(
A2297="","",
VLOOKUP(MOD(ROW(A2297)-2, 参照用!$J$12) + 1,参照用!$N$1:$P$50,2,0)
)</f>
        <v>注意サイン</v>
      </c>
      <c r="F2297" t="str">
        <f xml:space="preserve">
IF(A2297="","",
VLOOKUP(MOD(ROW(A2297)-2, 参照用!$J$12) + 1,参照用!$N$1:$P$50,3,0)
)</f>
        <v>やる気が無い</v>
      </c>
      <c r="G2297">
        <f xml:space="preserve">
IF(A2297="","",
IFERROR(
INDEX(中間シート!$B:$CB,
MATCH(A2297&amp;B2297,中間シート!$A$1:$A$149,0),
MATCH(F2297,中間シート!$B$2:$CB$2,0)
),
"")
)</f>
        <v>0</v>
      </c>
      <c r="H2297">
        <f t="shared" si="105"/>
        <v>0</v>
      </c>
      <c r="I2297" t="str">
        <f t="shared" si="106"/>
        <v/>
      </c>
      <c r="J2297">
        <f xml:space="preserve">
_xlfn.SWITCH(E2297,
"良好サイン",H2297*VLOOKUP(F2297,参照用!$P$2:$Q$55,2,0),
"注意サイン",H2297*VLOOKUP(F2297,参照用!$P$2:$Q$55,2,0),
""
)</f>
        <v>0</v>
      </c>
      <c r="K2297" s="20">
        <f t="shared" si="107"/>
        <v>60</v>
      </c>
    </row>
    <row r="2298" spans="1:11" x14ac:dyDescent="0.2">
      <c r="A2298" s="8">
        <f>IF(INDEX(中間シート!B$1:B$149,QUOTIENT(ROW(A2298)-2, 参照用!$J$12) + 3,1)&gt;0,
INDEX(中間シート!B$1:B$149,QUOTIENT(ROW(A2298)-2, 参照用!$J$12) + 3,1),
"")</f>
        <v>46044</v>
      </c>
      <c r="B2298" s="8" t="str">
        <f>IF(INDEX(中間シート!D$1:D$149,QUOTIENT(ROW(B2298)-2, 参照用!$J$12) + 3,1)&gt;0,
INDEX(中間シート!D$1:D$149,QUOTIENT(ROW(B2298)-2, 参照用!$J$12) + 3,1),
"")</f>
        <v>夜</v>
      </c>
      <c r="C2298" s="8" t="str">
        <f>INDEX(中間シート!$A$1:$AZ$149,MATCH(A2298&amp;B2298,中間シート!$A$1:$A$149,0),MATCH(C$1,中間シート!$A$2:$AZ$2,0))</f>
        <v/>
      </c>
      <c r="D2298" s="8" t="str">
        <f>INDEX(中間シート!$A$1:$AZ$149,MATCH($A2298&amp;$B2298,中間シート!$A$1:$A$149,0),MATCH(D$1,中間シート!$A$2:$AZ$2,0))</f>
        <v/>
      </c>
      <c r="E2298" t="str">
        <f>IF(
A2298="","",
VLOOKUP(MOD(ROW(A2298)-2, 参照用!$J$12) + 1,参照用!$N$1:$P$50,2,0)
)</f>
        <v>注意サイン</v>
      </c>
      <c r="F2298" t="str">
        <f xml:space="preserve">
IF(A2298="","",
VLOOKUP(MOD(ROW(A2298)-2, 参照用!$J$12) + 1,参照用!$N$1:$P$50,3,0)
)</f>
        <v>物忘れ</v>
      </c>
      <c r="G2298">
        <f xml:space="preserve">
IF(A2298="","",
IFERROR(
INDEX(中間シート!$B:$CB,
MATCH(A2298&amp;B2298,中間シート!$A$1:$A$149,0),
MATCH(F2298,中間シート!$B$2:$CB$2,0)
),
"")
)</f>
        <v>0</v>
      </c>
      <c r="H2298">
        <f t="shared" si="105"/>
        <v>0</v>
      </c>
      <c r="I2298" t="str">
        <f t="shared" si="106"/>
        <v/>
      </c>
      <c r="J2298">
        <f xml:space="preserve">
_xlfn.SWITCH(E2298,
"良好サイン",H2298*VLOOKUP(F2298,参照用!$P$2:$Q$55,2,0),
"注意サイン",H2298*VLOOKUP(F2298,参照用!$P$2:$Q$55,2,0),
""
)</f>
        <v>0</v>
      </c>
      <c r="K2298" s="20">
        <f t="shared" si="107"/>
        <v>60</v>
      </c>
    </row>
    <row r="2299" spans="1:11" x14ac:dyDescent="0.2">
      <c r="A2299" s="8">
        <f>IF(INDEX(中間シート!B$1:B$149,QUOTIENT(ROW(A2299)-2, 参照用!$J$12) + 3,1)&gt;0,
INDEX(中間シート!B$1:B$149,QUOTIENT(ROW(A2299)-2, 参照用!$J$12) + 3,1),
"")</f>
        <v>46044</v>
      </c>
      <c r="B2299" s="8" t="str">
        <f>IF(INDEX(中間シート!D$1:D$149,QUOTIENT(ROW(B2299)-2, 参照用!$J$12) + 3,1)&gt;0,
INDEX(中間シート!D$1:D$149,QUOTIENT(ROW(B2299)-2, 参照用!$J$12) + 3,1),
"")</f>
        <v>夜</v>
      </c>
      <c r="C2299" s="8" t="str">
        <f>INDEX(中間シート!$A$1:$AZ$149,MATCH(A2299&amp;B2299,中間シート!$A$1:$A$149,0),MATCH(C$1,中間シート!$A$2:$AZ$2,0))</f>
        <v/>
      </c>
      <c r="D2299" s="8" t="str">
        <f>INDEX(中間シート!$A$1:$AZ$149,MATCH($A2299&amp;$B2299,中間シート!$A$1:$A$149,0),MATCH(D$1,中間シート!$A$2:$AZ$2,0))</f>
        <v/>
      </c>
      <c r="E2299" t="str">
        <f>IF(
A2299="","",
VLOOKUP(MOD(ROW(A2299)-2, 参照用!$J$12) + 1,参照用!$N$1:$P$50,2,0)
)</f>
        <v>悪化サイン</v>
      </c>
      <c r="F2299" t="str">
        <f xml:space="preserve">
IF(A2299="","",
VLOOKUP(MOD(ROW(A2299)-2, 参照用!$J$12) + 1,参照用!$N$1:$P$50,3,0)
)</f>
        <v>イライラ</v>
      </c>
      <c r="G2299">
        <f xml:space="preserve">
IF(A2299="","",
IFERROR(
INDEX(中間シート!$B:$CB,
MATCH(A2299&amp;B2299,中間シート!$A$1:$A$149,0),
MATCH(F2299,中間シート!$B$2:$CB$2,0)
),
"")
)</f>
        <v>0</v>
      </c>
      <c r="H2299">
        <f t="shared" si="105"/>
        <v>0</v>
      </c>
      <c r="I2299" t="str">
        <f t="shared" si="106"/>
        <v/>
      </c>
      <c r="J2299" t="str">
        <f xml:space="preserve">
_xlfn.SWITCH(E2299,
"良好サイン",H2299*VLOOKUP(F2299,参照用!$P$2:$Q$55,2,0),
"注意サイン",H2299*VLOOKUP(F2299,参照用!$P$2:$Q$55,2,0),
""
)</f>
        <v/>
      </c>
      <c r="K2299" s="20">
        <f t="shared" si="107"/>
        <v>60</v>
      </c>
    </row>
    <row r="2300" spans="1:11" x14ac:dyDescent="0.2">
      <c r="A2300" s="8">
        <f>IF(INDEX(中間シート!B$1:B$149,QUOTIENT(ROW(A2300)-2, 参照用!$J$12) + 3,1)&gt;0,
INDEX(中間シート!B$1:B$149,QUOTIENT(ROW(A2300)-2, 参照用!$J$12) + 3,1),
"")</f>
        <v>46044</v>
      </c>
      <c r="B2300" s="8" t="str">
        <f>IF(INDEX(中間シート!D$1:D$149,QUOTIENT(ROW(B2300)-2, 参照用!$J$12) + 3,1)&gt;0,
INDEX(中間シート!D$1:D$149,QUOTIENT(ROW(B2300)-2, 参照用!$J$12) + 3,1),
"")</f>
        <v>夜</v>
      </c>
      <c r="C2300" s="8" t="str">
        <f>INDEX(中間シート!$A$1:$AZ$149,MATCH(A2300&amp;B2300,中間シート!$A$1:$A$149,0),MATCH(C$1,中間シート!$A$2:$AZ$2,0))</f>
        <v/>
      </c>
      <c r="D2300" s="8" t="str">
        <f>INDEX(中間シート!$A$1:$AZ$149,MATCH($A2300&amp;$B2300,中間シート!$A$1:$A$149,0),MATCH(D$1,中間シート!$A$2:$AZ$2,0))</f>
        <v/>
      </c>
      <c r="E2300" t="str">
        <f>IF(
A2300="","",
VLOOKUP(MOD(ROW(A2300)-2, 参照用!$J$12) + 1,参照用!$N$1:$P$50,2,0)
)</f>
        <v>悪化サイン</v>
      </c>
      <c r="F2300" t="str">
        <f xml:space="preserve">
IF(A2300="","",
VLOOKUP(MOD(ROW(A2300)-2, 参照用!$J$12) + 1,参照用!$N$1:$P$50,3,0)
)</f>
        <v>恐怖心</v>
      </c>
      <c r="G2300">
        <f xml:space="preserve">
IF(A2300="","",
IFERROR(
INDEX(中間シート!$B:$CB,
MATCH(A2300&amp;B2300,中間シート!$A$1:$A$149,0),
MATCH(F2300,中間シート!$B$2:$CB$2,0)
),
"")
)</f>
        <v>0</v>
      </c>
      <c r="H2300">
        <f t="shared" si="105"/>
        <v>0</v>
      </c>
      <c r="I2300" t="str">
        <f t="shared" si="106"/>
        <v/>
      </c>
      <c r="J2300" t="str">
        <f xml:space="preserve">
_xlfn.SWITCH(E2300,
"良好サイン",H2300*VLOOKUP(F2300,参照用!$P$2:$Q$55,2,0),
"注意サイン",H2300*VLOOKUP(F2300,参照用!$P$2:$Q$55,2,0),
""
)</f>
        <v/>
      </c>
      <c r="K2300" s="20">
        <f t="shared" si="107"/>
        <v>60</v>
      </c>
    </row>
    <row r="2301" spans="1:11" x14ac:dyDescent="0.2">
      <c r="A2301" s="8">
        <f>IF(INDEX(中間シート!B$1:B$149,QUOTIENT(ROW(A2301)-2, 参照用!$J$12) + 3,1)&gt;0,
INDEX(中間シート!B$1:B$149,QUOTIENT(ROW(A2301)-2, 参照用!$J$12) + 3,1),
"")</f>
        <v>46044</v>
      </c>
      <c r="B2301" s="8" t="str">
        <f>IF(INDEX(中間シート!D$1:D$149,QUOTIENT(ROW(B2301)-2, 参照用!$J$12) + 3,1)&gt;0,
INDEX(中間シート!D$1:D$149,QUOTIENT(ROW(B2301)-2, 参照用!$J$12) + 3,1),
"")</f>
        <v>夜</v>
      </c>
      <c r="C2301" s="8" t="str">
        <f>INDEX(中間シート!$A$1:$AZ$149,MATCH(A2301&amp;B2301,中間シート!$A$1:$A$149,0),MATCH(C$1,中間シート!$A$2:$AZ$2,0))</f>
        <v/>
      </c>
      <c r="D2301" s="8" t="str">
        <f>INDEX(中間シート!$A$1:$AZ$149,MATCH($A2301&amp;$B2301,中間シート!$A$1:$A$149,0),MATCH(D$1,中間シート!$A$2:$AZ$2,0))</f>
        <v/>
      </c>
      <c r="E2301" t="str">
        <f>IF(
A2301="","",
VLOOKUP(MOD(ROW(A2301)-2, 参照用!$J$12) + 1,参照用!$N$1:$P$50,2,0)
)</f>
        <v>悪化サイン</v>
      </c>
      <c r="F2301" t="str">
        <f xml:space="preserve">
IF(A2301="","",
VLOOKUP(MOD(ROW(A2301)-2, 参照用!$J$12) + 1,参照用!$N$1:$P$50,3,0)
)</f>
        <v>外出不可</v>
      </c>
      <c r="G2301">
        <f xml:space="preserve">
IF(A2301="","",
IFERROR(
INDEX(中間シート!$B:$CB,
MATCH(A2301&amp;B2301,中間シート!$A$1:$A$149,0),
MATCH(F2301,中間シート!$B$2:$CB$2,0)
),
"")
)</f>
        <v>0</v>
      </c>
      <c r="H2301">
        <f t="shared" si="105"/>
        <v>0</v>
      </c>
      <c r="I2301" t="str">
        <f t="shared" si="106"/>
        <v/>
      </c>
      <c r="J2301" t="str">
        <f xml:space="preserve">
_xlfn.SWITCH(E2301,
"良好サイン",H2301*VLOOKUP(F2301,参照用!$P$2:$Q$55,2,0),
"注意サイン",H2301*VLOOKUP(F2301,参照用!$P$2:$Q$55,2,0),
""
)</f>
        <v/>
      </c>
      <c r="K2301" s="20">
        <f t="shared" si="107"/>
        <v>60</v>
      </c>
    </row>
    <row r="2302" spans="1:11" x14ac:dyDescent="0.2">
      <c r="A2302" s="8">
        <f>IF(INDEX(中間シート!B$1:B$149,QUOTIENT(ROW(A2302)-2, 参照用!$J$12) + 3,1)&gt;0,
INDEX(中間シート!B$1:B$149,QUOTIENT(ROW(A2302)-2, 参照用!$J$12) + 3,1),
"")</f>
        <v>46044</v>
      </c>
      <c r="B2302" s="8" t="str">
        <f>IF(INDEX(中間シート!D$1:D$149,QUOTIENT(ROW(B2302)-2, 参照用!$J$12) + 3,1)&gt;0,
INDEX(中間シート!D$1:D$149,QUOTIENT(ROW(B2302)-2, 参照用!$J$12) + 3,1),
"")</f>
        <v>夜</v>
      </c>
      <c r="C2302" s="8" t="str">
        <f>INDEX(中間シート!$A$1:$AZ$149,MATCH(A2302&amp;B2302,中間シート!$A$1:$A$149,0),MATCH(C$1,中間シート!$A$2:$AZ$2,0))</f>
        <v/>
      </c>
      <c r="D2302" s="8" t="str">
        <f>INDEX(中間シート!$A$1:$AZ$149,MATCH($A2302&amp;$B2302,中間シート!$A$1:$A$149,0),MATCH(D$1,中間シート!$A$2:$AZ$2,0))</f>
        <v/>
      </c>
      <c r="E2302" t="str">
        <f>IF(
A2302="","",
VLOOKUP(MOD(ROW(A2302)-2, 参照用!$J$12) + 1,参照用!$N$1:$P$50,2,0)
)</f>
        <v>悪化サイン</v>
      </c>
      <c r="F2302" t="str">
        <f xml:space="preserve">
IF(A2302="","",
VLOOKUP(MOD(ROW(A2302)-2, 参照用!$J$12) + 1,参照用!$N$1:$P$50,3,0)
)</f>
        <v>思考不能</v>
      </c>
      <c r="G2302">
        <f xml:space="preserve">
IF(A2302="","",
IFERROR(
INDEX(中間シート!$B:$CB,
MATCH(A2302&amp;B2302,中間シート!$A$1:$A$149,0),
MATCH(F2302,中間シート!$B$2:$CB$2,0)
),
"")
)</f>
        <v>0</v>
      </c>
      <c r="H2302">
        <f t="shared" si="105"/>
        <v>0</v>
      </c>
      <c r="I2302" t="str">
        <f t="shared" si="106"/>
        <v/>
      </c>
      <c r="J2302" t="str">
        <f xml:space="preserve">
_xlfn.SWITCH(E2302,
"良好サイン",H2302*VLOOKUP(F2302,参照用!$P$2:$Q$55,2,0),
"注意サイン",H2302*VLOOKUP(F2302,参照用!$P$2:$Q$55,2,0),
""
)</f>
        <v/>
      </c>
      <c r="K2302" s="20">
        <f t="shared" si="107"/>
        <v>60</v>
      </c>
    </row>
    <row r="2303" spans="1:11" x14ac:dyDescent="0.2">
      <c r="A2303" s="8">
        <f>IF(INDEX(中間シート!B$1:B$149,QUOTIENT(ROW(A2303)-2, 参照用!$J$12) + 3,1)&gt;0,
INDEX(中間シート!B$1:B$149,QUOTIENT(ROW(A2303)-2, 参照用!$J$12) + 3,1),
"")</f>
        <v>46044</v>
      </c>
      <c r="B2303" s="8" t="str">
        <f>IF(INDEX(中間シート!D$1:D$149,QUOTIENT(ROW(B2303)-2, 参照用!$J$12) + 3,1)&gt;0,
INDEX(中間シート!D$1:D$149,QUOTIENT(ROW(B2303)-2, 参照用!$J$12) + 3,1),
"")</f>
        <v>夜</v>
      </c>
      <c r="C2303" s="8" t="str">
        <f>INDEX(中間シート!$A$1:$AZ$149,MATCH(A2303&amp;B2303,中間シート!$A$1:$A$149,0),MATCH(C$1,中間シート!$A$2:$AZ$2,0))</f>
        <v/>
      </c>
      <c r="D2303" s="8" t="str">
        <f>INDEX(中間シート!$A$1:$AZ$149,MATCH($A2303&amp;$B2303,中間シート!$A$1:$A$149,0),MATCH(D$1,中間シート!$A$2:$AZ$2,0))</f>
        <v/>
      </c>
      <c r="E2303" t="str">
        <f>IF(
A2303="","",
VLOOKUP(MOD(ROW(A2303)-2, 参照用!$J$12) + 1,参照用!$N$1:$P$50,2,0)
)</f>
        <v>悪化サイン</v>
      </c>
      <c r="F2303" t="str">
        <f xml:space="preserve">
IF(A2303="","",
VLOOKUP(MOD(ROW(A2303)-2, 参照用!$J$12) + 1,参照用!$N$1:$P$50,3,0)
)</f>
        <v>人間不信</v>
      </c>
      <c r="G2303">
        <f xml:space="preserve">
IF(A2303="","",
IFERROR(
INDEX(中間シート!$B:$CB,
MATCH(A2303&amp;B2303,中間シート!$A$1:$A$149,0),
MATCH(F2303,中間シート!$B$2:$CB$2,0)
),
"")
)</f>
        <v>0</v>
      </c>
      <c r="H2303">
        <f t="shared" si="105"/>
        <v>0</v>
      </c>
      <c r="I2303" t="str">
        <f t="shared" si="106"/>
        <v/>
      </c>
      <c r="J2303" t="str">
        <f xml:space="preserve">
_xlfn.SWITCH(E2303,
"良好サイン",H2303*VLOOKUP(F2303,参照用!$P$2:$Q$55,2,0),
"注意サイン",H2303*VLOOKUP(F2303,参照用!$P$2:$Q$55,2,0),
""
)</f>
        <v/>
      </c>
      <c r="K2303" s="20">
        <f t="shared" si="107"/>
        <v>60</v>
      </c>
    </row>
    <row r="2304" spans="1:11" x14ac:dyDescent="0.2">
      <c r="A2304" s="8">
        <f>IF(INDEX(中間シート!B$1:B$149,QUOTIENT(ROW(A2304)-2, 参照用!$J$12) + 3,1)&gt;0,
INDEX(中間シート!B$1:B$149,QUOTIENT(ROW(A2304)-2, 参照用!$J$12) + 3,1),
"")</f>
        <v>46044</v>
      </c>
      <c r="B2304" s="8" t="str">
        <f>IF(INDEX(中間シート!D$1:D$149,QUOTIENT(ROW(B2304)-2, 参照用!$J$12) + 3,1)&gt;0,
INDEX(中間シート!D$1:D$149,QUOTIENT(ROW(B2304)-2, 参照用!$J$12) + 3,1),
"")</f>
        <v>夜</v>
      </c>
      <c r="C2304" s="8" t="str">
        <f>INDEX(中間シート!$A$1:$AZ$149,MATCH(A2304&amp;B2304,中間シート!$A$1:$A$149,0),MATCH(C$1,中間シート!$A$2:$AZ$2,0))</f>
        <v/>
      </c>
      <c r="D2304" s="8" t="str">
        <f>INDEX(中間シート!$A$1:$AZ$149,MATCH($A2304&amp;$B2304,中間シート!$A$1:$A$149,0),MATCH(D$1,中間シート!$A$2:$AZ$2,0))</f>
        <v/>
      </c>
      <c r="E2304" t="str">
        <f>IF(
A2304="","",
VLOOKUP(MOD(ROW(A2304)-2, 参照用!$J$12) + 1,参照用!$N$1:$P$50,2,0)
)</f>
        <v>悪化サイン</v>
      </c>
      <c r="F2304" t="str">
        <f xml:space="preserve">
IF(A2304="","",
VLOOKUP(MOD(ROW(A2304)-2, 参照用!$J$12) + 1,参照用!$N$1:$P$50,3,0)
)</f>
        <v>破壊衝動</v>
      </c>
      <c r="G2304">
        <f xml:space="preserve">
IF(A2304="","",
IFERROR(
INDEX(中間シート!$B:$CB,
MATCH(A2304&amp;B2304,中間シート!$A$1:$A$149,0),
MATCH(F2304,中間シート!$B$2:$CB$2,0)
),
"")
)</f>
        <v>0</v>
      </c>
      <c r="H2304">
        <f t="shared" si="105"/>
        <v>0</v>
      </c>
      <c r="I2304" t="str">
        <f t="shared" si="106"/>
        <v/>
      </c>
      <c r="J2304" t="str">
        <f xml:space="preserve">
_xlfn.SWITCH(E2304,
"良好サイン",H2304*VLOOKUP(F2304,参照用!$P$2:$Q$55,2,0),
"注意サイン",H2304*VLOOKUP(F2304,参照用!$P$2:$Q$55,2,0),
""
)</f>
        <v/>
      </c>
      <c r="K2304" s="20">
        <f t="shared" si="107"/>
        <v>60</v>
      </c>
    </row>
    <row r="2305" spans="1:11" x14ac:dyDescent="0.2">
      <c r="A2305" s="8">
        <f>IF(INDEX(中間シート!B$1:B$149,QUOTIENT(ROW(A2305)-2, 参照用!$J$12) + 3,1)&gt;0,
INDEX(中間シート!B$1:B$149,QUOTIENT(ROW(A2305)-2, 参照用!$J$12) + 3,1),
"")</f>
        <v>46044</v>
      </c>
      <c r="B2305" s="8" t="str">
        <f>IF(INDEX(中間シート!D$1:D$149,QUOTIENT(ROW(B2305)-2, 参照用!$J$12) + 3,1)&gt;0,
INDEX(中間シート!D$1:D$149,QUOTIENT(ROW(B2305)-2, 参照用!$J$12) + 3,1),
"")</f>
        <v>夜</v>
      </c>
      <c r="C2305" s="8" t="str">
        <f>INDEX(中間シート!$A$1:$AZ$149,MATCH(A2305&amp;B2305,中間シート!$A$1:$A$149,0),MATCH(C$1,中間シート!$A$2:$AZ$2,0))</f>
        <v/>
      </c>
      <c r="D2305" s="8" t="str">
        <f>INDEX(中間シート!$A$1:$AZ$149,MATCH($A2305&amp;$B2305,中間シート!$A$1:$A$149,0),MATCH(D$1,中間シート!$A$2:$AZ$2,0))</f>
        <v/>
      </c>
      <c r="E2305" t="str">
        <f>IF(
A2305="","",
VLOOKUP(MOD(ROW(A2305)-2, 参照用!$J$12) + 1,参照用!$N$1:$P$50,2,0)
)</f>
        <v>リカバリー</v>
      </c>
      <c r="F2305" t="str">
        <f xml:space="preserve">
IF(A2305="","",
VLOOKUP(MOD(ROW(A2305)-2, 参照用!$J$12) + 1,参照用!$N$1:$P$50,3,0)
)</f>
        <v>ストレッチ</v>
      </c>
      <c r="G2305">
        <f xml:space="preserve">
IF(A2305="","",
IFERROR(
INDEX(中間シート!$B:$CB,
MATCH(A2305&amp;B2305,中間シート!$A$1:$A$149,0),
MATCH(F2305,中間シート!$B$2:$CB$2,0)
),
"")
)</f>
        <v>0</v>
      </c>
      <c r="H2305">
        <f t="shared" si="105"/>
        <v>0</v>
      </c>
      <c r="I2305" t="str">
        <f t="shared" si="106"/>
        <v/>
      </c>
      <c r="J2305" t="str">
        <f xml:space="preserve">
_xlfn.SWITCH(E2305,
"良好サイン",H2305*VLOOKUP(F2305,参照用!$P$2:$Q$55,2,0),
"注意サイン",H2305*VLOOKUP(F2305,参照用!$P$2:$Q$55,2,0),
""
)</f>
        <v/>
      </c>
      <c r="K2305" s="20">
        <f t="shared" si="107"/>
        <v>60</v>
      </c>
    </row>
    <row r="2306" spans="1:11" x14ac:dyDescent="0.2">
      <c r="A2306" s="8">
        <f>IF(INDEX(中間シート!B$1:B$149,QUOTIENT(ROW(A2306)-2, 参照用!$J$12) + 3,1)&gt;0,
INDEX(中間シート!B$1:B$149,QUOTIENT(ROW(A2306)-2, 参照用!$J$12) + 3,1),
"")</f>
        <v>46044</v>
      </c>
      <c r="B2306" s="8" t="str">
        <f>IF(INDEX(中間シート!D$1:D$149,QUOTIENT(ROW(B2306)-2, 参照用!$J$12) + 3,1)&gt;0,
INDEX(中間シート!D$1:D$149,QUOTIENT(ROW(B2306)-2, 参照用!$J$12) + 3,1),
"")</f>
        <v>夜</v>
      </c>
      <c r="C2306" s="8" t="str">
        <f>INDEX(中間シート!$A$1:$AZ$149,MATCH(A2306&amp;B2306,中間シート!$A$1:$A$149,0),MATCH(C$1,中間シート!$A$2:$AZ$2,0))</f>
        <v/>
      </c>
      <c r="D2306" s="8" t="str">
        <f>INDEX(中間シート!$A$1:$AZ$149,MATCH($A2306&amp;$B2306,中間シート!$A$1:$A$149,0),MATCH(D$1,中間シート!$A$2:$AZ$2,0))</f>
        <v/>
      </c>
      <c r="E2306" t="str">
        <f>IF(
A2306="","",
VLOOKUP(MOD(ROW(A2306)-2, 参照用!$J$12) + 1,参照用!$N$1:$P$50,2,0)
)</f>
        <v>リカバリー</v>
      </c>
      <c r="F2306" t="str">
        <f xml:space="preserve">
IF(A2306="","",
VLOOKUP(MOD(ROW(A2306)-2, 参照用!$J$12) + 1,参照用!$N$1:$P$50,3,0)
)</f>
        <v>仮眠</v>
      </c>
      <c r="G2306">
        <f xml:space="preserve">
IF(A2306="","",
IFERROR(
INDEX(中間シート!$B:$CB,
MATCH(A2306&amp;B2306,中間シート!$A$1:$A$149,0),
MATCH(F2306,中間シート!$B$2:$CB$2,0)
),
"")
)</f>
        <v>0</v>
      </c>
      <c r="H2306">
        <f t="shared" si="105"/>
        <v>0</v>
      </c>
      <c r="I2306" t="str">
        <f t="shared" si="106"/>
        <v/>
      </c>
      <c r="J2306" t="str">
        <f xml:space="preserve">
_xlfn.SWITCH(E2306,
"良好サイン",H2306*VLOOKUP(F2306,参照用!$P$2:$Q$55,2,0),
"注意サイン",H2306*VLOOKUP(F2306,参照用!$P$2:$Q$55,2,0),
""
)</f>
        <v/>
      </c>
      <c r="K2306" s="20">
        <f t="shared" si="107"/>
        <v>60</v>
      </c>
    </row>
    <row r="2307" spans="1:11" x14ac:dyDescent="0.2">
      <c r="A2307" s="8">
        <f>IF(INDEX(中間シート!B$1:B$149,QUOTIENT(ROW(A2307)-2, 参照用!$J$12) + 3,1)&gt;0,
INDEX(中間シート!B$1:B$149,QUOTIENT(ROW(A2307)-2, 参照用!$J$12) + 3,1),
"")</f>
        <v>46044</v>
      </c>
      <c r="B2307" s="8" t="str">
        <f>IF(INDEX(中間シート!D$1:D$149,QUOTIENT(ROW(B2307)-2, 参照用!$J$12) + 3,1)&gt;0,
INDEX(中間シート!D$1:D$149,QUOTIENT(ROW(B2307)-2, 参照用!$J$12) + 3,1),
"")</f>
        <v>夜</v>
      </c>
      <c r="C2307" s="8" t="str">
        <f>INDEX(中間シート!$A$1:$AZ$149,MATCH(A2307&amp;B2307,中間シート!$A$1:$A$149,0),MATCH(C$1,中間シート!$A$2:$AZ$2,0))</f>
        <v/>
      </c>
      <c r="D2307" s="8" t="str">
        <f>INDEX(中間シート!$A$1:$AZ$149,MATCH($A2307&amp;$B2307,中間シート!$A$1:$A$149,0),MATCH(D$1,中間シート!$A$2:$AZ$2,0))</f>
        <v/>
      </c>
      <c r="E2307" t="str">
        <f>IF(
A2307="","",
VLOOKUP(MOD(ROW(A2307)-2, 参照用!$J$12) + 1,参照用!$N$1:$P$50,2,0)
)</f>
        <v>リカバリー</v>
      </c>
      <c r="F2307" t="str">
        <f xml:space="preserve">
IF(A2307="","",
VLOOKUP(MOD(ROW(A2307)-2, 参照用!$J$12) + 1,参照用!$N$1:$P$50,3,0)
)</f>
        <v>音楽</v>
      </c>
      <c r="G2307">
        <f xml:space="preserve">
IF(A2307="","",
IFERROR(
INDEX(中間シート!$B:$CB,
MATCH(A2307&amp;B2307,中間シート!$A$1:$A$149,0),
MATCH(F2307,中間シート!$B$2:$CB$2,0)
),
"")
)</f>
        <v>0</v>
      </c>
      <c r="H2307">
        <f t="shared" ref="H2307:H2370" si="108">IFERROR(IF(VALUE(G2307)&gt;100,"",VALUE(G2307)),"")</f>
        <v>0</v>
      </c>
      <c r="I2307" t="str">
        <f t="shared" ref="I2307:I2370" si="109">IF(H2307="",G2307,"")</f>
        <v/>
      </c>
      <c r="J2307" t="str">
        <f xml:space="preserve">
_xlfn.SWITCH(E2307,
"良好サイン",H2307*VLOOKUP(F2307,参照用!$P$2:$Q$55,2,0),
"注意サイン",H2307*VLOOKUP(F2307,参照用!$P$2:$Q$55,2,0),
""
)</f>
        <v/>
      </c>
      <c r="K2307" s="20">
        <f t="shared" ref="K2307:K2370" si="110">IFERROR(IF(A2307="","",(60+SUMIFS($J$1:$J$3999,$A$1:$A$3999,A2307,$B$1:$B$3999,B2307)))
/
(1+SUMIFS(H:H,A:A,A2307,B:B,B2307,E:E,"悪化サイン")),"")</f>
        <v>60</v>
      </c>
    </row>
    <row r="2308" spans="1:11" x14ac:dyDescent="0.2">
      <c r="A2308" s="8">
        <f>IF(INDEX(中間シート!B$1:B$149,QUOTIENT(ROW(A2308)-2, 参照用!$J$12) + 3,1)&gt;0,
INDEX(中間シート!B$1:B$149,QUOTIENT(ROW(A2308)-2, 参照用!$J$12) + 3,1),
"")</f>
        <v>46044</v>
      </c>
      <c r="B2308" s="8" t="str">
        <f>IF(INDEX(中間シート!D$1:D$149,QUOTIENT(ROW(B2308)-2, 参照用!$J$12) + 3,1)&gt;0,
INDEX(中間シート!D$1:D$149,QUOTIENT(ROW(B2308)-2, 参照用!$J$12) + 3,1),
"")</f>
        <v>夜</v>
      </c>
      <c r="C2308" s="8" t="str">
        <f>INDEX(中間シート!$A$1:$AZ$149,MATCH(A2308&amp;B2308,中間シート!$A$1:$A$149,0),MATCH(C$1,中間シート!$A$2:$AZ$2,0))</f>
        <v/>
      </c>
      <c r="D2308" s="8" t="str">
        <f>INDEX(中間シート!$A$1:$AZ$149,MATCH($A2308&amp;$B2308,中間シート!$A$1:$A$149,0),MATCH(D$1,中間シート!$A$2:$AZ$2,0))</f>
        <v/>
      </c>
      <c r="E2308" t="str">
        <f>IF(
A2308="","",
VLOOKUP(MOD(ROW(A2308)-2, 参照用!$J$12) + 1,参照用!$N$1:$P$50,2,0)
)</f>
        <v>リカバリー</v>
      </c>
      <c r="F2308" t="str">
        <f xml:space="preserve">
IF(A2308="","",
VLOOKUP(MOD(ROW(A2308)-2, 参照用!$J$12) + 1,参照用!$N$1:$P$50,3,0)
)</f>
        <v>頓服</v>
      </c>
      <c r="G2308">
        <f xml:space="preserve">
IF(A2308="","",
IFERROR(
INDEX(中間シート!$B:$CB,
MATCH(A2308&amp;B2308,中間シート!$A$1:$A$149,0),
MATCH(F2308,中間シート!$B$2:$CB$2,0)
),
"")
)</f>
        <v>0</v>
      </c>
      <c r="H2308">
        <f t="shared" si="108"/>
        <v>0</v>
      </c>
      <c r="I2308" t="str">
        <f t="shared" si="109"/>
        <v/>
      </c>
      <c r="J2308" t="str">
        <f xml:space="preserve">
_xlfn.SWITCH(E2308,
"良好サイン",H2308*VLOOKUP(F2308,参照用!$P$2:$Q$55,2,0),
"注意サイン",H2308*VLOOKUP(F2308,参照用!$P$2:$Q$55,2,0),
""
)</f>
        <v/>
      </c>
      <c r="K2308" s="20">
        <f t="shared" si="110"/>
        <v>60</v>
      </c>
    </row>
    <row r="2309" spans="1:11" x14ac:dyDescent="0.2">
      <c r="A2309" s="8">
        <f>IF(INDEX(中間シート!B$1:B$149,QUOTIENT(ROW(A2309)-2, 参照用!$J$12) + 3,1)&gt;0,
INDEX(中間シート!B$1:B$149,QUOTIENT(ROW(A2309)-2, 参照用!$J$12) + 3,1),
"")</f>
        <v>46044</v>
      </c>
      <c r="B2309" s="8" t="str">
        <f>IF(INDEX(中間シート!D$1:D$149,QUOTIENT(ROW(B2309)-2, 参照用!$J$12) + 3,1)&gt;0,
INDEX(中間シート!D$1:D$149,QUOTIENT(ROW(B2309)-2, 参照用!$J$12) + 3,1),
"")</f>
        <v>夜</v>
      </c>
      <c r="C2309" s="8" t="str">
        <f>INDEX(中間シート!$A$1:$AZ$149,MATCH(A2309&amp;B2309,中間シート!$A$1:$A$149,0),MATCH(C$1,中間シート!$A$2:$AZ$2,0))</f>
        <v/>
      </c>
      <c r="D2309" s="8" t="str">
        <f>INDEX(中間シート!$A$1:$AZ$149,MATCH($A2309&amp;$B2309,中間シート!$A$1:$A$149,0),MATCH(D$1,中間シート!$A$2:$AZ$2,0))</f>
        <v/>
      </c>
      <c r="E2309" t="str">
        <f>IF(
A2309="","",
VLOOKUP(MOD(ROW(A2309)-2, 参照用!$J$12) + 1,参照用!$N$1:$P$50,2,0)
)</f>
        <v>リカバリー</v>
      </c>
      <c r="F2309" t="str">
        <f xml:space="preserve">
IF(A2309="","",
VLOOKUP(MOD(ROW(A2309)-2, 参照用!$J$12) + 1,参照用!$N$1:$P$50,3,0)
)</f>
        <v>散歩</v>
      </c>
      <c r="G2309">
        <f xml:space="preserve">
IF(A2309="","",
IFERROR(
INDEX(中間シート!$B:$CB,
MATCH(A2309&amp;B2309,中間シート!$A$1:$A$149,0),
MATCH(F2309,中間シート!$B$2:$CB$2,0)
),
"")
)</f>
        <v>0</v>
      </c>
      <c r="H2309">
        <f t="shared" si="108"/>
        <v>0</v>
      </c>
      <c r="I2309" t="str">
        <f t="shared" si="109"/>
        <v/>
      </c>
      <c r="J2309" t="str">
        <f xml:space="preserve">
_xlfn.SWITCH(E2309,
"良好サイン",H2309*VLOOKUP(F2309,参照用!$P$2:$Q$55,2,0),
"注意サイン",H2309*VLOOKUP(F2309,参照用!$P$2:$Q$55,2,0),
""
)</f>
        <v/>
      </c>
      <c r="K2309" s="20">
        <f t="shared" si="110"/>
        <v>60</v>
      </c>
    </row>
    <row r="2310" spans="1:11" x14ac:dyDescent="0.2">
      <c r="A2310" s="8">
        <f>IF(INDEX(中間シート!B$1:B$149,QUOTIENT(ROW(A2310)-2, 参照用!$J$12) + 3,1)&gt;0,
INDEX(中間シート!B$1:B$149,QUOTIENT(ROW(A2310)-2, 参照用!$J$12) + 3,1),
"")</f>
        <v>46044</v>
      </c>
      <c r="B2310" s="8" t="str">
        <f>IF(INDEX(中間シート!D$1:D$149,QUOTIENT(ROW(B2310)-2, 参照用!$J$12) + 3,1)&gt;0,
INDEX(中間シート!D$1:D$149,QUOTIENT(ROW(B2310)-2, 参照用!$J$12) + 3,1),
"")</f>
        <v>夜</v>
      </c>
      <c r="C2310" s="8" t="str">
        <f>INDEX(中間シート!$A$1:$AZ$149,MATCH(A2310&amp;B2310,中間シート!$A$1:$A$149,0),MATCH(C$1,中間シート!$A$2:$AZ$2,0))</f>
        <v/>
      </c>
      <c r="D2310" s="8" t="str">
        <f>INDEX(中間シート!$A$1:$AZ$149,MATCH($A2310&amp;$B2310,中間シート!$A$1:$A$149,0),MATCH(D$1,中間シート!$A$2:$AZ$2,0))</f>
        <v/>
      </c>
      <c r="E2310" t="str">
        <f>IF(
A2310="","",
VLOOKUP(MOD(ROW(A2310)-2, 参照用!$J$12) + 1,参照用!$N$1:$P$50,2,0)
)</f>
        <v>服薬</v>
      </c>
      <c r="F2310" t="str">
        <f xml:space="preserve">
IF(A2310="","",
VLOOKUP(MOD(ROW(A2310)-2, 参照用!$J$12) + 1,参照用!$N$1:$P$50,3,0)
)</f>
        <v>いつもの薬</v>
      </c>
      <c r="G2310">
        <f xml:space="preserve">
IF(A2310="","",
IFERROR(
INDEX(中間シート!$B:$CB,
MATCH(A2310&amp;B2310,中間シート!$A$1:$A$149,0),
MATCH(F2310,中間シート!$B$2:$CB$2,0)
),
"")
)</f>
        <v>0</v>
      </c>
      <c r="H2310">
        <f t="shared" si="108"/>
        <v>0</v>
      </c>
      <c r="I2310" t="str">
        <f t="shared" si="109"/>
        <v/>
      </c>
      <c r="J2310" t="str">
        <f xml:space="preserve">
_xlfn.SWITCH(E2310,
"良好サイン",H2310*VLOOKUP(F2310,参照用!$P$2:$Q$55,2,0),
"注意サイン",H2310*VLOOKUP(F2310,参照用!$P$2:$Q$55,2,0),
""
)</f>
        <v/>
      </c>
      <c r="K2310" s="20">
        <f t="shared" si="110"/>
        <v>60</v>
      </c>
    </row>
    <row r="2311" spans="1:11" x14ac:dyDescent="0.2">
      <c r="A2311" s="8">
        <f>IF(INDEX(中間シート!B$1:B$149,QUOTIENT(ROW(A2311)-2, 参照用!$J$12) + 3,1)&gt;0,
INDEX(中間シート!B$1:B$149,QUOTIENT(ROW(A2311)-2, 参照用!$J$12) + 3,1),
"")</f>
        <v>46044</v>
      </c>
      <c r="B2311" s="8" t="str">
        <f>IF(INDEX(中間シート!D$1:D$149,QUOTIENT(ROW(B2311)-2, 参照用!$J$12) + 3,1)&gt;0,
INDEX(中間シート!D$1:D$149,QUOTIENT(ROW(B2311)-2, 参照用!$J$12) + 3,1),
"")</f>
        <v>夜</v>
      </c>
      <c r="C2311" s="8" t="str">
        <f>INDEX(中間シート!$A$1:$AZ$149,MATCH(A2311&amp;B2311,中間シート!$A$1:$A$149,0),MATCH(C$1,中間シート!$A$2:$AZ$2,0))</f>
        <v/>
      </c>
      <c r="D2311" s="8" t="str">
        <f>INDEX(中間シート!$A$1:$AZ$149,MATCH($A2311&amp;$B2311,中間シート!$A$1:$A$149,0),MATCH(D$1,中間シート!$A$2:$AZ$2,0))</f>
        <v/>
      </c>
      <c r="E2311" t="str">
        <f>IF(
A2311="","",
VLOOKUP(MOD(ROW(A2311)-2, 参照用!$J$12) + 1,参照用!$N$1:$P$50,2,0)
)</f>
        <v>備考</v>
      </c>
      <c r="F2311" t="str">
        <f xml:space="preserve">
IF(A2311="","",
VLOOKUP(MOD(ROW(A2311)-2, 参照用!$J$12) + 1,参照用!$N$1:$P$50,3,0)
)</f>
        <v>コメント</v>
      </c>
      <c r="G2311" t="str">
        <f xml:space="preserve">
IF(A2311="","",
IFERROR(
INDEX(中間シート!$B:$CB,
MATCH(A2311&amp;B2311,中間シート!$A$1:$A$149,0),
MATCH(F2311,中間シート!$B$2:$CB$2,0)
),
"")
)</f>
        <v/>
      </c>
      <c r="H2311" t="str">
        <f t="shared" si="108"/>
        <v/>
      </c>
      <c r="I2311" t="str">
        <f t="shared" si="109"/>
        <v/>
      </c>
      <c r="J2311" t="str">
        <f xml:space="preserve">
_xlfn.SWITCH(E2311,
"良好サイン",H2311*VLOOKUP(F2311,参照用!$P$2:$Q$55,2,0),
"注意サイン",H2311*VLOOKUP(F2311,参照用!$P$2:$Q$55,2,0),
""
)</f>
        <v/>
      </c>
      <c r="K2311" s="20">
        <f t="shared" si="110"/>
        <v>60</v>
      </c>
    </row>
    <row r="2312" spans="1:11" x14ac:dyDescent="0.2">
      <c r="A2312" s="8">
        <f>IF(INDEX(中間シート!B$1:B$149,QUOTIENT(ROW(A2312)-2, 参照用!$J$12) + 3,1)&gt;0,
INDEX(中間シート!B$1:B$149,QUOTIENT(ROW(A2312)-2, 参照用!$J$12) + 3,1),
"")</f>
        <v>46045</v>
      </c>
      <c r="B2312" s="8" t="str">
        <f>IF(INDEX(中間シート!D$1:D$149,QUOTIENT(ROW(B2312)-2, 参照用!$J$12) + 3,1)&gt;0,
INDEX(中間シート!D$1:D$149,QUOTIENT(ROW(B2312)-2, 参照用!$J$12) + 3,1),
"")</f>
        <v>朝</v>
      </c>
      <c r="C2312" s="8" t="str">
        <f>INDEX(中間シート!$A$1:$AZ$149,MATCH(A2312&amp;B2312,中間シート!$A$1:$A$149,0),MATCH(C$1,中間シート!$A$2:$AZ$2,0))</f>
        <v/>
      </c>
      <c r="D2312" s="8" t="str">
        <f>INDEX(中間シート!$A$1:$AZ$149,MATCH($A2312&amp;$B2312,中間シート!$A$1:$A$149,0),MATCH(D$1,中間シート!$A$2:$AZ$2,0))</f>
        <v/>
      </c>
      <c r="E2312" t="str">
        <f>IF(
A2312="","",
VLOOKUP(MOD(ROW(A2312)-2, 参照用!$J$12) + 1,参照用!$N$1:$P$50,2,0)
)</f>
        <v>日付</v>
      </c>
      <c r="F2312" t="str">
        <f xml:space="preserve">
IF(A2312="","",
VLOOKUP(MOD(ROW(A2312)-2, 参照用!$J$12) + 1,参照用!$N$1:$P$50,3,0)
)</f>
        <v>日付</v>
      </c>
      <c r="G2312">
        <f xml:space="preserve">
IF(A2312="","",
IFERROR(
INDEX(中間シート!$B:$CB,
MATCH(A2312&amp;B2312,中間シート!$A$1:$A$149,0),
MATCH(F2312,中間シート!$B$2:$CB$2,0)
),
"")
)</f>
        <v>46045</v>
      </c>
      <c r="H2312" t="str">
        <f t="shared" si="108"/>
        <v/>
      </c>
      <c r="I2312">
        <f t="shared" si="109"/>
        <v>46045</v>
      </c>
      <c r="J2312" t="str">
        <f xml:space="preserve">
_xlfn.SWITCH(E2312,
"良好サイン",H2312*VLOOKUP(F2312,参照用!$P$2:$Q$55,2,0),
"注意サイン",H2312*VLOOKUP(F2312,参照用!$P$2:$Q$55,2,0),
""
)</f>
        <v/>
      </c>
      <c r="K2312" s="20">
        <f t="shared" si="110"/>
        <v>60</v>
      </c>
    </row>
    <row r="2313" spans="1:11" x14ac:dyDescent="0.2">
      <c r="A2313" s="8">
        <f>IF(INDEX(中間シート!B$1:B$149,QUOTIENT(ROW(A2313)-2, 参照用!$J$12) + 3,1)&gt;0,
INDEX(中間シート!B$1:B$149,QUOTIENT(ROW(A2313)-2, 参照用!$J$12) + 3,1),
"")</f>
        <v>46045</v>
      </c>
      <c r="B2313" s="8" t="str">
        <f>IF(INDEX(中間シート!D$1:D$149,QUOTIENT(ROW(B2313)-2, 参照用!$J$12) + 3,1)&gt;0,
INDEX(中間シート!D$1:D$149,QUOTIENT(ROW(B2313)-2, 参照用!$J$12) + 3,1),
"")</f>
        <v>朝</v>
      </c>
      <c r="C2313" s="8" t="str">
        <f>INDEX(中間シート!$A$1:$AZ$149,MATCH(A2313&amp;B2313,中間シート!$A$1:$A$149,0),MATCH(C$1,中間シート!$A$2:$AZ$2,0))</f>
        <v/>
      </c>
      <c r="D2313" s="8" t="str">
        <f>INDEX(中間シート!$A$1:$AZ$149,MATCH($A2313&amp;$B2313,中間シート!$A$1:$A$149,0),MATCH(D$1,中間シート!$A$2:$AZ$2,0))</f>
        <v/>
      </c>
      <c r="E2313" t="str">
        <f>IF(
A2313="","",
VLOOKUP(MOD(ROW(A2313)-2, 参照用!$J$12) + 1,参照用!$N$1:$P$50,2,0)
)</f>
        <v>曜日</v>
      </c>
      <c r="F2313" t="str">
        <f xml:space="preserve">
IF(A2313="","",
VLOOKUP(MOD(ROW(A2313)-2, 参照用!$J$12) + 1,参照用!$N$1:$P$50,3,0)
)</f>
        <v>曜日</v>
      </c>
      <c r="G2313" t="str">
        <f xml:space="preserve">
IF(A2313="","",
IFERROR(
INDEX(中間シート!$B:$CB,
MATCH(A2313&amp;B2313,中間シート!$A$1:$A$149,0),
MATCH(F2313,中間シート!$B$2:$CB$2,0)
),
"")
)</f>
        <v>金</v>
      </c>
      <c r="H2313" t="str">
        <f t="shared" si="108"/>
        <v/>
      </c>
      <c r="I2313" t="str">
        <f t="shared" si="109"/>
        <v>金</v>
      </c>
      <c r="J2313" t="str">
        <f xml:space="preserve">
_xlfn.SWITCH(E2313,
"良好サイン",H2313*VLOOKUP(F2313,参照用!$P$2:$Q$55,2,0),
"注意サイン",H2313*VLOOKUP(F2313,参照用!$P$2:$Q$55,2,0),
""
)</f>
        <v/>
      </c>
      <c r="K2313" s="20">
        <f t="shared" si="110"/>
        <v>60</v>
      </c>
    </row>
    <row r="2314" spans="1:11" x14ac:dyDescent="0.2">
      <c r="A2314" s="8">
        <f>IF(INDEX(中間シート!B$1:B$149,QUOTIENT(ROW(A2314)-2, 参照用!$J$12) + 3,1)&gt;0,
INDEX(中間シート!B$1:B$149,QUOTIENT(ROW(A2314)-2, 参照用!$J$12) + 3,1),
"")</f>
        <v>46045</v>
      </c>
      <c r="B2314" s="8" t="str">
        <f>IF(INDEX(中間シート!D$1:D$149,QUOTIENT(ROW(B2314)-2, 参照用!$J$12) + 3,1)&gt;0,
INDEX(中間シート!D$1:D$149,QUOTIENT(ROW(B2314)-2, 参照用!$J$12) + 3,1),
"")</f>
        <v>朝</v>
      </c>
      <c r="C2314" s="8" t="str">
        <f>INDEX(中間シート!$A$1:$AZ$149,MATCH(A2314&amp;B2314,中間シート!$A$1:$A$149,0),MATCH(C$1,中間シート!$A$2:$AZ$2,0))</f>
        <v/>
      </c>
      <c r="D2314" s="8" t="str">
        <f>INDEX(中間シート!$A$1:$AZ$149,MATCH($A2314&amp;$B2314,中間シート!$A$1:$A$149,0),MATCH(D$1,中間シート!$A$2:$AZ$2,0))</f>
        <v/>
      </c>
      <c r="E2314" t="str">
        <f>IF(
A2314="","",
VLOOKUP(MOD(ROW(A2314)-2, 参照用!$J$12) + 1,参照用!$N$1:$P$50,2,0)
)</f>
        <v>時間帯</v>
      </c>
      <c r="F2314" t="str">
        <f xml:space="preserve">
IF(A2314="","",
VLOOKUP(MOD(ROW(A2314)-2, 参照用!$J$12) + 1,参照用!$N$1:$P$50,3,0)
)</f>
        <v>時間帯</v>
      </c>
      <c r="G2314" t="str">
        <f xml:space="preserve">
IF(A2314="","",
IFERROR(
INDEX(中間シート!$B:$CB,
MATCH(A2314&amp;B2314,中間シート!$A$1:$A$149,0),
MATCH(F2314,中間シート!$B$2:$CB$2,0)
),
"")
)</f>
        <v>朝</v>
      </c>
      <c r="H2314" t="str">
        <f t="shared" si="108"/>
        <v/>
      </c>
      <c r="I2314" t="str">
        <f t="shared" si="109"/>
        <v>朝</v>
      </c>
      <c r="J2314" t="str">
        <f xml:space="preserve">
_xlfn.SWITCH(E2314,
"良好サイン",H2314*VLOOKUP(F2314,参照用!$P$2:$Q$55,2,0),
"注意サイン",H2314*VLOOKUP(F2314,参照用!$P$2:$Q$55,2,0),
""
)</f>
        <v/>
      </c>
      <c r="K2314" s="20">
        <f t="shared" si="110"/>
        <v>60</v>
      </c>
    </row>
    <row r="2315" spans="1:11" x14ac:dyDescent="0.2">
      <c r="A2315" s="8">
        <f>IF(INDEX(中間シート!B$1:B$149,QUOTIENT(ROW(A2315)-2, 参照用!$J$12) + 3,1)&gt;0,
INDEX(中間シート!B$1:B$149,QUOTIENT(ROW(A2315)-2, 参照用!$J$12) + 3,1),
"")</f>
        <v>46045</v>
      </c>
      <c r="B2315" s="8" t="str">
        <f>IF(INDEX(中間シート!D$1:D$149,QUOTIENT(ROW(B2315)-2, 参照用!$J$12) + 3,1)&gt;0,
INDEX(中間シート!D$1:D$149,QUOTIENT(ROW(B2315)-2, 参照用!$J$12) + 3,1),
"")</f>
        <v>朝</v>
      </c>
      <c r="C2315" s="8" t="str">
        <f>INDEX(中間シート!$A$1:$AZ$149,MATCH(A2315&amp;B2315,中間シート!$A$1:$A$149,0),MATCH(C$1,中間シート!$A$2:$AZ$2,0))</f>
        <v/>
      </c>
      <c r="D2315" s="8" t="str">
        <f>INDEX(中間シート!$A$1:$AZ$149,MATCH($A2315&amp;$B2315,中間シート!$A$1:$A$149,0),MATCH(D$1,中間シート!$A$2:$AZ$2,0))</f>
        <v/>
      </c>
      <c r="E2315" t="str">
        <f>IF(
A2315="","",
VLOOKUP(MOD(ROW(A2315)-2, 参照用!$J$12) + 1,参照用!$N$1:$P$50,2,0)
)</f>
        <v>気候</v>
      </c>
      <c r="F2315" t="str">
        <f xml:space="preserve">
IF(A2315="","",
VLOOKUP(MOD(ROW(A2315)-2, 参照用!$J$12) + 1,参照用!$N$1:$P$50,3,0)
)</f>
        <v>天気</v>
      </c>
      <c r="G2315" t="str">
        <f xml:space="preserve">
IF(A2315="","",
IFERROR(
INDEX(中間シート!$B:$CB,
MATCH(A2315&amp;B2315,中間シート!$A$1:$A$149,0),
MATCH(F2315,中間シート!$B$2:$CB$2,0)
),
"")
)</f>
        <v/>
      </c>
      <c r="H2315" t="str">
        <f t="shared" si="108"/>
        <v/>
      </c>
      <c r="I2315" t="str">
        <f t="shared" si="109"/>
        <v/>
      </c>
      <c r="J2315" t="str">
        <f xml:space="preserve">
_xlfn.SWITCH(E2315,
"良好サイン",H2315*VLOOKUP(F2315,参照用!$P$2:$Q$55,2,0),
"注意サイン",H2315*VLOOKUP(F2315,参照用!$P$2:$Q$55,2,0),
""
)</f>
        <v/>
      </c>
      <c r="K2315" s="20">
        <f t="shared" si="110"/>
        <v>60</v>
      </c>
    </row>
    <row r="2316" spans="1:11" x14ac:dyDescent="0.2">
      <c r="A2316" s="8">
        <f>IF(INDEX(中間シート!B$1:B$149,QUOTIENT(ROW(A2316)-2, 参照用!$J$12) + 3,1)&gt;0,
INDEX(中間シート!B$1:B$149,QUOTIENT(ROW(A2316)-2, 参照用!$J$12) + 3,1),
"")</f>
        <v>46045</v>
      </c>
      <c r="B2316" s="8" t="str">
        <f>IF(INDEX(中間シート!D$1:D$149,QUOTIENT(ROW(B2316)-2, 参照用!$J$12) + 3,1)&gt;0,
INDEX(中間シート!D$1:D$149,QUOTIENT(ROW(B2316)-2, 参照用!$J$12) + 3,1),
"")</f>
        <v>朝</v>
      </c>
      <c r="C2316" s="8" t="str">
        <f>INDEX(中間シート!$A$1:$AZ$149,MATCH(A2316&amp;B2316,中間シート!$A$1:$A$149,0),MATCH(C$1,中間シート!$A$2:$AZ$2,0))</f>
        <v/>
      </c>
      <c r="D2316" s="8" t="str">
        <f>INDEX(中間シート!$A$1:$AZ$149,MATCH($A2316&amp;$B2316,中間シート!$A$1:$A$149,0),MATCH(D$1,中間シート!$A$2:$AZ$2,0))</f>
        <v/>
      </c>
      <c r="E2316" t="str">
        <f>IF(
A2316="","",
VLOOKUP(MOD(ROW(A2316)-2, 参照用!$J$12) + 1,参照用!$N$1:$P$50,2,0)
)</f>
        <v>気候</v>
      </c>
      <c r="F2316" t="str">
        <f xml:space="preserve">
IF(A2316="","",
VLOOKUP(MOD(ROW(A2316)-2, 参照用!$J$12) + 1,参照用!$N$1:$P$50,3,0)
)</f>
        <v>気温</v>
      </c>
      <c r="G2316" t="str">
        <f xml:space="preserve">
IF(A2316="","",
IFERROR(
INDEX(中間シート!$B:$CB,
MATCH(A2316&amp;B2316,中間シート!$A$1:$A$149,0),
MATCH(F2316,中間シート!$B$2:$CB$2,0)
),
"")
)</f>
        <v/>
      </c>
      <c r="H2316" t="str">
        <f t="shared" si="108"/>
        <v/>
      </c>
      <c r="I2316" t="str">
        <f t="shared" si="109"/>
        <v/>
      </c>
      <c r="J2316" t="str">
        <f xml:space="preserve">
_xlfn.SWITCH(E2316,
"良好サイン",H2316*VLOOKUP(F2316,参照用!$P$2:$Q$55,2,0),
"注意サイン",H2316*VLOOKUP(F2316,参照用!$P$2:$Q$55,2,0),
""
)</f>
        <v/>
      </c>
      <c r="K2316" s="20">
        <f t="shared" si="110"/>
        <v>60</v>
      </c>
    </row>
    <row r="2317" spans="1:11" x14ac:dyDescent="0.2">
      <c r="A2317" s="8">
        <f>IF(INDEX(中間シート!B$1:B$149,QUOTIENT(ROW(A2317)-2, 参照用!$J$12) + 3,1)&gt;0,
INDEX(中間シート!B$1:B$149,QUOTIENT(ROW(A2317)-2, 参照用!$J$12) + 3,1),
"")</f>
        <v>46045</v>
      </c>
      <c r="B2317" s="8" t="str">
        <f>IF(INDEX(中間シート!D$1:D$149,QUOTIENT(ROW(B2317)-2, 参照用!$J$12) + 3,1)&gt;0,
INDEX(中間シート!D$1:D$149,QUOTIENT(ROW(B2317)-2, 参照用!$J$12) + 3,1),
"")</f>
        <v>朝</v>
      </c>
      <c r="C2317" s="8" t="str">
        <f>INDEX(中間シート!$A$1:$AZ$149,MATCH(A2317&amp;B2317,中間シート!$A$1:$A$149,0),MATCH(C$1,中間シート!$A$2:$AZ$2,0))</f>
        <v/>
      </c>
      <c r="D2317" s="8" t="str">
        <f>INDEX(中間シート!$A$1:$AZ$149,MATCH($A2317&amp;$B2317,中間シート!$A$1:$A$149,0),MATCH(D$1,中間シート!$A$2:$AZ$2,0))</f>
        <v/>
      </c>
      <c r="E2317" t="str">
        <f>IF(
A2317="","",
VLOOKUP(MOD(ROW(A2317)-2, 参照用!$J$12) + 1,参照用!$N$1:$P$50,2,0)
)</f>
        <v>基礎指標</v>
      </c>
      <c r="F2317" t="str">
        <f xml:space="preserve">
IF(A2317="","",
VLOOKUP(MOD(ROW(A2317)-2, 参照用!$J$12) + 1,参照用!$N$1:$P$50,3,0)
)</f>
        <v>睡眠</v>
      </c>
      <c r="G2317">
        <f xml:space="preserve">
IF(A2317="","",
IFERROR(
INDEX(中間シート!$B:$CB,
MATCH(A2317&amp;B2317,中間シート!$A$1:$A$149,0),
MATCH(F2317,中間シート!$B$2:$CB$2,0)
),
"")
)</f>
        <v>0</v>
      </c>
      <c r="H2317">
        <f t="shared" si="108"/>
        <v>0</v>
      </c>
      <c r="I2317" t="str">
        <f t="shared" si="109"/>
        <v/>
      </c>
      <c r="J2317" t="str">
        <f xml:space="preserve">
_xlfn.SWITCH(E2317,
"良好サイン",H2317*VLOOKUP(F2317,参照用!$P$2:$Q$55,2,0),
"注意サイン",H2317*VLOOKUP(F2317,参照用!$P$2:$Q$55,2,0),
""
)</f>
        <v/>
      </c>
      <c r="K2317" s="20">
        <f t="shared" si="110"/>
        <v>60</v>
      </c>
    </row>
    <row r="2318" spans="1:11" x14ac:dyDescent="0.2">
      <c r="A2318" s="8">
        <f>IF(INDEX(中間シート!B$1:B$149,QUOTIENT(ROW(A2318)-2, 参照用!$J$12) + 3,1)&gt;0,
INDEX(中間シート!B$1:B$149,QUOTIENT(ROW(A2318)-2, 参照用!$J$12) + 3,1),
"")</f>
        <v>46045</v>
      </c>
      <c r="B2318" s="8" t="str">
        <f>IF(INDEX(中間シート!D$1:D$149,QUOTIENT(ROW(B2318)-2, 参照用!$J$12) + 3,1)&gt;0,
INDEX(中間シート!D$1:D$149,QUOTIENT(ROW(B2318)-2, 参照用!$J$12) + 3,1),
"")</f>
        <v>朝</v>
      </c>
      <c r="C2318" s="8" t="str">
        <f>INDEX(中間シート!$A$1:$AZ$149,MATCH(A2318&amp;B2318,中間シート!$A$1:$A$149,0),MATCH(C$1,中間シート!$A$2:$AZ$2,0))</f>
        <v/>
      </c>
      <c r="D2318" s="8" t="str">
        <f>INDEX(中間シート!$A$1:$AZ$149,MATCH($A2318&amp;$B2318,中間シート!$A$1:$A$149,0),MATCH(D$1,中間シート!$A$2:$AZ$2,0))</f>
        <v/>
      </c>
      <c r="E2318" t="str">
        <f>IF(
A2318="","",
VLOOKUP(MOD(ROW(A2318)-2, 参照用!$J$12) + 1,参照用!$N$1:$P$50,2,0)
)</f>
        <v>基礎指標</v>
      </c>
      <c r="F2318" t="str">
        <f xml:space="preserve">
IF(A2318="","",
VLOOKUP(MOD(ROW(A2318)-2, 参照用!$J$12) + 1,参照用!$N$1:$P$50,3,0)
)</f>
        <v>食事</v>
      </c>
      <c r="G2318">
        <f xml:space="preserve">
IF(A2318="","",
IFERROR(
INDEX(中間シート!$B:$CB,
MATCH(A2318&amp;B2318,中間シート!$A$1:$A$149,0),
MATCH(F2318,中間シート!$B$2:$CB$2,0)
),
"")
)</f>
        <v>0</v>
      </c>
      <c r="H2318">
        <f t="shared" si="108"/>
        <v>0</v>
      </c>
      <c r="I2318" t="str">
        <f t="shared" si="109"/>
        <v/>
      </c>
      <c r="J2318" t="str">
        <f xml:space="preserve">
_xlfn.SWITCH(E2318,
"良好サイン",H2318*VLOOKUP(F2318,参照用!$P$2:$Q$55,2,0),
"注意サイン",H2318*VLOOKUP(F2318,参照用!$P$2:$Q$55,2,0),
""
)</f>
        <v/>
      </c>
      <c r="K2318" s="20">
        <f t="shared" si="110"/>
        <v>60</v>
      </c>
    </row>
    <row r="2319" spans="1:11" x14ac:dyDescent="0.2">
      <c r="A2319" s="8">
        <f>IF(INDEX(中間シート!B$1:B$149,QUOTIENT(ROW(A2319)-2, 参照用!$J$12) + 3,1)&gt;0,
INDEX(中間シート!B$1:B$149,QUOTIENT(ROW(A2319)-2, 参照用!$J$12) + 3,1),
"")</f>
        <v>46045</v>
      </c>
      <c r="B2319" s="8" t="str">
        <f>IF(INDEX(中間シート!D$1:D$149,QUOTIENT(ROW(B2319)-2, 参照用!$J$12) + 3,1)&gt;0,
INDEX(中間シート!D$1:D$149,QUOTIENT(ROW(B2319)-2, 参照用!$J$12) + 3,1),
"")</f>
        <v>朝</v>
      </c>
      <c r="C2319" s="8" t="str">
        <f>INDEX(中間シート!$A$1:$AZ$149,MATCH(A2319&amp;B2319,中間シート!$A$1:$A$149,0),MATCH(C$1,中間シート!$A$2:$AZ$2,0))</f>
        <v/>
      </c>
      <c r="D2319" s="8" t="str">
        <f>INDEX(中間シート!$A$1:$AZ$149,MATCH($A2319&amp;$B2319,中間シート!$A$1:$A$149,0),MATCH(D$1,中間シート!$A$2:$AZ$2,0))</f>
        <v/>
      </c>
      <c r="E2319" t="str">
        <f>IF(
A2319="","",
VLOOKUP(MOD(ROW(A2319)-2, 参照用!$J$12) + 1,参照用!$N$1:$P$50,2,0)
)</f>
        <v>基礎指標</v>
      </c>
      <c r="F2319" t="str">
        <f xml:space="preserve">
IF(A2319="","",
VLOOKUP(MOD(ROW(A2319)-2, 参照用!$J$12) + 1,参照用!$N$1:$P$50,3,0)
)</f>
        <v>ストレス</v>
      </c>
      <c r="G2319">
        <f xml:space="preserve">
IF(A2319="","",
IFERROR(
INDEX(中間シート!$B:$CB,
MATCH(A2319&amp;B2319,中間シート!$A$1:$A$149,0),
MATCH(F2319,中間シート!$B$2:$CB$2,0)
),
"")
)</f>
        <v>0</v>
      </c>
      <c r="H2319">
        <f t="shared" si="108"/>
        <v>0</v>
      </c>
      <c r="I2319" t="str">
        <f t="shared" si="109"/>
        <v/>
      </c>
      <c r="J2319" t="str">
        <f xml:space="preserve">
_xlfn.SWITCH(E2319,
"良好サイン",H2319*VLOOKUP(F2319,参照用!$P$2:$Q$55,2,0),
"注意サイン",H2319*VLOOKUP(F2319,参照用!$P$2:$Q$55,2,0),
""
)</f>
        <v/>
      </c>
      <c r="K2319" s="20">
        <f t="shared" si="110"/>
        <v>60</v>
      </c>
    </row>
    <row r="2320" spans="1:11" x14ac:dyDescent="0.2">
      <c r="A2320" s="8">
        <f>IF(INDEX(中間シート!B$1:B$149,QUOTIENT(ROW(A2320)-2, 参照用!$J$12) + 3,1)&gt;0,
INDEX(中間シート!B$1:B$149,QUOTIENT(ROW(A2320)-2, 参照用!$J$12) + 3,1),
"")</f>
        <v>46045</v>
      </c>
      <c r="B2320" s="8" t="str">
        <f>IF(INDEX(中間シート!D$1:D$149,QUOTIENT(ROW(B2320)-2, 参照用!$J$12) + 3,1)&gt;0,
INDEX(中間シート!D$1:D$149,QUOTIENT(ROW(B2320)-2, 参照用!$J$12) + 3,1),
"")</f>
        <v>朝</v>
      </c>
      <c r="C2320" s="8" t="str">
        <f>INDEX(中間シート!$A$1:$AZ$149,MATCH(A2320&amp;B2320,中間シート!$A$1:$A$149,0),MATCH(C$1,中間シート!$A$2:$AZ$2,0))</f>
        <v/>
      </c>
      <c r="D2320" s="8" t="str">
        <f>INDEX(中間シート!$A$1:$AZ$149,MATCH($A2320&amp;$B2320,中間シート!$A$1:$A$149,0),MATCH(D$1,中間シート!$A$2:$AZ$2,0))</f>
        <v/>
      </c>
      <c r="E2320" t="str">
        <f>IF(
A2320="","",
VLOOKUP(MOD(ROW(A2320)-2, 参照用!$J$12) + 1,参照用!$N$1:$P$50,2,0)
)</f>
        <v>良好サイン</v>
      </c>
      <c r="F2320" t="str">
        <f xml:space="preserve">
IF(A2320="","",
VLOOKUP(MOD(ROW(A2320)-2, 参照用!$J$12) + 1,参照用!$N$1:$P$50,3,0)
)</f>
        <v>プラス思考</v>
      </c>
      <c r="G2320">
        <f xml:space="preserve">
IF(A2320="","",
IFERROR(
INDEX(中間シート!$B:$CB,
MATCH(A2320&amp;B2320,中間シート!$A$1:$A$149,0),
MATCH(F2320,中間シート!$B$2:$CB$2,0)
),
"")
)</f>
        <v>0</v>
      </c>
      <c r="H2320">
        <f t="shared" si="108"/>
        <v>0</v>
      </c>
      <c r="I2320" t="str">
        <f t="shared" si="109"/>
        <v/>
      </c>
      <c r="J2320">
        <f xml:space="preserve">
_xlfn.SWITCH(E2320,
"良好サイン",H2320*VLOOKUP(F2320,参照用!$P$2:$Q$55,2,0),
"注意サイン",H2320*VLOOKUP(F2320,参照用!$P$2:$Q$55,2,0),
""
)</f>
        <v>0</v>
      </c>
      <c r="K2320" s="20">
        <f t="shared" si="110"/>
        <v>60</v>
      </c>
    </row>
    <row r="2321" spans="1:11" x14ac:dyDescent="0.2">
      <c r="A2321" s="8">
        <f>IF(INDEX(中間シート!B$1:B$149,QUOTIENT(ROW(A2321)-2, 参照用!$J$12) + 3,1)&gt;0,
INDEX(中間シート!B$1:B$149,QUOTIENT(ROW(A2321)-2, 参照用!$J$12) + 3,1),
"")</f>
        <v>46045</v>
      </c>
      <c r="B2321" s="8" t="str">
        <f>IF(INDEX(中間シート!D$1:D$149,QUOTIENT(ROW(B2321)-2, 参照用!$J$12) + 3,1)&gt;0,
INDEX(中間シート!D$1:D$149,QUOTIENT(ROW(B2321)-2, 参照用!$J$12) + 3,1),
"")</f>
        <v>朝</v>
      </c>
      <c r="C2321" s="8" t="str">
        <f>INDEX(中間シート!$A$1:$AZ$149,MATCH(A2321&amp;B2321,中間シート!$A$1:$A$149,0),MATCH(C$1,中間シート!$A$2:$AZ$2,0))</f>
        <v/>
      </c>
      <c r="D2321" s="8" t="str">
        <f>INDEX(中間シート!$A$1:$AZ$149,MATCH($A2321&amp;$B2321,中間シート!$A$1:$A$149,0),MATCH(D$1,中間シート!$A$2:$AZ$2,0))</f>
        <v/>
      </c>
      <c r="E2321" t="str">
        <f>IF(
A2321="","",
VLOOKUP(MOD(ROW(A2321)-2, 参照用!$J$12) + 1,参照用!$N$1:$P$50,2,0)
)</f>
        <v>良好サイン</v>
      </c>
      <c r="F2321" t="str">
        <f xml:space="preserve">
IF(A2321="","",
VLOOKUP(MOD(ROW(A2321)-2, 参照用!$J$12) + 1,参照用!$N$1:$P$50,3,0)
)</f>
        <v>元気</v>
      </c>
      <c r="G2321">
        <f xml:space="preserve">
IF(A2321="","",
IFERROR(
INDEX(中間シート!$B:$CB,
MATCH(A2321&amp;B2321,中間シート!$A$1:$A$149,0),
MATCH(F2321,中間シート!$B$2:$CB$2,0)
),
"")
)</f>
        <v>0</v>
      </c>
      <c r="H2321">
        <f t="shared" si="108"/>
        <v>0</v>
      </c>
      <c r="I2321" t="str">
        <f t="shared" si="109"/>
        <v/>
      </c>
      <c r="J2321">
        <f xml:space="preserve">
_xlfn.SWITCH(E2321,
"良好サイン",H2321*VLOOKUP(F2321,参照用!$P$2:$Q$55,2,0),
"注意サイン",H2321*VLOOKUP(F2321,参照用!$P$2:$Q$55,2,0),
""
)</f>
        <v>0</v>
      </c>
      <c r="K2321" s="20">
        <f t="shared" si="110"/>
        <v>60</v>
      </c>
    </row>
    <row r="2322" spans="1:11" x14ac:dyDescent="0.2">
      <c r="A2322" s="8">
        <f>IF(INDEX(中間シート!B$1:B$149,QUOTIENT(ROW(A2322)-2, 参照用!$J$12) + 3,1)&gt;0,
INDEX(中間シート!B$1:B$149,QUOTIENT(ROW(A2322)-2, 参照用!$J$12) + 3,1),
"")</f>
        <v>46045</v>
      </c>
      <c r="B2322" s="8" t="str">
        <f>IF(INDEX(中間シート!D$1:D$149,QUOTIENT(ROW(B2322)-2, 参照用!$J$12) + 3,1)&gt;0,
INDEX(中間シート!D$1:D$149,QUOTIENT(ROW(B2322)-2, 参照用!$J$12) + 3,1),
"")</f>
        <v>朝</v>
      </c>
      <c r="C2322" s="8" t="str">
        <f>INDEX(中間シート!$A$1:$AZ$149,MATCH(A2322&amp;B2322,中間シート!$A$1:$A$149,0),MATCH(C$1,中間シート!$A$2:$AZ$2,0))</f>
        <v/>
      </c>
      <c r="D2322" s="8" t="str">
        <f>INDEX(中間シート!$A$1:$AZ$149,MATCH($A2322&amp;$B2322,中間シート!$A$1:$A$149,0),MATCH(D$1,中間シート!$A$2:$AZ$2,0))</f>
        <v/>
      </c>
      <c r="E2322" t="str">
        <f>IF(
A2322="","",
VLOOKUP(MOD(ROW(A2322)-2, 参照用!$J$12) + 1,参照用!$N$1:$P$50,2,0)
)</f>
        <v>良好サイン</v>
      </c>
      <c r="F2322" t="str">
        <f xml:space="preserve">
IF(A2322="","",
VLOOKUP(MOD(ROW(A2322)-2, 参照用!$J$12) + 1,参照用!$N$1:$P$50,3,0)
)</f>
        <v>やる気あり</v>
      </c>
      <c r="G2322">
        <f xml:space="preserve">
IF(A2322="","",
IFERROR(
INDEX(中間シート!$B:$CB,
MATCH(A2322&amp;B2322,中間シート!$A$1:$A$149,0),
MATCH(F2322,中間シート!$B$2:$CB$2,0)
),
"")
)</f>
        <v>0</v>
      </c>
      <c r="H2322">
        <f t="shared" si="108"/>
        <v>0</v>
      </c>
      <c r="I2322" t="str">
        <f t="shared" si="109"/>
        <v/>
      </c>
      <c r="J2322">
        <f xml:space="preserve">
_xlfn.SWITCH(E2322,
"良好サイン",H2322*VLOOKUP(F2322,参照用!$P$2:$Q$55,2,0),
"注意サイン",H2322*VLOOKUP(F2322,参照用!$P$2:$Q$55,2,0),
""
)</f>
        <v>0</v>
      </c>
      <c r="K2322" s="20">
        <f t="shared" si="110"/>
        <v>60</v>
      </c>
    </row>
    <row r="2323" spans="1:11" x14ac:dyDescent="0.2">
      <c r="A2323" s="8">
        <f>IF(INDEX(中間シート!B$1:B$149,QUOTIENT(ROW(A2323)-2, 参照用!$J$12) + 3,1)&gt;0,
INDEX(中間シート!B$1:B$149,QUOTIENT(ROW(A2323)-2, 参照用!$J$12) + 3,1),
"")</f>
        <v>46045</v>
      </c>
      <c r="B2323" s="8" t="str">
        <f>IF(INDEX(中間シート!D$1:D$149,QUOTIENT(ROW(B2323)-2, 参照用!$J$12) + 3,1)&gt;0,
INDEX(中間シート!D$1:D$149,QUOTIENT(ROW(B2323)-2, 参照用!$J$12) + 3,1),
"")</f>
        <v>朝</v>
      </c>
      <c r="C2323" s="8" t="str">
        <f>INDEX(中間シート!$A$1:$AZ$149,MATCH(A2323&amp;B2323,中間シート!$A$1:$A$149,0),MATCH(C$1,中間シート!$A$2:$AZ$2,0))</f>
        <v/>
      </c>
      <c r="D2323" s="8" t="str">
        <f>INDEX(中間シート!$A$1:$AZ$149,MATCH($A2323&amp;$B2323,中間シート!$A$1:$A$149,0),MATCH(D$1,中間シート!$A$2:$AZ$2,0))</f>
        <v/>
      </c>
      <c r="E2323" t="str">
        <f>IF(
A2323="","",
VLOOKUP(MOD(ROW(A2323)-2, 参照用!$J$12) + 1,参照用!$N$1:$P$50,2,0)
)</f>
        <v>良好サイン</v>
      </c>
      <c r="F2323" t="str">
        <f xml:space="preserve">
IF(A2323="","",
VLOOKUP(MOD(ROW(A2323)-2, 参照用!$J$12) + 1,参照用!$N$1:$P$50,3,0)
)</f>
        <v>心に余裕</v>
      </c>
      <c r="G2323">
        <f xml:space="preserve">
IF(A2323="","",
IFERROR(
INDEX(中間シート!$B:$CB,
MATCH(A2323&amp;B2323,中間シート!$A$1:$A$149,0),
MATCH(F2323,中間シート!$B$2:$CB$2,0)
),
"")
)</f>
        <v>0</v>
      </c>
      <c r="H2323">
        <f t="shared" si="108"/>
        <v>0</v>
      </c>
      <c r="I2323" t="str">
        <f t="shared" si="109"/>
        <v/>
      </c>
      <c r="J2323">
        <f xml:space="preserve">
_xlfn.SWITCH(E2323,
"良好サイン",H2323*VLOOKUP(F2323,参照用!$P$2:$Q$55,2,0),
"注意サイン",H2323*VLOOKUP(F2323,参照用!$P$2:$Q$55,2,0),
""
)</f>
        <v>0</v>
      </c>
      <c r="K2323" s="20">
        <f t="shared" si="110"/>
        <v>60</v>
      </c>
    </row>
    <row r="2324" spans="1:11" x14ac:dyDescent="0.2">
      <c r="A2324" s="8">
        <f>IF(INDEX(中間シート!B$1:B$149,QUOTIENT(ROW(A2324)-2, 参照用!$J$12) + 3,1)&gt;0,
INDEX(中間シート!B$1:B$149,QUOTIENT(ROW(A2324)-2, 参照用!$J$12) + 3,1),
"")</f>
        <v>46045</v>
      </c>
      <c r="B2324" s="8" t="str">
        <f>IF(INDEX(中間シート!D$1:D$149,QUOTIENT(ROW(B2324)-2, 参照用!$J$12) + 3,1)&gt;0,
INDEX(中間シート!D$1:D$149,QUOTIENT(ROW(B2324)-2, 参照用!$J$12) + 3,1),
"")</f>
        <v>朝</v>
      </c>
      <c r="C2324" s="8" t="str">
        <f>INDEX(中間シート!$A$1:$AZ$149,MATCH(A2324&amp;B2324,中間シート!$A$1:$A$149,0),MATCH(C$1,中間シート!$A$2:$AZ$2,0))</f>
        <v/>
      </c>
      <c r="D2324" s="8" t="str">
        <f>INDEX(中間シート!$A$1:$AZ$149,MATCH($A2324&amp;$B2324,中間シート!$A$1:$A$149,0),MATCH(D$1,中間シート!$A$2:$AZ$2,0))</f>
        <v/>
      </c>
      <c r="E2324" t="str">
        <f>IF(
A2324="","",
VLOOKUP(MOD(ROW(A2324)-2, 参照用!$J$12) + 1,参照用!$N$1:$P$50,2,0)
)</f>
        <v>良好サイン</v>
      </c>
      <c r="F2324" t="str">
        <f xml:space="preserve">
IF(A2324="","",
VLOOKUP(MOD(ROW(A2324)-2, 参照用!$J$12) + 1,参照用!$N$1:$P$50,3,0)
)</f>
        <v>イキイキ</v>
      </c>
      <c r="G2324">
        <f xml:space="preserve">
IF(A2324="","",
IFERROR(
INDEX(中間シート!$B:$CB,
MATCH(A2324&amp;B2324,中間シート!$A$1:$A$149,0),
MATCH(F2324,中間シート!$B$2:$CB$2,0)
),
"")
)</f>
        <v>0</v>
      </c>
      <c r="H2324">
        <f t="shared" si="108"/>
        <v>0</v>
      </c>
      <c r="I2324" t="str">
        <f t="shared" si="109"/>
        <v/>
      </c>
      <c r="J2324">
        <f xml:space="preserve">
_xlfn.SWITCH(E2324,
"良好サイン",H2324*VLOOKUP(F2324,参照用!$P$2:$Q$55,2,0),
"注意サイン",H2324*VLOOKUP(F2324,参照用!$P$2:$Q$55,2,0),
""
)</f>
        <v>0</v>
      </c>
      <c r="K2324" s="20">
        <f t="shared" si="110"/>
        <v>60</v>
      </c>
    </row>
    <row r="2325" spans="1:11" x14ac:dyDescent="0.2">
      <c r="A2325" s="8">
        <f>IF(INDEX(中間シート!B$1:B$149,QUOTIENT(ROW(A2325)-2, 参照用!$J$12) + 3,1)&gt;0,
INDEX(中間シート!B$1:B$149,QUOTIENT(ROW(A2325)-2, 参照用!$J$12) + 3,1),
"")</f>
        <v>46045</v>
      </c>
      <c r="B2325" s="8" t="str">
        <f>IF(INDEX(中間シート!D$1:D$149,QUOTIENT(ROW(B2325)-2, 参照用!$J$12) + 3,1)&gt;0,
INDEX(中間シート!D$1:D$149,QUOTIENT(ROW(B2325)-2, 参照用!$J$12) + 3,1),
"")</f>
        <v>朝</v>
      </c>
      <c r="C2325" s="8" t="str">
        <f>INDEX(中間シート!$A$1:$AZ$149,MATCH(A2325&amp;B2325,中間シート!$A$1:$A$149,0),MATCH(C$1,中間シート!$A$2:$AZ$2,0))</f>
        <v/>
      </c>
      <c r="D2325" s="8" t="str">
        <f>INDEX(中間シート!$A$1:$AZ$149,MATCH($A2325&amp;$B2325,中間シート!$A$1:$A$149,0),MATCH(D$1,中間シート!$A$2:$AZ$2,0))</f>
        <v/>
      </c>
      <c r="E2325" t="str">
        <f>IF(
A2325="","",
VLOOKUP(MOD(ROW(A2325)-2, 参照用!$J$12) + 1,参照用!$N$1:$P$50,2,0)
)</f>
        <v>良好サイン</v>
      </c>
      <c r="F2325" t="str">
        <f xml:space="preserve">
IF(A2325="","",
VLOOKUP(MOD(ROW(A2325)-2, 参照用!$J$12) + 1,参照用!$N$1:$P$50,3,0)
)</f>
        <v>活動的</v>
      </c>
      <c r="G2325">
        <f xml:space="preserve">
IF(A2325="","",
IFERROR(
INDEX(中間シート!$B:$CB,
MATCH(A2325&amp;B2325,中間シート!$A$1:$A$149,0),
MATCH(F2325,中間シート!$B$2:$CB$2,0)
),
"")
)</f>
        <v>0</v>
      </c>
      <c r="H2325">
        <f t="shared" si="108"/>
        <v>0</v>
      </c>
      <c r="I2325" t="str">
        <f t="shared" si="109"/>
        <v/>
      </c>
      <c r="J2325">
        <f xml:space="preserve">
_xlfn.SWITCH(E2325,
"良好サイン",H2325*VLOOKUP(F2325,参照用!$P$2:$Q$55,2,0),
"注意サイン",H2325*VLOOKUP(F2325,参照用!$P$2:$Q$55,2,0),
""
)</f>
        <v>0</v>
      </c>
      <c r="K2325" s="20">
        <f t="shared" si="110"/>
        <v>60</v>
      </c>
    </row>
    <row r="2326" spans="1:11" x14ac:dyDescent="0.2">
      <c r="A2326" s="8">
        <f>IF(INDEX(中間シート!B$1:B$149,QUOTIENT(ROW(A2326)-2, 参照用!$J$12) + 3,1)&gt;0,
INDEX(中間シート!B$1:B$149,QUOTIENT(ROW(A2326)-2, 参照用!$J$12) + 3,1),
"")</f>
        <v>46045</v>
      </c>
      <c r="B2326" s="8" t="str">
        <f>IF(INDEX(中間シート!D$1:D$149,QUOTIENT(ROW(B2326)-2, 参照用!$J$12) + 3,1)&gt;0,
INDEX(中間シート!D$1:D$149,QUOTIENT(ROW(B2326)-2, 参照用!$J$12) + 3,1),
"")</f>
        <v>朝</v>
      </c>
      <c r="C2326" s="8" t="str">
        <f>INDEX(中間シート!$A$1:$AZ$149,MATCH(A2326&amp;B2326,中間シート!$A$1:$A$149,0),MATCH(C$1,中間シート!$A$2:$AZ$2,0))</f>
        <v/>
      </c>
      <c r="D2326" s="8" t="str">
        <f>INDEX(中間シート!$A$1:$AZ$149,MATCH($A2326&amp;$B2326,中間シート!$A$1:$A$149,0),MATCH(D$1,中間シート!$A$2:$AZ$2,0))</f>
        <v/>
      </c>
      <c r="E2326" t="str">
        <f>IF(
A2326="","",
VLOOKUP(MOD(ROW(A2326)-2, 参照用!$J$12) + 1,参照用!$N$1:$P$50,2,0)
)</f>
        <v>注意サイン</v>
      </c>
      <c r="F2326" t="str">
        <f xml:space="preserve">
IF(A2326="","",
VLOOKUP(MOD(ROW(A2326)-2, 参照用!$J$12) + 1,参照用!$N$1:$P$50,3,0)
)</f>
        <v>ため息が増加</v>
      </c>
      <c r="G2326">
        <f xml:space="preserve">
IF(A2326="","",
IFERROR(
INDEX(中間シート!$B:$CB,
MATCH(A2326&amp;B2326,中間シート!$A$1:$A$149,0),
MATCH(F2326,中間シート!$B$2:$CB$2,0)
),
"")
)</f>
        <v>0</v>
      </c>
      <c r="H2326">
        <f t="shared" si="108"/>
        <v>0</v>
      </c>
      <c r="I2326" t="str">
        <f t="shared" si="109"/>
        <v/>
      </c>
      <c r="J2326">
        <f xml:space="preserve">
_xlfn.SWITCH(E2326,
"良好サイン",H2326*VLOOKUP(F2326,参照用!$P$2:$Q$55,2,0),
"注意サイン",H2326*VLOOKUP(F2326,参照用!$P$2:$Q$55,2,0),
""
)</f>
        <v>0</v>
      </c>
      <c r="K2326" s="20">
        <f t="shared" si="110"/>
        <v>60</v>
      </c>
    </row>
    <row r="2327" spans="1:11" x14ac:dyDescent="0.2">
      <c r="A2327" s="8">
        <f>IF(INDEX(中間シート!B$1:B$149,QUOTIENT(ROW(A2327)-2, 参照用!$J$12) + 3,1)&gt;0,
INDEX(中間シート!B$1:B$149,QUOTIENT(ROW(A2327)-2, 参照用!$J$12) + 3,1),
"")</f>
        <v>46045</v>
      </c>
      <c r="B2327" s="8" t="str">
        <f>IF(INDEX(中間シート!D$1:D$149,QUOTIENT(ROW(B2327)-2, 参照用!$J$12) + 3,1)&gt;0,
INDEX(中間シート!D$1:D$149,QUOTIENT(ROW(B2327)-2, 参照用!$J$12) + 3,1),
"")</f>
        <v>朝</v>
      </c>
      <c r="C2327" s="8" t="str">
        <f>INDEX(中間シート!$A$1:$AZ$149,MATCH(A2327&amp;B2327,中間シート!$A$1:$A$149,0),MATCH(C$1,中間シート!$A$2:$AZ$2,0))</f>
        <v/>
      </c>
      <c r="D2327" s="8" t="str">
        <f>INDEX(中間シート!$A$1:$AZ$149,MATCH($A2327&amp;$B2327,中間シート!$A$1:$A$149,0),MATCH(D$1,中間シート!$A$2:$AZ$2,0))</f>
        <v/>
      </c>
      <c r="E2327" t="str">
        <f>IF(
A2327="","",
VLOOKUP(MOD(ROW(A2327)-2, 参照用!$J$12) + 1,参照用!$N$1:$P$50,2,0)
)</f>
        <v>注意サイン</v>
      </c>
      <c r="F2327" t="str">
        <f xml:space="preserve">
IF(A2327="","",
VLOOKUP(MOD(ROW(A2327)-2, 参照用!$J$12) + 1,参照用!$N$1:$P$50,3,0)
)</f>
        <v>もやもや</v>
      </c>
      <c r="G2327">
        <f xml:space="preserve">
IF(A2327="","",
IFERROR(
INDEX(中間シート!$B:$CB,
MATCH(A2327&amp;B2327,中間シート!$A$1:$A$149,0),
MATCH(F2327,中間シート!$B$2:$CB$2,0)
),
"")
)</f>
        <v>0</v>
      </c>
      <c r="H2327">
        <f t="shared" si="108"/>
        <v>0</v>
      </c>
      <c r="I2327" t="str">
        <f t="shared" si="109"/>
        <v/>
      </c>
      <c r="J2327">
        <f xml:space="preserve">
_xlfn.SWITCH(E2327,
"良好サイン",H2327*VLOOKUP(F2327,参照用!$P$2:$Q$55,2,0),
"注意サイン",H2327*VLOOKUP(F2327,参照用!$P$2:$Q$55,2,0),
""
)</f>
        <v>0</v>
      </c>
      <c r="K2327" s="20">
        <f t="shared" si="110"/>
        <v>60</v>
      </c>
    </row>
    <row r="2328" spans="1:11" x14ac:dyDescent="0.2">
      <c r="A2328" s="8">
        <f>IF(INDEX(中間シート!B$1:B$149,QUOTIENT(ROW(A2328)-2, 参照用!$J$12) + 3,1)&gt;0,
INDEX(中間シート!B$1:B$149,QUOTIENT(ROW(A2328)-2, 参照用!$J$12) + 3,1),
"")</f>
        <v>46045</v>
      </c>
      <c r="B2328" s="8" t="str">
        <f>IF(INDEX(中間シート!D$1:D$149,QUOTIENT(ROW(B2328)-2, 参照用!$J$12) + 3,1)&gt;0,
INDEX(中間シート!D$1:D$149,QUOTIENT(ROW(B2328)-2, 参照用!$J$12) + 3,1),
"")</f>
        <v>朝</v>
      </c>
      <c r="C2328" s="8" t="str">
        <f>INDEX(中間シート!$A$1:$AZ$149,MATCH(A2328&amp;B2328,中間シート!$A$1:$A$149,0),MATCH(C$1,中間シート!$A$2:$AZ$2,0))</f>
        <v/>
      </c>
      <c r="D2328" s="8" t="str">
        <f>INDEX(中間シート!$A$1:$AZ$149,MATCH($A2328&amp;$B2328,中間シート!$A$1:$A$149,0),MATCH(D$1,中間シート!$A$2:$AZ$2,0))</f>
        <v/>
      </c>
      <c r="E2328" t="str">
        <f>IF(
A2328="","",
VLOOKUP(MOD(ROW(A2328)-2, 参照用!$J$12) + 1,参照用!$N$1:$P$50,2,0)
)</f>
        <v>注意サイン</v>
      </c>
      <c r="F2328" t="str">
        <f xml:space="preserve">
IF(A2328="","",
VLOOKUP(MOD(ROW(A2328)-2, 参照用!$J$12) + 1,参照用!$N$1:$P$50,3,0)
)</f>
        <v>だるい</v>
      </c>
      <c r="G2328">
        <f xml:space="preserve">
IF(A2328="","",
IFERROR(
INDEX(中間シート!$B:$CB,
MATCH(A2328&amp;B2328,中間シート!$A$1:$A$149,0),
MATCH(F2328,中間シート!$B$2:$CB$2,0)
),
"")
)</f>
        <v>0</v>
      </c>
      <c r="H2328">
        <f t="shared" si="108"/>
        <v>0</v>
      </c>
      <c r="I2328" t="str">
        <f t="shared" si="109"/>
        <v/>
      </c>
      <c r="J2328">
        <f xml:space="preserve">
_xlfn.SWITCH(E2328,
"良好サイン",H2328*VLOOKUP(F2328,参照用!$P$2:$Q$55,2,0),
"注意サイン",H2328*VLOOKUP(F2328,参照用!$P$2:$Q$55,2,0),
""
)</f>
        <v>0</v>
      </c>
      <c r="K2328" s="20">
        <f t="shared" si="110"/>
        <v>60</v>
      </c>
    </row>
    <row r="2329" spans="1:11" x14ac:dyDescent="0.2">
      <c r="A2329" s="8">
        <f>IF(INDEX(中間シート!B$1:B$149,QUOTIENT(ROW(A2329)-2, 参照用!$J$12) + 3,1)&gt;0,
INDEX(中間シート!B$1:B$149,QUOTIENT(ROW(A2329)-2, 参照用!$J$12) + 3,1),
"")</f>
        <v>46045</v>
      </c>
      <c r="B2329" s="8" t="str">
        <f>IF(INDEX(中間シート!D$1:D$149,QUOTIENT(ROW(B2329)-2, 参照用!$J$12) + 3,1)&gt;0,
INDEX(中間シート!D$1:D$149,QUOTIENT(ROW(B2329)-2, 参照用!$J$12) + 3,1),
"")</f>
        <v>朝</v>
      </c>
      <c r="C2329" s="8" t="str">
        <f>INDEX(中間シート!$A$1:$AZ$149,MATCH(A2329&amp;B2329,中間シート!$A$1:$A$149,0),MATCH(C$1,中間シート!$A$2:$AZ$2,0))</f>
        <v/>
      </c>
      <c r="D2329" s="8" t="str">
        <f>INDEX(中間シート!$A$1:$AZ$149,MATCH($A2329&amp;$B2329,中間シート!$A$1:$A$149,0),MATCH(D$1,中間シート!$A$2:$AZ$2,0))</f>
        <v/>
      </c>
      <c r="E2329" t="str">
        <f>IF(
A2329="","",
VLOOKUP(MOD(ROW(A2329)-2, 参照用!$J$12) + 1,参照用!$N$1:$P$50,2,0)
)</f>
        <v>注意サイン</v>
      </c>
      <c r="F2329" t="str">
        <f xml:space="preserve">
IF(A2329="","",
VLOOKUP(MOD(ROW(A2329)-2, 参照用!$J$12) + 1,参照用!$N$1:$P$50,3,0)
)</f>
        <v>ぼーっとする</v>
      </c>
      <c r="G2329">
        <f xml:space="preserve">
IF(A2329="","",
IFERROR(
INDEX(中間シート!$B:$CB,
MATCH(A2329&amp;B2329,中間シート!$A$1:$A$149,0),
MATCH(F2329,中間シート!$B$2:$CB$2,0)
),
"")
)</f>
        <v>0</v>
      </c>
      <c r="H2329">
        <f t="shared" si="108"/>
        <v>0</v>
      </c>
      <c r="I2329" t="str">
        <f t="shared" si="109"/>
        <v/>
      </c>
      <c r="J2329">
        <f xml:space="preserve">
_xlfn.SWITCH(E2329,
"良好サイン",H2329*VLOOKUP(F2329,参照用!$P$2:$Q$55,2,0),
"注意サイン",H2329*VLOOKUP(F2329,参照用!$P$2:$Q$55,2,0),
""
)</f>
        <v>0</v>
      </c>
      <c r="K2329" s="20">
        <f t="shared" si="110"/>
        <v>60</v>
      </c>
    </row>
    <row r="2330" spans="1:11" x14ac:dyDescent="0.2">
      <c r="A2330" s="8">
        <f>IF(INDEX(中間シート!B$1:B$149,QUOTIENT(ROW(A2330)-2, 参照用!$J$12) + 3,1)&gt;0,
INDEX(中間シート!B$1:B$149,QUOTIENT(ROW(A2330)-2, 参照用!$J$12) + 3,1),
"")</f>
        <v>46045</v>
      </c>
      <c r="B2330" s="8" t="str">
        <f>IF(INDEX(中間シート!D$1:D$149,QUOTIENT(ROW(B2330)-2, 参照用!$J$12) + 3,1)&gt;0,
INDEX(中間シート!D$1:D$149,QUOTIENT(ROW(B2330)-2, 参照用!$J$12) + 3,1),
"")</f>
        <v>朝</v>
      </c>
      <c r="C2330" s="8" t="str">
        <f>INDEX(中間シート!$A$1:$AZ$149,MATCH(A2330&amp;B2330,中間シート!$A$1:$A$149,0),MATCH(C$1,中間シート!$A$2:$AZ$2,0))</f>
        <v/>
      </c>
      <c r="D2330" s="8" t="str">
        <f>INDEX(中間シート!$A$1:$AZ$149,MATCH($A2330&amp;$B2330,中間シート!$A$1:$A$149,0),MATCH(D$1,中間シート!$A$2:$AZ$2,0))</f>
        <v/>
      </c>
      <c r="E2330" t="str">
        <f>IF(
A2330="","",
VLOOKUP(MOD(ROW(A2330)-2, 参照用!$J$12) + 1,参照用!$N$1:$P$50,2,0)
)</f>
        <v>注意サイン</v>
      </c>
      <c r="F2330" t="str">
        <f xml:space="preserve">
IF(A2330="","",
VLOOKUP(MOD(ROW(A2330)-2, 参照用!$J$12) + 1,参照用!$N$1:$P$50,3,0)
)</f>
        <v>協調性が低下</v>
      </c>
      <c r="G2330">
        <f xml:space="preserve">
IF(A2330="","",
IFERROR(
INDEX(中間シート!$B:$CB,
MATCH(A2330&amp;B2330,中間シート!$A$1:$A$149,0),
MATCH(F2330,中間シート!$B$2:$CB$2,0)
),
"")
)</f>
        <v>0</v>
      </c>
      <c r="H2330">
        <f t="shared" si="108"/>
        <v>0</v>
      </c>
      <c r="I2330" t="str">
        <f t="shared" si="109"/>
        <v/>
      </c>
      <c r="J2330">
        <f xml:space="preserve">
_xlfn.SWITCH(E2330,
"良好サイン",H2330*VLOOKUP(F2330,参照用!$P$2:$Q$55,2,0),
"注意サイン",H2330*VLOOKUP(F2330,参照用!$P$2:$Q$55,2,0),
""
)</f>
        <v>0</v>
      </c>
      <c r="K2330" s="20">
        <f t="shared" si="110"/>
        <v>60</v>
      </c>
    </row>
    <row r="2331" spans="1:11" x14ac:dyDescent="0.2">
      <c r="A2331" s="8">
        <f>IF(INDEX(中間シート!B$1:B$149,QUOTIENT(ROW(A2331)-2, 参照用!$J$12) + 3,1)&gt;0,
INDEX(中間シート!B$1:B$149,QUOTIENT(ROW(A2331)-2, 参照用!$J$12) + 3,1),
"")</f>
        <v>46045</v>
      </c>
      <c r="B2331" s="8" t="str">
        <f>IF(INDEX(中間シート!D$1:D$149,QUOTIENT(ROW(B2331)-2, 参照用!$J$12) + 3,1)&gt;0,
INDEX(中間シート!D$1:D$149,QUOTIENT(ROW(B2331)-2, 参照用!$J$12) + 3,1),
"")</f>
        <v>朝</v>
      </c>
      <c r="C2331" s="8" t="str">
        <f>INDEX(中間シート!$A$1:$AZ$149,MATCH(A2331&amp;B2331,中間シート!$A$1:$A$149,0),MATCH(C$1,中間シート!$A$2:$AZ$2,0))</f>
        <v/>
      </c>
      <c r="D2331" s="8" t="str">
        <f>INDEX(中間シート!$A$1:$AZ$149,MATCH($A2331&amp;$B2331,中間シート!$A$1:$A$149,0),MATCH(D$1,中間シート!$A$2:$AZ$2,0))</f>
        <v/>
      </c>
      <c r="E2331" t="str">
        <f>IF(
A2331="","",
VLOOKUP(MOD(ROW(A2331)-2, 参照用!$J$12) + 1,参照用!$N$1:$P$50,2,0)
)</f>
        <v>注意サイン</v>
      </c>
      <c r="F2331" t="str">
        <f xml:space="preserve">
IF(A2331="","",
VLOOKUP(MOD(ROW(A2331)-2, 参照用!$J$12) + 1,参照用!$N$1:$P$50,3,0)
)</f>
        <v>憂鬱</v>
      </c>
      <c r="G2331">
        <f xml:space="preserve">
IF(A2331="","",
IFERROR(
INDEX(中間シート!$B:$CB,
MATCH(A2331&amp;B2331,中間シート!$A$1:$A$149,0),
MATCH(F2331,中間シート!$B$2:$CB$2,0)
),
"")
)</f>
        <v>0</v>
      </c>
      <c r="H2331">
        <f t="shared" si="108"/>
        <v>0</v>
      </c>
      <c r="I2331" t="str">
        <f t="shared" si="109"/>
        <v/>
      </c>
      <c r="J2331">
        <f xml:space="preserve">
_xlfn.SWITCH(E2331,
"良好サイン",H2331*VLOOKUP(F2331,参照用!$P$2:$Q$55,2,0),
"注意サイン",H2331*VLOOKUP(F2331,参照用!$P$2:$Q$55,2,0),
""
)</f>
        <v>0</v>
      </c>
      <c r="K2331" s="20">
        <f t="shared" si="110"/>
        <v>60</v>
      </c>
    </row>
    <row r="2332" spans="1:11" x14ac:dyDescent="0.2">
      <c r="A2332" s="8">
        <f>IF(INDEX(中間シート!B$1:B$149,QUOTIENT(ROW(A2332)-2, 参照用!$J$12) + 3,1)&gt;0,
INDEX(中間シート!B$1:B$149,QUOTIENT(ROW(A2332)-2, 参照用!$J$12) + 3,1),
"")</f>
        <v>46045</v>
      </c>
      <c r="B2332" s="8" t="str">
        <f>IF(INDEX(中間シート!D$1:D$149,QUOTIENT(ROW(B2332)-2, 参照用!$J$12) + 3,1)&gt;0,
INDEX(中間シート!D$1:D$149,QUOTIENT(ROW(B2332)-2, 参照用!$J$12) + 3,1),
"")</f>
        <v>朝</v>
      </c>
      <c r="C2332" s="8" t="str">
        <f>INDEX(中間シート!$A$1:$AZ$149,MATCH(A2332&amp;B2332,中間シート!$A$1:$A$149,0),MATCH(C$1,中間シート!$A$2:$AZ$2,0))</f>
        <v/>
      </c>
      <c r="D2332" s="8" t="str">
        <f>INDEX(中間シート!$A$1:$AZ$149,MATCH($A2332&amp;$B2332,中間シート!$A$1:$A$149,0),MATCH(D$1,中間シート!$A$2:$AZ$2,0))</f>
        <v/>
      </c>
      <c r="E2332" t="str">
        <f>IF(
A2332="","",
VLOOKUP(MOD(ROW(A2332)-2, 参照用!$J$12) + 1,参照用!$N$1:$P$50,2,0)
)</f>
        <v>注意サイン</v>
      </c>
      <c r="F2332" t="str">
        <f xml:space="preserve">
IF(A2332="","",
VLOOKUP(MOD(ROW(A2332)-2, 参照用!$J$12) + 1,参照用!$N$1:$P$50,3,0)
)</f>
        <v>やる気が無い</v>
      </c>
      <c r="G2332">
        <f xml:space="preserve">
IF(A2332="","",
IFERROR(
INDEX(中間シート!$B:$CB,
MATCH(A2332&amp;B2332,中間シート!$A$1:$A$149,0),
MATCH(F2332,中間シート!$B$2:$CB$2,0)
),
"")
)</f>
        <v>0</v>
      </c>
      <c r="H2332">
        <f t="shared" si="108"/>
        <v>0</v>
      </c>
      <c r="I2332" t="str">
        <f t="shared" si="109"/>
        <v/>
      </c>
      <c r="J2332">
        <f xml:space="preserve">
_xlfn.SWITCH(E2332,
"良好サイン",H2332*VLOOKUP(F2332,参照用!$P$2:$Q$55,2,0),
"注意サイン",H2332*VLOOKUP(F2332,参照用!$P$2:$Q$55,2,0),
""
)</f>
        <v>0</v>
      </c>
      <c r="K2332" s="20">
        <f t="shared" si="110"/>
        <v>60</v>
      </c>
    </row>
    <row r="2333" spans="1:11" x14ac:dyDescent="0.2">
      <c r="A2333" s="8">
        <f>IF(INDEX(中間シート!B$1:B$149,QUOTIENT(ROW(A2333)-2, 参照用!$J$12) + 3,1)&gt;0,
INDEX(中間シート!B$1:B$149,QUOTIENT(ROW(A2333)-2, 参照用!$J$12) + 3,1),
"")</f>
        <v>46045</v>
      </c>
      <c r="B2333" s="8" t="str">
        <f>IF(INDEX(中間シート!D$1:D$149,QUOTIENT(ROW(B2333)-2, 参照用!$J$12) + 3,1)&gt;0,
INDEX(中間シート!D$1:D$149,QUOTIENT(ROW(B2333)-2, 参照用!$J$12) + 3,1),
"")</f>
        <v>朝</v>
      </c>
      <c r="C2333" s="8" t="str">
        <f>INDEX(中間シート!$A$1:$AZ$149,MATCH(A2333&amp;B2333,中間シート!$A$1:$A$149,0),MATCH(C$1,中間シート!$A$2:$AZ$2,0))</f>
        <v/>
      </c>
      <c r="D2333" s="8" t="str">
        <f>INDEX(中間シート!$A$1:$AZ$149,MATCH($A2333&amp;$B2333,中間シート!$A$1:$A$149,0),MATCH(D$1,中間シート!$A$2:$AZ$2,0))</f>
        <v/>
      </c>
      <c r="E2333" t="str">
        <f>IF(
A2333="","",
VLOOKUP(MOD(ROW(A2333)-2, 参照用!$J$12) + 1,参照用!$N$1:$P$50,2,0)
)</f>
        <v>注意サイン</v>
      </c>
      <c r="F2333" t="str">
        <f xml:space="preserve">
IF(A2333="","",
VLOOKUP(MOD(ROW(A2333)-2, 参照用!$J$12) + 1,参照用!$N$1:$P$50,3,0)
)</f>
        <v>物忘れ</v>
      </c>
      <c r="G2333">
        <f xml:space="preserve">
IF(A2333="","",
IFERROR(
INDEX(中間シート!$B:$CB,
MATCH(A2333&amp;B2333,中間シート!$A$1:$A$149,0),
MATCH(F2333,中間シート!$B$2:$CB$2,0)
),
"")
)</f>
        <v>0</v>
      </c>
      <c r="H2333">
        <f t="shared" si="108"/>
        <v>0</v>
      </c>
      <c r="I2333" t="str">
        <f t="shared" si="109"/>
        <v/>
      </c>
      <c r="J2333">
        <f xml:space="preserve">
_xlfn.SWITCH(E2333,
"良好サイン",H2333*VLOOKUP(F2333,参照用!$P$2:$Q$55,2,0),
"注意サイン",H2333*VLOOKUP(F2333,参照用!$P$2:$Q$55,2,0),
""
)</f>
        <v>0</v>
      </c>
      <c r="K2333" s="20">
        <f t="shared" si="110"/>
        <v>60</v>
      </c>
    </row>
    <row r="2334" spans="1:11" x14ac:dyDescent="0.2">
      <c r="A2334" s="8">
        <f>IF(INDEX(中間シート!B$1:B$149,QUOTIENT(ROW(A2334)-2, 参照用!$J$12) + 3,1)&gt;0,
INDEX(中間シート!B$1:B$149,QUOTIENT(ROW(A2334)-2, 参照用!$J$12) + 3,1),
"")</f>
        <v>46045</v>
      </c>
      <c r="B2334" s="8" t="str">
        <f>IF(INDEX(中間シート!D$1:D$149,QUOTIENT(ROW(B2334)-2, 参照用!$J$12) + 3,1)&gt;0,
INDEX(中間シート!D$1:D$149,QUOTIENT(ROW(B2334)-2, 参照用!$J$12) + 3,1),
"")</f>
        <v>朝</v>
      </c>
      <c r="C2334" s="8" t="str">
        <f>INDEX(中間シート!$A$1:$AZ$149,MATCH(A2334&amp;B2334,中間シート!$A$1:$A$149,0),MATCH(C$1,中間シート!$A$2:$AZ$2,0))</f>
        <v/>
      </c>
      <c r="D2334" s="8" t="str">
        <f>INDEX(中間シート!$A$1:$AZ$149,MATCH($A2334&amp;$B2334,中間シート!$A$1:$A$149,0),MATCH(D$1,中間シート!$A$2:$AZ$2,0))</f>
        <v/>
      </c>
      <c r="E2334" t="str">
        <f>IF(
A2334="","",
VLOOKUP(MOD(ROW(A2334)-2, 参照用!$J$12) + 1,参照用!$N$1:$P$50,2,0)
)</f>
        <v>悪化サイン</v>
      </c>
      <c r="F2334" t="str">
        <f xml:space="preserve">
IF(A2334="","",
VLOOKUP(MOD(ROW(A2334)-2, 参照用!$J$12) + 1,参照用!$N$1:$P$50,3,0)
)</f>
        <v>イライラ</v>
      </c>
      <c r="G2334">
        <f xml:space="preserve">
IF(A2334="","",
IFERROR(
INDEX(中間シート!$B:$CB,
MATCH(A2334&amp;B2334,中間シート!$A$1:$A$149,0),
MATCH(F2334,中間シート!$B$2:$CB$2,0)
),
"")
)</f>
        <v>0</v>
      </c>
      <c r="H2334">
        <f t="shared" si="108"/>
        <v>0</v>
      </c>
      <c r="I2334" t="str">
        <f t="shared" si="109"/>
        <v/>
      </c>
      <c r="J2334" t="str">
        <f xml:space="preserve">
_xlfn.SWITCH(E2334,
"良好サイン",H2334*VLOOKUP(F2334,参照用!$P$2:$Q$55,2,0),
"注意サイン",H2334*VLOOKUP(F2334,参照用!$P$2:$Q$55,2,0),
""
)</f>
        <v/>
      </c>
      <c r="K2334" s="20">
        <f t="shared" si="110"/>
        <v>60</v>
      </c>
    </row>
    <row r="2335" spans="1:11" x14ac:dyDescent="0.2">
      <c r="A2335" s="8">
        <f>IF(INDEX(中間シート!B$1:B$149,QUOTIENT(ROW(A2335)-2, 参照用!$J$12) + 3,1)&gt;0,
INDEX(中間シート!B$1:B$149,QUOTIENT(ROW(A2335)-2, 参照用!$J$12) + 3,1),
"")</f>
        <v>46045</v>
      </c>
      <c r="B2335" s="8" t="str">
        <f>IF(INDEX(中間シート!D$1:D$149,QUOTIENT(ROW(B2335)-2, 参照用!$J$12) + 3,1)&gt;0,
INDEX(中間シート!D$1:D$149,QUOTIENT(ROW(B2335)-2, 参照用!$J$12) + 3,1),
"")</f>
        <v>朝</v>
      </c>
      <c r="C2335" s="8" t="str">
        <f>INDEX(中間シート!$A$1:$AZ$149,MATCH(A2335&amp;B2335,中間シート!$A$1:$A$149,0),MATCH(C$1,中間シート!$A$2:$AZ$2,0))</f>
        <v/>
      </c>
      <c r="D2335" s="8" t="str">
        <f>INDEX(中間シート!$A$1:$AZ$149,MATCH($A2335&amp;$B2335,中間シート!$A$1:$A$149,0),MATCH(D$1,中間シート!$A$2:$AZ$2,0))</f>
        <v/>
      </c>
      <c r="E2335" t="str">
        <f>IF(
A2335="","",
VLOOKUP(MOD(ROW(A2335)-2, 参照用!$J$12) + 1,参照用!$N$1:$P$50,2,0)
)</f>
        <v>悪化サイン</v>
      </c>
      <c r="F2335" t="str">
        <f xml:space="preserve">
IF(A2335="","",
VLOOKUP(MOD(ROW(A2335)-2, 参照用!$J$12) + 1,参照用!$N$1:$P$50,3,0)
)</f>
        <v>恐怖心</v>
      </c>
      <c r="G2335">
        <f xml:space="preserve">
IF(A2335="","",
IFERROR(
INDEX(中間シート!$B:$CB,
MATCH(A2335&amp;B2335,中間シート!$A$1:$A$149,0),
MATCH(F2335,中間シート!$B$2:$CB$2,0)
),
"")
)</f>
        <v>0</v>
      </c>
      <c r="H2335">
        <f t="shared" si="108"/>
        <v>0</v>
      </c>
      <c r="I2335" t="str">
        <f t="shared" si="109"/>
        <v/>
      </c>
      <c r="J2335" t="str">
        <f xml:space="preserve">
_xlfn.SWITCH(E2335,
"良好サイン",H2335*VLOOKUP(F2335,参照用!$P$2:$Q$55,2,0),
"注意サイン",H2335*VLOOKUP(F2335,参照用!$P$2:$Q$55,2,0),
""
)</f>
        <v/>
      </c>
      <c r="K2335" s="20">
        <f t="shared" si="110"/>
        <v>60</v>
      </c>
    </row>
    <row r="2336" spans="1:11" x14ac:dyDescent="0.2">
      <c r="A2336" s="8">
        <f>IF(INDEX(中間シート!B$1:B$149,QUOTIENT(ROW(A2336)-2, 参照用!$J$12) + 3,1)&gt;0,
INDEX(中間シート!B$1:B$149,QUOTIENT(ROW(A2336)-2, 参照用!$J$12) + 3,1),
"")</f>
        <v>46045</v>
      </c>
      <c r="B2336" s="8" t="str">
        <f>IF(INDEX(中間シート!D$1:D$149,QUOTIENT(ROW(B2336)-2, 参照用!$J$12) + 3,1)&gt;0,
INDEX(中間シート!D$1:D$149,QUOTIENT(ROW(B2336)-2, 参照用!$J$12) + 3,1),
"")</f>
        <v>朝</v>
      </c>
      <c r="C2336" s="8" t="str">
        <f>INDEX(中間シート!$A$1:$AZ$149,MATCH(A2336&amp;B2336,中間シート!$A$1:$A$149,0),MATCH(C$1,中間シート!$A$2:$AZ$2,0))</f>
        <v/>
      </c>
      <c r="D2336" s="8" t="str">
        <f>INDEX(中間シート!$A$1:$AZ$149,MATCH($A2336&amp;$B2336,中間シート!$A$1:$A$149,0),MATCH(D$1,中間シート!$A$2:$AZ$2,0))</f>
        <v/>
      </c>
      <c r="E2336" t="str">
        <f>IF(
A2336="","",
VLOOKUP(MOD(ROW(A2336)-2, 参照用!$J$12) + 1,参照用!$N$1:$P$50,2,0)
)</f>
        <v>悪化サイン</v>
      </c>
      <c r="F2336" t="str">
        <f xml:space="preserve">
IF(A2336="","",
VLOOKUP(MOD(ROW(A2336)-2, 参照用!$J$12) + 1,参照用!$N$1:$P$50,3,0)
)</f>
        <v>外出不可</v>
      </c>
      <c r="G2336">
        <f xml:space="preserve">
IF(A2336="","",
IFERROR(
INDEX(中間シート!$B:$CB,
MATCH(A2336&amp;B2336,中間シート!$A$1:$A$149,0),
MATCH(F2336,中間シート!$B$2:$CB$2,0)
),
"")
)</f>
        <v>0</v>
      </c>
      <c r="H2336">
        <f t="shared" si="108"/>
        <v>0</v>
      </c>
      <c r="I2336" t="str">
        <f t="shared" si="109"/>
        <v/>
      </c>
      <c r="J2336" t="str">
        <f xml:space="preserve">
_xlfn.SWITCH(E2336,
"良好サイン",H2336*VLOOKUP(F2336,参照用!$P$2:$Q$55,2,0),
"注意サイン",H2336*VLOOKUP(F2336,参照用!$P$2:$Q$55,2,0),
""
)</f>
        <v/>
      </c>
      <c r="K2336" s="20">
        <f t="shared" si="110"/>
        <v>60</v>
      </c>
    </row>
    <row r="2337" spans="1:11" x14ac:dyDescent="0.2">
      <c r="A2337" s="8">
        <f>IF(INDEX(中間シート!B$1:B$149,QUOTIENT(ROW(A2337)-2, 参照用!$J$12) + 3,1)&gt;0,
INDEX(中間シート!B$1:B$149,QUOTIENT(ROW(A2337)-2, 参照用!$J$12) + 3,1),
"")</f>
        <v>46045</v>
      </c>
      <c r="B2337" s="8" t="str">
        <f>IF(INDEX(中間シート!D$1:D$149,QUOTIENT(ROW(B2337)-2, 参照用!$J$12) + 3,1)&gt;0,
INDEX(中間シート!D$1:D$149,QUOTIENT(ROW(B2337)-2, 参照用!$J$12) + 3,1),
"")</f>
        <v>朝</v>
      </c>
      <c r="C2337" s="8" t="str">
        <f>INDEX(中間シート!$A$1:$AZ$149,MATCH(A2337&amp;B2337,中間シート!$A$1:$A$149,0),MATCH(C$1,中間シート!$A$2:$AZ$2,0))</f>
        <v/>
      </c>
      <c r="D2337" s="8" t="str">
        <f>INDEX(中間シート!$A$1:$AZ$149,MATCH($A2337&amp;$B2337,中間シート!$A$1:$A$149,0),MATCH(D$1,中間シート!$A$2:$AZ$2,0))</f>
        <v/>
      </c>
      <c r="E2337" t="str">
        <f>IF(
A2337="","",
VLOOKUP(MOD(ROW(A2337)-2, 参照用!$J$12) + 1,参照用!$N$1:$P$50,2,0)
)</f>
        <v>悪化サイン</v>
      </c>
      <c r="F2337" t="str">
        <f xml:space="preserve">
IF(A2337="","",
VLOOKUP(MOD(ROW(A2337)-2, 参照用!$J$12) + 1,参照用!$N$1:$P$50,3,0)
)</f>
        <v>思考不能</v>
      </c>
      <c r="G2337">
        <f xml:space="preserve">
IF(A2337="","",
IFERROR(
INDEX(中間シート!$B:$CB,
MATCH(A2337&amp;B2337,中間シート!$A$1:$A$149,0),
MATCH(F2337,中間シート!$B$2:$CB$2,0)
),
"")
)</f>
        <v>0</v>
      </c>
      <c r="H2337">
        <f t="shared" si="108"/>
        <v>0</v>
      </c>
      <c r="I2337" t="str">
        <f t="shared" si="109"/>
        <v/>
      </c>
      <c r="J2337" t="str">
        <f xml:space="preserve">
_xlfn.SWITCH(E2337,
"良好サイン",H2337*VLOOKUP(F2337,参照用!$P$2:$Q$55,2,0),
"注意サイン",H2337*VLOOKUP(F2337,参照用!$P$2:$Q$55,2,0),
""
)</f>
        <v/>
      </c>
      <c r="K2337" s="20">
        <f t="shared" si="110"/>
        <v>60</v>
      </c>
    </row>
    <row r="2338" spans="1:11" x14ac:dyDescent="0.2">
      <c r="A2338" s="8">
        <f>IF(INDEX(中間シート!B$1:B$149,QUOTIENT(ROW(A2338)-2, 参照用!$J$12) + 3,1)&gt;0,
INDEX(中間シート!B$1:B$149,QUOTIENT(ROW(A2338)-2, 参照用!$J$12) + 3,1),
"")</f>
        <v>46045</v>
      </c>
      <c r="B2338" s="8" t="str">
        <f>IF(INDEX(中間シート!D$1:D$149,QUOTIENT(ROW(B2338)-2, 参照用!$J$12) + 3,1)&gt;0,
INDEX(中間シート!D$1:D$149,QUOTIENT(ROW(B2338)-2, 参照用!$J$12) + 3,1),
"")</f>
        <v>朝</v>
      </c>
      <c r="C2338" s="8" t="str">
        <f>INDEX(中間シート!$A$1:$AZ$149,MATCH(A2338&amp;B2338,中間シート!$A$1:$A$149,0),MATCH(C$1,中間シート!$A$2:$AZ$2,0))</f>
        <v/>
      </c>
      <c r="D2338" s="8" t="str">
        <f>INDEX(中間シート!$A$1:$AZ$149,MATCH($A2338&amp;$B2338,中間シート!$A$1:$A$149,0),MATCH(D$1,中間シート!$A$2:$AZ$2,0))</f>
        <v/>
      </c>
      <c r="E2338" t="str">
        <f>IF(
A2338="","",
VLOOKUP(MOD(ROW(A2338)-2, 参照用!$J$12) + 1,参照用!$N$1:$P$50,2,0)
)</f>
        <v>悪化サイン</v>
      </c>
      <c r="F2338" t="str">
        <f xml:space="preserve">
IF(A2338="","",
VLOOKUP(MOD(ROW(A2338)-2, 参照用!$J$12) + 1,参照用!$N$1:$P$50,3,0)
)</f>
        <v>人間不信</v>
      </c>
      <c r="G2338">
        <f xml:space="preserve">
IF(A2338="","",
IFERROR(
INDEX(中間シート!$B:$CB,
MATCH(A2338&amp;B2338,中間シート!$A$1:$A$149,0),
MATCH(F2338,中間シート!$B$2:$CB$2,0)
),
"")
)</f>
        <v>0</v>
      </c>
      <c r="H2338">
        <f t="shared" si="108"/>
        <v>0</v>
      </c>
      <c r="I2338" t="str">
        <f t="shared" si="109"/>
        <v/>
      </c>
      <c r="J2338" t="str">
        <f xml:space="preserve">
_xlfn.SWITCH(E2338,
"良好サイン",H2338*VLOOKUP(F2338,参照用!$P$2:$Q$55,2,0),
"注意サイン",H2338*VLOOKUP(F2338,参照用!$P$2:$Q$55,2,0),
""
)</f>
        <v/>
      </c>
      <c r="K2338" s="20">
        <f t="shared" si="110"/>
        <v>60</v>
      </c>
    </row>
    <row r="2339" spans="1:11" x14ac:dyDescent="0.2">
      <c r="A2339" s="8">
        <f>IF(INDEX(中間シート!B$1:B$149,QUOTIENT(ROW(A2339)-2, 参照用!$J$12) + 3,1)&gt;0,
INDEX(中間シート!B$1:B$149,QUOTIENT(ROW(A2339)-2, 参照用!$J$12) + 3,1),
"")</f>
        <v>46045</v>
      </c>
      <c r="B2339" s="8" t="str">
        <f>IF(INDEX(中間シート!D$1:D$149,QUOTIENT(ROW(B2339)-2, 参照用!$J$12) + 3,1)&gt;0,
INDEX(中間シート!D$1:D$149,QUOTIENT(ROW(B2339)-2, 参照用!$J$12) + 3,1),
"")</f>
        <v>朝</v>
      </c>
      <c r="C2339" s="8" t="str">
        <f>INDEX(中間シート!$A$1:$AZ$149,MATCH(A2339&amp;B2339,中間シート!$A$1:$A$149,0),MATCH(C$1,中間シート!$A$2:$AZ$2,0))</f>
        <v/>
      </c>
      <c r="D2339" s="8" t="str">
        <f>INDEX(中間シート!$A$1:$AZ$149,MATCH($A2339&amp;$B2339,中間シート!$A$1:$A$149,0),MATCH(D$1,中間シート!$A$2:$AZ$2,0))</f>
        <v/>
      </c>
      <c r="E2339" t="str">
        <f>IF(
A2339="","",
VLOOKUP(MOD(ROW(A2339)-2, 参照用!$J$12) + 1,参照用!$N$1:$P$50,2,0)
)</f>
        <v>悪化サイン</v>
      </c>
      <c r="F2339" t="str">
        <f xml:space="preserve">
IF(A2339="","",
VLOOKUP(MOD(ROW(A2339)-2, 参照用!$J$12) + 1,参照用!$N$1:$P$50,3,0)
)</f>
        <v>破壊衝動</v>
      </c>
      <c r="G2339">
        <f xml:space="preserve">
IF(A2339="","",
IFERROR(
INDEX(中間シート!$B:$CB,
MATCH(A2339&amp;B2339,中間シート!$A$1:$A$149,0),
MATCH(F2339,中間シート!$B$2:$CB$2,0)
),
"")
)</f>
        <v>0</v>
      </c>
      <c r="H2339">
        <f t="shared" si="108"/>
        <v>0</v>
      </c>
      <c r="I2339" t="str">
        <f t="shared" si="109"/>
        <v/>
      </c>
      <c r="J2339" t="str">
        <f xml:space="preserve">
_xlfn.SWITCH(E2339,
"良好サイン",H2339*VLOOKUP(F2339,参照用!$P$2:$Q$55,2,0),
"注意サイン",H2339*VLOOKUP(F2339,参照用!$P$2:$Q$55,2,0),
""
)</f>
        <v/>
      </c>
      <c r="K2339" s="20">
        <f t="shared" si="110"/>
        <v>60</v>
      </c>
    </row>
    <row r="2340" spans="1:11" x14ac:dyDescent="0.2">
      <c r="A2340" s="8">
        <f>IF(INDEX(中間シート!B$1:B$149,QUOTIENT(ROW(A2340)-2, 参照用!$J$12) + 3,1)&gt;0,
INDEX(中間シート!B$1:B$149,QUOTIENT(ROW(A2340)-2, 参照用!$J$12) + 3,1),
"")</f>
        <v>46045</v>
      </c>
      <c r="B2340" s="8" t="str">
        <f>IF(INDEX(中間シート!D$1:D$149,QUOTIENT(ROW(B2340)-2, 参照用!$J$12) + 3,1)&gt;0,
INDEX(中間シート!D$1:D$149,QUOTIENT(ROW(B2340)-2, 参照用!$J$12) + 3,1),
"")</f>
        <v>朝</v>
      </c>
      <c r="C2340" s="8" t="str">
        <f>INDEX(中間シート!$A$1:$AZ$149,MATCH(A2340&amp;B2340,中間シート!$A$1:$A$149,0),MATCH(C$1,中間シート!$A$2:$AZ$2,0))</f>
        <v/>
      </c>
      <c r="D2340" s="8" t="str">
        <f>INDEX(中間シート!$A$1:$AZ$149,MATCH($A2340&amp;$B2340,中間シート!$A$1:$A$149,0),MATCH(D$1,中間シート!$A$2:$AZ$2,0))</f>
        <v/>
      </c>
      <c r="E2340" t="str">
        <f>IF(
A2340="","",
VLOOKUP(MOD(ROW(A2340)-2, 参照用!$J$12) + 1,参照用!$N$1:$P$50,2,0)
)</f>
        <v>リカバリー</v>
      </c>
      <c r="F2340" t="str">
        <f xml:space="preserve">
IF(A2340="","",
VLOOKUP(MOD(ROW(A2340)-2, 参照用!$J$12) + 1,参照用!$N$1:$P$50,3,0)
)</f>
        <v>ストレッチ</v>
      </c>
      <c r="G2340">
        <f xml:space="preserve">
IF(A2340="","",
IFERROR(
INDEX(中間シート!$B:$CB,
MATCH(A2340&amp;B2340,中間シート!$A$1:$A$149,0),
MATCH(F2340,中間シート!$B$2:$CB$2,0)
),
"")
)</f>
        <v>0</v>
      </c>
      <c r="H2340">
        <f t="shared" si="108"/>
        <v>0</v>
      </c>
      <c r="I2340" t="str">
        <f t="shared" si="109"/>
        <v/>
      </c>
      <c r="J2340" t="str">
        <f xml:space="preserve">
_xlfn.SWITCH(E2340,
"良好サイン",H2340*VLOOKUP(F2340,参照用!$P$2:$Q$55,2,0),
"注意サイン",H2340*VLOOKUP(F2340,参照用!$P$2:$Q$55,2,0),
""
)</f>
        <v/>
      </c>
      <c r="K2340" s="20">
        <f t="shared" si="110"/>
        <v>60</v>
      </c>
    </row>
    <row r="2341" spans="1:11" x14ac:dyDescent="0.2">
      <c r="A2341" s="8">
        <f>IF(INDEX(中間シート!B$1:B$149,QUOTIENT(ROW(A2341)-2, 参照用!$J$12) + 3,1)&gt;0,
INDEX(中間シート!B$1:B$149,QUOTIENT(ROW(A2341)-2, 参照用!$J$12) + 3,1),
"")</f>
        <v>46045</v>
      </c>
      <c r="B2341" s="8" t="str">
        <f>IF(INDEX(中間シート!D$1:D$149,QUOTIENT(ROW(B2341)-2, 参照用!$J$12) + 3,1)&gt;0,
INDEX(中間シート!D$1:D$149,QUOTIENT(ROW(B2341)-2, 参照用!$J$12) + 3,1),
"")</f>
        <v>朝</v>
      </c>
      <c r="C2341" s="8" t="str">
        <f>INDEX(中間シート!$A$1:$AZ$149,MATCH(A2341&amp;B2341,中間シート!$A$1:$A$149,0),MATCH(C$1,中間シート!$A$2:$AZ$2,0))</f>
        <v/>
      </c>
      <c r="D2341" s="8" t="str">
        <f>INDEX(中間シート!$A$1:$AZ$149,MATCH($A2341&amp;$B2341,中間シート!$A$1:$A$149,0),MATCH(D$1,中間シート!$A$2:$AZ$2,0))</f>
        <v/>
      </c>
      <c r="E2341" t="str">
        <f>IF(
A2341="","",
VLOOKUP(MOD(ROW(A2341)-2, 参照用!$J$12) + 1,参照用!$N$1:$P$50,2,0)
)</f>
        <v>リカバリー</v>
      </c>
      <c r="F2341" t="str">
        <f xml:space="preserve">
IF(A2341="","",
VLOOKUP(MOD(ROW(A2341)-2, 参照用!$J$12) + 1,参照用!$N$1:$P$50,3,0)
)</f>
        <v>仮眠</v>
      </c>
      <c r="G2341">
        <f xml:space="preserve">
IF(A2341="","",
IFERROR(
INDEX(中間シート!$B:$CB,
MATCH(A2341&amp;B2341,中間シート!$A$1:$A$149,0),
MATCH(F2341,中間シート!$B$2:$CB$2,0)
),
"")
)</f>
        <v>0</v>
      </c>
      <c r="H2341">
        <f t="shared" si="108"/>
        <v>0</v>
      </c>
      <c r="I2341" t="str">
        <f t="shared" si="109"/>
        <v/>
      </c>
      <c r="J2341" t="str">
        <f xml:space="preserve">
_xlfn.SWITCH(E2341,
"良好サイン",H2341*VLOOKUP(F2341,参照用!$P$2:$Q$55,2,0),
"注意サイン",H2341*VLOOKUP(F2341,参照用!$P$2:$Q$55,2,0),
""
)</f>
        <v/>
      </c>
      <c r="K2341" s="20">
        <f t="shared" si="110"/>
        <v>60</v>
      </c>
    </row>
    <row r="2342" spans="1:11" x14ac:dyDescent="0.2">
      <c r="A2342" s="8">
        <f>IF(INDEX(中間シート!B$1:B$149,QUOTIENT(ROW(A2342)-2, 参照用!$J$12) + 3,1)&gt;0,
INDEX(中間シート!B$1:B$149,QUOTIENT(ROW(A2342)-2, 参照用!$J$12) + 3,1),
"")</f>
        <v>46045</v>
      </c>
      <c r="B2342" s="8" t="str">
        <f>IF(INDEX(中間シート!D$1:D$149,QUOTIENT(ROW(B2342)-2, 参照用!$J$12) + 3,1)&gt;0,
INDEX(中間シート!D$1:D$149,QUOTIENT(ROW(B2342)-2, 参照用!$J$12) + 3,1),
"")</f>
        <v>朝</v>
      </c>
      <c r="C2342" s="8" t="str">
        <f>INDEX(中間シート!$A$1:$AZ$149,MATCH(A2342&amp;B2342,中間シート!$A$1:$A$149,0),MATCH(C$1,中間シート!$A$2:$AZ$2,0))</f>
        <v/>
      </c>
      <c r="D2342" s="8" t="str">
        <f>INDEX(中間シート!$A$1:$AZ$149,MATCH($A2342&amp;$B2342,中間シート!$A$1:$A$149,0),MATCH(D$1,中間シート!$A$2:$AZ$2,0))</f>
        <v/>
      </c>
      <c r="E2342" t="str">
        <f>IF(
A2342="","",
VLOOKUP(MOD(ROW(A2342)-2, 参照用!$J$12) + 1,参照用!$N$1:$P$50,2,0)
)</f>
        <v>リカバリー</v>
      </c>
      <c r="F2342" t="str">
        <f xml:space="preserve">
IF(A2342="","",
VLOOKUP(MOD(ROW(A2342)-2, 参照用!$J$12) + 1,参照用!$N$1:$P$50,3,0)
)</f>
        <v>音楽</v>
      </c>
      <c r="G2342">
        <f xml:space="preserve">
IF(A2342="","",
IFERROR(
INDEX(中間シート!$B:$CB,
MATCH(A2342&amp;B2342,中間シート!$A$1:$A$149,0),
MATCH(F2342,中間シート!$B$2:$CB$2,0)
),
"")
)</f>
        <v>0</v>
      </c>
      <c r="H2342">
        <f t="shared" si="108"/>
        <v>0</v>
      </c>
      <c r="I2342" t="str">
        <f t="shared" si="109"/>
        <v/>
      </c>
      <c r="J2342" t="str">
        <f xml:space="preserve">
_xlfn.SWITCH(E2342,
"良好サイン",H2342*VLOOKUP(F2342,参照用!$P$2:$Q$55,2,0),
"注意サイン",H2342*VLOOKUP(F2342,参照用!$P$2:$Q$55,2,0),
""
)</f>
        <v/>
      </c>
      <c r="K2342" s="20">
        <f t="shared" si="110"/>
        <v>60</v>
      </c>
    </row>
    <row r="2343" spans="1:11" x14ac:dyDescent="0.2">
      <c r="A2343" s="8">
        <f>IF(INDEX(中間シート!B$1:B$149,QUOTIENT(ROW(A2343)-2, 参照用!$J$12) + 3,1)&gt;0,
INDEX(中間シート!B$1:B$149,QUOTIENT(ROW(A2343)-2, 参照用!$J$12) + 3,1),
"")</f>
        <v>46045</v>
      </c>
      <c r="B2343" s="8" t="str">
        <f>IF(INDEX(中間シート!D$1:D$149,QUOTIENT(ROW(B2343)-2, 参照用!$J$12) + 3,1)&gt;0,
INDEX(中間シート!D$1:D$149,QUOTIENT(ROW(B2343)-2, 参照用!$J$12) + 3,1),
"")</f>
        <v>朝</v>
      </c>
      <c r="C2343" s="8" t="str">
        <f>INDEX(中間シート!$A$1:$AZ$149,MATCH(A2343&amp;B2343,中間シート!$A$1:$A$149,0),MATCH(C$1,中間シート!$A$2:$AZ$2,0))</f>
        <v/>
      </c>
      <c r="D2343" s="8" t="str">
        <f>INDEX(中間シート!$A$1:$AZ$149,MATCH($A2343&amp;$B2343,中間シート!$A$1:$A$149,0),MATCH(D$1,中間シート!$A$2:$AZ$2,0))</f>
        <v/>
      </c>
      <c r="E2343" t="str">
        <f>IF(
A2343="","",
VLOOKUP(MOD(ROW(A2343)-2, 参照用!$J$12) + 1,参照用!$N$1:$P$50,2,0)
)</f>
        <v>リカバリー</v>
      </c>
      <c r="F2343" t="str">
        <f xml:space="preserve">
IF(A2343="","",
VLOOKUP(MOD(ROW(A2343)-2, 参照用!$J$12) + 1,参照用!$N$1:$P$50,3,0)
)</f>
        <v>頓服</v>
      </c>
      <c r="G2343">
        <f xml:space="preserve">
IF(A2343="","",
IFERROR(
INDEX(中間シート!$B:$CB,
MATCH(A2343&amp;B2343,中間シート!$A$1:$A$149,0),
MATCH(F2343,中間シート!$B$2:$CB$2,0)
),
"")
)</f>
        <v>0</v>
      </c>
      <c r="H2343">
        <f t="shared" si="108"/>
        <v>0</v>
      </c>
      <c r="I2343" t="str">
        <f t="shared" si="109"/>
        <v/>
      </c>
      <c r="J2343" t="str">
        <f xml:space="preserve">
_xlfn.SWITCH(E2343,
"良好サイン",H2343*VLOOKUP(F2343,参照用!$P$2:$Q$55,2,0),
"注意サイン",H2343*VLOOKUP(F2343,参照用!$P$2:$Q$55,2,0),
""
)</f>
        <v/>
      </c>
      <c r="K2343" s="20">
        <f t="shared" si="110"/>
        <v>60</v>
      </c>
    </row>
    <row r="2344" spans="1:11" x14ac:dyDescent="0.2">
      <c r="A2344" s="8">
        <f>IF(INDEX(中間シート!B$1:B$149,QUOTIENT(ROW(A2344)-2, 参照用!$J$12) + 3,1)&gt;0,
INDEX(中間シート!B$1:B$149,QUOTIENT(ROW(A2344)-2, 参照用!$J$12) + 3,1),
"")</f>
        <v>46045</v>
      </c>
      <c r="B2344" s="8" t="str">
        <f>IF(INDEX(中間シート!D$1:D$149,QUOTIENT(ROW(B2344)-2, 参照用!$J$12) + 3,1)&gt;0,
INDEX(中間シート!D$1:D$149,QUOTIENT(ROW(B2344)-2, 参照用!$J$12) + 3,1),
"")</f>
        <v>朝</v>
      </c>
      <c r="C2344" s="8" t="str">
        <f>INDEX(中間シート!$A$1:$AZ$149,MATCH(A2344&amp;B2344,中間シート!$A$1:$A$149,0),MATCH(C$1,中間シート!$A$2:$AZ$2,0))</f>
        <v/>
      </c>
      <c r="D2344" s="8" t="str">
        <f>INDEX(中間シート!$A$1:$AZ$149,MATCH($A2344&amp;$B2344,中間シート!$A$1:$A$149,0),MATCH(D$1,中間シート!$A$2:$AZ$2,0))</f>
        <v/>
      </c>
      <c r="E2344" t="str">
        <f>IF(
A2344="","",
VLOOKUP(MOD(ROW(A2344)-2, 参照用!$J$12) + 1,参照用!$N$1:$P$50,2,0)
)</f>
        <v>リカバリー</v>
      </c>
      <c r="F2344" t="str">
        <f xml:space="preserve">
IF(A2344="","",
VLOOKUP(MOD(ROW(A2344)-2, 参照用!$J$12) + 1,参照用!$N$1:$P$50,3,0)
)</f>
        <v>散歩</v>
      </c>
      <c r="G2344">
        <f xml:space="preserve">
IF(A2344="","",
IFERROR(
INDEX(中間シート!$B:$CB,
MATCH(A2344&amp;B2344,中間シート!$A$1:$A$149,0),
MATCH(F2344,中間シート!$B$2:$CB$2,0)
),
"")
)</f>
        <v>0</v>
      </c>
      <c r="H2344">
        <f t="shared" si="108"/>
        <v>0</v>
      </c>
      <c r="I2344" t="str">
        <f t="shared" si="109"/>
        <v/>
      </c>
      <c r="J2344" t="str">
        <f xml:space="preserve">
_xlfn.SWITCH(E2344,
"良好サイン",H2344*VLOOKUP(F2344,参照用!$P$2:$Q$55,2,0),
"注意サイン",H2344*VLOOKUP(F2344,参照用!$P$2:$Q$55,2,0),
""
)</f>
        <v/>
      </c>
      <c r="K2344" s="20">
        <f t="shared" si="110"/>
        <v>60</v>
      </c>
    </row>
    <row r="2345" spans="1:11" x14ac:dyDescent="0.2">
      <c r="A2345" s="8">
        <f>IF(INDEX(中間シート!B$1:B$149,QUOTIENT(ROW(A2345)-2, 参照用!$J$12) + 3,1)&gt;0,
INDEX(中間シート!B$1:B$149,QUOTIENT(ROW(A2345)-2, 参照用!$J$12) + 3,1),
"")</f>
        <v>46045</v>
      </c>
      <c r="B2345" s="8" t="str">
        <f>IF(INDEX(中間シート!D$1:D$149,QUOTIENT(ROW(B2345)-2, 参照用!$J$12) + 3,1)&gt;0,
INDEX(中間シート!D$1:D$149,QUOTIENT(ROW(B2345)-2, 参照用!$J$12) + 3,1),
"")</f>
        <v>朝</v>
      </c>
      <c r="C2345" s="8" t="str">
        <f>INDEX(中間シート!$A$1:$AZ$149,MATCH(A2345&amp;B2345,中間シート!$A$1:$A$149,0),MATCH(C$1,中間シート!$A$2:$AZ$2,0))</f>
        <v/>
      </c>
      <c r="D2345" s="8" t="str">
        <f>INDEX(中間シート!$A$1:$AZ$149,MATCH($A2345&amp;$B2345,中間シート!$A$1:$A$149,0),MATCH(D$1,中間シート!$A$2:$AZ$2,0))</f>
        <v/>
      </c>
      <c r="E2345" t="str">
        <f>IF(
A2345="","",
VLOOKUP(MOD(ROW(A2345)-2, 参照用!$J$12) + 1,参照用!$N$1:$P$50,2,0)
)</f>
        <v>服薬</v>
      </c>
      <c r="F2345" t="str">
        <f xml:space="preserve">
IF(A2345="","",
VLOOKUP(MOD(ROW(A2345)-2, 参照用!$J$12) + 1,参照用!$N$1:$P$50,3,0)
)</f>
        <v>いつもの薬</v>
      </c>
      <c r="G2345">
        <f xml:space="preserve">
IF(A2345="","",
IFERROR(
INDEX(中間シート!$B:$CB,
MATCH(A2345&amp;B2345,中間シート!$A$1:$A$149,0),
MATCH(F2345,中間シート!$B$2:$CB$2,0)
),
"")
)</f>
        <v>0</v>
      </c>
      <c r="H2345">
        <f t="shared" si="108"/>
        <v>0</v>
      </c>
      <c r="I2345" t="str">
        <f t="shared" si="109"/>
        <v/>
      </c>
      <c r="J2345" t="str">
        <f xml:space="preserve">
_xlfn.SWITCH(E2345,
"良好サイン",H2345*VLOOKUP(F2345,参照用!$P$2:$Q$55,2,0),
"注意サイン",H2345*VLOOKUP(F2345,参照用!$P$2:$Q$55,2,0),
""
)</f>
        <v/>
      </c>
      <c r="K2345" s="20">
        <f t="shared" si="110"/>
        <v>60</v>
      </c>
    </row>
    <row r="2346" spans="1:11" x14ac:dyDescent="0.2">
      <c r="A2346" s="8">
        <f>IF(INDEX(中間シート!B$1:B$149,QUOTIENT(ROW(A2346)-2, 参照用!$J$12) + 3,1)&gt;0,
INDEX(中間シート!B$1:B$149,QUOTIENT(ROW(A2346)-2, 参照用!$J$12) + 3,1),
"")</f>
        <v>46045</v>
      </c>
      <c r="B2346" s="8" t="str">
        <f>IF(INDEX(中間シート!D$1:D$149,QUOTIENT(ROW(B2346)-2, 参照用!$J$12) + 3,1)&gt;0,
INDEX(中間シート!D$1:D$149,QUOTIENT(ROW(B2346)-2, 参照用!$J$12) + 3,1),
"")</f>
        <v>朝</v>
      </c>
      <c r="C2346" s="8" t="str">
        <f>INDEX(中間シート!$A$1:$AZ$149,MATCH(A2346&amp;B2346,中間シート!$A$1:$A$149,0),MATCH(C$1,中間シート!$A$2:$AZ$2,0))</f>
        <v/>
      </c>
      <c r="D2346" s="8" t="str">
        <f>INDEX(中間シート!$A$1:$AZ$149,MATCH($A2346&amp;$B2346,中間シート!$A$1:$A$149,0),MATCH(D$1,中間シート!$A$2:$AZ$2,0))</f>
        <v/>
      </c>
      <c r="E2346" t="str">
        <f>IF(
A2346="","",
VLOOKUP(MOD(ROW(A2346)-2, 参照用!$J$12) + 1,参照用!$N$1:$P$50,2,0)
)</f>
        <v>備考</v>
      </c>
      <c r="F2346" t="str">
        <f xml:space="preserve">
IF(A2346="","",
VLOOKUP(MOD(ROW(A2346)-2, 参照用!$J$12) + 1,参照用!$N$1:$P$50,3,0)
)</f>
        <v>コメント</v>
      </c>
      <c r="G2346" t="str">
        <f xml:space="preserve">
IF(A2346="","",
IFERROR(
INDEX(中間シート!$B:$CB,
MATCH(A2346&amp;B2346,中間シート!$A$1:$A$149,0),
MATCH(F2346,中間シート!$B$2:$CB$2,0)
),
"")
)</f>
        <v/>
      </c>
      <c r="H2346" t="str">
        <f t="shared" si="108"/>
        <v/>
      </c>
      <c r="I2346" t="str">
        <f t="shared" si="109"/>
        <v/>
      </c>
      <c r="J2346" t="str">
        <f xml:space="preserve">
_xlfn.SWITCH(E2346,
"良好サイン",H2346*VLOOKUP(F2346,参照用!$P$2:$Q$55,2,0),
"注意サイン",H2346*VLOOKUP(F2346,参照用!$P$2:$Q$55,2,0),
""
)</f>
        <v/>
      </c>
      <c r="K2346" s="20">
        <f t="shared" si="110"/>
        <v>60</v>
      </c>
    </row>
    <row r="2347" spans="1:11" x14ac:dyDescent="0.2">
      <c r="A2347" s="8">
        <f>IF(INDEX(中間シート!B$1:B$149,QUOTIENT(ROW(A2347)-2, 参照用!$J$12) + 3,1)&gt;0,
INDEX(中間シート!B$1:B$149,QUOTIENT(ROW(A2347)-2, 参照用!$J$12) + 3,1),
"")</f>
        <v>46045</v>
      </c>
      <c r="B2347" s="8" t="str">
        <f>IF(INDEX(中間シート!D$1:D$149,QUOTIENT(ROW(B2347)-2, 参照用!$J$12) + 3,1)&gt;0,
INDEX(中間シート!D$1:D$149,QUOTIENT(ROW(B2347)-2, 参照用!$J$12) + 3,1),
"")</f>
        <v>昼</v>
      </c>
      <c r="C2347" s="8" t="str">
        <f>INDEX(中間シート!$A$1:$AZ$149,MATCH(A2347&amp;B2347,中間シート!$A$1:$A$149,0),MATCH(C$1,中間シート!$A$2:$AZ$2,0))</f>
        <v/>
      </c>
      <c r="D2347" s="8" t="str">
        <f>INDEX(中間シート!$A$1:$AZ$149,MATCH($A2347&amp;$B2347,中間シート!$A$1:$A$149,0),MATCH(D$1,中間シート!$A$2:$AZ$2,0))</f>
        <v/>
      </c>
      <c r="E2347" t="str">
        <f>IF(
A2347="","",
VLOOKUP(MOD(ROW(A2347)-2, 参照用!$J$12) + 1,参照用!$N$1:$P$50,2,0)
)</f>
        <v>日付</v>
      </c>
      <c r="F2347" t="str">
        <f xml:space="preserve">
IF(A2347="","",
VLOOKUP(MOD(ROW(A2347)-2, 参照用!$J$12) + 1,参照用!$N$1:$P$50,3,0)
)</f>
        <v>日付</v>
      </c>
      <c r="G2347">
        <f xml:space="preserve">
IF(A2347="","",
IFERROR(
INDEX(中間シート!$B:$CB,
MATCH(A2347&amp;B2347,中間シート!$A$1:$A$149,0),
MATCH(F2347,中間シート!$B$2:$CB$2,0)
),
"")
)</f>
        <v>46045</v>
      </c>
      <c r="H2347" t="str">
        <f t="shared" si="108"/>
        <v/>
      </c>
      <c r="I2347">
        <f t="shared" si="109"/>
        <v>46045</v>
      </c>
      <c r="J2347" t="str">
        <f xml:space="preserve">
_xlfn.SWITCH(E2347,
"良好サイン",H2347*VLOOKUP(F2347,参照用!$P$2:$Q$55,2,0),
"注意サイン",H2347*VLOOKUP(F2347,参照用!$P$2:$Q$55,2,0),
""
)</f>
        <v/>
      </c>
      <c r="K2347" s="20">
        <f t="shared" si="110"/>
        <v>60</v>
      </c>
    </row>
    <row r="2348" spans="1:11" x14ac:dyDescent="0.2">
      <c r="A2348" s="8">
        <f>IF(INDEX(中間シート!B$1:B$149,QUOTIENT(ROW(A2348)-2, 参照用!$J$12) + 3,1)&gt;0,
INDEX(中間シート!B$1:B$149,QUOTIENT(ROW(A2348)-2, 参照用!$J$12) + 3,1),
"")</f>
        <v>46045</v>
      </c>
      <c r="B2348" s="8" t="str">
        <f>IF(INDEX(中間シート!D$1:D$149,QUOTIENT(ROW(B2348)-2, 参照用!$J$12) + 3,1)&gt;0,
INDEX(中間シート!D$1:D$149,QUOTIENT(ROW(B2348)-2, 参照用!$J$12) + 3,1),
"")</f>
        <v>昼</v>
      </c>
      <c r="C2348" s="8" t="str">
        <f>INDEX(中間シート!$A$1:$AZ$149,MATCH(A2348&amp;B2348,中間シート!$A$1:$A$149,0),MATCH(C$1,中間シート!$A$2:$AZ$2,0))</f>
        <v/>
      </c>
      <c r="D2348" s="8" t="str">
        <f>INDEX(中間シート!$A$1:$AZ$149,MATCH($A2348&amp;$B2348,中間シート!$A$1:$A$149,0),MATCH(D$1,中間シート!$A$2:$AZ$2,0))</f>
        <v/>
      </c>
      <c r="E2348" t="str">
        <f>IF(
A2348="","",
VLOOKUP(MOD(ROW(A2348)-2, 参照用!$J$12) + 1,参照用!$N$1:$P$50,2,0)
)</f>
        <v>曜日</v>
      </c>
      <c r="F2348" t="str">
        <f xml:space="preserve">
IF(A2348="","",
VLOOKUP(MOD(ROW(A2348)-2, 参照用!$J$12) + 1,参照用!$N$1:$P$50,3,0)
)</f>
        <v>曜日</v>
      </c>
      <c r="G2348" t="str">
        <f xml:space="preserve">
IF(A2348="","",
IFERROR(
INDEX(中間シート!$B:$CB,
MATCH(A2348&amp;B2348,中間シート!$A$1:$A$149,0),
MATCH(F2348,中間シート!$B$2:$CB$2,0)
),
"")
)</f>
        <v>金</v>
      </c>
      <c r="H2348" t="str">
        <f t="shared" si="108"/>
        <v/>
      </c>
      <c r="I2348" t="str">
        <f t="shared" si="109"/>
        <v>金</v>
      </c>
      <c r="J2348" t="str">
        <f xml:space="preserve">
_xlfn.SWITCH(E2348,
"良好サイン",H2348*VLOOKUP(F2348,参照用!$P$2:$Q$55,2,0),
"注意サイン",H2348*VLOOKUP(F2348,参照用!$P$2:$Q$55,2,0),
""
)</f>
        <v/>
      </c>
      <c r="K2348" s="20">
        <f t="shared" si="110"/>
        <v>60</v>
      </c>
    </row>
    <row r="2349" spans="1:11" x14ac:dyDescent="0.2">
      <c r="A2349" s="8">
        <f>IF(INDEX(中間シート!B$1:B$149,QUOTIENT(ROW(A2349)-2, 参照用!$J$12) + 3,1)&gt;0,
INDEX(中間シート!B$1:B$149,QUOTIENT(ROW(A2349)-2, 参照用!$J$12) + 3,1),
"")</f>
        <v>46045</v>
      </c>
      <c r="B2349" s="8" t="str">
        <f>IF(INDEX(中間シート!D$1:D$149,QUOTIENT(ROW(B2349)-2, 参照用!$J$12) + 3,1)&gt;0,
INDEX(中間シート!D$1:D$149,QUOTIENT(ROW(B2349)-2, 参照用!$J$12) + 3,1),
"")</f>
        <v>昼</v>
      </c>
      <c r="C2349" s="8" t="str">
        <f>INDEX(中間シート!$A$1:$AZ$149,MATCH(A2349&amp;B2349,中間シート!$A$1:$A$149,0),MATCH(C$1,中間シート!$A$2:$AZ$2,0))</f>
        <v/>
      </c>
      <c r="D2349" s="8" t="str">
        <f>INDEX(中間シート!$A$1:$AZ$149,MATCH($A2349&amp;$B2349,中間シート!$A$1:$A$149,0),MATCH(D$1,中間シート!$A$2:$AZ$2,0))</f>
        <v/>
      </c>
      <c r="E2349" t="str">
        <f>IF(
A2349="","",
VLOOKUP(MOD(ROW(A2349)-2, 参照用!$J$12) + 1,参照用!$N$1:$P$50,2,0)
)</f>
        <v>時間帯</v>
      </c>
      <c r="F2349" t="str">
        <f xml:space="preserve">
IF(A2349="","",
VLOOKUP(MOD(ROW(A2349)-2, 参照用!$J$12) + 1,参照用!$N$1:$P$50,3,0)
)</f>
        <v>時間帯</v>
      </c>
      <c r="G2349" t="str">
        <f xml:space="preserve">
IF(A2349="","",
IFERROR(
INDEX(中間シート!$B:$CB,
MATCH(A2349&amp;B2349,中間シート!$A$1:$A$149,0),
MATCH(F2349,中間シート!$B$2:$CB$2,0)
),
"")
)</f>
        <v>昼</v>
      </c>
      <c r="H2349" t="str">
        <f t="shared" si="108"/>
        <v/>
      </c>
      <c r="I2349" t="str">
        <f t="shared" si="109"/>
        <v>昼</v>
      </c>
      <c r="J2349" t="str">
        <f xml:space="preserve">
_xlfn.SWITCH(E2349,
"良好サイン",H2349*VLOOKUP(F2349,参照用!$P$2:$Q$55,2,0),
"注意サイン",H2349*VLOOKUP(F2349,参照用!$P$2:$Q$55,2,0),
""
)</f>
        <v/>
      </c>
      <c r="K2349" s="20">
        <f t="shared" si="110"/>
        <v>60</v>
      </c>
    </row>
    <row r="2350" spans="1:11" x14ac:dyDescent="0.2">
      <c r="A2350" s="8">
        <f>IF(INDEX(中間シート!B$1:B$149,QUOTIENT(ROW(A2350)-2, 参照用!$J$12) + 3,1)&gt;0,
INDEX(中間シート!B$1:B$149,QUOTIENT(ROW(A2350)-2, 参照用!$J$12) + 3,1),
"")</f>
        <v>46045</v>
      </c>
      <c r="B2350" s="8" t="str">
        <f>IF(INDEX(中間シート!D$1:D$149,QUOTIENT(ROW(B2350)-2, 参照用!$J$12) + 3,1)&gt;0,
INDEX(中間シート!D$1:D$149,QUOTIENT(ROW(B2350)-2, 参照用!$J$12) + 3,1),
"")</f>
        <v>昼</v>
      </c>
      <c r="C2350" s="8" t="str">
        <f>INDEX(中間シート!$A$1:$AZ$149,MATCH(A2350&amp;B2350,中間シート!$A$1:$A$149,0),MATCH(C$1,中間シート!$A$2:$AZ$2,0))</f>
        <v/>
      </c>
      <c r="D2350" s="8" t="str">
        <f>INDEX(中間シート!$A$1:$AZ$149,MATCH($A2350&amp;$B2350,中間シート!$A$1:$A$149,0),MATCH(D$1,中間シート!$A$2:$AZ$2,0))</f>
        <v/>
      </c>
      <c r="E2350" t="str">
        <f>IF(
A2350="","",
VLOOKUP(MOD(ROW(A2350)-2, 参照用!$J$12) + 1,参照用!$N$1:$P$50,2,0)
)</f>
        <v>気候</v>
      </c>
      <c r="F2350" t="str">
        <f xml:space="preserve">
IF(A2350="","",
VLOOKUP(MOD(ROW(A2350)-2, 参照用!$J$12) + 1,参照用!$N$1:$P$50,3,0)
)</f>
        <v>天気</v>
      </c>
      <c r="G2350" t="str">
        <f xml:space="preserve">
IF(A2350="","",
IFERROR(
INDEX(中間シート!$B:$CB,
MATCH(A2350&amp;B2350,中間シート!$A$1:$A$149,0),
MATCH(F2350,中間シート!$B$2:$CB$2,0)
),
"")
)</f>
        <v/>
      </c>
      <c r="H2350" t="str">
        <f t="shared" si="108"/>
        <v/>
      </c>
      <c r="I2350" t="str">
        <f t="shared" si="109"/>
        <v/>
      </c>
      <c r="J2350" t="str">
        <f xml:space="preserve">
_xlfn.SWITCH(E2350,
"良好サイン",H2350*VLOOKUP(F2350,参照用!$P$2:$Q$55,2,0),
"注意サイン",H2350*VLOOKUP(F2350,参照用!$P$2:$Q$55,2,0),
""
)</f>
        <v/>
      </c>
      <c r="K2350" s="20">
        <f t="shared" si="110"/>
        <v>60</v>
      </c>
    </row>
    <row r="2351" spans="1:11" x14ac:dyDescent="0.2">
      <c r="A2351" s="8">
        <f>IF(INDEX(中間シート!B$1:B$149,QUOTIENT(ROW(A2351)-2, 参照用!$J$12) + 3,1)&gt;0,
INDEX(中間シート!B$1:B$149,QUOTIENT(ROW(A2351)-2, 参照用!$J$12) + 3,1),
"")</f>
        <v>46045</v>
      </c>
      <c r="B2351" s="8" t="str">
        <f>IF(INDEX(中間シート!D$1:D$149,QUOTIENT(ROW(B2351)-2, 参照用!$J$12) + 3,1)&gt;0,
INDEX(中間シート!D$1:D$149,QUOTIENT(ROW(B2351)-2, 参照用!$J$12) + 3,1),
"")</f>
        <v>昼</v>
      </c>
      <c r="C2351" s="8" t="str">
        <f>INDEX(中間シート!$A$1:$AZ$149,MATCH(A2351&amp;B2351,中間シート!$A$1:$A$149,0),MATCH(C$1,中間シート!$A$2:$AZ$2,0))</f>
        <v/>
      </c>
      <c r="D2351" s="8" t="str">
        <f>INDEX(中間シート!$A$1:$AZ$149,MATCH($A2351&amp;$B2351,中間シート!$A$1:$A$149,0),MATCH(D$1,中間シート!$A$2:$AZ$2,0))</f>
        <v/>
      </c>
      <c r="E2351" t="str">
        <f>IF(
A2351="","",
VLOOKUP(MOD(ROW(A2351)-2, 参照用!$J$12) + 1,参照用!$N$1:$P$50,2,0)
)</f>
        <v>気候</v>
      </c>
      <c r="F2351" t="str">
        <f xml:space="preserve">
IF(A2351="","",
VLOOKUP(MOD(ROW(A2351)-2, 参照用!$J$12) + 1,参照用!$N$1:$P$50,3,0)
)</f>
        <v>気温</v>
      </c>
      <c r="G2351" t="str">
        <f xml:space="preserve">
IF(A2351="","",
IFERROR(
INDEX(中間シート!$B:$CB,
MATCH(A2351&amp;B2351,中間シート!$A$1:$A$149,0),
MATCH(F2351,中間シート!$B$2:$CB$2,0)
),
"")
)</f>
        <v/>
      </c>
      <c r="H2351" t="str">
        <f t="shared" si="108"/>
        <v/>
      </c>
      <c r="I2351" t="str">
        <f t="shared" si="109"/>
        <v/>
      </c>
      <c r="J2351" t="str">
        <f xml:space="preserve">
_xlfn.SWITCH(E2351,
"良好サイン",H2351*VLOOKUP(F2351,参照用!$P$2:$Q$55,2,0),
"注意サイン",H2351*VLOOKUP(F2351,参照用!$P$2:$Q$55,2,0),
""
)</f>
        <v/>
      </c>
      <c r="K2351" s="20">
        <f t="shared" si="110"/>
        <v>60</v>
      </c>
    </row>
    <row r="2352" spans="1:11" x14ac:dyDescent="0.2">
      <c r="A2352" s="8">
        <f>IF(INDEX(中間シート!B$1:B$149,QUOTIENT(ROW(A2352)-2, 参照用!$J$12) + 3,1)&gt;0,
INDEX(中間シート!B$1:B$149,QUOTIENT(ROW(A2352)-2, 参照用!$J$12) + 3,1),
"")</f>
        <v>46045</v>
      </c>
      <c r="B2352" s="8" t="str">
        <f>IF(INDEX(中間シート!D$1:D$149,QUOTIENT(ROW(B2352)-2, 参照用!$J$12) + 3,1)&gt;0,
INDEX(中間シート!D$1:D$149,QUOTIENT(ROW(B2352)-2, 参照用!$J$12) + 3,1),
"")</f>
        <v>昼</v>
      </c>
      <c r="C2352" s="8" t="str">
        <f>INDEX(中間シート!$A$1:$AZ$149,MATCH(A2352&amp;B2352,中間シート!$A$1:$A$149,0),MATCH(C$1,中間シート!$A$2:$AZ$2,0))</f>
        <v/>
      </c>
      <c r="D2352" s="8" t="str">
        <f>INDEX(中間シート!$A$1:$AZ$149,MATCH($A2352&amp;$B2352,中間シート!$A$1:$A$149,0),MATCH(D$1,中間シート!$A$2:$AZ$2,0))</f>
        <v/>
      </c>
      <c r="E2352" t="str">
        <f>IF(
A2352="","",
VLOOKUP(MOD(ROW(A2352)-2, 参照用!$J$12) + 1,参照用!$N$1:$P$50,2,0)
)</f>
        <v>基礎指標</v>
      </c>
      <c r="F2352" t="str">
        <f xml:space="preserve">
IF(A2352="","",
VLOOKUP(MOD(ROW(A2352)-2, 参照用!$J$12) + 1,参照用!$N$1:$P$50,3,0)
)</f>
        <v>睡眠</v>
      </c>
      <c r="G2352">
        <f xml:space="preserve">
IF(A2352="","",
IFERROR(
INDEX(中間シート!$B:$CB,
MATCH(A2352&amp;B2352,中間シート!$A$1:$A$149,0),
MATCH(F2352,中間シート!$B$2:$CB$2,0)
),
"")
)</f>
        <v>0</v>
      </c>
      <c r="H2352">
        <f t="shared" si="108"/>
        <v>0</v>
      </c>
      <c r="I2352" t="str">
        <f t="shared" si="109"/>
        <v/>
      </c>
      <c r="J2352" t="str">
        <f xml:space="preserve">
_xlfn.SWITCH(E2352,
"良好サイン",H2352*VLOOKUP(F2352,参照用!$P$2:$Q$55,2,0),
"注意サイン",H2352*VLOOKUP(F2352,参照用!$P$2:$Q$55,2,0),
""
)</f>
        <v/>
      </c>
      <c r="K2352" s="20">
        <f t="shared" si="110"/>
        <v>60</v>
      </c>
    </row>
    <row r="2353" spans="1:11" x14ac:dyDescent="0.2">
      <c r="A2353" s="8">
        <f>IF(INDEX(中間シート!B$1:B$149,QUOTIENT(ROW(A2353)-2, 参照用!$J$12) + 3,1)&gt;0,
INDEX(中間シート!B$1:B$149,QUOTIENT(ROW(A2353)-2, 参照用!$J$12) + 3,1),
"")</f>
        <v>46045</v>
      </c>
      <c r="B2353" s="8" t="str">
        <f>IF(INDEX(中間シート!D$1:D$149,QUOTIENT(ROW(B2353)-2, 参照用!$J$12) + 3,1)&gt;0,
INDEX(中間シート!D$1:D$149,QUOTIENT(ROW(B2353)-2, 参照用!$J$12) + 3,1),
"")</f>
        <v>昼</v>
      </c>
      <c r="C2353" s="8" t="str">
        <f>INDEX(中間シート!$A$1:$AZ$149,MATCH(A2353&amp;B2353,中間シート!$A$1:$A$149,0),MATCH(C$1,中間シート!$A$2:$AZ$2,0))</f>
        <v/>
      </c>
      <c r="D2353" s="8" t="str">
        <f>INDEX(中間シート!$A$1:$AZ$149,MATCH($A2353&amp;$B2353,中間シート!$A$1:$A$149,0),MATCH(D$1,中間シート!$A$2:$AZ$2,0))</f>
        <v/>
      </c>
      <c r="E2353" t="str">
        <f>IF(
A2353="","",
VLOOKUP(MOD(ROW(A2353)-2, 参照用!$J$12) + 1,参照用!$N$1:$P$50,2,0)
)</f>
        <v>基礎指標</v>
      </c>
      <c r="F2353" t="str">
        <f xml:space="preserve">
IF(A2353="","",
VLOOKUP(MOD(ROW(A2353)-2, 参照用!$J$12) + 1,参照用!$N$1:$P$50,3,0)
)</f>
        <v>食事</v>
      </c>
      <c r="G2353">
        <f xml:space="preserve">
IF(A2353="","",
IFERROR(
INDEX(中間シート!$B:$CB,
MATCH(A2353&amp;B2353,中間シート!$A$1:$A$149,0),
MATCH(F2353,中間シート!$B$2:$CB$2,0)
),
"")
)</f>
        <v>0</v>
      </c>
      <c r="H2353">
        <f t="shared" si="108"/>
        <v>0</v>
      </c>
      <c r="I2353" t="str">
        <f t="shared" si="109"/>
        <v/>
      </c>
      <c r="J2353" t="str">
        <f xml:space="preserve">
_xlfn.SWITCH(E2353,
"良好サイン",H2353*VLOOKUP(F2353,参照用!$P$2:$Q$55,2,0),
"注意サイン",H2353*VLOOKUP(F2353,参照用!$P$2:$Q$55,2,0),
""
)</f>
        <v/>
      </c>
      <c r="K2353" s="20">
        <f t="shared" si="110"/>
        <v>60</v>
      </c>
    </row>
    <row r="2354" spans="1:11" x14ac:dyDescent="0.2">
      <c r="A2354" s="8">
        <f>IF(INDEX(中間シート!B$1:B$149,QUOTIENT(ROW(A2354)-2, 参照用!$J$12) + 3,1)&gt;0,
INDEX(中間シート!B$1:B$149,QUOTIENT(ROW(A2354)-2, 参照用!$J$12) + 3,1),
"")</f>
        <v>46045</v>
      </c>
      <c r="B2354" s="8" t="str">
        <f>IF(INDEX(中間シート!D$1:D$149,QUOTIENT(ROW(B2354)-2, 参照用!$J$12) + 3,1)&gt;0,
INDEX(中間シート!D$1:D$149,QUOTIENT(ROW(B2354)-2, 参照用!$J$12) + 3,1),
"")</f>
        <v>昼</v>
      </c>
      <c r="C2354" s="8" t="str">
        <f>INDEX(中間シート!$A$1:$AZ$149,MATCH(A2354&amp;B2354,中間シート!$A$1:$A$149,0),MATCH(C$1,中間シート!$A$2:$AZ$2,0))</f>
        <v/>
      </c>
      <c r="D2354" s="8" t="str">
        <f>INDEX(中間シート!$A$1:$AZ$149,MATCH($A2354&amp;$B2354,中間シート!$A$1:$A$149,0),MATCH(D$1,中間シート!$A$2:$AZ$2,0))</f>
        <v/>
      </c>
      <c r="E2354" t="str">
        <f>IF(
A2354="","",
VLOOKUP(MOD(ROW(A2354)-2, 参照用!$J$12) + 1,参照用!$N$1:$P$50,2,0)
)</f>
        <v>基礎指標</v>
      </c>
      <c r="F2354" t="str">
        <f xml:space="preserve">
IF(A2354="","",
VLOOKUP(MOD(ROW(A2354)-2, 参照用!$J$12) + 1,参照用!$N$1:$P$50,3,0)
)</f>
        <v>ストレス</v>
      </c>
      <c r="G2354">
        <f xml:space="preserve">
IF(A2354="","",
IFERROR(
INDEX(中間シート!$B:$CB,
MATCH(A2354&amp;B2354,中間シート!$A$1:$A$149,0),
MATCH(F2354,中間シート!$B$2:$CB$2,0)
),
"")
)</f>
        <v>0</v>
      </c>
      <c r="H2354">
        <f t="shared" si="108"/>
        <v>0</v>
      </c>
      <c r="I2354" t="str">
        <f t="shared" si="109"/>
        <v/>
      </c>
      <c r="J2354" t="str">
        <f xml:space="preserve">
_xlfn.SWITCH(E2354,
"良好サイン",H2354*VLOOKUP(F2354,参照用!$P$2:$Q$55,2,0),
"注意サイン",H2354*VLOOKUP(F2354,参照用!$P$2:$Q$55,2,0),
""
)</f>
        <v/>
      </c>
      <c r="K2354" s="20">
        <f t="shared" si="110"/>
        <v>60</v>
      </c>
    </row>
    <row r="2355" spans="1:11" x14ac:dyDescent="0.2">
      <c r="A2355" s="8">
        <f>IF(INDEX(中間シート!B$1:B$149,QUOTIENT(ROW(A2355)-2, 参照用!$J$12) + 3,1)&gt;0,
INDEX(中間シート!B$1:B$149,QUOTIENT(ROW(A2355)-2, 参照用!$J$12) + 3,1),
"")</f>
        <v>46045</v>
      </c>
      <c r="B2355" s="8" t="str">
        <f>IF(INDEX(中間シート!D$1:D$149,QUOTIENT(ROW(B2355)-2, 参照用!$J$12) + 3,1)&gt;0,
INDEX(中間シート!D$1:D$149,QUOTIENT(ROW(B2355)-2, 参照用!$J$12) + 3,1),
"")</f>
        <v>昼</v>
      </c>
      <c r="C2355" s="8" t="str">
        <f>INDEX(中間シート!$A$1:$AZ$149,MATCH(A2355&amp;B2355,中間シート!$A$1:$A$149,0),MATCH(C$1,中間シート!$A$2:$AZ$2,0))</f>
        <v/>
      </c>
      <c r="D2355" s="8" t="str">
        <f>INDEX(中間シート!$A$1:$AZ$149,MATCH($A2355&amp;$B2355,中間シート!$A$1:$A$149,0),MATCH(D$1,中間シート!$A$2:$AZ$2,0))</f>
        <v/>
      </c>
      <c r="E2355" t="str">
        <f>IF(
A2355="","",
VLOOKUP(MOD(ROW(A2355)-2, 参照用!$J$12) + 1,参照用!$N$1:$P$50,2,0)
)</f>
        <v>良好サイン</v>
      </c>
      <c r="F2355" t="str">
        <f xml:space="preserve">
IF(A2355="","",
VLOOKUP(MOD(ROW(A2355)-2, 参照用!$J$12) + 1,参照用!$N$1:$P$50,3,0)
)</f>
        <v>プラス思考</v>
      </c>
      <c r="G2355">
        <f xml:space="preserve">
IF(A2355="","",
IFERROR(
INDEX(中間シート!$B:$CB,
MATCH(A2355&amp;B2355,中間シート!$A$1:$A$149,0),
MATCH(F2355,中間シート!$B$2:$CB$2,0)
),
"")
)</f>
        <v>0</v>
      </c>
      <c r="H2355">
        <f t="shared" si="108"/>
        <v>0</v>
      </c>
      <c r="I2355" t="str">
        <f t="shared" si="109"/>
        <v/>
      </c>
      <c r="J2355">
        <f xml:space="preserve">
_xlfn.SWITCH(E2355,
"良好サイン",H2355*VLOOKUP(F2355,参照用!$P$2:$Q$55,2,0),
"注意サイン",H2355*VLOOKUP(F2355,参照用!$P$2:$Q$55,2,0),
""
)</f>
        <v>0</v>
      </c>
      <c r="K2355" s="20">
        <f t="shared" si="110"/>
        <v>60</v>
      </c>
    </row>
    <row r="2356" spans="1:11" x14ac:dyDescent="0.2">
      <c r="A2356" s="8">
        <f>IF(INDEX(中間シート!B$1:B$149,QUOTIENT(ROW(A2356)-2, 参照用!$J$12) + 3,1)&gt;0,
INDEX(中間シート!B$1:B$149,QUOTIENT(ROW(A2356)-2, 参照用!$J$12) + 3,1),
"")</f>
        <v>46045</v>
      </c>
      <c r="B2356" s="8" t="str">
        <f>IF(INDEX(中間シート!D$1:D$149,QUOTIENT(ROW(B2356)-2, 参照用!$J$12) + 3,1)&gt;0,
INDEX(中間シート!D$1:D$149,QUOTIENT(ROW(B2356)-2, 参照用!$J$12) + 3,1),
"")</f>
        <v>昼</v>
      </c>
      <c r="C2356" s="8" t="str">
        <f>INDEX(中間シート!$A$1:$AZ$149,MATCH(A2356&amp;B2356,中間シート!$A$1:$A$149,0),MATCH(C$1,中間シート!$A$2:$AZ$2,0))</f>
        <v/>
      </c>
      <c r="D2356" s="8" t="str">
        <f>INDEX(中間シート!$A$1:$AZ$149,MATCH($A2356&amp;$B2356,中間シート!$A$1:$A$149,0),MATCH(D$1,中間シート!$A$2:$AZ$2,0))</f>
        <v/>
      </c>
      <c r="E2356" t="str">
        <f>IF(
A2356="","",
VLOOKUP(MOD(ROW(A2356)-2, 参照用!$J$12) + 1,参照用!$N$1:$P$50,2,0)
)</f>
        <v>良好サイン</v>
      </c>
      <c r="F2356" t="str">
        <f xml:space="preserve">
IF(A2356="","",
VLOOKUP(MOD(ROW(A2356)-2, 参照用!$J$12) + 1,参照用!$N$1:$P$50,3,0)
)</f>
        <v>元気</v>
      </c>
      <c r="G2356">
        <f xml:space="preserve">
IF(A2356="","",
IFERROR(
INDEX(中間シート!$B:$CB,
MATCH(A2356&amp;B2356,中間シート!$A$1:$A$149,0),
MATCH(F2356,中間シート!$B$2:$CB$2,0)
),
"")
)</f>
        <v>0</v>
      </c>
      <c r="H2356">
        <f t="shared" si="108"/>
        <v>0</v>
      </c>
      <c r="I2356" t="str">
        <f t="shared" si="109"/>
        <v/>
      </c>
      <c r="J2356">
        <f xml:space="preserve">
_xlfn.SWITCH(E2356,
"良好サイン",H2356*VLOOKUP(F2356,参照用!$P$2:$Q$55,2,0),
"注意サイン",H2356*VLOOKUP(F2356,参照用!$P$2:$Q$55,2,0),
""
)</f>
        <v>0</v>
      </c>
      <c r="K2356" s="20">
        <f t="shared" si="110"/>
        <v>60</v>
      </c>
    </row>
    <row r="2357" spans="1:11" x14ac:dyDescent="0.2">
      <c r="A2357" s="8">
        <f>IF(INDEX(中間シート!B$1:B$149,QUOTIENT(ROW(A2357)-2, 参照用!$J$12) + 3,1)&gt;0,
INDEX(中間シート!B$1:B$149,QUOTIENT(ROW(A2357)-2, 参照用!$J$12) + 3,1),
"")</f>
        <v>46045</v>
      </c>
      <c r="B2357" s="8" t="str">
        <f>IF(INDEX(中間シート!D$1:D$149,QUOTIENT(ROW(B2357)-2, 参照用!$J$12) + 3,1)&gt;0,
INDEX(中間シート!D$1:D$149,QUOTIENT(ROW(B2357)-2, 参照用!$J$12) + 3,1),
"")</f>
        <v>昼</v>
      </c>
      <c r="C2357" s="8" t="str">
        <f>INDEX(中間シート!$A$1:$AZ$149,MATCH(A2357&amp;B2357,中間シート!$A$1:$A$149,0),MATCH(C$1,中間シート!$A$2:$AZ$2,0))</f>
        <v/>
      </c>
      <c r="D2357" s="8" t="str">
        <f>INDEX(中間シート!$A$1:$AZ$149,MATCH($A2357&amp;$B2357,中間シート!$A$1:$A$149,0),MATCH(D$1,中間シート!$A$2:$AZ$2,0))</f>
        <v/>
      </c>
      <c r="E2357" t="str">
        <f>IF(
A2357="","",
VLOOKUP(MOD(ROW(A2357)-2, 参照用!$J$12) + 1,参照用!$N$1:$P$50,2,0)
)</f>
        <v>良好サイン</v>
      </c>
      <c r="F2357" t="str">
        <f xml:space="preserve">
IF(A2357="","",
VLOOKUP(MOD(ROW(A2357)-2, 参照用!$J$12) + 1,参照用!$N$1:$P$50,3,0)
)</f>
        <v>やる気あり</v>
      </c>
      <c r="G2357">
        <f xml:space="preserve">
IF(A2357="","",
IFERROR(
INDEX(中間シート!$B:$CB,
MATCH(A2357&amp;B2357,中間シート!$A$1:$A$149,0),
MATCH(F2357,中間シート!$B$2:$CB$2,0)
),
"")
)</f>
        <v>0</v>
      </c>
      <c r="H2357">
        <f t="shared" si="108"/>
        <v>0</v>
      </c>
      <c r="I2357" t="str">
        <f t="shared" si="109"/>
        <v/>
      </c>
      <c r="J2357">
        <f xml:space="preserve">
_xlfn.SWITCH(E2357,
"良好サイン",H2357*VLOOKUP(F2357,参照用!$P$2:$Q$55,2,0),
"注意サイン",H2357*VLOOKUP(F2357,参照用!$P$2:$Q$55,2,0),
""
)</f>
        <v>0</v>
      </c>
      <c r="K2357" s="20">
        <f t="shared" si="110"/>
        <v>60</v>
      </c>
    </row>
    <row r="2358" spans="1:11" x14ac:dyDescent="0.2">
      <c r="A2358" s="8">
        <f>IF(INDEX(中間シート!B$1:B$149,QUOTIENT(ROW(A2358)-2, 参照用!$J$12) + 3,1)&gt;0,
INDEX(中間シート!B$1:B$149,QUOTIENT(ROW(A2358)-2, 参照用!$J$12) + 3,1),
"")</f>
        <v>46045</v>
      </c>
      <c r="B2358" s="8" t="str">
        <f>IF(INDEX(中間シート!D$1:D$149,QUOTIENT(ROW(B2358)-2, 参照用!$J$12) + 3,1)&gt;0,
INDEX(中間シート!D$1:D$149,QUOTIENT(ROW(B2358)-2, 参照用!$J$12) + 3,1),
"")</f>
        <v>昼</v>
      </c>
      <c r="C2358" s="8" t="str">
        <f>INDEX(中間シート!$A$1:$AZ$149,MATCH(A2358&amp;B2358,中間シート!$A$1:$A$149,0),MATCH(C$1,中間シート!$A$2:$AZ$2,0))</f>
        <v/>
      </c>
      <c r="D2358" s="8" t="str">
        <f>INDEX(中間シート!$A$1:$AZ$149,MATCH($A2358&amp;$B2358,中間シート!$A$1:$A$149,0),MATCH(D$1,中間シート!$A$2:$AZ$2,0))</f>
        <v/>
      </c>
      <c r="E2358" t="str">
        <f>IF(
A2358="","",
VLOOKUP(MOD(ROW(A2358)-2, 参照用!$J$12) + 1,参照用!$N$1:$P$50,2,0)
)</f>
        <v>良好サイン</v>
      </c>
      <c r="F2358" t="str">
        <f xml:space="preserve">
IF(A2358="","",
VLOOKUP(MOD(ROW(A2358)-2, 参照用!$J$12) + 1,参照用!$N$1:$P$50,3,0)
)</f>
        <v>心に余裕</v>
      </c>
      <c r="G2358">
        <f xml:space="preserve">
IF(A2358="","",
IFERROR(
INDEX(中間シート!$B:$CB,
MATCH(A2358&amp;B2358,中間シート!$A$1:$A$149,0),
MATCH(F2358,中間シート!$B$2:$CB$2,0)
),
"")
)</f>
        <v>0</v>
      </c>
      <c r="H2358">
        <f t="shared" si="108"/>
        <v>0</v>
      </c>
      <c r="I2358" t="str">
        <f t="shared" si="109"/>
        <v/>
      </c>
      <c r="J2358">
        <f xml:space="preserve">
_xlfn.SWITCH(E2358,
"良好サイン",H2358*VLOOKUP(F2358,参照用!$P$2:$Q$55,2,0),
"注意サイン",H2358*VLOOKUP(F2358,参照用!$P$2:$Q$55,2,0),
""
)</f>
        <v>0</v>
      </c>
      <c r="K2358" s="20">
        <f t="shared" si="110"/>
        <v>60</v>
      </c>
    </row>
    <row r="2359" spans="1:11" x14ac:dyDescent="0.2">
      <c r="A2359" s="8">
        <f>IF(INDEX(中間シート!B$1:B$149,QUOTIENT(ROW(A2359)-2, 参照用!$J$12) + 3,1)&gt;0,
INDEX(中間シート!B$1:B$149,QUOTIENT(ROW(A2359)-2, 参照用!$J$12) + 3,1),
"")</f>
        <v>46045</v>
      </c>
      <c r="B2359" s="8" t="str">
        <f>IF(INDEX(中間シート!D$1:D$149,QUOTIENT(ROW(B2359)-2, 参照用!$J$12) + 3,1)&gt;0,
INDEX(中間シート!D$1:D$149,QUOTIENT(ROW(B2359)-2, 参照用!$J$12) + 3,1),
"")</f>
        <v>昼</v>
      </c>
      <c r="C2359" s="8" t="str">
        <f>INDEX(中間シート!$A$1:$AZ$149,MATCH(A2359&amp;B2359,中間シート!$A$1:$A$149,0),MATCH(C$1,中間シート!$A$2:$AZ$2,0))</f>
        <v/>
      </c>
      <c r="D2359" s="8" t="str">
        <f>INDEX(中間シート!$A$1:$AZ$149,MATCH($A2359&amp;$B2359,中間シート!$A$1:$A$149,0),MATCH(D$1,中間シート!$A$2:$AZ$2,0))</f>
        <v/>
      </c>
      <c r="E2359" t="str">
        <f>IF(
A2359="","",
VLOOKUP(MOD(ROW(A2359)-2, 参照用!$J$12) + 1,参照用!$N$1:$P$50,2,0)
)</f>
        <v>良好サイン</v>
      </c>
      <c r="F2359" t="str">
        <f xml:space="preserve">
IF(A2359="","",
VLOOKUP(MOD(ROW(A2359)-2, 参照用!$J$12) + 1,参照用!$N$1:$P$50,3,0)
)</f>
        <v>イキイキ</v>
      </c>
      <c r="G2359">
        <f xml:space="preserve">
IF(A2359="","",
IFERROR(
INDEX(中間シート!$B:$CB,
MATCH(A2359&amp;B2359,中間シート!$A$1:$A$149,0),
MATCH(F2359,中間シート!$B$2:$CB$2,0)
),
"")
)</f>
        <v>0</v>
      </c>
      <c r="H2359">
        <f t="shared" si="108"/>
        <v>0</v>
      </c>
      <c r="I2359" t="str">
        <f t="shared" si="109"/>
        <v/>
      </c>
      <c r="J2359">
        <f xml:space="preserve">
_xlfn.SWITCH(E2359,
"良好サイン",H2359*VLOOKUP(F2359,参照用!$P$2:$Q$55,2,0),
"注意サイン",H2359*VLOOKUP(F2359,参照用!$P$2:$Q$55,2,0),
""
)</f>
        <v>0</v>
      </c>
      <c r="K2359" s="20">
        <f t="shared" si="110"/>
        <v>60</v>
      </c>
    </row>
    <row r="2360" spans="1:11" x14ac:dyDescent="0.2">
      <c r="A2360" s="8">
        <f>IF(INDEX(中間シート!B$1:B$149,QUOTIENT(ROW(A2360)-2, 参照用!$J$12) + 3,1)&gt;0,
INDEX(中間シート!B$1:B$149,QUOTIENT(ROW(A2360)-2, 参照用!$J$12) + 3,1),
"")</f>
        <v>46045</v>
      </c>
      <c r="B2360" s="8" t="str">
        <f>IF(INDEX(中間シート!D$1:D$149,QUOTIENT(ROW(B2360)-2, 参照用!$J$12) + 3,1)&gt;0,
INDEX(中間シート!D$1:D$149,QUOTIENT(ROW(B2360)-2, 参照用!$J$12) + 3,1),
"")</f>
        <v>昼</v>
      </c>
      <c r="C2360" s="8" t="str">
        <f>INDEX(中間シート!$A$1:$AZ$149,MATCH(A2360&amp;B2360,中間シート!$A$1:$A$149,0),MATCH(C$1,中間シート!$A$2:$AZ$2,0))</f>
        <v/>
      </c>
      <c r="D2360" s="8" t="str">
        <f>INDEX(中間シート!$A$1:$AZ$149,MATCH($A2360&amp;$B2360,中間シート!$A$1:$A$149,0),MATCH(D$1,中間シート!$A$2:$AZ$2,0))</f>
        <v/>
      </c>
      <c r="E2360" t="str">
        <f>IF(
A2360="","",
VLOOKUP(MOD(ROW(A2360)-2, 参照用!$J$12) + 1,参照用!$N$1:$P$50,2,0)
)</f>
        <v>良好サイン</v>
      </c>
      <c r="F2360" t="str">
        <f xml:space="preserve">
IF(A2360="","",
VLOOKUP(MOD(ROW(A2360)-2, 参照用!$J$12) + 1,参照用!$N$1:$P$50,3,0)
)</f>
        <v>活動的</v>
      </c>
      <c r="G2360">
        <f xml:space="preserve">
IF(A2360="","",
IFERROR(
INDEX(中間シート!$B:$CB,
MATCH(A2360&amp;B2360,中間シート!$A$1:$A$149,0),
MATCH(F2360,中間シート!$B$2:$CB$2,0)
),
"")
)</f>
        <v>0</v>
      </c>
      <c r="H2360">
        <f t="shared" si="108"/>
        <v>0</v>
      </c>
      <c r="I2360" t="str">
        <f t="shared" si="109"/>
        <v/>
      </c>
      <c r="J2360">
        <f xml:space="preserve">
_xlfn.SWITCH(E2360,
"良好サイン",H2360*VLOOKUP(F2360,参照用!$P$2:$Q$55,2,0),
"注意サイン",H2360*VLOOKUP(F2360,参照用!$P$2:$Q$55,2,0),
""
)</f>
        <v>0</v>
      </c>
      <c r="K2360" s="20">
        <f t="shared" si="110"/>
        <v>60</v>
      </c>
    </row>
    <row r="2361" spans="1:11" x14ac:dyDescent="0.2">
      <c r="A2361" s="8">
        <f>IF(INDEX(中間シート!B$1:B$149,QUOTIENT(ROW(A2361)-2, 参照用!$J$12) + 3,1)&gt;0,
INDEX(中間シート!B$1:B$149,QUOTIENT(ROW(A2361)-2, 参照用!$J$12) + 3,1),
"")</f>
        <v>46045</v>
      </c>
      <c r="B2361" s="8" t="str">
        <f>IF(INDEX(中間シート!D$1:D$149,QUOTIENT(ROW(B2361)-2, 参照用!$J$12) + 3,1)&gt;0,
INDEX(中間シート!D$1:D$149,QUOTIENT(ROW(B2361)-2, 参照用!$J$12) + 3,1),
"")</f>
        <v>昼</v>
      </c>
      <c r="C2361" s="8" t="str">
        <f>INDEX(中間シート!$A$1:$AZ$149,MATCH(A2361&amp;B2361,中間シート!$A$1:$A$149,0),MATCH(C$1,中間シート!$A$2:$AZ$2,0))</f>
        <v/>
      </c>
      <c r="D2361" s="8" t="str">
        <f>INDEX(中間シート!$A$1:$AZ$149,MATCH($A2361&amp;$B2361,中間シート!$A$1:$A$149,0),MATCH(D$1,中間シート!$A$2:$AZ$2,0))</f>
        <v/>
      </c>
      <c r="E2361" t="str">
        <f>IF(
A2361="","",
VLOOKUP(MOD(ROW(A2361)-2, 参照用!$J$12) + 1,参照用!$N$1:$P$50,2,0)
)</f>
        <v>注意サイン</v>
      </c>
      <c r="F2361" t="str">
        <f xml:space="preserve">
IF(A2361="","",
VLOOKUP(MOD(ROW(A2361)-2, 参照用!$J$12) + 1,参照用!$N$1:$P$50,3,0)
)</f>
        <v>ため息が増加</v>
      </c>
      <c r="G2361">
        <f xml:space="preserve">
IF(A2361="","",
IFERROR(
INDEX(中間シート!$B:$CB,
MATCH(A2361&amp;B2361,中間シート!$A$1:$A$149,0),
MATCH(F2361,中間シート!$B$2:$CB$2,0)
),
"")
)</f>
        <v>0</v>
      </c>
      <c r="H2361">
        <f t="shared" si="108"/>
        <v>0</v>
      </c>
      <c r="I2361" t="str">
        <f t="shared" si="109"/>
        <v/>
      </c>
      <c r="J2361">
        <f xml:space="preserve">
_xlfn.SWITCH(E2361,
"良好サイン",H2361*VLOOKUP(F2361,参照用!$P$2:$Q$55,2,0),
"注意サイン",H2361*VLOOKUP(F2361,参照用!$P$2:$Q$55,2,0),
""
)</f>
        <v>0</v>
      </c>
      <c r="K2361" s="20">
        <f t="shared" si="110"/>
        <v>60</v>
      </c>
    </row>
    <row r="2362" spans="1:11" x14ac:dyDescent="0.2">
      <c r="A2362" s="8">
        <f>IF(INDEX(中間シート!B$1:B$149,QUOTIENT(ROW(A2362)-2, 参照用!$J$12) + 3,1)&gt;0,
INDEX(中間シート!B$1:B$149,QUOTIENT(ROW(A2362)-2, 参照用!$J$12) + 3,1),
"")</f>
        <v>46045</v>
      </c>
      <c r="B2362" s="8" t="str">
        <f>IF(INDEX(中間シート!D$1:D$149,QUOTIENT(ROW(B2362)-2, 参照用!$J$12) + 3,1)&gt;0,
INDEX(中間シート!D$1:D$149,QUOTIENT(ROW(B2362)-2, 参照用!$J$12) + 3,1),
"")</f>
        <v>昼</v>
      </c>
      <c r="C2362" s="8" t="str">
        <f>INDEX(中間シート!$A$1:$AZ$149,MATCH(A2362&amp;B2362,中間シート!$A$1:$A$149,0),MATCH(C$1,中間シート!$A$2:$AZ$2,0))</f>
        <v/>
      </c>
      <c r="D2362" s="8" t="str">
        <f>INDEX(中間シート!$A$1:$AZ$149,MATCH($A2362&amp;$B2362,中間シート!$A$1:$A$149,0),MATCH(D$1,中間シート!$A$2:$AZ$2,0))</f>
        <v/>
      </c>
      <c r="E2362" t="str">
        <f>IF(
A2362="","",
VLOOKUP(MOD(ROW(A2362)-2, 参照用!$J$12) + 1,参照用!$N$1:$P$50,2,0)
)</f>
        <v>注意サイン</v>
      </c>
      <c r="F2362" t="str">
        <f xml:space="preserve">
IF(A2362="","",
VLOOKUP(MOD(ROW(A2362)-2, 参照用!$J$12) + 1,参照用!$N$1:$P$50,3,0)
)</f>
        <v>もやもや</v>
      </c>
      <c r="G2362">
        <f xml:space="preserve">
IF(A2362="","",
IFERROR(
INDEX(中間シート!$B:$CB,
MATCH(A2362&amp;B2362,中間シート!$A$1:$A$149,0),
MATCH(F2362,中間シート!$B$2:$CB$2,0)
),
"")
)</f>
        <v>0</v>
      </c>
      <c r="H2362">
        <f t="shared" si="108"/>
        <v>0</v>
      </c>
      <c r="I2362" t="str">
        <f t="shared" si="109"/>
        <v/>
      </c>
      <c r="J2362">
        <f xml:space="preserve">
_xlfn.SWITCH(E2362,
"良好サイン",H2362*VLOOKUP(F2362,参照用!$P$2:$Q$55,2,0),
"注意サイン",H2362*VLOOKUP(F2362,参照用!$P$2:$Q$55,2,0),
""
)</f>
        <v>0</v>
      </c>
      <c r="K2362" s="20">
        <f t="shared" si="110"/>
        <v>60</v>
      </c>
    </row>
    <row r="2363" spans="1:11" x14ac:dyDescent="0.2">
      <c r="A2363" s="8">
        <f>IF(INDEX(中間シート!B$1:B$149,QUOTIENT(ROW(A2363)-2, 参照用!$J$12) + 3,1)&gt;0,
INDEX(中間シート!B$1:B$149,QUOTIENT(ROW(A2363)-2, 参照用!$J$12) + 3,1),
"")</f>
        <v>46045</v>
      </c>
      <c r="B2363" s="8" t="str">
        <f>IF(INDEX(中間シート!D$1:D$149,QUOTIENT(ROW(B2363)-2, 参照用!$J$12) + 3,1)&gt;0,
INDEX(中間シート!D$1:D$149,QUOTIENT(ROW(B2363)-2, 参照用!$J$12) + 3,1),
"")</f>
        <v>昼</v>
      </c>
      <c r="C2363" s="8" t="str">
        <f>INDEX(中間シート!$A$1:$AZ$149,MATCH(A2363&amp;B2363,中間シート!$A$1:$A$149,0),MATCH(C$1,中間シート!$A$2:$AZ$2,0))</f>
        <v/>
      </c>
      <c r="D2363" s="8" t="str">
        <f>INDEX(中間シート!$A$1:$AZ$149,MATCH($A2363&amp;$B2363,中間シート!$A$1:$A$149,0),MATCH(D$1,中間シート!$A$2:$AZ$2,0))</f>
        <v/>
      </c>
      <c r="E2363" t="str">
        <f>IF(
A2363="","",
VLOOKUP(MOD(ROW(A2363)-2, 参照用!$J$12) + 1,参照用!$N$1:$P$50,2,0)
)</f>
        <v>注意サイン</v>
      </c>
      <c r="F2363" t="str">
        <f xml:space="preserve">
IF(A2363="","",
VLOOKUP(MOD(ROW(A2363)-2, 参照用!$J$12) + 1,参照用!$N$1:$P$50,3,0)
)</f>
        <v>だるい</v>
      </c>
      <c r="G2363">
        <f xml:space="preserve">
IF(A2363="","",
IFERROR(
INDEX(中間シート!$B:$CB,
MATCH(A2363&amp;B2363,中間シート!$A$1:$A$149,0),
MATCH(F2363,中間シート!$B$2:$CB$2,0)
),
"")
)</f>
        <v>0</v>
      </c>
      <c r="H2363">
        <f t="shared" si="108"/>
        <v>0</v>
      </c>
      <c r="I2363" t="str">
        <f t="shared" si="109"/>
        <v/>
      </c>
      <c r="J2363">
        <f xml:space="preserve">
_xlfn.SWITCH(E2363,
"良好サイン",H2363*VLOOKUP(F2363,参照用!$P$2:$Q$55,2,0),
"注意サイン",H2363*VLOOKUP(F2363,参照用!$P$2:$Q$55,2,0),
""
)</f>
        <v>0</v>
      </c>
      <c r="K2363" s="20">
        <f t="shared" si="110"/>
        <v>60</v>
      </c>
    </row>
    <row r="2364" spans="1:11" x14ac:dyDescent="0.2">
      <c r="A2364" s="8">
        <f>IF(INDEX(中間シート!B$1:B$149,QUOTIENT(ROW(A2364)-2, 参照用!$J$12) + 3,1)&gt;0,
INDEX(中間シート!B$1:B$149,QUOTIENT(ROW(A2364)-2, 参照用!$J$12) + 3,1),
"")</f>
        <v>46045</v>
      </c>
      <c r="B2364" s="8" t="str">
        <f>IF(INDEX(中間シート!D$1:D$149,QUOTIENT(ROW(B2364)-2, 参照用!$J$12) + 3,1)&gt;0,
INDEX(中間シート!D$1:D$149,QUOTIENT(ROW(B2364)-2, 参照用!$J$12) + 3,1),
"")</f>
        <v>昼</v>
      </c>
      <c r="C2364" s="8" t="str">
        <f>INDEX(中間シート!$A$1:$AZ$149,MATCH(A2364&amp;B2364,中間シート!$A$1:$A$149,0),MATCH(C$1,中間シート!$A$2:$AZ$2,0))</f>
        <v/>
      </c>
      <c r="D2364" s="8" t="str">
        <f>INDEX(中間シート!$A$1:$AZ$149,MATCH($A2364&amp;$B2364,中間シート!$A$1:$A$149,0),MATCH(D$1,中間シート!$A$2:$AZ$2,0))</f>
        <v/>
      </c>
      <c r="E2364" t="str">
        <f>IF(
A2364="","",
VLOOKUP(MOD(ROW(A2364)-2, 参照用!$J$12) + 1,参照用!$N$1:$P$50,2,0)
)</f>
        <v>注意サイン</v>
      </c>
      <c r="F2364" t="str">
        <f xml:space="preserve">
IF(A2364="","",
VLOOKUP(MOD(ROW(A2364)-2, 参照用!$J$12) + 1,参照用!$N$1:$P$50,3,0)
)</f>
        <v>ぼーっとする</v>
      </c>
      <c r="G2364">
        <f xml:space="preserve">
IF(A2364="","",
IFERROR(
INDEX(中間シート!$B:$CB,
MATCH(A2364&amp;B2364,中間シート!$A$1:$A$149,0),
MATCH(F2364,中間シート!$B$2:$CB$2,0)
),
"")
)</f>
        <v>0</v>
      </c>
      <c r="H2364">
        <f t="shared" si="108"/>
        <v>0</v>
      </c>
      <c r="I2364" t="str">
        <f t="shared" si="109"/>
        <v/>
      </c>
      <c r="J2364">
        <f xml:space="preserve">
_xlfn.SWITCH(E2364,
"良好サイン",H2364*VLOOKUP(F2364,参照用!$P$2:$Q$55,2,0),
"注意サイン",H2364*VLOOKUP(F2364,参照用!$P$2:$Q$55,2,0),
""
)</f>
        <v>0</v>
      </c>
      <c r="K2364" s="20">
        <f t="shared" si="110"/>
        <v>60</v>
      </c>
    </row>
    <row r="2365" spans="1:11" x14ac:dyDescent="0.2">
      <c r="A2365" s="8">
        <f>IF(INDEX(中間シート!B$1:B$149,QUOTIENT(ROW(A2365)-2, 参照用!$J$12) + 3,1)&gt;0,
INDEX(中間シート!B$1:B$149,QUOTIENT(ROW(A2365)-2, 参照用!$J$12) + 3,1),
"")</f>
        <v>46045</v>
      </c>
      <c r="B2365" s="8" t="str">
        <f>IF(INDEX(中間シート!D$1:D$149,QUOTIENT(ROW(B2365)-2, 参照用!$J$12) + 3,1)&gt;0,
INDEX(中間シート!D$1:D$149,QUOTIENT(ROW(B2365)-2, 参照用!$J$12) + 3,1),
"")</f>
        <v>昼</v>
      </c>
      <c r="C2365" s="8" t="str">
        <f>INDEX(中間シート!$A$1:$AZ$149,MATCH(A2365&amp;B2365,中間シート!$A$1:$A$149,0),MATCH(C$1,中間シート!$A$2:$AZ$2,0))</f>
        <v/>
      </c>
      <c r="D2365" s="8" t="str">
        <f>INDEX(中間シート!$A$1:$AZ$149,MATCH($A2365&amp;$B2365,中間シート!$A$1:$A$149,0),MATCH(D$1,中間シート!$A$2:$AZ$2,0))</f>
        <v/>
      </c>
      <c r="E2365" t="str">
        <f>IF(
A2365="","",
VLOOKUP(MOD(ROW(A2365)-2, 参照用!$J$12) + 1,参照用!$N$1:$P$50,2,0)
)</f>
        <v>注意サイン</v>
      </c>
      <c r="F2365" t="str">
        <f xml:space="preserve">
IF(A2365="","",
VLOOKUP(MOD(ROW(A2365)-2, 参照用!$J$12) + 1,参照用!$N$1:$P$50,3,0)
)</f>
        <v>協調性が低下</v>
      </c>
      <c r="G2365">
        <f xml:space="preserve">
IF(A2365="","",
IFERROR(
INDEX(中間シート!$B:$CB,
MATCH(A2365&amp;B2365,中間シート!$A$1:$A$149,0),
MATCH(F2365,中間シート!$B$2:$CB$2,0)
),
"")
)</f>
        <v>0</v>
      </c>
      <c r="H2365">
        <f t="shared" si="108"/>
        <v>0</v>
      </c>
      <c r="I2365" t="str">
        <f t="shared" si="109"/>
        <v/>
      </c>
      <c r="J2365">
        <f xml:space="preserve">
_xlfn.SWITCH(E2365,
"良好サイン",H2365*VLOOKUP(F2365,参照用!$P$2:$Q$55,2,0),
"注意サイン",H2365*VLOOKUP(F2365,参照用!$P$2:$Q$55,2,0),
""
)</f>
        <v>0</v>
      </c>
      <c r="K2365" s="20">
        <f t="shared" si="110"/>
        <v>60</v>
      </c>
    </row>
    <row r="2366" spans="1:11" x14ac:dyDescent="0.2">
      <c r="A2366" s="8">
        <f>IF(INDEX(中間シート!B$1:B$149,QUOTIENT(ROW(A2366)-2, 参照用!$J$12) + 3,1)&gt;0,
INDEX(中間シート!B$1:B$149,QUOTIENT(ROW(A2366)-2, 参照用!$J$12) + 3,1),
"")</f>
        <v>46045</v>
      </c>
      <c r="B2366" s="8" t="str">
        <f>IF(INDEX(中間シート!D$1:D$149,QUOTIENT(ROW(B2366)-2, 参照用!$J$12) + 3,1)&gt;0,
INDEX(中間シート!D$1:D$149,QUOTIENT(ROW(B2366)-2, 参照用!$J$12) + 3,1),
"")</f>
        <v>昼</v>
      </c>
      <c r="C2366" s="8" t="str">
        <f>INDEX(中間シート!$A$1:$AZ$149,MATCH(A2366&amp;B2366,中間シート!$A$1:$A$149,0),MATCH(C$1,中間シート!$A$2:$AZ$2,0))</f>
        <v/>
      </c>
      <c r="D2366" s="8" t="str">
        <f>INDEX(中間シート!$A$1:$AZ$149,MATCH($A2366&amp;$B2366,中間シート!$A$1:$A$149,0),MATCH(D$1,中間シート!$A$2:$AZ$2,0))</f>
        <v/>
      </c>
      <c r="E2366" t="str">
        <f>IF(
A2366="","",
VLOOKUP(MOD(ROW(A2366)-2, 参照用!$J$12) + 1,参照用!$N$1:$P$50,2,0)
)</f>
        <v>注意サイン</v>
      </c>
      <c r="F2366" t="str">
        <f xml:space="preserve">
IF(A2366="","",
VLOOKUP(MOD(ROW(A2366)-2, 参照用!$J$12) + 1,参照用!$N$1:$P$50,3,0)
)</f>
        <v>憂鬱</v>
      </c>
      <c r="G2366">
        <f xml:space="preserve">
IF(A2366="","",
IFERROR(
INDEX(中間シート!$B:$CB,
MATCH(A2366&amp;B2366,中間シート!$A$1:$A$149,0),
MATCH(F2366,中間シート!$B$2:$CB$2,0)
),
"")
)</f>
        <v>0</v>
      </c>
      <c r="H2366">
        <f t="shared" si="108"/>
        <v>0</v>
      </c>
      <c r="I2366" t="str">
        <f t="shared" si="109"/>
        <v/>
      </c>
      <c r="J2366">
        <f xml:space="preserve">
_xlfn.SWITCH(E2366,
"良好サイン",H2366*VLOOKUP(F2366,参照用!$P$2:$Q$55,2,0),
"注意サイン",H2366*VLOOKUP(F2366,参照用!$P$2:$Q$55,2,0),
""
)</f>
        <v>0</v>
      </c>
      <c r="K2366" s="20">
        <f t="shared" si="110"/>
        <v>60</v>
      </c>
    </row>
    <row r="2367" spans="1:11" x14ac:dyDescent="0.2">
      <c r="A2367" s="8">
        <f>IF(INDEX(中間シート!B$1:B$149,QUOTIENT(ROW(A2367)-2, 参照用!$J$12) + 3,1)&gt;0,
INDEX(中間シート!B$1:B$149,QUOTIENT(ROW(A2367)-2, 参照用!$J$12) + 3,1),
"")</f>
        <v>46045</v>
      </c>
      <c r="B2367" s="8" t="str">
        <f>IF(INDEX(中間シート!D$1:D$149,QUOTIENT(ROW(B2367)-2, 参照用!$J$12) + 3,1)&gt;0,
INDEX(中間シート!D$1:D$149,QUOTIENT(ROW(B2367)-2, 参照用!$J$12) + 3,1),
"")</f>
        <v>昼</v>
      </c>
      <c r="C2367" s="8" t="str">
        <f>INDEX(中間シート!$A$1:$AZ$149,MATCH(A2367&amp;B2367,中間シート!$A$1:$A$149,0),MATCH(C$1,中間シート!$A$2:$AZ$2,0))</f>
        <v/>
      </c>
      <c r="D2367" s="8" t="str">
        <f>INDEX(中間シート!$A$1:$AZ$149,MATCH($A2367&amp;$B2367,中間シート!$A$1:$A$149,0),MATCH(D$1,中間シート!$A$2:$AZ$2,0))</f>
        <v/>
      </c>
      <c r="E2367" t="str">
        <f>IF(
A2367="","",
VLOOKUP(MOD(ROW(A2367)-2, 参照用!$J$12) + 1,参照用!$N$1:$P$50,2,0)
)</f>
        <v>注意サイン</v>
      </c>
      <c r="F2367" t="str">
        <f xml:space="preserve">
IF(A2367="","",
VLOOKUP(MOD(ROW(A2367)-2, 参照用!$J$12) + 1,参照用!$N$1:$P$50,3,0)
)</f>
        <v>やる気が無い</v>
      </c>
      <c r="G2367">
        <f xml:space="preserve">
IF(A2367="","",
IFERROR(
INDEX(中間シート!$B:$CB,
MATCH(A2367&amp;B2367,中間シート!$A$1:$A$149,0),
MATCH(F2367,中間シート!$B$2:$CB$2,0)
),
"")
)</f>
        <v>0</v>
      </c>
      <c r="H2367">
        <f t="shared" si="108"/>
        <v>0</v>
      </c>
      <c r="I2367" t="str">
        <f t="shared" si="109"/>
        <v/>
      </c>
      <c r="J2367">
        <f xml:space="preserve">
_xlfn.SWITCH(E2367,
"良好サイン",H2367*VLOOKUP(F2367,参照用!$P$2:$Q$55,2,0),
"注意サイン",H2367*VLOOKUP(F2367,参照用!$P$2:$Q$55,2,0),
""
)</f>
        <v>0</v>
      </c>
      <c r="K2367" s="20">
        <f t="shared" si="110"/>
        <v>60</v>
      </c>
    </row>
    <row r="2368" spans="1:11" x14ac:dyDescent="0.2">
      <c r="A2368" s="8">
        <f>IF(INDEX(中間シート!B$1:B$149,QUOTIENT(ROW(A2368)-2, 参照用!$J$12) + 3,1)&gt;0,
INDEX(中間シート!B$1:B$149,QUOTIENT(ROW(A2368)-2, 参照用!$J$12) + 3,1),
"")</f>
        <v>46045</v>
      </c>
      <c r="B2368" s="8" t="str">
        <f>IF(INDEX(中間シート!D$1:D$149,QUOTIENT(ROW(B2368)-2, 参照用!$J$12) + 3,1)&gt;0,
INDEX(中間シート!D$1:D$149,QUOTIENT(ROW(B2368)-2, 参照用!$J$12) + 3,1),
"")</f>
        <v>昼</v>
      </c>
      <c r="C2368" s="8" t="str">
        <f>INDEX(中間シート!$A$1:$AZ$149,MATCH(A2368&amp;B2368,中間シート!$A$1:$A$149,0),MATCH(C$1,中間シート!$A$2:$AZ$2,0))</f>
        <v/>
      </c>
      <c r="D2368" s="8" t="str">
        <f>INDEX(中間シート!$A$1:$AZ$149,MATCH($A2368&amp;$B2368,中間シート!$A$1:$A$149,0),MATCH(D$1,中間シート!$A$2:$AZ$2,0))</f>
        <v/>
      </c>
      <c r="E2368" t="str">
        <f>IF(
A2368="","",
VLOOKUP(MOD(ROW(A2368)-2, 参照用!$J$12) + 1,参照用!$N$1:$P$50,2,0)
)</f>
        <v>注意サイン</v>
      </c>
      <c r="F2368" t="str">
        <f xml:space="preserve">
IF(A2368="","",
VLOOKUP(MOD(ROW(A2368)-2, 参照用!$J$12) + 1,参照用!$N$1:$P$50,3,0)
)</f>
        <v>物忘れ</v>
      </c>
      <c r="G2368">
        <f xml:space="preserve">
IF(A2368="","",
IFERROR(
INDEX(中間シート!$B:$CB,
MATCH(A2368&amp;B2368,中間シート!$A$1:$A$149,0),
MATCH(F2368,中間シート!$B$2:$CB$2,0)
),
"")
)</f>
        <v>0</v>
      </c>
      <c r="H2368">
        <f t="shared" si="108"/>
        <v>0</v>
      </c>
      <c r="I2368" t="str">
        <f t="shared" si="109"/>
        <v/>
      </c>
      <c r="J2368">
        <f xml:space="preserve">
_xlfn.SWITCH(E2368,
"良好サイン",H2368*VLOOKUP(F2368,参照用!$P$2:$Q$55,2,0),
"注意サイン",H2368*VLOOKUP(F2368,参照用!$P$2:$Q$55,2,0),
""
)</f>
        <v>0</v>
      </c>
      <c r="K2368" s="20">
        <f t="shared" si="110"/>
        <v>60</v>
      </c>
    </row>
    <row r="2369" spans="1:11" x14ac:dyDescent="0.2">
      <c r="A2369" s="8">
        <f>IF(INDEX(中間シート!B$1:B$149,QUOTIENT(ROW(A2369)-2, 参照用!$J$12) + 3,1)&gt;0,
INDEX(中間シート!B$1:B$149,QUOTIENT(ROW(A2369)-2, 参照用!$J$12) + 3,1),
"")</f>
        <v>46045</v>
      </c>
      <c r="B2369" s="8" t="str">
        <f>IF(INDEX(中間シート!D$1:D$149,QUOTIENT(ROW(B2369)-2, 参照用!$J$12) + 3,1)&gt;0,
INDEX(中間シート!D$1:D$149,QUOTIENT(ROW(B2369)-2, 参照用!$J$12) + 3,1),
"")</f>
        <v>昼</v>
      </c>
      <c r="C2369" s="8" t="str">
        <f>INDEX(中間シート!$A$1:$AZ$149,MATCH(A2369&amp;B2369,中間シート!$A$1:$A$149,0),MATCH(C$1,中間シート!$A$2:$AZ$2,0))</f>
        <v/>
      </c>
      <c r="D2369" s="8" t="str">
        <f>INDEX(中間シート!$A$1:$AZ$149,MATCH($A2369&amp;$B2369,中間シート!$A$1:$A$149,0),MATCH(D$1,中間シート!$A$2:$AZ$2,0))</f>
        <v/>
      </c>
      <c r="E2369" t="str">
        <f>IF(
A2369="","",
VLOOKUP(MOD(ROW(A2369)-2, 参照用!$J$12) + 1,参照用!$N$1:$P$50,2,0)
)</f>
        <v>悪化サイン</v>
      </c>
      <c r="F2369" t="str">
        <f xml:space="preserve">
IF(A2369="","",
VLOOKUP(MOD(ROW(A2369)-2, 参照用!$J$12) + 1,参照用!$N$1:$P$50,3,0)
)</f>
        <v>イライラ</v>
      </c>
      <c r="G2369">
        <f xml:space="preserve">
IF(A2369="","",
IFERROR(
INDEX(中間シート!$B:$CB,
MATCH(A2369&amp;B2369,中間シート!$A$1:$A$149,0),
MATCH(F2369,中間シート!$B$2:$CB$2,0)
),
"")
)</f>
        <v>0</v>
      </c>
      <c r="H2369">
        <f t="shared" si="108"/>
        <v>0</v>
      </c>
      <c r="I2369" t="str">
        <f t="shared" si="109"/>
        <v/>
      </c>
      <c r="J2369" t="str">
        <f xml:space="preserve">
_xlfn.SWITCH(E2369,
"良好サイン",H2369*VLOOKUP(F2369,参照用!$P$2:$Q$55,2,0),
"注意サイン",H2369*VLOOKUP(F2369,参照用!$P$2:$Q$55,2,0),
""
)</f>
        <v/>
      </c>
      <c r="K2369" s="20">
        <f t="shared" si="110"/>
        <v>60</v>
      </c>
    </row>
    <row r="2370" spans="1:11" x14ac:dyDescent="0.2">
      <c r="A2370" s="8">
        <f>IF(INDEX(中間シート!B$1:B$149,QUOTIENT(ROW(A2370)-2, 参照用!$J$12) + 3,1)&gt;0,
INDEX(中間シート!B$1:B$149,QUOTIENT(ROW(A2370)-2, 参照用!$J$12) + 3,1),
"")</f>
        <v>46045</v>
      </c>
      <c r="B2370" s="8" t="str">
        <f>IF(INDEX(中間シート!D$1:D$149,QUOTIENT(ROW(B2370)-2, 参照用!$J$12) + 3,1)&gt;0,
INDEX(中間シート!D$1:D$149,QUOTIENT(ROW(B2370)-2, 参照用!$J$12) + 3,1),
"")</f>
        <v>昼</v>
      </c>
      <c r="C2370" s="8" t="str">
        <f>INDEX(中間シート!$A$1:$AZ$149,MATCH(A2370&amp;B2370,中間シート!$A$1:$A$149,0),MATCH(C$1,中間シート!$A$2:$AZ$2,0))</f>
        <v/>
      </c>
      <c r="D2370" s="8" t="str">
        <f>INDEX(中間シート!$A$1:$AZ$149,MATCH($A2370&amp;$B2370,中間シート!$A$1:$A$149,0),MATCH(D$1,中間シート!$A$2:$AZ$2,0))</f>
        <v/>
      </c>
      <c r="E2370" t="str">
        <f>IF(
A2370="","",
VLOOKUP(MOD(ROW(A2370)-2, 参照用!$J$12) + 1,参照用!$N$1:$P$50,2,0)
)</f>
        <v>悪化サイン</v>
      </c>
      <c r="F2370" t="str">
        <f xml:space="preserve">
IF(A2370="","",
VLOOKUP(MOD(ROW(A2370)-2, 参照用!$J$12) + 1,参照用!$N$1:$P$50,3,0)
)</f>
        <v>恐怖心</v>
      </c>
      <c r="G2370">
        <f xml:space="preserve">
IF(A2370="","",
IFERROR(
INDEX(中間シート!$B:$CB,
MATCH(A2370&amp;B2370,中間シート!$A$1:$A$149,0),
MATCH(F2370,中間シート!$B$2:$CB$2,0)
),
"")
)</f>
        <v>0</v>
      </c>
      <c r="H2370">
        <f t="shared" si="108"/>
        <v>0</v>
      </c>
      <c r="I2370" t="str">
        <f t="shared" si="109"/>
        <v/>
      </c>
      <c r="J2370" t="str">
        <f xml:space="preserve">
_xlfn.SWITCH(E2370,
"良好サイン",H2370*VLOOKUP(F2370,参照用!$P$2:$Q$55,2,0),
"注意サイン",H2370*VLOOKUP(F2370,参照用!$P$2:$Q$55,2,0),
""
)</f>
        <v/>
      </c>
      <c r="K2370" s="20">
        <f t="shared" si="110"/>
        <v>60</v>
      </c>
    </row>
    <row r="2371" spans="1:11" x14ac:dyDescent="0.2">
      <c r="A2371" s="8">
        <f>IF(INDEX(中間シート!B$1:B$149,QUOTIENT(ROW(A2371)-2, 参照用!$J$12) + 3,1)&gt;0,
INDEX(中間シート!B$1:B$149,QUOTIENT(ROW(A2371)-2, 参照用!$J$12) + 3,1),
"")</f>
        <v>46045</v>
      </c>
      <c r="B2371" s="8" t="str">
        <f>IF(INDEX(中間シート!D$1:D$149,QUOTIENT(ROW(B2371)-2, 参照用!$J$12) + 3,1)&gt;0,
INDEX(中間シート!D$1:D$149,QUOTIENT(ROW(B2371)-2, 参照用!$J$12) + 3,1),
"")</f>
        <v>昼</v>
      </c>
      <c r="C2371" s="8" t="str">
        <f>INDEX(中間シート!$A$1:$AZ$149,MATCH(A2371&amp;B2371,中間シート!$A$1:$A$149,0),MATCH(C$1,中間シート!$A$2:$AZ$2,0))</f>
        <v/>
      </c>
      <c r="D2371" s="8" t="str">
        <f>INDEX(中間シート!$A$1:$AZ$149,MATCH($A2371&amp;$B2371,中間シート!$A$1:$A$149,0),MATCH(D$1,中間シート!$A$2:$AZ$2,0))</f>
        <v/>
      </c>
      <c r="E2371" t="str">
        <f>IF(
A2371="","",
VLOOKUP(MOD(ROW(A2371)-2, 参照用!$J$12) + 1,参照用!$N$1:$P$50,2,0)
)</f>
        <v>悪化サイン</v>
      </c>
      <c r="F2371" t="str">
        <f xml:space="preserve">
IF(A2371="","",
VLOOKUP(MOD(ROW(A2371)-2, 参照用!$J$12) + 1,参照用!$N$1:$P$50,3,0)
)</f>
        <v>外出不可</v>
      </c>
      <c r="G2371">
        <f xml:space="preserve">
IF(A2371="","",
IFERROR(
INDEX(中間シート!$B:$CB,
MATCH(A2371&amp;B2371,中間シート!$A$1:$A$149,0),
MATCH(F2371,中間シート!$B$2:$CB$2,0)
),
"")
)</f>
        <v>0</v>
      </c>
      <c r="H2371">
        <f t="shared" ref="H2371:H2434" si="111">IFERROR(IF(VALUE(G2371)&gt;100,"",VALUE(G2371)),"")</f>
        <v>0</v>
      </c>
      <c r="I2371" t="str">
        <f t="shared" ref="I2371:I2434" si="112">IF(H2371="",G2371,"")</f>
        <v/>
      </c>
      <c r="J2371" t="str">
        <f xml:space="preserve">
_xlfn.SWITCH(E2371,
"良好サイン",H2371*VLOOKUP(F2371,参照用!$P$2:$Q$55,2,0),
"注意サイン",H2371*VLOOKUP(F2371,参照用!$P$2:$Q$55,2,0),
""
)</f>
        <v/>
      </c>
      <c r="K2371" s="20">
        <f t="shared" ref="K2371:K2434" si="113">IFERROR(IF(A2371="","",(60+SUMIFS($J$1:$J$3999,$A$1:$A$3999,A2371,$B$1:$B$3999,B2371)))
/
(1+SUMIFS(H:H,A:A,A2371,B:B,B2371,E:E,"悪化サイン")),"")</f>
        <v>60</v>
      </c>
    </row>
    <row r="2372" spans="1:11" x14ac:dyDescent="0.2">
      <c r="A2372" s="8">
        <f>IF(INDEX(中間シート!B$1:B$149,QUOTIENT(ROW(A2372)-2, 参照用!$J$12) + 3,1)&gt;0,
INDEX(中間シート!B$1:B$149,QUOTIENT(ROW(A2372)-2, 参照用!$J$12) + 3,1),
"")</f>
        <v>46045</v>
      </c>
      <c r="B2372" s="8" t="str">
        <f>IF(INDEX(中間シート!D$1:D$149,QUOTIENT(ROW(B2372)-2, 参照用!$J$12) + 3,1)&gt;0,
INDEX(中間シート!D$1:D$149,QUOTIENT(ROW(B2372)-2, 参照用!$J$12) + 3,1),
"")</f>
        <v>昼</v>
      </c>
      <c r="C2372" s="8" t="str">
        <f>INDEX(中間シート!$A$1:$AZ$149,MATCH(A2372&amp;B2372,中間シート!$A$1:$A$149,0),MATCH(C$1,中間シート!$A$2:$AZ$2,0))</f>
        <v/>
      </c>
      <c r="D2372" s="8" t="str">
        <f>INDEX(中間シート!$A$1:$AZ$149,MATCH($A2372&amp;$B2372,中間シート!$A$1:$A$149,0),MATCH(D$1,中間シート!$A$2:$AZ$2,0))</f>
        <v/>
      </c>
      <c r="E2372" t="str">
        <f>IF(
A2372="","",
VLOOKUP(MOD(ROW(A2372)-2, 参照用!$J$12) + 1,参照用!$N$1:$P$50,2,0)
)</f>
        <v>悪化サイン</v>
      </c>
      <c r="F2372" t="str">
        <f xml:space="preserve">
IF(A2372="","",
VLOOKUP(MOD(ROW(A2372)-2, 参照用!$J$12) + 1,参照用!$N$1:$P$50,3,0)
)</f>
        <v>思考不能</v>
      </c>
      <c r="G2372">
        <f xml:space="preserve">
IF(A2372="","",
IFERROR(
INDEX(中間シート!$B:$CB,
MATCH(A2372&amp;B2372,中間シート!$A$1:$A$149,0),
MATCH(F2372,中間シート!$B$2:$CB$2,0)
),
"")
)</f>
        <v>0</v>
      </c>
      <c r="H2372">
        <f t="shared" si="111"/>
        <v>0</v>
      </c>
      <c r="I2372" t="str">
        <f t="shared" si="112"/>
        <v/>
      </c>
      <c r="J2372" t="str">
        <f xml:space="preserve">
_xlfn.SWITCH(E2372,
"良好サイン",H2372*VLOOKUP(F2372,参照用!$P$2:$Q$55,2,0),
"注意サイン",H2372*VLOOKUP(F2372,参照用!$P$2:$Q$55,2,0),
""
)</f>
        <v/>
      </c>
      <c r="K2372" s="20">
        <f t="shared" si="113"/>
        <v>60</v>
      </c>
    </row>
    <row r="2373" spans="1:11" x14ac:dyDescent="0.2">
      <c r="A2373" s="8">
        <f>IF(INDEX(中間シート!B$1:B$149,QUOTIENT(ROW(A2373)-2, 参照用!$J$12) + 3,1)&gt;0,
INDEX(中間シート!B$1:B$149,QUOTIENT(ROW(A2373)-2, 参照用!$J$12) + 3,1),
"")</f>
        <v>46045</v>
      </c>
      <c r="B2373" s="8" t="str">
        <f>IF(INDEX(中間シート!D$1:D$149,QUOTIENT(ROW(B2373)-2, 参照用!$J$12) + 3,1)&gt;0,
INDEX(中間シート!D$1:D$149,QUOTIENT(ROW(B2373)-2, 参照用!$J$12) + 3,1),
"")</f>
        <v>昼</v>
      </c>
      <c r="C2373" s="8" t="str">
        <f>INDEX(中間シート!$A$1:$AZ$149,MATCH(A2373&amp;B2373,中間シート!$A$1:$A$149,0),MATCH(C$1,中間シート!$A$2:$AZ$2,0))</f>
        <v/>
      </c>
      <c r="D2373" s="8" t="str">
        <f>INDEX(中間シート!$A$1:$AZ$149,MATCH($A2373&amp;$B2373,中間シート!$A$1:$A$149,0),MATCH(D$1,中間シート!$A$2:$AZ$2,0))</f>
        <v/>
      </c>
      <c r="E2373" t="str">
        <f>IF(
A2373="","",
VLOOKUP(MOD(ROW(A2373)-2, 参照用!$J$12) + 1,参照用!$N$1:$P$50,2,0)
)</f>
        <v>悪化サイン</v>
      </c>
      <c r="F2373" t="str">
        <f xml:space="preserve">
IF(A2373="","",
VLOOKUP(MOD(ROW(A2373)-2, 参照用!$J$12) + 1,参照用!$N$1:$P$50,3,0)
)</f>
        <v>人間不信</v>
      </c>
      <c r="G2373">
        <f xml:space="preserve">
IF(A2373="","",
IFERROR(
INDEX(中間シート!$B:$CB,
MATCH(A2373&amp;B2373,中間シート!$A$1:$A$149,0),
MATCH(F2373,中間シート!$B$2:$CB$2,0)
),
"")
)</f>
        <v>0</v>
      </c>
      <c r="H2373">
        <f t="shared" si="111"/>
        <v>0</v>
      </c>
      <c r="I2373" t="str">
        <f t="shared" si="112"/>
        <v/>
      </c>
      <c r="J2373" t="str">
        <f xml:space="preserve">
_xlfn.SWITCH(E2373,
"良好サイン",H2373*VLOOKUP(F2373,参照用!$P$2:$Q$55,2,0),
"注意サイン",H2373*VLOOKUP(F2373,参照用!$P$2:$Q$55,2,0),
""
)</f>
        <v/>
      </c>
      <c r="K2373" s="20">
        <f t="shared" si="113"/>
        <v>60</v>
      </c>
    </row>
    <row r="2374" spans="1:11" x14ac:dyDescent="0.2">
      <c r="A2374" s="8">
        <f>IF(INDEX(中間シート!B$1:B$149,QUOTIENT(ROW(A2374)-2, 参照用!$J$12) + 3,1)&gt;0,
INDEX(中間シート!B$1:B$149,QUOTIENT(ROW(A2374)-2, 参照用!$J$12) + 3,1),
"")</f>
        <v>46045</v>
      </c>
      <c r="B2374" s="8" t="str">
        <f>IF(INDEX(中間シート!D$1:D$149,QUOTIENT(ROW(B2374)-2, 参照用!$J$12) + 3,1)&gt;0,
INDEX(中間シート!D$1:D$149,QUOTIENT(ROW(B2374)-2, 参照用!$J$12) + 3,1),
"")</f>
        <v>昼</v>
      </c>
      <c r="C2374" s="8" t="str">
        <f>INDEX(中間シート!$A$1:$AZ$149,MATCH(A2374&amp;B2374,中間シート!$A$1:$A$149,0),MATCH(C$1,中間シート!$A$2:$AZ$2,0))</f>
        <v/>
      </c>
      <c r="D2374" s="8" t="str">
        <f>INDEX(中間シート!$A$1:$AZ$149,MATCH($A2374&amp;$B2374,中間シート!$A$1:$A$149,0),MATCH(D$1,中間シート!$A$2:$AZ$2,0))</f>
        <v/>
      </c>
      <c r="E2374" t="str">
        <f>IF(
A2374="","",
VLOOKUP(MOD(ROW(A2374)-2, 参照用!$J$12) + 1,参照用!$N$1:$P$50,2,0)
)</f>
        <v>悪化サイン</v>
      </c>
      <c r="F2374" t="str">
        <f xml:space="preserve">
IF(A2374="","",
VLOOKUP(MOD(ROW(A2374)-2, 参照用!$J$12) + 1,参照用!$N$1:$P$50,3,0)
)</f>
        <v>破壊衝動</v>
      </c>
      <c r="G2374">
        <f xml:space="preserve">
IF(A2374="","",
IFERROR(
INDEX(中間シート!$B:$CB,
MATCH(A2374&amp;B2374,中間シート!$A$1:$A$149,0),
MATCH(F2374,中間シート!$B$2:$CB$2,0)
),
"")
)</f>
        <v>0</v>
      </c>
      <c r="H2374">
        <f t="shared" si="111"/>
        <v>0</v>
      </c>
      <c r="I2374" t="str">
        <f t="shared" si="112"/>
        <v/>
      </c>
      <c r="J2374" t="str">
        <f xml:space="preserve">
_xlfn.SWITCH(E2374,
"良好サイン",H2374*VLOOKUP(F2374,参照用!$P$2:$Q$55,2,0),
"注意サイン",H2374*VLOOKUP(F2374,参照用!$P$2:$Q$55,2,0),
""
)</f>
        <v/>
      </c>
      <c r="K2374" s="20">
        <f t="shared" si="113"/>
        <v>60</v>
      </c>
    </row>
    <row r="2375" spans="1:11" x14ac:dyDescent="0.2">
      <c r="A2375" s="8">
        <f>IF(INDEX(中間シート!B$1:B$149,QUOTIENT(ROW(A2375)-2, 参照用!$J$12) + 3,1)&gt;0,
INDEX(中間シート!B$1:B$149,QUOTIENT(ROW(A2375)-2, 参照用!$J$12) + 3,1),
"")</f>
        <v>46045</v>
      </c>
      <c r="B2375" s="8" t="str">
        <f>IF(INDEX(中間シート!D$1:D$149,QUOTIENT(ROW(B2375)-2, 参照用!$J$12) + 3,1)&gt;0,
INDEX(中間シート!D$1:D$149,QUOTIENT(ROW(B2375)-2, 参照用!$J$12) + 3,1),
"")</f>
        <v>昼</v>
      </c>
      <c r="C2375" s="8" t="str">
        <f>INDEX(中間シート!$A$1:$AZ$149,MATCH(A2375&amp;B2375,中間シート!$A$1:$A$149,0),MATCH(C$1,中間シート!$A$2:$AZ$2,0))</f>
        <v/>
      </c>
      <c r="D2375" s="8" t="str">
        <f>INDEX(中間シート!$A$1:$AZ$149,MATCH($A2375&amp;$B2375,中間シート!$A$1:$A$149,0),MATCH(D$1,中間シート!$A$2:$AZ$2,0))</f>
        <v/>
      </c>
      <c r="E2375" t="str">
        <f>IF(
A2375="","",
VLOOKUP(MOD(ROW(A2375)-2, 参照用!$J$12) + 1,参照用!$N$1:$P$50,2,0)
)</f>
        <v>リカバリー</v>
      </c>
      <c r="F2375" t="str">
        <f xml:space="preserve">
IF(A2375="","",
VLOOKUP(MOD(ROW(A2375)-2, 参照用!$J$12) + 1,参照用!$N$1:$P$50,3,0)
)</f>
        <v>ストレッチ</v>
      </c>
      <c r="G2375">
        <f xml:space="preserve">
IF(A2375="","",
IFERROR(
INDEX(中間シート!$B:$CB,
MATCH(A2375&amp;B2375,中間シート!$A$1:$A$149,0),
MATCH(F2375,中間シート!$B$2:$CB$2,0)
),
"")
)</f>
        <v>0</v>
      </c>
      <c r="H2375">
        <f t="shared" si="111"/>
        <v>0</v>
      </c>
      <c r="I2375" t="str">
        <f t="shared" si="112"/>
        <v/>
      </c>
      <c r="J2375" t="str">
        <f xml:space="preserve">
_xlfn.SWITCH(E2375,
"良好サイン",H2375*VLOOKUP(F2375,参照用!$P$2:$Q$55,2,0),
"注意サイン",H2375*VLOOKUP(F2375,参照用!$P$2:$Q$55,2,0),
""
)</f>
        <v/>
      </c>
      <c r="K2375" s="20">
        <f t="shared" si="113"/>
        <v>60</v>
      </c>
    </row>
    <row r="2376" spans="1:11" x14ac:dyDescent="0.2">
      <c r="A2376" s="8">
        <f>IF(INDEX(中間シート!B$1:B$149,QUOTIENT(ROW(A2376)-2, 参照用!$J$12) + 3,1)&gt;0,
INDEX(中間シート!B$1:B$149,QUOTIENT(ROW(A2376)-2, 参照用!$J$12) + 3,1),
"")</f>
        <v>46045</v>
      </c>
      <c r="B2376" s="8" t="str">
        <f>IF(INDEX(中間シート!D$1:D$149,QUOTIENT(ROW(B2376)-2, 参照用!$J$12) + 3,1)&gt;0,
INDEX(中間シート!D$1:D$149,QUOTIENT(ROW(B2376)-2, 参照用!$J$12) + 3,1),
"")</f>
        <v>昼</v>
      </c>
      <c r="C2376" s="8" t="str">
        <f>INDEX(中間シート!$A$1:$AZ$149,MATCH(A2376&amp;B2376,中間シート!$A$1:$A$149,0),MATCH(C$1,中間シート!$A$2:$AZ$2,0))</f>
        <v/>
      </c>
      <c r="D2376" s="8" t="str">
        <f>INDEX(中間シート!$A$1:$AZ$149,MATCH($A2376&amp;$B2376,中間シート!$A$1:$A$149,0),MATCH(D$1,中間シート!$A$2:$AZ$2,0))</f>
        <v/>
      </c>
      <c r="E2376" t="str">
        <f>IF(
A2376="","",
VLOOKUP(MOD(ROW(A2376)-2, 参照用!$J$12) + 1,参照用!$N$1:$P$50,2,0)
)</f>
        <v>リカバリー</v>
      </c>
      <c r="F2376" t="str">
        <f xml:space="preserve">
IF(A2376="","",
VLOOKUP(MOD(ROW(A2376)-2, 参照用!$J$12) + 1,参照用!$N$1:$P$50,3,0)
)</f>
        <v>仮眠</v>
      </c>
      <c r="G2376">
        <f xml:space="preserve">
IF(A2376="","",
IFERROR(
INDEX(中間シート!$B:$CB,
MATCH(A2376&amp;B2376,中間シート!$A$1:$A$149,0),
MATCH(F2376,中間シート!$B$2:$CB$2,0)
),
"")
)</f>
        <v>0</v>
      </c>
      <c r="H2376">
        <f t="shared" si="111"/>
        <v>0</v>
      </c>
      <c r="I2376" t="str">
        <f t="shared" si="112"/>
        <v/>
      </c>
      <c r="J2376" t="str">
        <f xml:space="preserve">
_xlfn.SWITCH(E2376,
"良好サイン",H2376*VLOOKUP(F2376,参照用!$P$2:$Q$55,2,0),
"注意サイン",H2376*VLOOKUP(F2376,参照用!$P$2:$Q$55,2,0),
""
)</f>
        <v/>
      </c>
      <c r="K2376" s="20">
        <f t="shared" si="113"/>
        <v>60</v>
      </c>
    </row>
    <row r="2377" spans="1:11" x14ac:dyDescent="0.2">
      <c r="A2377" s="8">
        <f>IF(INDEX(中間シート!B$1:B$149,QUOTIENT(ROW(A2377)-2, 参照用!$J$12) + 3,1)&gt;0,
INDEX(中間シート!B$1:B$149,QUOTIENT(ROW(A2377)-2, 参照用!$J$12) + 3,1),
"")</f>
        <v>46045</v>
      </c>
      <c r="B2377" s="8" t="str">
        <f>IF(INDEX(中間シート!D$1:D$149,QUOTIENT(ROW(B2377)-2, 参照用!$J$12) + 3,1)&gt;0,
INDEX(中間シート!D$1:D$149,QUOTIENT(ROW(B2377)-2, 参照用!$J$12) + 3,1),
"")</f>
        <v>昼</v>
      </c>
      <c r="C2377" s="8" t="str">
        <f>INDEX(中間シート!$A$1:$AZ$149,MATCH(A2377&amp;B2377,中間シート!$A$1:$A$149,0),MATCH(C$1,中間シート!$A$2:$AZ$2,0))</f>
        <v/>
      </c>
      <c r="D2377" s="8" t="str">
        <f>INDEX(中間シート!$A$1:$AZ$149,MATCH($A2377&amp;$B2377,中間シート!$A$1:$A$149,0),MATCH(D$1,中間シート!$A$2:$AZ$2,0))</f>
        <v/>
      </c>
      <c r="E2377" t="str">
        <f>IF(
A2377="","",
VLOOKUP(MOD(ROW(A2377)-2, 参照用!$J$12) + 1,参照用!$N$1:$P$50,2,0)
)</f>
        <v>リカバリー</v>
      </c>
      <c r="F2377" t="str">
        <f xml:space="preserve">
IF(A2377="","",
VLOOKUP(MOD(ROW(A2377)-2, 参照用!$J$12) + 1,参照用!$N$1:$P$50,3,0)
)</f>
        <v>音楽</v>
      </c>
      <c r="G2377">
        <f xml:space="preserve">
IF(A2377="","",
IFERROR(
INDEX(中間シート!$B:$CB,
MATCH(A2377&amp;B2377,中間シート!$A$1:$A$149,0),
MATCH(F2377,中間シート!$B$2:$CB$2,0)
),
"")
)</f>
        <v>0</v>
      </c>
      <c r="H2377">
        <f t="shared" si="111"/>
        <v>0</v>
      </c>
      <c r="I2377" t="str">
        <f t="shared" si="112"/>
        <v/>
      </c>
      <c r="J2377" t="str">
        <f xml:space="preserve">
_xlfn.SWITCH(E2377,
"良好サイン",H2377*VLOOKUP(F2377,参照用!$P$2:$Q$55,2,0),
"注意サイン",H2377*VLOOKUP(F2377,参照用!$P$2:$Q$55,2,0),
""
)</f>
        <v/>
      </c>
      <c r="K2377" s="20">
        <f t="shared" si="113"/>
        <v>60</v>
      </c>
    </row>
    <row r="2378" spans="1:11" x14ac:dyDescent="0.2">
      <c r="A2378" s="8">
        <f>IF(INDEX(中間シート!B$1:B$149,QUOTIENT(ROW(A2378)-2, 参照用!$J$12) + 3,1)&gt;0,
INDEX(中間シート!B$1:B$149,QUOTIENT(ROW(A2378)-2, 参照用!$J$12) + 3,1),
"")</f>
        <v>46045</v>
      </c>
      <c r="B2378" s="8" t="str">
        <f>IF(INDEX(中間シート!D$1:D$149,QUOTIENT(ROW(B2378)-2, 参照用!$J$12) + 3,1)&gt;0,
INDEX(中間シート!D$1:D$149,QUOTIENT(ROW(B2378)-2, 参照用!$J$12) + 3,1),
"")</f>
        <v>昼</v>
      </c>
      <c r="C2378" s="8" t="str">
        <f>INDEX(中間シート!$A$1:$AZ$149,MATCH(A2378&amp;B2378,中間シート!$A$1:$A$149,0),MATCH(C$1,中間シート!$A$2:$AZ$2,0))</f>
        <v/>
      </c>
      <c r="D2378" s="8" t="str">
        <f>INDEX(中間シート!$A$1:$AZ$149,MATCH($A2378&amp;$B2378,中間シート!$A$1:$A$149,0),MATCH(D$1,中間シート!$A$2:$AZ$2,0))</f>
        <v/>
      </c>
      <c r="E2378" t="str">
        <f>IF(
A2378="","",
VLOOKUP(MOD(ROW(A2378)-2, 参照用!$J$12) + 1,参照用!$N$1:$P$50,2,0)
)</f>
        <v>リカバリー</v>
      </c>
      <c r="F2378" t="str">
        <f xml:space="preserve">
IF(A2378="","",
VLOOKUP(MOD(ROW(A2378)-2, 参照用!$J$12) + 1,参照用!$N$1:$P$50,3,0)
)</f>
        <v>頓服</v>
      </c>
      <c r="G2378">
        <f xml:space="preserve">
IF(A2378="","",
IFERROR(
INDEX(中間シート!$B:$CB,
MATCH(A2378&amp;B2378,中間シート!$A$1:$A$149,0),
MATCH(F2378,中間シート!$B$2:$CB$2,0)
),
"")
)</f>
        <v>0</v>
      </c>
      <c r="H2378">
        <f t="shared" si="111"/>
        <v>0</v>
      </c>
      <c r="I2378" t="str">
        <f t="shared" si="112"/>
        <v/>
      </c>
      <c r="J2378" t="str">
        <f xml:space="preserve">
_xlfn.SWITCH(E2378,
"良好サイン",H2378*VLOOKUP(F2378,参照用!$P$2:$Q$55,2,0),
"注意サイン",H2378*VLOOKUP(F2378,参照用!$P$2:$Q$55,2,0),
""
)</f>
        <v/>
      </c>
      <c r="K2378" s="20">
        <f t="shared" si="113"/>
        <v>60</v>
      </c>
    </row>
    <row r="2379" spans="1:11" x14ac:dyDescent="0.2">
      <c r="A2379" s="8">
        <f>IF(INDEX(中間シート!B$1:B$149,QUOTIENT(ROW(A2379)-2, 参照用!$J$12) + 3,1)&gt;0,
INDEX(中間シート!B$1:B$149,QUOTIENT(ROW(A2379)-2, 参照用!$J$12) + 3,1),
"")</f>
        <v>46045</v>
      </c>
      <c r="B2379" s="8" t="str">
        <f>IF(INDEX(中間シート!D$1:D$149,QUOTIENT(ROW(B2379)-2, 参照用!$J$12) + 3,1)&gt;0,
INDEX(中間シート!D$1:D$149,QUOTIENT(ROW(B2379)-2, 参照用!$J$12) + 3,1),
"")</f>
        <v>昼</v>
      </c>
      <c r="C2379" s="8" t="str">
        <f>INDEX(中間シート!$A$1:$AZ$149,MATCH(A2379&amp;B2379,中間シート!$A$1:$A$149,0),MATCH(C$1,中間シート!$A$2:$AZ$2,0))</f>
        <v/>
      </c>
      <c r="D2379" s="8" t="str">
        <f>INDEX(中間シート!$A$1:$AZ$149,MATCH($A2379&amp;$B2379,中間シート!$A$1:$A$149,0),MATCH(D$1,中間シート!$A$2:$AZ$2,0))</f>
        <v/>
      </c>
      <c r="E2379" t="str">
        <f>IF(
A2379="","",
VLOOKUP(MOD(ROW(A2379)-2, 参照用!$J$12) + 1,参照用!$N$1:$P$50,2,0)
)</f>
        <v>リカバリー</v>
      </c>
      <c r="F2379" t="str">
        <f xml:space="preserve">
IF(A2379="","",
VLOOKUP(MOD(ROW(A2379)-2, 参照用!$J$12) + 1,参照用!$N$1:$P$50,3,0)
)</f>
        <v>散歩</v>
      </c>
      <c r="G2379">
        <f xml:space="preserve">
IF(A2379="","",
IFERROR(
INDEX(中間シート!$B:$CB,
MATCH(A2379&amp;B2379,中間シート!$A$1:$A$149,0),
MATCH(F2379,中間シート!$B$2:$CB$2,0)
),
"")
)</f>
        <v>0</v>
      </c>
      <c r="H2379">
        <f t="shared" si="111"/>
        <v>0</v>
      </c>
      <c r="I2379" t="str">
        <f t="shared" si="112"/>
        <v/>
      </c>
      <c r="J2379" t="str">
        <f xml:space="preserve">
_xlfn.SWITCH(E2379,
"良好サイン",H2379*VLOOKUP(F2379,参照用!$P$2:$Q$55,2,0),
"注意サイン",H2379*VLOOKUP(F2379,参照用!$P$2:$Q$55,2,0),
""
)</f>
        <v/>
      </c>
      <c r="K2379" s="20">
        <f t="shared" si="113"/>
        <v>60</v>
      </c>
    </row>
    <row r="2380" spans="1:11" x14ac:dyDescent="0.2">
      <c r="A2380" s="8">
        <f>IF(INDEX(中間シート!B$1:B$149,QUOTIENT(ROW(A2380)-2, 参照用!$J$12) + 3,1)&gt;0,
INDEX(中間シート!B$1:B$149,QUOTIENT(ROW(A2380)-2, 参照用!$J$12) + 3,1),
"")</f>
        <v>46045</v>
      </c>
      <c r="B2380" s="8" t="str">
        <f>IF(INDEX(中間シート!D$1:D$149,QUOTIENT(ROW(B2380)-2, 参照用!$J$12) + 3,1)&gt;0,
INDEX(中間シート!D$1:D$149,QUOTIENT(ROW(B2380)-2, 参照用!$J$12) + 3,1),
"")</f>
        <v>昼</v>
      </c>
      <c r="C2380" s="8" t="str">
        <f>INDEX(中間シート!$A$1:$AZ$149,MATCH(A2380&amp;B2380,中間シート!$A$1:$A$149,0),MATCH(C$1,中間シート!$A$2:$AZ$2,0))</f>
        <v/>
      </c>
      <c r="D2380" s="8" t="str">
        <f>INDEX(中間シート!$A$1:$AZ$149,MATCH($A2380&amp;$B2380,中間シート!$A$1:$A$149,0),MATCH(D$1,中間シート!$A$2:$AZ$2,0))</f>
        <v/>
      </c>
      <c r="E2380" t="str">
        <f>IF(
A2380="","",
VLOOKUP(MOD(ROW(A2380)-2, 参照用!$J$12) + 1,参照用!$N$1:$P$50,2,0)
)</f>
        <v>服薬</v>
      </c>
      <c r="F2380" t="str">
        <f xml:space="preserve">
IF(A2380="","",
VLOOKUP(MOD(ROW(A2380)-2, 参照用!$J$12) + 1,参照用!$N$1:$P$50,3,0)
)</f>
        <v>いつもの薬</v>
      </c>
      <c r="G2380">
        <f xml:space="preserve">
IF(A2380="","",
IFERROR(
INDEX(中間シート!$B:$CB,
MATCH(A2380&amp;B2380,中間シート!$A$1:$A$149,0),
MATCH(F2380,中間シート!$B$2:$CB$2,0)
),
"")
)</f>
        <v>0</v>
      </c>
      <c r="H2380">
        <f t="shared" si="111"/>
        <v>0</v>
      </c>
      <c r="I2380" t="str">
        <f t="shared" si="112"/>
        <v/>
      </c>
      <c r="J2380" t="str">
        <f xml:space="preserve">
_xlfn.SWITCH(E2380,
"良好サイン",H2380*VLOOKUP(F2380,参照用!$P$2:$Q$55,2,0),
"注意サイン",H2380*VLOOKUP(F2380,参照用!$P$2:$Q$55,2,0),
""
)</f>
        <v/>
      </c>
      <c r="K2380" s="20">
        <f t="shared" si="113"/>
        <v>60</v>
      </c>
    </row>
    <row r="2381" spans="1:11" x14ac:dyDescent="0.2">
      <c r="A2381" s="8">
        <f>IF(INDEX(中間シート!B$1:B$149,QUOTIENT(ROW(A2381)-2, 参照用!$J$12) + 3,1)&gt;0,
INDEX(中間シート!B$1:B$149,QUOTIENT(ROW(A2381)-2, 参照用!$J$12) + 3,1),
"")</f>
        <v>46045</v>
      </c>
      <c r="B2381" s="8" t="str">
        <f>IF(INDEX(中間シート!D$1:D$149,QUOTIENT(ROW(B2381)-2, 参照用!$J$12) + 3,1)&gt;0,
INDEX(中間シート!D$1:D$149,QUOTIENT(ROW(B2381)-2, 参照用!$J$12) + 3,1),
"")</f>
        <v>昼</v>
      </c>
      <c r="C2381" s="8" t="str">
        <f>INDEX(中間シート!$A$1:$AZ$149,MATCH(A2381&amp;B2381,中間シート!$A$1:$A$149,0),MATCH(C$1,中間シート!$A$2:$AZ$2,0))</f>
        <v/>
      </c>
      <c r="D2381" s="8" t="str">
        <f>INDEX(中間シート!$A$1:$AZ$149,MATCH($A2381&amp;$B2381,中間シート!$A$1:$A$149,0),MATCH(D$1,中間シート!$A$2:$AZ$2,0))</f>
        <v/>
      </c>
      <c r="E2381" t="str">
        <f>IF(
A2381="","",
VLOOKUP(MOD(ROW(A2381)-2, 参照用!$J$12) + 1,参照用!$N$1:$P$50,2,0)
)</f>
        <v>備考</v>
      </c>
      <c r="F2381" t="str">
        <f xml:space="preserve">
IF(A2381="","",
VLOOKUP(MOD(ROW(A2381)-2, 参照用!$J$12) + 1,参照用!$N$1:$P$50,3,0)
)</f>
        <v>コメント</v>
      </c>
      <c r="G2381" t="str">
        <f xml:space="preserve">
IF(A2381="","",
IFERROR(
INDEX(中間シート!$B:$CB,
MATCH(A2381&amp;B2381,中間シート!$A$1:$A$149,0),
MATCH(F2381,中間シート!$B$2:$CB$2,0)
),
"")
)</f>
        <v/>
      </c>
      <c r="H2381" t="str">
        <f t="shared" si="111"/>
        <v/>
      </c>
      <c r="I2381" t="str">
        <f t="shared" si="112"/>
        <v/>
      </c>
      <c r="J2381" t="str">
        <f xml:space="preserve">
_xlfn.SWITCH(E2381,
"良好サイン",H2381*VLOOKUP(F2381,参照用!$P$2:$Q$55,2,0),
"注意サイン",H2381*VLOOKUP(F2381,参照用!$P$2:$Q$55,2,0),
""
)</f>
        <v/>
      </c>
      <c r="K2381" s="20">
        <f t="shared" si="113"/>
        <v>60</v>
      </c>
    </row>
    <row r="2382" spans="1:11" x14ac:dyDescent="0.2">
      <c r="A2382" s="8">
        <f>IF(INDEX(中間シート!B$1:B$149,QUOTIENT(ROW(A2382)-2, 参照用!$J$12) + 3,1)&gt;0,
INDEX(中間シート!B$1:B$149,QUOTIENT(ROW(A2382)-2, 参照用!$J$12) + 3,1),
"")</f>
        <v>46045</v>
      </c>
      <c r="B2382" s="8" t="str">
        <f>IF(INDEX(中間シート!D$1:D$149,QUOTIENT(ROW(B2382)-2, 参照用!$J$12) + 3,1)&gt;0,
INDEX(中間シート!D$1:D$149,QUOTIENT(ROW(B2382)-2, 参照用!$J$12) + 3,1),
"")</f>
        <v>夜</v>
      </c>
      <c r="C2382" s="8" t="str">
        <f>INDEX(中間シート!$A$1:$AZ$149,MATCH(A2382&amp;B2382,中間シート!$A$1:$A$149,0),MATCH(C$1,中間シート!$A$2:$AZ$2,0))</f>
        <v/>
      </c>
      <c r="D2382" s="8" t="str">
        <f>INDEX(中間シート!$A$1:$AZ$149,MATCH($A2382&amp;$B2382,中間シート!$A$1:$A$149,0),MATCH(D$1,中間シート!$A$2:$AZ$2,0))</f>
        <v/>
      </c>
      <c r="E2382" t="str">
        <f>IF(
A2382="","",
VLOOKUP(MOD(ROW(A2382)-2, 参照用!$J$12) + 1,参照用!$N$1:$P$50,2,0)
)</f>
        <v>日付</v>
      </c>
      <c r="F2382" t="str">
        <f xml:space="preserve">
IF(A2382="","",
VLOOKUP(MOD(ROW(A2382)-2, 参照用!$J$12) + 1,参照用!$N$1:$P$50,3,0)
)</f>
        <v>日付</v>
      </c>
      <c r="G2382">
        <f xml:space="preserve">
IF(A2382="","",
IFERROR(
INDEX(中間シート!$B:$CB,
MATCH(A2382&amp;B2382,中間シート!$A$1:$A$149,0),
MATCH(F2382,中間シート!$B$2:$CB$2,0)
),
"")
)</f>
        <v>46045</v>
      </c>
      <c r="H2382" t="str">
        <f t="shared" si="111"/>
        <v/>
      </c>
      <c r="I2382">
        <f t="shared" si="112"/>
        <v>46045</v>
      </c>
      <c r="J2382" t="str">
        <f xml:space="preserve">
_xlfn.SWITCH(E2382,
"良好サイン",H2382*VLOOKUP(F2382,参照用!$P$2:$Q$55,2,0),
"注意サイン",H2382*VLOOKUP(F2382,参照用!$P$2:$Q$55,2,0),
""
)</f>
        <v/>
      </c>
      <c r="K2382" s="20">
        <f t="shared" si="113"/>
        <v>60</v>
      </c>
    </row>
    <row r="2383" spans="1:11" x14ac:dyDescent="0.2">
      <c r="A2383" s="8">
        <f>IF(INDEX(中間シート!B$1:B$149,QUOTIENT(ROW(A2383)-2, 参照用!$J$12) + 3,1)&gt;0,
INDEX(中間シート!B$1:B$149,QUOTIENT(ROW(A2383)-2, 参照用!$J$12) + 3,1),
"")</f>
        <v>46045</v>
      </c>
      <c r="B2383" s="8" t="str">
        <f>IF(INDEX(中間シート!D$1:D$149,QUOTIENT(ROW(B2383)-2, 参照用!$J$12) + 3,1)&gt;0,
INDEX(中間シート!D$1:D$149,QUOTIENT(ROW(B2383)-2, 参照用!$J$12) + 3,1),
"")</f>
        <v>夜</v>
      </c>
      <c r="C2383" s="8" t="str">
        <f>INDEX(中間シート!$A$1:$AZ$149,MATCH(A2383&amp;B2383,中間シート!$A$1:$A$149,0),MATCH(C$1,中間シート!$A$2:$AZ$2,0))</f>
        <v/>
      </c>
      <c r="D2383" s="8" t="str">
        <f>INDEX(中間シート!$A$1:$AZ$149,MATCH($A2383&amp;$B2383,中間シート!$A$1:$A$149,0),MATCH(D$1,中間シート!$A$2:$AZ$2,0))</f>
        <v/>
      </c>
      <c r="E2383" t="str">
        <f>IF(
A2383="","",
VLOOKUP(MOD(ROW(A2383)-2, 参照用!$J$12) + 1,参照用!$N$1:$P$50,2,0)
)</f>
        <v>曜日</v>
      </c>
      <c r="F2383" t="str">
        <f xml:space="preserve">
IF(A2383="","",
VLOOKUP(MOD(ROW(A2383)-2, 参照用!$J$12) + 1,参照用!$N$1:$P$50,3,0)
)</f>
        <v>曜日</v>
      </c>
      <c r="G2383" t="str">
        <f xml:space="preserve">
IF(A2383="","",
IFERROR(
INDEX(中間シート!$B:$CB,
MATCH(A2383&amp;B2383,中間シート!$A$1:$A$149,0),
MATCH(F2383,中間シート!$B$2:$CB$2,0)
),
"")
)</f>
        <v>金</v>
      </c>
      <c r="H2383" t="str">
        <f t="shared" si="111"/>
        <v/>
      </c>
      <c r="I2383" t="str">
        <f t="shared" si="112"/>
        <v>金</v>
      </c>
      <c r="J2383" t="str">
        <f xml:space="preserve">
_xlfn.SWITCH(E2383,
"良好サイン",H2383*VLOOKUP(F2383,参照用!$P$2:$Q$55,2,0),
"注意サイン",H2383*VLOOKUP(F2383,参照用!$P$2:$Q$55,2,0),
""
)</f>
        <v/>
      </c>
      <c r="K2383" s="20">
        <f t="shared" si="113"/>
        <v>60</v>
      </c>
    </row>
    <row r="2384" spans="1:11" x14ac:dyDescent="0.2">
      <c r="A2384" s="8">
        <f>IF(INDEX(中間シート!B$1:B$149,QUOTIENT(ROW(A2384)-2, 参照用!$J$12) + 3,1)&gt;0,
INDEX(中間シート!B$1:B$149,QUOTIENT(ROW(A2384)-2, 参照用!$J$12) + 3,1),
"")</f>
        <v>46045</v>
      </c>
      <c r="B2384" s="8" t="str">
        <f>IF(INDEX(中間シート!D$1:D$149,QUOTIENT(ROW(B2384)-2, 参照用!$J$12) + 3,1)&gt;0,
INDEX(中間シート!D$1:D$149,QUOTIENT(ROW(B2384)-2, 参照用!$J$12) + 3,1),
"")</f>
        <v>夜</v>
      </c>
      <c r="C2384" s="8" t="str">
        <f>INDEX(中間シート!$A$1:$AZ$149,MATCH(A2384&amp;B2384,中間シート!$A$1:$A$149,0),MATCH(C$1,中間シート!$A$2:$AZ$2,0))</f>
        <v/>
      </c>
      <c r="D2384" s="8" t="str">
        <f>INDEX(中間シート!$A$1:$AZ$149,MATCH($A2384&amp;$B2384,中間シート!$A$1:$A$149,0),MATCH(D$1,中間シート!$A$2:$AZ$2,0))</f>
        <v/>
      </c>
      <c r="E2384" t="str">
        <f>IF(
A2384="","",
VLOOKUP(MOD(ROW(A2384)-2, 参照用!$J$12) + 1,参照用!$N$1:$P$50,2,0)
)</f>
        <v>時間帯</v>
      </c>
      <c r="F2384" t="str">
        <f xml:space="preserve">
IF(A2384="","",
VLOOKUP(MOD(ROW(A2384)-2, 参照用!$J$12) + 1,参照用!$N$1:$P$50,3,0)
)</f>
        <v>時間帯</v>
      </c>
      <c r="G2384" t="str">
        <f xml:space="preserve">
IF(A2384="","",
IFERROR(
INDEX(中間シート!$B:$CB,
MATCH(A2384&amp;B2384,中間シート!$A$1:$A$149,0),
MATCH(F2384,中間シート!$B$2:$CB$2,0)
),
"")
)</f>
        <v>夜</v>
      </c>
      <c r="H2384" t="str">
        <f t="shared" si="111"/>
        <v/>
      </c>
      <c r="I2384" t="str">
        <f t="shared" si="112"/>
        <v>夜</v>
      </c>
      <c r="J2384" t="str">
        <f xml:space="preserve">
_xlfn.SWITCH(E2384,
"良好サイン",H2384*VLOOKUP(F2384,参照用!$P$2:$Q$55,2,0),
"注意サイン",H2384*VLOOKUP(F2384,参照用!$P$2:$Q$55,2,0),
""
)</f>
        <v/>
      </c>
      <c r="K2384" s="20">
        <f t="shared" si="113"/>
        <v>60</v>
      </c>
    </row>
    <row r="2385" spans="1:11" x14ac:dyDescent="0.2">
      <c r="A2385" s="8">
        <f>IF(INDEX(中間シート!B$1:B$149,QUOTIENT(ROW(A2385)-2, 参照用!$J$12) + 3,1)&gt;0,
INDEX(中間シート!B$1:B$149,QUOTIENT(ROW(A2385)-2, 参照用!$J$12) + 3,1),
"")</f>
        <v>46045</v>
      </c>
      <c r="B2385" s="8" t="str">
        <f>IF(INDEX(中間シート!D$1:D$149,QUOTIENT(ROW(B2385)-2, 参照用!$J$12) + 3,1)&gt;0,
INDEX(中間シート!D$1:D$149,QUOTIENT(ROW(B2385)-2, 参照用!$J$12) + 3,1),
"")</f>
        <v>夜</v>
      </c>
      <c r="C2385" s="8" t="str">
        <f>INDEX(中間シート!$A$1:$AZ$149,MATCH(A2385&amp;B2385,中間シート!$A$1:$A$149,0),MATCH(C$1,中間シート!$A$2:$AZ$2,0))</f>
        <v/>
      </c>
      <c r="D2385" s="8" t="str">
        <f>INDEX(中間シート!$A$1:$AZ$149,MATCH($A2385&amp;$B2385,中間シート!$A$1:$A$149,0),MATCH(D$1,中間シート!$A$2:$AZ$2,0))</f>
        <v/>
      </c>
      <c r="E2385" t="str">
        <f>IF(
A2385="","",
VLOOKUP(MOD(ROW(A2385)-2, 参照用!$J$12) + 1,参照用!$N$1:$P$50,2,0)
)</f>
        <v>気候</v>
      </c>
      <c r="F2385" t="str">
        <f xml:space="preserve">
IF(A2385="","",
VLOOKUP(MOD(ROW(A2385)-2, 参照用!$J$12) + 1,参照用!$N$1:$P$50,3,0)
)</f>
        <v>天気</v>
      </c>
      <c r="G2385" t="str">
        <f xml:space="preserve">
IF(A2385="","",
IFERROR(
INDEX(中間シート!$B:$CB,
MATCH(A2385&amp;B2385,中間シート!$A$1:$A$149,0),
MATCH(F2385,中間シート!$B$2:$CB$2,0)
),
"")
)</f>
        <v/>
      </c>
      <c r="H2385" t="str">
        <f t="shared" si="111"/>
        <v/>
      </c>
      <c r="I2385" t="str">
        <f t="shared" si="112"/>
        <v/>
      </c>
      <c r="J2385" t="str">
        <f xml:space="preserve">
_xlfn.SWITCH(E2385,
"良好サイン",H2385*VLOOKUP(F2385,参照用!$P$2:$Q$55,2,0),
"注意サイン",H2385*VLOOKUP(F2385,参照用!$P$2:$Q$55,2,0),
""
)</f>
        <v/>
      </c>
      <c r="K2385" s="20">
        <f t="shared" si="113"/>
        <v>60</v>
      </c>
    </row>
    <row r="2386" spans="1:11" x14ac:dyDescent="0.2">
      <c r="A2386" s="8">
        <f>IF(INDEX(中間シート!B$1:B$149,QUOTIENT(ROW(A2386)-2, 参照用!$J$12) + 3,1)&gt;0,
INDEX(中間シート!B$1:B$149,QUOTIENT(ROW(A2386)-2, 参照用!$J$12) + 3,1),
"")</f>
        <v>46045</v>
      </c>
      <c r="B2386" s="8" t="str">
        <f>IF(INDEX(中間シート!D$1:D$149,QUOTIENT(ROW(B2386)-2, 参照用!$J$12) + 3,1)&gt;0,
INDEX(中間シート!D$1:D$149,QUOTIENT(ROW(B2386)-2, 参照用!$J$12) + 3,1),
"")</f>
        <v>夜</v>
      </c>
      <c r="C2386" s="8" t="str">
        <f>INDEX(中間シート!$A$1:$AZ$149,MATCH(A2386&amp;B2386,中間シート!$A$1:$A$149,0),MATCH(C$1,中間シート!$A$2:$AZ$2,0))</f>
        <v/>
      </c>
      <c r="D2386" s="8" t="str">
        <f>INDEX(中間シート!$A$1:$AZ$149,MATCH($A2386&amp;$B2386,中間シート!$A$1:$A$149,0),MATCH(D$1,中間シート!$A$2:$AZ$2,0))</f>
        <v/>
      </c>
      <c r="E2386" t="str">
        <f>IF(
A2386="","",
VLOOKUP(MOD(ROW(A2386)-2, 参照用!$J$12) + 1,参照用!$N$1:$P$50,2,0)
)</f>
        <v>気候</v>
      </c>
      <c r="F2386" t="str">
        <f xml:space="preserve">
IF(A2386="","",
VLOOKUP(MOD(ROW(A2386)-2, 参照用!$J$12) + 1,参照用!$N$1:$P$50,3,0)
)</f>
        <v>気温</v>
      </c>
      <c r="G2386" t="str">
        <f xml:space="preserve">
IF(A2386="","",
IFERROR(
INDEX(中間シート!$B:$CB,
MATCH(A2386&amp;B2386,中間シート!$A$1:$A$149,0),
MATCH(F2386,中間シート!$B$2:$CB$2,0)
),
"")
)</f>
        <v/>
      </c>
      <c r="H2386" t="str">
        <f t="shared" si="111"/>
        <v/>
      </c>
      <c r="I2386" t="str">
        <f t="shared" si="112"/>
        <v/>
      </c>
      <c r="J2386" t="str">
        <f xml:space="preserve">
_xlfn.SWITCH(E2386,
"良好サイン",H2386*VLOOKUP(F2386,参照用!$P$2:$Q$55,2,0),
"注意サイン",H2386*VLOOKUP(F2386,参照用!$P$2:$Q$55,2,0),
""
)</f>
        <v/>
      </c>
      <c r="K2386" s="20">
        <f t="shared" si="113"/>
        <v>60</v>
      </c>
    </row>
    <row r="2387" spans="1:11" x14ac:dyDescent="0.2">
      <c r="A2387" s="8">
        <f>IF(INDEX(中間シート!B$1:B$149,QUOTIENT(ROW(A2387)-2, 参照用!$J$12) + 3,1)&gt;0,
INDEX(中間シート!B$1:B$149,QUOTIENT(ROW(A2387)-2, 参照用!$J$12) + 3,1),
"")</f>
        <v>46045</v>
      </c>
      <c r="B2387" s="8" t="str">
        <f>IF(INDEX(中間シート!D$1:D$149,QUOTIENT(ROW(B2387)-2, 参照用!$J$12) + 3,1)&gt;0,
INDEX(中間シート!D$1:D$149,QUOTIENT(ROW(B2387)-2, 参照用!$J$12) + 3,1),
"")</f>
        <v>夜</v>
      </c>
      <c r="C2387" s="8" t="str">
        <f>INDEX(中間シート!$A$1:$AZ$149,MATCH(A2387&amp;B2387,中間シート!$A$1:$A$149,0),MATCH(C$1,中間シート!$A$2:$AZ$2,0))</f>
        <v/>
      </c>
      <c r="D2387" s="8" t="str">
        <f>INDEX(中間シート!$A$1:$AZ$149,MATCH($A2387&amp;$B2387,中間シート!$A$1:$A$149,0),MATCH(D$1,中間シート!$A$2:$AZ$2,0))</f>
        <v/>
      </c>
      <c r="E2387" t="str">
        <f>IF(
A2387="","",
VLOOKUP(MOD(ROW(A2387)-2, 参照用!$J$12) + 1,参照用!$N$1:$P$50,2,0)
)</f>
        <v>基礎指標</v>
      </c>
      <c r="F2387" t="str">
        <f xml:space="preserve">
IF(A2387="","",
VLOOKUP(MOD(ROW(A2387)-2, 参照用!$J$12) + 1,参照用!$N$1:$P$50,3,0)
)</f>
        <v>睡眠</v>
      </c>
      <c r="G2387">
        <f xml:space="preserve">
IF(A2387="","",
IFERROR(
INDEX(中間シート!$B:$CB,
MATCH(A2387&amp;B2387,中間シート!$A$1:$A$149,0),
MATCH(F2387,中間シート!$B$2:$CB$2,0)
),
"")
)</f>
        <v>0</v>
      </c>
      <c r="H2387">
        <f t="shared" si="111"/>
        <v>0</v>
      </c>
      <c r="I2387" t="str">
        <f t="shared" si="112"/>
        <v/>
      </c>
      <c r="J2387" t="str">
        <f xml:space="preserve">
_xlfn.SWITCH(E2387,
"良好サイン",H2387*VLOOKUP(F2387,参照用!$P$2:$Q$55,2,0),
"注意サイン",H2387*VLOOKUP(F2387,参照用!$P$2:$Q$55,2,0),
""
)</f>
        <v/>
      </c>
      <c r="K2387" s="20">
        <f t="shared" si="113"/>
        <v>60</v>
      </c>
    </row>
    <row r="2388" spans="1:11" x14ac:dyDescent="0.2">
      <c r="A2388" s="8">
        <f>IF(INDEX(中間シート!B$1:B$149,QUOTIENT(ROW(A2388)-2, 参照用!$J$12) + 3,1)&gt;0,
INDEX(中間シート!B$1:B$149,QUOTIENT(ROW(A2388)-2, 参照用!$J$12) + 3,1),
"")</f>
        <v>46045</v>
      </c>
      <c r="B2388" s="8" t="str">
        <f>IF(INDEX(中間シート!D$1:D$149,QUOTIENT(ROW(B2388)-2, 参照用!$J$12) + 3,1)&gt;0,
INDEX(中間シート!D$1:D$149,QUOTIENT(ROW(B2388)-2, 参照用!$J$12) + 3,1),
"")</f>
        <v>夜</v>
      </c>
      <c r="C2388" s="8" t="str">
        <f>INDEX(中間シート!$A$1:$AZ$149,MATCH(A2388&amp;B2388,中間シート!$A$1:$A$149,0),MATCH(C$1,中間シート!$A$2:$AZ$2,0))</f>
        <v/>
      </c>
      <c r="D2388" s="8" t="str">
        <f>INDEX(中間シート!$A$1:$AZ$149,MATCH($A2388&amp;$B2388,中間シート!$A$1:$A$149,0),MATCH(D$1,中間シート!$A$2:$AZ$2,0))</f>
        <v/>
      </c>
      <c r="E2388" t="str">
        <f>IF(
A2388="","",
VLOOKUP(MOD(ROW(A2388)-2, 参照用!$J$12) + 1,参照用!$N$1:$P$50,2,0)
)</f>
        <v>基礎指標</v>
      </c>
      <c r="F2388" t="str">
        <f xml:space="preserve">
IF(A2388="","",
VLOOKUP(MOD(ROW(A2388)-2, 参照用!$J$12) + 1,参照用!$N$1:$P$50,3,0)
)</f>
        <v>食事</v>
      </c>
      <c r="G2388">
        <f xml:space="preserve">
IF(A2388="","",
IFERROR(
INDEX(中間シート!$B:$CB,
MATCH(A2388&amp;B2388,中間シート!$A$1:$A$149,0),
MATCH(F2388,中間シート!$B$2:$CB$2,0)
),
"")
)</f>
        <v>0</v>
      </c>
      <c r="H2388">
        <f t="shared" si="111"/>
        <v>0</v>
      </c>
      <c r="I2388" t="str">
        <f t="shared" si="112"/>
        <v/>
      </c>
      <c r="J2388" t="str">
        <f xml:space="preserve">
_xlfn.SWITCH(E2388,
"良好サイン",H2388*VLOOKUP(F2388,参照用!$P$2:$Q$55,2,0),
"注意サイン",H2388*VLOOKUP(F2388,参照用!$P$2:$Q$55,2,0),
""
)</f>
        <v/>
      </c>
      <c r="K2388" s="20">
        <f t="shared" si="113"/>
        <v>60</v>
      </c>
    </row>
    <row r="2389" spans="1:11" x14ac:dyDescent="0.2">
      <c r="A2389" s="8">
        <f>IF(INDEX(中間シート!B$1:B$149,QUOTIENT(ROW(A2389)-2, 参照用!$J$12) + 3,1)&gt;0,
INDEX(中間シート!B$1:B$149,QUOTIENT(ROW(A2389)-2, 参照用!$J$12) + 3,1),
"")</f>
        <v>46045</v>
      </c>
      <c r="B2389" s="8" t="str">
        <f>IF(INDEX(中間シート!D$1:D$149,QUOTIENT(ROW(B2389)-2, 参照用!$J$12) + 3,1)&gt;0,
INDEX(中間シート!D$1:D$149,QUOTIENT(ROW(B2389)-2, 参照用!$J$12) + 3,1),
"")</f>
        <v>夜</v>
      </c>
      <c r="C2389" s="8" t="str">
        <f>INDEX(中間シート!$A$1:$AZ$149,MATCH(A2389&amp;B2389,中間シート!$A$1:$A$149,0),MATCH(C$1,中間シート!$A$2:$AZ$2,0))</f>
        <v/>
      </c>
      <c r="D2389" s="8" t="str">
        <f>INDEX(中間シート!$A$1:$AZ$149,MATCH($A2389&amp;$B2389,中間シート!$A$1:$A$149,0),MATCH(D$1,中間シート!$A$2:$AZ$2,0))</f>
        <v/>
      </c>
      <c r="E2389" t="str">
        <f>IF(
A2389="","",
VLOOKUP(MOD(ROW(A2389)-2, 参照用!$J$12) + 1,参照用!$N$1:$P$50,2,0)
)</f>
        <v>基礎指標</v>
      </c>
      <c r="F2389" t="str">
        <f xml:space="preserve">
IF(A2389="","",
VLOOKUP(MOD(ROW(A2389)-2, 参照用!$J$12) + 1,参照用!$N$1:$P$50,3,0)
)</f>
        <v>ストレス</v>
      </c>
      <c r="G2389">
        <f xml:space="preserve">
IF(A2389="","",
IFERROR(
INDEX(中間シート!$B:$CB,
MATCH(A2389&amp;B2389,中間シート!$A$1:$A$149,0),
MATCH(F2389,中間シート!$B$2:$CB$2,0)
),
"")
)</f>
        <v>0</v>
      </c>
      <c r="H2389">
        <f t="shared" si="111"/>
        <v>0</v>
      </c>
      <c r="I2389" t="str">
        <f t="shared" si="112"/>
        <v/>
      </c>
      <c r="J2389" t="str">
        <f xml:space="preserve">
_xlfn.SWITCH(E2389,
"良好サイン",H2389*VLOOKUP(F2389,参照用!$P$2:$Q$55,2,0),
"注意サイン",H2389*VLOOKUP(F2389,参照用!$P$2:$Q$55,2,0),
""
)</f>
        <v/>
      </c>
      <c r="K2389" s="20">
        <f t="shared" si="113"/>
        <v>60</v>
      </c>
    </row>
    <row r="2390" spans="1:11" x14ac:dyDescent="0.2">
      <c r="A2390" s="8">
        <f>IF(INDEX(中間シート!B$1:B$149,QUOTIENT(ROW(A2390)-2, 参照用!$J$12) + 3,1)&gt;0,
INDEX(中間シート!B$1:B$149,QUOTIENT(ROW(A2390)-2, 参照用!$J$12) + 3,1),
"")</f>
        <v>46045</v>
      </c>
      <c r="B2390" s="8" t="str">
        <f>IF(INDEX(中間シート!D$1:D$149,QUOTIENT(ROW(B2390)-2, 参照用!$J$12) + 3,1)&gt;0,
INDEX(中間シート!D$1:D$149,QUOTIENT(ROW(B2390)-2, 参照用!$J$12) + 3,1),
"")</f>
        <v>夜</v>
      </c>
      <c r="C2390" s="8" t="str">
        <f>INDEX(中間シート!$A$1:$AZ$149,MATCH(A2390&amp;B2390,中間シート!$A$1:$A$149,0),MATCH(C$1,中間シート!$A$2:$AZ$2,0))</f>
        <v/>
      </c>
      <c r="D2390" s="8" t="str">
        <f>INDEX(中間シート!$A$1:$AZ$149,MATCH($A2390&amp;$B2390,中間シート!$A$1:$A$149,0),MATCH(D$1,中間シート!$A$2:$AZ$2,0))</f>
        <v/>
      </c>
      <c r="E2390" t="str">
        <f>IF(
A2390="","",
VLOOKUP(MOD(ROW(A2390)-2, 参照用!$J$12) + 1,参照用!$N$1:$P$50,2,0)
)</f>
        <v>良好サイン</v>
      </c>
      <c r="F2390" t="str">
        <f xml:space="preserve">
IF(A2390="","",
VLOOKUP(MOD(ROW(A2390)-2, 参照用!$J$12) + 1,参照用!$N$1:$P$50,3,0)
)</f>
        <v>プラス思考</v>
      </c>
      <c r="G2390">
        <f xml:space="preserve">
IF(A2390="","",
IFERROR(
INDEX(中間シート!$B:$CB,
MATCH(A2390&amp;B2390,中間シート!$A$1:$A$149,0),
MATCH(F2390,中間シート!$B$2:$CB$2,0)
),
"")
)</f>
        <v>0</v>
      </c>
      <c r="H2390">
        <f t="shared" si="111"/>
        <v>0</v>
      </c>
      <c r="I2390" t="str">
        <f t="shared" si="112"/>
        <v/>
      </c>
      <c r="J2390">
        <f xml:space="preserve">
_xlfn.SWITCH(E2390,
"良好サイン",H2390*VLOOKUP(F2390,参照用!$P$2:$Q$55,2,0),
"注意サイン",H2390*VLOOKUP(F2390,参照用!$P$2:$Q$55,2,0),
""
)</f>
        <v>0</v>
      </c>
      <c r="K2390" s="20">
        <f t="shared" si="113"/>
        <v>60</v>
      </c>
    </row>
    <row r="2391" spans="1:11" x14ac:dyDescent="0.2">
      <c r="A2391" s="8">
        <f>IF(INDEX(中間シート!B$1:B$149,QUOTIENT(ROW(A2391)-2, 参照用!$J$12) + 3,1)&gt;0,
INDEX(中間シート!B$1:B$149,QUOTIENT(ROW(A2391)-2, 参照用!$J$12) + 3,1),
"")</f>
        <v>46045</v>
      </c>
      <c r="B2391" s="8" t="str">
        <f>IF(INDEX(中間シート!D$1:D$149,QUOTIENT(ROW(B2391)-2, 参照用!$J$12) + 3,1)&gt;0,
INDEX(中間シート!D$1:D$149,QUOTIENT(ROW(B2391)-2, 参照用!$J$12) + 3,1),
"")</f>
        <v>夜</v>
      </c>
      <c r="C2391" s="8" t="str">
        <f>INDEX(中間シート!$A$1:$AZ$149,MATCH(A2391&amp;B2391,中間シート!$A$1:$A$149,0),MATCH(C$1,中間シート!$A$2:$AZ$2,0))</f>
        <v/>
      </c>
      <c r="D2391" s="8" t="str">
        <f>INDEX(中間シート!$A$1:$AZ$149,MATCH($A2391&amp;$B2391,中間シート!$A$1:$A$149,0),MATCH(D$1,中間シート!$A$2:$AZ$2,0))</f>
        <v/>
      </c>
      <c r="E2391" t="str">
        <f>IF(
A2391="","",
VLOOKUP(MOD(ROW(A2391)-2, 参照用!$J$12) + 1,参照用!$N$1:$P$50,2,0)
)</f>
        <v>良好サイン</v>
      </c>
      <c r="F2391" t="str">
        <f xml:space="preserve">
IF(A2391="","",
VLOOKUP(MOD(ROW(A2391)-2, 参照用!$J$12) + 1,参照用!$N$1:$P$50,3,0)
)</f>
        <v>元気</v>
      </c>
      <c r="G2391">
        <f xml:space="preserve">
IF(A2391="","",
IFERROR(
INDEX(中間シート!$B:$CB,
MATCH(A2391&amp;B2391,中間シート!$A$1:$A$149,0),
MATCH(F2391,中間シート!$B$2:$CB$2,0)
),
"")
)</f>
        <v>0</v>
      </c>
      <c r="H2391">
        <f t="shared" si="111"/>
        <v>0</v>
      </c>
      <c r="I2391" t="str">
        <f t="shared" si="112"/>
        <v/>
      </c>
      <c r="J2391">
        <f xml:space="preserve">
_xlfn.SWITCH(E2391,
"良好サイン",H2391*VLOOKUP(F2391,参照用!$P$2:$Q$55,2,0),
"注意サイン",H2391*VLOOKUP(F2391,参照用!$P$2:$Q$55,2,0),
""
)</f>
        <v>0</v>
      </c>
      <c r="K2391" s="20">
        <f t="shared" si="113"/>
        <v>60</v>
      </c>
    </row>
    <row r="2392" spans="1:11" x14ac:dyDescent="0.2">
      <c r="A2392" s="8">
        <f>IF(INDEX(中間シート!B$1:B$149,QUOTIENT(ROW(A2392)-2, 参照用!$J$12) + 3,1)&gt;0,
INDEX(中間シート!B$1:B$149,QUOTIENT(ROW(A2392)-2, 参照用!$J$12) + 3,1),
"")</f>
        <v>46045</v>
      </c>
      <c r="B2392" s="8" t="str">
        <f>IF(INDEX(中間シート!D$1:D$149,QUOTIENT(ROW(B2392)-2, 参照用!$J$12) + 3,1)&gt;0,
INDEX(中間シート!D$1:D$149,QUOTIENT(ROW(B2392)-2, 参照用!$J$12) + 3,1),
"")</f>
        <v>夜</v>
      </c>
      <c r="C2392" s="8" t="str">
        <f>INDEX(中間シート!$A$1:$AZ$149,MATCH(A2392&amp;B2392,中間シート!$A$1:$A$149,0),MATCH(C$1,中間シート!$A$2:$AZ$2,0))</f>
        <v/>
      </c>
      <c r="D2392" s="8" t="str">
        <f>INDEX(中間シート!$A$1:$AZ$149,MATCH($A2392&amp;$B2392,中間シート!$A$1:$A$149,0),MATCH(D$1,中間シート!$A$2:$AZ$2,0))</f>
        <v/>
      </c>
      <c r="E2392" t="str">
        <f>IF(
A2392="","",
VLOOKUP(MOD(ROW(A2392)-2, 参照用!$J$12) + 1,参照用!$N$1:$P$50,2,0)
)</f>
        <v>良好サイン</v>
      </c>
      <c r="F2392" t="str">
        <f xml:space="preserve">
IF(A2392="","",
VLOOKUP(MOD(ROW(A2392)-2, 参照用!$J$12) + 1,参照用!$N$1:$P$50,3,0)
)</f>
        <v>やる気あり</v>
      </c>
      <c r="G2392">
        <f xml:space="preserve">
IF(A2392="","",
IFERROR(
INDEX(中間シート!$B:$CB,
MATCH(A2392&amp;B2392,中間シート!$A$1:$A$149,0),
MATCH(F2392,中間シート!$B$2:$CB$2,0)
),
"")
)</f>
        <v>0</v>
      </c>
      <c r="H2392">
        <f t="shared" si="111"/>
        <v>0</v>
      </c>
      <c r="I2392" t="str">
        <f t="shared" si="112"/>
        <v/>
      </c>
      <c r="J2392">
        <f xml:space="preserve">
_xlfn.SWITCH(E2392,
"良好サイン",H2392*VLOOKUP(F2392,参照用!$P$2:$Q$55,2,0),
"注意サイン",H2392*VLOOKUP(F2392,参照用!$P$2:$Q$55,2,0),
""
)</f>
        <v>0</v>
      </c>
      <c r="K2392" s="20">
        <f t="shared" si="113"/>
        <v>60</v>
      </c>
    </row>
    <row r="2393" spans="1:11" x14ac:dyDescent="0.2">
      <c r="A2393" s="8">
        <f>IF(INDEX(中間シート!B$1:B$149,QUOTIENT(ROW(A2393)-2, 参照用!$J$12) + 3,1)&gt;0,
INDEX(中間シート!B$1:B$149,QUOTIENT(ROW(A2393)-2, 参照用!$J$12) + 3,1),
"")</f>
        <v>46045</v>
      </c>
      <c r="B2393" s="8" t="str">
        <f>IF(INDEX(中間シート!D$1:D$149,QUOTIENT(ROW(B2393)-2, 参照用!$J$12) + 3,1)&gt;0,
INDEX(中間シート!D$1:D$149,QUOTIENT(ROW(B2393)-2, 参照用!$J$12) + 3,1),
"")</f>
        <v>夜</v>
      </c>
      <c r="C2393" s="8" t="str">
        <f>INDEX(中間シート!$A$1:$AZ$149,MATCH(A2393&amp;B2393,中間シート!$A$1:$A$149,0),MATCH(C$1,中間シート!$A$2:$AZ$2,0))</f>
        <v/>
      </c>
      <c r="D2393" s="8" t="str">
        <f>INDEX(中間シート!$A$1:$AZ$149,MATCH($A2393&amp;$B2393,中間シート!$A$1:$A$149,0),MATCH(D$1,中間シート!$A$2:$AZ$2,0))</f>
        <v/>
      </c>
      <c r="E2393" t="str">
        <f>IF(
A2393="","",
VLOOKUP(MOD(ROW(A2393)-2, 参照用!$J$12) + 1,参照用!$N$1:$P$50,2,0)
)</f>
        <v>良好サイン</v>
      </c>
      <c r="F2393" t="str">
        <f xml:space="preserve">
IF(A2393="","",
VLOOKUP(MOD(ROW(A2393)-2, 参照用!$J$12) + 1,参照用!$N$1:$P$50,3,0)
)</f>
        <v>心に余裕</v>
      </c>
      <c r="G2393">
        <f xml:space="preserve">
IF(A2393="","",
IFERROR(
INDEX(中間シート!$B:$CB,
MATCH(A2393&amp;B2393,中間シート!$A$1:$A$149,0),
MATCH(F2393,中間シート!$B$2:$CB$2,0)
),
"")
)</f>
        <v>0</v>
      </c>
      <c r="H2393">
        <f t="shared" si="111"/>
        <v>0</v>
      </c>
      <c r="I2393" t="str">
        <f t="shared" si="112"/>
        <v/>
      </c>
      <c r="J2393">
        <f xml:space="preserve">
_xlfn.SWITCH(E2393,
"良好サイン",H2393*VLOOKUP(F2393,参照用!$P$2:$Q$55,2,0),
"注意サイン",H2393*VLOOKUP(F2393,参照用!$P$2:$Q$55,2,0),
""
)</f>
        <v>0</v>
      </c>
      <c r="K2393" s="20">
        <f t="shared" si="113"/>
        <v>60</v>
      </c>
    </row>
    <row r="2394" spans="1:11" x14ac:dyDescent="0.2">
      <c r="A2394" s="8">
        <f>IF(INDEX(中間シート!B$1:B$149,QUOTIENT(ROW(A2394)-2, 参照用!$J$12) + 3,1)&gt;0,
INDEX(中間シート!B$1:B$149,QUOTIENT(ROW(A2394)-2, 参照用!$J$12) + 3,1),
"")</f>
        <v>46045</v>
      </c>
      <c r="B2394" s="8" t="str">
        <f>IF(INDEX(中間シート!D$1:D$149,QUOTIENT(ROW(B2394)-2, 参照用!$J$12) + 3,1)&gt;0,
INDEX(中間シート!D$1:D$149,QUOTIENT(ROW(B2394)-2, 参照用!$J$12) + 3,1),
"")</f>
        <v>夜</v>
      </c>
      <c r="C2394" s="8" t="str">
        <f>INDEX(中間シート!$A$1:$AZ$149,MATCH(A2394&amp;B2394,中間シート!$A$1:$A$149,0),MATCH(C$1,中間シート!$A$2:$AZ$2,0))</f>
        <v/>
      </c>
      <c r="D2394" s="8" t="str">
        <f>INDEX(中間シート!$A$1:$AZ$149,MATCH($A2394&amp;$B2394,中間シート!$A$1:$A$149,0),MATCH(D$1,中間シート!$A$2:$AZ$2,0))</f>
        <v/>
      </c>
      <c r="E2394" t="str">
        <f>IF(
A2394="","",
VLOOKUP(MOD(ROW(A2394)-2, 参照用!$J$12) + 1,参照用!$N$1:$P$50,2,0)
)</f>
        <v>良好サイン</v>
      </c>
      <c r="F2394" t="str">
        <f xml:space="preserve">
IF(A2394="","",
VLOOKUP(MOD(ROW(A2394)-2, 参照用!$J$12) + 1,参照用!$N$1:$P$50,3,0)
)</f>
        <v>イキイキ</v>
      </c>
      <c r="G2394">
        <f xml:space="preserve">
IF(A2394="","",
IFERROR(
INDEX(中間シート!$B:$CB,
MATCH(A2394&amp;B2394,中間シート!$A$1:$A$149,0),
MATCH(F2394,中間シート!$B$2:$CB$2,0)
),
"")
)</f>
        <v>0</v>
      </c>
      <c r="H2394">
        <f t="shared" si="111"/>
        <v>0</v>
      </c>
      <c r="I2394" t="str">
        <f t="shared" si="112"/>
        <v/>
      </c>
      <c r="J2394">
        <f xml:space="preserve">
_xlfn.SWITCH(E2394,
"良好サイン",H2394*VLOOKUP(F2394,参照用!$P$2:$Q$55,2,0),
"注意サイン",H2394*VLOOKUP(F2394,参照用!$P$2:$Q$55,2,0),
""
)</f>
        <v>0</v>
      </c>
      <c r="K2394" s="20">
        <f t="shared" si="113"/>
        <v>60</v>
      </c>
    </row>
    <row r="2395" spans="1:11" x14ac:dyDescent="0.2">
      <c r="A2395" s="8">
        <f>IF(INDEX(中間シート!B$1:B$149,QUOTIENT(ROW(A2395)-2, 参照用!$J$12) + 3,1)&gt;0,
INDEX(中間シート!B$1:B$149,QUOTIENT(ROW(A2395)-2, 参照用!$J$12) + 3,1),
"")</f>
        <v>46045</v>
      </c>
      <c r="B2395" s="8" t="str">
        <f>IF(INDEX(中間シート!D$1:D$149,QUOTIENT(ROW(B2395)-2, 参照用!$J$12) + 3,1)&gt;0,
INDEX(中間シート!D$1:D$149,QUOTIENT(ROW(B2395)-2, 参照用!$J$12) + 3,1),
"")</f>
        <v>夜</v>
      </c>
      <c r="C2395" s="8" t="str">
        <f>INDEX(中間シート!$A$1:$AZ$149,MATCH(A2395&amp;B2395,中間シート!$A$1:$A$149,0),MATCH(C$1,中間シート!$A$2:$AZ$2,0))</f>
        <v/>
      </c>
      <c r="D2395" s="8" t="str">
        <f>INDEX(中間シート!$A$1:$AZ$149,MATCH($A2395&amp;$B2395,中間シート!$A$1:$A$149,0),MATCH(D$1,中間シート!$A$2:$AZ$2,0))</f>
        <v/>
      </c>
      <c r="E2395" t="str">
        <f>IF(
A2395="","",
VLOOKUP(MOD(ROW(A2395)-2, 参照用!$J$12) + 1,参照用!$N$1:$P$50,2,0)
)</f>
        <v>良好サイン</v>
      </c>
      <c r="F2395" t="str">
        <f xml:space="preserve">
IF(A2395="","",
VLOOKUP(MOD(ROW(A2395)-2, 参照用!$J$12) + 1,参照用!$N$1:$P$50,3,0)
)</f>
        <v>活動的</v>
      </c>
      <c r="G2395">
        <f xml:space="preserve">
IF(A2395="","",
IFERROR(
INDEX(中間シート!$B:$CB,
MATCH(A2395&amp;B2395,中間シート!$A$1:$A$149,0),
MATCH(F2395,中間シート!$B$2:$CB$2,0)
),
"")
)</f>
        <v>0</v>
      </c>
      <c r="H2395">
        <f t="shared" si="111"/>
        <v>0</v>
      </c>
      <c r="I2395" t="str">
        <f t="shared" si="112"/>
        <v/>
      </c>
      <c r="J2395">
        <f xml:space="preserve">
_xlfn.SWITCH(E2395,
"良好サイン",H2395*VLOOKUP(F2395,参照用!$P$2:$Q$55,2,0),
"注意サイン",H2395*VLOOKUP(F2395,参照用!$P$2:$Q$55,2,0),
""
)</f>
        <v>0</v>
      </c>
      <c r="K2395" s="20">
        <f t="shared" si="113"/>
        <v>60</v>
      </c>
    </row>
    <row r="2396" spans="1:11" x14ac:dyDescent="0.2">
      <c r="A2396" s="8">
        <f>IF(INDEX(中間シート!B$1:B$149,QUOTIENT(ROW(A2396)-2, 参照用!$J$12) + 3,1)&gt;0,
INDEX(中間シート!B$1:B$149,QUOTIENT(ROW(A2396)-2, 参照用!$J$12) + 3,1),
"")</f>
        <v>46045</v>
      </c>
      <c r="B2396" s="8" t="str">
        <f>IF(INDEX(中間シート!D$1:D$149,QUOTIENT(ROW(B2396)-2, 参照用!$J$12) + 3,1)&gt;0,
INDEX(中間シート!D$1:D$149,QUOTIENT(ROW(B2396)-2, 参照用!$J$12) + 3,1),
"")</f>
        <v>夜</v>
      </c>
      <c r="C2396" s="8" t="str">
        <f>INDEX(中間シート!$A$1:$AZ$149,MATCH(A2396&amp;B2396,中間シート!$A$1:$A$149,0),MATCH(C$1,中間シート!$A$2:$AZ$2,0))</f>
        <v/>
      </c>
      <c r="D2396" s="8" t="str">
        <f>INDEX(中間シート!$A$1:$AZ$149,MATCH($A2396&amp;$B2396,中間シート!$A$1:$A$149,0),MATCH(D$1,中間シート!$A$2:$AZ$2,0))</f>
        <v/>
      </c>
      <c r="E2396" t="str">
        <f>IF(
A2396="","",
VLOOKUP(MOD(ROW(A2396)-2, 参照用!$J$12) + 1,参照用!$N$1:$P$50,2,0)
)</f>
        <v>注意サイン</v>
      </c>
      <c r="F2396" t="str">
        <f xml:space="preserve">
IF(A2396="","",
VLOOKUP(MOD(ROW(A2396)-2, 参照用!$J$12) + 1,参照用!$N$1:$P$50,3,0)
)</f>
        <v>ため息が増加</v>
      </c>
      <c r="G2396">
        <f xml:space="preserve">
IF(A2396="","",
IFERROR(
INDEX(中間シート!$B:$CB,
MATCH(A2396&amp;B2396,中間シート!$A$1:$A$149,0),
MATCH(F2396,中間シート!$B$2:$CB$2,0)
),
"")
)</f>
        <v>0</v>
      </c>
      <c r="H2396">
        <f t="shared" si="111"/>
        <v>0</v>
      </c>
      <c r="I2396" t="str">
        <f t="shared" si="112"/>
        <v/>
      </c>
      <c r="J2396">
        <f xml:space="preserve">
_xlfn.SWITCH(E2396,
"良好サイン",H2396*VLOOKUP(F2396,参照用!$P$2:$Q$55,2,0),
"注意サイン",H2396*VLOOKUP(F2396,参照用!$P$2:$Q$55,2,0),
""
)</f>
        <v>0</v>
      </c>
      <c r="K2396" s="20">
        <f t="shared" si="113"/>
        <v>60</v>
      </c>
    </row>
    <row r="2397" spans="1:11" x14ac:dyDescent="0.2">
      <c r="A2397" s="8">
        <f>IF(INDEX(中間シート!B$1:B$149,QUOTIENT(ROW(A2397)-2, 参照用!$J$12) + 3,1)&gt;0,
INDEX(中間シート!B$1:B$149,QUOTIENT(ROW(A2397)-2, 参照用!$J$12) + 3,1),
"")</f>
        <v>46045</v>
      </c>
      <c r="B2397" s="8" t="str">
        <f>IF(INDEX(中間シート!D$1:D$149,QUOTIENT(ROW(B2397)-2, 参照用!$J$12) + 3,1)&gt;0,
INDEX(中間シート!D$1:D$149,QUOTIENT(ROW(B2397)-2, 参照用!$J$12) + 3,1),
"")</f>
        <v>夜</v>
      </c>
      <c r="C2397" s="8" t="str">
        <f>INDEX(中間シート!$A$1:$AZ$149,MATCH(A2397&amp;B2397,中間シート!$A$1:$A$149,0),MATCH(C$1,中間シート!$A$2:$AZ$2,0))</f>
        <v/>
      </c>
      <c r="D2397" s="8" t="str">
        <f>INDEX(中間シート!$A$1:$AZ$149,MATCH($A2397&amp;$B2397,中間シート!$A$1:$A$149,0),MATCH(D$1,中間シート!$A$2:$AZ$2,0))</f>
        <v/>
      </c>
      <c r="E2397" t="str">
        <f>IF(
A2397="","",
VLOOKUP(MOD(ROW(A2397)-2, 参照用!$J$12) + 1,参照用!$N$1:$P$50,2,0)
)</f>
        <v>注意サイン</v>
      </c>
      <c r="F2397" t="str">
        <f xml:space="preserve">
IF(A2397="","",
VLOOKUP(MOD(ROW(A2397)-2, 参照用!$J$12) + 1,参照用!$N$1:$P$50,3,0)
)</f>
        <v>もやもや</v>
      </c>
      <c r="G2397">
        <f xml:space="preserve">
IF(A2397="","",
IFERROR(
INDEX(中間シート!$B:$CB,
MATCH(A2397&amp;B2397,中間シート!$A$1:$A$149,0),
MATCH(F2397,中間シート!$B$2:$CB$2,0)
),
"")
)</f>
        <v>0</v>
      </c>
      <c r="H2397">
        <f t="shared" si="111"/>
        <v>0</v>
      </c>
      <c r="I2397" t="str">
        <f t="shared" si="112"/>
        <v/>
      </c>
      <c r="J2397">
        <f xml:space="preserve">
_xlfn.SWITCH(E2397,
"良好サイン",H2397*VLOOKUP(F2397,参照用!$P$2:$Q$55,2,0),
"注意サイン",H2397*VLOOKUP(F2397,参照用!$P$2:$Q$55,2,0),
""
)</f>
        <v>0</v>
      </c>
      <c r="K2397" s="20">
        <f t="shared" si="113"/>
        <v>60</v>
      </c>
    </row>
    <row r="2398" spans="1:11" x14ac:dyDescent="0.2">
      <c r="A2398" s="8">
        <f>IF(INDEX(中間シート!B$1:B$149,QUOTIENT(ROW(A2398)-2, 参照用!$J$12) + 3,1)&gt;0,
INDEX(中間シート!B$1:B$149,QUOTIENT(ROW(A2398)-2, 参照用!$J$12) + 3,1),
"")</f>
        <v>46045</v>
      </c>
      <c r="B2398" s="8" t="str">
        <f>IF(INDEX(中間シート!D$1:D$149,QUOTIENT(ROW(B2398)-2, 参照用!$J$12) + 3,1)&gt;0,
INDEX(中間シート!D$1:D$149,QUOTIENT(ROW(B2398)-2, 参照用!$J$12) + 3,1),
"")</f>
        <v>夜</v>
      </c>
      <c r="C2398" s="8" t="str">
        <f>INDEX(中間シート!$A$1:$AZ$149,MATCH(A2398&amp;B2398,中間シート!$A$1:$A$149,0),MATCH(C$1,中間シート!$A$2:$AZ$2,0))</f>
        <v/>
      </c>
      <c r="D2398" s="8" t="str">
        <f>INDEX(中間シート!$A$1:$AZ$149,MATCH($A2398&amp;$B2398,中間シート!$A$1:$A$149,0),MATCH(D$1,中間シート!$A$2:$AZ$2,0))</f>
        <v/>
      </c>
      <c r="E2398" t="str">
        <f>IF(
A2398="","",
VLOOKUP(MOD(ROW(A2398)-2, 参照用!$J$12) + 1,参照用!$N$1:$P$50,2,0)
)</f>
        <v>注意サイン</v>
      </c>
      <c r="F2398" t="str">
        <f xml:space="preserve">
IF(A2398="","",
VLOOKUP(MOD(ROW(A2398)-2, 参照用!$J$12) + 1,参照用!$N$1:$P$50,3,0)
)</f>
        <v>だるい</v>
      </c>
      <c r="G2398">
        <f xml:space="preserve">
IF(A2398="","",
IFERROR(
INDEX(中間シート!$B:$CB,
MATCH(A2398&amp;B2398,中間シート!$A$1:$A$149,0),
MATCH(F2398,中間シート!$B$2:$CB$2,0)
),
"")
)</f>
        <v>0</v>
      </c>
      <c r="H2398">
        <f t="shared" si="111"/>
        <v>0</v>
      </c>
      <c r="I2398" t="str">
        <f t="shared" si="112"/>
        <v/>
      </c>
      <c r="J2398">
        <f xml:space="preserve">
_xlfn.SWITCH(E2398,
"良好サイン",H2398*VLOOKUP(F2398,参照用!$P$2:$Q$55,2,0),
"注意サイン",H2398*VLOOKUP(F2398,参照用!$P$2:$Q$55,2,0),
""
)</f>
        <v>0</v>
      </c>
      <c r="K2398" s="20">
        <f t="shared" si="113"/>
        <v>60</v>
      </c>
    </row>
    <row r="2399" spans="1:11" x14ac:dyDescent="0.2">
      <c r="A2399" s="8">
        <f>IF(INDEX(中間シート!B$1:B$149,QUOTIENT(ROW(A2399)-2, 参照用!$J$12) + 3,1)&gt;0,
INDEX(中間シート!B$1:B$149,QUOTIENT(ROW(A2399)-2, 参照用!$J$12) + 3,1),
"")</f>
        <v>46045</v>
      </c>
      <c r="B2399" s="8" t="str">
        <f>IF(INDEX(中間シート!D$1:D$149,QUOTIENT(ROW(B2399)-2, 参照用!$J$12) + 3,1)&gt;0,
INDEX(中間シート!D$1:D$149,QUOTIENT(ROW(B2399)-2, 参照用!$J$12) + 3,1),
"")</f>
        <v>夜</v>
      </c>
      <c r="C2399" s="8" t="str">
        <f>INDEX(中間シート!$A$1:$AZ$149,MATCH(A2399&amp;B2399,中間シート!$A$1:$A$149,0),MATCH(C$1,中間シート!$A$2:$AZ$2,0))</f>
        <v/>
      </c>
      <c r="D2399" s="8" t="str">
        <f>INDEX(中間シート!$A$1:$AZ$149,MATCH($A2399&amp;$B2399,中間シート!$A$1:$A$149,0),MATCH(D$1,中間シート!$A$2:$AZ$2,0))</f>
        <v/>
      </c>
      <c r="E2399" t="str">
        <f>IF(
A2399="","",
VLOOKUP(MOD(ROW(A2399)-2, 参照用!$J$12) + 1,参照用!$N$1:$P$50,2,0)
)</f>
        <v>注意サイン</v>
      </c>
      <c r="F2399" t="str">
        <f xml:space="preserve">
IF(A2399="","",
VLOOKUP(MOD(ROW(A2399)-2, 参照用!$J$12) + 1,参照用!$N$1:$P$50,3,0)
)</f>
        <v>ぼーっとする</v>
      </c>
      <c r="G2399">
        <f xml:space="preserve">
IF(A2399="","",
IFERROR(
INDEX(中間シート!$B:$CB,
MATCH(A2399&amp;B2399,中間シート!$A$1:$A$149,0),
MATCH(F2399,中間シート!$B$2:$CB$2,0)
),
"")
)</f>
        <v>0</v>
      </c>
      <c r="H2399">
        <f t="shared" si="111"/>
        <v>0</v>
      </c>
      <c r="I2399" t="str">
        <f t="shared" si="112"/>
        <v/>
      </c>
      <c r="J2399">
        <f xml:space="preserve">
_xlfn.SWITCH(E2399,
"良好サイン",H2399*VLOOKUP(F2399,参照用!$P$2:$Q$55,2,0),
"注意サイン",H2399*VLOOKUP(F2399,参照用!$P$2:$Q$55,2,0),
""
)</f>
        <v>0</v>
      </c>
      <c r="K2399" s="20">
        <f t="shared" si="113"/>
        <v>60</v>
      </c>
    </row>
    <row r="2400" spans="1:11" x14ac:dyDescent="0.2">
      <c r="A2400" s="8">
        <f>IF(INDEX(中間シート!B$1:B$149,QUOTIENT(ROW(A2400)-2, 参照用!$J$12) + 3,1)&gt;0,
INDEX(中間シート!B$1:B$149,QUOTIENT(ROW(A2400)-2, 参照用!$J$12) + 3,1),
"")</f>
        <v>46045</v>
      </c>
      <c r="B2400" s="8" t="str">
        <f>IF(INDEX(中間シート!D$1:D$149,QUOTIENT(ROW(B2400)-2, 参照用!$J$12) + 3,1)&gt;0,
INDEX(中間シート!D$1:D$149,QUOTIENT(ROW(B2400)-2, 参照用!$J$12) + 3,1),
"")</f>
        <v>夜</v>
      </c>
      <c r="C2400" s="8" t="str">
        <f>INDEX(中間シート!$A$1:$AZ$149,MATCH(A2400&amp;B2400,中間シート!$A$1:$A$149,0),MATCH(C$1,中間シート!$A$2:$AZ$2,0))</f>
        <v/>
      </c>
      <c r="D2400" s="8" t="str">
        <f>INDEX(中間シート!$A$1:$AZ$149,MATCH($A2400&amp;$B2400,中間シート!$A$1:$A$149,0),MATCH(D$1,中間シート!$A$2:$AZ$2,0))</f>
        <v/>
      </c>
      <c r="E2400" t="str">
        <f>IF(
A2400="","",
VLOOKUP(MOD(ROW(A2400)-2, 参照用!$J$12) + 1,参照用!$N$1:$P$50,2,0)
)</f>
        <v>注意サイン</v>
      </c>
      <c r="F2400" t="str">
        <f xml:space="preserve">
IF(A2400="","",
VLOOKUP(MOD(ROW(A2400)-2, 参照用!$J$12) + 1,参照用!$N$1:$P$50,3,0)
)</f>
        <v>協調性が低下</v>
      </c>
      <c r="G2400">
        <f xml:space="preserve">
IF(A2400="","",
IFERROR(
INDEX(中間シート!$B:$CB,
MATCH(A2400&amp;B2400,中間シート!$A$1:$A$149,0),
MATCH(F2400,中間シート!$B$2:$CB$2,0)
),
"")
)</f>
        <v>0</v>
      </c>
      <c r="H2400">
        <f t="shared" si="111"/>
        <v>0</v>
      </c>
      <c r="I2400" t="str">
        <f t="shared" si="112"/>
        <v/>
      </c>
      <c r="J2400">
        <f xml:space="preserve">
_xlfn.SWITCH(E2400,
"良好サイン",H2400*VLOOKUP(F2400,参照用!$P$2:$Q$55,2,0),
"注意サイン",H2400*VLOOKUP(F2400,参照用!$P$2:$Q$55,2,0),
""
)</f>
        <v>0</v>
      </c>
      <c r="K2400" s="20">
        <f t="shared" si="113"/>
        <v>60</v>
      </c>
    </row>
    <row r="2401" spans="1:11" x14ac:dyDescent="0.2">
      <c r="A2401" s="8">
        <f>IF(INDEX(中間シート!B$1:B$149,QUOTIENT(ROW(A2401)-2, 参照用!$J$12) + 3,1)&gt;0,
INDEX(中間シート!B$1:B$149,QUOTIENT(ROW(A2401)-2, 参照用!$J$12) + 3,1),
"")</f>
        <v>46045</v>
      </c>
      <c r="B2401" s="8" t="str">
        <f>IF(INDEX(中間シート!D$1:D$149,QUOTIENT(ROW(B2401)-2, 参照用!$J$12) + 3,1)&gt;0,
INDEX(中間シート!D$1:D$149,QUOTIENT(ROW(B2401)-2, 参照用!$J$12) + 3,1),
"")</f>
        <v>夜</v>
      </c>
      <c r="C2401" s="8" t="str">
        <f>INDEX(中間シート!$A$1:$AZ$149,MATCH(A2401&amp;B2401,中間シート!$A$1:$A$149,0),MATCH(C$1,中間シート!$A$2:$AZ$2,0))</f>
        <v/>
      </c>
      <c r="D2401" s="8" t="str">
        <f>INDEX(中間シート!$A$1:$AZ$149,MATCH($A2401&amp;$B2401,中間シート!$A$1:$A$149,0),MATCH(D$1,中間シート!$A$2:$AZ$2,0))</f>
        <v/>
      </c>
      <c r="E2401" t="str">
        <f>IF(
A2401="","",
VLOOKUP(MOD(ROW(A2401)-2, 参照用!$J$12) + 1,参照用!$N$1:$P$50,2,0)
)</f>
        <v>注意サイン</v>
      </c>
      <c r="F2401" t="str">
        <f xml:space="preserve">
IF(A2401="","",
VLOOKUP(MOD(ROW(A2401)-2, 参照用!$J$12) + 1,参照用!$N$1:$P$50,3,0)
)</f>
        <v>憂鬱</v>
      </c>
      <c r="G2401">
        <f xml:space="preserve">
IF(A2401="","",
IFERROR(
INDEX(中間シート!$B:$CB,
MATCH(A2401&amp;B2401,中間シート!$A$1:$A$149,0),
MATCH(F2401,中間シート!$B$2:$CB$2,0)
),
"")
)</f>
        <v>0</v>
      </c>
      <c r="H2401">
        <f t="shared" si="111"/>
        <v>0</v>
      </c>
      <c r="I2401" t="str">
        <f t="shared" si="112"/>
        <v/>
      </c>
      <c r="J2401">
        <f xml:space="preserve">
_xlfn.SWITCH(E2401,
"良好サイン",H2401*VLOOKUP(F2401,参照用!$P$2:$Q$55,2,0),
"注意サイン",H2401*VLOOKUP(F2401,参照用!$P$2:$Q$55,2,0),
""
)</f>
        <v>0</v>
      </c>
      <c r="K2401" s="20">
        <f t="shared" si="113"/>
        <v>60</v>
      </c>
    </row>
    <row r="2402" spans="1:11" x14ac:dyDescent="0.2">
      <c r="A2402" s="8">
        <f>IF(INDEX(中間シート!B$1:B$149,QUOTIENT(ROW(A2402)-2, 参照用!$J$12) + 3,1)&gt;0,
INDEX(中間シート!B$1:B$149,QUOTIENT(ROW(A2402)-2, 参照用!$J$12) + 3,1),
"")</f>
        <v>46045</v>
      </c>
      <c r="B2402" s="8" t="str">
        <f>IF(INDEX(中間シート!D$1:D$149,QUOTIENT(ROW(B2402)-2, 参照用!$J$12) + 3,1)&gt;0,
INDEX(中間シート!D$1:D$149,QUOTIENT(ROW(B2402)-2, 参照用!$J$12) + 3,1),
"")</f>
        <v>夜</v>
      </c>
      <c r="C2402" s="8" t="str">
        <f>INDEX(中間シート!$A$1:$AZ$149,MATCH(A2402&amp;B2402,中間シート!$A$1:$A$149,0),MATCH(C$1,中間シート!$A$2:$AZ$2,0))</f>
        <v/>
      </c>
      <c r="D2402" s="8" t="str">
        <f>INDEX(中間シート!$A$1:$AZ$149,MATCH($A2402&amp;$B2402,中間シート!$A$1:$A$149,0),MATCH(D$1,中間シート!$A$2:$AZ$2,0))</f>
        <v/>
      </c>
      <c r="E2402" t="str">
        <f>IF(
A2402="","",
VLOOKUP(MOD(ROW(A2402)-2, 参照用!$J$12) + 1,参照用!$N$1:$P$50,2,0)
)</f>
        <v>注意サイン</v>
      </c>
      <c r="F2402" t="str">
        <f xml:space="preserve">
IF(A2402="","",
VLOOKUP(MOD(ROW(A2402)-2, 参照用!$J$12) + 1,参照用!$N$1:$P$50,3,0)
)</f>
        <v>やる気が無い</v>
      </c>
      <c r="G2402">
        <f xml:space="preserve">
IF(A2402="","",
IFERROR(
INDEX(中間シート!$B:$CB,
MATCH(A2402&amp;B2402,中間シート!$A$1:$A$149,0),
MATCH(F2402,中間シート!$B$2:$CB$2,0)
),
"")
)</f>
        <v>0</v>
      </c>
      <c r="H2402">
        <f t="shared" si="111"/>
        <v>0</v>
      </c>
      <c r="I2402" t="str">
        <f t="shared" si="112"/>
        <v/>
      </c>
      <c r="J2402">
        <f xml:space="preserve">
_xlfn.SWITCH(E2402,
"良好サイン",H2402*VLOOKUP(F2402,参照用!$P$2:$Q$55,2,0),
"注意サイン",H2402*VLOOKUP(F2402,参照用!$P$2:$Q$55,2,0),
""
)</f>
        <v>0</v>
      </c>
      <c r="K2402" s="20">
        <f t="shared" si="113"/>
        <v>60</v>
      </c>
    </row>
    <row r="2403" spans="1:11" x14ac:dyDescent="0.2">
      <c r="A2403" s="8">
        <f>IF(INDEX(中間シート!B$1:B$149,QUOTIENT(ROW(A2403)-2, 参照用!$J$12) + 3,1)&gt;0,
INDEX(中間シート!B$1:B$149,QUOTIENT(ROW(A2403)-2, 参照用!$J$12) + 3,1),
"")</f>
        <v>46045</v>
      </c>
      <c r="B2403" s="8" t="str">
        <f>IF(INDEX(中間シート!D$1:D$149,QUOTIENT(ROW(B2403)-2, 参照用!$J$12) + 3,1)&gt;0,
INDEX(中間シート!D$1:D$149,QUOTIENT(ROW(B2403)-2, 参照用!$J$12) + 3,1),
"")</f>
        <v>夜</v>
      </c>
      <c r="C2403" s="8" t="str">
        <f>INDEX(中間シート!$A$1:$AZ$149,MATCH(A2403&amp;B2403,中間シート!$A$1:$A$149,0),MATCH(C$1,中間シート!$A$2:$AZ$2,0))</f>
        <v/>
      </c>
      <c r="D2403" s="8" t="str">
        <f>INDEX(中間シート!$A$1:$AZ$149,MATCH($A2403&amp;$B2403,中間シート!$A$1:$A$149,0),MATCH(D$1,中間シート!$A$2:$AZ$2,0))</f>
        <v/>
      </c>
      <c r="E2403" t="str">
        <f>IF(
A2403="","",
VLOOKUP(MOD(ROW(A2403)-2, 参照用!$J$12) + 1,参照用!$N$1:$P$50,2,0)
)</f>
        <v>注意サイン</v>
      </c>
      <c r="F2403" t="str">
        <f xml:space="preserve">
IF(A2403="","",
VLOOKUP(MOD(ROW(A2403)-2, 参照用!$J$12) + 1,参照用!$N$1:$P$50,3,0)
)</f>
        <v>物忘れ</v>
      </c>
      <c r="G2403">
        <f xml:space="preserve">
IF(A2403="","",
IFERROR(
INDEX(中間シート!$B:$CB,
MATCH(A2403&amp;B2403,中間シート!$A$1:$A$149,0),
MATCH(F2403,中間シート!$B$2:$CB$2,0)
),
"")
)</f>
        <v>0</v>
      </c>
      <c r="H2403">
        <f t="shared" si="111"/>
        <v>0</v>
      </c>
      <c r="I2403" t="str">
        <f t="shared" si="112"/>
        <v/>
      </c>
      <c r="J2403">
        <f xml:space="preserve">
_xlfn.SWITCH(E2403,
"良好サイン",H2403*VLOOKUP(F2403,参照用!$P$2:$Q$55,2,0),
"注意サイン",H2403*VLOOKUP(F2403,参照用!$P$2:$Q$55,2,0),
""
)</f>
        <v>0</v>
      </c>
      <c r="K2403" s="20">
        <f t="shared" si="113"/>
        <v>60</v>
      </c>
    </row>
    <row r="2404" spans="1:11" x14ac:dyDescent="0.2">
      <c r="A2404" s="8">
        <f>IF(INDEX(中間シート!B$1:B$149,QUOTIENT(ROW(A2404)-2, 参照用!$J$12) + 3,1)&gt;0,
INDEX(中間シート!B$1:B$149,QUOTIENT(ROW(A2404)-2, 参照用!$J$12) + 3,1),
"")</f>
        <v>46045</v>
      </c>
      <c r="B2404" s="8" t="str">
        <f>IF(INDEX(中間シート!D$1:D$149,QUOTIENT(ROW(B2404)-2, 参照用!$J$12) + 3,1)&gt;0,
INDEX(中間シート!D$1:D$149,QUOTIENT(ROW(B2404)-2, 参照用!$J$12) + 3,1),
"")</f>
        <v>夜</v>
      </c>
      <c r="C2404" s="8" t="str">
        <f>INDEX(中間シート!$A$1:$AZ$149,MATCH(A2404&amp;B2404,中間シート!$A$1:$A$149,0),MATCH(C$1,中間シート!$A$2:$AZ$2,0))</f>
        <v/>
      </c>
      <c r="D2404" s="8" t="str">
        <f>INDEX(中間シート!$A$1:$AZ$149,MATCH($A2404&amp;$B2404,中間シート!$A$1:$A$149,0),MATCH(D$1,中間シート!$A$2:$AZ$2,0))</f>
        <v/>
      </c>
      <c r="E2404" t="str">
        <f>IF(
A2404="","",
VLOOKUP(MOD(ROW(A2404)-2, 参照用!$J$12) + 1,参照用!$N$1:$P$50,2,0)
)</f>
        <v>悪化サイン</v>
      </c>
      <c r="F2404" t="str">
        <f xml:space="preserve">
IF(A2404="","",
VLOOKUP(MOD(ROW(A2404)-2, 参照用!$J$12) + 1,参照用!$N$1:$P$50,3,0)
)</f>
        <v>イライラ</v>
      </c>
      <c r="G2404">
        <f xml:space="preserve">
IF(A2404="","",
IFERROR(
INDEX(中間シート!$B:$CB,
MATCH(A2404&amp;B2404,中間シート!$A$1:$A$149,0),
MATCH(F2404,中間シート!$B$2:$CB$2,0)
),
"")
)</f>
        <v>0</v>
      </c>
      <c r="H2404">
        <f t="shared" si="111"/>
        <v>0</v>
      </c>
      <c r="I2404" t="str">
        <f t="shared" si="112"/>
        <v/>
      </c>
      <c r="J2404" t="str">
        <f xml:space="preserve">
_xlfn.SWITCH(E2404,
"良好サイン",H2404*VLOOKUP(F2404,参照用!$P$2:$Q$55,2,0),
"注意サイン",H2404*VLOOKUP(F2404,参照用!$P$2:$Q$55,2,0),
""
)</f>
        <v/>
      </c>
      <c r="K2404" s="20">
        <f t="shared" si="113"/>
        <v>60</v>
      </c>
    </row>
    <row r="2405" spans="1:11" x14ac:dyDescent="0.2">
      <c r="A2405" s="8">
        <f>IF(INDEX(中間シート!B$1:B$149,QUOTIENT(ROW(A2405)-2, 参照用!$J$12) + 3,1)&gt;0,
INDEX(中間シート!B$1:B$149,QUOTIENT(ROW(A2405)-2, 参照用!$J$12) + 3,1),
"")</f>
        <v>46045</v>
      </c>
      <c r="B2405" s="8" t="str">
        <f>IF(INDEX(中間シート!D$1:D$149,QUOTIENT(ROW(B2405)-2, 参照用!$J$12) + 3,1)&gt;0,
INDEX(中間シート!D$1:D$149,QUOTIENT(ROW(B2405)-2, 参照用!$J$12) + 3,1),
"")</f>
        <v>夜</v>
      </c>
      <c r="C2405" s="8" t="str">
        <f>INDEX(中間シート!$A$1:$AZ$149,MATCH(A2405&amp;B2405,中間シート!$A$1:$A$149,0),MATCH(C$1,中間シート!$A$2:$AZ$2,0))</f>
        <v/>
      </c>
      <c r="D2405" s="8" t="str">
        <f>INDEX(中間シート!$A$1:$AZ$149,MATCH($A2405&amp;$B2405,中間シート!$A$1:$A$149,0),MATCH(D$1,中間シート!$A$2:$AZ$2,0))</f>
        <v/>
      </c>
      <c r="E2405" t="str">
        <f>IF(
A2405="","",
VLOOKUP(MOD(ROW(A2405)-2, 参照用!$J$12) + 1,参照用!$N$1:$P$50,2,0)
)</f>
        <v>悪化サイン</v>
      </c>
      <c r="F2405" t="str">
        <f xml:space="preserve">
IF(A2405="","",
VLOOKUP(MOD(ROW(A2405)-2, 参照用!$J$12) + 1,参照用!$N$1:$P$50,3,0)
)</f>
        <v>恐怖心</v>
      </c>
      <c r="G2405">
        <f xml:space="preserve">
IF(A2405="","",
IFERROR(
INDEX(中間シート!$B:$CB,
MATCH(A2405&amp;B2405,中間シート!$A$1:$A$149,0),
MATCH(F2405,中間シート!$B$2:$CB$2,0)
),
"")
)</f>
        <v>0</v>
      </c>
      <c r="H2405">
        <f t="shared" si="111"/>
        <v>0</v>
      </c>
      <c r="I2405" t="str">
        <f t="shared" si="112"/>
        <v/>
      </c>
      <c r="J2405" t="str">
        <f xml:space="preserve">
_xlfn.SWITCH(E2405,
"良好サイン",H2405*VLOOKUP(F2405,参照用!$P$2:$Q$55,2,0),
"注意サイン",H2405*VLOOKUP(F2405,参照用!$P$2:$Q$55,2,0),
""
)</f>
        <v/>
      </c>
      <c r="K2405" s="20">
        <f t="shared" si="113"/>
        <v>60</v>
      </c>
    </row>
    <row r="2406" spans="1:11" x14ac:dyDescent="0.2">
      <c r="A2406" s="8">
        <f>IF(INDEX(中間シート!B$1:B$149,QUOTIENT(ROW(A2406)-2, 参照用!$J$12) + 3,1)&gt;0,
INDEX(中間シート!B$1:B$149,QUOTIENT(ROW(A2406)-2, 参照用!$J$12) + 3,1),
"")</f>
        <v>46045</v>
      </c>
      <c r="B2406" s="8" t="str">
        <f>IF(INDEX(中間シート!D$1:D$149,QUOTIENT(ROW(B2406)-2, 参照用!$J$12) + 3,1)&gt;0,
INDEX(中間シート!D$1:D$149,QUOTIENT(ROW(B2406)-2, 参照用!$J$12) + 3,1),
"")</f>
        <v>夜</v>
      </c>
      <c r="C2406" s="8" t="str">
        <f>INDEX(中間シート!$A$1:$AZ$149,MATCH(A2406&amp;B2406,中間シート!$A$1:$A$149,0),MATCH(C$1,中間シート!$A$2:$AZ$2,0))</f>
        <v/>
      </c>
      <c r="D2406" s="8" t="str">
        <f>INDEX(中間シート!$A$1:$AZ$149,MATCH($A2406&amp;$B2406,中間シート!$A$1:$A$149,0),MATCH(D$1,中間シート!$A$2:$AZ$2,0))</f>
        <v/>
      </c>
      <c r="E2406" t="str">
        <f>IF(
A2406="","",
VLOOKUP(MOD(ROW(A2406)-2, 参照用!$J$12) + 1,参照用!$N$1:$P$50,2,0)
)</f>
        <v>悪化サイン</v>
      </c>
      <c r="F2406" t="str">
        <f xml:space="preserve">
IF(A2406="","",
VLOOKUP(MOD(ROW(A2406)-2, 参照用!$J$12) + 1,参照用!$N$1:$P$50,3,0)
)</f>
        <v>外出不可</v>
      </c>
      <c r="G2406">
        <f xml:space="preserve">
IF(A2406="","",
IFERROR(
INDEX(中間シート!$B:$CB,
MATCH(A2406&amp;B2406,中間シート!$A$1:$A$149,0),
MATCH(F2406,中間シート!$B$2:$CB$2,0)
),
"")
)</f>
        <v>0</v>
      </c>
      <c r="H2406">
        <f t="shared" si="111"/>
        <v>0</v>
      </c>
      <c r="I2406" t="str">
        <f t="shared" si="112"/>
        <v/>
      </c>
      <c r="J2406" t="str">
        <f xml:space="preserve">
_xlfn.SWITCH(E2406,
"良好サイン",H2406*VLOOKUP(F2406,参照用!$P$2:$Q$55,2,0),
"注意サイン",H2406*VLOOKUP(F2406,参照用!$P$2:$Q$55,2,0),
""
)</f>
        <v/>
      </c>
      <c r="K2406" s="20">
        <f t="shared" si="113"/>
        <v>60</v>
      </c>
    </row>
    <row r="2407" spans="1:11" x14ac:dyDescent="0.2">
      <c r="A2407" s="8">
        <f>IF(INDEX(中間シート!B$1:B$149,QUOTIENT(ROW(A2407)-2, 参照用!$J$12) + 3,1)&gt;0,
INDEX(中間シート!B$1:B$149,QUOTIENT(ROW(A2407)-2, 参照用!$J$12) + 3,1),
"")</f>
        <v>46045</v>
      </c>
      <c r="B2407" s="8" t="str">
        <f>IF(INDEX(中間シート!D$1:D$149,QUOTIENT(ROW(B2407)-2, 参照用!$J$12) + 3,1)&gt;0,
INDEX(中間シート!D$1:D$149,QUOTIENT(ROW(B2407)-2, 参照用!$J$12) + 3,1),
"")</f>
        <v>夜</v>
      </c>
      <c r="C2407" s="8" t="str">
        <f>INDEX(中間シート!$A$1:$AZ$149,MATCH(A2407&amp;B2407,中間シート!$A$1:$A$149,0),MATCH(C$1,中間シート!$A$2:$AZ$2,0))</f>
        <v/>
      </c>
      <c r="D2407" s="8" t="str">
        <f>INDEX(中間シート!$A$1:$AZ$149,MATCH($A2407&amp;$B2407,中間シート!$A$1:$A$149,0),MATCH(D$1,中間シート!$A$2:$AZ$2,0))</f>
        <v/>
      </c>
      <c r="E2407" t="str">
        <f>IF(
A2407="","",
VLOOKUP(MOD(ROW(A2407)-2, 参照用!$J$12) + 1,参照用!$N$1:$P$50,2,0)
)</f>
        <v>悪化サイン</v>
      </c>
      <c r="F2407" t="str">
        <f xml:space="preserve">
IF(A2407="","",
VLOOKUP(MOD(ROW(A2407)-2, 参照用!$J$12) + 1,参照用!$N$1:$P$50,3,0)
)</f>
        <v>思考不能</v>
      </c>
      <c r="G2407">
        <f xml:space="preserve">
IF(A2407="","",
IFERROR(
INDEX(中間シート!$B:$CB,
MATCH(A2407&amp;B2407,中間シート!$A$1:$A$149,0),
MATCH(F2407,中間シート!$B$2:$CB$2,0)
),
"")
)</f>
        <v>0</v>
      </c>
      <c r="H2407">
        <f t="shared" si="111"/>
        <v>0</v>
      </c>
      <c r="I2407" t="str">
        <f t="shared" si="112"/>
        <v/>
      </c>
      <c r="J2407" t="str">
        <f xml:space="preserve">
_xlfn.SWITCH(E2407,
"良好サイン",H2407*VLOOKUP(F2407,参照用!$P$2:$Q$55,2,0),
"注意サイン",H2407*VLOOKUP(F2407,参照用!$P$2:$Q$55,2,0),
""
)</f>
        <v/>
      </c>
      <c r="K2407" s="20">
        <f t="shared" si="113"/>
        <v>60</v>
      </c>
    </row>
    <row r="2408" spans="1:11" x14ac:dyDescent="0.2">
      <c r="A2408" s="8">
        <f>IF(INDEX(中間シート!B$1:B$149,QUOTIENT(ROW(A2408)-2, 参照用!$J$12) + 3,1)&gt;0,
INDEX(中間シート!B$1:B$149,QUOTIENT(ROW(A2408)-2, 参照用!$J$12) + 3,1),
"")</f>
        <v>46045</v>
      </c>
      <c r="B2408" s="8" t="str">
        <f>IF(INDEX(中間シート!D$1:D$149,QUOTIENT(ROW(B2408)-2, 参照用!$J$12) + 3,1)&gt;0,
INDEX(中間シート!D$1:D$149,QUOTIENT(ROW(B2408)-2, 参照用!$J$12) + 3,1),
"")</f>
        <v>夜</v>
      </c>
      <c r="C2408" s="8" t="str">
        <f>INDEX(中間シート!$A$1:$AZ$149,MATCH(A2408&amp;B2408,中間シート!$A$1:$A$149,0),MATCH(C$1,中間シート!$A$2:$AZ$2,0))</f>
        <v/>
      </c>
      <c r="D2408" s="8" t="str">
        <f>INDEX(中間シート!$A$1:$AZ$149,MATCH($A2408&amp;$B2408,中間シート!$A$1:$A$149,0),MATCH(D$1,中間シート!$A$2:$AZ$2,0))</f>
        <v/>
      </c>
      <c r="E2408" t="str">
        <f>IF(
A2408="","",
VLOOKUP(MOD(ROW(A2408)-2, 参照用!$J$12) + 1,参照用!$N$1:$P$50,2,0)
)</f>
        <v>悪化サイン</v>
      </c>
      <c r="F2408" t="str">
        <f xml:space="preserve">
IF(A2408="","",
VLOOKUP(MOD(ROW(A2408)-2, 参照用!$J$12) + 1,参照用!$N$1:$P$50,3,0)
)</f>
        <v>人間不信</v>
      </c>
      <c r="G2408">
        <f xml:space="preserve">
IF(A2408="","",
IFERROR(
INDEX(中間シート!$B:$CB,
MATCH(A2408&amp;B2408,中間シート!$A$1:$A$149,0),
MATCH(F2408,中間シート!$B$2:$CB$2,0)
),
"")
)</f>
        <v>0</v>
      </c>
      <c r="H2408">
        <f t="shared" si="111"/>
        <v>0</v>
      </c>
      <c r="I2408" t="str">
        <f t="shared" si="112"/>
        <v/>
      </c>
      <c r="J2408" t="str">
        <f xml:space="preserve">
_xlfn.SWITCH(E2408,
"良好サイン",H2408*VLOOKUP(F2408,参照用!$P$2:$Q$55,2,0),
"注意サイン",H2408*VLOOKUP(F2408,参照用!$P$2:$Q$55,2,0),
""
)</f>
        <v/>
      </c>
      <c r="K2408" s="20">
        <f t="shared" si="113"/>
        <v>60</v>
      </c>
    </row>
    <row r="2409" spans="1:11" x14ac:dyDescent="0.2">
      <c r="A2409" s="8">
        <f>IF(INDEX(中間シート!B$1:B$149,QUOTIENT(ROW(A2409)-2, 参照用!$J$12) + 3,1)&gt;0,
INDEX(中間シート!B$1:B$149,QUOTIENT(ROW(A2409)-2, 参照用!$J$12) + 3,1),
"")</f>
        <v>46045</v>
      </c>
      <c r="B2409" s="8" t="str">
        <f>IF(INDEX(中間シート!D$1:D$149,QUOTIENT(ROW(B2409)-2, 参照用!$J$12) + 3,1)&gt;0,
INDEX(中間シート!D$1:D$149,QUOTIENT(ROW(B2409)-2, 参照用!$J$12) + 3,1),
"")</f>
        <v>夜</v>
      </c>
      <c r="C2409" s="8" t="str">
        <f>INDEX(中間シート!$A$1:$AZ$149,MATCH(A2409&amp;B2409,中間シート!$A$1:$A$149,0),MATCH(C$1,中間シート!$A$2:$AZ$2,0))</f>
        <v/>
      </c>
      <c r="D2409" s="8" t="str">
        <f>INDEX(中間シート!$A$1:$AZ$149,MATCH($A2409&amp;$B2409,中間シート!$A$1:$A$149,0),MATCH(D$1,中間シート!$A$2:$AZ$2,0))</f>
        <v/>
      </c>
      <c r="E2409" t="str">
        <f>IF(
A2409="","",
VLOOKUP(MOD(ROW(A2409)-2, 参照用!$J$12) + 1,参照用!$N$1:$P$50,2,0)
)</f>
        <v>悪化サイン</v>
      </c>
      <c r="F2409" t="str">
        <f xml:space="preserve">
IF(A2409="","",
VLOOKUP(MOD(ROW(A2409)-2, 参照用!$J$12) + 1,参照用!$N$1:$P$50,3,0)
)</f>
        <v>破壊衝動</v>
      </c>
      <c r="G2409">
        <f xml:space="preserve">
IF(A2409="","",
IFERROR(
INDEX(中間シート!$B:$CB,
MATCH(A2409&amp;B2409,中間シート!$A$1:$A$149,0),
MATCH(F2409,中間シート!$B$2:$CB$2,0)
),
"")
)</f>
        <v>0</v>
      </c>
      <c r="H2409">
        <f t="shared" si="111"/>
        <v>0</v>
      </c>
      <c r="I2409" t="str">
        <f t="shared" si="112"/>
        <v/>
      </c>
      <c r="J2409" t="str">
        <f xml:space="preserve">
_xlfn.SWITCH(E2409,
"良好サイン",H2409*VLOOKUP(F2409,参照用!$P$2:$Q$55,2,0),
"注意サイン",H2409*VLOOKUP(F2409,参照用!$P$2:$Q$55,2,0),
""
)</f>
        <v/>
      </c>
      <c r="K2409" s="20">
        <f t="shared" si="113"/>
        <v>60</v>
      </c>
    </row>
    <row r="2410" spans="1:11" x14ac:dyDescent="0.2">
      <c r="A2410" s="8">
        <f>IF(INDEX(中間シート!B$1:B$149,QUOTIENT(ROW(A2410)-2, 参照用!$J$12) + 3,1)&gt;0,
INDEX(中間シート!B$1:B$149,QUOTIENT(ROW(A2410)-2, 参照用!$J$12) + 3,1),
"")</f>
        <v>46045</v>
      </c>
      <c r="B2410" s="8" t="str">
        <f>IF(INDEX(中間シート!D$1:D$149,QUOTIENT(ROW(B2410)-2, 参照用!$J$12) + 3,1)&gt;0,
INDEX(中間シート!D$1:D$149,QUOTIENT(ROW(B2410)-2, 参照用!$J$12) + 3,1),
"")</f>
        <v>夜</v>
      </c>
      <c r="C2410" s="8" t="str">
        <f>INDEX(中間シート!$A$1:$AZ$149,MATCH(A2410&amp;B2410,中間シート!$A$1:$A$149,0),MATCH(C$1,中間シート!$A$2:$AZ$2,0))</f>
        <v/>
      </c>
      <c r="D2410" s="8" t="str">
        <f>INDEX(中間シート!$A$1:$AZ$149,MATCH($A2410&amp;$B2410,中間シート!$A$1:$A$149,0),MATCH(D$1,中間シート!$A$2:$AZ$2,0))</f>
        <v/>
      </c>
      <c r="E2410" t="str">
        <f>IF(
A2410="","",
VLOOKUP(MOD(ROW(A2410)-2, 参照用!$J$12) + 1,参照用!$N$1:$P$50,2,0)
)</f>
        <v>リカバリー</v>
      </c>
      <c r="F2410" t="str">
        <f xml:space="preserve">
IF(A2410="","",
VLOOKUP(MOD(ROW(A2410)-2, 参照用!$J$12) + 1,参照用!$N$1:$P$50,3,0)
)</f>
        <v>ストレッチ</v>
      </c>
      <c r="G2410">
        <f xml:space="preserve">
IF(A2410="","",
IFERROR(
INDEX(中間シート!$B:$CB,
MATCH(A2410&amp;B2410,中間シート!$A$1:$A$149,0),
MATCH(F2410,中間シート!$B$2:$CB$2,0)
),
"")
)</f>
        <v>0</v>
      </c>
      <c r="H2410">
        <f t="shared" si="111"/>
        <v>0</v>
      </c>
      <c r="I2410" t="str">
        <f t="shared" si="112"/>
        <v/>
      </c>
      <c r="J2410" t="str">
        <f xml:space="preserve">
_xlfn.SWITCH(E2410,
"良好サイン",H2410*VLOOKUP(F2410,参照用!$P$2:$Q$55,2,0),
"注意サイン",H2410*VLOOKUP(F2410,参照用!$P$2:$Q$55,2,0),
""
)</f>
        <v/>
      </c>
      <c r="K2410" s="20">
        <f t="shared" si="113"/>
        <v>60</v>
      </c>
    </row>
    <row r="2411" spans="1:11" x14ac:dyDescent="0.2">
      <c r="A2411" s="8">
        <f>IF(INDEX(中間シート!B$1:B$149,QUOTIENT(ROW(A2411)-2, 参照用!$J$12) + 3,1)&gt;0,
INDEX(中間シート!B$1:B$149,QUOTIENT(ROW(A2411)-2, 参照用!$J$12) + 3,1),
"")</f>
        <v>46045</v>
      </c>
      <c r="B2411" s="8" t="str">
        <f>IF(INDEX(中間シート!D$1:D$149,QUOTIENT(ROW(B2411)-2, 参照用!$J$12) + 3,1)&gt;0,
INDEX(中間シート!D$1:D$149,QUOTIENT(ROW(B2411)-2, 参照用!$J$12) + 3,1),
"")</f>
        <v>夜</v>
      </c>
      <c r="C2411" s="8" t="str">
        <f>INDEX(中間シート!$A$1:$AZ$149,MATCH(A2411&amp;B2411,中間シート!$A$1:$A$149,0),MATCH(C$1,中間シート!$A$2:$AZ$2,0))</f>
        <v/>
      </c>
      <c r="D2411" s="8" t="str">
        <f>INDEX(中間シート!$A$1:$AZ$149,MATCH($A2411&amp;$B2411,中間シート!$A$1:$A$149,0),MATCH(D$1,中間シート!$A$2:$AZ$2,0))</f>
        <v/>
      </c>
      <c r="E2411" t="str">
        <f>IF(
A2411="","",
VLOOKUP(MOD(ROW(A2411)-2, 参照用!$J$12) + 1,参照用!$N$1:$P$50,2,0)
)</f>
        <v>リカバリー</v>
      </c>
      <c r="F2411" t="str">
        <f xml:space="preserve">
IF(A2411="","",
VLOOKUP(MOD(ROW(A2411)-2, 参照用!$J$12) + 1,参照用!$N$1:$P$50,3,0)
)</f>
        <v>仮眠</v>
      </c>
      <c r="G2411">
        <f xml:space="preserve">
IF(A2411="","",
IFERROR(
INDEX(中間シート!$B:$CB,
MATCH(A2411&amp;B2411,中間シート!$A$1:$A$149,0),
MATCH(F2411,中間シート!$B$2:$CB$2,0)
),
"")
)</f>
        <v>0</v>
      </c>
      <c r="H2411">
        <f t="shared" si="111"/>
        <v>0</v>
      </c>
      <c r="I2411" t="str">
        <f t="shared" si="112"/>
        <v/>
      </c>
      <c r="J2411" t="str">
        <f xml:space="preserve">
_xlfn.SWITCH(E2411,
"良好サイン",H2411*VLOOKUP(F2411,参照用!$P$2:$Q$55,2,0),
"注意サイン",H2411*VLOOKUP(F2411,参照用!$P$2:$Q$55,2,0),
""
)</f>
        <v/>
      </c>
      <c r="K2411" s="20">
        <f t="shared" si="113"/>
        <v>60</v>
      </c>
    </row>
    <row r="2412" spans="1:11" x14ac:dyDescent="0.2">
      <c r="A2412" s="8">
        <f>IF(INDEX(中間シート!B$1:B$149,QUOTIENT(ROW(A2412)-2, 参照用!$J$12) + 3,1)&gt;0,
INDEX(中間シート!B$1:B$149,QUOTIENT(ROW(A2412)-2, 参照用!$J$12) + 3,1),
"")</f>
        <v>46045</v>
      </c>
      <c r="B2412" s="8" t="str">
        <f>IF(INDEX(中間シート!D$1:D$149,QUOTIENT(ROW(B2412)-2, 参照用!$J$12) + 3,1)&gt;0,
INDEX(中間シート!D$1:D$149,QUOTIENT(ROW(B2412)-2, 参照用!$J$12) + 3,1),
"")</f>
        <v>夜</v>
      </c>
      <c r="C2412" s="8" t="str">
        <f>INDEX(中間シート!$A$1:$AZ$149,MATCH(A2412&amp;B2412,中間シート!$A$1:$A$149,0),MATCH(C$1,中間シート!$A$2:$AZ$2,0))</f>
        <v/>
      </c>
      <c r="D2412" s="8" t="str">
        <f>INDEX(中間シート!$A$1:$AZ$149,MATCH($A2412&amp;$B2412,中間シート!$A$1:$A$149,0),MATCH(D$1,中間シート!$A$2:$AZ$2,0))</f>
        <v/>
      </c>
      <c r="E2412" t="str">
        <f>IF(
A2412="","",
VLOOKUP(MOD(ROW(A2412)-2, 参照用!$J$12) + 1,参照用!$N$1:$P$50,2,0)
)</f>
        <v>リカバリー</v>
      </c>
      <c r="F2412" t="str">
        <f xml:space="preserve">
IF(A2412="","",
VLOOKUP(MOD(ROW(A2412)-2, 参照用!$J$12) + 1,参照用!$N$1:$P$50,3,0)
)</f>
        <v>音楽</v>
      </c>
      <c r="G2412">
        <f xml:space="preserve">
IF(A2412="","",
IFERROR(
INDEX(中間シート!$B:$CB,
MATCH(A2412&amp;B2412,中間シート!$A$1:$A$149,0),
MATCH(F2412,中間シート!$B$2:$CB$2,0)
),
"")
)</f>
        <v>0</v>
      </c>
      <c r="H2412">
        <f t="shared" si="111"/>
        <v>0</v>
      </c>
      <c r="I2412" t="str">
        <f t="shared" si="112"/>
        <v/>
      </c>
      <c r="J2412" t="str">
        <f xml:space="preserve">
_xlfn.SWITCH(E2412,
"良好サイン",H2412*VLOOKUP(F2412,参照用!$P$2:$Q$55,2,0),
"注意サイン",H2412*VLOOKUP(F2412,参照用!$P$2:$Q$55,2,0),
""
)</f>
        <v/>
      </c>
      <c r="K2412" s="20">
        <f t="shared" si="113"/>
        <v>60</v>
      </c>
    </row>
    <row r="2413" spans="1:11" x14ac:dyDescent="0.2">
      <c r="A2413" s="8">
        <f>IF(INDEX(中間シート!B$1:B$149,QUOTIENT(ROW(A2413)-2, 参照用!$J$12) + 3,1)&gt;0,
INDEX(中間シート!B$1:B$149,QUOTIENT(ROW(A2413)-2, 参照用!$J$12) + 3,1),
"")</f>
        <v>46045</v>
      </c>
      <c r="B2413" s="8" t="str">
        <f>IF(INDEX(中間シート!D$1:D$149,QUOTIENT(ROW(B2413)-2, 参照用!$J$12) + 3,1)&gt;0,
INDEX(中間シート!D$1:D$149,QUOTIENT(ROW(B2413)-2, 参照用!$J$12) + 3,1),
"")</f>
        <v>夜</v>
      </c>
      <c r="C2413" s="8" t="str">
        <f>INDEX(中間シート!$A$1:$AZ$149,MATCH(A2413&amp;B2413,中間シート!$A$1:$A$149,0),MATCH(C$1,中間シート!$A$2:$AZ$2,0))</f>
        <v/>
      </c>
      <c r="D2413" s="8" t="str">
        <f>INDEX(中間シート!$A$1:$AZ$149,MATCH($A2413&amp;$B2413,中間シート!$A$1:$A$149,0),MATCH(D$1,中間シート!$A$2:$AZ$2,0))</f>
        <v/>
      </c>
      <c r="E2413" t="str">
        <f>IF(
A2413="","",
VLOOKUP(MOD(ROW(A2413)-2, 参照用!$J$12) + 1,参照用!$N$1:$P$50,2,0)
)</f>
        <v>リカバリー</v>
      </c>
      <c r="F2413" t="str">
        <f xml:space="preserve">
IF(A2413="","",
VLOOKUP(MOD(ROW(A2413)-2, 参照用!$J$12) + 1,参照用!$N$1:$P$50,3,0)
)</f>
        <v>頓服</v>
      </c>
      <c r="G2413">
        <f xml:space="preserve">
IF(A2413="","",
IFERROR(
INDEX(中間シート!$B:$CB,
MATCH(A2413&amp;B2413,中間シート!$A$1:$A$149,0),
MATCH(F2413,中間シート!$B$2:$CB$2,0)
),
"")
)</f>
        <v>0</v>
      </c>
      <c r="H2413">
        <f t="shared" si="111"/>
        <v>0</v>
      </c>
      <c r="I2413" t="str">
        <f t="shared" si="112"/>
        <v/>
      </c>
      <c r="J2413" t="str">
        <f xml:space="preserve">
_xlfn.SWITCH(E2413,
"良好サイン",H2413*VLOOKUP(F2413,参照用!$P$2:$Q$55,2,0),
"注意サイン",H2413*VLOOKUP(F2413,参照用!$P$2:$Q$55,2,0),
""
)</f>
        <v/>
      </c>
      <c r="K2413" s="20">
        <f t="shared" si="113"/>
        <v>60</v>
      </c>
    </row>
    <row r="2414" spans="1:11" x14ac:dyDescent="0.2">
      <c r="A2414" s="8">
        <f>IF(INDEX(中間シート!B$1:B$149,QUOTIENT(ROW(A2414)-2, 参照用!$J$12) + 3,1)&gt;0,
INDEX(中間シート!B$1:B$149,QUOTIENT(ROW(A2414)-2, 参照用!$J$12) + 3,1),
"")</f>
        <v>46045</v>
      </c>
      <c r="B2414" s="8" t="str">
        <f>IF(INDEX(中間シート!D$1:D$149,QUOTIENT(ROW(B2414)-2, 参照用!$J$12) + 3,1)&gt;0,
INDEX(中間シート!D$1:D$149,QUOTIENT(ROW(B2414)-2, 参照用!$J$12) + 3,1),
"")</f>
        <v>夜</v>
      </c>
      <c r="C2414" s="8" t="str">
        <f>INDEX(中間シート!$A$1:$AZ$149,MATCH(A2414&amp;B2414,中間シート!$A$1:$A$149,0),MATCH(C$1,中間シート!$A$2:$AZ$2,0))</f>
        <v/>
      </c>
      <c r="D2414" s="8" t="str">
        <f>INDEX(中間シート!$A$1:$AZ$149,MATCH($A2414&amp;$B2414,中間シート!$A$1:$A$149,0),MATCH(D$1,中間シート!$A$2:$AZ$2,0))</f>
        <v/>
      </c>
      <c r="E2414" t="str">
        <f>IF(
A2414="","",
VLOOKUP(MOD(ROW(A2414)-2, 参照用!$J$12) + 1,参照用!$N$1:$P$50,2,0)
)</f>
        <v>リカバリー</v>
      </c>
      <c r="F2414" t="str">
        <f xml:space="preserve">
IF(A2414="","",
VLOOKUP(MOD(ROW(A2414)-2, 参照用!$J$12) + 1,参照用!$N$1:$P$50,3,0)
)</f>
        <v>散歩</v>
      </c>
      <c r="G2414">
        <f xml:space="preserve">
IF(A2414="","",
IFERROR(
INDEX(中間シート!$B:$CB,
MATCH(A2414&amp;B2414,中間シート!$A$1:$A$149,0),
MATCH(F2414,中間シート!$B$2:$CB$2,0)
),
"")
)</f>
        <v>0</v>
      </c>
      <c r="H2414">
        <f t="shared" si="111"/>
        <v>0</v>
      </c>
      <c r="I2414" t="str">
        <f t="shared" si="112"/>
        <v/>
      </c>
      <c r="J2414" t="str">
        <f xml:space="preserve">
_xlfn.SWITCH(E2414,
"良好サイン",H2414*VLOOKUP(F2414,参照用!$P$2:$Q$55,2,0),
"注意サイン",H2414*VLOOKUP(F2414,参照用!$P$2:$Q$55,2,0),
""
)</f>
        <v/>
      </c>
      <c r="K2414" s="20">
        <f t="shared" si="113"/>
        <v>60</v>
      </c>
    </row>
    <row r="2415" spans="1:11" x14ac:dyDescent="0.2">
      <c r="A2415" s="8">
        <f>IF(INDEX(中間シート!B$1:B$149,QUOTIENT(ROW(A2415)-2, 参照用!$J$12) + 3,1)&gt;0,
INDEX(中間シート!B$1:B$149,QUOTIENT(ROW(A2415)-2, 参照用!$J$12) + 3,1),
"")</f>
        <v>46045</v>
      </c>
      <c r="B2415" s="8" t="str">
        <f>IF(INDEX(中間シート!D$1:D$149,QUOTIENT(ROW(B2415)-2, 参照用!$J$12) + 3,1)&gt;0,
INDEX(中間シート!D$1:D$149,QUOTIENT(ROW(B2415)-2, 参照用!$J$12) + 3,1),
"")</f>
        <v>夜</v>
      </c>
      <c r="C2415" s="8" t="str">
        <f>INDEX(中間シート!$A$1:$AZ$149,MATCH(A2415&amp;B2415,中間シート!$A$1:$A$149,0),MATCH(C$1,中間シート!$A$2:$AZ$2,0))</f>
        <v/>
      </c>
      <c r="D2415" s="8" t="str">
        <f>INDEX(中間シート!$A$1:$AZ$149,MATCH($A2415&amp;$B2415,中間シート!$A$1:$A$149,0),MATCH(D$1,中間シート!$A$2:$AZ$2,0))</f>
        <v/>
      </c>
      <c r="E2415" t="str">
        <f>IF(
A2415="","",
VLOOKUP(MOD(ROW(A2415)-2, 参照用!$J$12) + 1,参照用!$N$1:$P$50,2,0)
)</f>
        <v>服薬</v>
      </c>
      <c r="F2415" t="str">
        <f xml:space="preserve">
IF(A2415="","",
VLOOKUP(MOD(ROW(A2415)-2, 参照用!$J$12) + 1,参照用!$N$1:$P$50,3,0)
)</f>
        <v>いつもの薬</v>
      </c>
      <c r="G2415">
        <f xml:space="preserve">
IF(A2415="","",
IFERROR(
INDEX(中間シート!$B:$CB,
MATCH(A2415&amp;B2415,中間シート!$A$1:$A$149,0),
MATCH(F2415,中間シート!$B$2:$CB$2,0)
),
"")
)</f>
        <v>0</v>
      </c>
      <c r="H2415">
        <f t="shared" si="111"/>
        <v>0</v>
      </c>
      <c r="I2415" t="str">
        <f t="shared" si="112"/>
        <v/>
      </c>
      <c r="J2415" t="str">
        <f xml:space="preserve">
_xlfn.SWITCH(E2415,
"良好サイン",H2415*VLOOKUP(F2415,参照用!$P$2:$Q$55,2,0),
"注意サイン",H2415*VLOOKUP(F2415,参照用!$P$2:$Q$55,2,0),
""
)</f>
        <v/>
      </c>
      <c r="K2415" s="20">
        <f t="shared" si="113"/>
        <v>60</v>
      </c>
    </row>
    <row r="2416" spans="1:11" x14ac:dyDescent="0.2">
      <c r="A2416" s="8">
        <f>IF(INDEX(中間シート!B$1:B$149,QUOTIENT(ROW(A2416)-2, 参照用!$J$12) + 3,1)&gt;0,
INDEX(中間シート!B$1:B$149,QUOTIENT(ROW(A2416)-2, 参照用!$J$12) + 3,1),
"")</f>
        <v>46045</v>
      </c>
      <c r="B2416" s="8" t="str">
        <f>IF(INDEX(中間シート!D$1:D$149,QUOTIENT(ROW(B2416)-2, 参照用!$J$12) + 3,1)&gt;0,
INDEX(中間シート!D$1:D$149,QUOTIENT(ROW(B2416)-2, 参照用!$J$12) + 3,1),
"")</f>
        <v>夜</v>
      </c>
      <c r="C2416" s="8" t="str">
        <f>INDEX(中間シート!$A$1:$AZ$149,MATCH(A2416&amp;B2416,中間シート!$A$1:$A$149,0),MATCH(C$1,中間シート!$A$2:$AZ$2,0))</f>
        <v/>
      </c>
      <c r="D2416" s="8" t="str">
        <f>INDEX(中間シート!$A$1:$AZ$149,MATCH($A2416&amp;$B2416,中間シート!$A$1:$A$149,0),MATCH(D$1,中間シート!$A$2:$AZ$2,0))</f>
        <v/>
      </c>
      <c r="E2416" t="str">
        <f>IF(
A2416="","",
VLOOKUP(MOD(ROW(A2416)-2, 参照用!$J$12) + 1,参照用!$N$1:$P$50,2,0)
)</f>
        <v>備考</v>
      </c>
      <c r="F2416" t="str">
        <f xml:space="preserve">
IF(A2416="","",
VLOOKUP(MOD(ROW(A2416)-2, 参照用!$J$12) + 1,参照用!$N$1:$P$50,3,0)
)</f>
        <v>コメント</v>
      </c>
      <c r="G2416" t="str">
        <f xml:space="preserve">
IF(A2416="","",
IFERROR(
INDEX(中間シート!$B:$CB,
MATCH(A2416&amp;B2416,中間シート!$A$1:$A$149,0),
MATCH(F2416,中間シート!$B$2:$CB$2,0)
),
"")
)</f>
        <v/>
      </c>
      <c r="H2416" t="str">
        <f t="shared" si="111"/>
        <v/>
      </c>
      <c r="I2416" t="str">
        <f t="shared" si="112"/>
        <v/>
      </c>
      <c r="J2416" t="str">
        <f xml:space="preserve">
_xlfn.SWITCH(E2416,
"良好サイン",H2416*VLOOKUP(F2416,参照用!$P$2:$Q$55,2,0),
"注意サイン",H2416*VLOOKUP(F2416,参照用!$P$2:$Q$55,2,0),
""
)</f>
        <v/>
      </c>
      <c r="K2416" s="20">
        <f t="shared" si="113"/>
        <v>60</v>
      </c>
    </row>
    <row r="2417" spans="1:11" x14ac:dyDescent="0.2">
      <c r="A2417" s="8">
        <f>IF(INDEX(中間シート!B$1:B$149,QUOTIENT(ROW(A2417)-2, 参照用!$J$12) + 3,1)&gt;0,
INDEX(中間シート!B$1:B$149,QUOTIENT(ROW(A2417)-2, 参照用!$J$12) + 3,1),
"")</f>
        <v>46046</v>
      </c>
      <c r="B2417" s="8" t="str">
        <f>IF(INDEX(中間シート!D$1:D$149,QUOTIENT(ROW(B2417)-2, 参照用!$J$12) + 3,1)&gt;0,
INDEX(中間シート!D$1:D$149,QUOTIENT(ROW(B2417)-2, 参照用!$J$12) + 3,1),
"")</f>
        <v>朝</v>
      </c>
      <c r="C2417" s="8" t="str">
        <f>INDEX(中間シート!$A$1:$AZ$149,MATCH(A2417&amp;B2417,中間シート!$A$1:$A$149,0),MATCH(C$1,中間シート!$A$2:$AZ$2,0))</f>
        <v/>
      </c>
      <c r="D2417" s="8" t="str">
        <f>INDEX(中間シート!$A$1:$AZ$149,MATCH($A2417&amp;$B2417,中間シート!$A$1:$A$149,0),MATCH(D$1,中間シート!$A$2:$AZ$2,0))</f>
        <v/>
      </c>
      <c r="E2417" t="str">
        <f>IF(
A2417="","",
VLOOKUP(MOD(ROW(A2417)-2, 参照用!$J$12) + 1,参照用!$N$1:$P$50,2,0)
)</f>
        <v>日付</v>
      </c>
      <c r="F2417" t="str">
        <f xml:space="preserve">
IF(A2417="","",
VLOOKUP(MOD(ROW(A2417)-2, 参照用!$J$12) + 1,参照用!$N$1:$P$50,3,0)
)</f>
        <v>日付</v>
      </c>
      <c r="G2417">
        <f xml:space="preserve">
IF(A2417="","",
IFERROR(
INDEX(中間シート!$B:$CB,
MATCH(A2417&amp;B2417,中間シート!$A$1:$A$149,0),
MATCH(F2417,中間シート!$B$2:$CB$2,0)
),
"")
)</f>
        <v>46046</v>
      </c>
      <c r="H2417" t="str">
        <f t="shared" si="111"/>
        <v/>
      </c>
      <c r="I2417">
        <f t="shared" si="112"/>
        <v>46046</v>
      </c>
      <c r="J2417" t="str">
        <f xml:space="preserve">
_xlfn.SWITCH(E2417,
"良好サイン",H2417*VLOOKUP(F2417,参照用!$P$2:$Q$55,2,0),
"注意サイン",H2417*VLOOKUP(F2417,参照用!$P$2:$Q$55,2,0),
""
)</f>
        <v/>
      </c>
      <c r="K2417" s="20">
        <f t="shared" si="113"/>
        <v>60</v>
      </c>
    </row>
    <row r="2418" spans="1:11" x14ac:dyDescent="0.2">
      <c r="A2418" s="8">
        <f>IF(INDEX(中間シート!B$1:B$149,QUOTIENT(ROW(A2418)-2, 参照用!$J$12) + 3,1)&gt;0,
INDEX(中間シート!B$1:B$149,QUOTIENT(ROW(A2418)-2, 参照用!$J$12) + 3,1),
"")</f>
        <v>46046</v>
      </c>
      <c r="B2418" s="8" t="str">
        <f>IF(INDEX(中間シート!D$1:D$149,QUOTIENT(ROW(B2418)-2, 参照用!$J$12) + 3,1)&gt;0,
INDEX(中間シート!D$1:D$149,QUOTIENT(ROW(B2418)-2, 参照用!$J$12) + 3,1),
"")</f>
        <v>朝</v>
      </c>
      <c r="C2418" s="8" t="str">
        <f>INDEX(中間シート!$A$1:$AZ$149,MATCH(A2418&amp;B2418,中間シート!$A$1:$A$149,0),MATCH(C$1,中間シート!$A$2:$AZ$2,0))</f>
        <v/>
      </c>
      <c r="D2418" s="8" t="str">
        <f>INDEX(中間シート!$A$1:$AZ$149,MATCH($A2418&amp;$B2418,中間シート!$A$1:$A$149,0),MATCH(D$1,中間シート!$A$2:$AZ$2,0))</f>
        <v/>
      </c>
      <c r="E2418" t="str">
        <f>IF(
A2418="","",
VLOOKUP(MOD(ROW(A2418)-2, 参照用!$J$12) + 1,参照用!$N$1:$P$50,2,0)
)</f>
        <v>曜日</v>
      </c>
      <c r="F2418" t="str">
        <f xml:space="preserve">
IF(A2418="","",
VLOOKUP(MOD(ROW(A2418)-2, 参照用!$J$12) + 1,参照用!$N$1:$P$50,3,0)
)</f>
        <v>曜日</v>
      </c>
      <c r="G2418" t="str">
        <f xml:space="preserve">
IF(A2418="","",
IFERROR(
INDEX(中間シート!$B:$CB,
MATCH(A2418&amp;B2418,中間シート!$A$1:$A$149,0),
MATCH(F2418,中間シート!$B$2:$CB$2,0)
),
"")
)</f>
        <v>土</v>
      </c>
      <c r="H2418" t="str">
        <f t="shared" si="111"/>
        <v/>
      </c>
      <c r="I2418" t="str">
        <f t="shared" si="112"/>
        <v>土</v>
      </c>
      <c r="J2418" t="str">
        <f xml:space="preserve">
_xlfn.SWITCH(E2418,
"良好サイン",H2418*VLOOKUP(F2418,参照用!$P$2:$Q$55,2,0),
"注意サイン",H2418*VLOOKUP(F2418,参照用!$P$2:$Q$55,2,0),
""
)</f>
        <v/>
      </c>
      <c r="K2418" s="20">
        <f t="shared" si="113"/>
        <v>60</v>
      </c>
    </row>
    <row r="2419" spans="1:11" x14ac:dyDescent="0.2">
      <c r="A2419" s="8">
        <f>IF(INDEX(中間シート!B$1:B$149,QUOTIENT(ROW(A2419)-2, 参照用!$J$12) + 3,1)&gt;0,
INDEX(中間シート!B$1:B$149,QUOTIENT(ROW(A2419)-2, 参照用!$J$12) + 3,1),
"")</f>
        <v>46046</v>
      </c>
      <c r="B2419" s="8" t="str">
        <f>IF(INDEX(中間シート!D$1:D$149,QUOTIENT(ROW(B2419)-2, 参照用!$J$12) + 3,1)&gt;0,
INDEX(中間シート!D$1:D$149,QUOTIENT(ROW(B2419)-2, 参照用!$J$12) + 3,1),
"")</f>
        <v>朝</v>
      </c>
      <c r="C2419" s="8" t="str">
        <f>INDEX(中間シート!$A$1:$AZ$149,MATCH(A2419&amp;B2419,中間シート!$A$1:$A$149,0),MATCH(C$1,中間シート!$A$2:$AZ$2,0))</f>
        <v/>
      </c>
      <c r="D2419" s="8" t="str">
        <f>INDEX(中間シート!$A$1:$AZ$149,MATCH($A2419&amp;$B2419,中間シート!$A$1:$A$149,0),MATCH(D$1,中間シート!$A$2:$AZ$2,0))</f>
        <v/>
      </c>
      <c r="E2419" t="str">
        <f>IF(
A2419="","",
VLOOKUP(MOD(ROW(A2419)-2, 参照用!$J$12) + 1,参照用!$N$1:$P$50,2,0)
)</f>
        <v>時間帯</v>
      </c>
      <c r="F2419" t="str">
        <f xml:space="preserve">
IF(A2419="","",
VLOOKUP(MOD(ROW(A2419)-2, 参照用!$J$12) + 1,参照用!$N$1:$P$50,3,0)
)</f>
        <v>時間帯</v>
      </c>
      <c r="G2419" t="str">
        <f xml:space="preserve">
IF(A2419="","",
IFERROR(
INDEX(中間シート!$B:$CB,
MATCH(A2419&amp;B2419,中間シート!$A$1:$A$149,0),
MATCH(F2419,中間シート!$B$2:$CB$2,0)
),
"")
)</f>
        <v>朝</v>
      </c>
      <c r="H2419" t="str">
        <f t="shared" si="111"/>
        <v/>
      </c>
      <c r="I2419" t="str">
        <f t="shared" si="112"/>
        <v>朝</v>
      </c>
      <c r="J2419" t="str">
        <f xml:space="preserve">
_xlfn.SWITCH(E2419,
"良好サイン",H2419*VLOOKUP(F2419,参照用!$P$2:$Q$55,2,0),
"注意サイン",H2419*VLOOKUP(F2419,参照用!$P$2:$Q$55,2,0),
""
)</f>
        <v/>
      </c>
      <c r="K2419" s="20">
        <f t="shared" si="113"/>
        <v>60</v>
      </c>
    </row>
    <row r="2420" spans="1:11" x14ac:dyDescent="0.2">
      <c r="A2420" s="8">
        <f>IF(INDEX(中間シート!B$1:B$149,QUOTIENT(ROW(A2420)-2, 参照用!$J$12) + 3,1)&gt;0,
INDEX(中間シート!B$1:B$149,QUOTIENT(ROW(A2420)-2, 参照用!$J$12) + 3,1),
"")</f>
        <v>46046</v>
      </c>
      <c r="B2420" s="8" t="str">
        <f>IF(INDEX(中間シート!D$1:D$149,QUOTIENT(ROW(B2420)-2, 参照用!$J$12) + 3,1)&gt;0,
INDEX(中間シート!D$1:D$149,QUOTIENT(ROW(B2420)-2, 参照用!$J$12) + 3,1),
"")</f>
        <v>朝</v>
      </c>
      <c r="C2420" s="8" t="str">
        <f>INDEX(中間シート!$A$1:$AZ$149,MATCH(A2420&amp;B2420,中間シート!$A$1:$A$149,0),MATCH(C$1,中間シート!$A$2:$AZ$2,0))</f>
        <v/>
      </c>
      <c r="D2420" s="8" t="str">
        <f>INDEX(中間シート!$A$1:$AZ$149,MATCH($A2420&amp;$B2420,中間シート!$A$1:$A$149,0),MATCH(D$1,中間シート!$A$2:$AZ$2,0))</f>
        <v/>
      </c>
      <c r="E2420" t="str">
        <f>IF(
A2420="","",
VLOOKUP(MOD(ROW(A2420)-2, 参照用!$J$12) + 1,参照用!$N$1:$P$50,2,0)
)</f>
        <v>気候</v>
      </c>
      <c r="F2420" t="str">
        <f xml:space="preserve">
IF(A2420="","",
VLOOKUP(MOD(ROW(A2420)-2, 参照用!$J$12) + 1,参照用!$N$1:$P$50,3,0)
)</f>
        <v>天気</v>
      </c>
      <c r="G2420" t="str">
        <f xml:space="preserve">
IF(A2420="","",
IFERROR(
INDEX(中間シート!$B:$CB,
MATCH(A2420&amp;B2420,中間シート!$A$1:$A$149,0),
MATCH(F2420,中間シート!$B$2:$CB$2,0)
),
"")
)</f>
        <v/>
      </c>
      <c r="H2420" t="str">
        <f t="shared" si="111"/>
        <v/>
      </c>
      <c r="I2420" t="str">
        <f t="shared" si="112"/>
        <v/>
      </c>
      <c r="J2420" t="str">
        <f xml:space="preserve">
_xlfn.SWITCH(E2420,
"良好サイン",H2420*VLOOKUP(F2420,参照用!$P$2:$Q$55,2,0),
"注意サイン",H2420*VLOOKUP(F2420,参照用!$P$2:$Q$55,2,0),
""
)</f>
        <v/>
      </c>
      <c r="K2420" s="20">
        <f t="shared" si="113"/>
        <v>60</v>
      </c>
    </row>
    <row r="2421" spans="1:11" x14ac:dyDescent="0.2">
      <c r="A2421" s="8">
        <f>IF(INDEX(中間シート!B$1:B$149,QUOTIENT(ROW(A2421)-2, 参照用!$J$12) + 3,1)&gt;0,
INDEX(中間シート!B$1:B$149,QUOTIENT(ROW(A2421)-2, 参照用!$J$12) + 3,1),
"")</f>
        <v>46046</v>
      </c>
      <c r="B2421" s="8" t="str">
        <f>IF(INDEX(中間シート!D$1:D$149,QUOTIENT(ROW(B2421)-2, 参照用!$J$12) + 3,1)&gt;0,
INDEX(中間シート!D$1:D$149,QUOTIENT(ROW(B2421)-2, 参照用!$J$12) + 3,1),
"")</f>
        <v>朝</v>
      </c>
      <c r="C2421" s="8" t="str">
        <f>INDEX(中間シート!$A$1:$AZ$149,MATCH(A2421&amp;B2421,中間シート!$A$1:$A$149,0),MATCH(C$1,中間シート!$A$2:$AZ$2,0))</f>
        <v/>
      </c>
      <c r="D2421" s="8" t="str">
        <f>INDEX(中間シート!$A$1:$AZ$149,MATCH($A2421&amp;$B2421,中間シート!$A$1:$A$149,0),MATCH(D$1,中間シート!$A$2:$AZ$2,0))</f>
        <v/>
      </c>
      <c r="E2421" t="str">
        <f>IF(
A2421="","",
VLOOKUP(MOD(ROW(A2421)-2, 参照用!$J$12) + 1,参照用!$N$1:$P$50,2,0)
)</f>
        <v>気候</v>
      </c>
      <c r="F2421" t="str">
        <f xml:space="preserve">
IF(A2421="","",
VLOOKUP(MOD(ROW(A2421)-2, 参照用!$J$12) + 1,参照用!$N$1:$P$50,3,0)
)</f>
        <v>気温</v>
      </c>
      <c r="G2421" t="str">
        <f xml:space="preserve">
IF(A2421="","",
IFERROR(
INDEX(中間シート!$B:$CB,
MATCH(A2421&amp;B2421,中間シート!$A$1:$A$149,0),
MATCH(F2421,中間シート!$B$2:$CB$2,0)
),
"")
)</f>
        <v/>
      </c>
      <c r="H2421" t="str">
        <f t="shared" si="111"/>
        <v/>
      </c>
      <c r="I2421" t="str">
        <f t="shared" si="112"/>
        <v/>
      </c>
      <c r="J2421" t="str">
        <f xml:space="preserve">
_xlfn.SWITCH(E2421,
"良好サイン",H2421*VLOOKUP(F2421,参照用!$P$2:$Q$55,2,0),
"注意サイン",H2421*VLOOKUP(F2421,参照用!$P$2:$Q$55,2,0),
""
)</f>
        <v/>
      </c>
      <c r="K2421" s="20">
        <f t="shared" si="113"/>
        <v>60</v>
      </c>
    </row>
    <row r="2422" spans="1:11" x14ac:dyDescent="0.2">
      <c r="A2422" s="8">
        <f>IF(INDEX(中間シート!B$1:B$149,QUOTIENT(ROW(A2422)-2, 参照用!$J$12) + 3,1)&gt;0,
INDEX(中間シート!B$1:B$149,QUOTIENT(ROW(A2422)-2, 参照用!$J$12) + 3,1),
"")</f>
        <v>46046</v>
      </c>
      <c r="B2422" s="8" t="str">
        <f>IF(INDEX(中間シート!D$1:D$149,QUOTIENT(ROW(B2422)-2, 参照用!$J$12) + 3,1)&gt;0,
INDEX(中間シート!D$1:D$149,QUOTIENT(ROW(B2422)-2, 参照用!$J$12) + 3,1),
"")</f>
        <v>朝</v>
      </c>
      <c r="C2422" s="8" t="str">
        <f>INDEX(中間シート!$A$1:$AZ$149,MATCH(A2422&amp;B2422,中間シート!$A$1:$A$149,0),MATCH(C$1,中間シート!$A$2:$AZ$2,0))</f>
        <v/>
      </c>
      <c r="D2422" s="8" t="str">
        <f>INDEX(中間シート!$A$1:$AZ$149,MATCH($A2422&amp;$B2422,中間シート!$A$1:$A$149,0),MATCH(D$1,中間シート!$A$2:$AZ$2,0))</f>
        <v/>
      </c>
      <c r="E2422" t="str">
        <f>IF(
A2422="","",
VLOOKUP(MOD(ROW(A2422)-2, 参照用!$J$12) + 1,参照用!$N$1:$P$50,2,0)
)</f>
        <v>基礎指標</v>
      </c>
      <c r="F2422" t="str">
        <f xml:space="preserve">
IF(A2422="","",
VLOOKUP(MOD(ROW(A2422)-2, 参照用!$J$12) + 1,参照用!$N$1:$P$50,3,0)
)</f>
        <v>睡眠</v>
      </c>
      <c r="G2422">
        <f xml:space="preserve">
IF(A2422="","",
IFERROR(
INDEX(中間シート!$B:$CB,
MATCH(A2422&amp;B2422,中間シート!$A$1:$A$149,0),
MATCH(F2422,中間シート!$B$2:$CB$2,0)
),
"")
)</f>
        <v>0</v>
      </c>
      <c r="H2422">
        <f t="shared" si="111"/>
        <v>0</v>
      </c>
      <c r="I2422" t="str">
        <f t="shared" si="112"/>
        <v/>
      </c>
      <c r="J2422" t="str">
        <f xml:space="preserve">
_xlfn.SWITCH(E2422,
"良好サイン",H2422*VLOOKUP(F2422,参照用!$P$2:$Q$55,2,0),
"注意サイン",H2422*VLOOKUP(F2422,参照用!$P$2:$Q$55,2,0),
""
)</f>
        <v/>
      </c>
      <c r="K2422" s="20">
        <f t="shared" si="113"/>
        <v>60</v>
      </c>
    </row>
    <row r="2423" spans="1:11" x14ac:dyDescent="0.2">
      <c r="A2423" s="8">
        <f>IF(INDEX(中間シート!B$1:B$149,QUOTIENT(ROW(A2423)-2, 参照用!$J$12) + 3,1)&gt;0,
INDEX(中間シート!B$1:B$149,QUOTIENT(ROW(A2423)-2, 参照用!$J$12) + 3,1),
"")</f>
        <v>46046</v>
      </c>
      <c r="B2423" s="8" t="str">
        <f>IF(INDEX(中間シート!D$1:D$149,QUOTIENT(ROW(B2423)-2, 参照用!$J$12) + 3,1)&gt;0,
INDEX(中間シート!D$1:D$149,QUOTIENT(ROW(B2423)-2, 参照用!$J$12) + 3,1),
"")</f>
        <v>朝</v>
      </c>
      <c r="C2423" s="8" t="str">
        <f>INDEX(中間シート!$A$1:$AZ$149,MATCH(A2423&amp;B2423,中間シート!$A$1:$A$149,0),MATCH(C$1,中間シート!$A$2:$AZ$2,0))</f>
        <v/>
      </c>
      <c r="D2423" s="8" t="str">
        <f>INDEX(中間シート!$A$1:$AZ$149,MATCH($A2423&amp;$B2423,中間シート!$A$1:$A$149,0),MATCH(D$1,中間シート!$A$2:$AZ$2,0))</f>
        <v/>
      </c>
      <c r="E2423" t="str">
        <f>IF(
A2423="","",
VLOOKUP(MOD(ROW(A2423)-2, 参照用!$J$12) + 1,参照用!$N$1:$P$50,2,0)
)</f>
        <v>基礎指標</v>
      </c>
      <c r="F2423" t="str">
        <f xml:space="preserve">
IF(A2423="","",
VLOOKUP(MOD(ROW(A2423)-2, 参照用!$J$12) + 1,参照用!$N$1:$P$50,3,0)
)</f>
        <v>食事</v>
      </c>
      <c r="G2423">
        <f xml:space="preserve">
IF(A2423="","",
IFERROR(
INDEX(中間シート!$B:$CB,
MATCH(A2423&amp;B2423,中間シート!$A$1:$A$149,0),
MATCH(F2423,中間シート!$B$2:$CB$2,0)
),
"")
)</f>
        <v>0</v>
      </c>
      <c r="H2423">
        <f t="shared" si="111"/>
        <v>0</v>
      </c>
      <c r="I2423" t="str">
        <f t="shared" si="112"/>
        <v/>
      </c>
      <c r="J2423" t="str">
        <f xml:space="preserve">
_xlfn.SWITCH(E2423,
"良好サイン",H2423*VLOOKUP(F2423,参照用!$P$2:$Q$55,2,0),
"注意サイン",H2423*VLOOKUP(F2423,参照用!$P$2:$Q$55,2,0),
""
)</f>
        <v/>
      </c>
      <c r="K2423" s="20">
        <f t="shared" si="113"/>
        <v>60</v>
      </c>
    </row>
    <row r="2424" spans="1:11" x14ac:dyDescent="0.2">
      <c r="A2424" s="8">
        <f>IF(INDEX(中間シート!B$1:B$149,QUOTIENT(ROW(A2424)-2, 参照用!$J$12) + 3,1)&gt;0,
INDEX(中間シート!B$1:B$149,QUOTIENT(ROW(A2424)-2, 参照用!$J$12) + 3,1),
"")</f>
        <v>46046</v>
      </c>
      <c r="B2424" s="8" t="str">
        <f>IF(INDEX(中間シート!D$1:D$149,QUOTIENT(ROW(B2424)-2, 参照用!$J$12) + 3,1)&gt;0,
INDEX(中間シート!D$1:D$149,QUOTIENT(ROW(B2424)-2, 参照用!$J$12) + 3,1),
"")</f>
        <v>朝</v>
      </c>
      <c r="C2424" s="8" t="str">
        <f>INDEX(中間シート!$A$1:$AZ$149,MATCH(A2424&amp;B2424,中間シート!$A$1:$A$149,0),MATCH(C$1,中間シート!$A$2:$AZ$2,0))</f>
        <v/>
      </c>
      <c r="D2424" s="8" t="str">
        <f>INDEX(中間シート!$A$1:$AZ$149,MATCH($A2424&amp;$B2424,中間シート!$A$1:$A$149,0),MATCH(D$1,中間シート!$A$2:$AZ$2,0))</f>
        <v/>
      </c>
      <c r="E2424" t="str">
        <f>IF(
A2424="","",
VLOOKUP(MOD(ROW(A2424)-2, 参照用!$J$12) + 1,参照用!$N$1:$P$50,2,0)
)</f>
        <v>基礎指標</v>
      </c>
      <c r="F2424" t="str">
        <f xml:space="preserve">
IF(A2424="","",
VLOOKUP(MOD(ROW(A2424)-2, 参照用!$J$12) + 1,参照用!$N$1:$P$50,3,0)
)</f>
        <v>ストレス</v>
      </c>
      <c r="G2424">
        <f xml:space="preserve">
IF(A2424="","",
IFERROR(
INDEX(中間シート!$B:$CB,
MATCH(A2424&amp;B2424,中間シート!$A$1:$A$149,0),
MATCH(F2424,中間シート!$B$2:$CB$2,0)
),
"")
)</f>
        <v>0</v>
      </c>
      <c r="H2424">
        <f t="shared" si="111"/>
        <v>0</v>
      </c>
      <c r="I2424" t="str">
        <f t="shared" si="112"/>
        <v/>
      </c>
      <c r="J2424" t="str">
        <f xml:space="preserve">
_xlfn.SWITCH(E2424,
"良好サイン",H2424*VLOOKUP(F2424,参照用!$P$2:$Q$55,2,0),
"注意サイン",H2424*VLOOKUP(F2424,参照用!$P$2:$Q$55,2,0),
""
)</f>
        <v/>
      </c>
      <c r="K2424" s="20">
        <f t="shared" si="113"/>
        <v>60</v>
      </c>
    </row>
    <row r="2425" spans="1:11" x14ac:dyDescent="0.2">
      <c r="A2425" s="8">
        <f>IF(INDEX(中間シート!B$1:B$149,QUOTIENT(ROW(A2425)-2, 参照用!$J$12) + 3,1)&gt;0,
INDEX(中間シート!B$1:B$149,QUOTIENT(ROW(A2425)-2, 参照用!$J$12) + 3,1),
"")</f>
        <v>46046</v>
      </c>
      <c r="B2425" s="8" t="str">
        <f>IF(INDEX(中間シート!D$1:D$149,QUOTIENT(ROW(B2425)-2, 参照用!$J$12) + 3,1)&gt;0,
INDEX(中間シート!D$1:D$149,QUOTIENT(ROW(B2425)-2, 参照用!$J$12) + 3,1),
"")</f>
        <v>朝</v>
      </c>
      <c r="C2425" s="8" t="str">
        <f>INDEX(中間シート!$A$1:$AZ$149,MATCH(A2425&amp;B2425,中間シート!$A$1:$A$149,0),MATCH(C$1,中間シート!$A$2:$AZ$2,0))</f>
        <v/>
      </c>
      <c r="D2425" s="8" t="str">
        <f>INDEX(中間シート!$A$1:$AZ$149,MATCH($A2425&amp;$B2425,中間シート!$A$1:$A$149,0),MATCH(D$1,中間シート!$A$2:$AZ$2,0))</f>
        <v/>
      </c>
      <c r="E2425" t="str">
        <f>IF(
A2425="","",
VLOOKUP(MOD(ROW(A2425)-2, 参照用!$J$12) + 1,参照用!$N$1:$P$50,2,0)
)</f>
        <v>良好サイン</v>
      </c>
      <c r="F2425" t="str">
        <f xml:space="preserve">
IF(A2425="","",
VLOOKUP(MOD(ROW(A2425)-2, 参照用!$J$12) + 1,参照用!$N$1:$P$50,3,0)
)</f>
        <v>プラス思考</v>
      </c>
      <c r="G2425">
        <f xml:space="preserve">
IF(A2425="","",
IFERROR(
INDEX(中間シート!$B:$CB,
MATCH(A2425&amp;B2425,中間シート!$A$1:$A$149,0),
MATCH(F2425,中間シート!$B$2:$CB$2,0)
),
"")
)</f>
        <v>0</v>
      </c>
      <c r="H2425">
        <f t="shared" si="111"/>
        <v>0</v>
      </c>
      <c r="I2425" t="str">
        <f t="shared" si="112"/>
        <v/>
      </c>
      <c r="J2425">
        <f xml:space="preserve">
_xlfn.SWITCH(E2425,
"良好サイン",H2425*VLOOKUP(F2425,参照用!$P$2:$Q$55,2,0),
"注意サイン",H2425*VLOOKUP(F2425,参照用!$P$2:$Q$55,2,0),
""
)</f>
        <v>0</v>
      </c>
      <c r="K2425" s="20">
        <f t="shared" si="113"/>
        <v>60</v>
      </c>
    </row>
    <row r="2426" spans="1:11" x14ac:dyDescent="0.2">
      <c r="A2426" s="8">
        <f>IF(INDEX(中間シート!B$1:B$149,QUOTIENT(ROW(A2426)-2, 参照用!$J$12) + 3,1)&gt;0,
INDEX(中間シート!B$1:B$149,QUOTIENT(ROW(A2426)-2, 参照用!$J$12) + 3,1),
"")</f>
        <v>46046</v>
      </c>
      <c r="B2426" s="8" t="str">
        <f>IF(INDEX(中間シート!D$1:D$149,QUOTIENT(ROW(B2426)-2, 参照用!$J$12) + 3,1)&gt;0,
INDEX(中間シート!D$1:D$149,QUOTIENT(ROW(B2426)-2, 参照用!$J$12) + 3,1),
"")</f>
        <v>朝</v>
      </c>
      <c r="C2426" s="8" t="str">
        <f>INDEX(中間シート!$A$1:$AZ$149,MATCH(A2426&amp;B2426,中間シート!$A$1:$A$149,0),MATCH(C$1,中間シート!$A$2:$AZ$2,0))</f>
        <v/>
      </c>
      <c r="D2426" s="8" t="str">
        <f>INDEX(中間シート!$A$1:$AZ$149,MATCH($A2426&amp;$B2426,中間シート!$A$1:$A$149,0),MATCH(D$1,中間シート!$A$2:$AZ$2,0))</f>
        <v/>
      </c>
      <c r="E2426" t="str">
        <f>IF(
A2426="","",
VLOOKUP(MOD(ROW(A2426)-2, 参照用!$J$12) + 1,参照用!$N$1:$P$50,2,0)
)</f>
        <v>良好サイン</v>
      </c>
      <c r="F2426" t="str">
        <f xml:space="preserve">
IF(A2426="","",
VLOOKUP(MOD(ROW(A2426)-2, 参照用!$J$12) + 1,参照用!$N$1:$P$50,3,0)
)</f>
        <v>元気</v>
      </c>
      <c r="G2426">
        <f xml:space="preserve">
IF(A2426="","",
IFERROR(
INDEX(中間シート!$B:$CB,
MATCH(A2426&amp;B2426,中間シート!$A$1:$A$149,0),
MATCH(F2426,中間シート!$B$2:$CB$2,0)
),
"")
)</f>
        <v>0</v>
      </c>
      <c r="H2426">
        <f t="shared" si="111"/>
        <v>0</v>
      </c>
      <c r="I2426" t="str">
        <f t="shared" si="112"/>
        <v/>
      </c>
      <c r="J2426">
        <f xml:space="preserve">
_xlfn.SWITCH(E2426,
"良好サイン",H2426*VLOOKUP(F2426,参照用!$P$2:$Q$55,2,0),
"注意サイン",H2426*VLOOKUP(F2426,参照用!$P$2:$Q$55,2,0),
""
)</f>
        <v>0</v>
      </c>
      <c r="K2426" s="20">
        <f t="shared" si="113"/>
        <v>60</v>
      </c>
    </row>
    <row r="2427" spans="1:11" x14ac:dyDescent="0.2">
      <c r="A2427" s="8">
        <f>IF(INDEX(中間シート!B$1:B$149,QUOTIENT(ROW(A2427)-2, 参照用!$J$12) + 3,1)&gt;0,
INDEX(中間シート!B$1:B$149,QUOTIENT(ROW(A2427)-2, 参照用!$J$12) + 3,1),
"")</f>
        <v>46046</v>
      </c>
      <c r="B2427" s="8" t="str">
        <f>IF(INDEX(中間シート!D$1:D$149,QUOTIENT(ROW(B2427)-2, 参照用!$J$12) + 3,1)&gt;0,
INDEX(中間シート!D$1:D$149,QUOTIENT(ROW(B2427)-2, 参照用!$J$12) + 3,1),
"")</f>
        <v>朝</v>
      </c>
      <c r="C2427" s="8" t="str">
        <f>INDEX(中間シート!$A$1:$AZ$149,MATCH(A2427&amp;B2427,中間シート!$A$1:$A$149,0),MATCH(C$1,中間シート!$A$2:$AZ$2,0))</f>
        <v/>
      </c>
      <c r="D2427" s="8" t="str">
        <f>INDEX(中間シート!$A$1:$AZ$149,MATCH($A2427&amp;$B2427,中間シート!$A$1:$A$149,0),MATCH(D$1,中間シート!$A$2:$AZ$2,0))</f>
        <v/>
      </c>
      <c r="E2427" t="str">
        <f>IF(
A2427="","",
VLOOKUP(MOD(ROW(A2427)-2, 参照用!$J$12) + 1,参照用!$N$1:$P$50,2,0)
)</f>
        <v>良好サイン</v>
      </c>
      <c r="F2427" t="str">
        <f xml:space="preserve">
IF(A2427="","",
VLOOKUP(MOD(ROW(A2427)-2, 参照用!$J$12) + 1,参照用!$N$1:$P$50,3,0)
)</f>
        <v>やる気あり</v>
      </c>
      <c r="G2427">
        <f xml:space="preserve">
IF(A2427="","",
IFERROR(
INDEX(中間シート!$B:$CB,
MATCH(A2427&amp;B2427,中間シート!$A$1:$A$149,0),
MATCH(F2427,中間シート!$B$2:$CB$2,0)
),
"")
)</f>
        <v>0</v>
      </c>
      <c r="H2427">
        <f t="shared" si="111"/>
        <v>0</v>
      </c>
      <c r="I2427" t="str">
        <f t="shared" si="112"/>
        <v/>
      </c>
      <c r="J2427">
        <f xml:space="preserve">
_xlfn.SWITCH(E2427,
"良好サイン",H2427*VLOOKUP(F2427,参照用!$P$2:$Q$55,2,0),
"注意サイン",H2427*VLOOKUP(F2427,参照用!$P$2:$Q$55,2,0),
""
)</f>
        <v>0</v>
      </c>
      <c r="K2427" s="20">
        <f t="shared" si="113"/>
        <v>60</v>
      </c>
    </row>
    <row r="2428" spans="1:11" x14ac:dyDescent="0.2">
      <c r="A2428" s="8">
        <f>IF(INDEX(中間シート!B$1:B$149,QUOTIENT(ROW(A2428)-2, 参照用!$J$12) + 3,1)&gt;0,
INDEX(中間シート!B$1:B$149,QUOTIENT(ROW(A2428)-2, 参照用!$J$12) + 3,1),
"")</f>
        <v>46046</v>
      </c>
      <c r="B2428" s="8" t="str">
        <f>IF(INDEX(中間シート!D$1:D$149,QUOTIENT(ROW(B2428)-2, 参照用!$J$12) + 3,1)&gt;0,
INDEX(中間シート!D$1:D$149,QUOTIENT(ROW(B2428)-2, 参照用!$J$12) + 3,1),
"")</f>
        <v>朝</v>
      </c>
      <c r="C2428" s="8" t="str">
        <f>INDEX(中間シート!$A$1:$AZ$149,MATCH(A2428&amp;B2428,中間シート!$A$1:$A$149,0),MATCH(C$1,中間シート!$A$2:$AZ$2,0))</f>
        <v/>
      </c>
      <c r="D2428" s="8" t="str">
        <f>INDEX(中間シート!$A$1:$AZ$149,MATCH($A2428&amp;$B2428,中間シート!$A$1:$A$149,0),MATCH(D$1,中間シート!$A$2:$AZ$2,0))</f>
        <v/>
      </c>
      <c r="E2428" t="str">
        <f>IF(
A2428="","",
VLOOKUP(MOD(ROW(A2428)-2, 参照用!$J$12) + 1,参照用!$N$1:$P$50,2,0)
)</f>
        <v>良好サイン</v>
      </c>
      <c r="F2428" t="str">
        <f xml:space="preserve">
IF(A2428="","",
VLOOKUP(MOD(ROW(A2428)-2, 参照用!$J$12) + 1,参照用!$N$1:$P$50,3,0)
)</f>
        <v>心に余裕</v>
      </c>
      <c r="G2428">
        <f xml:space="preserve">
IF(A2428="","",
IFERROR(
INDEX(中間シート!$B:$CB,
MATCH(A2428&amp;B2428,中間シート!$A$1:$A$149,0),
MATCH(F2428,中間シート!$B$2:$CB$2,0)
),
"")
)</f>
        <v>0</v>
      </c>
      <c r="H2428">
        <f t="shared" si="111"/>
        <v>0</v>
      </c>
      <c r="I2428" t="str">
        <f t="shared" si="112"/>
        <v/>
      </c>
      <c r="J2428">
        <f xml:space="preserve">
_xlfn.SWITCH(E2428,
"良好サイン",H2428*VLOOKUP(F2428,参照用!$P$2:$Q$55,2,0),
"注意サイン",H2428*VLOOKUP(F2428,参照用!$P$2:$Q$55,2,0),
""
)</f>
        <v>0</v>
      </c>
      <c r="K2428" s="20">
        <f t="shared" si="113"/>
        <v>60</v>
      </c>
    </row>
    <row r="2429" spans="1:11" x14ac:dyDescent="0.2">
      <c r="A2429" s="8">
        <f>IF(INDEX(中間シート!B$1:B$149,QUOTIENT(ROW(A2429)-2, 参照用!$J$12) + 3,1)&gt;0,
INDEX(中間シート!B$1:B$149,QUOTIENT(ROW(A2429)-2, 参照用!$J$12) + 3,1),
"")</f>
        <v>46046</v>
      </c>
      <c r="B2429" s="8" t="str">
        <f>IF(INDEX(中間シート!D$1:D$149,QUOTIENT(ROW(B2429)-2, 参照用!$J$12) + 3,1)&gt;0,
INDEX(中間シート!D$1:D$149,QUOTIENT(ROW(B2429)-2, 参照用!$J$12) + 3,1),
"")</f>
        <v>朝</v>
      </c>
      <c r="C2429" s="8" t="str">
        <f>INDEX(中間シート!$A$1:$AZ$149,MATCH(A2429&amp;B2429,中間シート!$A$1:$A$149,0),MATCH(C$1,中間シート!$A$2:$AZ$2,0))</f>
        <v/>
      </c>
      <c r="D2429" s="8" t="str">
        <f>INDEX(中間シート!$A$1:$AZ$149,MATCH($A2429&amp;$B2429,中間シート!$A$1:$A$149,0),MATCH(D$1,中間シート!$A$2:$AZ$2,0))</f>
        <v/>
      </c>
      <c r="E2429" t="str">
        <f>IF(
A2429="","",
VLOOKUP(MOD(ROW(A2429)-2, 参照用!$J$12) + 1,参照用!$N$1:$P$50,2,0)
)</f>
        <v>良好サイン</v>
      </c>
      <c r="F2429" t="str">
        <f xml:space="preserve">
IF(A2429="","",
VLOOKUP(MOD(ROW(A2429)-2, 参照用!$J$12) + 1,参照用!$N$1:$P$50,3,0)
)</f>
        <v>イキイキ</v>
      </c>
      <c r="G2429">
        <f xml:space="preserve">
IF(A2429="","",
IFERROR(
INDEX(中間シート!$B:$CB,
MATCH(A2429&amp;B2429,中間シート!$A$1:$A$149,0),
MATCH(F2429,中間シート!$B$2:$CB$2,0)
),
"")
)</f>
        <v>0</v>
      </c>
      <c r="H2429">
        <f t="shared" si="111"/>
        <v>0</v>
      </c>
      <c r="I2429" t="str">
        <f t="shared" si="112"/>
        <v/>
      </c>
      <c r="J2429">
        <f xml:space="preserve">
_xlfn.SWITCH(E2429,
"良好サイン",H2429*VLOOKUP(F2429,参照用!$P$2:$Q$55,2,0),
"注意サイン",H2429*VLOOKUP(F2429,参照用!$P$2:$Q$55,2,0),
""
)</f>
        <v>0</v>
      </c>
      <c r="K2429" s="20">
        <f t="shared" si="113"/>
        <v>60</v>
      </c>
    </row>
    <row r="2430" spans="1:11" x14ac:dyDescent="0.2">
      <c r="A2430" s="8">
        <f>IF(INDEX(中間シート!B$1:B$149,QUOTIENT(ROW(A2430)-2, 参照用!$J$12) + 3,1)&gt;0,
INDEX(中間シート!B$1:B$149,QUOTIENT(ROW(A2430)-2, 参照用!$J$12) + 3,1),
"")</f>
        <v>46046</v>
      </c>
      <c r="B2430" s="8" t="str">
        <f>IF(INDEX(中間シート!D$1:D$149,QUOTIENT(ROW(B2430)-2, 参照用!$J$12) + 3,1)&gt;0,
INDEX(中間シート!D$1:D$149,QUOTIENT(ROW(B2430)-2, 参照用!$J$12) + 3,1),
"")</f>
        <v>朝</v>
      </c>
      <c r="C2430" s="8" t="str">
        <f>INDEX(中間シート!$A$1:$AZ$149,MATCH(A2430&amp;B2430,中間シート!$A$1:$A$149,0),MATCH(C$1,中間シート!$A$2:$AZ$2,0))</f>
        <v/>
      </c>
      <c r="D2430" s="8" t="str">
        <f>INDEX(中間シート!$A$1:$AZ$149,MATCH($A2430&amp;$B2430,中間シート!$A$1:$A$149,0),MATCH(D$1,中間シート!$A$2:$AZ$2,0))</f>
        <v/>
      </c>
      <c r="E2430" t="str">
        <f>IF(
A2430="","",
VLOOKUP(MOD(ROW(A2430)-2, 参照用!$J$12) + 1,参照用!$N$1:$P$50,2,0)
)</f>
        <v>良好サイン</v>
      </c>
      <c r="F2430" t="str">
        <f xml:space="preserve">
IF(A2430="","",
VLOOKUP(MOD(ROW(A2430)-2, 参照用!$J$12) + 1,参照用!$N$1:$P$50,3,0)
)</f>
        <v>活動的</v>
      </c>
      <c r="G2430">
        <f xml:space="preserve">
IF(A2430="","",
IFERROR(
INDEX(中間シート!$B:$CB,
MATCH(A2430&amp;B2430,中間シート!$A$1:$A$149,0),
MATCH(F2430,中間シート!$B$2:$CB$2,0)
),
"")
)</f>
        <v>0</v>
      </c>
      <c r="H2430">
        <f t="shared" si="111"/>
        <v>0</v>
      </c>
      <c r="I2430" t="str">
        <f t="shared" si="112"/>
        <v/>
      </c>
      <c r="J2430">
        <f xml:space="preserve">
_xlfn.SWITCH(E2430,
"良好サイン",H2430*VLOOKUP(F2430,参照用!$P$2:$Q$55,2,0),
"注意サイン",H2430*VLOOKUP(F2430,参照用!$P$2:$Q$55,2,0),
""
)</f>
        <v>0</v>
      </c>
      <c r="K2430" s="20">
        <f t="shared" si="113"/>
        <v>60</v>
      </c>
    </row>
    <row r="2431" spans="1:11" x14ac:dyDescent="0.2">
      <c r="A2431" s="8">
        <f>IF(INDEX(中間シート!B$1:B$149,QUOTIENT(ROW(A2431)-2, 参照用!$J$12) + 3,1)&gt;0,
INDEX(中間シート!B$1:B$149,QUOTIENT(ROW(A2431)-2, 参照用!$J$12) + 3,1),
"")</f>
        <v>46046</v>
      </c>
      <c r="B2431" s="8" t="str">
        <f>IF(INDEX(中間シート!D$1:D$149,QUOTIENT(ROW(B2431)-2, 参照用!$J$12) + 3,1)&gt;0,
INDEX(中間シート!D$1:D$149,QUOTIENT(ROW(B2431)-2, 参照用!$J$12) + 3,1),
"")</f>
        <v>朝</v>
      </c>
      <c r="C2431" s="8" t="str">
        <f>INDEX(中間シート!$A$1:$AZ$149,MATCH(A2431&amp;B2431,中間シート!$A$1:$A$149,0),MATCH(C$1,中間シート!$A$2:$AZ$2,0))</f>
        <v/>
      </c>
      <c r="D2431" s="8" t="str">
        <f>INDEX(中間シート!$A$1:$AZ$149,MATCH($A2431&amp;$B2431,中間シート!$A$1:$A$149,0),MATCH(D$1,中間シート!$A$2:$AZ$2,0))</f>
        <v/>
      </c>
      <c r="E2431" t="str">
        <f>IF(
A2431="","",
VLOOKUP(MOD(ROW(A2431)-2, 参照用!$J$12) + 1,参照用!$N$1:$P$50,2,0)
)</f>
        <v>注意サイン</v>
      </c>
      <c r="F2431" t="str">
        <f xml:space="preserve">
IF(A2431="","",
VLOOKUP(MOD(ROW(A2431)-2, 参照用!$J$12) + 1,参照用!$N$1:$P$50,3,0)
)</f>
        <v>ため息が増加</v>
      </c>
      <c r="G2431">
        <f xml:space="preserve">
IF(A2431="","",
IFERROR(
INDEX(中間シート!$B:$CB,
MATCH(A2431&amp;B2431,中間シート!$A$1:$A$149,0),
MATCH(F2431,中間シート!$B$2:$CB$2,0)
),
"")
)</f>
        <v>0</v>
      </c>
      <c r="H2431">
        <f t="shared" si="111"/>
        <v>0</v>
      </c>
      <c r="I2431" t="str">
        <f t="shared" si="112"/>
        <v/>
      </c>
      <c r="J2431">
        <f xml:space="preserve">
_xlfn.SWITCH(E2431,
"良好サイン",H2431*VLOOKUP(F2431,参照用!$P$2:$Q$55,2,0),
"注意サイン",H2431*VLOOKUP(F2431,参照用!$P$2:$Q$55,2,0),
""
)</f>
        <v>0</v>
      </c>
      <c r="K2431" s="20">
        <f t="shared" si="113"/>
        <v>60</v>
      </c>
    </row>
    <row r="2432" spans="1:11" x14ac:dyDescent="0.2">
      <c r="A2432" s="8">
        <f>IF(INDEX(中間シート!B$1:B$149,QUOTIENT(ROW(A2432)-2, 参照用!$J$12) + 3,1)&gt;0,
INDEX(中間シート!B$1:B$149,QUOTIENT(ROW(A2432)-2, 参照用!$J$12) + 3,1),
"")</f>
        <v>46046</v>
      </c>
      <c r="B2432" s="8" t="str">
        <f>IF(INDEX(中間シート!D$1:D$149,QUOTIENT(ROW(B2432)-2, 参照用!$J$12) + 3,1)&gt;0,
INDEX(中間シート!D$1:D$149,QUOTIENT(ROW(B2432)-2, 参照用!$J$12) + 3,1),
"")</f>
        <v>朝</v>
      </c>
      <c r="C2432" s="8" t="str">
        <f>INDEX(中間シート!$A$1:$AZ$149,MATCH(A2432&amp;B2432,中間シート!$A$1:$A$149,0),MATCH(C$1,中間シート!$A$2:$AZ$2,0))</f>
        <v/>
      </c>
      <c r="D2432" s="8" t="str">
        <f>INDEX(中間シート!$A$1:$AZ$149,MATCH($A2432&amp;$B2432,中間シート!$A$1:$A$149,0),MATCH(D$1,中間シート!$A$2:$AZ$2,0))</f>
        <v/>
      </c>
      <c r="E2432" t="str">
        <f>IF(
A2432="","",
VLOOKUP(MOD(ROW(A2432)-2, 参照用!$J$12) + 1,参照用!$N$1:$P$50,2,0)
)</f>
        <v>注意サイン</v>
      </c>
      <c r="F2432" t="str">
        <f xml:space="preserve">
IF(A2432="","",
VLOOKUP(MOD(ROW(A2432)-2, 参照用!$J$12) + 1,参照用!$N$1:$P$50,3,0)
)</f>
        <v>もやもや</v>
      </c>
      <c r="G2432">
        <f xml:space="preserve">
IF(A2432="","",
IFERROR(
INDEX(中間シート!$B:$CB,
MATCH(A2432&amp;B2432,中間シート!$A$1:$A$149,0),
MATCH(F2432,中間シート!$B$2:$CB$2,0)
),
"")
)</f>
        <v>0</v>
      </c>
      <c r="H2432">
        <f t="shared" si="111"/>
        <v>0</v>
      </c>
      <c r="I2432" t="str">
        <f t="shared" si="112"/>
        <v/>
      </c>
      <c r="J2432">
        <f xml:space="preserve">
_xlfn.SWITCH(E2432,
"良好サイン",H2432*VLOOKUP(F2432,参照用!$P$2:$Q$55,2,0),
"注意サイン",H2432*VLOOKUP(F2432,参照用!$P$2:$Q$55,2,0),
""
)</f>
        <v>0</v>
      </c>
      <c r="K2432" s="20">
        <f t="shared" si="113"/>
        <v>60</v>
      </c>
    </row>
    <row r="2433" spans="1:11" x14ac:dyDescent="0.2">
      <c r="A2433" s="8">
        <f>IF(INDEX(中間シート!B$1:B$149,QUOTIENT(ROW(A2433)-2, 参照用!$J$12) + 3,1)&gt;0,
INDEX(中間シート!B$1:B$149,QUOTIENT(ROW(A2433)-2, 参照用!$J$12) + 3,1),
"")</f>
        <v>46046</v>
      </c>
      <c r="B2433" s="8" t="str">
        <f>IF(INDEX(中間シート!D$1:D$149,QUOTIENT(ROW(B2433)-2, 参照用!$J$12) + 3,1)&gt;0,
INDEX(中間シート!D$1:D$149,QUOTIENT(ROW(B2433)-2, 参照用!$J$12) + 3,1),
"")</f>
        <v>朝</v>
      </c>
      <c r="C2433" s="8" t="str">
        <f>INDEX(中間シート!$A$1:$AZ$149,MATCH(A2433&amp;B2433,中間シート!$A$1:$A$149,0),MATCH(C$1,中間シート!$A$2:$AZ$2,0))</f>
        <v/>
      </c>
      <c r="D2433" s="8" t="str">
        <f>INDEX(中間シート!$A$1:$AZ$149,MATCH($A2433&amp;$B2433,中間シート!$A$1:$A$149,0),MATCH(D$1,中間シート!$A$2:$AZ$2,0))</f>
        <v/>
      </c>
      <c r="E2433" t="str">
        <f>IF(
A2433="","",
VLOOKUP(MOD(ROW(A2433)-2, 参照用!$J$12) + 1,参照用!$N$1:$P$50,2,0)
)</f>
        <v>注意サイン</v>
      </c>
      <c r="F2433" t="str">
        <f xml:space="preserve">
IF(A2433="","",
VLOOKUP(MOD(ROW(A2433)-2, 参照用!$J$12) + 1,参照用!$N$1:$P$50,3,0)
)</f>
        <v>だるい</v>
      </c>
      <c r="G2433">
        <f xml:space="preserve">
IF(A2433="","",
IFERROR(
INDEX(中間シート!$B:$CB,
MATCH(A2433&amp;B2433,中間シート!$A$1:$A$149,0),
MATCH(F2433,中間シート!$B$2:$CB$2,0)
),
"")
)</f>
        <v>0</v>
      </c>
      <c r="H2433">
        <f t="shared" si="111"/>
        <v>0</v>
      </c>
      <c r="I2433" t="str">
        <f t="shared" si="112"/>
        <v/>
      </c>
      <c r="J2433">
        <f xml:space="preserve">
_xlfn.SWITCH(E2433,
"良好サイン",H2433*VLOOKUP(F2433,参照用!$P$2:$Q$55,2,0),
"注意サイン",H2433*VLOOKUP(F2433,参照用!$P$2:$Q$55,2,0),
""
)</f>
        <v>0</v>
      </c>
      <c r="K2433" s="20">
        <f t="shared" si="113"/>
        <v>60</v>
      </c>
    </row>
    <row r="2434" spans="1:11" x14ac:dyDescent="0.2">
      <c r="A2434" s="8">
        <f>IF(INDEX(中間シート!B$1:B$149,QUOTIENT(ROW(A2434)-2, 参照用!$J$12) + 3,1)&gt;0,
INDEX(中間シート!B$1:B$149,QUOTIENT(ROW(A2434)-2, 参照用!$J$12) + 3,1),
"")</f>
        <v>46046</v>
      </c>
      <c r="B2434" s="8" t="str">
        <f>IF(INDEX(中間シート!D$1:D$149,QUOTIENT(ROW(B2434)-2, 参照用!$J$12) + 3,1)&gt;0,
INDEX(中間シート!D$1:D$149,QUOTIENT(ROW(B2434)-2, 参照用!$J$12) + 3,1),
"")</f>
        <v>朝</v>
      </c>
      <c r="C2434" s="8" t="str">
        <f>INDEX(中間シート!$A$1:$AZ$149,MATCH(A2434&amp;B2434,中間シート!$A$1:$A$149,0),MATCH(C$1,中間シート!$A$2:$AZ$2,0))</f>
        <v/>
      </c>
      <c r="D2434" s="8" t="str">
        <f>INDEX(中間シート!$A$1:$AZ$149,MATCH($A2434&amp;$B2434,中間シート!$A$1:$A$149,0),MATCH(D$1,中間シート!$A$2:$AZ$2,0))</f>
        <v/>
      </c>
      <c r="E2434" t="str">
        <f>IF(
A2434="","",
VLOOKUP(MOD(ROW(A2434)-2, 参照用!$J$12) + 1,参照用!$N$1:$P$50,2,0)
)</f>
        <v>注意サイン</v>
      </c>
      <c r="F2434" t="str">
        <f xml:space="preserve">
IF(A2434="","",
VLOOKUP(MOD(ROW(A2434)-2, 参照用!$J$12) + 1,参照用!$N$1:$P$50,3,0)
)</f>
        <v>ぼーっとする</v>
      </c>
      <c r="G2434">
        <f xml:space="preserve">
IF(A2434="","",
IFERROR(
INDEX(中間シート!$B:$CB,
MATCH(A2434&amp;B2434,中間シート!$A$1:$A$149,0),
MATCH(F2434,中間シート!$B$2:$CB$2,0)
),
"")
)</f>
        <v>0</v>
      </c>
      <c r="H2434">
        <f t="shared" si="111"/>
        <v>0</v>
      </c>
      <c r="I2434" t="str">
        <f t="shared" si="112"/>
        <v/>
      </c>
      <c r="J2434">
        <f xml:space="preserve">
_xlfn.SWITCH(E2434,
"良好サイン",H2434*VLOOKUP(F2434,参照用!$P$2:$Q$55,2,0),
"注意サイン",H2434*VLOOKUP(F2434,参照用!$P$2:$Q$55,2,0),
""
)</f>
        <v>0</v>
      </c>
      <c r="K2434" s="20">
        <f t="shared" si="113"/>
        <v>60</v>
      </c>
    </row>
    <row r="2435" spans="1:11" x14ac:dyDescent="0.2">
      <c r="A2435" s="8">
        <f>IF(INDEX(中間シート!B$1:B$149,QUOTIENT(ROW(A2435)-2, 参照用!$J$12) + 3,1)&gt;0,
INDEX(中間シート!B$1:B$149,QUOTIENT(ROW(A2435)-2, 参照用!$J$12) + 3,1),
"")</f>
        <v>46046</v>
      </c>
      <c r="B2435" s="8" t="str">
        <f>IF(INDEX(中間シート!D$1:D$149,QUOTIENT(ROW(B2435)-2, 参照用!$J$12) + 3,1)&gt;0,
INDEX(中間シート!D$1:D$149,QUOTIENT(ROW(B2435)-2, 参照用!$J$12) + 3,1),
"")</f>
        <v>朝</v>
      </c>
      <c r="C2435" s="8" t="str">
        <f>INDEX(中間シート!$A$1:$AZ$149,MATCH(A2435&amp;B2435,中間シート!$A$1:$A$149,0),MATCH(C$1,中間シート!$A$2:$AZ$2,0))</f>
        <v/>
      </c>
      <c r="D2435" s="8" t="str">
        <f>INDEX(中間シート!$A$1:$AZ$149,MATCH($A2435&amp;$B2435,中間シート!$A$1:$A$149,0),MATCH(D$1,中間シート!$A$2:$AZ$2,0))</f>
        <v/>
      </c>
      <c r="E2435" t="str">
        <f>IF(
A2435="","",
VLOOKUP(MOD(ROW(A2435)-2, 参照用!$J$12) + 1,参照用!$N$1:$P$50,2,0)
)</f>
        <v>注意サイン</v>
      </c>
      <c r="F2435" t="str">
        <f xml:space="preserve">
IF(A2435="","",
VLOOKUP(MOD(ROW(A2435)-2, 参照用!$J$12) + 1,参照用!$N$1:$P$50,3,0)
)</f>
        <v>協調性が低下</v>
      </c>
      <c r="G2435">
        <f xml:space="preserve">
IF(A2435="","",
IFERROR(
INDEX(中間シート!$B:$CB,
MATCH(A2435&amp;B2435,中間シート!$A$1:$A$149,0),
MATCH(F2435,中間シート!$B$2:$CB$2,0)
),
"")
)</f>
        <v>0</v>
      </c>
      <c r="H2435">
        <f t="shared" ref="H2435:H2498" si="114">IFERROR(IF(VALUE(G2435)&gt;100,"",VALUE(G2435)),"")</f>
        <v>0</v>
      </c>
      <c r="I2435" t="str">
        <f t="shared" ref="I2435:I2498" si="115">IF(H2435="",G2435,"")</f>
        <v/>
      </c>
      <c r="J2435">
        <f xml:space="preserve">
_xlfn.SWITCH(E2435,
"良好サイン",H2435*VLOOKUP(F2435,参照用!$P$2:$Q$55,2,0),
"注意サイン",H2435*VLOOKUP(F2435,参照用!$P$2:$Q$55,2,0),
""
)</f>
        <v>0</v>
      </c>
      <c r="K2435" s="20">
        <f t="shared" ref="K2435:K2498" si="116">IFERROR(IF(A2435="","",(60+SUMIFS($J$1:$J$3999,$A$1:$A$3999,A2435,$B$1:$B$3999,B2435)))
/
(1+SUMIFS(H:H,A:A,A2435,B:B,B2435,E:E,"悪化サイン")),"")</f>
        <v>60</v>
      </c>
    </row>
    <row r="2436" spans="1:11" x14ac:dyDescent="0.2">
      <c r="A2436" s="8">
        <f>IF(INDEX(中間シート!B$1:B$149,QUOTIENT(ROW(A2436)-2, 参照用!$J$12) + 3,1)&gt;0,
INDEX(中間シート!B$1:B$149,QUOTIENT(ROW(A2436)-2, 参照用!$J$12) + 3,1),
"")</f>
        <v>46046</v>
      </c>
      <c r="B2436" s="8" t="str">
        <f>IF(INDEX(中間シート!D$1:D$149,QUOTIENT(ROW(B2436)-2, 参照用!$J$12) + 3,1)&gt;0,
INDEX(中間シート!D$1:D$149,QUOTIENT(ROW(B2436)-2, 参照用!$J$12) + 3,1),
"")</f>
        <v>朝</v>
      </c>
      <c r="C2436" s="8" t="str">
        <f>INDEX(中間シート!$A$1:$AZ$149,MATCH(A2436&amp;B2436,中間シート!$A$1:$A$149,0),MATCH(C$1,中間シート!$A$2:$AZ$2,0))</f>
        <v/>
      </c>
      <c r="D2436" s="8" t="str">
        <f>INDEX(中間シート!$A$1:$AZ$149,MATCH($A2436&amp;$B2436,中間シート!$A$1:$A$149,0),MATCH(D$1,中間シート!$A$2:$AZ$2,0))</f>
        <v/>
      </c>
      <c r="E2436" t="str">
        <f>IF(
A2436="","",
VLOOKUP(MOD(ROW(A2436)-2, 参照用!$J$12) + 1,参照用!$N$1:$P$50,2,0)
)</f>
        <v>注意サイン</v>
      </c>
      <c r="F2436" t="str">
        <f xml:space="preserve">
IF(A2436="","",
VLOOKUP(MOD(ROW(A2436)-2, 参照用!$J$12) + 1,参照用!$N$1:$P$50,3,0)
)</f>
        <v>憂鬱</v>
      </c>
      <c r="G2436">
        <f xml:space="preserve">
IF(A2436="","",
IFERROR(
INDEX(中間シート!$B:$CB,
MATCH(A2436&amp;B2436,中間シート!$A$1:$A$149,0),
MATCH(F2436,中間シート!$B$2:$CB$2,0)
),
"")
)</f>
        <v>0</v>
      </c>
      <c r="H2436">
        <f t="shared" si="114"/>
        <v>0</v>
      </c>
      <c r="I2436" t="str">
        <f t="shared" si="115"/>
        <v/>
      </c>
      <c r="J2436">
        <f xml:space="preserve">
_xlfn.SWITCH(E2436,
"良好サイン",H2436*VLOOKUP(F2436,参照用!$P$2:$Q$55,2,0),
"注意サイン",H2436*VLOOKUP(F2436,参照用!$P$2:$Q$55,2,0),
""
)</f>
        <v>0</v>
      </c>
      <c r="K2436" s="20">
        <f t="shared" si="116"/>
        <v>60</v>
      </c>
    </row>
    <row r="2437" spans="1:11" x14ac:dyDescent="0.2">
      <c r="A2437" s="8">
        <f>IF(INDEX(中間シート!B$1:B$149,QUOTIENT(ROW(A2437)-2, 参照用!$J$12) + 3,1)&gt;0,
INDEX(中間シート!B$1:B$149,QUOTIENT(ROW(A2437)-2, 参照用!$J$12) + 3,1),
"")</f>
        <v>46046</v>
      </c>
      <c r="B2437" s="8" t="str">
        <f>IF(INDEX(中間シート!D$1:D$149,QUOTIENT(ROW(B2437)-2, 参照用!$J$12) + 3,1)&gt;0,
INDEX(中間シート!D$1:D$149,QUOTIENT(ROW(B2437)-2, 参照用!$J$12) + 3,1),
"")</f>
        <v>朝</v>
      </c>
      <c r="C2437" s="8" t="str">
        <f>INDEX(中間シート!$A$1:$AZ$149,MATCH(A2437&amp;B2437,中間シート!$A$1:$A$149,0),MATCH(C$1,中間シート!$A$2:$AZ$2,0))</f>
        <v/>
      </c>
      <c r="D2437" s="8" t="str">
        <f>INDEX(中間シート!$A$1:$AZ$149,MATCH($A2437&amp;$B2437,中間シート!$A$1:$A$149,0),MATCH(D$1,中間シート!$A$2:$AZ$2,0))</f>
        <v/>
      </c>
      <c r="E2437" t="str">
        <f>IF(
A2437="","",
VLOOKUP(MOD(ROW(A2437)-2, 参照用!$J$12) + 1,参照用!$N$1:$P$50,2,0)
)</f>
        <v>注意サイン</v>
      </c>
      <c r="F2437" t="str">
        <f xml:space="preserve">
IF(A2437="","",
VLOOKUP(MOD(ROW(A2437)-2, 参照用!$J$12) + 1,参照用!$N$1:$P$50,3,0)
)</f>
        <v>やる気が無い</v>
      </c>
      <c r="G2437">
        <f xml:space="preserve">
IF(A2437="","",
IFERROR(
INDEX(中間シート!$B:$CB,
MATCH(A2437&amp;B2437,中間シート!$A$1:$A$149,0),
MATCH(F2437,中間シート!$B$2:$CB$2,0)
),
"")
)</f>
        <v>0</v>
      </c>
      <c r="H2437">
        <f t="shared" si="114"/>
        <v>0</v>
      </c>
      <c r="I2437" t="str">
        <f t="shared" si="115"/>
        <v/>
      </c>
      <c r="J2437">
        <f xml:space="preserve">
_xlfn.SWITCH(E2437,
"良好サイン",H2437*VLOOKUP(F2437,参照用!$P$2:$Q$55,2,0),
"注意サイン",H2437*VLOOKUP(F2437,参照用!$P$2:$Q$55,2,0),
""
)</f>
        <v>0</v>
      </c>
      <c r="K2437" s="20">
        <f t="shared" si="116"/>
        <v>60</v>
      </c>
    </row>
    <row r="2438" spans="1:11" x14ac:dyDescent="0.2">
      <c r="A2438" s="8">
        <f>IF(INDEX(中間シート!B$1:B$149,QUOTIENT(ROW(A2438)-2, 参照用!$J$12) + 3,1)&gt;0,
INDEX(中間シート!B$1:B$149,QUOTIENT(ROW(A2438)-2, 参照用!$J$12) + 3,1),
"")</f>
        <v>46046</v>
      </c>
      <c r="B2438" s="8" t="str">
        <f>IF(INDEX(中間シート!D$1:D$149,QUOTIENT(ROW(B2438)-2, 参照用!$J$12) + 3,1)&gt;0,
INDEX(中間シート!D$1:D$149,QUOTIENT(ROW(B2438)-2, 参照用!$J$12) + 3,1),
"")</f>
        <v>朝</v>
      </c>
      <c r="C2438" s="8" t="str">
        <f>INDEX(中間シート!$A$1:$AZ$149,MATCH(A2438&amp;B2438,中間シート!$A$1:$A$149,0),MATCH(C$1,中間シート!$A$2:$AZ$2,0))</f>
        <v/>
      </c>
      <c r="D2438" s="8" t="str">
        <f>INDEX(中間シート!$A$1:$AZ$149,MATCH($A2438&amp;$B2438,中間シート!$A$1:$A$149,0),MATCH(D$1,中間シート!$A$2:$AZ$2,0))</f>
        <v/>
      </c>
      <c r="E2438" t="str">
        <f>IF(
A2438="","",
VLOOKUP(MOD(ROW(A2438)-2, 参照用!$J$12) + 1,参照用!$N$1:$P$50,2,0)
)</f>
        <v>注意サイン</v>
      </c>
      <c r="F2438" t="str">
        <f xml:space="preserve">
IF(A2438="","",
VLOOKUP(MOD(ROW(A2438)-2, 参照用!$J$12) + 1,参照用!$N$1:$P$50,3,0)
)</f>
        <v>物忘れ</v>
      </c>
      <c r="G2438">
        <f xml:space="preserve">
IF(A2438="","",
IFERROR(
INDEX(中間シート!$B:$CB,
MATCH(A2438&amp;B2438,中間シート!$A$1:$A$149,0),
MATCH(F2438,中間シート!$B$2:$CB$2,0)
),
"")
)</f>
        <v>0</v>
      </c>
      <c r="H2438">
        <f t="shared" si="114"/>
        <v>0</v>
      </c>
      <c r="I2438" t="str">
        <f t="shared" si="115"/>
        <v/>
      </c>
      <c r="J2438">
        <f xml:space="preserve">
_xlfn.SWITCH(E2438,
"良好サイン",H2438*VLOOKUP(F2438,参照用!$P$2:$Q$55,2,0),
"注意サイン",H2438*VLOOKUP(F2438,参照用!$P$2:$Q$55,2,0),
""
)</f>
        <v>0</v>
      </c>
      <c r="K2438" s="20">
        <f t="shared" si="116"/>
        <v>60</v>
      </c>
    </row>
    <row r="2439" spans="1:11" x14ac:dyDescent="0.2">
      <c r="A2439" s="8">
        <f>IF(INDEX(中間シート!B$1:B$149,QUOTIENT(ROW(A2439)-2, 参照用!$J$12) + 3,1)&gt;0,
INDEX(中間シート!B$1:B$149,QUOTIENT(ROW(A2439)-2, 参照用!$J$12) + 3,1),
"")</f>
        <v>46046</v>
      </c>
      <c r="B2439" s="8" t="str">
        <f>IF(INDEX(中間シート!D$1:D$149,QUOTIENT(ROW(B2439)-2, 参照用!$J$12) + 3,1)&gt;0,
INDEX(中間シート!D$1:D$149,QUOTIENT(ROW(B2439)-2, 参照用!$J$12) + 3,1),
"")</f>
        <v>朝</v>
      </c>
      <c r="C2439" s="8" t="str">
        <f>INDEX(中間シート!$A$1:$AZ$149,MATCH(A2439&amp;B2439,中間シート!$A$1:$A$149,0),MATCH(C$1,中間シート!$A$2:$AZ$2,0))</f>
        <v/>
      </c>
      <c r="D2439" s="8" t="str">
        <f>INDEX(中間シート!$A$1:$AZ$149,MATCH($A2439&amp;$B2439,中間シート!$A$1:$A$149,0),MATCH(D$1,中間シート!$A$2:$AZ$2,0))</f>
        <v/>
      </c>
      <c r="E2439" t="str">
        <f>IF(
A2439="","",
VLOOKUP(MOD(ROW(A2439)-2, 参照用!$J$12) + 1,参照用!$N$1:$P$50,2,0)
)</f>
        <v>悪化サイン</v>
      </c>
      <c r="F2439" t="str">
        <f xml:space="preserve">
IF(A2439="","",
VLOOKUP(MOD(ROW(A2439)-2, 参照用!$J$12) + 1,参照用!$N$1:$P$50,3,0)
)</f>
        <v>イライラ</v>
      </c>
      <c r="G2439">
        <f xml:space="preserve">
IF(A2439="","",
IFERROR(
INDEX(中間シート!$B:$CB,
MATCH(A2439&amp;B2439,中間シート!$A$1:$A$149,0),
MATCH(F2439,中間シート!$B$2:$CB$2,0)
),
"")
)</f>
        <v>0</v>
      </c>
      <c r="H2439">
        <f t="shared" si="114"/>
        <v>0</v>
      </c>
      <c r="I2439" t="str">
        <f t="shared" si="115"/>
        <v/>
      </c>
      <c r="J2439" t="str">
        <f xml:space="preserve">
_xlfn.SWITCH(E2439,
"良好サイン",H2439*VLOOKUP(F2439,参照用!$P$2:$Q$55,2,0),
"注意サイン",H2439*VLOOKUP(F2439,参照用!$P$2:$Q$55,2,0),
""
)</f>
        <v/>
      </c>
      <c r="K2439" s="20">
        <f t="shared" si="116"/>
        <v>60</v>
      </c>
    </row>
    <row r="2440" spans="1:11" x14ac:dyDescent="0.2">
      <c r="A2440" s="8">
        <f>IF(INDEX(中間シート!B$1:B$149,QUOTIENT(ROW(A2440)-2, 参照用!$J$12) + 3,1)&gt;0,
INDEX(中間シート!B$1:B$149,QUOTIENT(ROW(A2440)-2, 参照用!$J$12) + 3,1),
"")</f>
        <v>46046</v>
      </c>
      <c r="B2440" s="8" t="str">
        <f>IF(INDEX(中間シート!D$1:D$149,QUOTIENT(ROW(B2440)-2, 参照用!$J$12) + 3,1)&gt;0,
INDEX(中間シート!D$1:D$149,QUOTIENT(ROW(B2440)-2, 参照用!$J$12) + 3,1),
"")</f>
        <v>朝</v>
      </c>
      <c r="C2440" s="8" t="str">
        <f>INDEX(中間シート!$A$1:$AZ$149,MATCH(A2440&amp;B2440,中間シート!$A$1:$A$149,0),MATCH(C$1,中間シート!$A$2:$AZ$2,0))</f>
        <v/>
      </c>
      <c r="D2440" s="8" t="str">
        <f>INDEX(中間シート!$A$1:$AZ$149,MATCH($A2440&amp;$B2440,中間シート!$A$1:$A$149,0),MATCH(D$1,中間シート!$A$2:$AZ$2,0))</f>
        <v/>
      </c>
      <c r="E2440" t="str">
        <f>IF(
A2440="","",
VLOOKUP(MOD(ROW(A2440)-2, 参照用!$J$12) + 1,参照用!$N$1:$P$50,2,0)
)</f>
        <v>悪化サイン</v>
      </c>
      <c r="F2440" t="str">
        <f xml:space="preserve">
IF(A2440="","",
VLOOKUP(MOD(ROW(A2440)-2, 参照用!$J$12) + 1,参照用!$N$1:$P$50,3,0)
)</f>
        <v>恐怖心</v>
      </c>
      <c r="G2440">
        <f xml:space="preserve">
IF(A2440="","",
IFERROR(
INDEX(中間シート!$B:$CB,
MATCH(A2440&amp;B2440,中間シート!$A$1:$A$149,0),
MATCH(F2440,中間シート!$B$2:$CB$2,0)
),
"")
)</f>
        <v>0</v>
      </c>
      <c r="H2440">
        <f t="shared" si="114"/>
        <v>0</v>
      </c>
      <c r="I2440" t="str">
        <f t="shared" si="115"/>
        <v/>
      </c>
      <c r="J2440" t="str">
        <f xml:space="preserve">
_xlfn.SWITCH(E2440,
"良好サイン",H2440*VLOOKUP(F2440,参照用!$P$2:$Q$55,2,0),
"注意サイン",H2440*VLOOKUP(F2440,参照用!$P$2:$Q$55,2,0),
""
)</f>
        <v/>
      </c>
      <c r="K2440" s="20">
        <f t="shared" si="116"/>
        <v>60</v>
      </c>
    </row>
    <row r="2441" spans="1:11" x14ac:dyDescent="0.2">
      <c r="A2441" s="8">
        <f>IF(INDEX(中間シート!B$1:B$149,QUOTIENT(ROW(A2441)-2, 参照用!$J$12) + 3,1)&gt;0,
INDEX(中間シート!B$1:B$149,QUOTIENT(ROW(A2441)-2, 参照用!$J$12) + 3,1),
"")</f>
        <v>46046</v>
      </c>
      <c r="B2441" s="8" t="str">
        <f>IF(INDEX(中間シート!D$1:D$149,QUOTIENT(ROW(B2441)-2, 参照用!$J$12) + 3,1)&gt;0,
INDEX(中間シート!D$1:D$149,QUOTIENT(ROW(B2441)-2, 参照用!$J$12) + 3,1),
"")</f>
        <v>朝</v>
      </c>
      <c r="C2441" s="8" t="str">
        <f>INDEX(中間シート!$A$1:$AZ$149,MATCH(A2441&amp;B2441,中間シート!$A$1:$A$149,0),MATCH(C$1,中間シート!$A$2:$AZ$2,0))</f>
        <v/>
      </c>
      <c r="D2441" s="8" t="str">
        <f>INDEX(中間シート!$A$1:$AZ$149,MATCH($A2441&amp;$B2441,中間シート!$A$1:$A$149,0),MATCH(D$1,中間シート!$A$2:$AZ$2,0))</f>
        <v/>
      </c>
      <c r="E2441" t="str">
        <f>IF(
A2441="","",
VLOOKUP(MOD(ROW(A2441)-2, 参照用!$J$12) + 1,参照用!$N$1:$P$50,2,0)
)</f>
        <v>悪化サイン</v>
      </c>
      <c r="F2441" t="str">
        <f xml:space="preserve">
IF(A2441="","",
VLOOKUP(MOD(ROW(A2441)-2, 参照用!$J$12) + 1,参照用!$N$1:$P$50,3,0)
)</f>
        <v>外出不可</v>
      </c>
      <c r="G2441">
        <f xml:space="preserve">
IF(A2441="","",
IFERROR(
INDEX(中間シート!$B:$CB,
MATCH(A2441&amp;B2441,中間シート!$A$1:$A$149,0),
MATCH(F2441,中間シート!$B$2:$CB$2,0)
),
"")
)</f>
        <v>0</v>
      </c>
      <c r="H2441">
        <f t="shared" si="114"/>
        <v>0</v>
      </c>
      <c r="I2441" t="str">
        <f t="shared" si="115"/>
        <v/>
      </c>
      <c r="J2441" t="str">
        <f xml:space="preserve">
_xlfn.SWITCH(E2441,
"良好サイン",H2441*VLOOKUP(F2441,参照用!$P$2:$Q$55,2,0),
"注意サイン",H2441*VLOOKUP(F2441,参照用!$P$2:$Q$55,2,0),
""
)</f>
        <v/>
      </c>
      <c r="K2441" s="20">
        <f t="shared" si="116"/>
        <v>60</v>
      </c>
    </row>
    <row r="2442" spans="1:11" x14ac:dyDescent="0.2">
      <c r="A2442" s="8">
        <f>IF(INDEX(中間シート!B$1:B$149,QUOTIENT(ROW(A2442)-2, 参照用!$J$12) + 3,1)&gt;0,
INDEX(中間シート!B$1:B$149,QUOTIENT(ROW(A2442)-2, 参照用!$J$12) + 3,1),
"")</f>
        <v>46046</v>
      </c>
      <c r="B2442" s="8" t="str">
        <f>IF(INDEX(中間シート!D$1:D$149,QUOTIENT(ROW(B2442)-2, 参照用!$J$12) + 3,1)&gt;0,
INDEX(中間シート!D$1:D$149,QUOTIENT(ROW(B2442)-2, 参照用!$J$12) + 3,1),
"")</f>
        <v>朝</v>
      </c>
      <c r="C2442" s="8" t="str">
        <f>INDEX(中間シート!$A$1:$AZ$149,MATCH(A2442&amp;B2442,中間シート!$A$1:$A$149,0),MATCH(C$1,中間シート!$A$2:$AZ$2,0))</f>
        <v/>
      </c>
      <c r="D2442" s="8" t="str">
        <f>INDEX(中間シート!$A$1:$AZ$149,MATCH($A2442&amp;$B2442,中間シート!$A$1:$A$149,0),MATCH(D$1,中間シート!$A$2:$AZ$2,0))</f>
        <v/>
      </c>
      <c r="E2442" t="str">
        <f>IF(
A2442="","",
VLOOKUP(MOD(ROW(A2442)-2, 参照用!$J$12) + 1,参照用!$N$1:$P$50,2,0)
)</f>
        <v>悪化サイン</v>
      </c>
      <c r="F2442" t="str">
        <f xml:space="preserve">
IF(A2442="","",
VLOOKUP(MOD(ROW(A2442)-2, 参照用!$J$12) + 1,参照用!$N$1:$P$50,3,0)
)</f>
        <v>思考不能</v>
      </c>
      <c r="G2442">
        <f xml:space="preserve">
IF(A2442="","",
IFERROR(
INDEX(中間シート!$B:$CB,
MATCH(A2442&amp;B2442,中間シート!$A$1:$A$149,0),
MATCH(F2442,中間シート!$B$2:$CB$2,0)
),
"")
)</f>
        <v>0</v>
      </c>
      <c r="H2442">
        <f t="shared" si="114"/>
        <v>0</v>
      </c>
      <c r="I2442" t="str">
        <f t="shared" si="115"/>
        <v/>
      </c>
      <c r="J2442" t="str">
        <f xml:space="preserve">
_xlfn.SWITCH(E2442,
"良好サイン",H2442*VLOOKUP(F2442,参照用!$P$2:$Q$55,2,0),
"注意サイン",H2442*VLOOKUP(F2442,参照用!$P$2:$Q$55,2,0),
""
)</f>
        <v/>
      </c>
      <c r="K2442" s="20">
        <f t="shared" si="116"/>
        <v>60</v>
      </c>
    </row>
    <row r="2443" spans="1:11" x14ac:dyDescent="0.2">
      <c r="A2443" s="8">
        <f>IF(INDEX(中間シート!B$1:B$149,QUOTIENT(ROW(A2443)-2, 参照用!$J$12) + 3,1)&gt;0,
INDEX(中間シート!B$1:B$149,QUOTIENT(ROW(A2443)-2, 参照用!$J$12) + 3,1),
"")</f>
        <v>46046</v>
      </c>
      <c r="B2443" s="8" t="str">
        <f>IF(INDEX(中間シート!D$1:D$149,QUOTIENT(ROW(B2443)-2, 参照用!$J$12) + 3,1)&gt;0,
INDEX(中間シート!D$1:D$149,QUOTIENT(ROW(B2443)-2, 参照用!$J$12) + 3,1),
"")</f>
        <v>朝</v>
      </c>
      <c r="C2443" s="8" t="str">
        <f>INDEX(中間シート!$A$1:$AZ$149,MATCH(A2443&amp;B2443,中間シート!$A$1:$A$149,0),MATCH(C$1,中間シート!$A$2:$AZ$2,0))</f>
        <v/>
      </c>
      <c r="D2443" s="8" t="str">
        <f>INDEX(中間シート!$A$1:$AZ$149,MATCH($A2443&amp;$B2443,中間シート!$A$1:$A$149,0),MATCH(D$1,中間シート!$A$2:$AZ$2,0))</f>
        <v/>
      </c>
      <c r="E2443" t="str">
        <f>IF(
A2443="","",
VLOOKUP(MOD(ROW(A2443)-2, 参照用!$J$12) + 1,参照用!$N$1:$P$50,2,0)
)</f>
        <v>悪化サイン</v>
      </c>
      <c r="F2443" t="str">
        <f xml:space="preserve">
IF(A2443="","",
VLOOKUP(MOD(ROW(A2443)-2, 参照用!$J$12) + 1,参照用!$N$1:$P$50,3,0)
)</f>
        <v>人間不信</v>
      </c>
      <c r="G2443">
        <f xml:space="preserve">
IF(A2443="","",
IFERROR(
INDEX(中間シート!$B:$CB,
MATCH(A2443&amp;B2443,中間シート!$A$1:$A$149,0),
MATCH(F2443,中間シート!$B$2:$CB$2,0)
),
"")
)</f>
        <v>0</v>
      </c>
      <c r="H2443">
        <f t="shared" si="114"/>
        <v>0</v>
      </c>
      <c r="I2443" t="str">
        <f t="shared" si="115"/>
        <v/>
      </c>
      <c r="J2443" t="str">
        <f xml:space="preserve">
_xlfn.SWITCH(E2443,
"良好サイン",H2443*VLOOKUP(F2443,参照用!$P$2:$Q$55,2,0),
"注意サイン",H2443*VLOOKUP(F2443,参照用!$P$2:$Q$55,2,0),
""
)</f>
        <v/>
      </c>
      <c r="K2443" s="20">
        <f t="shared" si="116"/>
        <v>60</v>
      </c>
    </row>
    <row r="2444" spans="1:11" x14ac:dyDescent="0.2">
      <c r="A2444" s="8">
        <f>IF(INDEX(中間シート!B$1:B$149,QUOTIENT(ROW(A2444)-2, 参照用!$J$12) + 3,1)&gt;0,
INDEX(中間シート!B$1:B$149,QUOTIENT(ROW(A2444)-2, 参照用!$J$12) + 3,1),
"")</f>
        <v>46046</v>
      </c>
      <c r="B2444" s="8" t="str">
        <f>IF(INDEX(中間シート!D$1:D$149,QUOTIENT(ROW(B2444)-2, 参照用!$J$12) + 3,1)&gt;0,
INDEX(中間シート!D$1:D$149,QUOTIENT(ROW(B2444)-2, 参照用!$J$12) + 3,1),
"")</f>
        <v>朝</v>
      </c>
      <c r="C2444" s="8" t="str">
        <f>INDEX(中間シート!$A$1:$AZ$149,MATCH(A2444&amp;B2444,中間シート!$A$1:$A$149,0),MATCH(C$1,中間シート!$A$2:$AZ$2,0))</f>
        <v/>
      </c>
      <c r="D2444" s="8" t="str">
        <f>INDEX(中間シート!$A$1:$AZ$149,MATCH($A2444&amp;$B2444,中間シート!$A$1:$A$149,0),MATCH(D$1,中間シート!$A$2:$AZ$2,0))</f>
        <v/>
      </c>
      <c r="E2444" t="str">
        <f>IF(
A2444="","",
VLOOKUP(MOD(ROW(A2444)-2, 参照用!$J$12) + 1,参照用!$N$1:$P$50,2,0)
)</f>
        <v>悪化サイン</v>
      </c>
      <c r="F2444" t="str">
        <f xml:space="preserve">
IF(A2444="","",
VLOOKUP(MOD(ROW(A2444)-2, 参照用!$J$12) + 1,参照用!$N$1:$P$50,3,0)
)</f>
        <v>破壊衝動</v>
      </c>
      <c r="G2444">
        <f xml:space="preserve">
IF(A2444="","",
IFERROR(
INDEX(中間シート!$B:$CB,
MATCH(A2444&amp;B2444,中間シート!$A$1:$A$149,0),
MATCH(F2444,中間シート!$B$2:$CB$2,0)
),
"")
)</f>
        <v>0</v>
      </c>
      <c r="H2444">
        <f t="shared" si="114"/>
        <v>0</v>
      </c>
      <c r="I2444" t="str">
        <f t="shared" si="115"/>
        <v/>
      </c>
      <c r="J2444" t="str">
        <f xml:space="preserve">
_xlfn.SWITCH(E2444,
"良好サイン",H2444*VLOOKUP(F2444,参照用!$P$2:$Q$55,2,0),
"注意サイン",H2444*VLOOKUP(F2444,参照用!$P$2:$Q$55,2,0),
""
)</f>
        <v/>
      </c>
      <c r="K2444" s="20">
        <f t="shared" si="116"/>
        <v>60</v>
      </c>
    </row>
    <row r="2445" spans="1:11" x14ac:dyDescent="0.2">
      <c r="A2445" s="8">
        <f>IF(INDEX(中間シート!B$1:B$149,QUOTIENT(ROW(A2445)-2, 参照用!$J$12) + 3,1)&gt;0,
INDEX(中間シート!B$1:B$149,QUOTIENT(ROW(A2445)-2, 参照用!$J$12) + 3,1),
"")</f>
        <v>46046</v>
      </c>
      <c r="B2445" s="8" t="str">
        <f>IF(INDEX(中間シート!D$1:D$149,QUOTIENT(ROW(B2445)-2, 参照用!$J$12) + 3,1)&gt;0,
INDEX(中間シート!D$1:D$149,QUOTIENT(ROW(B2445)-2, 参照用!$J$12) + 3,1),
"")</f>
        <v>朝</v>
      </c>
      <c r="C2445" s="8" t="str">
        <f>INDEX(中間シート!$A$1:$AZ$149,MATCH(A2445&amp;B2445,中間シート!$A$1:$A$149,0),MATCH(C$1,中間シート!$A$2:$AZ$2,0))</f>
        <v/>
      </c>
      <c r="D2445" s="8" t="str">
        <f>INDEX(中間シート!$A$1:$AZ$149,MATCH($A2445&amp;$B2445,中間シート!$A$1:$A$149,0),MATCH(D$1,中間シート!$A$2:$AZ$2,0))</f>
        <v/>
      </c>
      <c r="E2445" t="str">
        <f>IF(
A2445="","",
VLOOKUP(MOD(ROW(A2445)-2, 参照用!$J$12) + 1,参照用!$N$1:$P$50,2,0)
)</f>
        <v>リカバリー</v>
      </c>
      <c r="F2445" t="str">
        <f xml:space="preserve">
IF(A2445="","",
VLOOKUP(MOD(ROW(A2445)-2, 参照用!$J$12) + 1,参照用!$N$1:$P$50,3,0)
)</f>
        <v>ストレッチ</v>
      </c>
      <c r="G2445">
        <f xml:space="preserve">
IF(A2445="","",
IFERROR(
INDEX(中間シート!$B:$CB,
MATCH(A2445&amp;B2445,中間シート!$A$1:$A$149,0),
MATCH(F2445,中間シート!$B$2:$CB$2,0)
),
"")
)</f>
        <v>0</v>
      </c>
      <c r="H2445">
        <f t="shared" si="114"/>
        <v>0</v>
      </c>
      <c r="I2445" t="str">
        <f t="shared" si="115"/>
        <v/>
      </c>
      <c r="J2445" t="str">
        <f xml:space="preserve">
_xlfn.SWITCH(E2445,
"良好サイン",H2445*VLOOKUP(F2445,参照用!$P$2:$Q$55,2,0),
"注意サイン",H2445*VLOOKUP(F2445,参照用!$P$2:$Q$55,2,0),
""
)</f>
        <v/>
      </c>
      <c r="K2445" s="20">
        <f t="shared" si="116"/>
        <v>60</v>
      </c>
    </row>
    <row r="2446" spans="1:11" x14ac:dyDescent="0.2">
      <c r="A2446" s="8">
        <f>IF(INDEX(中間シート!B$1:B$149,QUOTIENT(ROW(A2446)-2, 参照用!$J$12) + 3,1)&gt;0,
INDEX(中間シート!B$1:B$149,QUOTIENT(ROW(A2446)-2, 参照用!$J$12) + 3,1),
"")</f>
        <v>46046</v>
      </c>
      <c r="B2446" s="8" t="str">
        <f>IF(INDEX(中間シート!D$1:D$149,QUOTIENT(ROW(B2446)-2, 参照用!$J$12) + 3,1)&gt;0,
INDEX(中間シート!D$1:D$149,QUOTIENT(ROW(B2446)-2, 参照用!$J$12) + 3,1),
"")</f>
        <v>朝</v>
      </c>
      <c r="C2446" s="8" t="str">
        <f>INDEX(中間シート!$A$1:$AZ$149,MATCH(A2446&amp;B2446,中間シート!$A$1:$A$149,0),MATCH(C$1,中間シート!$A$2:$AZ$2,0))</f>
        <v/>
      </c>
      <c r="D2446" s="8" t="str">
        <f>INDEX(中間シート!$A$1:$AZ$149,MATCH($A2446&amp;$B2446,中間シート!$A$1:$A$149,0),MATCH(D$1,中間シート!$A$2:$AZ$2,0))</f>
        <v/>
      </c>
      <c r="E2446" t="str">
        <f>IF(
A2446="","",
VLOOKUP(MOD(ROW(A2446)-2, 参照用!$J$12) + 1,参照用!$N$1:$P$50,2,0)
)</f>
        <v>リカバリー</v>
      </c>
      <c r="F2446" t="str">
        <f xml:space="preserve">
IF(A2446="","",
VLOOKUP(MOD(ROW(A2446)-2, 参照用!$J$12) + 1,参照用!$N$1:$P$50,3,0)
)</f>
        <v>仮眠</v>
      </c>
      <c r="G2446">
        <f xml:space="preserve">
IF(A2446="","",
IFERROR(
INDEX(中間シート!$B:$CB,
MATCH(A2446&amp;B2446,中間シート!$A$1:$A$149,0),
MATCH(F2446,中間シート!$B$2:$CB$2,0)
),
"")
)</f>
        <v>0</v>
      </c>
      <c r="H2446">
        <f t="shared" si="114"/>
        <v>0</v>
      </c>
      <c r="I2446" t="str">
        <f t="shared" si="115"/>
        <v/>
      </c>
      <c r="J2446" t="str">
        <f xml:space="preserve">
_xlfn.SWITCH(E2446,
"良好サイン",H2446*VLOOKUP(F2446,参照用!$P$2:$Q$55,2,0),
"注意サイン",H2446*VLOOKUP(F2446,参照用!$P$2:$Q$55,2,0),
""
)</f>
        <v/>
      </c>
      <c r="K2446" s="20">
        <f t="shared" si="116"/>
        <v>60</v>
      </c>
    </row>
    <row r="2447" spans="1:11" x14ac:dyDescent="0.2">
      <c r="A2447" s="8">
        <f>IF(INDEX(中間シート!B$1:B$149,QUOTIENT(ROW(A2447)-2, 参照用!$J$12) + 3,1)&gt;0,
INDEX(中間シート!B$1:B$149,QUOTIENT(ROW(A2447)-2, 参照用!$J$12) + 3,1),
"")</f>
        <v>46046</v>
      </c>
      <c r="B2447" s="8" t="str">
        <f>IF(INDEX(中間シート!D$1:D$149,QUOTIENT(ROW(B2447)-2, 参照用!$J$12) + 3,1)&gt;0,
INDEX(中間シート!D$1:D$149,QUOTIENT(ROW(B2447)-2, 参照用!$J$12) + 3,1),
"")</f>
        <v>朝</v>
      </c>
      <c r="C2447" s="8" t="str">
        <f>INDEX(中間シート!$A$1:$AZ$149,MATCH(A2447&amp;B2447,中間シート!$A$1:$A$149,0),MATCH(C$1,中間シート!$A$2:$AZ$2,0))</f>
        <v/>
      </c>
      <c r="D2447" s="8" t="str">
        <f>INDEX(中間シート!$A$1:$AZ$149,MATCH($A2447&amp;$B2447,中間シート!$A$1:$A$149,0),MATCH(D$1,中間シート!$A$2:$AZ$2,0))</f>
        <v/>
      </c>
      <c r="E2447" t="str">
        <f>IF(
A2447="","",
VLOOKUP(MOD(ROW(A2447)-2, 参照用!$J$12) + 1,参照用!$N$1:$P$50,2,0)
)</f>
        <v>リカバリー</v>
      </c>
      <c r="F2447" t="str">
        <f xml:space="preserve">
IF(A2447="","",
VLOOKUP(MOD(ROW(A2447)-2, 参照用!$J$12) + 1,参照用!$N$1:$P$50,3,0)
)</f>
        <v>音楽</v>
      </c>
      <c r="G2447">
        <f xml:space="preserve">
IF(A2447="","",
IFERROR(
INDEX(中間シート!$B:$CB,
MATCH(A2447&amp;B2447,中間シート!$A$1:$A$149,0),
MATCH(F2447,中間シート!$B$2:$CB$2,0)
),
"")
)</f>
        <v>0</v>
      </c>
      <c r="H2447">
        <f t="shared" si="114"/>
        <v>0</v>
      </c>
      <c r="I2447" t="str">
        <f t="shared" si="115"/>
        <v/>
      </c>
      <c r="J2447" t="str">
        <f xml:space="preserve">
_xlfn.SWITCH(E2447,
"良好サイン",H2447*VLOOKUP(F2447,参照用!$P$2:$Q$55,2,0),
"注意サイン",H2447*VLOOKUP(F2447,参照用!$P$2:$Q$55,2,0),
""
)</f>
        <v/>
      </c>
      <c r="K2447" s="20">
        <f t="shared" si="116"/>
        <v>60</v>
      </c>
    </row>
    <row r="2448" spans="1:11" x14ac:dyDescent="0.2">
      <c r="A2448" s="8">
        <f>IF(INDEX(中間シート!B$1:B$149,QUOTIENT(ROW(A2448)-2, 参照用!$J$12) + 3,1)&gt;0,
INDEX(中間シート!B$1:B$149,QUOTIENT(ROW(A2448)-2, 参照用!$J$12) + 3,1),
"")</f>
        <v>46046</v>
      </c>
      <c r="B2448" s="8" t="str">
        <f>IF(INDEX(中間シート!D$1:D$149,QUOTIENT(ROW(B2448)-2, 参照用!$J$12) + 3,1)&gt;0,
INDEX(中間シート!D$1:D$149,QUOTIENT(ROW(B2448)-2, 参照用!$J$12) + 3,1),
"")</f>
        <v>朝</v>
      </c>
      <c r="C2448" s="8" t="str">
        <f>INDEX(中間シート!$A$1:$AZ$149,MATCH(A2448&amp;B2448,中間シート!$A$1:$A$149,0),MATCH(C$1,中間シート!$A$2:$AZ$2,0))</f>
        <v/>
      </c>
      <c r="D2448" s="8" t="str">
        <f>INDEX(中間シート!$A$1:$AZ$149,MATCH($A2448&amp;$B2448,中間シート!$A$1:$A$149,0),MATCH(D$1,中間シート!$A$2:$AZ$2,0))</f>
        <v/>
      </c>
      <c r="E2448" t="str">
        <f>IF(
A2448="","",
VLOOKUP(MOD(ROW(A2448)-2, 参照用!$J$12) + 1,参照用!$N$1:$P$50,2,0)
)</f>
        <v>リカバリー</v>
      </c>
      <c r="F2448" t="str">
        <f xml:space="preserve">
IF(A2448="","",
VLOOKUP(MOD(ROW(A2448)-2, 参照用!$J$12) + 1,参照用!$N$1:$P$50,3,0)
)</f>
        <v>頓服</v>
      </c>
      <c r="G2448">
        <f xml:space="preserve">
IF(A2448="","",
IFERROR(
INDEX(中間シート!$B:$CB,
MATCH(A2448&amp;B2448,中間シート!$A$1:$A$149,0),
MATCH(F2448,中間シート!$B$2:$CB$2,0)
),
"")
)</f>
        <v>0</v>
      </c>
      <c r="H2448">
        <f t="shared" si="114"/>
        <v>0</v>
      </c>
      <c r="I2448" t="str">
        <f t="shared" si="115"/>
        <v/>
      </c>
      <c r="J2448" t="str">
        <f xml:space="preserve">
_xlfn.SWITCH(E2448,
"良好サイン",H2448*VLOOKUP(F2448,参照用!$P$2:$Q$55,2,0),
"注意サイン",H2448*VLOOKUP(F2448,参照用!$P$2:$Q$55,2,0),
""
)</f>
        <v/>
      </c>
      <c r="K2448" s="20">
        <f t="shared" si="116"/>
        <v>60</v>
      </c>
    </row>
    <row r="2449" spans="1:11" x14ac:dyDescent="0.2">
      <c r="A2449" s="8">
        <f>IF(INDEX(中間シート!B$1:B$149,QUOTIENT(ROW(A2449)-2, 参照用!$J$12) + 3,1)&gt;0,
INDEX(中間シート!B$1:B$149,QUOTIENT(ROW(A2449)-2, 参照用!$J$12) + 3,1),
"")</f>
        <v>46046</v>
      </c>
      <c r="B2449" s="8" t="str">
        <f>IF(INDEX(中間シート!D$1:D$149,QUOTIENT(ROW(B2449)-2, 参照用!$J$12) + 3,1)&gt;0,
INDEX(中間シート!D$1:D$149,QUOTIENT(ROW(B2449)-2, 参照用!$J$12) + 3,1),
"")</f>
        <v>朝</v>
      </c>
      <c r="C2449" s="8" t="str">
        <f>INDEX(中間シート!$A$1:$AZ$149,MATCH(A2449&amp;B2449,中間シート!$A$1:$A$149,0),MATCH(C$1,中間シート!$A$2:$AZ$2,0))</f>
        <v/>
      </c>
      <c r="D2449" s="8" t="str">
        <f>INDEX(中間シート!$A$1:$AZ$149,MATCH($A2449&amp;$B2449,中間シート!$A$1:$A$149,0),MATCH(D$1,中間シート!$A$2:$AZ$2,0))</f>
        <v/>
      </c>
      <c r="E2449" t="str">
        <f>IF(
A2449="","",
VLOOKUP(MOD(ROW(A2449)-2, 参照用!$J$12) + 1,参照用!$N$1:$P$50,2,0)
)</f>
        <v>リカバリー</v>
      </c>
      <c r="F2449" t="str">
        <f xml:space="preserve">
IF(A2449="","",
VLOOKUP(MOD(ROW(A2449)-2, 参照用!$J$12) + 1,参照用!$N$1:$P$50,3,0)
)</f>
        <v>散歩</v>
      </c>
      <c r="G2449">
        <f xml:space="preserve">
IF(A2449="","",
IFERROR(
INDEX(中間シート!$B:$CB,
MATCH(A2449&amp;B2449,中間シート!$A$1:$A$149,0),
MATCH(F2449,中間シート!$B$2:$CB$2,0)
),
"")
)</f>
        <v>0</v>
      </c>
      <c r="H2449">
        <f t="shared" si="114"/>
        <v>0</v>
      </c>
      <c r="I2449" t="str">
        <f t="shared" si="115"/>
        <v/>
      </c>
      <c r="J2449" t="str">
        <f xml:space="preserve">
_xlfn.SWITCH(E2449,
"良好サイン",H2449*VLOOKUP(F2449,参照用!$P$2:$Q$55,2,0),
"注意サイン",H2449*VLOOKUP(F2449,参照用!$P$2:$Q$55,2,0),
""
)</f>
        <v/>
      </c>
      <c r="K2449" s="20">
        <f t="shared" si="116"/>
        <v>60</v>
      </c>
    </row>
    <row r="2450" spans="1:11" x14ac:dyDescent="0.2">
      <c r="A2450" s="8">
        <f>IF(INDEX(中間シート!B$1:B$149,QUOTIENT(ROW(A2450)-2, 参照用!$J$12) + 3,1)&gt;0,
INDEX(中間シート!B$1:B$149,QUOTIENT(ROW(A2450)-2, 参照用!$J$12) + 3,1),
"")</f>
        <v>46046</v>
      </c>
      <c r="B2450" s="8" t="str">
        <f>IF(INDEX(中間シート!D$1:D$149,QUOTIENT(ROW(B2450)-2, 参照用!$J$12) + 3,1)&gt;0,
INDEX(中間シート!D$1:D$149,QUOTIENT(ROW(B2450)-2, 参照用!$J$12) + 3,1),
"")</f>
        <v>朝</v>
      </c>
      <c r="C2450" s="8" t="str">
        <f>INDEX(中間シート!$A$1:$AZ$149,MATCH(A2450&amp;B2450,中間シート!$A$1:$A$149,0),MATCH(C$1,中間シート!$A$2:$AZ$2,0))</f>
        <v/>
      </c>
      <c r="D2450" s="8" t="str">
        <f>INDEX(中間シート!$A$1:$AZ$149,MATCH($A2450&amp;$B2450,中間シート!$A$1:$A$149,0),MATCH(D$1,中間シート!$A$2:$AZ$2,0))</f>
        <v/>
      </c>
      <c r="E2450" t="str">
        <f>IF(
A2450="","",
VLOOKUP(MOD(ROW(A2450)-2, 参照用!$J$12) + 1,参照用!$N$1:$P$50,2,0)
)</f>
        <v>服薬</v>
      </c>
      <c r="F2450" t="str">
        <f xml:space="preserve">
IF(A2450="","",
VLOOKUP(MOD(ROW(A2450)-2, 参照用!$J$12) + 1,参照用!$N$1:$P$50,3,0)
)</f>
        <v>いつもの薬</v>
      </c>
      <c r="G2450">
        <f xml:space="preserve">
IF(A2450="","",
IFERROR(
INDEX(中間シート!$B:$CB,
MATCH(A2450&amp;B2450,中間シート!$A$1:$A$149,0),
MATCH(F2450,中間シート!$B$2:$CB$2,0)
),
"")
)</f>
        <v>0</v>
      </c>
      <c r="H2450">
        <f t="shared" si="114"/>
        <v>0</v>
      </c>
      <c r="I2450" t="str">
        <f t="shared" si="115"/>
        <v/>
      </c>
      <c r="J2450" t="str">
        <f xml:space="preserve">
_xlfn.SWITCH(E2450,
"良好サイン",H2450*VLOOKUP(F2450,参照用!$P$2:$Q$55,2,0),
"注意サイン",H2450*VLOOKUP(F2450,参照用!$P$2:$Q$55,2,0),
""
)</f>
        <v/>
      </c>
      <c r="K2450" s="20">
        <f t="shared" si="116"/>
        <v>60</v>
      </c>
    </row>
    <row r="2451" spans="1:11" x14ac:dyDescent="0.2">
      <c r="A2451" s="8">
        <f>IF(INDEX(中間シート!B$1:B$149,QUOTIENT(ROW(A2451)-2, 参照用!$J$12) + 3,1)&gt;0,
INDEX(中間シート!B$1:B$149,QUOTIENT(ROW(A2451)-2, 参照用!$J$12) + 3,1),
"")</f>
        <v>46046</v>
      </c>
      <c r="B2451" s="8" t="str">
        <f>IF(INDEX(中間シート!D$1:D$149,QUOTIENT(ROW(B2451)-2, 参照用!$J$12) + 3,1)&gt;0,
INDEX(中間シート!D$1:D$149,QUOTIENT(ROW(B2451)-2, 参照用!$J$12) + 3,1),
"")</f>
        <v>朝</v>
      </c>
      <c r="C2451" s="8" t="str">
        <f>INDEX(中間シート!$A$1:$AZ$149,MATCH(A2451&amp;B2451,中間シート!$A$1:$A$149,0),MATCH(C$1,中間シート!$A$2:$AZ$2,0))</f>
        <v/>
      </c>
      <c r="D2451" s="8" t="str">
        <f>INDEX(中間シート!$A$1:$AZ$149,MATCH($A2451&amp;$B2451,中間シート!$A$1:$A$149,0),MATCH(D$1,中間シート!$A$2:$AZ$2,0))</f>
        <v/>
      </c>
      <c r="E2451" t="str">
        <f>IF(
A2451="","",
VLOOKUP(MOD(ROW(A2451)-2, 参照用!$J$12) + 1,参照用!$N$1:$P$50,2,0)
)</f>
        <v>備考</v>
      </c>
      <c r="F2451" t="str">
        <f xml:space="preserve">
IF(A2451="","",
VLOOKUP(MOD(ROW(A2451)-2, 参照用!$J$12) + 1,参照用!$N$1:$P$50,3,0)
)</f>
        <v>コメント</v>
      </c>
      <c r="G2451" t="str">
        <f xml:space="preserve">
IF(A2451="","",
IFERROR(
INDEX(中間シート!$B:$CB,
MATCH(A2451&amp;B2451,中間シート!$A$1:$A$149,0),
MATCH(F2451,中間シート!$B$2:$CB$2,0)
),
"")
)</f>
        <v/>
      </c>
      <c r="H2451" t="str">
        <f t="shared" si="114"/>
        <v/>
      </c>
      <c r="I2451" t="str">
        <f t="shared" si="115"/>
        <v/>
      </c>
      <c r="J2451" t="str">
        <f xml:space="preserve">
_xlfn.SWITCH(E2451,
"良好サイン",H2451*VLOOKUP(F2451,参照用!$P$2:$Q$55,2,0),
"注意サイン",H2451*VLOOKUP(F2451,参照用!$P$2:$Q$55,2,0),
""
)</f>
        <v/>
      </c>
      <c r="K2451" s="20">
        <f t="shared" si="116"/>
        <v>60</v>
      </c>
    </row>
    <row r="2452" spans="1:11" x14ac:dyDescent="0.2">
      <c r="A2452" s="8">
        <f>IF(INDEX(中間シート!B$1:B$149,QUOTIENT(ROW(A2452)-2, 参照用!$J$12) + 3,1)&gt;0,
INDEX(中間シート!B$1:B$149,QUOTIENT(ROW(A2452)-2, 参照用!$J$12) + 3,1),
"")</f>
        <v>46046</v>
      </c>
      <c r="B2452" s="8" t="str">
        <f>IF(INDEX(中間シート!D$1:D$149,QUOTIENT(ROW(B2452)-2, 参照用!$J$12) + 3,1)&gt;0,
INDEX(中間シート!D$1:D$149,QUOTIENT(ROW(B2452)-2, 参照用!$J$12) + 3,1),
"")</f>
        <v>昼</v>
      </c>
      <c r="C2452" s="8" t="str">
        <f>INDEX(中間シート!$A$1:$AZ$149,MATCH(A2452&amp;B2452,中間シート!$A$1:$A$149,0),MATCH(C$1,中間シート!$A$2:$AZ$2,0))</f>
        <v/>
      </c>
      <c r="D2452" s="8" t="str">
        <f>INDEX(中間シート!$A$1:$AZ$149,MATCH($A2452&amp;$B2452,中間シート!$A$1:$A$149,0),MATCH(D$1,中間シート!$A$2:$AZ$2,0))</f>
        <v/>
      </c>
      <c r="E2452" t="str">
        <f>IF(
A2452="","",
VLOOKUP(MOD(ROW(A2452)-2, 参照用!$J$12) + 1,参照用!$N$1:$P$50,2,0)
)</f>
        <v>日付</v>
      </c>
      <c r="F2452" t="str">
        <f xml:space="preserve">
IF(A2452="","",
VLOOKUP(MOD(ROW(A2452)-2, 参照用!$J$12) + 1,参照用!$N$1:$P$50,3,0)
)</f>
        <v>日付</v>
      </c>
      <c r="G2452">
        <f xml:space="preserve">
IF(A2452="","",
IFERROR(
INDEX(中間シート!$B:$CB,
MATCH(A2452&amp;B2452,中間シート!$A$1:$A$149,0),
MATCH(F2452,中間シート!$B$2:$CB$2,0)
),
"")
)</f>
        <v>46046</v>
      </c>
      <c r="H2452" t="str">
        <f t="shared" si="114"/>
        <v/>
      </c>
      <c r="I2452">
        <f t="shared" si="115"/>
        <v>46046</v>
      </c>
      <c r="J2452" t="str">
        <f xml:space="preserve">
_xlfn.SWITCH(E2452,
"良好サイン",H2452*VLOOKUP(F2452,参照用!$P$2:$Q$55,2,0),
"注意サイン",H2452*VLOOKUP(F2452,参照用!$P$2:$Q$55,2,0),
""
)</f>
        <v/>
      </c>
      <c r="K2452" s="20">
        <f t="shared" si="116"/>
        <v>60</v>
      </c>
    </row>
    <row r="2453" spans="1:11" x14ac:dyDescent="0.2">
      <c r="A2453" s="8">
        <f>IF(INDEX(中間シート!B$1:B$149,QUOTIENT(ROW(A2453)-2, 参照用!$J$12) + 3,1)&gt;0,
INDEX(中間シート!B$1:B$149,QUOTIENT(ROW(A2453)-2, 参照用!$J$12) + 3,1),
"")</f>
        <v>46046</v>
      </c>
      <c r="B2453" s="8" t="str">
        <f>IF(INDEX(中間シート!D$1:D$149,QUOTIENT(ROW(B2453)-2, 参照用!$J$12) + 3,1)&gt;0,
INDEX(中間シート!D$1:D$149,QUOTIENT(ROW(B2453)-2, 参照用!$J$12) + 3,1),
"")</f>
        <v>昼</v>
      </c>
      <c r="C2453" s="8" t="str">
        <f>INDEX(中間シート!$A$1:$AZ$149,MATCH(A2453&amp;B2453,中間シート!$A$1:$A$149,0),MATCH(C$1,中間シート!$A$2:$AZ$2,0))</f>
        <v/>
      </c>
      <c r="D2453" s="8" t="str">
        <f>INDEX(中間シート!$A$1:$AZ$149,MATCH($A2453&amp;$B2453,中間シート!$A$1:$A$149,0),MATCH(D$1,中間シート!$A$2:$AZ$2,0))</f>
        <v/>
      </c>
      <c r="E2453" t="str">
        <f>IF(
A2453="","",
VLOOKUP(MOD(ROW(A2453)-2, 参照用!$J$12) + 1,参照用!$N$1:$P$50,2,0)
)</f>
        <v>曜日</v>
      </c>
      <c r="F2453" t="str">
        <f xml:space="preserve">
IF(A2453="","",
VLOOKUP(MOD(ROW(A2453)-2, 参照用!$J$12) + 1,参照用!$N$1:$P$50,3,0)
)</f>
        <v>曜日</v>
      </c>
      <c r="G2453" t="str">
        <f xml:space="preserve">
IF(A2453="","",
IFERROR(
INDEX(中間シート!$B:$CB,
MATCH(A2453&amp;B2453,中間シート!$A$1:$A$149,0),
MATCH(F2453,中間シート!$B$2:$CB$2,0)
),
"")
)</f>
        <v>土</v>
      </c>
      <c r="H2453" t="str">
        <f t="shared" si="114"/>
        <v/>
      </c>
      <c r="I2453" t="str">
        <f t="shared" si="115"/>
        <v>土</v>
      </c>
      <c r="J2453" t="str">
        <f xml:space="preserve">
_xlfn.SWITCH(E2453,
"良好サイン",H2453*VLOOKUP(F2453,参照用!$P$2:$Q$55,2,0),
"注意サイン",H2453*VLOOKUP(F2453,参照用!$P$2:$Q$55,2,0),
""
)</f>
        <v/>
      </c>
      <c r="K2453" s="20">
        <f t="shared" si="116"/>
        <v>60</v>
      </c>
    </row>
    <row r="2454" spans="1:11" x14ac:dyDescent="0.2">
      <c r="A2454" s="8">
        <f>IF(INDEX(中間シート!B$1:B$149,QUOTIENT(ROW(A2454)-2, 参照用!$J$12) + 3,1)&gt;0,
INDEX(中間シート!B$1:B$149,QUOTIENT(ROW(A2454)-2, 参照用!$J$12) + 3,1),
"")</f>
        <v>46046</v>
      </c>
      <c r="B2454" s="8" t="str">
        <f>IF(INDEX(中間シート!D$1:D$149,QUOTIENT(ROW(B2454)-2, 参照用!$J$12) + 3,1)&gt;0,
INDEX(中間シート!D$1:D$149,QUOTIENT(ROW(B2454)-2, 参照用!$J$12) + 3,1),
"")</f>
        <v>昼</v>
      </c>
      <c r="C2454" s="8" t="str">
        <f>INDEX(中間シート!$A$1:$AZ$149,MATCH(A2454&amp;B2454,中間シート!$A$1:$A$149,0),MATCH(C$1,中間シート!$A$2:$AZ$2,0))</f>
        <v/>
      </c>
      <c r="D2454" s="8" t="str">
        <f>INDEX(中間シート!$A$1:$AZ$149,MATCH($A2454&amp;$B2454,中間シート!$A$1:$A$149,0),MATCH(D$1,中間シート!$A$2:$AZ$2,0))</f>
        <v/>
      </c>
      <c r="E2454" t="str">
        <f>IF(
A2454="","",
VLOOKUP(MOD(ROW(A2454)-2, 参照用!$J$12) + 1,参照用!$N$1:$P$50,2,0)
)</f>
        <v>時間帯</v>
      </c>
      <c r="F2454" t="str">
        <f xml:space="preserve">
IF(A2454="","",
VLOOKUP(MOD(ROW(A2454)-2, 参照用!$J$12) + 1,参照用!$N$1:$P$50,3,0)
)</f>
        <v>時間帯</v>
      </c>
      <c r="G2454" t="str">
        <f xml:space="preserve">
IF(A2454="","",
IFERROR(
INDEX(中間シート!$B:$CB,
MATCH(A2454&amp;B2454,中間シート!$A$1:$A$149,0),
MATCH(F2454,中間シート!$B$2:$CB$2,0)
),
"")
)</f>
        <v>昼</v>
      </c>
      <c r="H2454" t="str">
        <f t="shared" si="114"/>
        <v/>
      </c>
      <c r="I2454" t="str">
        <f t="shared" si="115"/>
        <v>昼</v>
      </c>
      <c r="J2454" t="str">
        <f xml:space="preserve">
_xlfn.SWITCH(E2454,
"良好サイン",H2454*VLOOKUP(F2454,参照用!$P$2:$Q$55,2,0),
"注意サイン",H2454*VLOOKUP(F2454,参照用!$P$2:$Q$55,2,0),
""
)</f>
        <v/>
      </c>
      <c r="K2454" s="20">
        <f t="shared" si="116"/>
        <v>60</v>
      </c>
    </row>
    <row r="2455" spans="1:11" x14ac:dyDescent="0.2">
      <c r="A2455" s="8">
        <f>IF(INDEX(中間シート!B$1:B$149,QUOTIENT(ROW(A2455)-2, 参照用!$J$12) + 3,1)&gt;0,
INDEX(中間シート!B$1:B$149,QUOTIENT(ROW(A2455)-2, 参照用!$J$12) + 3,1),
"")</f>
        <v>46046</v>
      </c>
      <c r="B2455" s="8" t="str">
        <f>IF(INDEX(中間シート!D$1:D$149,QUOTIENT(ROW(B2455)-2, 参照用!$J$12) + 3,1)&gt;0,
INDEX(中間シート!D$1:D$149,QUOTIENT(ROW(B2455)-2, 参照用!$J$12) + 3,1),
"")</f>
        <v>昼</v>
      </c>
      <c r="C2455" s="8" t="str">
        <f>INDEX(中間シート!$A$1:$AZ$149,MATCH(A2455&amp;B2455,中間シート!$A$1:$A$149,0),MATCH(C$1,中間シート!$A$2:$AZ$2,0))</f>
        <v/>
      </c>
      <c r="D2455" s="8" t="str">
        <f>INDEX(中間シート!$A$1:$AZ$149,MATCH($A2455&amp;$B2455,中間シート!$A$1:$A$149,0),MATCH(D$1,中間シート!$A$2:$AZ$2,0))</f>
        <v/>
      </c>
      <c r="E2455" t="str">
        <f>IF(
A2455="","",
VLOOKUP(MOD(ROW(A2455)-2, 参照用!$J$12) + 1,参照用!$N$1:$P$50,2,0)
)</f>
        <v>気候</v>
      </c>
      <c r="F2455" t="str">
        <f xml:space="preserve">
IF(A2455="","",
VLOOKUP(MOD(ROW(A2455)-2, 参照用!$J$12) + 1,参照用!$N$1:$P$50,3,0)
)</f>
        <v>天気</v>
      </c>
      <c r="G2455" t="str">
        <f xml:space="preserve">
IF(A2455="","",
IFERROR(
INDEX(中間シート!$B:$CB,
MATCH(A2455&amp;B2455,中間シート!$A$1:$A$149,0),
MATCH(F2455,中間シート!$B$2:$CB$2,0)
),
"")
)</f>
        <v/>
      </c>
      <c r="H2455" t="str">
        <f t="shared" si="114"/>
        <v/>
      </c>
      <c r="I2455" t="str">
        <f t="shared" si="115"/>
        <v/>
      </c>
      <c r="J2455" t="str">
        <f xml:space="preserve">
_xlfn.SWITCH(E2455,
"良好サイン",H2455*VLOOKUP(F2455,参照用!$P$2:$Q$55,2,0),
"注意サイン",H2455*VLOOKUP(F2455,参照用!$P$2:$Q$55,2,0),
""
)</f>
        <v/>
      </c>
      <c r="K2455" s="20">
        <f t="shared" si="116"/>
        <v>60</v>
      </c>
    </row>
    <row r="2456" spans="1:11" x14ac:dyDescent="0.2">
      <c r="A2456" s="8">
        <f>IF(INDEX(中間シート!B$1:B$149,QUOTIENT(ROW(A2456)-2, 参照用!$J$12) + 3,1)&gt;0,
INDEX(中間シート!B$1:B$149,QUOTIENT(ROW(A2456)-2, 参照用!$J$12) + 3,1),
"")</f>
        <v>46046</v>
      </c>
      <c r="B2456" s="8" t="str">
        <f>IF(INDEX(中間シート!D$1:D$149,QUOTIENT(ROW(B2456)-2, 参照用!$J$12) + 3,1)&gt;0,
INDEX(中間シート!D$1:D$149,QUOTIENT(ROW(B2456)-2, 参照用!$J$12) + 3,1),
"")</f>
        <v>昼</v>
      </c>
      <c r="C2456" s="8" t="str">
        <f>INDEX(中間シート!$A$1:$AZ$149,MATCH(A2456&amp;B2456,中間シート!$A$1:$A$149,0),MATCH(C$1,中間シート!$A$2:$AZ$2,0))</f>
        <v/>
      </c>
      <c r="D2456" s="8" t="str">
        <f>INDEX(中間シート!$A$1:$AZ$149,MATCH($A2456&amp;$B2456,中間シート!$A$1:$A$149,0),MATCH(D$1,中間シート!$A$2:$AZ$2,0))</f>
        <v/>
      </c>
      <c r="E2456" t="str">
        <f>IF(
A2456="","",
VLOOKUP(MOD(ROW(A2456)-2, 参照用!$J$12) + 1,参照用!$N$1:$P$50,2,0)
)</f>
        <v>気候</v>
      </c>
      <c r="F2456" t="str">
        <f xml:space="preserve">
IF(A2456="","",
VLOOKUP(MOD(ROW(A2456)-2, 参照用!$J$12) + 1,参照用!$N$1:$P$50,3,0)
)</f>
        <v>気温</v>
      </c>
      <c r="G2456" t="str">
        <f xml:space="preserve">
IF(A2456="","",
IFERROR(
INDEX(中間シート!$B:$CB,
MATCH(A2456&amp;B2456,中間シート!$A$1:$A$149,0),
MATCH(F2456,中間シート!$B$2:$CB$2,0)
),
"")
)</f>
        <v/>
      </c>
      <c r="H2456" t="str">
        <f t="shared" si="114"/>
        <v/>
      </c>
      <c r="I2456" t="str">
        <f t="shared" si="115"/>
        <v/>
      </c>
      <c r="J2456" t="str">
        <f xml:space="preserve">
_xlfn.SWITCH(E2456,
"良好サイン",H2456*VLOOKUP(F2456,参照用!$P$2:$Q$55,2,0),
"注意サイン",H2456*VLOOKUP(F2456,参照用!$P$2:$Q$55,2,0),
""
)</f>
        <v/>
      </c>
      <c r="K2456" s="20">
        <f t="shared" si="116"/>
        <v>60</v>
      </c>
    </row>
    <row r="2457" spans="1:11" x14ac:dyDescent="0.2">
      <c r="A2457" s="8">
        <f>IF(INDEX(中間シート!B$1:B$149,QUOTIENT(ROW(A2457)-2, 参照用!$J$12) + 3,1)&gt;0,
INDEX(中間シート!B$1:B$149,QUOTIENT(ROW(A2457)-2, 参照用!$J$12) + 3,1),
"")</f>
        <v>46046</v>
      </c>
      <c r="B2457" s="8" t="str">
        <f>IF(INDEX(中間シート!D$1:D$149,QUOTIENT(ROW(B2457)-2, 参照用!$J$12) + 3,1)&gt;0,
INDEX(中間シート!D$1:D$149,QUOTIENT(ROW(B2457)-2, 参照用!$J$12) + 3,1),
"")</f>
        <v>昼</v>
      </c>
      <c r="C2457" s="8" t="str">
        <f>INDEX(中間シート!$A$1:$AZ$149,MATCH(A2457&amp;B2457,中間シート!$A$1:$A$149,0),MATCH(C$1,中間シート!$A$2:$AZ$2,0))</f>
        <v/>
      </c>
      <c r="D2457" s="8" t="str">
        <f>INDEX(中間シート!$A$1:$AZ$149,MATCH($A2457&amp;$B2457,中間シート!$A$1:$A$149,0),MATCH(D$1,中間シート!$A$2:$AZ$2,0))</f>
        <v/>
      </c>
      <c r="E2457" t="str">
        <f>IF(
A2457="","",
VLOOKUP(MOD(ROW(A2457)-2, 参照用!$J$12) + 1,参照用!$N$1:$P$50,2,0)
)</f>
        <v>基礎指標</v>
      </c>
      <c r="F2457" t="str">
        <f xml:space="preserve">
IF(A2457="","",
VLOOKUP(MOD(ROW(A2457)-2, 参照用!$J$12) + 1,参照用!$N$1:$P$50,3,0)
)</f>
        <v>睡眠</v>
      </c>
      <c r="G2457">
        <f xml:space="preserve">
IF(A2457="","",
IFERROR(
INDEX(中間シート!$B:$CB,
MATCH(A2457&amp;B2457,中間シート!$A$1:$A$149,0),
MATCH(F2457,中間シート!$B$2:$CB$2,0)
),
"")
)</f>
        <v>0</v>
      </c>
      <c r="H2457">
        <f t="shared" si="114"/>
        <v>0</v>
      </c>
      <c r="I2457" t="str">
        <f t="shared" si="115"/>
        <v/>
      </c>
      <c r="J2457" t="str">
        <f xml:space="preserve">
_xlfn.SWITCH(E2457,
"良好サイン",H2457*VLOOKUP(F2457,参照用!$P$2:$Q$55,2,0),
"注意サイン",H2457*VLOOKUP(F2457,参照用!$P$2:$Q$55,2,0),
""
)</f>
        <v/>
      </c>
      <c r="K2457" s="20">
        <f t="shared" si="116"/>
        <v>60</v>
      </c>
    </row>
    <row r="2458" spans="1:11" x14ac:dyDescent="0.2">
      <c r="A2458" s="8">
        <f>IF(INDEX(中間シート!B$1:B$149,QUOTIENT(ROW(A2458)-2, 参照用!$J$12) + 3,1)&gt;0,
INDEX(中間シート!B$1:B$149,QUOTIENT(ROW(A2458)-2, 参照用!$J$12) + 3,1),
"")</f>
        <v>46046</v>
      </c>
      <c r="B2458" s="8" t="str">
        <f>IF(INDEX(中間シート!D$1:D$149,QUOTIENT(ROW(B2458)-2, 参照用!$J$12) + 3,1)&gt;0,
INDEX(中間シート!D$1:D$149,QUOTIENT(ROW(B2458)-2, 参照用!$J$12) + 3,1),
"")</f>
        <v>昼</v>
      </c>
      <c r="C2458" s="8" t="str">
        <f>INDEX(中間シート!$A$1:$AZ$149,MATCH(A2458&amp;B2458,中間シート!$A$1:$A$149,0),MATCH(C$1,中間シート!$A$2:$AZ$2,0))</f>
        <v/>
      </c>
      <c r="D2458" s="8" t="str">
        <f>INDEX(中間シート!$A$1:$AZ$149,MATCH($A2458&amp;$B2458,中間シート!$A$1:$A$149,0),MATCH(D$1,中間シート!$A$2:$AZ$2,0))</f>
        <v/>
      </c>
      <c r="E2458" t="str">
        <f>IF(
A2458="","",
VLOOKUP(MOD(ROW(A2458)-2, 参照用!$J$12) + 1,参照用!$N$1:$P$50,2,0)
)</f>
        <v>基礎指標</v>
      </c>
      <c r="F2458" t="str">
        <f xml:space="preserve">
IF(A2458="","",
VLOOKUP(MOD(ROW(A2458)-2, 参照用!$J$12) + 1,参照用!$N$1:$P$50,3,0)
)</f>
        <v>食事</v>
      </c>
      <c r="G2458">
        <f xml:space="preserve">
IF(A2458="","",
IFERROR(
INDEX(中間シート!$B:$CB,
MATCH(A2458&amp;B2458,中間シート!$A$1:$A$149,0),
MATCH(F2458,中間シート!$B$2:$CB$2,0)
),
"")
)</f>
        <v>0</v>
      </c>
      <c r="H2458">
        <f t="shared" si="114"/>
        <v>0</v>
      </c>
      <c r="I2458" t="str">
        <f t="shared" si="115"/>
        <v/>
      </c>
      <c r="J2458" t="str">
        <f xml:space="preserve">
_xlfn.SWITCH(E2458,
"良好サイン",H2458*VLOOKUP(F2458,参照用!$P$2:$Q$55,2,0),
"注意サイン",H2458*VLOOKUP(F2458,参照用!$P$2:$Q$55,2,0),
""
)</f>
        <v/>
      </c>
      <c r="K2458" s="20">
        <f t="shared" si="116"/>
        <v>60</v>
      </c>
    </row>
    <row r="2459" spans="1:11" x14ac:dyDescent="0.2">
      <c r="A2459" s="8">
        <f>IF(INDEX(中間シート!B$1:B$149,QUOTIENT(ROW(A2459)-2, 参照用!$J$12) + 3,1)&gt;0,
INDEX(中間シート!B$1:B$149,QUOTIENT(ROW(A2459)-2, 参照用!$J$12) + 3,1),
"")</f>
        <v>46046</v>
      </c>
      <c r="B2459" s="8" t="str">
        <f>IF(INDEX(中間シート!D$1:D$149,QUOTIENT(ROW(B2459)-2, 参照用!$J$12) + 3,1)&gt;0,
INDEX(中間シート!D$1:D$149,QUOTIENT(ROW(B2459)-2, 参照用!$J$12) + 3,1),
"")</f>
        <v>昼</v>
      </c>
      <c r="C2459" s="8" t="str">
        <f>INDEX(中間シート!$A$1:$AZ$149,MATCH(A2459&amp;B2459,中間シート!$A$1:$A$149,0),MATCH(C$1,中間シート!$A$2:$AZ$2,0))</f>
        <v/>
      </c>
      <c r="D2459" s="8" t="str">
        <f>INDEX(中間シート!$A$1:$AZ$149,MATCH($A2459&amp;$B2459,中間シート!$A$1:$A$149,0),MATCH(D$1,中間シート!$A$2:$AZ$2,0))</f>
        <v/>
      </c>
      <c r="E2459" t="str">
        <f>IF(
A2459="","",
VLOOKUP(MOD(ROW(A2459)-2, 参照用!$J$12) + 1,参照用!$N$1:$P$50,2,0)
)</f>
        <v>基礎指標</v>
      </c>
      <c r="F2459" t="str">
        <f xml:space="preserve">
IF(A2459="","",
VLOOKUP(MOD(ROW(A2459)-2, 参照用!$J$12) + 1,参照用!$N$1:$P$50,3,0)
)</f>
        <v>ストレス</v>
      </c>
      <c r="G2459">
        <f xml:space="preserve">
IF(A2459="","",
IFERROR(
INDEX(中間シート!$B:$CB,
MATCH(A2459&amp;B2459,中間シート!$A$1:$A$149,0),
MATCH(F2459,中間シート!$B$2:$CB$2,0)
),
"")
)</f>
        <v>0</v>
      </c>
      <c r="H2459">
        <f t="shared" si="114"/>
        <v>0</v>
      </c>
      <c r="I2459" t="str">
        <f t="shared" si="115"/>
        <v/>
      </c>
      <c r="J2459" t="str">
        <f xml:space="preserve">
_xlfn.SWITCH(E2459,
"良好サイン",H2459*VLOOKUP(F2459,参照用!$P$2:$Q$55,2,0),
"注意サイン",H2459*VLOOKUP(F2459,参照用!$P$2:$Q$55,2,0),
""
)</f>
        <v/>
      </c>
      <c r="K2459" s="20">
        <f t="shared" si="116"/>
        <v>60</v>
      </c>
    </row>
    <row r="2460" spans="1:11" x14ac:dyDescent="0.2">
      <c r="A2460" s="8">
        <f>IF(INDEX(中間シート!B$1:B$149,QUOTIENT(ROW(A2460)-2, 参照用!$J$12) + 3,1)&gt;0,
INDEX(中間シート!B$1:B$149,QUOTIENT(ROW(A2460)-2, 参照用!$J$12) + 3,1),
"")</f>
        <v>46046</v>
      </c>
      <c r="B2460" s="8" t="str">
        <f>IF(INDEX(中間シート!D$1:D$149,QUOTIENT(ROW(B2460)-2, 参照用!$J$12) + 3,1)&gt;0,
INDEX(中間シート!D$1:D$149,QUOTIENT(ROW(B2460)-2, 参照用!$J$12) + 3,1),
"")</f>
        <v>昼</v>
      </c>
      <c r="C2460" s="8" t="str">
        <f>INDEX(中間シート!$A$1:$AZ$149,MATCH(A2460&amp;B2460,中間シート!$A$1:$A$149,0),MATCH(C$1,中間シート!$A$2:$AZ$2,0))</f>
        <v/>
      </c>
      <c r="D2460" s="8" t="str">
        <f>INDEX(中間シート!$A$1:$AZ$149,MATCH($A2460&amp;$B2460,中間シート!$A$1:$A$149,0),MATCH(D$1,中間シート!$A$2:$AZ$2,0))</f>
        <v/>
      </c>
      <c r="E2460" t="str">
        <f>IF(
A2460="","",
VLOOKUP(MOD(ROW(A2460)-2, 参照用!$J$12) + 1,参照用!$N$1:$P$50,2,0)
)</f>
        <v>良好サイン</v>
      </c>
      <c r="F2460" t="str">
        <f xml:space="preserve">
IF(A2460="","",
VLOOKUP(MOD(ROW(A2460)-2, 参照用!$J$12) + 1,参照用!$N$1:$P$50,3,0)
)</f>
        <v>プラス思考</v>
      </c>
      <c r="G2460">
        <f xml:space="preserve">
IF(A2460="","",
IFERROR(
INDEX(中間シート!$B:$CB,
MATCH(A2460&amp;B2460,中間シート!$A$1:$A$149,0),
MATCH(F2460,中間シート!$B$2:$CB$2,0)
),
"")
)</f>
        <v>0</v>
      </c>
      <c r="H2460">
        <f t="shared" si="114"/>
        <v>0</v>
      </c>
      <c r="I2460" t="str">
        <f t="shared" si="115"/>
        <v/>
      </c>
      <c r="J2460">
        <f xml:space="preserve">
_xlfn.SWITCH(E2460,
"良好サイン",H2460*VLOOKUP(F2460,参照用!$P$2:$Q$55,2,0),
"注意サイン",H2460*VLOOKUP(F2460,参照用!$P$2:$Q$55,2,0),
""
)</f>
        <v>0</v>
      </c>
      <c r="K2460" s="20">
        <f t="shared" si="116"/>
        <v>60</v>
      </c>
    </row>
    <row r="2461" spans="1:11" x14ac:dyDescent="0.2">
      <c r="A2461" s="8">
        <f>IF(INDEX(中間シート!B$1:B$149,QUOTIENT(ROW(A2461)-2, 参照用!$J$12) + 3,1)&gt;0,
INDEX(中間シート!B$1:B$149,QUOTIENT(ROW(A2461)-2, 参照用!$J$12) + 3,1),
"")</f>
        <v>46046</v>
      </c>
      <c r="B2461" s="8" t="str">
        <f>IF(INDEX(中間シート!D$1:D$149,QUOTIENT(ROW(B2461)-2, 参照用!$J$12) + 3,1)&gt;0,
INDEX(中間シート!D$1:D$149,QUOTIENT(ROW(B2461)-2, 参照用!$J$12) + 3,1),
"")</f>
        <v>昼</v>
      </c>
      <c r="C2461" s="8" t="str">
        <f>INDEX(中間シート!$A$1:$AZ$149,MATCH(A2461&amp;B2461,中間シート!$A$1:$A$149,0),MATCH(C$1,中間シート!$A$2:$AZ$2,0))</f>
        <v/>
      </c>
      <c r="D2461" s="8" t="str">
        <f>INDEX(中間シート!$A$1:$AZ$149,MATCH($A2461&amp;$B2461,中間シート!$A$1:$A$149,0),MATCH(D$1,中間シート!$A$2:$AZ$2,0))</f>
        <v/>
      </c>
      <c r="E2461" t="str">
        <f>IF(
A2461="","",
VLOOKUP(MOD(ROW(A2461)-2, 参照用!$J$12) + 1,参照用!$N$1:$P$50,2,0)
)</f>
        <v>良好サイン</v>
      </c>
      <c r="F2461" t="str">
        <f xml:space="preserve">
IF(A2461="","",
VLOOKUP(MOD(ROW(A2461)-2, 参照用!$J$12) + 1,参照用!$N$1:$P$50,3,0)
)</f>
        <v>元気</v>
      </c>
      <c r="G2461">
        <f xml:space="preserve">
IF(A2461="","",
IFERROR(
INDEX(中間シート!$B:$CB,
MATCH(A2461&amp;B2461,中間シート!$A$1:$A$149,0),
MATCH(F2461,中間シート!$B$2:$CB$2,0)
),
"")
)</f>
        <v>0</v>
      </c>
      <c r="H2461">
        <f t="shared" si="114"/>
        <v>0</v>
      </c>
      <c r="I2461" t="str">
        <f t="shared" si="115"/>
        <v/>
      </c>
      <c r="J2461">
        <f xml:space="preserve">
_xlfn.SWITCH(E2461,
"良好サイン",H2461*VLOOKUP(F2461,参照用!$P$2:$Q$55,2,0),
"注意サイン",H2461*VLOOKUP(F2461,参照用!$P$2:$Q$55,2,0),
""
)</f>
        <v>0</v>
      </c>
      <c r="K2461" s="20">
        <f t="shared" si="116"/>
        <v>60</v>
      </c>
    </row>
    <row r="2462" spans="1:11" x14ac:dyDescent="0.2">
      <c r="A2462" s="8">
        <f>IF(INDEX(中間シート!B$1:B$149,QUOTIENT(ROW(A2462)-2, 参照用!$J$12) + 3,1)&gt;0,
INDEX(中間シート!B$1:B$149,QUOTIENT(ROW(A2462)-2, 参照用!$J$12) + 3,1),
"")</f>
        <v>46046</v>
      </c>
      <c r="B2462" s="8" t="str">
        <f>IF(INDEX(中間シート!D$1:D$149,QUOTIENT(ROW(B2462)-2, 参照用!$J$12) + 3,1)&gt;0,
INDEX(中間シート!D$1:D$149,QUOTIENT(ROW(B2462)-2, 参照用!$J$12) + 3,1),
"")</f>
        <v>昼</v>
      </c>
      <c r="C2462" s="8" t="str">
        <f>INDEX(中間シート!$A$1:$AZ$149,MATCH(A2462&amp;B2462,中間シート!$A$1:$A$149,0),MATCH(C$1,中間シート!$A$2:$AZ$2,0))</f>
        <v/>
      </c>
      <c r="D2462" s="8" t="str">
        <f>INDEX(中間シート!$A$1:$AZ$149,MATCH($A2462&amp;$B2462,中間シート!$A$1:$A$149,0),MATCH(D$1,中間シート!$A$2:$AZ$2,0))</f>
        <v/>
      </c>
      <c r="E2462" t="str">
        <f>IF(
A2462="","",
VLOOKUP(MOD(ROW(A2462)-2, 参照用!$J$12) + 1,参照用!$N$1:$P$50,2,0)
)</f>
        <v>良好サイン</v>
      </c>
      <c r="F2462" t="str">
        <f xml:space="preserve">
IF(A2462="","",
VLOOKUP(MOD(ROW(A2462)-2, 参照用!$J$12) + 1,参照用!$N$1:$P$50,3,0)
)</f>
        <v>やる気あり</v>
      </c>
      <c r="G2462">
        <f xml:space="preserve">
IF(A2462="","",
IFERROR(
INDEX(中間シート!$B:$CB,
MATCH(A2462&amp;B2462,中間シート!$A$1:$A$149,0),
MATCH(F2462,中間シート!$B$2:$CB$2,0)
),
"")
)</f>
        <v>0</v>
      </c>
      <c r="H2462">
        <f t="shared" si="114"/>
        <v>0</v>
      </c>
      <c r="I2462" t="str">
        <f t="shared" si="115"/>
        <v/>
      </c>
      <c r="J2462">
        <f xml:space="preserve">
_xlfn.SWITCH(E2462,
"良好サイン",H2462*VLOOKUP(F2462,参照用!$P$2:$Q$55,2,0),
"注意サイン",H2462*VLOOKUP(F2462,参照用!$P$2:$Q$55,2,0),
""
)</f>
        <v>0</v>
      </c>
      <c r="K2462" s="20">
        <f t="shared" si="116"/>
        <v>60</v>
      </c>
    </row>
    <row r="2463" spans="1:11" x14ac:dyDescent="0.2">
      <c r="A2463" s="8">
        <f>IF(INDEX(中間シート!B$1:B$149,QUOTIENT(ROW(A2463)-2, 参照用!$J$12) + 3,1)&gt;0,
INDEX(中間シート!B$1:B$149,QUOTIENT(ROW(A2463)-2, 参照用!$J$12) + 3,1),
"")</f>
        <v>46046</v>
      </c>
      <c r="B2463" s="8" t="str">
        <f>IF(INDEX(中間シート!D$1:D$149,QUOTIENT(ROW(B2463)-2, 参照用!$J$12) + 3,1)&gt;0,
INDEX(中間シート!D$1:D$149,QUOTIENT(ROW(B2463)-2, 参照用!$J$12) + 3,1),
"")</f>
        <v>昼</v>
      </c>
      <c r="C2463" s="8" t="str">
        <f>INDEX(中間シート!$A$1:$AZ$149,MATCH(A2463&amp;B2463,中間シート!$A$1:$A$149,0),MATCH(C$1,中間シート!$A$2:$AZ$2,0))</f>
        <v/>
      </c>
      <c r="D2463" s="8" t="str">
        <f>INDEX(中間シート!$A$1:$AZ$149,MATCH($A2463&amp;$B2463,中間シート!$A$1:$A$149,0),MATCH(D$1,中間シート!$A$2:$AZ$2,0))</f>
        <v/>
      </c>
      <c r="E2463" t="str">
        <f>IF(
A2463="","",
VLOOKUP(MOD(ROW(A2463)-2, 参照用!$J$12) + 1,参照用!$N$1:$P$50,2,0)
)</f>
        <v>良好サイン</v>
      </c>
      <c r="F2463" t="str">
        <f xml:space="preserve">
IF(A2463="","",
VLOOKUP(MOD(ROW(A2463)-2, 参照用!$J$12) + 1,参照用!$N$1:$P$50,3,0)
)</f>
        <v>心に余裕</v>
      </c>
      <c r="G2463">
        <f xml:space="preserve">
IF(A2463="","",
IFERROR(
INDEX(中間シート!$B:$CB,
MATCH(A2463&amp;B2463,中間シート!$A$1:$A$149,0),
MATCH(F2463,中間シート!$B$2:$CB$2,0)
),
"")
)</f>
        <v>0</v>
      </c>
      <c r="H2463">
        <f t="shared" si="114"/>
        <v>0</v>
      </c>
      <c r="I2463" t="str">
        <f t="shared" si="115"/>
        <v/>
      </c>
      <c r="J2463">
        <f xml:space="preserve">
_xlfn.SWITCH(E2463,
"良好サイン",H2463*VLOOKUP(F2463,参照用!$P$2:$Q$55,2,0),
"注意サイン",H2463*VLOOKUP(F2463,参照用!$P$2:$Q$55,2,0),
""
)</f>
        <v>0</v>
      </c>
      <c r="K2463" s="20">
        <f t="shared" si="116"/>
        <v>60</v>
      </c>
    </row>
    <row r="2464" spans="1:11" x14ac:dyDescent="0.2">
      <c r="A2464" s="8">
        <f>IF(INDEX(中間シート!B$1:B$149,QUOTIENT(ROW(A2464)-2, 参照用!$J$12) + 3,1)&gt;0,
INDEX(中間シート!B$1:B$149,QUOTIENT(ROW(A2464)-2, 参照用!$J$12) + 3,1),
"")</f>
        <v>46046</v>
      </c>
      <c r="B2464" s="8" t="str">
        <f>IF(INDEX(中間シート!D$1:D$149,QUOTIENT(ROW(B2464)-2, 参照用!$J$12) + 3,1)&gt;0,
INDEX(中間シート!D$1:D$149,QUOTIENT(ROW(B2464)-2, 参照用!$J$12) + 3,1),
"")</f>
        <v>昼</v>
      </c>
      <c r="C2464" s="8" t="str">
        <f>INDEX(中間シート!$A$1:$AZ$149,MATCH(A2464&amp;B2464,中間シート!$A$1:$A$149,0),MATCH(C$1,中間シート!$A$2:$AZ$2,0))</f>
        <v/>
      </c>
      <c r="D2464" s="8" t="str">
        <f>INDEX(中間シート!$A$1:$AZ$149,MATCH($A2464&amp;$B2464,中間シート!$A$1:$A$149,0),MATCH(D$1,中間シート!$A$2:$AZ$2,0))</f>
        <v/>
      </c>
      <c r="E2464" t="str">
        <f>IF(
A2464="","",
VLOOKUP(MOD(ROW(A2464)-2, 参照用!$J$12) + 1,参照用!$N$1:$P$50,2,0)
)</f>
        <v>良好サイン</v>
      </c>
      <c r="F2464" t="str">
        <f xml:space="preserve">
IF(A2464="","",
VLOOKUP(MOD(ROW(A2464)-2, 参照用!$J$12) + 1,参照用!$N$1:$P$50,3,0)
)</f>
        <v>イキイキ</v>
      </c>
      <c r="G2464">
        <f xml:space="preserve">
IF(A2464="","",
IFERROR(
INDEX(中間シート!$B:$CB,
MATCH(A2464&amp;B2464,中間シート!$A$1:$A$149,0),
MATCH(F2464,中間シート!$B$2:$CB$2,0)
),
"")
)</f>
        <v>0</v>
      </c>
      <c r="H2464">
        <f t="shared" si="114"/>
        <v>0</v>
      </c>
      <c r="I2464" t="str">
        <f t="shared" si="115"/>
        <v/>
      </c>
      <c r="J2464">
        <f xml:space="preserve">
_xlfn.SWITCH(E2464,
"良好サイン",H2464*VLOOKUP(F2464,参照用!$P$2:$Q$55,2,0),
"注意サイン",H2464*VLOOKUP(F2464,参照用!$P$2:$Q$55,2,0),
""
)</f>
        <v>0</v>
      </c>
      <c r="K2464" s="20">
        <f t="shared" si="116"/>
        <v>60</v>
      </c>
    </row>
    <row r="2465" spans="1:11" x14ac:dyDescent="0.2">
      <c r="A2465" s="8">
        <f>IF(INDEX(中間シート!B$1:B$149,QUOTIENT(ROW(A2465)-2, 参照用!$J$12) + 3,1)&gt;0,
INDEX(中間シート!B$1:B$149,QUOTIENT(ROW(A2465)-2, 参照用!$J$12) + 3,1),
"")</f>
        <v>46046</v>
      </c>
      <c r="B2465" s="8" t="str">
        <f>IF(INDEX(中間シート!D$1:D$149,QUOTIENT(ROW(B2465)-2, 参照用!$J$12) + 3,1)&gt;0,
INDEX(中間シート!D$1:D$149,QUOTIENT(ROW(B2465)-2, 参照用!$J$12) + 3,1),
"")</f>
        <v>昼</v>
      </c>
      <c r="C2465" s="8" t="str">
        <f>INDEX(中間シート!$A$1:$AZ$149,MATCH(A2465&amp;B2465,中間シート!$A$1:$A$149,0),MATCH(C$1,中間シート!$A$2:$AZ$2,0))</f>
        <v/>
      </c>
      <c r="D2465" s="8" t="str">
        <f>INDEX(中間シート!$A$1:$AZ$149,MATCH($A2465&amp;$B2465,中間シート!$A$1:$A$149,0),MATCH(D$1,中間シート!$A$2:$AZ$2,0))</f>
        <v/>
      </c>
      <c r="E2465" t="str">
        <f>IF(
A2465="","",
VLOOKUP(MOD(ROW(A2465)-2, 参照用!$J$12) + 1,参照用!$N$1:$P$50,2,0)
)</f>
        <v>良好サイン</v>
      </c>
      <c r="F2465" t="str">
        <f xml:space="preserve">
IF(A2465="","",
VLOOKUP(MOD(ROW(A2465)-2, 参照用!$J$12) + 1,参照用!$N$1:$P$50,3,0)
)</f>
        <v>活動的</v>
      </c>
      <c r="G2465">
        <f xml:space="preserve">
IF(A2465="","",
IFERROR(
INDEX(中間シート!$B:$CB,
MATCH(A2465&amp;B2465,中間シート!$A$1:$A$149,0),
MATCH(F2465,中間シート!$B$2:$CB$2,0)
),
"")
)</f>
        <v>0</v>
      </c>
      <c r="H2465">
        <f t="shared" si="114"/>
        <v>0</v>
      </c>
      <c r="I2465" t="str">
        <f t="shared" si="115"/>
        <v/>
      </c>
      <c r="J2465">
        <f xml:space="preserve">
_xlfn.SWITCH(E2465,
"良好サイン",H2465*VLOOKUP(F2465,参照用!$P$2:$Q$55,2,0),
"注意サイン",H2465*VLOOKUP(F2465,参照用!$P$2:$Q$55,2,0),
""
)</f>
        <v>0</v>
      </c>
      <c r="K2465" s="20">
        <f t="shared" si="116"/>
        <v>60</v>
      </c>
    </row>
    <row r="2466" spans="1:11" x14ac:dyDescent="0.2">
      <c r="A2466" s="8">
        <f>IF(INDEX(中間シート!B$1:B$149,QUOTIENT(ROW(A2466)-2, 参照用!$J$12) + 3,1)&gt;0,
INDEX(中間シート!B$1:B$149,QUOTIENT(ROW(A2466)-2, 参照用!$J$12) + 3,1),
"")</f>
        <v>46046</v>
      </c>
      <c r="B2466" s="8" t="str">
        <f>IF(INDEX(中間シート!D$1:D$149,QUOTIENT(ROW(B2466)-2, 参照用!$J$12) + 3,1)&gt;0,
INDEX(中間シート!D$1:D$149,QUOTIENT(ROW(B2466)-2, 参照用!$J$12) + 3,1),
"")</f>
        <v>昼</v>
      </c>
      <c r="C2466" s="8" t="str">
        <f>INDEX(中間シート!$A$1:$AZ$149,MATCH(A2466&amp;B2466,中間シート!$A$1:$A$149,0),MATCH(C$1,中間シート!$A$2:$AZ$2,0))</f>
        <v/>
      </c>
      <c r="D2466" s="8" t="str">
        <f>INDEX(中間シート!$A$1:$AZ$149,MATCH($A2466&amp;$B2466,中間シート!$A$1:$A$149,0),MATCH(D$1,中間シート!$A$2:$AZ$2,0))</f>
        <v/>
      </c>
      <c r="E2466" t="str">
        <f>IF(
A2466="","",
VLOOKUP(MOD(ROW(A2466)-2, 参照用!$J$12) + 1,参照用!$N$1:$P$50,2,0)
)</f>
        <v>注意サイン</v>
      </c>
      <c r="F2466" t="str">
        <f xml:space="preserve">
IF(A2466="","",
VLOOKUP(MOD(ROW(A2466)-2, 参照用!$J$12) + 1,参照用!$N$1:$P$50,3,0)
)</f>
        <v>ため息が増加</v>
      </c>
      <c r="G2466">
        <f xml:space="preserve">
IF(A2466="","",
IFERROR(
INDEX(中間シート!$B:$CB,
MATCH(A2466&amp;B2466,中間シート!$A$1:$A$149,0),
MATCH(F2466,中間シート!$B$2:$CB$2,0)
),
"")
)</f>
        <v>0</v>
      </c>
      <c r="H2466">
        <f t="shared" si="114"/>
        <v>0</v>
      </c>
      <c r="I2466" t="str">
        <f t="shared" si="115"/>
        <v/>
      </c>
      <c r="J2466">
        <f xml:space="preserve">
_xlfn.SWITCH(E2466,
"良好サイン",H2466*VLOOKUP(F2466,参照用!$P$2:$Q$55,2,0),
"注意サイン",H2466*VLOOKUP(F2466,参照用!$P$2:$Q$55,2,0),
""
)</f>
        <v>0</v>
      </c>
      <c r="K2466" s="20">
        <f t="shared" si="116"/>
        <v>60</v>
      </c>
    </row>
    <row r="2467" spans="1:11" x14ac:dyDescent="0.2">
      <c r="A2467" s="8">
        <f>IF(INDEX(中間シート!B$1:B$149,QUOTIENT(ROW(A2467)-2, 参照用!$J$12) + 3,1)&gt;0,
INDEX(中間シート!B$1:B$149,QUOTIENT(ROW(A2467)-2, 参照用!$J$12) + 3,1),
"")</f>
        <v>46046</v>
      </c>
      <c r="B2467" s="8" t="str">
        <f>IF(INDEX(中間シート!D$1:D$149,QUOTIENT(ROW(B2467)-2, 参照用!$J$12) + 3,1)&gt;0,
INDEX(中間シート!D$1:D$149,QUOTIENT(ROW(B2467)-2, 参照用!$J$12) + 3,1),
"")</f>
        <v>昼</v>
      </c>
      <c r="C2467" s="8" t="str">
        <f>INDEX(中間シート!$A$1:$AZ$149,MATCH(A2467&amp;B2467,中間シート!$A$1:$A$149,0),MATCH(C$1,中間シート!$A$2:$AZ$2,0))</f>
        <v/>
      </c>
      <c r="D2467" s="8" t="str">
        <f>INDEX(中間シート!$A$1:$AZ$149,MATCH($A2467&amp;$B2467,中間シート!$A$1:$A$149,0),MATCH(D$1,中間シート!$A$2:$AZ$2,0))</f>
        <v/>
      </c>
      <c r="E2467" t="str">
        <f>IF(
A2467="","",
VLOOKUP(MOD(ROW(A2467)-2, 参照用!$J$12) + 1,参照用!$N$1:$P$50,2,0)
)</f>
        <v>注意サイン</v>
      </c>
      <c r="F2467" t="str">
        <f xml:space="preserve">
IF(A2467="","",
VLOOKUP(MOD(ROW(A2467)-2, 参照用!$J$12) + 1,参照用!$N$1:$P$50,3,0)
)</f>
        <v>もやもや</v>
      </c>
      <c r="G2467">
        <f xml:space="preserve">
IF(A2467="","",
IFERROR(
INDEX(中間シート!$B:$CB,
MATCH(A2467&amp;B2467,中間シート!$A$1:$A$149,0),
MATCH(F2467,中間シート!$B$2:$CB$2,0)
),
"")
)</f>
        <v>0</v>
      </c>
      <c r="H2467">
        <f t="shared" si="114"/>
        <v>0</v>
      </c>
      <c r="I2467" t="str">
        <f t="shared" si="115"/>
        <v/>
      </c>
      <c r="J2467">
        <f xml:space="preserve">
_xlfn.SWITCH(E2467,
"良好サイン",H2467*VLOOKUP(F2467,参照用!$P$2:$Q$55,2,0),
"注意サイン",H2467*VLOOKUP(F2467,参照用!$P$2:$Q$55,2,0),
""
)</f>
        <v>0</v>
      </c>
      <c r="K2467" s="20">
        <f t="shared" si="116"/>
        <v>60</v>
      </c>
    </row>
    <row r="2468" spans="1:11" x14ac:dyDescent="0.2">
      <c r="A2468" s="8">
        <f>IF(INDEX(中間シート!B$1:B$149,QUOTIENT(ROW(A2468)-2, 参照用!$J$12) + 3,1)&gt;0,
INDEX(中間シート!B$1:B$149,QUOTIENT(ROW(A2468)-2, 参照用!$J$12) + 3,1),
"")</f>
        <v>46046</v>
      </c>
      <c r="B2468" s="8" t="str">
        <f>IF(INDEX(中間シート!D$1:D$149,QUOTIENT(ROW(B2468)-2, 参照用!$J$12) + 3,1)&gt;0,
INDEX(中間シート!D$1:D$149,QUOTIENT(ROW(B2468)-2, 参照用!$J$12) + 3,1),
"")</f>
        <v>昼</v>
      </c>
      <c r="C2468" s="8" t="str">
        <f>INDEX(中間シート!$A$1:$AZ$149,MATCH(A2468&amp;B2468,中間シート!$A$1:$A$149,0),MATCH(C$1,中間シート!$A$2:$AZ$2,0))</f>
        <v/>
      </c>
      <c r="D2468" s="8" t="str">
        <f>INDEX(中間シート!$A$1:$AZ$149,MATCH($A2468&amp;$B2468,中間シート!$A$1:$A$149,0),MATCH(D$1,中間シート!$A$2:$AZ$2,0))</f>
        <v/>
      </c>
      <c r="E2468" t="str">
        <f>IF(
A2468="","",
VLOOKUP(MOD(ROW(A2468)-2, 参照用!$J$12) + 1,参照用!$N$1:$P$50,2,0)
)</f>
        <v>注意サイン</v>
      </c>
      <c r="F2468" t="str">
        <f xml:space="preserve">
IF(A2468="","",
VLOOKUP(MOD(ROW(A2468)-2, 参照用!$J$12) + 1,参照用!$N$1:$P$50,3,0)
)</f>
        <v>だるい</v>
      </c>
      <c r="G2468">
        <f xml:space="preserve">
IF(A2468="","",
IFERROR(
INDEX(中間シート!$B:$CB,
MATCH(A2468&amp;B2468,中間シート!$A$1:$A$149,0),
MATCH(F2468,中間シート!$B$2:$CB$2,0)
),
"")
)</f>
        <v>0</v>
      </c>
      <c r="H2468">
        <f t="shared" si="114"/>
        <v>0</v>
      </c>
      <c r="I2468" t="str">
        <f t="shared" si="115"/>
        <v/>
      </c>
      <c r="J2468">
        <f xml:space="preserve">
_xlfn.SWITCH(E2468,
"良好サイン",H2468*VLOOKUP(F2468,参照用!$P$2:$Q$55,2,0),
"注意サイン",H2468*VLOOKUP(F2468,参照用!$P$2:$Q$55,2,0),
""
)</f>
        <v>0</v>
      </c>
      <c r="K2468" s="20">
        <f t="shared" si="116"/>
        <v>60</v>
      </c>
    </row>
    <row r="2469" spans="1:11" x14ac:dyDescent="0.2">
      <c r="A2469" s="8">
        <f>IF(INDEX(中間シート!B$1:B$149,QUOTIENT(ROW(A2469)-2, 参照用!$J$12) + 3,1)&gt;0,
INDEX(中間シート!B$1:B$149,QUOTIENT(ROW(A2469)-2, 参照用!$J$12) + 3,1),
"")</f>
        <v>46046</v>
      </c>
      <c r="B2469" s="8" t="str">
        <f>IF(INDEX(中間シート!D$1:D$149,QUOTIENT(ROW(B2469)-2, 参照用!$J$12) + 3,1)&gt;0,
INDEX(中間シート!D$1:D$149,QUOTIENT(ROW(B2469)-2, 参照用!$J$12) + 3,1),
"")</f>
        <v>昼</v>
      </c>
      <c r="C2469" s="8" t="str">
        <f>INDEX(中間シート!$A$1:$AZ$149,MATCH(A2469&amp;B2469,中間シート!$A$1:$A$149,0),MATCH(C$1,中間シート!$A$2:$AZ$2,0))</f>
        <v/>
      </c>
      <c r="D2469" s="8" t="str">
        <f>INDEX(中間シート!$A$1:$AZ$149,MATCH($A2469&amp;$B2469,中間シート!$A$1:$A$149,0),MATCH(D$1,中間シート!$A$2:$AZ$2,0))</f>
        <v/>
      </c>
      <c r="E2469" t="str">
        <f>IF(
A2469="","",
VLOOKUP(MOD(ROW(A2469)-2, 参照用!$J$12) + 1,参照用!$N$1:$P$50,2,0)
)</f>
        <v>注意サイン</v>
      </c>
      <c r="F2469" t="str">
        <f xml:space="preserve">
IF(A2469="","",
VLOOKUP(MOD(ROW(A2469)-2, 参照用!$J$12) + 1,参照用!$N$1:$P$50,3,0)
)</f>
        <v>ぼーっとする</v>
      </c>
      <c r="G2469">
        <f xml:space="preserve">
IF(A2469="","",
IFERROR(
INDEX(中間シート!$B:$CB,
MATCH(A2469&amp;B2469,中間シート!$A$1:$A$149,0),
MATCH(F2469,中間シート!$B$2:$CB$2,0)
),
"")
)</f>
        <v>0</v>
      </c>
      <c r="H2469">
        <f t="shared" si="114"/>
        <v>0</v>
      </c>
      <c r="I2469" t="str">
        <f t="shared" si="115"/>
        <v/>
      </c>
      <c r="J2469">
        <f xml:space="preserve">
_xlfn.SWITCH(E2469,
"良好サイン",H2469*VLOOKUP(F2469,参照用!$P$2:$Q$55,2,0),
"注意サイン",H2469*VLOOKUP(F2469,参照用!$P$2:$Q$55,2,0),
""
)</f>
        <v>0</v>
      </c>
      <c r="K2469" s="20">
        <f t="shared" si="116"/>
        <v>60</v>
      </c>
    </row>
    <row r="2470" spans="1:11" x14ac:dyDescent="0.2">
      <c r="A2470" s="8">
        <f>IF(INDEX(中間シート!B$1:B$149,QUOTIENT(ROW(A2470)-2, 参照用!$J$12) + 3,1)&gt;0,
INDEX(中間シート!B$1:B$149,QUOTIENT(ROW(A2470)-2, 参照用!$J$12) + 3,1),
"")</f>
        <v>46046</v>
      </c>
      <c r="B2470" s="8" t="str">
        <f>IF(INDEX(中間シート!D$1:D$149,QUOTIENT(ROW(B2470)-2, 参照用!$J$12) + 3,1)&gt;0,
INDEX(中間シート!D$1:D$149,QUOTIENT(ROW(B2470)-2, 参照用!$J$12) + 3,1),
"")</f>
        <v>昼</v>
      </c>
      <c r="C2470" s="8" t="str">
        <f>INDEX(中間シート!$A$1:$AZ$149,MATCH(A2470&amp;B2470,中間シート!$A$1:$A$149,0),MATCH(C$1,中間シート!$A$2:$AZ$2,0))</f>
        <v/>
      </c>
      <c r="D2470" s="8" t="str">
        <f>INDEX(中間シート!$A$1:$AZ$149,MATCH($A2470&amp;$B2470,中間シート!$A$1:$A$149,0),MATCH(D$1,中間シート!$A$2:$AZ$2,0))</f>
        <v/>
      </c>
      <c r="E2470" t="str">
        <f>IF(
A2470="","",
VLOOKUP(MOD(ROW(A2470)-2, 参照用!$J$12) + 1,参照用!$N$1:$P$50,2,0)
)</f>
        <v>注意サイン</v>
      </c>
      <c r="F2470" t="str">
        <f xml:space="preserve">
IF(A2470="","",
VLOOKUP(MOD(ROW(A2470)-2, 参照用!$J$12) + 1,参照用!$N$1:$P$50,3,0)
)</f>
        <v>協調性が低下</v>
      </c>
      <c r="G2470">
        <f xml:space="preserve">
IF(A2470="","",
IFERROR(
INDEX(中間シート!$B:$CB,
MATCH(A2470&amp;B2470,中間シート!$A$1:$A$149,0),
MATCH(F2470,中間シート!$B$2:$CB$2,0)
),
"")
)</f>
        <v>0</v>
      </c>
      <c r="H2470">
        <f t="shared" si="114"/>
        <v>0</v>
      </c>
      <c r="I2470" t="str">
        <f t="shared" si="115"/>
        <v/>
      </c>
      <c r="J2470">
        <f xml:space="preserve">
_xlfn.SWITCH(E2470,
"良好サイン",H2470*VLOOKUP(F2470,参照用!$P$2:$Q$55,2,0),
"注意サイン",H2470*VLOOKUP(F2470,参照用!$P$2:$Q$55,2,0),
""
)</f>
        <v>0</v>
      </c>
      <c r="K2470" s="20">
        <f t="shared" si="116"/>
        <v>60</v>
      </c>
    </row>
    <row r="2471" spans="1:11" x14ac:dyDescent="0.2">
      <c r="A2471" s="8">
        <f>IF(INDEX(中間シート!B$1:B$149,QUOTIENT(ROW(A2471)-2, 参照用!$J$12) + 3,1)&gt;0,
INDEX(中間シート!B$1:B$149,QUOTIENT(ROW(A2471)-2, 参照用!$J$12) + 3,1),
"")</f>
        <v>46046</v>
      </c>
      <c r="B2471" s="8" t="str">
        <f>IF(INDEX(中間シート!D$1:D$149,QUOTIENT(ROW(B2471)-2, 参照用!$J$12) + 3,1)&gt;0,
INDEX(中間シート!D$1:D$149,QUOTIENT(ROW(B2471)-2, 参照用!$J$12) + 3,1),
"")</f>
        <v>昼</v>
      </c>
      <c r="C2471" s="8" t="str">
        <f>INDEX(中間シート!$A$1:$AZ$149,MATCH(A2471&amp;B2471,中間シート!$A$1:$A$149,0),MATCH(C$1,中間シート!$A$2:$AZ$2,0))</f>
        <v/>
      </c>
      <c r="D2471" s="8" t="str">
        <f>INDEX(中間シート!$A$1:$AZ$149,MATCH($A2471&amp;$B2471,中間シート!$A$1:$A$149,0),MATCH(D$1,中間シート!$A$2:$AZ$2,0))</f>
        <v/>
      </c>
      <c r="E2471" t="str">
        <f>IF(
A2471="","",
VLOOKUP(MOD(ROW(A2471)-2, 参照用!$J$12) + 1,参照用!$N$1:$P$50,2,0)
)</f>
        <v>注意サイン</v>
      </c>
      <c r="F2471" t="str">
        <f xml:space="preserve">
IF(A2471="","",
VLOOKUP(MOD(ROW(A2471)-2, 参照用!$J$12) + 1,参照用!$N$1:$P$50,3,0)
)</f>
        <v>憂鬱</v>
      </c>
      <c r="G2471">
        <f xml:space="preserve">
IF(A2471="","",
IFERROR(
INDEX(中間シート!$B:$CB,
MATCH(A2471&amp;B2471,中間シート!$A$1:$A$149,0),
MATCH(F2471,中間シート!$B$2:$CB$2,0)
),
"")
)</f>
        <v>0</v>
      </c>
      <c r="H2471">
        <f t="shared" si="114"/>
        <v>0</v>
      </c>
      <c r="I2471" t="str">
        <f t="shared" si="115"/>
        <v/>
      </c>
      <c r="J2471">
        <f xml:space="preserve">
_xlfn.SWITCH(E2471,
"良好サイン",H2471*VLOOKUP(F2471,参照用!$P$2:$Q$55,2,0),
"注意サイン",H2471*VLOOKUP(F2471,参照用!$P$2:$Q$55,2,0),
""
)</f>
        <v>0</v>
      </c>
      <c r="K2471" s="20">
        <f t="shared" si="116"/>
        <v>60</v>
      </c>
    </row>
    <row r="2472" spans="1:11" x14ac:dyDescent="0.2">
      <c r="A2472" s="8">
        <f>IF(INDEX(中間シート!B$1:B$149,QUOTIENT(ROW(A2472)-2, 参照用!$J$12) + 3,1)&gt;0,
INDEX(中間シート!B$1:B$149,QUOTIENT(ROW(A2472)-2, 参照用!$J$12) + 3,1),
"")</f>
        <v>46046</v>
      </c>
      <c r="B2472" s="8" t="str">
        <f>IF(INDEX(中間シート!D$1:D$149,QUOTIENT(ROW(B2472)-2, 参照用!$J$12) + 3,1)&gt;0,
INDEX(中間シート!D$1:D$149,QUOTIENT(ROW(B2472)-2, 参照用!$J$12) + 3,1),
"")</f>
        <v>昼</v>
      </c>
      <c r="C2472" s="8" t="str">
        <f>INDEX(中間シート!$A$1:$AZ$149,MATCH(A2472&amp;B2472,中間シート!$A$1:$A$149,0),MATCH(C$1,中間シート!$A$2:$AZ$2,0))</f>
        <v/>
      </c>
      <c r="D2472" s="8" t="str">
        <f>INDEX(中間シート!$A$1:$AZ$149,MATCH($A2472&amp;$B2472,中間シート!$A$1:$A$149,0),MATCH(D$1,中間シート!$A$2:$AZ$2,0))</f>
        <v/>
      </c>
      <c r="E2472" t="str">
        <f>IF(
A2472="","",
VLOOKUP(MOD(ROW(A2472)-2, 参照用!$J$12) + 1,参照用!$N$1:$P$50,2,0)
)</f>
        <v>注意サイン</v>
      </c>
      <c r="F2472" t="str">
        <f xml:space="preserve">
IF(A2472="","",
VLOOKUP(MOD(ROW(A2472)-2, 参照用!$J$12) + 1,参照用!$N$1:$P$50,3,0)
)</f>
        <v>やる気が無い</v>
      </c>
      <c r="G2472">
        <f xml:space="preserve">
IF(A2472="","",
IFERROR(
INDEX(中間シート!$B:$CB,
MATCH(A2472&amp;B2472,中間シート!$A$1:$A$149,0),
MATCH(F2472,中間シート!$B$2:$CB$2,0)
),
"")
)</f>
        <v>0</v>
      </c>
      <c r="H2472">
        <f t="shared" si="114"/>
        <v>0</v>
      </c>
      <c r="I2472" t="str">
        <f t="shared" si="115"/>
        <v/>
      </c>
      <c r="J2472">
        <f xml:space="preserve">
_xlfn.SWITCH(E2472,
"良好サイン",H2472*VLOOKUP(F2472,参照用!$P$2:$Q$55,2,0),
"注意サイン",H2472*VLOOKUP(F2472,参照用!$P$2:$Q$55,2,0),
""
)</f>
        <v>0</v>
      </c>
      <c r="K2472" s="20">
        <f t="shared" si="116"/>
        <v>60</v>
      </c>
    </row>
    <row r="2473" spans="1:11" x14ac:dyDescent="0.2">
      <c r="A2473" s="8">
        <f>IF(INDEX(中間シート!B$1:B$149,QUOTIENT(ROW(A2473)-2, 参照用!$J$12) + 3,1)&gt;0,
INDEX(中間シート!B$1:B$149,QUOTIENT(ROW(A2473)-2, 参照用!$J$12) + 3,1),
"")</f>
        <v>46046</v>
      </c>
      <c r="B2473" s="8" t="str">
        <f>IF(INDEX(中間シート!D$1:D$149,QUOTIENT(ROW(B2473)-2, 参照用!$J$12) + 3,1)&gt;0,
INDEX(中間シート!D$1:D$149,QUOTIENT(ROW(B2473)-2, 参照用!$J$12) + 3,1),
"")</f>
        <v>昼</v>
      </c>
      <c r="C2473" s="8" t="str">
        <f>INDEX(中間シート!$A$1:$AZ$149,MATCH(A2473&amp;B2473,中間シート!$A$1:$A$149,0),MATCH(C$1,中間シート!$A$2:$AZ$2,0))</f>
        <v/>
      </c>
      <c r="D2473" s="8" t="str">
        <f>INDEX(中間シート!$A$1:$AZ$149,MATCH($A2473&amp;$B2473,中間シート!$A$1:$A$149,0),MATCH(D$1,中間シート!$A$2:$AZ$2,0))</f>
        <v/>
      </c>
      <c r="E2473" t="str">
        <f>IF(
A2473="","",
VLOOKUP(MOD(ROW(A2473)-2, 参照用!$J$12) + 1,参照用!$N$1:$P$50,2,0)
)</f>
        <v>注意サイン</v>
      </c>
      <c r="F2473" t="str">
        <f xml:space="preserve">
IF(A2473="","",
VLOOKUP(MOD(ROW(A2473)-2, 参照用!$J$12) + 1,参照用!$N$1:$P$50,3,0)
)</f>
        <v>物忘れ</v>
      </c>
      <c r="G2473">
        <f xml:space="preserve">
IF(A2473="","",
IFERROR(
INDEX(中間シート!$B:$CB,
MATCH(A2473&amp;B2473,中間シート!$A$1:$A$149,0),
MATCH(F2473,中間シート!$B$2:$CB$2,0)
),
"")
)</f>
        <v>0</v>
      </c>
      <c r="H2473">
        <f t="shared" si="114"/>
        <v>0</v>
      </c>
      <c r="I2473" t="str">
        <f t="shared" si="115"/>
        <v/>
      </c>
      <c r="J2473">
        <f xml:space="preserve">
_xlfn.SWITCH(E2473,
"良好サイン",H2473*VLOOKUP(F2473,参照用!$P$2:$Q$55,2,0),
"注意サイン",H2473*VLOOKUP(F2473,参照用!$P$2:$Q$55,2,0),
""
)</f>
        <v>0</v>
      </c>
      <c r="K2473" s="20">
        <f t="shared" si="116"/>
        <v>60</v>
      </c>
    </row>
    <row r="2474" spans="1:11" x14ac:dyDescent="0.2">
      <c r="A2474" s="8">
        <f>IF(INDEX(中間シート!B$1:B$149,QUOTIENT(ROW(A2474)-2, 参照用!$J$12) + 3,1)&gt;0,
INDEX(中間シート!B$1:B$149,QUOTIENT(ROW(A2474)-2, 参照用!$J$12) + 3,1),
"")</f>
        <v>46046</v>
      </c>
      <c r="B2474" s="8" t="str">
        <f>IF(INDEX(中間シート!D$1:D$149,QUOTIENT(ROW(B2474)-2, 参照用!$J$12) + 3,1)&gt;0,
INDEX(中間シート!D$1:D$149,QUOTIENT(ROW(B2474)-2, 参照用!$J$12) + 3,1),
"")</f>
        <v>昼</v>
      </c>
      <c r="C2474" s="8" t="str">
        <f>INDEX(中間シート!$A$1:$AZ$149,MATCH(A2474&amp;B2474,中間シート!$A$1:$A$149,0),MATCH(C$1,中間シート!$A$2:$AZ$2,0))</f>
        <v/>
      </c>
      <c r="D2474" s="8" t="str">
        <f>INDEX(中間シート!$A$1:$AZ$149,MATCH($A2474&amp;$B2474,中間シート!$A$1:$A$149,0),MATCH(D$1,中間シート!$A$2:$AZ$2,0))</f>
        <v/>
      </c>
      <c r="E2474" t="str">
        <f>IF(
A2474="","",
VLOOKUP(MOD(ROW(A2474)-2, 参照用!$J$12) + 1,参照用!$N$1:$P$50,2,0)
)</f>
        <v>悪化サイン</v>
      </c>
      <c r="F2474" t="str">
        <f xml:space="preserve">
IF(A2474="","",
VLOOKUP(MOD(ROW(A2474)-2, 参照用!$J$12) + 1,参照用!$N$1:$P$50,3,0)
)</f>
        <v>イライラ</v>
      </c>
      <c r="G2474">
        <f xml:space="preserve">
IF(A2474="","",
IFERROR(
INDEX(中間シート!$B:$CB,
MATCH(A2474&amp;B2474,中間シート!$A$1:$A$149,0),
MATCH(F2474,中間シート!$B$2:$CB$2,0)
),
"")
)</f>
        <v>0</v>
      </c>
      <c r="H2474">
        <f t="shared" si="114"/>
        <v>0</v>
      </c>
      <c r="I2474" t="str">
        <f t="shared" si="115"/>
        <v/>
      </c>
      <c r="J2474" t="str">
        <f xml:space="preserve">
_xlfn.SWITCH(E2474,
"良好サイン",H2474*VLOOKUP(F2474,参照用!$P$2:$Q$55,2,0),
"注意サイン",H2474*VLOOKUP(F2474,参照用!$P$2:$Q$55,2,0),
""
)</f>
        <v/>
      </c>
      <c r="K2474" s="20">
        <f t="shared" si="116"/>
        <v>60</v>
      </c>
    </row>
    <row r="2475" spans="1:11" x14ac:dyDescent="0.2">
      <c r="A2475" s="8">
        <f>IF(INDEX(中間シート!B$1:B$149,QUOTIENT(ROW(A2475)-2, 参照用!$J$12) + 3,1)&gt;0,
INDEX(中間シート!B$1:B$149,QUOTIENT(ROW(A2475)-2, 参照用!$J$12) + 3,1),
"")</f>
        <v>46046</v>
      </c>
      <c r="B2475" s="8" t="str">
        <f>IF(INDEX(中間シート!D$1:D$149,QUOTIENT(ROW(B2475)-2, 参照用!$J$12) + 3,1)&gt;0,
INDEX(中間シート!D$1:D$149,QUOTIENT(ROW(B2475)-2, 参照用!$J$12) + 3,1),
"")</f>
        <v>昼</v>
      </c>
      <c r="C2475" s="8" t="str">
        <f>INDEX(中間シート!$A$1:$AZ$149,MATCH(A2475&amp;B2475,中間シート!$A$1:$A$149,0),MATCH(C$1,中間シート!$A$2:$AZ$2,0))</f>
        <v/>
      </c>
      <c r="D2475" s="8" t="str">
        <f>INDEX(中間シート!$A$1:$AZ$149,MATCH($A2475&amp;$B2475,中間シート!$A$1:$A$149,0),MATCH(D$1,中間シート!$A$2:$AZ$2,0))</f>
        <v/>
      </c>
      <c r="E2475" t="str">
        <f>IF(
A2475="","",
VLOOKUP(MOD(ROW(A2475)-2, 参照用!$J$12) + 1,参照用!$N$1:$P$50,2,0)
)</f>
        <v>悪化サイン</v>
      </c>
      <c r="F2475" t="str">
        <f xml:space="preserve">
IF(A2475="","",
VLOOKUP(MOD(ROW(A2475)-2, 参照用!$J$12) + 1,参照用!$N$1:$P$50,3,0)
)</f>
        <v>恐怖心</v>
      </c>
      <c r="G2475">
        <f xml:space="preserve">
IF(A2475="","",
IFERROR(
INDEX(中間シート!$B:$CB,
MATCH(A2475&amp;B2475,中間シート!$A$1:$A$149,0),
MATCH(F2475,中間シート!$B$2:$CB$2,0)
),
"")
)</f>
        <v>0</v>
      </c>
      <c r="H2475">
        <f t="shared" si="114"/>
        <v>0</v>
      </c>
      <c r="I2475" t="str">
        <f t="shared" si="115"/>
        <v/>
      </c>
      <c r="J2475" t="str">
        <f xml:space="preserve">
_xlfn.SWITCH(E2475,
"良好サイン",H2475*VLOOKUP(F2475,参照用!$P$2:$Q$55,2,0),
"注意サイン",H2475*VLOOKUP(F2475,参照用!$P$2:$Q$55,2,0),
""
)</f>
        <v/>
      </c>
      <c r="K2475" s="20">
        <f t="shared" si="116"/>
        <v>60</v>
      </c>
    </row>
    <row r="2476" spans="1:11" x14ac:dyDescent="0.2">
      <c r="A2476" s="8">
        <f>IF(INDEX(中間シート!B$1:B$149,QUOTIENT(ROW(A2476)-2, 参照用!$J$12) + 3,1)&gt;0,
INDEX(中間シート!B$1:B$149,QUOTIENT(ROW(A2476)-2, 参照用!$J$12) + 3,1),
"")</f>
        <v>46046</v>
      </c>
      <c r="B2476" s="8" t="str">
        <f>IF(INDEX(中間シート!D$1:D$149,QUOTIENT(ROW(B2476)-2, 参照用!$J$12) + 3,1)&gt;0,
INDEX(中間シート!D$1:D$149,QUOTIENT(ROW(B2476)-2, 参照用!$J$12) + 3,1),
"")</f>
        <v>昼</v>
      </c>
      <c r="C2476" s="8" t="str">
        <f>INDEX(中間シート!$A$1:$AZ$149,MATCH(A2476&amp;B2476,中間シート!$A$1:$A$149,0),MATCH(C$1,中間シート!$A$2:$AZ$2,0))</f>
        <v/>
      </c>
      <c r="D2476" s="8" t="str">
        <f>INDEX(中間シート!$A$1:$AZ$149,MATCH($A2476&amp;$B2476,中間シート!$A$1:$A$149,0),MATCH(D$1,中間シート!$A$2:$AZ$2,0))</f>
        <v/>
      </c>
      <c r="E2476" t="str">
        <f>IF(
A2476="","",
VLOOKUP(MOD(ROW(A2476)-2, 参照用!$J$12) + 1,参照用!$N$1:$P$50,2,0)
)</f>
        <v>悪化サイン</v>
      </c>
      <c r="F2476" t="str">
        <f xml:space="preserve">
IF(A2476="","",
VLOOKUP(MOD(ROW(A2476)-2, 参照用!$J$12) + 1,参照用!$N$1:$P$50,3,0)
)</f>
        <v>外出不可</v>
      </c>
      <c r="G2476">
        <f xml:space="preserve">
IF(A2476="","",
IFERROR(
INDEX(中間シート!$B:$CB,
MATCH(A2476&amp;B2476,中間シート!$A$1:$A$149,0),
MATCH(F2476,中間シート!$B$2:$CB$2,0)
),
"")
)</f>
        <v>0</v>
      </c>
      <c r="H2476">
        <f t="shared" si="114"/>
        <v>0</v>
      </c>
      <c r="I2476" t="str">
        <f t="shared" si="115"/>
        <v/>
      </c>
      <c r="J2476" t="str">
        <f xml:space="preserve">
_xlfn.SWITCH(E2476,
"良好サイン",H2476*VLOOKUP(F2476,参照用!$P$2:$Q$55,2,0),
"注意サイン",H2476*VLOOKUP(F2476,参照用!$P$2:$Q$55,2,0),
""
)</f>
        <v/>
      </c>
      <c r="K2476" s="20">
        <f t="shared" si="116"/>
        <v>60</v>
      </c>
    </row>
    <row r="2477" spans="1:11" x14ac:dyDescent="0.2">
      <c r="A2477" s="8">
        <f>IF(INDEX(中間シート!B$1:B$149,QUOTIENT(ROW(A2477)-2, 参照用!$J$12) + 3,1)&gt;0,
INDEX(中間シート!B$1:B$149,QUOTIENT(ROW(A2477)-2, 参照用!$J$12) + 3,1),
"")</f>
        <v>46046</v>
      </c>
      <c r="B2477" s="8" t="str">
        <f>IF(INDEX(中間シート!D$1:D$149,QUOTIENT(ROW(B2477)-2, 参照用!$J$12) + 3,1)&gt;0,
INDEX(中間シート!D$1:D$149,QUOTIENT(ROW(B2477)-2, 参照用!$J$12) + 3,1),
"")</f>
        <v>昼</v>
      </c>
      <c r="C2477" s="8" t="str">
        <f>INDEX(中間シート!$A$1:$AZ$149,MATCH(A2477&amp;B2477,中間シート!$A$1:$A$149,0),MATCH(C$1,中間シート!$A$2:$AZ$2,0))</f>
        <v/>
      </c>
      <c r="D2477" s="8" t="str">
        <f>INDEX(中間シート!$A$1:$AZ$149,MATCH($A2477&amp;$B2477,中間シート!$A$1:$A$149,0),MATCH(D$1,中間シート!$A$2:$AZ$2,0))</f>
        <v/>
      </c>
      <c r="E2477" t="str">
        <f>IF(
A2477="","",
VLOOKUP(MOD(ROW(A2477)-2, 参照用!$J$12) + 1,参照用!$N$1:$P$50,2,0)
)</f>
        <v>悪化サイン</v>
      </c>
      <c r="F2477" t="str">
        <f xml:space="preserve">
IF(A2477="","",
VLOOKUP(MOD(ROW(A2477)-2, 参照用!$J$12) + 1,参照用!$N$1:$P$50,3,0)
)</f>
        <v>思考不能</v>
      </c>
      <c r="G2477">
        <f xml:space="preserve">
IF(A2477="","",
IFERROR(
INDEX(中間シート!$B:$CB,
MATCH(A2477&amp;B2477,中間シート!$A$1:$A$149,0),
MATCH(F2477,中間シート!$B$2:$CB$2,0)
),
"")
)</f>
        <v>0</v>
      </c>
      <c r="H2477">
        <f t="shared" si="114"/>
        <v>0</v>
      </c>
      <c r="I2477" t="str">
        <f t="shared" si="115"/>
        <v/>
      </c>
      <c r="J2477" t="str">
        <f xml:space="preserve">
_xlfn.SWITCH(E2477,
"良好サイン",H2477*VLOOKUP(F2477,参照用!$P$2:$Q$55,2,0),
"注意サイン",H2477*VLOOKUP(F2477,参照用!$P$2:$Q$55,2,0),
""
)</f>
        <v/>
      </c>
      <c r="K2477" s="20">
        <f t="shared" si="116"/>
        <v>60</v>
      </c>
    </row>
    <row r="2478" spans="1:11" x14ac:dyDescent="0.2">
      <c r="A2478" s="8">
        <f>IF(INDEX(中間シート!B$1:B$149,QUOTIENT(ROW(A2478)-2, 参照用!$J$12) + 3,1)&gt;0,
INDEX(中間シート!B$1:B$149,QUOTIENT(ROW(A2478)-2, 参照用!$J$12) + 3,1),
"")</f>
        <v>46046</v>
      </c>
      <c r="B2478" s="8" t="str">
        <f>IF(INDEX(中間シート!D$1:D$149,QUOTIENT(ROW(B2478)-2, 参照用!$J$12) + 3,1)&gt;0,
INDEX(中間シート!D$1:D$149,QUOTIENT(ROW(B2478)-2, 参照用!$J$12) + 3,1),
"")</f>
        <v>昼</v>
      </c>
      <c r="C2478" s="8" t="str">
        <f>INDEX(中間シート!$A$1:$AZ$149,MATCH(A2478&amp;B2478,中間シート!$A$1:$A$149,0),MATCH(C$1,中間シート!$A$2:$AZ$2,0))</f>
        <v/>
      </c>
      <c r="D2478" s="8" t="str">
        <f>INDEX(中間シート!$A$1:$AZ$149,MATCH($A2478&amp;$B2478,中間シート!$A$1:$A$149,0),MATCH(D$1,中間シート!$A$2:$AZ$2,0))</f>
        <v/>
      </c>
      <c r="E2478" t="str">
        <f>IF(
A2478="","",
VLOOKUP(MOD(ROW(A2478)-2, 参照用!$J$12) + 1,参照用!$N$1:$P$50,2,0)
)</f>
        <v>悪化サイン</v>
      </c>
      <c r="F2478" t="str">
        <f xml:space="preserve">
IF(A2478="","",
VLOOKUP(MOD(ROW(A2478)-2, 参照用!$J$12) + 1,参照用!$N$1:$P$50,3,0)
)</f>
        <v>人間不信</v>
      </c>
      <c r="G2478">
        <f xml:space="preserve">
IF(A2478="","",
IFERROR(
INDEX(中間シート!$B:$CB,
MATCH(A2478&amp;B2478,中間シート!$A$1:$A$149,0),
MATCH(F2478,中間シート!$B$2:$CB$2,0)
),
"")
)</f>
        <v>0</v>
      </c>
      <c r="H2478">
        <f t="shared" si="114"/>
        <v>0</v>
      </c>
      <c r="I2478" t="str">
        <f t="shared" si="115"/>
        <v/>
      </c>
      <c r="J2478" t="str">
        <f xml:space="preserve">
_xlfn.SWITCH(E2478,
"良好サイン",H2478*VLOOKUP(F2478,参照用!$P$2:$Q$55,2,0),
"注意サイン",H2478*VLOOKUP(F2478,参照用!$P$2:$Q$55,2,0),
""
)</f>
        <v/>
      </c>
      <c r="K2478" s="20">
        <f t="shared" si="116"/>
        <v>60</v>
      </c>
    </row>
    <row r="2479" spans="1:11" x14ac:dyDescent="0.2">
      <c r="A2479" s="8">
        <f>IF(INDEX(中間シート!B$1:B$149,QUOTIENT(ROW(A2479)-2, 参照用!$J$12) + 3,1)&gt;0,
INDEX(中間シート!B$1:B$149,QUOTIENT(ROW(A2479)-2, 参照用!$J$12) + 3,1),
"")</f>
        <v>46046</v>
      </c>
      <c r="B2479" s="8" t="str">
        <f>IF(INDEX(中間シート!D$1:D$149,QUOTIENT(ROW(B2479)-2, 参照用!$J$12) + 3,1)&gt;0,
INDEX(中間シート!D$1:D$149,QUOTIENT(ROW(B2479)-2, 参照用!$J$12) + 3,1),
"")</f>
        <v>昼</v>
      </c>
      <c r="C2479" s="8" t="str">
        <f>INDEX(中間シート!$A$1:$AZ$149,MATCH(A2479&amp;B2479,中間シート!$A$1:$A$149,0),MATCH(C$1,中間シート!$A$2:$AZ$2,0))</f>
        <v/>
      </c>
      <c r="D2479" s="8" t="str">
        <f>INDEX(中間シート!$A$1:$AZ$149,MATCH($A2479&amp;$B2479,中間シート!$A$1:$A$149,0),MATCH(D$1,中間シート!$A$2:$AZ$2,0))</f>
        <v/>
      </c>
      <c r="E2479" t="str">
        <f>IF(
A2479="","",
VLOOKUP(MOD(ROW(A2479)-2, 参照用!$J$12) + 1,参照用!$N$1:$P$50,2,0)
)</f>
        <v>悪化サイン</v>
      </c>
      <c r="F2479" t="str">
        <f xml:space="preserve">
IF(A2479="","",
VLOOKUP(MOD(ROW(A2479)-2, 参照用!$J$12) + 1,参照用!$N$1:$P$50,3,0)
)</f>
        <v>破壊衝動</v>
      </c>
      <c r="G2479">
        <f xml:space="preserve">
IF(A2479="","",
IFERROR(
INDEX(中間シート!$B:$CB,
MATCH(A2479&amp;B2479,中間シート!$A$1:$A$149,0),
MATCH(F2479,中間シート!$B$2:$CB$2,0)
),
"")
)</f>
        <v>0</v>
      </c>
      <c r="H2479">
        <f t="shared" si="114"/>
        <v>0</v>
      </c>
      <c r="I2479" t="str">
        <f t="shared" si="115"/>
        <v/>
      </c>
      <c r="J2479" t="str">
        <f xml:space="preserve">
_xlfn.SWITCH(E2479,
"良好サイン",H2479*VLOOKUP(F2479,参照用!$P$2:$Q$55,2,0),
"注意サイン",H2479*VLOOKUP(F2479,参照用!$P$2:$Q$55,2,0),
""
)</f>
        <v/>
      </c>
      <c r="K2479" s="20">
        <f t="shared" si="116"/>
        <v>60</v>
      </c>
    </row>
    <row r="2480" spans="1:11" x14ac:dyDescent="0.2">
      <c r="A2480" s="8">
        <f>IF(INDEX(中間シート!B$1:B$149,QUOTIENT(ROW(A2480)-2, 参照用!$J$12) + 3,1)&gt;0,
INDEX(中間シート!B$1:B$149,QUOTIENT(ROW(A2480)-2, 参照用!$J$12) + 3,1),
"")</f>
        <v>46046</v>
      </c>
      <c r="B2480" s="8" t="str">
        <f>IF(INDEX(中間シート!D$1:D$149,QUOTIENT(ROW(B2480)-2, 参照用!$J$12) + 3,1)&gt;0,
INDEX(中間シート!D$1:D$149,QUOTIENT(ROW(B2480)-2, 参照用!$J$12) + 3,1),
"")</f>
        <v>昼</v>
      </c>
      <c r="C2480" s="8" t="str">
        <f>INDEX(中間シート!$A$1:$AZ$149,MATCH(A2480&amp;B2480,中間シート!$A$1:$A$149,0),MATCH(C$1,中間シート!$A$2:$AZ$2,0))</f>
        <v/>
      </c>
      <c r="D2480" s="8" t="str">
        <f>INDEX(中間シート!$A$1:$AZ$149,MATCH($A2480&amp;$B2480,中間シート!$A$1:$A$149,0),MATCH(D$1,中間シート!$A$2:$AZ$2,0))</f>
        <v/>
      </c>
      <c r="E2480" t="str">
        <f>IF(
A2480="","",
VLOOKUP(MOD(ROW(A2480)-2, 参照用!$J$12) + 1,参照用!$N$1:$P$50,2,0)
)</f>
        <v>リカバリー</v>
      </c>
      <c r="F2480" t="str">
        <f xml:space="preserve">
IF(A2480="","",
VLOOKUP(MOD(ROW(A2480)-2, 参照用!$J$12) + 1,参照用!$N$1:$P$50,3,0)
)</f>
        <v>ストレッチ</v>
      </c>
      <c r="G2480">
        <f xml:space="preserve">
IF(A2480="","",
IFERROR(
INDEX(中間シート!$B:$CB,
MATCH(A2480&amp;B2480,中間シート!$A$1:$A$149,0),
MATCH(F2480,中間シート!$B$2:$CB$2,0)
),
"")
)</f>
        <v>0</v>
      </c>
      <c r="H2480">
        <f t="shared" si="114"/>
        <v>0</v>
      </c>
      <c r="I2480" t="str">
        <f t="shared" si="115"/>
        <v/>
      </c>
      <c r="J2480" t="str">
        <f xml:space="preserve">
_xlfn.SWITCH(E2480,
"良好サイン",H2480*VLOOKUP(F2480,参照用!$P$2:$Q$55,2,0),
"注意サイン",H2480*VLOOKUP(F2480,参照用!$P$2:$Q$55,2,0),
""
)</f>
        <v/>
      </c>
      <c r="K2480" s="20">
        <f t="shared" si="116"/>
        <v>60</v>
      </c>
    </row>
    <row r="2481" spans="1:11" x14ac:dyDescent="0.2">
      <c r="A2481" s="8">
        <f>IF(INDEX(中間シート!B$1:B$149,QUOTIENT(ROW(A2481)-2, 参照用!$J$12) + 3,1)&gt;0,
INDEX(中間シート!B$1:B$149,QUOTIENT(ROW(A2481)-2, 参照用!$J$12) + 3,1),
"")</f>
        <v>46046</v>
      </c>
      <c r="B2481" s="8" t="str">
        <f>IF(INDEX(中間シート!D$1:D$149,QUOTIENT(ROW(B2481)-2, 参照用!$J$12) + 3,1)&gt;0,
INDEX(中間シート!D$1:D$149,QUOTIENT(ROW(B2481)-2, 参照用!$J$12) + 3,1),
"")</f>
        <v>昼</v>
      </c>
      <c r="C2481" s="8" t="str">
        <f>INDEX(中間シート!$A$1:$AZ$149,MATCH(A2481&amp;B2481,中間シート!$A$1:$A$149,0),MATCH(C$1,中間シート!$A$2:$AZ$2,0))</f>
        <v/>
      </c>
      <c r="D2481" s="8" t="str">
        <f>INDEX(中間シート!$A$1:$AZ$149,MATCH($A2481&amp;$B2481,中間シート!$A$1:$A$149,0),MATCH(D$1,中間シート!$A$2:$AZ$2,0))</f>
        <v/>
      </c>
      <c r="E2481" t="str">
        <f>IF(
A2481="","",
VLOOKUP(MOD(ROW(A2481)-2, 参照用!$J$12) + 1,参照用!$N$1:$P$50,2,0)
)</f>
        <v>リカバリー</v>
      </c>
      <c r="F2481" t="str">
        <f xml:space="preserve">
IF(A2481="","",
VLOOKUP(MOD(ROW(A2481)-2, 参照用!$J$12) + 1,参照用!$N$1:$P$50,3,0)
)</f>
        <v>仮眠</v>
      </c>
      <c r="G2481">
        <f xml:space="preserve">
IF(A2481="","",
IFERROR(
INDEX(中間シート!$B:$CB,
MATCH(A2481&amp;B2481,中間シート!$A$1:$A$149,0),
MATCH(F2481,中間シート!$B$2:$CB$2,0)
),
"")
)</f>
        <v>0</v>
      </c>
      <c r="H2481">
        <f t="shared" si="114"/>
        <v>0</v>
      </c>
      <c r="I2481" t="str">
        <f t="shared" si="115"/>
        <v/>
      </c>
      <c r="J2481" t="str">
        <f xml:space="preserve">
_xlfn.SWITCH(E2481,
"良好サイン",H2481*VLOOKUP(F2481,参照用!$P$2:$Q$55,2,0),
"注意サイン",H2481*VLOOKUP(F2481,参照用!$P$2:$Q$55,2,0),
""
)</f>
        <v/>
      </c>
      <c r="K2481" s="20">
        <f t="shared" si="116"/>
        <v>60</v>
      </c>
    </row>
    <row r="2482" spans="1:11" x14ac:dyDescent="0.2">
      <c r="A2482" s="8">
        <f>IF(INDEX(中間シート!B$1:B$149,QUOTIENT(ROW(A2482)-2, 参照用!$J$12) + 3,1)&gt;0,
INDEX(中間シート!B$1:B$149,QUOTIENT(ROW(A2482)-2, 参照用!$J$12) + 3,1),
"")</f>
        <v>46046</v>
      </c>
      <c r="B2482" s="8" t="str">
        <f>IF(INDEX(中間シート!D$1:D$149,QUOTIENT(ROW(B2482)-2, 参照用!$J$12) + 3,1)&gt;0,
INDEX(中間シート!D$1:D$149,QUOTIENT(ROW(B2482)-2, 参照用!$J$12) + 3,1),
"")</f>
        <v>昼</v>
      </c>
      <c r="C2482" s="8" t="str">
        <f>INDEX(中間シート!$A$1:$AZ$149,MATCH(A2482&amp;B2482,中間シート!$A$1:$A$149,0),MATCH(C$1,中間シート!$A$2:$AZ$2,0))</f>
        <v/>
      </c>
      <c r="D2482" s="8" t="str">
        <f>INDEX(中間シート!$A$1:$AZ$149,MATCH($A2482&amp;$B2482,中間シート!$A$1:$A$149,0),MATCH(D$1,中間シート!$A$2:$AZ$2,0))</f>
        <v/>
      </c>
      <c r="E2482" t="str">
        <f>IF(
A2482="","",
VLOOKUP(MOD(ROW(A2482)-2, 参照用!$J$12) + 1,参照用!$N$1:$P$50,2,0)
)</f>
        <v>リカバリー</v>
      </c>
      <c r="F2482" t="str">
        <f xml:space="preserve">
IF(A2482="","",
VLOOKUP(MOD(ROW(A2482)-2, 参照用!$J$12) + 1,参照用!$N$1:$P$50,3,0)
)</f>
        <v>音楽</v>
      </c>
      <c r="G2482">
        <f xml:space="preserve">
IF(A2482="","",
IFERROR(
INDEX(中間シート!$B:$CB,
MATCH(A2482&amp;B2482,中間シート!$A$1:$A$149,0),
MATCH(F2482,中間シート!$B$2:$CB$2,0)
),
"")
)</f>
        <v>0</v>
      </c>
      <c r="H2482">
        <f t="shared" si="114"/>
        <v>0</v>
      </c>
      <c r="I2482" t="str">
        <f t="shared" si="115"/>
        <v/>
      </c>
      <c r="J2482" t="str">
        <f xml:space="preserve">
_xlfn.SWITCH(E2482,
"良好サイン",H2482*VLOOKUP(F2482,参照用!$P$2:$Q$55,2,0),
"注意サイン",H2482*VLOOKUP(F2482,参照用!$P$2:$Q$55,2,0),
""
)</f>
        <v/>
      </c>
      <c r="K2482" s="20">
        <f t="shared" si="116"/>
        <v>60</v>
      </c>
    </row>
    <row r="2483" spans="1:11" x14ac:dyDescent="0.2">
      <c r="A2483" s="8">
        <f>IF(INDEX(中間シート!B$1:B$149,QUOTIENT(ROW(A2483)-2, 参照用!$J$12) + 3,1)&gt;0,
INDEX(中間シート!B$1:B$149,QUOTIENT(ROW(A2483)-2, 参照用!$J$12) + 3,1),
"")</f>
        <v>46046</v>
      </c>
      <c r="B2483" s="8" t="str">
        <f>IF(INDEX(中間シート!D$1:D$149,QUOTIENT(ROW(B2483)-2, 参照用!$J$12) + 3,1)&gt;0,
INDEX(中間シート!D$1:D$149,QUOTIENT(ROW(B2483)-2, 参照用!$J$12) + 3,1),
"")</f>
        <v>昼</v>
      </c>
      <c r="C2483" s="8" t="str">
        <f>INDEX(中間シート!$A$1:$AZ$149,MATCH(A2483&amp;B2483,中間シート!$A$1:$A$149,0),MATCH(C$1,中間シート!$A$2:$AZ$2,0))</f>
        <v/>
      </c>
      <c r="D2483" s="8" t="str">
        <f>INDEX(中間シート!$A$1:$AZ$149,MATCH($A2483&amp;$B2483,中間シート!$A$1:$A$149,0),MATCH(D$1,中間シート!$A$2:$AZ$2,0))</f>
        <v/>
      </c>
      <c r="E2483" t="str">
        <f>IF(
A2483="","",
VLOOKUP(MOD(ROW(A2483)-2, 参照用!$J$12) + 1,参照用!$N$1:$P$50,2,0)
)</f>
        <v>リカバリー</v>
      </c>
      <c r="F2483" t="str">
        <f xml:space="preserve">
IF(A2483="","",
VLOOKUP(MOD(ROW(A2483)-2, 参照用!$J$12) + 1,参照用!$N$1:$P$50,3,0)
)</f>
        <v>頓服</v>
      </c>
      <c r="G2483">
        <f xml:space="preserve">
IF(A2483="","",
IFERROR(
INDEX(中間シート!$B:$CB,
MATCH(A2483&amp;B2483,中間シート!$A$1:$A$149,0),
MATCH(F2483,中間シート!$B$2:$CB$2,0)
),
"")
)</f>
        <v>0</v>
      </c>
      <c r="H2483">
        <f t="shared" si="114"/>
        <v>0</v>
      </c>
      <c r="I2483" t="str">
        <f t="shared" si="115"/>
        <v/>
      </c>
      <c r="J2483" t="str">
        <f xml:space="preserve">
_xlfn.SWITCH(E2483,
"良好サイン",H2483*VLOOKUP(F2483,参照用!$P$2:$Q$55,2,0),
"注意サイン",H2483*VLOOKUP(F2483,参照用!$P$2:$Q$55,2,0),
""
)</f>
        <v/>
      </c>
      <c r="K2483" s="20">
        <f t="shared" si="116"/>
        <v>60</v>
      </c>
    </row>
    <row r="2484" spans="1:11" x14ac:dyDescent="0.2">
      <c r="A2484" s="8">
        <f>IF(INDEX(中間シート!B$1:B$149,QUOTIENT(ROW(A2484)-2, 参照用!$J$12) + 3,1)&gt;0,
INDEX(中間シート!B$1:B$149,QUOTIENT(ROW(A2484)-2, 参照用!$J$12) + 3,1),
"")</f>
        <v>46046</v>
      </c>
      <c r="B2484" s="8" t="str">
        <f>IF(INDEX(中間シート!D$1:D$149,QUOTIENT(ROW(B2484)-2, 参照用!$J$12) + 3,1)&gt;0,
INDEX(中間シート!D$1:D$149,QUOTIENT(ROW(B2484)-2, 参照用!$J$12) + 3,1),
"")</f>
        <v>昼</v>
      </c>
      <c r="C2484" s="8" t="str">
        <f>INDEX(中間シート!$A$1:$AZ$149,MATCH(A2484&amp;B2484,中間シート!$A$1:$A$149,0),MATCH(C$1,中間シート!$A$2:$AZ$2,0))</f>
        <v/>
      </c>
      <c r="D2484" s="8" t="str">
        <f>INDEX(中間シート!$A$1:$AZ$149,MATCH($A2484&amp;$B2484,中間シート!$A$1:$A$149,0),MATCH(D$1,中間シート!$A$2:$AZ$2,0))</f>
        <v/>
      </c>
      <c r="E2484" t="str">
        <f>IF(
A2484="","",
VLOOKUP(MOD(ROW(A2484)-2, 参照用!$J$12) + 1,参照用!$N$1:$P$50,2,0)
)</f>
        <v>リカバリー</v>
      </c>
      <c r="F2484" t="str">
        <f xml:space="preserve">
IF(A2484="","",
VLOOKUP(MOD(ROW(A2484)-2, 参照用!$J$12) + 1,参照用!$N$1:$P$50,3,0)
)</f>
        <v>散歩</v>
      </c>
      <c r="G2484">
        <f xml:space="preserve">
IF(A2484="","",
IFERROR(
INDEX(中間シート!$B:$CB,
MATCH(A2484&amp;B2484,中間シート!$A$1:$A$149,0),
MATCH(F2484,中間シート!$B$2:$CB$2,0)
),
"")
)</f>
        <v>0</v>
      </c>
      <c r="H2484">
        <f t="shared" si="114"/>
        <v>0</v>
      </c>
      <c r="I2484" t="str">
        <f t="shared" si="115"/>
        <v/>
      </c>
      <c r="J2484" t="str">
        <f xml:space="preserve">
_xlfn.SWITCH(E2484,
"良好サイン",H2484*VLOOKUP(F2484,参照用!$P$2:$Q$55,2,0),
"注意サイン",H2484*VLOOKUP(F2484,参照用!$P$2:$Q$55,2,0),
""
)</f>
        <v/>
      </c>
      <c r="K2484" s="20">
        <f t="shared" si="116"/>
        <v>60</v>
      </c>
    </row>
    <row r="2485" spans="1:11" x14ac:dyDescent="0.2">
      <c r="A2485" s="8">
        <f>IF(INDEX(中間シート!B$1:B$149,QUOTIENT(ROW(A2485)-2, 参照用!$J$12) + 3,1)&gt;0,
INDEX(中間シート!B$1:B$149,QUOTIENT(ROW(A2485)-2, 参照用!$J$12) + 3,1),
"")</f>
        <v>46046</v>
      </c>
      <c r="B2485" s="8" t="str">
        <f>IF(INDEX(中間シート!D$1:D$149,QUOTIENT(ROW(B2485)-2, 参照用!$J$12) + 3,1)&gt;0,
INDEX(中間シート!D$1:D$149,QUOTIENT(ROW(B2485)-2, 参照用!$J$12) + 3,1),
"")</f>
        <v>昼</v>
      </c>
      <c r="C2485" s="8" t="str">
        <f>INDEX(中間シート!$A$1:$AZ$149,MATCH(A2485&amp;B2485,中間シート!$A$1:$A$149,0),MATCH(C$1,中間シート!$A$2:$AZ$2,0))</f>
        <v/>
      </c>
      <c r="D2485" s="8" t="str">
        <f>INDEX(中間シート!$A$1:$AZ$149,MATCH($A2485&amp;$B2485,中間シート!$A$1:$A$149,0),MATCH(D$1,中間シート!$A$2:$AZ$2,0))</f>
        <v/>
      </c>
      <c r="E2485" t="str">
        <f>IF(
A2485="","",
VLOOKUP(MOD(ROW(A2485)-2, 参照用!$J$12) + 1,参照用!$N$1:$P$50,2,0)
)</f>
        <v>服薬</v>
      </c>
      <c r="F2485" t="str">
        <f xml:space="preserve">
IF(A2485="","",
VLOOKUP(MOD(ROW(A2485)-2, 参照用!$J$12) + 1,参照用!$N$1:$P$50,3,0)
)</f>
        <v>いつもの薬</v>
      </c>
      <c r="G2485">
        <f xml:space="preserve">
IF(A2485="","",
IFERROR(
INDEX(中間シート!$B:$CB,
MATCH(A2485&amp;B2485,中間シート!$A$1:$A$149,0),
MATCH(F2485,中間シート!$B$2:$CB$2,0)
),
"")
)</f>
        <v>0</v>
      </c>
      <c r="H2485">
        <f t="shared" si="114"/>
        <v>0</v>
      </c>
      <c r="I2485" t="str">
        <f t="shared" si="115"/>
        <v/>
      </c>
      <c r="J2485" t="str">
        <f xml:space="preserve">
_xlfn.SWITCH(E2485,
"良好サイン",H2485*VLOOKUP(F2485,参照用!$P$2:$Q$55,2,0),
"注意サイン",H2485*VLOOKUP(F2485,参照用!$P$2:$Q$55,2,0),
""
)</f>
        <v/>
      </c>
      <c r="K2485" s="20">
        <f t="shared" si="116"/>
        <v>60</v>
      </c>
    </row>
    <row r="2486" spans="1:11" x14ac:dyDescent="0.2">
      <c r="A2486" s="8">
        <f>IF(INDEX(中間シート!B$1:B$149,QUOTIENT(ROW(A2486)-2, 参照用!$J$12) + 3,1)&gt;0,
INDEX(中間シート!B$1:B$149,QUOTIENT(ROW(A2486)-2, 参照用!$J$12) + 3,1),
"")</f>
        <v>46046</v>
      </c>
      <c r="B2486" s="8" t="str">
        <f>IF(INDEX(中間シート!D$1:D$149,QUOTIENT(ROW(B2486)-2, 参照用!$J$12) + 3,1)&gt;0,
INDEX(中間シート!D$1:D$149,QUOTIENT(ROW(B2486)-2, 参照用!$J$12) + 3,1),
"")</f>
        <v>昼</v>
      </c>
      <c r="C2486" s="8" t="str">
        <f>INDEX(中間シート!$A$1:$AZ$149,MATCH(A2486&amp;B2486,中間シート!$A$1:$A$149,0),MATCH(C$1,中間シート!$A$2:$AZ$2,0))</f>
        <v/>
      </c>
      <c r="D2486" s="8" t="str">
        <f>INDEX(中間シート!$A$1:$AZ$149,MATCH($A2486&amp;$B2486,中間シート!$A$1:$A$149,0),MATCH(D$1,中間シート!$A$2:$AZ$2,0))</f>
        <v/>
      </c>
      <c r="E2486" t="str">
        <f>IF(
A2486="","",
VLOOKUP(MOD(ROW(A2486)-2, 参照用!$J$12) + 1,参照用!$N$1:$P$50,2,0)
)</f>
        <v>備考</v>
      </c>
      <c r="F2486" t="str">
        <f xml:space="preserve">
IF(A2486="","",
VLOOKUP(MOD(ROW(A2486)-2, 参照用!$J$12) + 1,参照用!$N$1:$P$50,3,0)
)</f>
        <v>コメント</v>
      </c>
      <c r="G2486" t="str">
        <f xml:space="preserve">
IF(A2486="","",
IFERROR(
INDEX(中間シート!$B:$CB,
MATCH(A2486&amp;B2486,中間シート!$A$1:$A$149,0),
MATCH(F2486,中間シート!$B$2:$CB$2,0)
),
"")
)</f>
        <v/>
      </c>
      <c r="H2486" t="str">
        <f t="shared" si="114"/>
        <v/>
      </c>
      <c r="I2486" t="str">
        <f t="shared" si="115"/>
        <v/>
      </c>
      <c r="J2486" t="str">
        <f xml:space="preserve">
_xlfn.SWITCH(E2486,
"良好サイン",H2486*VLOOKUP(F2486,参照用!$P$2:$Q$55,2,0),
"注意サイン",H2486*VLOOKUP(F2486,参照用!$P$2:$Q$55,2,0),
""
)</f>
        <v/>
      </c>
      <c r="K2486" s="20">
        <f t="shared" si="116"/>
        <v>60</v>
      </c>
    </row>
    <row r="2487" spans="1:11" x14ac:dyDescent="0.2">
      <c r="A2487" s="8">
        <f>IF(INDEX(中間シート!B$1:B$149,QUOTIENT(ROW(A2487)-2, 参照用!$J$12) + 3,1)&gt;0,
INDEX(中間シート!B$1:B$149,QUOTIENT(ROW(A2487)-2, 参照用!$J$12) + 3,1),
"")</f>
        <v>46046</v>
      </c>
      <c r="B2487" s="8" t="str">
        <f>IF(INDEX(中間シート!D$1:D$149,QUOTIENT(ROW(B2487)-2, 参照用!$J$12) + 3,1)&gt;0,
INDEX(中間シート!D$1:D$149,QUOTIENT(ROW(B2487)-2, 参照用!$J$12) + 3,1),
"")</f>
        <v>夜</v>
      </c>
      <c r="C2487" s="8" t="str">
        <f>INDEX(中間シート!$A$1:$AZ$149,MATCH(A2487&amp;B2487,中間シート!$A$1:$A$149,0),MATCH(C$1,中間シート!$A$2:$AZ$2,0))</f>
        <v/>
      </c>
      <c r="D2487" s="8" t="str">
        <f>INDEX(中間シート!$A$1:$AZ$149,MATCH($A2487&amp;$B2487,中間シート!$A$1:$A$149,0),MATCH(D$1,中間シート!$A$2:$AZ$2,0))</f>
        <v/>
      </c>
      <c r="E2487" t="str">
        <f>IF(
A2487="","",
VLOOKUP(MOD(ROW(A2487)-2, 参照用!$J$12) + 1,参照用!$N$1:$P$50,2,0)
)</f>
        <v>日付</v>
      </c>
      <c r="F2487" t="str">
        <f xml:space="preserve">
IF(A2487="","",
VLOOKUP(MOD(ROW(A2487)-2, 参照用!$J$12) + 1,参照用!$N$1:$P$50,3,0)
)</f>
        <v>日付</v>
      </c>
      <c r="G2487">
        <f xml:space="preserve">
IF(A2487="","",
IFERROR(
INDEX(中間シート!$B:$CB,
MATCH(A2487&amp;B2487,中間シート!$A$1:$A$149,0),
MATCH(F2487,中間シート!$B$2:$CB$2,0)
),
"")
)</f>
        <v>46046</v>
      </c>
      <c r="H2487" t="str">
        <f t="shared" si="114"/>
        <v/>
      </c>
      <c r="I2487">
        <f t="shared" si="115"/>
        <v>46046</v>
      </c>
      <c r="J2487" t="str">
        <f xml:space="preserve">
_xlfn.SWITCH(E2487,
"良好サイン",H2487*VLOOKUP(F2487,参照用!$P$2:$Q$55,2,0),
"注意サイン",H2487*VLOOKUP(F2487,参照用!$P$2:$Q$55,2,0),
""
)</f>
        <v/>
      </c>
      <c r="K2487" s="20">
        <f t="shared" si="116"/>
        <v>60</v>
      </c>
    </row>
    <row r="2488" spans="1:11" x14ac:dyDescent="0.2">
      <c r="A2488" s="8">
        <f>IF(INDEX(中間シート!B$1:B$149,QUOTIENT(ROW(A2488)-2, 参照用!$J$12) + 3,1)&gt;0,
INDEX(中間シート!B$1:B$149,QUOTIENT(ROW(A2488)-2, 参照用!$J$12) + 3,1),
"")</f>
        <v>46046</v>
      </c>
      <c r="B2488" s="8" t="str">
        <f>IF(INDEX(中間シート!D$1:D$149,QUOTIENT(ROW(B2488)-2, 参照用!$J$12) + 3,1)&gt;0,
INDEX(中間シート!D$1:D$149,QUOTIENT(ROW(B2488)-2, 参照用!$J$12) + 3,1),
"")</f>
        <v>夜</v>
      </c>
      <c r="C2488" s="8" t="str">
        <f>INDEX(中間シート!$A$1:$AZ$149,MATCH(A2488&amp;B2488,中間シート!$A$1:$A$149,0),MATCH(C$1,中間シート!$A$2:$AZ$2,0))</f>
        <v/>
      </c>
      <c r="D2488" s="8" t="str">
        <f>INDEX(中間シート!$A$1:$AZ$149,MATCH($A2488&amp;$B2488,中間シート!$A$1:$A$149,0),MATCH(D$1,中間シート!$A$2:$AZ$2,0))</f>
        <v/>
      </c>
      <c r="E2488" t="str">
        <f>IF(
A2488="","",
VLOOKUP(MOD(ROW(A2488)-2, 参照用!$J$12) + 1,参照用!$N$1:$P$50,2,0)
)</f>
        <v>曜日</v>
      </c>
      <c r="F2488" t="str">
        <f xml:space="preserve">
IF(A2488="","",
VLOOKUP(MOD(ROW(A2488)-2, 参照用!$J$12) + 1,参照用!$N$1:$P$50,3,0)
)</f>
        <v>曜日</v>
      </c>
      <c r="G2488" t="str">
        <f xml:space="preserve">
IF(A2488="","",
IFERROR(
INDEX(中間シート!$B:$CB,
MATCH(A2488&amp;B2488,中間シート!$A$1:$A$149,0),
MATCH(F2488,中間シート!$B$2:$CB$2,0)
),
"")
)</f>
        <v>土</v>
      </c>
      <c r="H2488" t="str">
        <f t="shared" si="114"/>
        <v/>
      </c>
      <c r="I2488" t="str">
        <f t="shared" si="115"/>
        <v>土</v>
      </c>
      <c r="J2488" t="str">
        <f xml:space="preserve">
_xlfn.SWITCH(E2488,
"良好サイン",H2488*VLOOKUP(F2488,参照用!$P$2:$Q$55,2,0),
"注意サイン",H2488*VLOOKUP(F2488,参照用!$P$2:$Q$55,2,0),
""
)</f>
        <v/>
      </c>
      <c r="K2488" s="20">
        <f t="shared" si="116"/>
        <v>60</v>
      </c>
    </row>
    <row r="2489" spans="1:11" x14ac:dyDescent="0.2">
      <c r="A2489" s="8">
        <f>IF(INDEX(中間シート!B$1:B$149,QUOTIENT(ROW(A2489)-2, 参照用!$J$12) + 3,1)&gt;0,
INDEX(中間シート!B$1:B$149,QUOTIENT(ROW(A2489)-2, 参照用!$J$12) + 3,1),
"")</f>
        <v>46046</v>
      </c>
      <c r="B2489" s="8" t="str">
        <f>IF(INDEX(中間シート!D$1:D$149,QUOTIENT(ROW(B2489)-2, 参照用!$J$12) + 3,1)&gt;0,
INDEX(中間シート!D$1:D$149,QUOTIENT(ROW(B2489)-2, 参照用!$J$12) + 3,1),
"")</f>
        <v>夜</v>
      </c>
      <c r="C2489" s="8" t="str">
        <f>INDEX(中間シート!$A$1:$AZ$149,MATCH(A2489&amp;B2489,中間シート!$A$1:$A$149,0),MATCH(C$1,中間シート!$A$2:$AZ$2,0))</f>
        <v/>
      </c>
      <c r="D2489" s="8" t="str">
        <f>INDEX(中間シート!$A$1:$AZ$149,MATCH($A2489&amp;$B2489,中間シート!$A$1:$A$149,0),MATCH(D$1,中間シート!$A$2:$AZ$2,0))</f>
        <v/>
      </c>
      <c r="E2489" t="str">
        <f>IF(
A2489="","",
VLOOKUP(MOD(ROW(A2489)-2, 参照用!$J$12) + 1,参照用!$N$1:$P$50,2,0)
)</f>
        <v>時間帯</v>
      </c>
      <c r="F2489" t="str">
        <f xml:space="preserve">
IF(A2489="","",
VLOOKUP(MOD(ROW(A2489)-2, 参照用!$J$12) + 1,参照用!$N$1:$P$50,3,0)
)</f>
        <v>時間帯</v>
      </c>
      <c r="G2489" t="str">
        <f xml:space="preserve">
IF(A2489="","",
IFERROR(
INDEX(中間シート!$B:$CB,
MATCH(A2489&amp;B2489,中間シート!$A$1:$A$149,0),
MATCH(F2489,中間シート!$B$2:$CB$2,0)
),
"")
)</f>
        <v>夜</v>
      </c>
      <c r="H2489" t="str">
        <f t="shared" si="114"/>
        <v/>
      </c>
      <c r="I2489" t="str">
        <f t="shared" si="115"/>
        <v>夜</v>
      </c>
      <c r="J2489" t="str">
        <f xml:space="preserve">
_xlfn.SWITCH(E2489,
"良好サイン",H2489*VLOOKUP(F2489,参照用!$P$2:$Q$55,2,0),
"注意サイン",H2489*VLOOKUP(F2489,参照用!$P$2:$Q$55,2,0),
""
)</f>
        <v/>
      </c>
      <c r="K2489" s="20">
        <f t="shared" si="116"/>
        <v>60</v>
      </c>
    </row>
    <row r="2490" spans="1:11" x14ac:dyDescent="0.2">
      <c r="A2490" s="8">
        <f>IF(INDEX(中間シート!B$1:B$149,QUOTIENT(ROW(A2490)-2, 参照用!$J$12) + 3,1)&gt;0,
INDEX(中間シート!B$1:B$149,QUOTIENT(ROW(A2490)-2, 参照用!$J$12) + 3,1),
"")</f>
        <v>46046</v>
      </c>
      <c r="B2490" s="8" t="str">
        <f>IF(INDEX(中間シート!D$1:D$149,QUOTIENT(ROW(B2490)-2, 参照用!$J$12) + 3,1)&gt;0,
INDEX(中間シート!D$1:D$149,QUOTIENT(ROW(B2490)-2, 参照用!$J$12) + 3,1),
"")</f>
        <v>夜</v>
      </c>
      <c r="C2490" s="8" t="str">
        <f>INDEX(中間シート!$A$1:$AZ$149,MATCH(A2490&amp;B2490,中間シート!$A$1:$A$149,0),MATCH(C$1,中間シート!$A$2:$AZ$2,0))</f>
        <v/>
      </c>
      <c r="D2490" s="8" t="str">
        <f>INDEX(中間シート!$A$1:$AZ$149,MATCH($A2490&amp;$B2490,中間シート!$A$1:$A$149,0),MATCH(D$1,中間シート!$A$2:$AZ$2,0))</f>
        <v/>
      </c>
      <c r="E2490" t="str">
        <f>IF(
A2490="","",
VLOOKUP(MOD(ROW(A2490)-2, 参照用!$J$12) + 1,参照用!$N$1:$P$50,2,0)
)</f>
        <v>気候</v>
      </c>
      <c r="F2490" t="str">
        <f xml:space="preserve">
IF(A2490="","",
VLOOKUP(MOD(ROW(A2490)-2, 参照用!$J$12) + 1,参照用!$N$1:$P$50,3,0)
)</f>
        <v>天気</v>
      </c>
      <c r="G2490" t="str">
        <f xml:space="preserve">
IF(A2490="","",
IFERROR(
INDEX(中間シート!$B:$CB,
MATCH(A2490&amp;B2490,中間シート!$A$1:$A$149,0),
MATCH(F2490,中間シート!$B$2:$CB$2,0)
),
"")
)</f>
        <v/>
      </c>
      <c r="H2490" t="str">
        <f t="shared" si="114"/>
        <v/>
      </c>
      <c r="I2490" t="str">
        <f t="shared" si="115"/>
        <v/>
      </c>
      <c r="J2490" t="str">
        <f xml:space="preserve">
_xlfn.SWITCH(E2490,
"良好サイン",H2490*VLOOKUP(F2490,参照用!$P$2:$Q$55,2,0),
"注意サイン",H2490*VLOOKUP(F2490,参照用!$P$2:$Q$55,2,0),
""
)</f>
        <v/>
      </c>
      <c r="K2490" s="20">
        <f t="shared" si="116"/>
        <v>60</v>
      </c>
    </row>
    <row r="2491" spans="1:11" x14ac:dyDescent="0.2">
      <c r="A2491" s="8">
        <f>IF(INDEX(中間シート!B$1:B$149,QUOTIENT(ROW(A2491)-2, 参照用!$J$12) + 3,1)&gt;0,
INDEX(中間シート!B$1:B$149,QUOTIENT(ROW(A2491)-2, 参照用!$J$12) + 3,1),
"")</f>
        <v>46046</v>
      </c>
      <c r="B2491" s="8" t="str">
        <f>IF(INDEX(中間シート!D$1:D$149,QUOTIENT(ROW(B2491)-2, 参照用!$J$12) + 3,1)&gt;0,
INDEX(中間シート!D$1:D$149,QUOTIENT(ROW(B2491)-2, 参照用!$J$12) + 3,1),
"")</f>
        <v>夜</v>
      </c>
      <c r="C2491" s="8" t="str">
        <f>INDEX(中間シート!$A$1:$AZ$149,MATCH(A2491&amp;B2491,中間シート!$A$1:$A$149,0),MATCH(C$1,中間シート!$A$2:$AZ$2,0))</f>
        <v/>
      </c>
      <c r="D2491" s="8" t="str">
        <f>INDEX(中間シート!$A$1:$AZ$149,MATCH($A2491&amp;$B2491,中間シート!$A$1:$A$149,0),MATCH(D$1,中間シート!$A$2:$AZ$2,0))</f>
        <v/>
      </c>
      <c r="E2491" t="str">
        <f>IF(
A2491="","",
VLOOKUP(MOD(ROW(A2491)-2, 参照用!$J$12) + 1,参照用!$N$1:$P$50,2,0)
)</f>
        <v>気候</v>
      </c>
      <c r="F2491" t="str">
        <f xml:space="preserve">
IF(A2491="","",
VLOOKUP(MOD(ROW(A2491)-2, 参照用!$J$12) + 1,参照用!$N$1:$P$50,3,0)
)</f>
        <v>気温</v>
      </c>
      <c r="G2491" t="str">
        <f xml:space="preserve">
IF(A2491="","",
IFERROR(
INDEX(中間シート!$B:$CB,
MATCH(A2491&amp;B2491,中間シート!$A$1:$A$149,0),
MATCH(F2491,中間シート!$B$2:$CB$2,0)
),
"")
)</f>
        <v/>
      </c>
      <c r="H2491" t="str">
        <f t="shared" si="114"/>
        <v/>
      </c>
      <c r="I2491" t="str">
        <f t="shared" si="115"/>
        <v/>
      </c>
      <c r="J2491" t="str">
        <f xml:space="preserve">
_xlfn.SWITCH(E2491,
"良好サイン",H2491*VLOOKUP(F2491,参照用!$P$2:$Q$55,2,0),
"注意サイン",H2491*VLOOKUP(F2491,参照用!$P$2:$Q$55,2,0),
""
)</f>
        <v/>
      </c>
      <c r="K2491" s="20">
        <f t="shared" si="116"/>
        <v>60</v>
      </c>
    </row>
    <row r="2492" spans="1:11" x14ac:dyDescent="0.2">
      <c r="A2492" s="8">
        <f>IF(INDEX(中間シート!B$1:B$149,QUOTIENT(ROW(A2492)-2, 参照用!$J$12) + 3,1)&gt;0,
INDEX(中間シート!B$1:B$149,QUOTIENT(ROW(A2492)-2, 参照用!$J$12) + 3,1),
"")</f>
        <v>46046</v>
      </c>
      <c r="B2492" s="8" t="str">
        <f>IF(INDEX(中間シート!D$1:D$149,QUOTIENT(ROW(B2492)-2, 参照用!$J$12) + 3,1)&gt;0,
INDEX(中間シート!D$1:D$149,QUOTIENT(ROW(B2492)-2, 参照用!$J$12) + 3,1),
"")</f>
        <v>夜</v>
      </c>
      <c r="C2492" s="8" t="str">
        <f>INDEX(中間シート!$A$1:$AZ$149,MATCH(A2492&amp;B2492,中間シート!$A$1:$A$149,0),MATCH(C$1,中間シート!$A$2:$AZ$2,0))</f>
        <v/>
      </c>
      <c r="D2492" s="8" t="str">
        <f>INDEX(中間シート!$A$1:$AZ$149,MATCH($A2492&amp;$B2492,中間シート!$A$1:$A$149,0),MATCH(D$1,中間シート!$A$2:$AZ$2,0))</f>
        <v/>
      </c>
      <c r="E2492" t="str">
        <f>IF(
A2492="","",
VLOOKUP(MOD(ROW(A2492)-2, 参照用!$J$12) + 1,参照用!$N$1:$P$50,2,0)
)</f>
        <v>基礎指標</v>
      </c>
      <c r="F2492" t="str">
        <f xml:space="preserve">
IF(A2492="","",
VLOOKUP(MOD(ROW(A2492)-2, 参照用!$J$12) + 1,参照用!$N$1:$P$50,3,0)
)</f>
        <v>睡眠</v>
      </c>
      <c r="G2492">
        <f xml:space="preserve">
IF(A2492="","",
IFERROR(
INDEX(中間シート!$B:$CB,
MATCH(A2492&amp;B2492,中間シート!$A$1:$A$149,0),
MATCH(F2492,中間シート!$B$2:$CB$2,0)
),
"")
)</f>
        <v>0</v>
      </c>
      <c r="H2492">
        <f t="shared" si="114"/>
        <v>0</v>
      </c>
      <c r="I2492" t="str">
        <f t="shared" si="115"/>
        <v/>
      </c>
      <c r="J2492" t="str">
        <f xml:space="preserve">
_xlfn.SWITCH(E2492,
"良好サイン",H2492*VLOOKUP(F2492,参照用!$P$2:$Q$55,2,0),
"注意サイン",H2492*VLOOKUP(F2492,参照用!$P$2:$Q$55,2,0),
""
)</f>
        <v/>
      </c>
      <c r="K2492" s="20">
        <f t="shared" si="116"/>
        <v>60</v>
      </c>
    </row>
    <row r="2493" spans="1:11" x14ac:dyDescent="0.2">
      <c r="A2493" s="8">
        <f>IF(INDEX(中間シート!B$1:B$149,QUOTIENT(ROW(A2493)-2, 参照用!$J$12) + 3,1)&gt;0,
INDEX(中間シート!B$1:B$149,QUOTIENT(ROW(A2493)-2, 参照用!$J$12) + 3,1),
"")</f>
        <v>46046</v>
      </c>
      <c r="B2493" s="8" t="str">
        <f>IF(INDEX(中間シート!D$1:D$149,QUOTIENT(ROW(B2493)-2, 参照用!$J$12) + 3,1)&gt;0,
INDEX(中間シート!D$1:D$149,QUOTIENT(ROW(B2493)-2, 参照用!$J$12) + 3,1),
"")</f>
        <v>夜</v>
      </c>
      <c r="C2493" s="8" t="str">
        <f>INDEX(中間シート!$A$1:$AZ$149,MATCH(A2493&amp;B2493,中間シート!$A$1:$A$149,0),MATCH(C$1,中間シート!$A$2:$AZ$2,0))</f>
        <v/>
      </c>
      <c r="D2493" s="8" t="str">
        <f>INDEX(中間シート!$A$1:$AZ$149,MATCH($A2493&amp;$B2493,中間シート!$A$1:$A$149,0),MATCH(D$1,中間シート!$A$2:$AZ$2,0))</f>
        <v/>
      </c>
      <c r="E2493" t="str">
        <f>IF(
A2493="","",
VLOOKUP(MOD(ROW(A2493)-2, 参照用!$J$12) + 1,参照用!$N$1:$P$50,2,0)
)</f>
        <v>基礎指標</v>
      </c>
      <c r="F2493" t="str">
        <f xml:space="preserve">
IF(A2493="","",
VLOOKUP(MOD(ROW(A2493)-2, 参照用!$J$12) + 1,参照用!$N$1:$P$50,3,0)
)</f>
        <v>食事</v>
      </c>
      <c r="G2493">
        <f xml:space="preserve">
IF(A2493="","",
IFERROR(
INDEX(中間シート!$B:$CB,
MATCH(A2493&amp;B2493,中間シート!$A$1:$A$149,0),
MATCH(F2493,中間シート!$B$2:$CB$2,0)
),
"")
)</f>
        <v>0</v>
      </c>
      <c r="H2493">
        <f t="shared" si="114"/>
        <v>0</v>
      </c>
      <c r="I2493" t="str">
        <f t="shared" si="115"/>
        <v/>
      </c>
      <c r="J2493" t="str">
        <f xml:space="preserve">
_xlfn.SWITCH(E2493,
"良好サイン",H2493*VLOOKUP(F2493,参照用!$P$2:$Q$55,2,0),
"注意サイン",H2493*VLOOKUP(F2493,参照用!$P$2:$Q$55,2,0),
""
)</f>
        <v/>
      </c>
      <c r="K2493" s="20">
        <f t="shared" si="116"/>
        <v>60</v>
      </c>
    </row>
    <row r="2494" spans="1:11" x14ac:dyDescent="0.2">
      <c r="A2494" s="8">
        <f>IF(INDEX(中間シート!B$1:B$149,QUOTIENT(ROW(A2494)-2, 参照用!$J$12) + 3,1)&gt;0,
INDEX(中間シート!B$1:B$149,QUOTIENT(ROW(A2494)-2, 参照用!$J$12) + 3,1),
"")</f>
        <v>46046</v>
      </c>
      <c r="B2494" s="8" t="str">
        <f>IF(INDEX(中間シート!D$1:D$149,QUOTIENT(ROW(B2494)-2, 参照用!$J$12) + 3,1)&gt;0,
INDEX(中間シート!D$1:D$149,QUOTIENT(ROW(B2494)-2, 参照用!$J$12) + 3,1),
"")</f>
        <v>夜</v>
      </c>
      <c r="C2494" s="8" t="str">
        <f>INDEX(中間シート!$A$1:$AZ$149,MATCH(A2494&amp;B2494,中間シート!$A$1:$A$149,0),MATCH(C$1,中間シート!$A$2:$AZ$2,0))</f>
        <v/>
      </c>
      <c r="D2494" s="8" t="str">
        <f>INDEX(中間シート!$A$1:$AZ$149,MATCH($A2494&amp;$B2494,中間シート!$A$1:$A$149,0),MATCH(D$1,中間シート!$A$2:$AZ$2,0))</f>
        <v/>
      </c>
      <c r="E2494" t="str">
        <f>IF(
A2494="","",
VLOOKUP(MOD(ROW(A2494)-2, 参照用!$J$12) + 1,参照用!$N$1:$P$50,2,0)
)</f>
        <v>基礎指標</v>
      </c>
      <c r="F2494" t="str">
        <f xml:space="preserve">
IF(A2494="","",
VLOOKUP(MOD(ROW(A2494)-2, 参照用!$J$12) + 1,参照用!$N$1:$P$50,3,0)
)</f>
        <v>ストレス</v>
      </c>
      <c r="G2494">
        <f xml:space="preserve">
IF(A2494="","",
IFERROR(
INDEX(中間シート!$B:$CB,
MATCH(A2494&amp;B2494,中間シート!$A$1:$A$149,0),
MATCH(F2494,中間シート!$B$2:$CB$2,0)
),
"")
)</f>
        <v>0</v>
      </c>
      <c r="H2494">
        <f t="shared" si="114"/>
        <v>0</v>
      </c>
      <c r="I2494" t="str">
        <f t="shared" si="115"/>
        <v/>
      </c>
      <c r="J2494" t="str">
        <f xml:space="preserve">
_xlfn.SWITCH(E2494,
"良好サイン",H2494*VLOOKUP(F2494,参照用!$P$2:$Q$55,2,0),
"注意サイン",H2494*VLOOKUP(F2494,参照用!$P$2:$Q$55,2,0),
""
)</f>
        <v/>
      </c>
      <c r="K2494" s="20">
        <f t="shared" si="116"/>
        <v>60</v>
      </c>
    </row>
    <row r="2495" spans="1:11" x14ac:dyDescent="0.2">
      <c r="A2495" s="8">
        <f>IF(INDEX(中間シート!B$1:B$149,QUOTIENT(ROW(A2495)-2, 参照用!$J$12) + 3,1)&gt;0,
INDEX(中間シート!B$1:B$149,QUOTIENT(ROW(A2495)-2, 参照用!$J$12) + 3,1),
"")</f>
        <v>46046</v>
      </c>
      <c r="B2495" s="8" t="str">
        <f>IF(INDEX(中間シート!D$1:D$149,QUOTIENT(ROW(B2495)-2, 参照用!$J$12) + 3,1)&gt;0,
INDEX(中間シート!D$1:D$149,QUOTIENT(ROW(B2495)-2, 参照用!$J$12) + 3,1),
"")</f>
        <v>夜</v>
      </c>
      <c r="C2495" s="8" t="str">
        <f>INDEX(中間シート!$A$1:$AZ$149,MATCH(A2495&amp;B2495,中間シート!$A$1:$A$149,0),MATCH(C$1,中間シート!$A$2:$AZ$2,0))</f>
        <v/>
      </c>
      <c r="D2495" s="8" t="str">
        <f>INDEX(中間シート!$A$1:$AZ$149,MATCH($A2495&amp;$B2495,中間シート!$A$1:$A$149,0),MATCH(D$1,中間シート!$A$2:$AZ$2,0))</f>
        <v/>
      </c>
      <c r="E2495" t="str">
        <f>IF(
A2495="","",
VLOOKUP(MOD(ROW(A2495)-2, 参照用!$J$12) + 1,参照用!$N$1:$P$50,2,0)
)</f>
        <v>良好サイン</v>
      </c>
      <c r="F2495" t="str">
        <f xml:space="preserve">
IF(A2495="","",
VLOOKUP(MOD(ROW(A2495)-2, 参照用!$J$12) + 1,参照用!$N$1:$P$50,3,0)
)</f>
        <v>プラス思考</v>
      </c>
      <c r="G2495">
        <f xml:space="preserve">
IF(A2495="","",
IFERROR(
INDEX(中間シート!$B:$CB,
MATCH(A2495&amp;B2495,中間シート!$A$1:$A$149,0),
MATCH(F2495,中間シート!$B$2:$CB$2,0)
),
"")
)</f>
        <v>0</v>
      </c>
      <c r="H2495">
        <f t="shared" si="114"/>
        <v>0</v>
      </c>
      <c r="I2495" t="str">
        <f t="shared" si="115"/>
        <v/>
      </c>
      <c r="J2495">
        <f xml:space="preserve">
_xlfn.SWITCH(E2495,
"良好サイン",H2495*VLOOKUP(F2495,参照用!$P$2:$Q$55,2,0),
"注意サイン",H2495*VLOOKUP(F2495,参照用!$P$2:$Q$55,2,0),
""
)</f>
        <v>0</v>
      </c>
      <c r="K2495" s="20">
        <f t="shared" si="116"/>
        <v>60</v>
      </c>
    </row>
    <row r="2496" spans="1:11" x14ac:dyDescent="0.2">
      <c r="A2496" s="8">
        <f>IF(INDEX(中間シート!B$1:B$149,QUOTIENT(ROW(A2496)-2, 参照用!$J$12) + 3,1)&gt;0,
INDEX(中間シート!B$1:B$149,QUOTIENT(ROW(A2496)-2, 参照用!$J$12) + 3,1),
"")</f>
        <v>46046</v>
      </c>
      <c r="B2496" s="8" t="str">
        <f>IF(INDEX(中間シート!D$1:D$149,QUOTIENT(ROW(B2496)-2, 参照用!$J$12) + 3,1)&gt;0,
INDEX(中間シート!D$1:D$149,QUOTIENT(ROW(B2496)-2, 参照用!$J$12) + 3,1),
"")</f>
        <v>夜</v>
      </c>
      <c r="C2496" s="8" t="str">
        <f>INDEX(中間シート!$A$1:$AZ$149,MATCH(A2496&amp;B2496,中間シート!$A$1:$A$149,0),MATCH(C$1,中間シート!$A$2:$AZ$2,0))</f>
        <v/>
      </c>
      <c r="D2496" s="8" t="str">
        <f>INDEX(中間シート!$A$1:$AZ$149,MATCH($A2496&amp;$B2496,中間シート!$A$1:$A$149,0),MATCH(D$1,中間シート!$A$2:$AZ$2,0))</f>
        <v/>
      </c>
      <c r="E2496" t="str">
        <f>IF(
A2496="","",
VLOOKUP(MOD(ROW(A2496)-2, 参照用!$J$12) + 1,参照用!$N$1:$P$50,2,0)
)</f>
        <v>良好サイン</v>
      </c>
      <c r="F2496" t="str">
        <f xml:space="preserve">
IF(A2496="","",
VLOOKUP(MOD(ROW(A2496)-2, 参照用!$J$12) + 1,参照用!$N$1:$P$50,3,0)
)</f>
        <v>元気</v>
      </c>
      <c r="G2496">
        <f xml:space="preserve">
IF(A2496="","",
IFERROR(
INDEX(中間シート!$B:$CB,
MATCH(A2496&amp;B2496,中間シート!$A$1:$A$149,0),
MATCH(F2496,中間シート!$B$2:$CB$2,0)
),
"")
)</f>
        <v>0</v>
      </c>
      <c r="H2496">
        <f t="shared" si="114"/>
        <v>0</v>
      </c>
      <c r="I2496" t="str">
        <f t="shared" si="115"/>
        <v/>
      </c>
      <c r="J2496">
        <f xml:space="preserve">
_xlfn.SWITCH(E2496,
"良好サイン",H2496*VLOOKUP(F2496,参照用!$P$2:$Q$55,2,0),
"注意サイン",H2496*VLOOKUP(F2496,参照用!$P$2:$Q$55,2,0),
""
)</f>
        <v>0</v>
      </c>
      <c r="K2496" s="20">
        <f t="shared" si="116"/>
        <v>60</v>
      </c>
    </row>
    <row r="2497" spans="1:11" x14ac:dyDescent="0.2">
      <c r="A2497" s="8">
        <f>IF(INDEX(中間シート!B$1:B$149,QUOTIENT(ROW(A2497)-2, 参照用!$J$12) + 3,1)&gt;0,
INDEX(中間シート!B$1:B$149,QUOTIENT(ROW(A2497)-2, 参照用!$J$12) + 3,1),
"")</f>
        <v>46046</v>
      </c>
      <c r="B2497" s="8" t="str">
        <f>IF(INDEX(中間シート!D$1:D$149,QUOTIENT(ROW(B2497)-2, 参照用!$J$12) + 3,1)&gt;0,
INDEX(中間シート!D$1:D$149,QUOTIENT(ROW(B2497)-2, 参照用!$J$12) + 3,1),
"")</f>
        <v>夜</v>
      </c>
      <c r="C2497" s="8" t="str">
        <f>INDEX(中間シート!$A$1:$AZ$149,MATCH(A2497&amp;B2497,中間シート!$A$1:$A$149,0),MATCH(C$1,中間シート!$A$2:$AZ$2,0))</f>
        <v/>
      </c>
      <c r="D2497" s="8" t="str">
        <f>INDEX(中間シート!$A$1:$AZ$149,MATCH($A2497&amp;$B2497,中間シート!$A$1:$A$149,0),MATCH(D$1,中間シート!$A$2:$AZ$2,0))</f>
        <v/>
      </c>
      <c r="E2497" t="str">
        <f>IF(
A2497="","",
VLOOKUP(MOD(ROW(A2497)-2, 参照用!$J$12) + 1,参照用!$N$1:$P$50,2,0)
)</f>
        <v>良好サイン</v>
      </c>
      <c r="F2497" t="str">
        <f xml:space="preserve">
IF(A2497="","",
VLOOKUP(MOD(ROW(A2497)-2, 参照用!$J$12) + 1,参照用!$N$1:$P$50,3,0)
)</f>
        <v>やる気あり</v>
      </c>
      <c r="G2497">
        <f xml:space="preserve">
IF(A2497="","",
IFERROR(
INDEX(中間シート!$B:$CB,
MATCH(A2497&amp;B2497,中間シート!$A$1:$A$149,0),
MATCH(F2497,中間シート!$B$2:$CB$2,0)
),
"")
)</f>
        <v>0</v>
      </c>
      <c r="H2497">
        <f t="shared" si="114"/>
        <v>0</v>
      </c>
      <c r="I2497" t="str">
        <f t="shared" si="115"/>
        <v/>
      </c>
      <c r="J2497">
        <f xml:space="preserve">
_xlfn.SWITCH(E2497,
"良好サイン",H2497*VLOOKUP(F2497,参照用!$P$2:$Q$55,2,0),
"注意サイン",H2497*VLOOKUP(F2497,参照用!$P$2:$Q$55,2,0),
""
)</f>
        <v>0</v>
      </c>
      <c r="K2497" s="20">
        <f t="shared" si="116"/>
        <v>60</v>
      </c>
    </row>
    <row r="2498" spans="1:11" x14ac:dyDescent="0.2">
      <c r="A2498" s="8">
        <f>IF(INDEX(中間シート!B$1:B$149,QUOTIENT(ROW(A2498)-2, 参照用!$J$12) + 3,1)&gt;0,
INDEX(中間シート!B$1:B$149,QUOTIENT(ROW(A2498)-2, 参照用!$J$12) + 3,1),
"")</f>
        <v>46046</v>
      </c>
      <c r="B2498" s="8" t="str">
        <f>IF(INDEX(中間シート!D$1:D$149,QUOTIENT(ROW(B2498)-2, 参照用!$J$12) + 3,1)&gt;0,
INDEX(中間シート!D$1:D$149,QUOTIENT(ROW(B2498)-2, 参照用!$J$12) + 3,1),
"")</f>
        <v>夜</v>
      </c>
      <c r="C2498" s="8" t="str">
        <f>INDEX(中間シート!$A$1:$AZ$149,MATCH(A2498&amp;B2498,中間シート!$A$1:$A$149,0),MATCH(C$1,中間シート!$A$2:$AZ$2,0))</f>
        <v/>
      </c>
      <c r="D2498" s="8" t="str">
        <f>INDEX(中間シート!$A$1:$AZ$149,MATCH($A2498&amp;$B2498,中間シート!$A$1:$A$149,0),MATCH(D$1,中間シート!$A$2:$AZ$2,0))</f>
        <v/>
      </c>
      <c r="E2498" t="str">
        <f>IF(
A2498="","",
VLOOKUP(MOD(ROW(A2498)-2, 参照用!$J$12) + 1,参照用!$N$1:$P$50,2,0)
)</f>
        <v>良好サイン</v>
      </c>
      <c r="F2498" t="str">
        <f xml:space="preserve">
IF(A2498="","",
VLOOKUP(MOD(ROW(A2498)-2, 参照用!$J$12) + 1,参照用!$N$1:$P$50,3,0)
)</f>
        <v>心に余裕</v>
      </c>
      <c r="G2498">
        <f xml:space="preserve">
IF(A2498="","",
IFERROR(
INDEX(中間シート!$B:$CB,
MATCH(A2498&amp;B2498,中間シート!$A$1:$A$149,0),
MATCH(F2498,中間シート!$B$2:$CB$2,0)
),
"")
)</f>
        <v>0</v>
      </c>
      <c r="H2498">
        <f t="shared" si="114"/>
        <v>0</v>
      </c>
      <c r="I2498" t="str">
        <f t="shared" si="115"/>
        <v/>
      </c>
      <c r="J2498">
        <f xml:space="preserve">
_xlfn.SWITCH(E2498,
"良好サイン",H2498*VLOOKUP(F2498,参照用!$P$2:$Q$55,2,0),
"注意サイン",H2498*VLOOKUP(F2498,参照用!$P$2:$Q$55,2,0),
""
)</f>
        <v>0</v>
      </c>
      <c r="K2498" s="20">
        <f t="shared" si="116"/>
        <v>60</v>
      </c>
    </row>
    <row r="2499" spans="1:11" x14ac:dyDescent="0.2">
      <c r="A2499" s="8">
        <f>IF(INDEX(中間シート!B$1:B$149,QUOTIENT(ROW(A2499)-2, 参照用!$J$12) + 3,1)&gt;0,
INDEX(中間シート!B$1:B$149,QUOTIENT(ROW(A2499)-2, 参照用!$J$12) + 3,1),
"")</f>
        <v>46046</v>
      </c>
      <c r="B2499" s="8" t="str">
        <f>IF(INDEX(中間シート!D$1:D$149,QUOTIENT(ROW(B2499)-2, 参照用!$J$12) + 3,1)&gt;0,
INDEX(中間シート!D$1:D$149,QUOTIENT(ROW(B2499)-2, 参照用!$J$12) + 3,1),
"")</f>
        <v>夜</v>
      </c>
      <c r="C2499" s="8" t="str">
        <f>INDEX(中間シート!$A$1:$AZ$149,MATCH(A2499&amp;B2499,中間シート!$A$1:$A$149,0),MATCH(C$1,中間シート!$A$2:$AZ$2,0))</f>
        <v/>
      </c>
      <c r="D2499" s="8" t="str">
        <f>INDEX(中間シート!$A$1:$AZ$149,MATCH($A2499&amp;$B2499,中間シート!$A$1:$A$149,0),MATCH(D$1,中間シート!$A$2:$AZ$2,0))</f>
        <v/>
      </c>
      <c r="E2499" t="str">
        <f>IF(
A2499="","",
VLOOKUP(MOD(ROW(A2499)-2, 参照用!$J$12) + 1,参照用!$N$1:$P$50,2,0)
)</f>
        <v>良好サイン</v>
      </c>
      <c r="F2499" t="str">
        <f xml:space="preserve">
IF(A2499="","",
VLOOKUP(MOD(ROW(A2499)-2, 参照用!$J$12) + 1,参照用!$N$1:$P$50,3,0)
)</f>
        <v>イキイキ</v>
      </c>
      <c r="G2499">
        <f xml:space="preserve">
IF(A2499="","",
IFERROR(
INDEX(中間シート!$B:$CB,
MATCH(A2499&amp;B2499,中間シート!$A$1:$A$149,0),
MATCH(F2499,中間シート!$B$2:$CB$2,0)
),
"")
)</f>
        <v>0</v>
      </c>
      <c r="H2499">
        <f t="shared" ref="H2499:H2562" si="117">IFERROR(IF(VALUE(G2499)&gt;100,"",VALUE(G2499)),"")</f>
        <v>0</v>
      </c>
      <c r="I2499" t="str">
        <f t="shared" ref="I2499:I2562" si="118">IF(H2499="",G2499,"")</f>
        <v/>
      </c>
      <c r="J2499">
        <f xml:space="preserve">
_xlfn.SWITCH(E2499,
"良好サイン",H2499*VLOOKUP(F2499,参照用!$P$2:$Q$55,2,0),
"注意サイン",H2499*VLOOKUP(F2499,参照用!$P$2:$Q$55,2,0),
""
)</f>
        <v>0</v>
      </c>
      <c r="K2499" s="20">
        <f t="shared" ref="K2499:K2562" si="119">IFERROR(IF(A2499="","",(60+SUMIFS($J$1:$J$3999,$A$1:$A$3999,A2499,$B$1:$B$3999,B2499)))
/
(1+SUMIFS(H:H,A:A,A2499,B:B,B2499,E:E,"悪化サイン")),"")</f>
        <v>60</v>
      </c>
    </row>
    <row r="2500" spans="1:11" x14ac:dyDescent="0.2">
      <c r="A2500" s="8">
        <f>IF(INDEX(中間シート!B$1:B$149,QUOTIENT(ROW(A2500)-2, 参照用!$J$12) + 3,1)&gt;0,
INDEX(中間シート!B$1:B$149,QUOTIENT(ROW(A2500)-2, 参照用!$J$12) + 3,1),
"")</f>
        <v>46046</v>
      </c>
      <c r="B2500" s="8" t="str">
        <f>IF(INDEX(中間シート!D$1:D$149,QUOTIENT(ROW(B2500)-2, 参照用!$J$12) + 3,1)&gt;0,
INDEX(中間シート!D$1:D$149,QUOTIENT(ROW(B2500)-2, 参照用!$J$12) + 3,1),
"")</f>
        <v>夜</v>
      </c>
      <c r="C2500" s="8" t="str">
        <f>INDEX(中間シート!$A$1:$AZ$149,MATCH(A2500&amp;B2500,中間シート!$A$1:$A$149,0),MATCH(C$1,中間シート!$A$2:$AZ$2,0))</f>
        <v/>
      </c>
      <c r="D2500" s="8" t="str">
        <f>INDEX(中間シート!$A$1:$AZ$149,MATCH($A2500&amp;$B2500,中間シート!$A$1:$A$149,0),MATCH(D$1,中間シート!$A$2:$AZ$2,0))</f>
        <v/>
      </c>
      <c r="E2500" t="str">
        <f>IF(
A2500="","",
VLOOKUP(MOD(ROW(A2500)-2, 参照用!$J$12) + 1,参照用!$N$1:$P$50,2,0)
)</f>
        <v>良好サイン</v>
      </c>
      <c r="F2500" t="str">
        <f xml:space="preserve">
IF(A2500="","",
VLOOKUP(MOD(ROW(A2500)-2, 参照用!$J$12) + 1,参照用!$N$1:$P$50,3,0)
)</f>
        <v>活動的</v>
      </c>
      <c r="G2500">
        <f xml:space="preserve">
IF(A2500="","",
IFERROR(
INDEX(中間シート!$B:$CB,
MATCH(A2500&amp;B2500,中間シート!$A$1:$A$149,0),
MATCH(F2500,中間シート!$B$2:$CB$2,0)
),
"")
)</f>
        <v>0</v>
      </c>
      <c r="H2500">
        <f t="shared" si="117"/>
        <v>0</v>
      </c>
      <c r="I2500" t="str">
        <f t="shared" si="118"/>
        <v/>
      </c>
      <c r="J2500">
        <f xml:space="preserve">
_xlfn.SWITCH(E2500,
"良好サイン",H2500*VLOOKUP(F2500,参照用!$P$2:$Q$55,2,0),
"注意サイン",H2500*VLOOKUP(F2500,参照用!$P$2:$Q$55,2,0),
""
)</f>
        <v>0</v>
      </c>
      <c r="K2500" s="20">
        <f t="shared" si="119"/>
        <v>60</v>
      </c>
    </row>
    <row r="2501" spans="1:11" x14ac:dyDescent="0.2">
      <c r="A2501" s="8">
        <f>IF(INDEX(中間シート!B$1:B$149,QUOTIENT(ROW(A2501)-2, 参照用!$J$12) + 3,1)&gt;0,
INDEX(中間シート!B$1:B$149,QUOTIENT(ROW(A2501)-2, 参照用!$J$12) + 3,1),
"")</f>
        <v>46046</v>
      </c>
      <c r="B2501" s="8" t="str">
        <f>IF(INDEX(中間シート!D$1:D$149,QUOTIENT(ROW(B2501)-2, 参照用!$J$12) + 3,1)&gt;0,
INDEX(中間シート!D$1:D$149,QUOTIENT(ROW(B2501)-2, 参照用!$J$12) + 3,1),
"")</f>
        <v>夜</v>
      </c>
      <c r="C2501" s="8" t="str">
        <f>INDEX(中間シート!$A$1:$AZ$149,MATCH(A2501&amp;B2501,中間シート!$A$1:$A$149,0),MATCH(C$1,中間シート!$A$2:$AZ$2,0))</f>
        <v/>
      </c>
      <c r="D2501" s="8" t="str">
        <f>INDEX(中間シート!$A$1:$AZ$149,MATCH($A2501&amp;$B2501,中間シート!$A$1:$A$149,0),MATCH(D$1,中間シート!$A$2:$AZ$2,0))</f>
        <v/>
      </c>
      <c r="E2501" t="str">
        <f>IF(
A2501="","",
VLOOKUP(MOD(ROW(A2501)-2, 参照用!$J$12) + 1,参照用!$N$1:$P$50,2,0)
)</f>
        <v>注意サイン</v>
      </c>
      <c r="F2501" t="str">
        <f xml:space="preserve">
IF(A2501="","",
VLOOKUP(MOD(ROW(A2501)-2, 参照用!$J$12) + 1,参照用!$N$1:$P$50,3,0)
)</f>
        <v>ため息が増加</v>
      </c>
      <c r="G2501">
        <f xml:space="preserve">
IF(A2501="","",
IFERROR(
INDEX(中間シート!$B:$CB,
MATCH(A2501&amp;B2501,中間シート!$A$1:$A$149,0),
MATCH(F2501,中間シート!$B$2:$CB$2,0)
),
"")
)</f>
        <v>0</v>
      </c>
      <c r="H2501">
        <f t="shared" si="117"/>
        <v>0</v>
      </c>
      <c r="I2501" t="str">
        <f t="shared" si="118"/>
        <v/>
      </c>
      <c r="J2501">
        <f xml:space="preserve">
_xlfn.SWITCH(E2501,
"良好サイン",H2501*VLOOKUP(F2501,参照用!$P$2:$Q$55,2,0),
"注意サイン",H2501*VLOOKUP(F2501,参照用!$P$2:$Q$55,2,0),
""
)</f>
        <v>0</v>
      </c>
      <c r="K2501" s="20">
        <f t="shared" si="119"/>
        <v>60</v>
      </c>
    </row>
    <row r="2502" spans="1:11" x14ac:dyDescent="0.2">
      <c r="A2502" s="8">
        <f>IF(INDEX(中間シート!B$1:B$149,QUOTIENT(ROW(A2502)-2, 参照用!$J$12) + 3,1)&gt;0,
INDEX(中間シート!B$1:B$149,QUOTIENT(ROW(A2502)-2, 参照用!$J$12) + 3,1),
"")</f>
        <v>46046</v>
      </c>
      <c r="B2502" s="8" t="str">
        <f>IF(INDEX(中間シート!D$1:D$149,QUOTIENT(ROW(B2502)-2, 参照用!$J$12) + 3,1)&gt;0,
INDEX(中間シート!D$1:D$149,QUOTIENT(ROW(B2502)-2, 参照用!$J$12) + 3,1),
"")</f>
        <v>夜</v>
      </c>
      <c r="C2502" s="8" t="str">
        <f>INDEX(中間シート!$A$1:$AZ$149,MATCH(A2502&amp;B2502,中間シート!$A$1:$A$149,0),MATCH(C$1,中間シート!$A$2:$AZ$2,0))</f>
        <v/>
      </c>
      <c r="D2502" s="8" t="str">
        <f>INDEX(中間シート!$A$1:$AZ$149,MATCH($A2502&amp;$B2502,中間シート!$A$1:$A$149,0),MATCH(D$1,中間シート!$A$2:$AZ$2,0))</f>
        <v/>
      </c>
      <c r="E2502" t="str">
        <f>IF(
A2502="","",
VLOOKUP(MOD(ROW(A2502)-2, 参照用!$J$12) + 1,参照用!$N$1:$P$50,2,0)
)</f>
        <v>注意サイン</v>
      </c>
      <c r="F2502" t="str">
        <f xml:space="preserve">
IF(A2502="","",
VLOOKUP(MOD(ROW(A2502)-2, 参照用!$J$12) + 1,参照用!$N$1:$P$50,3,0)
)</f>
        <v>もやもや</v>
      </c>
      <c r="G2502">
        <f xml:space="preserve">
IF(A2502="","",
IFERROR(
INDEX(中間シート!$B:$CB,
MATCH(A2502&amp;B2502,中間シート!$A$1:$A$149,0),
MATCH(F2502,中間シート!$B$2:$CB$2,0)
),
"")
)</f>
        <v>0</v>
      </c>
      <c r="H2502">
        <f t="shared" si="117"/>
        <v>0</v>
      </c>
      <c r="I2502" t="str">
        <f t="shared" si="118"/>
        <v/>
      </c>
      <c r="J2502">
        <f xml:space="preserve">
_xlfn.SWITCH(E2502,
"良好サイン",H2502*VLOOKUP(F2502,参照用!$P$2:$Q$55,2,0),
"注意サイン",H2502*VLOOKUP(F2502,参照用!$P$2:$Q$55,2,0),
""
)</f>
        <v>0</v>
      </c>
      <c r="K2502" s="20">
        <f t="shared" si="119"/>
        <v>60</v>
      </c>
    </row>
    <row r="2503" spans="1:11" x14ac:dyDescent="0.2">
      <c r="A2503" s="8">
        <f>IF(INDEX(中間シート!B$1:B$149,QUOTIENT(ROW(A2503)-2, 参照用!$J$12) + 3,1)&gt;0,
INDEX(中間シート!B$1:B$149,QUOTIENT(ROW(A2503)-2, 参照用!$J$12) + 3,1),
"")</f>
        <v>46046</v>
      </c>
      <c r="B2503" s="8" t="str">
        <f>IF(INDEX(中間シート!D$1:D$149,QUOTIENT(ROW(B2503)-2, 参照用!$J$12) + 3,1)&gt;0,
INDEX(中間シート!D$1:D$149,QUOTIENT(ROW(B2503)-2, 参照用!$J$12) + 3,1),
"")</f>
        <v>夜</v>
      </c>
      <c r="C2503" s="8" t="str">
        <f>INDEX(中間シート!$A$1:$AZ$149,MATCH(A2503&amp;B2503,中間シート!$A$1:$A$149,0),MATCH(C$1,中間シート!$A$2:$AZ$2,0))</f>
        <v/>
      </c>
      <c r="D2503" s="8" t="str">
        <f>INDEX(中間シート!$A$1:$AZ$149,MATCH($A2503&amp;$B2503,中間シート!$A$1:$A$149,0),MATCH(D$1,中間シート!$A$2:$AZ$2,0))</f>
        <v/>
      </c>
      <c r="E2503" t="str">
        <f>IF(
A2503="","",
VLOOKUP(MOD(ROW(A2503)-2, 参照用!$J$12) + 1,参照用!$N$1:$P$50,2,0)
)</f>
        <v>注意サイン</v>
      </c>
      <c r="F2503" t="str">
        <f xml:space="preserve">
IF(A2503="","",
VLOOKUP(MOD(ROW(A2503)-2, 参照用!$J$12) + 1,参照用!$N$1:$P$50,3,0)
)</f>
        <v>だるい</v>
      </c>
      <c r="G2503">
        <f xml:space="preserve">
IF(A2503="","",
IFERROR(
INDEX(中間シート!$B:$CB,
MATCH(A2503&amp;B2503,中間シート!$A$1:$A$149,0),
MATCH(F2503,中間シート!$B$2:$CB$2,0)
),
"")
)</f>
        <v>0</v>
      </c>
      <c r="H2503">
        <f t="shared" si="117"/>
        <v>0</v>
      </c>
      <c r="I2503" t="str">
        <f t="shared" si="118"/>
        <v/>
      </c>
      <c r="J2503">
        <f xml:space="preserve">
_xlfn.SWITCH(E2503,
"良好サイン",H2503*VLOOKUP(F2503,参照用!$P$2:$Q$55,2,0),
"注意サイン",H2503*VLOOKUP(F2503,参照用!$P$2:$Q$55,2,0),
""
)</f>
        <v>0</v>
      </c>
      <c r="K2503" s="20">
        <f t="shared" si="119"/>
        <v>60</v>
      </c>
    </row>
    <row r="2504" spans="1:11" x14ac:dyDescent="0.2">
      <c r="A2504" s="8">
        <f>IF(INDEX(中間シート!B$1:B$149,QUOTIENT(ROW(A2504)-2, 参照用!$J$12) + 3,1)&gt;0,
INDEX(中間シート!B$1:B$149,QUOTIENT(ROW(A2504)-2, 参照用!$J$12) + 3,1),
"")</f>
        <v>46046</v>
      </c>
      <c r="B2504" s="8" t="str">
        <f>IF(INDEX(中間シート!D$1:D$149,QUOTIENT(ROW(B2504)-2, 参照用!$J$12) + 3,1)&gt;0,
INDEX(中間シート!D$1:D$149,QUOTIENT(ROW(B2504)-2, 参照用!$J$12) + 3,1),
"")</f>
        <v>夜</v>
      </c>
      <c r="C2504" s="8" t="str">
        <f>INDEX(中間シート!$A$1:$AZ$149,MATCH(A2504&amp;B2504,中間シート!$A$1:$A$149,0),MATCH(C$1,中間シート!$A$2:$AZ$2,0))</f>
        <v/>
      </c>
      <c r="D2504" s="8" t="str">
        <f>INDEX(中間シート!$A$1:$AZ$149,MATCH($A2504&amp;$B2504,中間シート!$A$1:$A$149,0),MATCH(D$1,中間シート!$A$2:$AZ$2,0))</f>
        <v/>
      </c>
      <c r="E2504" t="str">
        <f>IF(
A2504="","",
VLOOKUP(MOD(ROW(A2504)-2, 参照用!$J$12) + 1,参照用!$N$1:$P$50,2,0)
)</f>
        <v>注意サイン</v>
      </c>
      <c r="F2504" t="str">
        <f xml:space="preserve">
IF(A2504="","",
VLOOKUP(MOD(ROW(A2504)-2, 参照用!$J$12) + 1,参照用!$N$1:$P$50,3,0)
)</f>
        <v>ぼーっとする</v>
      </c>
      <c r="G2504">
        <f xml:space="preserve">
IF(A2504="","",
IFERROR(
INDEX(中間シート!$B:$CB,
MATCH(A2504&amp;B2504,中間シート!$A$1:$A$149,0),
MATCH(F2504,中間シート!$B$2:$CB$2,0)
),
"")
)</f>
        <v>0</v>
      </c>
      <c r="H2504">
        <f t="shared" si="117"/>
        <v>0</v>
      </c>
      <c r="I2504" t="str">
        <f t="shared" si="118"/>
        <v/>
      </c>
      <c r="J2504">
        <f xml:space="preserve">
_xlfn.SWITCH(E2504,
"良好サイン",H2504*VLOOKUP(F2504,参照用!$P$2:$Q$55,2,0),
"注意サイン",H2504*VLOOKUP(F2504,参照用!$P$2:$Q$55,2,0),
""
)</f>
        <v>0</v>
      </c>
      <c r="K2504" s="20">
        <f t="shared" si="119"/>
        <v>60</v>
      </c>
    </row>
    <row r="2505" spans="1:11" x14ac:dyDescent="0.2">
      <c r="A2505" s="8">
        <f>IF(INDEX(中間シート!B$1:B$149,QUOTIENT(ROW(A2505)-2, 参照用!$J$12) + 3,1)&gt;0,
INDEX(中間シート!B$1:B$149,QUOTIENT(ROW(A2505)-2, 参照用!$J$12) + 3,1),
"")</f>
        <v>46046</v>
      </c>
      <c r="B2505" s="8" t="str">
        <f>IF(INDEX(中間シート!D$1:D$149,QUOTIENT(ROW(B2505)-2, 参照用!$J$12) + 3,1)&gt;0,
INDEX(中間シート!D$1:D$149,QUOTIENT(ROW(B2505)-2, 参照用!$J$12) + 3,1),
"")</f>
        <v>夜</v>
      </c>
      <c r="C2505" s="8" t="str">
        <f>INDEX(中間シート!$A$1:$AZ$149,MATCH(A2505&amp;B2505,中間シート!$A$1:$A$149,0),MATCH(C$1,中間シート!$A$2:$AZ$2,0))</f>
        <v/>
      </c>
      <c r="D2505" s="8" t="str">
        <f>INDEX(中間シート!$A$1:$AZ$149,MATCH($A2505&amp;$B2505,中間シート!$A$1:$A$149,0),MATCH(D$1,中間シート!$A$2:$AZ$2,0))</f>
        <v/>
      </c>
      <c r="E2505" t="str">
        <f>IF(
A2505="","",
VLOOKUP(MOD(ROW(A2505)-2, 参照用!$J$12) + 1,参照用!$N$1:$P$50,2,0)
)</f>
        <v>注意サイン</v>
      </c>
      <c r="F2505" t="str">
        <f xml:space="preserve">
IF(A2505="","",
VLOOKUP(MOD(ROW(A2505)-2, 参照用!$J$12) + 1,参照用!$N$1:$P$50,3,0)
)</f>
        <v>協調性が低下</v>
      </c>
      <c r="G2505">
        <f xml:space="preserve">
IF(A2505="","",
IFERROR(
INDEX(中間シート!$B:$CB,
MATCH(A2505&amp;B2505,中間シート!$A$1:$A$149,0),
MATCH(F2505,中間シート!$B$2:$CB$2,0)
),
"")
)</f>
        <v>0</v>
      </c>
      <c r="H2505">
        <f t="shared" si="117"/>
        <v>0</v>
      </c>
      <c r="I2505" t="str">
        <f t="shared" si="118"/>
        <v/>
      </c>
      <c r="J2505">
        <f xml:space="preserve">
_xlfn.SWITCH(E2505,
"良好サイン",H2505*VLOOKUP(F2505,参照用!$P$2:$Q$55,2,0),
"注意サイン",H2505*VLOOKUP(F2505,参照用!$P$2:$Q$55,2,0),
""
)</f>
        <v>0</v>
      </c>
      <c r="K2505" s="20">
        <f t="shared" si="119"/>
        <v>60</v>
      </c>
    </row>
    <row r="2506" spans="1:11" x14ac:dyDescent="0.2">
      <c r="A2506" s="8">
        <f>IF(INDEX(中間シート!B$1:B$149,QUOTIENT(ROW(A2506)-2, 参照用!$J$12) + 3,1)&gt;0,
INDEX(中間シート!B$1:B$149,QUOTIENT(ROW(A2506)-2, 参照用!$J$12) + 3,1),
"")</f>
        <v>46046</v>
      </c>
      <c r="B2506" s="8" t="str">
        <f>IF(INDEX(中間シート!D$1:D$149,QUOTIENT(ROW(B2506)-2, 参照用!$J$12) + 3,1)&gt;0,
INDEX(中間シート!D$1:D$149,QUOTIENT(ROW(B2506)-2, 参照用!$J$12) + 3,1),
"")</f>
        <v>夜</v>
      </c>
      <c r="C2506" s="8" t="str">
        <f>INDEX(中間シート!$A$1:$AZ$149,MATCH(A2506&amp;B2506,中間シート!$A$1:$A$149,0),MATCH(C$1,中間シート!$A$2:$AZ$2,0))</f>
        <v/>
      </c>
      <c r="D2506" s="8" t="str">
        <f>INDEX(中間シート!$A$1:$AZ$149,MATCH($A2506&amp;$B2506,中間シート!$A$1:$A$149,0),MATCH(D$1,中間シート!$A$2:$AZ$2,0))</f>
        <v/>
      </c>
      <c r="E2506" t="str">
        <f>IF(
A2506="","",
VLOOKUP(MOD(ROW(A2506)-2, 参照用!$J$12) + 1,参照用!$N$1:$P$50,2,0)
)</f>
        <v>注意サイン</v>
      </c>
      <c r="F2506" t="str">
        <f xml:space="preserve">
IF(A2506="","",
VLOOKUP(MOD(ROW(A2506)-2, 参照用!$J$12) + 1,参照用!$N$1:$P$50,3,0)
)</f>
        <v>憂鬱</v>
      </c>
      <c r="G2506">
        <f xml:space="preserve">
IF(A2506="","",
IFERROR(
INDEX(中間シート!$B:$CB,
MATCH(A2506&amp;B2506,中間シート!$A$1:$A$149,0),
MATCH(F2506,中間シート!$B$2:$CB$2,0)
),
"")
)</f>
        <v>0</v>
      </c>
      <c r="H2506">
        <f t="shared" si="117"/>
        <v>0</v>
      </c>
      <c r="I2506" t="str">
        <f t="shared" si="118"/>
        <v/>
      </c>
      <c r="J2506">
        <f xml:space="preserve">
_xlfn.SWITCH(E2506,
"良好サイン",H2506*VLOOKUP(F2506,参照用!$P$2:$Q$55,2,0),
"注意サイン",H2506*VLOOKUP(F2506,参照用!$P$2:$Q$55,2,0),
""
)</f>
        <v>0</v>
      </c>
      <c r="K2506" s="20">
        <f t="shared" si="119"/>
        <v>60</v>
      </c>
    </row>
    <row r="2507" spans="1:11" x14ac:dyDescent="0.2">
      <c r="A2507" s="8">
        <f>IF(INDEX(中間シート!B$1:B$149,QUOTIENT(ROW(A2507)-2, 参照用!$J$12) + 3,1)&gt;0,
INDEX(中間シート!B$1:B$149,QUOTIENT(ROW(A2507)-2, 参照用!$J$12) + 3,1),
"")</f>
        <v>46046</v>
      </c>
      <c r="B2507" s="8" t="str">
        <f>IF(INDEX(中間シート!D$1:D$149,QUOTIENT(ROW(B2507)-2, 参照用!$J$12) + 3,1)&gt;0,
INDEX(中間シート!D$1:D$149,QUOTIENT(ROW(B2507)-2, 参照用!$J$12) + 3,1),
"")</f>
        <v>夜</v>
      </c>
      <c r="C2507" s="8" t="str">
        <f>INDEX(中間シート!$A$1:$AZ$149,MATCH(A2507&amp;B2507,中間シート!$A$1:$A$149,0),MATCH(C$1,中間シート!$A$2:$AZ$2,0))</f>
        <v/>
      </c>
      <c r="D2507" s="8" t="str">
        <f>INDEX(中間シート!$A$1:$AZ$149,MATCH($A2507&amp;$B2507,中間シート!$A$1:$A$149,0),MATCH(D$1,中間シート!$A$2:$AZ$2,0))</f>
        <v/>
      </c>
      <c r="E2507" t="str">
        <f>IF(
A2507="","",
VLOOKUP(MOD(ROW(A2507)-2, 参照用!$J$12) + 1,参照用!$N$1:$P$50,2,0)
)</f>
        <v>注意サイン</v>
      </c>
      <c r="F2507" t="str">
        <f xml:space="preserve">
IF(A2507="","",
VLOOKUP(MOD(ROW(A2507)-2, 参照用!$J$12) + 1,参照用!$N$1:$P$50,3,0)
)</f>
        <v>やる気が無い</v>
      </c>
      <c r="G2507">
        <f xml:space="preserve">
IF(A2507="","",
IFERROR(
INDEX(中間シート!$B:$CB,
MATCH(A2507&amp;B2507,中間シート!$A$1:$A$149,0),
MATCH(F2507,中間シート!$B$2:$CB$2,0)
),
"")
)</f>
        <v>0</v>
      </c>
      <c r="H2507">
        <f t="shared" si="117"/>
        <v>0</v>
      </c>
      <c r="I2507" t="str">
        <f t="shared" si="118"/>
        <v/>
      </c>
      <c r="J2507">
        <f xml:space="preserve">
_xlfn.SWITCH(E2507,
"良好サイン",H2507*VLOOKUP(F2507,参照用!$P$2:$Q$55,2,0),
"注意サイン",H2507*VLOOKUP(F2507,参照用!$P$2:$Q$55,2,0),
""
)</f>
        <v>0</v>
      </c>
      <c r="K2507" s="20">
        <f t="shared" si="119"/>
        <v>60</v>
      </c>
    </row>
    <row r="2508" spans="1:11" x14ac:dyDescent="0.2">
      <c r="A2508" s="8">
        <f>IF(INDEX(中間シート!B$1:B$149,QUOTIENT(ROW(A2508)-2, 参照用!$J$12) + 3,1)&gt;0,
INDEX(中間シート!B$1:B$149,QUOTIENT(ROW(A2508)-2, 参照用!$J$12) + 3,1),
"")</f>
        <v>46046</v>
      </c>
      <c r="B2508" s="8" t="str">
        <f>IF(INDEX(中間シート!D$1:D$149,QUOTIENT(ROW(B2508)-2, 参照用!$J$12) + 3,1)&gt;0,
INDEX(中間シート!D$1:D$149,QUOTIENT(ROW(B2508)-2, 参照用!$J$12) + 3,1),
"")</f>
        <v>夜</v>
      </c>
      <c r="C2508" s="8" t="str">
        <f>INDEX(中間シート!$A$1:$AZ$149,MATCH(A2508&amp;B2508,中間シート!$A$1:$A$149,0),MATCH(C$1,中間シート!$A$2:$AZ$2,0))</f>
        <v/>
      </c>
      <c r="D2508" s="8" t="str">
        <f>INDEX(中間シート!$A$1:$AZ$149,MATCH($A2508&amp;$B2508,中間シート!$A$1:$A$149,0),MATCH(D$1,中間シート!$A$2:$AZ$2,0))</f>
        <v/>
      </c>
      <c r="E2508" t="str">
        <f>IF(
A2508="","",
VLOOKUP(MOD(ROW(A2508)-2, 参照用!$J$12) + 1,参照用!$N$1:$P$50,2,0)
)</f>
        <v>注意サイン</v>
      </c>
      <c r="F2508" t="str">
        <f xml:space="preserve">
IF(A2508="","",
VLOOKUP(MOD(ROW(A2508)-2, 参照用!$J$12) + 1,参照用!$N$1:$P$50,3,0)
)</f>
        <v>物忘れ</v>
      </c>
      <c r="G2508">
        <f xml:space="preserve">
IF(A2508="","",
IFERROR(
INDEX(中間シート!$B:$CB,
MATCH(A2508&amp;B2508,中間シート!$A$1:$A$149,0),
MATCH(F2508,中間シート!$B$2:$CB$2,0)
),
"")
)</f>
        <v>0</v>
      </c>
      <c r="H2508">
        <f t="shared" si="117"/>
        <v>0</v>
      </c>
      <c r="I2508" t="str">
        <f t="shared" si="118"/>
        <v/>
      </c>
      <c r="J2508">
        <f xml:space="preserve">
_xlfn.SWITCH(E2508,
"良好サイン",H2508*VLOOKUP(F2508,参照用!$P$2:$Q$55,2,0),
"注意サイン",H2508*VLOOKUP(F2508,参照用!$P$2:$Q$55,2,0),
""
)</f>
        <v>0</v>
      </c>
      <c r="K2508" s="20">
        <f t="shared" si="119"/>
        <v>60</v>
      </c>
    </row>
    <row r="2509" spans="1:11" x14ac:dyDescent="0.2">
      <c r="A2509" s="8">
        <f>IF(INDEX(中間シート!B$1:B$149,QUOTIENT(ROW(A2509)-2, 参照用!$J$12) + 3,1)&gt;0,
INDEX(中間シート!B$1:B$149,QUOTIENT(ROW(A2509)-2, 参照用!$J$12) + 3,1),
"")</f>
        <v>46046</v>
      </c>
      <c r="B2509" s="8" t="str">
        <f>IF(INDEX(中間シート!D$1:D$149,QUOTIENT(ROW(B2509)-2, 参照用!$J$12) + 3,1)&gt;0,
INDEX(中間シート!D$1:D$149,QUOTIENT(ROW(B2509)-2, 参照用!$J$12) + 3,1),
"")</f>
        <v>夜</v>
      </c>
      <c r="C2509" s="8" t="str">
        <f>INDEX(中間シート!$A$1:$AZ$149,MATCH(A2509&amp;B2509,中間シート!$A$1:$A$149,0),MATCH(C$1,中間シート!$A$2:$AZ$2,0))</f>
        <v/>
      </c>
      <c r="D2509" s="8" t="str">
        <f>INDEX(中間シート!$A$1:$AZ$149,MATCH($A2509&amp;$B2509,中間シート!$A$1:$A$149,0),MATCH(D$1,中間シート!$A$2:$AZ$2,0))</f>
        <v/>
      </c>
      <c r="E2509" t="str">
        <f>IF(
A2509="","",
VLOOKUP(MOD(ROW(A2509)-2, 参照用!$J$12) + 1,参照用!$N$1:$P$50,2,0)
)</f>
        <v>悪化サイン</v>
      </c>
      <c r="F2509" t="str">
        <f xml:space="preserve">
IF(A2509="","",
VLOOKUP(MOD(ROW(A2509)-2, 参照用!$J$12) + 1,参照用!$N$1:$P$50,3,0)
)</f>
        <v>イライラ</v>
      </c>
      <c r="G2509">
        <f xml:space="preserve">
IF(A2509="","",
IFERROR(
INDEX(中間シート!$B:$CB,
MATCH(A2509&amp;B2509,中間シート!$A$1:$A$149,0),
MATCH(F2509,中間シート!$B$2:$CB$2,0)
),
"")
)</f>
        <v>0</v>
      </c>
      <c r="H2509">
        <f t="shared" si="117"/>
        <v>0</v>
      </c>
      <c r="I2509" t="str">
        <f t="shared" si="118"/>
        <v/>
      </c>
      <c r="J2509" t="str">
        <f xml:space="preserve">
_xlfn.SWITCH(E2509,
"良好サイン",H2509*VLOOKUP(F2509,参照用!$P$2:$Q$55,2,0),
"注意サイン",H2509*VLOOKUP(F2509,参照用!$P$2:$Q$55,2,0),
""
)</f>
        <v/>
      </c>
      <c r="K2509" s="20">
        <f t="shared" si="119"/>
        <v>60</v>
      </c>
    </row>
    <row r="2510" spans="1:11" x14ac:dyDescent="0.2">
      <c r="A2510" s="8">
        <f>IF(INDEX(中間シート!B$1:B$149,QUOTIENT(ROW(A2510)-2, 参照用!$J$12) + 3,1)&gt;0,
INDEX(中間シート!B$1:B$149,QUOTIENT(ROW(A2510)-2, 参照用!$J$12) + 3,1),
"")</f>
        <v>46046</v>
      </c>
      <c r="B2510" s="8" t="str">
        <f>IF(INDEX(中間シート!D$1:D$149,QUOTIENT(ROW(B2510)-2, 参照用!$J$12) + 3,1)&gt;0,
INDEX(中間シート!D$1:D$149,QUOTIENT(ROW(B2510)-2, 参照用!$J$12) + 3,1),
"")</f>
        <v>夜</v>
      </c>
      <c r="C2510" s="8" t="str">
        <f>INDEX(中間シート!$A$1:$AZ$149,MATCH(A2510&amp;B2510,中間シート!$A$1:$A$149,0),MATCH(C$1,中間シート!$A$2:$AZ$2,0))</f>
        <v/>
      </c>
      <c r="D2510" s="8" t="str">
        <f>INDEX(中間シート!$A$1:$AZ$149,MATCH($A2510&amp;$B2510,中間シート!$A$1:$A$149,0),MATCH(D$1,中間シート!$A$2:$AZ$2,0))</f>
        <v/>
      </c>
      <c r="E2510" t="str">
        <f>IF(
A2510="","",
VLOOKUP(MOD(ROW(A2510)-2, 参照用!$J$12) + 1,参照用!$N$1:$P$50,2,0)
)</f>
        <v>悪化サイン</v>
      </c>
      <c r="F2510" t="str">
        <f xml:space="preserve">
IF(A2510="","",
VLOOKUP(MOD(ROW(A2510)-2, 参照用!$J$12) + 1,参照用!$N$1:$P$50,3,0)
)</f>
        <v>恐怖心</v>
      </c>
      <c r="G2510">
        <f xml:space="preserve">
IF(A2510="","",
IFERROR(
INDEX(中間シート!$B:$CB,
MATCH(A2510&amp;B2510,中間シート!$A$1:$A$149,0),
MATCH(F2510,中間シート!$B$2:$CB$2,0)
),
"")
)</f>
        <v>0</v>
      </c>
      <c r="H2510">
        <f t="shared" si="117"/>
        <v>0</v>
      </c>
      <c r="I2510" t="str">
        <f t="shared" si="118"/>
        <v/>
      </c>
      <c r="J2510" t="str">
        <f xml:space="preserve">
_xlfn.SWITCH(E2510,
"良好サイン",H2510*VLOOKUP(F2510,参照用!$P$2:$Q$55,2,0),
"注意サイン",H2510*VLOOKUP(F2510,参照用!$P$2:$Q$55,2,0),
""
)</f>
        <v/>
      </c>
      <c r="K2510" s="20">
        <f t="shared" si="119"/>
        <v>60</v>
      </c>
    </row>
    <row r="2511" spans="1:11" x14ac:dyDescent="0.2">
      <c r="A2511" s="8">
        <f>IF(INDEX(中間シート!B$1:B$149,QUOTIENT(ROW(A2511)-2, 参照用!$J$12) + 3,1)&gt;0,
INDEX(中間シート!B$1:B$149,QUOTIENT(ROW(A2511)-2, 参照用!$J$12) + 3,1),
"")</f>
        <v>46046</v>
      </c>
      <c r="B2511" s="8" t="str">
        <f>IF(INDEX(中間シート!D$1:D$149,QUOTIENT(ROW(B2511)-2, 参照用!$J$12) + 3,1)&gt;0,
INDEX(中間シート!D$1:D$149,QUOTIENT(ROW(B2511)-2, 参照用!$J$12) + 3,1),
"")</f>
        <v>夜</v>
      </c>
      <c r="C2511" s="8" t="str">
        <f>INDEX(中間シート!$A$1:$AZ$149,MATCH(A2511&amp;B2511,中間シート!$A$1:$A$149,0),MATCH(C$1,中間シート!$A$2:$AZ$2,0))</f>
        <v/>
      </c>
      <c r="D2511" s="8" t="str">
        <f>INDEX(中間シート!$A$1:$AZ$149,MATCH($A2511&amp;$B2511,中間シート!$A$1:$A$149,0),MATCH(D$1,中間シート!$A$2:$AZ$2,0))</f>
        <v/>
      </c>
      <c r="E2511" t="str">
        <f>IF(
A2511="","",
VLOOKUP(MOD(ROW(A2511)-2, 参照用!$J$12) + 1,参照用!$N$1:$P$50,2,0)
)</f>
        <v>悪化サイン</v>
      </c>
      <c r="F2511" t="str">
        <f xml:space="preserve">
IF(A2511="","",
VLOOKUP(MOD(ROW(A2511)-2, 参照用!$J$12) + 1,参照用!$N$1:$P$50,3,0)
)</f>
        <v>外出不可</v>
      </c>
      <c r="G2511">
        <f xml:space="preserve">
IF(A2511="","",
IFERROR(
INDEX(中間シート!$B:$CB,
MATCH(A2511&amp;B2511,中間シート!$A$1:$A$149,0),
MATCH(F2511,中間シート!$B$2:$CB$2,0)
),
"")
)</f>
        <v>0</v>
      </c>
      <c r="H2511">
        <f t="shared" si="117"/>
        <v>0</v>
      </c>
      <c r="I2511" t="str">
        <f t="shared" si="118"/>
        <v/>
      </c>
      <c r="J2511" t="str">
        <f xml:space="preserve">
_xlfn.SWITCH(E2511,
"良好サイン",H2511*VLOOKUP(F2511,参照用!$P$2:$Q$55,2,0),
"注意サイン",H2511*VLOOKUP(F2511,参照用!$P$2:$Q$55,2,0),
""
)</f>
        <v/>
      </c>
      <c r="K2511" s="20">
        <f t="shared" si="119"/>
        <v>60</v>
      </c>
    </row>
    <row r="2512" spans="1:11" x14ac:dyDescent="0.2">
      <c r="A2512" s="8">
        <f>IF(INDEX(中間シート!B$1:B$149,QUOTIENT(ROW(A2512)-2, 参照用!$J$12) + 3,1)&gt;0,
INDEX(中間シート!B$1:B$149,QUOTIENT(ROW(A2512)-2, 参照用!$J$12) + 3,1),
"")</f>
        <v>46046</v>
      </c>
      <c r="B2512" s="8" t="str">
        <f>IF(INDEX(中間シート!D$1:D$149,QUOTIENT(ROW(B2512)-2, 参照用!$J$12) + 3,1)&gt;0,
INDEX(中間シート!D$1:D$149,QUOTIENT(ROW(B2512)-2, 参照用!$J$12) + 3,1),
"")</f>
        <v>夜</v>
      </c>
      <c r="C2512" s="8" t="str">
        <f>INDEX(中間シート!$A$1:$AZ$149,MATCH(A2512&amp;B2512,中間シート!$A$1:$A$149,0),MATCH(C$1,中間シート!$A$2:$AZ$2,0))</f>
        <v/>
      </c>
      <c r="D2512" s="8" t="str">
        <f>INDEX(中間シート!$A$1:$AZ$149,MATCH($A2512&amp;$B2512,中間シート!$A$1:$A$149,0),MATCH(D$1,中間シート!$A$2:$AZ$2,0))</f>
        <v/>
      </c>
      <c r="E2512" t="str">
        <f>IF(
A2512="","",
VLOOKUP(MOD(ROW(A2512)-2, 参照用!$J$12) + 1,参照用!$N$1:$P$50,2,0)
)</f>
        <v>悪化サイン</v>
      </c>
      <c r="F2512" t="str">
        <f xml:space="preserve">
IF(A2512="","",
VLOOKUP(MOD(ROW(A2512)-2, 参照用!$J$12) + 1,参照用!$N$1:$P$50,3,0)
)</f>
        <v>思考不能</v>
      </c>
      <c r="G2512">
        <f xml:space="preserve">
IF(A2512="","",
IFERROR(
INDEX(中間シート!$B:$CB,
MATCH(A2512&amp;B2512,中間シート!$A$1:$A$149,0),
MATCH(F2512,中間シート!$B$2:$CB$2,0)
),
"")
)</f>
        <v>0</v>
      </c>
      <c r="H2512">
        <f t="shared" si="117"/>
        <v>0</v>
      </c>
      <c r="I2512" t="str">
        <f t="shared" si="118"/>
        <v/>
      </c>
      <c r="J2512" t="str">
        <f xml:space="preserve">
_xlfn.SWITCH(E2512,
"良好サイン",H2512*VLOOKUP(F2512,参照用!$P$2:$Q$55,2,0),
"注意サイン",H2512*VLOOKUP(F2512,参照用!$P$2:$Q$55,2,0),
""
)</f>
        <v/>
      </c>
      <c r="K2512" s="20">
        <f t="shared" si="119"/>
        <v>60</v>
      </c>
    </row>
    <row r="2513" spans="1:11" x14ac:dyDescent="0.2">
      <c r="A2513" s="8">
        <f>IF(INDEX(中間シート!B$1:B$149,QUOTIENT(ROW(A2513)-2, 参照用!$J$12) + 3,1)&gt;0,
INDEX(中間シート!B$1:B$149,QUOTIENT(ROW(A2513)-2, 参照用!$J$12) + 3,1),
"")</f>
        <v>46046</v>
      </c>
      <c r="B2513" s="8" t="str">
        <f>IF(INDEX(中間シート!D$1:D$149,QUOTIENT(ROW(B2513)-2, 参照用!$J$12) + 3,1)&gt;0,
INDEX(中間シート!D$1:D$149,QUOTIENT(ROW(B2513)-2, 参照用!$J$12) + 3,1),
"")</f>
        <v>夜</v>
      </c>
      <c r="C2513" s="8" t="str">
        <f>INDEX(中間シート!$A$1:$AZ$149,MATCH(A2513&amp;B2513,中間シート!$A$1:$A$149,0),MATCH(C$1,中間シート!$A$2:$AZ$2,0))</f>
        <v/>
      </c>
      <c r="D2513" s="8" t="str">
        <f>INDEX(中間シート!$A$1:$AZ$149,MATCH($A2513&amp;$B2513,中間シート!$A$1:$A$149,0),MATCH(D$1,中間シート!$A$2:$AZ$2,0))</f>
        <v/>
      </c>
      <c r="E2513" t="str">
        <f>IF(
A2513="","",
VLOOKUP(MOD(ROW(A2513)-2, 参照用!$J$12) + 1,参照用!$N$1:$P$50,2,0)
)</f>
        <v>悪化サイン</v>
      </c>
      <c r="F2513" t="str">
        <f xml:space="preserve">
IF(A2513="","",
VLOOKUP(MOD(ROW(A2513)-2, 参照用!$J$12) + 1,参照用!$N$1:$P$50,3,0)
)</f>
        <v>人間不信</v>
      </c>
      <c r="G2513">
        <f xml:space="preserve">
IF(A2513="","",
IFERROR(
INDEX(中間シート!$B:$CB,
MATCH(A2513&amp;B2513,中間シート!$A$1:$A$149,0),
MATCH(F2513,中間シート!$B$2:$CB$2,0)
),
"")
)</f>
        <v>0</v>
      </c>
      <c r="H2513">
        <f t="shared" si="117"/>
        <v>0</v>
      </c>
      <c r="I2513" t="str">
        <f t="shared" si="118"/>
        <v/>
      </c>
      <c r="J2513" t="str">
        <f xml:space="preserve">
_xlfn.SWITCH(E2513,
"良好サイン",H2513*VLOOKUP(F2513,参照用!$P$2:$Q$55,2,0),
"注意サイン",H2513*VLOOKUP(F2513,参照用!$P$2:$Q$55,2,0),
""
)</f>
        <v/>
      </c>
      <c r="K2513" s="20">
        <f t="shared" si="119"/>
        <v>60</v>
      </c>
    </row>
    <row r="2514" spans="1:11" x14ac:dyDescent="0.2">
      <c r="A2514" s="8">
        <f>IF(INDEX(中間シート!B$1:B$149,QUOTIENT(ROW(A2514)-2, 参照用!$J$12) + 3,1)&gt;0,
INDEX(中間シート!B$1:B$149,QUOTIENT(ROW(A2514)-2, 参照用!$J$12) + 3,1),
"")</f>
        <v>46046</v>
      </c>
      <c r="B2514" s="8" t="str">
        <f>IF(INDEX(中間シート!D$1:D$149,QUOTIENT(ROW(B2514)-2, 参照用!$J$12) + 3,1)&gt;0,
INDEX(中間シート!D$1:D$149,QUOTIENT(ROW(B2514)-2, 参照用!$J$12) + 3,1),
"")</f>
        <v>夜</v>
      </c>
      <c r="C2514" s="8" t="str">
        <f>INDEX(中間シート!$A$1:$AZ$149,MATCH(A2514&amp;B2514,中間シート!$A$1:$A$149,0),MATCH(C$1,中間シート!$A$2:$AZ$2,0))</f>
        <v/>
      </c>
      <c r="D2514" s="8" t="str">
        <f>INDEX(中間シート!$A$1:$AZ$149,MATCH($A2514&amp;$B2514,中間シート!$A$1:$A$149,0),MATCH(D$1,中間シート!$A$2:$AZ$2,0))</f>
        <v/>
      </c>
      <c r="E2514" t="str">
        <f>IF(
A2514="","",
VLOOKUP(MOD(ROW(A2514)-2, 参照用!$J$12) + 1,参照用!$N$1:$P$50,2,0)
)</f>
        <v>悪化サイン</v>
      </c>
      <c r="F2514" t="str">
        <f xml:space="preserve">
IF(A2514="","",
VLOOKUP(MOD(ROW(A2514)-2, 参照用!$J$12) + 1,参照用!$N$1:$P$50,3,0)
)</f>
        <v>破壊衝動</v>
      </c>
      <c r="G2514">
        <f xml:space="preserve">
IF(A2514="","",
IFERROR(
INDEX(中間シート!$B:$CB,
MATCH(A2514&amp;B2514,中間シート!$A$1:$A$149,0),
MATCH(F2514,中間シート!$B$2:$CB$2,0)
),
"")
)</f>
        <v>0</v>
      </c>
      <c r="H2514">
        <f t="shared" si="117"/>
        <v>0</v>
      </c>
      <c r="I2514" t="str">
        <f t="shared" si="118"/>
        <v/>
      </c>
      <c r="J2514" t="str">
        <f xml:space="preserve">
_xlfn.SWITCH(E2514,
"良好サイン",H2514*VLOOKUP(F2514,参照用!$P$2:$Q$55,2,0),
"注意サイン",H2514*VLOOKUP(F2514,参照用!$P$2:$Q$55,2,0),
""
)</f>
        <v/>
      </c>
      <c r="K2514" s="20">
        <f t="shared" si="119"/>
        <v>60</v>
      </c>
    </row>
    <row r="2515" spans="1:11" x14ac:dyDescent="0.2">
      <c r="A2515" s="8">
        <f>IF(INDEX(中間シート!B$1:B$149,QUOTIENT(ROW(A2515)-2, 参照用!$J$12) + 3,1)&gt;0,
INDEX(中間シート!B$1:B$149,QUOTIENT(ROW(A2515)-2, 参照用!$J$12) + 3,1),
"")</f>
        <v>46046</v>
      </c>
      <c r="B2515" s="8" t="str">
        <f>IF(INDEX(中間シート!D$1:D$149,QUOTIENT(ROW(B2515)-2, 参照用!$J$12) + 3,1)&gt;0,
INDEX(中間シート!D$1:D$149,QUOTIENT(ROW(B2515)-2, 参照用!$J$12) + 3,1),
"")</f>
        <v>夜</v>
      </c>
      <c r="C2515" s="8" t="str">
        <f>INDEX(中間シート!$A$1:$AZ$149,MATCH(A2515&amp;B2515,中間シート!$A$1:$A$149,0),MATCH(C$1,中間シート!$A$2:$AZ$2,0))</f>
        <v/>
      </c>
      <c r="D2515" s="8" t="str">
        <f>INDEX(中間シート!$A$1:$AZ$149,MATCH($A2515&amp;$B2515,中間シート!$A$1:$A$149,0),MATCH(D$1,中間シート!$A$2:$AZ$2,0))</f>
        <v/>
      </c>
      <c r="E2515" t="str">
        <f>IF(
A2515="","",
VLOOKUP(MOD(ROW(A2515)-2, 参照用!$J$12) + 1,参照用!$N$1:$P$50,2,0)
)</f>
        <v>リカバリー</v>
      </c>
      <c r="F2515" t="str">
        <f xml:space="preserve">
IF(A2515="","",
VLOOKUP(MOD(ROW(A2515)-2, 参照用!$J$12) + 1,参照用!$N$1:$P$50,3,0)
)</f>
        <v>ストレッチ</v>
      </c>
      <c r="G2515">
        <f xml:space="preserve">
IF(A2515="","",
IFERROR(
INDEX(中間シート!$B:$CB,
MATCH(A2515&amp;B2515,中間シート!$A$1:$A$149,0),
MATCH(F2515,中間シート!$B$2:$CB$2,0)
),
"")
)</f>
        <v>0</v>
      </c>
      <c r="H2515">
        <f t="shared" si="117"/>
        <v>0</v>
      </c>
      <c r="I2515" t="str">
        <f t="shared" si="118"/>
        <v/>
      </c>
      <c r="J2515" t="str">
        <f xml:space="preserve">
_xlfn.SWITCH(E2515,
"良好サイン",H2515*VLOOKUP(F2515,参照用!$P$2:$Q$55,2,0),
"注意サイン",H2515*VLOOKUP(F2515,参照用!$P$2:$Q$55,2,0),
""
)</f>
        <v/>
      </c>
      <c r="K2515" s="20">
        <f t="shared" si="119"/>
        <v>60</v>
      </c>
    </row>
    <row r="2516" spans="1:11" x14ac:dyDescent="0.2">
      <c r="A2516" s="8">
        <f>IF(INDEX(中間シート!B$1:B$149,QUOTIENT(ROW(A2516)-2, 参照用!$J$12) + 3,1)&gt;0,
INDEX(中間シート!B$1:B$149,QUOTIENT(ROW(A2516)-2, 参照用!$J$12) + 3,1),
"")</f>
        <v>46046</v>
      </c>
      <c r="B2516" s="8" t="str">
        <f>IF(INDEX(中間シート!D$1:D$149,QUOTIENT(ROW(B2516)-2, 参照用!$J$12) + 3,1)&gt;0,
INDEX(中間シート!D$1:D$149,QUOTIENT(ROW(B2516)-2, 参照用!$J$12) + 3,1),
"")</f>
        <v>夜</v>
      </c>
      <c r="C2516" s="8" t="str">
        <f>INDEX(中間シート!$A$1:$AZ$149,MATCH(A2516&amp;B2516,中間シート!$A$1:$A$149,0),MATCH(C$1,中間シート!$A$2:$AZ$2,0))</f>
        <v/>
      </c>
      <c r="D2516" s="8" t="str">
        <f>INDEX(中間シート!$A$1:$AZ$149,MATCH($A2516&amp;$B2516,中間シート!$A$1:$A$149,0),MATCH(D$1,中間シート!$A$2:$AZ$2,0))</f>
        <v/>
      </c>
      <c r="E2516" t="str">
        <f>IF(
A2516="","",
VLOOKUP(MOD(ROW(A2516)-2, 参照用!$J$12) + 1,参照用!$N$1:$P$50,2,0)
)</f>
        <v>リカバリー</v>
      </c>
      <c r="F2516" t="str">
        <f xml:space="preserve">
IF(A2516="","",
VLOOKUP(MOD(ROW(A2516)-2, 参照用!$J$12) + 1,参照用!$N$1:$P$50,3,0)
)</f>
        <v>仮眠</v>
      </c>
      <c r="G2516">
        <f xml:space="preserve">
IF(A2516="","",
IFERROR(
INDEX(中間シート!$B:$CB,
MATCH(A2516&amp;B2516,中間シート!$A$1:$A$149,0),
MATCH(F2516,中間シート!$B$2:$CB$2,0)
),
"")
)</f>
        <v>0</v>
      </c>
      <c r="H2516">
        <f t="shared" si="117"/>
        <v>0</v>
      </c>
      <c r="I2516" t="str">
        <f t="shared" si="118"/>
        <v/>
      </c>
      <c r="J2516" t="str">
        <f xml:space="preserve">
_xlfn.SWITCH(E2516,
"良好サイン",H2516*VLOOKUP(F2516,参照用!$P$2:$Q$55,2,0),
"注意サイン",H2516*VLOOKUP(F2516,参照用!$P$2:$Q$55,2,0),
""
)</f>
        <v/>
      </c>
      <c r="K2516" s="20">
        <f t="shared" si="119"/>
        <v>60</v>
      </c>
    </row>
    <row r="2517" spans="1:11" x14ac:dyDescent="0.2">
      <c r="A2517" s="8">
        <f>IF(INDEX(中間シート!B$1:B$149,QUOTIENT(ROW(A2517)-2, 参照用!$J$12) + 3,1)&gt;0,
INDEX(中間シート!B$1:B$149,QUOTIENT(ROW(A2517)-2, 参照用!$J$12) + 3,1),
"")</f>
        <v>46046</v>
      </c>
      <c r="B2517" s="8" t="str">
        <f>IF(INDEX(中間シート!D$1:D$149,QUOTIENT(ROW(B2517)-2, 参照用!$J$12) + 3,1)&gt;0,
INDEX(中間シート!D$1:D$149,QUOTIENT(ROW(B2517)-2, 参照用!$J$12) + 3,1),
"")</f>
        <v>夜</v>
      </c>
      <c r="C2517" s="8" t="str">
        <f>INDEX(中間シート!$A$1:$AZ$149,MATCH(A2517&amp;B2517,中間シート!$A$1:$A$149,0),MATCH(C$1,中間シート!$A$2:$AZ$2,0))</f>
        <v/>
      </c>
      <c r="D2517" s="8" t="str">
        <f>INDEX(中間シート!$A$1:$AZ$149,MATCH($A2517&amp;$B2517,中間シート!$A$1:$A$149,0),MATCH(D$1,中間シート!$A$2:$AZ$2,0))</f>
        <v/>
      </c>
      <c r="E2517" t="str">
        <f>IF(
A2517="","",
VLOOKUP(MOD(ROW(A2517)-2, 参照用!$J$12) + 1,参照用!$N$1:$P$50,2,0)
)</f>
        <v>リカバリー</v>
      </c>
      <c r="F2517" t="str">
        <f xml:space="preserve">
IF(A2517="","",
VLOOKUP(MOD(ROW(A2517)-2, 参照用!$J$12) + 1,参照用!$N$1:$P$50,3,0)
)</f>
        <v>音楽</v>
      </c>
      <c r="G2517">
        <f xml:space="preserve">
IF(A2517="","",
IFERROR(
INDEX(中間シート!$B:$CB,
MATCH(A2517&amp;B2517,中間シート!$A$1:$A$149,0),
MATCH(F2517,中間シート!$B$2:$CB$2,0)
),
"")
)</f>
        <v>0</v>
      </c>
      <c r="H2517">
        <f t="shared" si="117"/>
        <v>0</v>
      </c>
      <c r="I2517" t="str">
        <f t="shared" si="118"/>
        <v/>
      </c>
      <c r="J2517" t="str">
        <f xml:space="preserve">
_xlfn.SWITCH(E2517,
"良好サイン",H2517*VLOOKUP(F2517,参照用!$P$2:$Q$55,2,0),
"注意サイン",H2517*VLOOKUP(F2517,参照用!$P$2:$Q$55,2,0),
""
)</f>
        <v/>
      </c>
      <c r="K2517" s="20">
        <f t="shared" si="119"/>
        <v>60</v>
      </c>
    </row>
    <row r="2518" spans="1:11" x14ac:dyDescent="0.2">
      <c r="A2518" s="8">
        <f>IF(INDEX(中間シート!B$1:B$149,QUOTIENT(ROW(A2518)-2, 参照用!$J$12) + 3,1)&gt;0,
INDEX(中間シート!B$1:B$149,QUOTIENT(ROW(A2518)-2, 参照用!$J$12) + 3,1),
"")</f>
        <v>46046</v>
      </c>
      <c r="B2518" s="8" t="str">
        <f>IF(INDEX(中間シート!D$1:D$149,QUOTIENT(ROW(B2518)-2, 参照用!$J$12) + 3,1)&gt;0,
INDEX(中間シート!D$1:D$149,QUOTIENT(ROW(B2518)-2, 参照用!$J$12) + 3,1),
"")</f>
        <v>夜</v>
      </c>
      <c r="C2518" s="8" t="str">
        <f>INDEX(中間シート!$A$1:$AZ$149,MATCH(A2518&amp;B2518,中間シート!$A$1:$A$149,0),MATCH(C$1,中間シート!$A$2:$AZ$2,0))</f>
        <v/>
      </c>
      <c r="D2518" s="8" t="str">
        <f>INDEX(中間シート!$A$1:$AZ$149,MATCH($A2518&amp;$B2518,中間シート!$A$1:$A$149,0),MATCH(D$1,中間シート!$A$2:$AZ$2,0))</f>
        <v/>
      </c>
      <c r="E2518" t="str">
        <f>IF(
A2518="","",
VLOOKUP(MOD(ROW(A2518)-2, 参照用!$J$12) + 1,参照用!$N$1:$P$50,2,0)
)</f>
        <v>リカバリー</v>
      </c>
      <c r="F2518" t="str">
        <f xml:space="preserve">
IF(A2518="","",
VLOOKUP(MOD(ROW(A2518)-2, 参照用!$J$12) + 1,参照用!$N$1:$P$50,3,0)
)</f>
        <v>頓服</v>
      </c>
      <c r="G2518">
        <f xml:space="preserve">
IF(A2518="","",
IFERROR(
INDEX(中間シート!$B:$CB,
MATCH(A2518&amp;B2518,中間シート!$A$1:$A$149,0),
MATCH(F2518,中間シート!$B$2:$CB$2,0)
),
"")
)</f>
        <v>0</v>
      </c>
      <c r="H2518">
        <f t="shared" si="117"/>
        <v>0</v>
      </c>
      <c r="I2518" t="str">
        <f t="shared" si="118"/>
        <v/>
      </c>
      <c r="J2518" t="str">
        <f xml:space="preserve">
_xlfn.SWITCH(E2518,
"良好サイン",H2518*VLOOKUP(F2518,参照用!$P$2:$Q$55,2,0),
"注意サイン",H2518*VLOOKUP(F2518,参照用!$P$2:$Q$55,2,0),
""
)</f>
        <v/>
      </c>
      <c r="K2518" s="20">
        <f t="shared" si="119"/>
        <v>60</v>
      </c>
    </row>
    <row r="2519" spans="1:11" x14ac:dyDescent="0.2">
      <c r="A2519" s="8">
        <f>IF(INDEX(中間シート!B$1:B$149,QUOTIENT(ROW(A2519)-2, 参照用!$J$12) + 3,1)&gt;0,
INDEX(中間シート!B$1:B$149,QUOTIENT(ROW(A2519)-2, 参照用!$J$12) + 3,1),
"")</f>
        <v>46046</v>
      </c>
      <c r="B2519" s="8" t="str">
        <f>IF(INDEX(中間シート!D$1:D$149,QUOTIENT(ROW(B2519)-2, 参照用!$J$12) + 3,1)&gt;0,
INDEX(中間シート!D$1:D$149,QUOTIENT(ROW(B2519)-2, 参照用!$J$12) + 3,1),
"")</f>
        <v>夜</v>
      </c>
      <c r="C2519" s="8" t="str">
        <f>INDEX(中間シート!$A$1:$AZ$149,MATCH(A2519&amp;B2519,中間シート!$A$1:$A$149,0),MATCH(C$1,中間シート!$A$2:$AZ$2,0))</f>
        <v/>
      </c>
      <c r="D2519" s="8" t="str">
        <f>INDEX(中間シート!$A$1:$AZ$149,MATCH($A2519&amp;$B2519,中間シート!$A$1:$A$149,0),MATCH(D$1,中間シート!$A$2:$AZ$2,0))</f>
        <v/>
      </c>
      <c r="E2519" t="str">
        <f>IF(
A2519="","",
VLOOKUP(MOD(ROW(A2519)-2, 参照用!$J$12) + 1,参照用!$N$1:$P$50,2,0)
)</f>
        <v>リカバリー</v>
      </c>
      <c r="F2519" t="str">
        <f xml:space="preserve">
IF(A2519="","",
VLOOKUP(MOD(ROW(A2519)-2, 参照用!$J$12) + 1,参照用!$N$1:$P$50,3,0)
)</f>
        <v>散歩</v>
      </c>
      <c r="G2519">
        <f xml:space="preserve">
IF(A2519="","",
IFERROR(
INDEX(中間シート!$B:$CB,
MATCH(A2519&amp;B2519,中間シート!$A$1:$A$149,0),
MATCH(F2519,中間シート!$B$2:$CB$2,0)
),
"")
)</f>
        <v>0</v>
      </c>
      <c r="H2519">
        <f t="shared" si="117"/>
        <v>0</v>
      </c>
      <c r="I2519" t="str">
        <f t="shared" si="118"/>
        <v/>
      </c>
      <c r="J2519" t="str">
        <f xml:space="preserve">
_xlfn.SWITCH(E2519,
"良好サイン",H2519*VLOOKUP(F2519,参照用!$P$2:$Q$55,2,0),
"注意サイン",H2519*VLOOKUP(F2519,参照用!$P$2:$Q$55,2,0),
""
)</f>
        <v/>
      </c>
      <c r="K2519" s="20">
        <f t="shared" si="119"/>
        <v>60</v>
      </c>
    </row>
    <row r="2520" spans="1:11" x14ac:dyDescent="0.2">
      <c r="A2520" s="8">
        <f>IF(INDEX(中間シート!B$1:B$149,QUOTIENT(ROW(A2520)-2, 参照用!$J$12) + 3,1)&gt;0,
INDEX(中間シート!B$1:B$149,QUOTIENT(ROW(A2520)-2, 参照用!$J$12) + 3,1),
"")</f>
        <v>46046</v>
      </c>
      <c r="B2520" s="8" t="str">
        <f>IF(INDEX(中間シート!D$1:D$149,QUOTIENT(ROW(B2520)-2, 参照用!$J$12) + 3,1)&gt;0,
INDEX(中間シート!D$1:D$149,QUOTIENT(ROW(B2520)-2, 参照用!$J$12) + 3,1),
"")</f>
        <v>夜</v>
      </c>
      <c r="C2520" s="8" t="str">
        <f>INDEX(中間シート!$A$1:$AZ$149,MATCH(A2520&amp;B2520,中間シート!$A$1:$A$149,0),MATCH(C$1,中間シート!$A$2:$AZ$2,0))</f>
        <v/>
      </c>
      <c r="D2520" s="8" t="str">
        <f>INDEX(中間シート!$A$1:$AZ$149,MATCH($A2520&amp;$B2520,中間シート!$A$1:$A$149,0),MATCH(D$1,中間シート!$A$2:$AZ$2,0))</f>
        <v/>
      </c>
      <c r="E2520" t="str">
        <f>IF(
A2520="","",
VLOOKUP(MOD(ROW(A2520)-2, 参照用!$J$12) + 1,参照用!$N$1:$P$50,2,0)
)</f>
        <v>服薬</v>
      </c>
      <c r="F2520" t="str">
        <f xml:space="preserve">
IF(A2520="","",
VLOOKUP(MOD(ROW(A2520)-2, 参照用!$J$12) + 1,参照用!$N$1:$P$50,3,0)
)</f>
        <v>いつもの薬</v>
      </c>
      <c r="G2520">
        <f xml:space="preserve">
IF(A2520="","",
IFERROR(
INDEX(中間シート!$B:$CB,
MATCH(A2520&amp;B2520,中間シート!$A$1:$A$149,0),
MATCH(F2520,中間シート!$B$2:$CB$2,0)
),
"")
)</f>
        <v>0</v>
      </c>
      <c r="H2520">
        <f t="shared" si="117"/>
        <v>0</v>
      </c>
      <c r="I2520" t="str">
        <f t="shared" si="118"/>
        <v/>
      </c>
      <c r="J2520" t="str">
        <f xml:space="preserve">
_xlfn.SWITCH(E2520,
"良好サイン",H2520*VLOOKUP(F2520,参照用!$P$2:$Q$55,2,0),
"注意サイン",H2520*VLOOKUP(F2520,参照用!$P$2:$Q$55,2,0),
""
)</f>
        <v/>
      </c>
      <c r="K2520" s="20">
        <f t="shared" si="119"/>
        <v>60</v>
      </c>
    </row>
    <row r="2521" spans="1:11" x14ac:dyDescent="0.2">
      <c r="A2521" s="8">
        <f>IF(INDEX(中間シート!B$1:B$149,QUOTIENT(ROW(A2521)-2, 参照用!$J$12) + 3,1)&gt;0,
INDEX(中間シート!B$1:B$149,QUOTIENT(ROW(A2521)-2, 参照用!$J$12) + 3,1),
"")</f>
        <v>46046</v>
      </c>
      <c r="B2521" s="8" t="str">
        <f>IF(INDEX(中間シート!D$1:D$149,QUOTIENT(ROW(B2521)-2, 参照用!$J$12) + 3,1)&gt;0,
INDEX(中間シート!D$1:D$149,QUOTIENT(ROW(B2521)-2, 参照用!$J$12) + 3,1),
"")</f>
        <v>夜</v>
      </c>
      <c r="C2521" s="8" t="str">
        <f>INDEX(中間シート!$A$1:$AZ$149,MATCH(A2521&amp;B2521,中間シート!$A$1:$A$149,0),MATCH(C$1,中間シート!$A$2:$AZ$2,0))</f>
        <v/>
      </c>
      <c r="D2521" s="8" t="str">
        <f>INDEX(中間シート!$A$1:$AZ$149,MATCH($A2521&amp;$B2521,中間シート!$A$1:$A$149,0),MATCH(D$1,中間シート!$A$2:$AZ$2,0))</f>
        <v/>
      </c>
      <c r="E2521" t="str">
        <f>IF(
A2521="","",
VLOOKUP(MOD(ROW(A2521)-2, 参照用!$J$12) + 1,参照用!$N$1:$P$50,2,0)
)</f>
        <v>備考</v>
      </c>
      <c r="F2521" t="str">
        <f xml:space="preserve">
IF(A2521="","",
VLOOKUP(MOD(ROW(A2521)-2, 参照用!$J$12) + 1,参照用!$N$1:$P$50,3,0)
)</f>
        <v>コメント</v>
      </c>
      <c r="G2521" t="str">
        <f xml:space="preserve">
IF(A2521="","",
IFERROR(
INDEX(中間シート!$B:$CB,
MATCH(A2521&amp;B2521,中間シート!$A$1:$A$149,0),
MATCH(F2521,中間シート!$B$2:$CB$2,0)
),
"")
)</f>
        <v/>
      </c>
      <c r="H2521" t="str">
        <f t="shared" si="117"/>
        <v/>
      </c>
      <c r="I2521" t="str">
        <f t="shared" si="118"/>
        <v/>
      </c>
      <c r="J2521" t="str">
        <f xml:space="preserve">
_xlfn.SWITCH(E2521,
"良好サイン",H2521*VLOOKUP(F2521,参照用!$P$2:$Q$55,2,0),
"注意サイン",H2521*VLOOKUP(F2521,参照用!$P$2:$Q$55,2,0),
""
)</f>
        <v/>
      </c>
      <c r="K2521" s="20">
        <f t="shared" si="119"/>
        <v>60</v>
      </c>
    </row>
    <row r="2522" spans="1:11" x14ac:dyDescent="0.2">
      <c r="A2522" s="8">
        <f>IF(INDEX(中間シート!B$1:B$149,QUOTIENT(ROW(A2522)-2, 参照用!$J$12) + 3,1)&gt;0,
INDEX(中間シート!B$1:B$149,QUOTIENT(ROW(A2522)-2, 参照用!$J$12) + 3,1),
"")</f>
        <v>46047</v>
      </c>
      <c r="B2522" s="8" t="str">
        <f>IF(INDEX(中間シート!D$1:D$149,QUOTIENT(ROW(B2522)-2, 参照用!$J$12) + 3,1)&gt;0,
INDEX(中間シート!D$1:D$149,QUOTIENT(ROW(B2522)-2, 参照用!$J$12) + 3,1),
"")</f>
        <v>朝</v>
      </c>
      <c r="C2522" s="8" t="str">
        <f>INDEX(中間シート!$A$1:$AZ$149,MATCH(A2522&amp;B2522,中間シート!$A$1:$A$149,0),MATCH(C$1,中間シート!$A$2:$AZ$2,0))</f>
        <v/>
      </c>
      <c r="D2522" s="8" t="str">
        <f>INDEX(中間シート!$A$1:$AZ$149,MATCH($A2522&amp;$B2522,中間シート!$A$1:$A$149,0),MATCH(D$1,中間シート!$A$2:$AZ$2,0))</f>
        <v/>
      </c>
      <c r="E2522" t="str">
        <f>IF(
A2522="","",
VLOOKUP(MOD(ROW(A2522)-2, 参照用!$J$12) + 1,参照用!$N$1:$P$50,2,0)
)</f>
        <v>日付</v>
      </c>
      <c r="F2522" t="str">
        <f xml:space="preserve">
IF(A2522="","",
VLOOKUP(MOD(ROW(A2522)-2, 参照用!$J$12) + 1,参照用!$N$1:$P$50,3,0)
)</f>
        <v>日付</v>
      </c>
      <c r="G2522">
        <f xml:space="preserve">
IF(A2522="","",
IFERROR(
INDEX(中間シート!$B:$CB,
MATCH(A2522&amp;B2522,中間シート!$A$1:$A$149,0),
MATCH(F2522,中間シート!$B$2:$CB$2,0)
),
"")
)</f>
        <v>46047</v>
      </c>
      <c r="H2522" t="str">
        <f t="shared" si="117"/>
        <v/>
      </c>
      <c r="I2522">
        <f t="shared" si="118"/>
        <v>46047</v>
      </c>
      <c r="J2522" t="str">
        <f xml:space="preserve">
_xlfn.SWITCH(E2522,
"良好サイン",H2522*VLOOKUP(F2522,参照用!$P$2:$Q$55,2,0),
"注意サイン",H2522*VLOOKUP(F2522,参照用!$P$2:$Q$55,2,0),
""
)</f>
        <v/>
      </c>
      <c r="K2522" s="20">
        <f t="shared" si="119"/>
        <v>60</v>
      </c>
    </row>
    <row r="2523" spans="1:11" x14ac:dyDescent="0.2">
      <c r="A2523" s="8">
        <f>IF(INDEX(中間シート!B$1:B$149,QUOTIENT(ROW(A2523)-2, 参照用!$J$12) + 3,1)&gt;0,
INDEX(中間シート!B$1:B$149,QUOTIENT(ROW(A2523)-2, 参照用!$J$12) + 3,1),
"")</f>
        <v>46047</v>
      </c>
      <c r="B2523" s="8" t="str">
        <f>IF(INDEX(中間シート!D$1:D$149,QUOTIENT(ROW(B2523)-2, 参照用!$J$12) + 3,1)&gt;0,
INDEX(中間シート!D$1:D$149,QUOTIENT(ROW(B2523)-2, 参照用!$J$12) + 3,1),
"")</f>
        <v>朝</v>
      </c>
      <c r="C2523" s="8" t="str">
        <f>INDEX(中間シート!$A$1:$AZ$149,MATCH(A2523&amp;B2523,中間シート!$A$1:$A$149,0),MATCH(C$1,中間シート!$A$2:$AZ$2,0))</f>
        <v/>
      </c>
      <c r="D2523" s="8" t="str">
        <f>INDEX(中間シート!$A$1:$AZ$149,MATCH($A2523&amp;$B2523,中間シート!$A$1:$A$149,0),MATCH(D$1,中間シート!$A$2:$AZ$2,0))</f>
        <v/>
      </c>
      <c r="E2523" t="str">
        <f>IF(
A2523="","",
VLOOKUP(MOD(ROW(A2523)-2, 参照用!$J$12) + 1,参照用!$N$1:$P$50,2,0)
)</f>
        <v>曜日</v>
      </c>
      <c r="F2523" t="str">
        <f xml:space="preserve">
IF(A2523="","",
VLOOKUP(MOD(ROW(A2523)-2, 参照用!$J$12) + 1,参照用!$N$1:$P$50,3,0)
)</f>
        <v>曜日</v>
      </c>
      <c r="G2523" t="str">
        <f xml:space="preserve">
IF(A2523="","",
IFERROR(
INDEX(中間シート!$B:$CB,
MATCH(A2523&amp;B2523,中間シート!$A$1:$A$149,0),
MATCH(F2523,中間シート!$B$2:$CB$2,0)
),
"")
)</f>
        <v>日</v>
      </c>
      <c r="H2523" t="str">
        <f t="shared" si="117"/>
        <v/>
      </c>
      <c r="I2523" t="str">
        <f t="shared" si="118"/>
        <v>日</v>
      </c>
      <c r="J2523" t="str">
        <f xml:space="preserve">
_xlfn.SWITCH(E2523,
"良好サイン",H2523*VLOOKUP(F2523,参照用!$P$2:$Q$55,2,0),
"注意サイン",H2523*VLOOKUP(F2523,参照用!$P$2:$Q$55,2,0),
""
)</f>
        <v/>
      </c>
      <c r="K2523" s="20">
        <f t="shared" si="119"/>
        <v>60</v>
      </c>
    </row>
    <row r="2524" spans="1:11" x14ac:dyDescent="0.2">
      <c r="A2524" s="8">
        <f>IF(INDEX(中間シート!B$1:B$149,QUOTIENT(ROW(A2524)-2, 参照用!$J$12) + 3,1)&gt;0,
INDEX(中間シート!B$1:B$149,QUOTIENT(ROW(A2524)-2, 参照用!$J$12) + 3,1),
"")</f>
        <v>46047</v>
      </c>
      <c r="B2524" s="8" t="str">
        <f>IF(INDEX(中間シート!D$1:D$149,QUOTIENT(ROW(B2524)-2, 参照用!$J$12) + 3,1)&gt;0,
INDEX(中間シート!D$1:D$149,QUOTIENT(ROW(B2524)-2, 参照用!$J$12) + 3,1),
"")</f>
        <v>朝</v>
      </c>
      <c r="C2524" s="8" t="str">
        <f>INDEX(中間シート!$A$1:$AZ$149,MATCH(A2524&amp;B2524,中間シート!$A$1:$A$149,0),MATCH(C$1,中間シート!$A$2:$AZ$2,0))</f>
        <v/>
      </c>
      <c r="D2524" s="8" t="str">
        <f>INDEX(中間シート!$A$1:$AZ$149,MATCH($A2524&amp;$B2524,中間シート!$A$1:$A$149,0),MATCH(D$1,中間シート!$A$2:$AZ$2,0))</f>
        <v/>
      </c>
      <c r="E2524" t="str">
        <f>IF(
A2524="","",
VLOOKUP(MOD(ROW(A2524)-2, 参照用!$J$12) + 1,参照用!$N$1:$P$50,2,0)
)</f>
        <v>時間帯</v>
      </c>
      <c r="F2524" t="str">
        <f xml:space="preserve">
IF(A2524="","",
VLOOKUP(MOD(ROW(A2524)-2, 参照用!$J$12) + 1,参照用!$N$1:$P$50,3,0)
)</f>
        <v>時間帯</v>
      </c>
      <c r="G2524" t="str">
        <f xml:space="preserve">
IF(A2524="","",
IFERROR(
INDEX(中間シート!$B:$CB,
MATCH(A2524&amp;B2524,中間シート!$A$1:$A$149,0),
MATCH(F2524,中間シート!$B$2:$CB$2,0)
),
"")
)</f>
        <v>朝</v>
      </c>
      <c r="H2524" t="str">
        <f t="shared" si="117"/>
        <v/>
      </c>
      <c r="I2524" t="str">
        <f t="shared" si="118"/>
        <v>朝</v>
      </c>
      <c r="J2524" t="str">
        <f xml:space="preserve">
_xlfn.SWITCH(E2524,
"良好サイン",H2524*VLOOKUP(F2524,参照用!$P$2:$Q$55,2,0),
"注意サイン",H2524*VLOOKUP(F2524,参照用!$P$2:$Q$55,2,0),
""
)</f>
        <v/>
      </c>
      <c r="K2524" s="20">
        <f t="shared" si="119"/>
        <v>60</v>
      </c>
    </row>
    <row r="2525" spans="1:11" x14ac:dyDescent="0.2">
      <c r="A2525" s="8">
        <f>IF(INDEX(中間シート!B$1:B$149,QUOTIENT(ROW(A2525)-2, 参照用!$J$12) + 3,1)&gt;0,
INDEX(中間シート!B$1:B$149,QUOTIENT(ROW(A2525)-2, 参照用!$J$12) + 3,1),
"")</f>
        <v>46047</v>
      </c>
      <c r="B2525" s="8" t="str">
        <f>IF(INDEX(中間シート!D$1:D$149,QUOTIENT(ROW(B2525)-2, 参照用!$J$12) + 3,1)&gt;0,
INDEX(中間シート!D$1:D$149,QUOTIENT(ROW(B2525)-2, 参照用!$J$12) + 3,1),
"")</f>
        <v>朝</v>
      </c>
      <c r="C2525" s="8" t="str">
        <f>INDEX(中間シート!$A$1:$AZ$149,MATCH(A2525&amp;B2525,中間シート!$A$1:$A$149,0),MATCH(C$1,中間シート!$A$2:$AZ$2,0))</f>
        <v/>
      </c>
      <c r="D2525" s="8" t="str">
        <f>INDEX(中間シート!$A$1:$AZ$149,MATCH($A2525&amp;$B2525,中間シート!$A$1:$A$149,0),MATCH(D$1,中間シート!$A$2:$AZ$2,0))</f>
        <v/>
      </c>
      <c r="E2525" t="str">
        <f>IF(
A2525="","",
VLOOKUP(MOD(ROW(A2525)-2, 参照用!$J$12) + 1,参照用!$N$1:$P$50,2,0)
)</f>
        <v>気候</v>
      </c>
      <c r="F2525" t="str">
        <f xml:space="preserve">
IF(A2525="","",
VLOOKUP(MOD(ROW(A2525)-2, 参照用!$J$12) + 1,参照用!$N$1:$P$50,3,0)
)</f>
        <v>天気</v>
      </c>
      <c r="G2525" t="str">
        <f xml:space="preserve">
IF(A2525="","",
IFERROR(
INDEX(中間シート!$B:$CB,
MATCH(A2525&amp;B2525,中間シート!$A$1:$A$149,0),
MATCH(F2525,中間シート!$B$2:$CB$2,0)
),
"")
)</f>
        <v/>
      </c>
      <c r="H2525" t="str">
        <f t="shared" si="117"/>
        <v/>
      </c>
      <c r="I2525" t="str">
        <f t="shared" si="118"/>
        <v/>
      </c>
      <c r="J2525" t="str">
        <f xml:space="preserve">
_xlfn.SWITCH(E2525,
"良好サイン",H2525*VLOOKUP(F2525,参照用!$P$2:$Q$55,2,0),
"注意サイン",H2525*VLOOKUP(F2525,参照用!$P$2:$Q$55,2,0),
""
)</f>
        <v/>
      </c>
      <c r="K2525" s="20">
        <f t="shared" si="119"/>
        <v>60</v>
      </c>
    </row>
    <row r="2526" spans="1:11" x14ac:dyDescent="0.2">
      <c r="A2526" s="8">
        <f>IF(INDEX(中間シート!B$1:B$149,QUOTIENT(ROW(A2526)-2, 参照用!$J$12) + 3,1)&gt;0,
INDEX(中間シート!B$1:B$149,QUOTIENT(ROW(A2526)-2, 参照用!$J$12) + 3,1),
"")</f>
        <v>46047</v>
      </c>
      <c r="B2526" s="8" t="str">
        <f>IF(INDEX(中間シート!D$1:D$149,QUOTIENT(ROW(B2526)-2, 参照用!$J$12) + 3,1)&gt;0,
INDEX(中間シート!D$1:D$149,QUOTIENT(ROW(B2526)-2, 参照用!$J$12) + 3,1),
"")</f>
        <v>朝</v>
      </c>
      <c r="C2526" s="8" t="str">
        <f>INDEX(中間シート!$A$1:$AZ$149,MATCH(A2526&amp;B2526,中間シート!$A$1:$A$149,0),MATCH(C$1,中間シート!$A$2:$AZ$2,0))</f>
        <v/>
      </c>
      <c r="D2526" s="8" t="str">
        <f>INDEX(中間シート!$A$1:$AZ$149,MATCH($A2526&amp;$B2526,中間シート!$A$1:$A$149,0),MATCH(D$1,中間シート!$A$2:$AZ$2,0))</f>
        <v/>
      </c>
      <c r="E2526" t="str">
        <f>IF(
A2526="","",
VLOOKUP(MOD(ROW(A2526)-2, 参照用!$J$12) + 1,参照用!$N$1:$P$50,2,0)
)</f>
        <v>気候</v>
      </c>
      <c r="F2526" t="str">
        <f xml:space="preserve">
IF(A2526="","",
VLOOKUP(MOD(ROW(A2526)-2, 参照用!$J$12) + 1,参照用!$N$1:$P$50,3,0)
)</f>
        <v>気温</v>
      </c>
      <c r="G2526" t="str">
        <f xml:space="preserve">
IF(A2526="","",
IFERROR(
INDEX(中間シート!$B:$CB,
MATCH(A2526&amp;B2526,中間シート!$A$1:$A$149,0),
MATCH(F2526,中間シート!$B$2:$CB$2,0)
),
"")
)</f>
        <v/>
      </c>
      <c r="H2526" t="str">
        <f t="shared" si="117"/>
        <v/>
      </c>
      <c r="I2526" t="str">
        <f t="shared" si="118"/>
        <v/>
      </c>
      <c r="J2526" t="str">
        <f xml:space="preserve">
_xlfn.SWITCH(E2526,
"良好サイン",H2526*VLOOKUP(F2526,参照用!$P$2:$Q$55,2,0),
"注意サイン",H2526*VLOOKUP(F2526,参照用!$P$2:$Q$55,2,0),
""
)</f>
        <v/>
      </c>
      <c r="K2526" s="20">
        <f t="shared" si="119"/>
        <v>60</v>
      </c>
    </row>
    <row r="2527" spans="1:11" x14ac:dyDescent="0.2">
      <c r="A2527" s="8">
        <f>IF(INDEX(中間シート!B$1:B$149,QUOTIENT(ROW(A2527)-2, 参照用!$J$12) + 3,1)&gt;0,
INDEX(中間シート!B$1:B$149,QUOTIENT(ROW(A2527)-2, 参照用!$J$12) + 3,1),
"")</f>
        <v>46047</v>
      </c>
      <c r="B2527" s="8" t="str">
        <f>IF(INDEX(中間シート!D$1:D$149,QUOTIENT(ROW(B2527)-2, 参照用!$J$12) + 3,1)&gt;0,
INDEX(中間シート!D$1:D$149,QUOTIENT(ROW(B2527)-2, 参照用!$J$12) + 3,1),
"")</f>
        <v>朝</v>
      </c>
      <c r="C2527" s="8" t="str">
        <f>INDEX(中間シート!$A$1:$AZ$149,MATCH(A2527&amp;B2527,中間シート!$A$1:$A$149,0),MATCH(C$1,中間シート!$A$2:$AZ$2,0))</f>
        <v/>
      </c>
      <c r="D2527" s="8" t="str">
        <f>INDEX(中間シート!$A$1:$AZ$149,MATCH($A2527&amp;$B2527,中間シート!$A$1:$A$149,0),MATCH(D$1,中間シート!$A$2:$AZ$2,0))</f>
        <v/>
      </c>
      <c r="E2527" t="str">
        <f>IF(
A2527="","",
VLOOKUP(MOD(ROW(A2527)-2, 参照用!$J$12) + 1,参照用!$N$1:$P$50,2,0)
)</f>
        <v>基礎指標</v>
      </c>
      <c r="F2527" t="str">
        <f xml:space="preserve">
IF(A2527="","",
VLOOKUP(MOD(ROW(A2527)-2, 参照用!$J$12) + 1,参照用!$N$1:$P$50,3,0)
)</f>
        <v>睡眠</v>
      </c>
      <c r="G2527">
        <f xml:space="preserve">
IF(A2527="","",
IFERROR(
INDEX(中間シート!$B:$CB,
MATCH(A2527&amp;B2527,中間シート!$A$1:$A$149,0),
MATCH(F2527,中間シート!$B$2:$CB$2,0)
),
"")
)</f>
        <v>0</v>
      </c>
      <c r="H2527">
        <f t="shared" si="117"/>
        <v>0</v>
      </c>
      <c r="I2527" t="str">
        <f t="shared" si="118"/>
        <v/>
      </c>
      <c r="J2527" t="str">
        <f xml:space="preserve">
_xlfn.SWITCH(E2527,
"良好サイン",H2527*VLOOKUP(F2527,参照用!$P$2:$Q$55,2,0),
"注意サイン",H2527*VLOOKUP(F2527,参照用!$P$2:$Q$55,2,0),
""
)</f>
        <v/>
      </c>
      <c r="K2527" s="20">
        <f t="shared" si="119"/>
        <v>60</v>
      </c>
    </row>
    <row r="2528" spans="1:11" x14ac:dyDescent="0.2">
      <c r="A2528" s="8">
        <f>IF(INDEX(中間シート!B$1:B$149,QUOTIENT(ROW(A2528)-2, 参照用!$J$12) + 3,1)&gt;0,
INDEX(中間シート!B$1:B$149,QUOTIENT(ROW(A2528)-2, 参照用!$J$12) + 3,1),
"")</f>
        <v>46047</v>
      </c>
      <c r="B2528" s="8" t="str">
        <f>IF(INDEX(中間シート!D$1:D$149,QUOTIENT(ROW(B2528)-2, 参照用!$J$12) + 3,1)&gt;0,
INDEX(中間シート!D$1:D$149,QUOTIENT(ROW(B2528)-2, 参照用!$J$12) + 3,1),
"")</f>
        <v>朝</v>
      </c>
      <c r="C2528" s="8" t="str">
        <f>INDEX(中間シート!$A$1:$AZ$149,MATCH(A2528&amp;B2528,中間シート!$A$1:$A$149,0),MATCH(C$1,中間シート!$A$2:$AZ$2,0))</f>
        <v/>
      </c>
      <c r="D2528" s="8" t="str">
        <f>INDEX(中間シート!$A$1:$AZ$149,MATCH($A2528&amp;$B2528,中間シート!$A$1:$A$149,0),MATCH(D$1,中間シート!$A$2:$AZ$2,0))</f>
        <v/>
      </c>
      <c r="E2528" t="str">
        <f>IF(
A2528="","",
VLOOKUP(MOD(ROW(A2528)-2, 参照用!$J$12) + 1,参照用!$N$1:$P$50,2,0)
)</f>
        <v>基礎指標</v>
      </c>
      <c r="F2528" t="str">
        <f xml:space="preserve">
IF(A2528="","",
VLOOKUP(MOD(ROW(A2528)-2, 参照用!$J$12) + 1,参照用!$N$1:$P$50,3,0)
)</f>
        <v>食事</v>
      </c>
      <c r="G2528">
        <f xml:space="preserve">
IF(A2528="","",
IFERROR(
INDEX(中間シート!$B:$CB,
MATCH(A2528&amp;B2528,中間シート!$A$1:$A$149,0),
MATCH(F2528,中間シート!$B$2:$CB$2,0)
),
"")
)</f>
        <v>0</v>
      </c>
      <c r="H2528">
        <f t="shared" si="117"/>
        <v>0</v>
      </c>
      <c r="I2528" t="str">
        <f t="shared" si="118"/>
        <v/>
      </c>
      <c r="J2528" t="str">
        <f xml:space="preserve">
_xlfn.SWITCH(E2528,
"良好サイン",H2528*VLOOKUP(F2528,参照用!$P$2:$Q$55,2,0),
"注意サイン",H2528*VLOOKUP(F2528,参照用!$P$2:$Q$55,2,0),
""
)</f>
        <v/>
      </c>
      <c r="K2528" s="20">
        <f t="shared" si="119"/>
        <v>60</v>
      </c>
    </row>
    <row r="2529" spans="1:11" x14ac:dyDescent="0.2">
      <c r="A2529" s="8">
        <f>IF(INDEX(中間シート!B$1:B$149,QUOTIENT(ROW(A2529)-2, 参照用!$J$12) + 3,1)&gt;0,
INDEX(中間シート!B$1:B$149,QUOTIENT(ROW(A2529)-2, 参照用!$J$12) + 3,1),
"")</f>
        <v>46047</v>
      </c>
      <c r="B2529" s="8" t="str">
        <f>IF(INDEX(中間シート!D$1:D$149,QUOTIENT(ROW(B2529)-2, 参照用!$J$12) + 3,1)&gt;0,
INDEX(中間シート!D$1:D$149,QUOTIENT(ROW(B2529)-2, 参照用!$J$12) + 3,1),
"")</f>
        <v>朝</v>
      </c>
      <c r="C2529" s="8" t="str">
        <f>INDEX(中間シート!$A$1:$AZ$149,MATCH(A2529&amp;B2529,中間シート!$A$1:$A$149,0),MATCH(C$1,中間シート!$A$2:$AZ$2,0))</f>
        <v/>
      </c>
      <c r="D2529" s="8" t="str">
        <f>INDEX(中間シート!$A$1:$AZ$149,MATCH($A2529&amp;$B2529,中間シート!$A$1:$A$149,0),MATCH(D$1,中間シート!$A$2:$AZ$2,0))</f>
        <v/>
      </c>
      <c r="E2529" t="str">
        <f>IF(
A2529="","",
VLOOKUP(MOD(ROW(A2529)-2, 参照用!$J$12) + 1,参照用!$N$1:$P$50,2,0)
)</f>
        <v>基礎指標</v>
      </c>
      <c r="F2529" t="str">
        <f xml:space="preserve">
IF(A2529="","",
VLOOKUP(MOD(ROW(A2529)-2, 参照用!$J$12) + 1,参照用!$N$1:$P$50,3,0)
)</f>
        <v>ストレス</v>
      </c>
      <c r="G2529">
        <f xml:space="preserve">
IF(A2529="","",
IFERROR(
INDEX(中間シート!$B:$CB,
MATCH(A2529&amp;B2529,中間シート!$A$1:$A$149,0),
MATCH(F2529,中間シート!$B$2:$CB$2,0)
),
"")
)</f>
        <v>0</v>
      </c>
      <c r="H2529">
        <f t="shared" si="117"/>
        <v>0</v>
      </c>
      <c r="I2529" t="str">
        <f t="shared" si="118"/>
        <v/>
      </c>
      <c r="J2529" t="str">
        <f xml:space="preserve">
_xlfn.SWITCH(E2529,
"良好サイン",H2529*VLOOKUP(F2529,参照用!$P$2:$Q$55,2,0),
"注意サイン",H2529*VLOOKUP(F2529,参照用!$P$2:$Q$55,2,0),
""
)</f>
        <v/>
      </c>
      <c r="K2529" s="20">
        <f t="shared" si="119"/>
        <v>60</v>
      </c>
    </row>
    <row r="2530" spans="1:11" x14ac:dyDescent="0.2">
      <c r="A2530" s="8">
        <f>IF(INDEX(中間シート!B$1:B$149,QUOTIENT(ROW(A2530)-2, 参照用!$J$12) + 3,1)&gt;0,
INDEX(中間シート!B$1:B$149,QUOTIENT(ROW(A2530)-2, 参照用!$J$12) + 3,1),
"")</f>
        <v>46047</v>
      </c>
      <c r="B2530" s="8" t="str">
        <f>IF(INDEX(中間シート!D$1:D$149,QUOTIENT(ROW(B2530)-2, 参照用!$J$12) + 3,1)&gt;0,
INDEX(中間シート!D$1:D$149,QUOTIENT(ROW(B2530)-2, 参照用!$J$12) + 3,1),
"")</f>
        <v>朝</v>
      </c>
      <c r="C2530" s="8" t="str">
        <f>INDEX(中間シート!$A$1:$AZ$149,MATCH(A2530&amp;B2530,中間シート!$A$1:$A$149,0),MATCH(C$1,中間シート!$A$2:$AZ$2,0))</f>
        <v/>
      </c>
      <c r="D2530" s="8" t="str">
        <f>INDEX(中間シート!$A$1:$AZ$149,MATCH($A2530&amp;$B2530,中間シート!$A$1:$A$149,0),MATCH(D$1,中間シート!$A$2:$AZ$2,0))</f>
        <v/>
      </c>
      <c r="E2530" t="str">
        <f>IF(
A2530="","",
VLOOKUP(MOD(ROW(A2530)-2, 参照用!$J$12) + 1,参照用!$N$1:$P$50,2,0)
)</f>
        <v>良好サイン</v>
      </c>
      <c r="F2530" t="str">
        <f xml:space="preserve">
IF(A2530="","",
VLOOKUP(MOD(ROW(A2530)-2, 参照用!$J$12) + 1,参照用!$N$1:$P$50,3,0)
)</f>
        <v>プラス思考</v>
      </c>
      <c r="G2530">
        <f xml:space="preserve">
IF(A2530="","",
IFERROR(
INDEX(中間シート!$B:$CB,
MATCH(A2530&amp;B2530,中間シート!$A$1:$A$149,0),
MATCH(F2530,中間シート!$B$2:$CB$2,0)
),
"")
)</f>
        <v>0</v>
      </c>
      <c r="H2530">
        <f t="shared" si="117"/>
        <v>0</v>
      </c>
      <c r="I2530" t="str">
        <f t="shared" si="118"/>
        <v/>
      </c>
      <c r="J2530">
        <f xml:space="preserve">
_xlfn.SWITCH(E2530,
"良好サイン",H2530*VLOOKUP(F2530,参照用!$P$2:$Q$55,2,0),
"注意サイン",H2530*VLOOKUP(F2530,参照用!$P$2:$Q$55,2,0),
""
)</f>
        <v>0</v>
      </c>
      <c r="K2530" s="20">
        <f t="shared" si="119"/>
        <v>60</v>
      </c>
    </row>
    <row r="2531" spans="1:11" x14ac:dyDescent="0.2">
      <c r="A2531" s="8">
        <f>IF(INDEX(中間シート!B$1:B$149,QUOTIENT(ROW(A2531)-2, 参照用!$J$12) + 3,1)&gt;0,
INDEX(中間シート!B$1:B$149,QUOTIENT(ROW(A2531)-2, 参照用!$J$12) + 3,1),
"")</f>
        <v>46047</v>
      </c>
      <c r="B2531" s="8" t="str">
        <f>IF(INDEX(中間シート!D$1:D$149,QUOTIENT(ROW(B2531)-2, 参照用!$J$12) + 3,1)&gt;0,
INDEX(中間シート!D$1:D$149,QUOTIENT(ROW(B2531)-2, 参照用!$J$12) + 3,1),
"")</f>
        <v>朝</v>
      </c>
      <c r="C2531" s="8" t="str">
        <f>INDEX(中間シート!$A$1:$AZ$149,MATCH(A2531&amp;B2531,中間シート!$A$1:$A$149,0),MATCH(C$1,中間シート!$A$2:$AZ$2,0))</f>
        <v/>
      </c>
      <c r="D2531" s="8" t="str">
        <f>INDEX(中間シート!$A$1:$AZ$149,MATCH($A2531&amp;$B2531,中間シート!$A$1:$A$149,0),MATCH(D$1,中間シート!$A$2:$AZ$2,0))</f>
        <v/>
      </c>
      <c r="E2531" t="str">
        <f>IF(
A2531="","",
VLOOKUP(MOD(ROW(A2531)-2, 参照用!$J$12) + 1,参照用!$N$1:$P$50,2,0)
)</f>
        <v>良好サイン</v>
      </c>
      <c r="F2531" t="str">
        <f xml:space="preserve">
IF(A2531="","",
VLOOKUP(MOD(ROW(A2531)-2, 参照用!$J$12) + 1,参照用!$N$1:$P$50,3,0)
)</f>
        <v>元気</v>
      </c>
      <c r="G2531">
        <f xml:space="preserve">
IF(A2531="","",
IFERROR(
INDEX(中間シート!$B:$CB,
MATCH(A2531&amp;B2531,中間シート!$A$1:$A$149,0),
MATCH(F2531,中間シート!$B$2:$CB$2,0)
),
"")
)</f>
        <v>0</v>
      </c>
      <c r="H2531">
        <f t="shared" si="117"/>
        <v>0</v>
      </c>
      <c r="I2531" t="str">
        <f t="shared" si="118"/>
        <v/>
      </c>
      <c r="J2531">
        <f xml:space="preserve">
_xlfn.SWITCH(E2531,
"良好サイン",H2531*VLOOKUP(F2531,参照用!$P$2:$Q$55,2,0),
"注意サイン",H2531*VLOOKUP(F2531,参照用!$P$2:$Q$55,2,0),
""
)</f>
        <v>0</v>
      </c>
      <c r="K2531" s="20">
        <f t="shared" si="119"/>
        <v>60</v>
      </c>
    </row>
    <row r="2532" spans="1:11" x14ac:dyDescent="0.2">
      <c r="A2532" s="8">
        <f>IF(INDEX(中間シート!B$1:B$149,QUOTIENT(ROW(A2532)-2, 参照用!$J$12) + 3,1)&gt;0,
INDEX(中間シート!B$1:B$149,QUOTIENT(ROW(A2532)-2, 参照用!$J$12) + 3,1),
"")</f>
        <v>46047</v>
      </c>
      <c r="B2532" s="8" t="str">
        <f>IF(INDEX(中間シート!D$1:D$149,QUOTIENT(ROW(B2532)-2, 参照用!$J$12) + 3,1)&gt;0,
INDEX(中間シート!D$1:D$149,QUOTIENT(ROW(B2532)-2, 参照用!$J$12) + 3,1),
"")</f>
        <v>朝</v>
      </c>
      <c r="C2532" s="8" t="str">
        <f>INDEX(中間シート!$A$1:$AZ$149,MATCH(A2532&amp;B2532,中間シート!$A$1:$A$149,0),MATCH(C$1,中間シート!$A$2:$AZ$2,0))</f>
        <v/>
      </c>
      <c r="D2532" s="8" t="str">
        <f>INDEX(中間シート!$A$1:$AZ$149,MATCH($A2532&amp;$B2532,中間シート!$A$1:$A$149,0),MATCH(D$1,中間シート!$A$2:$AZ$2,0))</f>
        <v/>
      </c>
      <c r="E2532" t="str">
        <f>IF(
A2532="","",
VLOOKUP(MOD(ROW(A2532)-2, 参照用!$J$12) + 1,参照用!$N$1:$P$50,2,0)
)</f>
        <v>良好サイン</v>
      </c>
      <c r="F2532" t="str">
        <f xml:space="preserve">
IF(A2532="","",
VLOOKUP(MOD(ROW(A2532)-2, 参照用!$J$12) + 1,参照用!$N$1:$P$50,3,0)
)</f>
        <v>やる気あり</v>
      </c>
      <c r="G2532">
        <f xml:space="preserve">
IF(A2532="","",
IFERROR(
INDEX(中間シート!$B:$CB,
MATCH(A2532&amp;B2532,中間シート!$A$1:$A$149,0),
MATCH(F2532,中間シート!$B$2:$CB$2,0)
),
"")
)</f>
        <v>0</v>
      </c>
      <c r="H2532">
        <f t="shared" si="117"/>
        <v>0</v>
      </c>
      <c r="I2532" t="str">
        <f t="shared" si="118"/>
        <v/>
      </c>
      <c r="J2532">
        <f xml:space="preserve">
_xlfn.SWITCH(E2532,
"良好サイン",H2532*VLOOKUP(F2532,参照用!$P$2:$Q$55,2,0),
"注意サイン",H2532*VLOOKUP(F2532,参照用!$P$2:$Q$55,2,0),
""
)</f>
        <v>0</v>
      </c>
      <c r="K2532" s="20">
        <f t="shared" si="119"/>
        <v>60</v>
      </c>
    </row>
    <row r="2533" spans="1:11" x14ac:dyDescent="0.2">
      <c r="A2533" s="8">
        <f>IF(INDEX(中間シート!B$1:B$149,QUOTIENT(ROW(A2533)-2, 参照用!$J$12) + 3,1)&gt;0,
INDEX(中間シート!B$1:B$149,QUOTIENT(ROW(A2533)-2, 参照用!$J$12) + 3,1),
"")</f>
        <v>46047</v>
      </c>
      <c r="B2533" s="8" t="str">
        <f>IF(INDEX(中間シート!D$1:D$149,QUOTIENT(ROW(B2533)-2, 参照用!$J$12) + 3,1)&gt;0,
INDEX(中間シート!D$1:D$149,QUOTIENT(ROW(B2533)-2, 参照用!$J$12) + 3,1),
"")</f>
        <v>朝</v>
      </c>
      <c r="C2533" s="8" t="str">
        <f>INDEX(中間シート!$A$1:$AZ$149,MATCH(A2533&amp;B2533,中間シート!$A$1:$A$149,0),MATCH(C$1,中間シート!$A$2:$AZ$2,0))</f>
        <v/>
      </c>
      <c r="D2533" s="8" t="str">
        <f>INDEX(中間シート!$A$1:$AZ$149,MATCH($A2533&amp;$B2533,中間シート!$A$1:$A$149,0),MATCH(D$1,中間シート!$A$2:$AZ$2,0))</f>
        <v/>
      </c>
      <c r="E2533" t="str">
        <f>IF(
A2533="","",
VLOOKUP(MOD(ROW(A2533)-2, 参照用!$J$12) + 1,参照用!$N$1:$P$50,2,0)
)</f>
        <v>良好サイン</v>
      </c>
      <c r="F2533" t="str">
        <f xml:space="preserve">
IF(A2533="","",
VLOOKUP(MOD(ROW(A2533)-2, 参照用!$J$12) + 1,参照用!$N$1:$P$50,3,0)
)</f>
        <v>心に余裕</v>
      </c>
      <c r="G2533">
        <f xml:space="preserve">
IF(A2533="","",
IFERROR(
INDEX(中間シート!$B:$CB,
MATCH(A2533&amp;B2533,中間シート!$A$1:$A$149,0),
MATCH(F2533,中間シート!$B$2:$CB$2,0)
),
"")
)</f>
        <v>0</v>
      </c>
      <c r="H2533">
        <f t="shared" si="117"/>
        <v>0</v>
      </c>
      <c r="I2533" t="str">
        <f t="shared" si="118"/>
        <v/>
      </c>
      <c r="J2533">
        <f xml:space="preserve">
_xlfn.SWITCH(E2533,
"良好サイン",H2533*VLOOKUP(F2533,参照用!$P$2:$Q$55,2,0),
"注意サイン",H2533*VLOOKUP(F2533,参照用!$P$2:$Q$55,2,0),
""
)</f>
        <v>0</v>
      </c>
      <c r="K2533" s="20">
        <f t="shared" si="119"/>
        <v>60</v>
      </c>
    </row>
    <row r="2534" spans="1:11" x14ac:dyDescent="0.2">
      <c r="A2534" s="8">
        <f>IF(INDEX(中間シート!B$1:B$149,QUOTIENT(ROW(A2534)-2, 参照用!$J$12) + 3,1)&gt;0,
INDEX(中間シート!B$1:B$149,QUOTIENT(ROW(A2534)-2, 参照用!$J$12) + 3,1),
"")</f>
        <v>46047</v>
      </c>
      <c r="B2534" s="8" t="str">
        <f>IF(INDEX(中間シート!D$1:D$149,QUOTIENT(ROW(B2534)-2, 参照用!$J$12) + 3,1)&gt;0,
INDEX(中間シート!D$1:D$149,QUOTIENT(ROW(B2534)-2, 参照用!$J$12) + 3,1),
"")</f>
        <v>朝</v>
      </c>
      <c r="C2534" s="8" t="str">
        <f>INDEX(中間シート!$A$1:$AZ$149,MATCH(A2534&amp;B2534,中間シート!$A$1:$A$149,0),MATCH(C$1,中間シート!$A$2:$AZ$2,0))</f>
        <v/>
      </c>
      <c r="D2534" s="8" t="str">
        <f>INDEX(中間シート!$A$1:$AZ$149,MATCH($A2534&amp;$B2534,中間シート!$A$1:$A$149,0),MATCH(D$1,中間シート!$A$2:$AZ$2,0))</f>
        <v/>
      </c>
      <c r="E2534" t="str">
        <f>IF(
A2534="","",
VLOOKUP(MOD(ROW(A2534)-2, 参照用!$J$12) + 1,参照用!$N$1:$P$50,2,0)
)</f>
        <v>良好サイン</v>
      </c>
      <c r="F2534" t="str">
        <f xml:space="preserve">
IF(A2534="","",
VLOOKUP(MOD(ROW(A2534)-2, 参照用!$J$12) + 1,参照用!$N$1:$P$50,3,0)
)</f>
        <v>イキイキ</v>
      </c>
      <c r="G2534">
        <f xml:space="preserve">
IF(A2534="","",
IFERROR(
INDEX(中間シート!$B:$CB,
MATCH(A2534&amp;B2534,中間シート!$A$1:$A$149,0),
MATCH(F2534,中間シート!$B$2:$CB$2,0)
),
"")
)</f>
        <v>0</v>
      </c>
      <c r="H2534">
        <f t="shared" si="117"/>
        <v>0</v>
      </c>
      <c r="I2534" t="str">
        <f t="shared" si="118"/>
        <v/>
      </c>
      <c r="J2534">
        <f xml:space="preserve">
_xlfn.SWITCH(E2534,
"良好サイン",H2534*VLOOKUP(F2534,参照用!$P$2:$Q$55,2,0),
"注意サイン",H2534*VLOOKUP(F2534,参照用!$P$2:$Q$55,2,0),
""
)</f>
        <v>0</v>
      </c>
      <c r="K2534" s="20">
        <f t="shared" si="119"/>
        <v>60</v>
      </c>
    </row>
    <row r="2535" spans="1:11" x14ac:dyDescent="0.2">
      <c r="A2535" s="8">
        <f>IF(INDEX(中間シート!B$1:B$149,QUOTIENT(ROW(A2535)-2, 参照用!$J$12) + 3,1)&gt;0,
INDEX(中間シート!B$1:B$149,QUOTIENT(ROW(A2535)-2, 参照用!$J$12) + 3,1),
"")</f>
        <v>46047</v>
      </c>
      <c r="B2535" s="8" t="str">
        <f>IF(INDEX(中間シート!D$1:D$149,QUOTIENT(ROW(B2535)-2, 参照用!$J$12) + 3,1)&gt;0,
INDEX(中間シート!D$1:D$149,QUOTIENT(ROW(B2535)-2, 参照用!$J$12) + 3,1),
"")</f>
        <v>朝</v>
      </c>
      <c r="C2535" s="8" t="str">
        <f>INDEX(中間シート!$A$1:$AZ$149,MATCH(A2535&amp;B2535,中間シート!$A$1:$A$149,0),MATCH(C$1,中間シート!$A$2:$AZ$2,0))</f>
        <v/>
      </c>
      <c r="D2535" s="8" t="str">
        <f>INDEX(中間シート!$A$1:$AZ$149,MATCH($A2535&amp;$B2535,中間シート!$A$1:$A$149,0),MATCH(D$1,中間シート!$A$2:$AZ$2,0))</f>
        <v/>
      </c>
      <c r="E2535" t="str">
        <f>IF(
A2535="","",
VLOOKUP(MOD(ROW(A2535)-2, 参照用!$J$12) + 1,参照用!$N$1:$P$50,2,0)
)</f>
        <v>良好サイン</v>
      </c>
      <c r="F2535" t="str">
        <f xml:space="preserve">
IF(A2535="","",
VLOOKUP(MOD(ROW(A2535)-2, 参照用!$J$12) + 1,参照用!$N$1:$P$50,3,0)
)</f>
        <v>活動的</v>
      </c>
      <c r="G2535">
        <f xml:space="preserve">
IF(A2535="","",
IFERROR(
INDEX(中間シート!$B:$CB,
MATCH(A2535&amp;B2535,中間シート!$A$1:$A$149,0),
MATCH(F2535,中間シート!$B$2:$CB$2,0)
),
"")
)</f>
        <v>0</v>
      </c>
      <c r="H2535">
        <f t="shared" si="117"/>
        <v>0</v>
      </c>
      <c r="I2535" t="str">
        <f t="shared" si="118"/>
        <v/>
      </c>
      <c r="J2535">
        <f xml:space="preserve">
_xlfn.SWITCH(E2535,
"良好サイン",H2535*VLOOKUP(F2535,参照用!$P$2:$Q$55,2,0),
"注意サイン",H2535*VLOOKUP(F2535,参照用!$P$2:$Q$55,2,0),
""
)</f>
        <v>0</v>
      </c>
      <c r="K2535" s="20">
        <f t="shared" si="119"/>
        <v>60</v>
      </c>
    </row>
    <row r="2536" spans="1:11" x14ac:dyDescent="0.2">
      <c r="A2536" s="8">
        <f>IF(INDEX(中間シート!B$1:B$149,QUOTIENT(ROW(A2536)-2, 参照用!$J$12) + 3,1)&gt;0,
INDEX(中間シート!B$1:B$149,QUOTIENT(ROW(A2536)-2, 参照用!$J$12) + 3,1),
"")</f>
        <v>46047</v>
      </c>
      <c r="B2536" s="8" t="str">
        <f>IF(INDEX(中間シート!D$1:D$149,QUOTIENT(ROW(B2536)-2, 参照用!$J$12) + 3,1)&gt;0,
INDEX(中間シート!D$1:D$149,QUOTIENT(ROW(B2536)-2, 参照用!$J$12) + 3,1),
"")</f>
        <v>朝</v>
      </c>
      <c r="C2536" s="8" t="str">
        <f>INDEX(中間シート!$A$1:$AZ$149,MATCH(A2536&amp;B2536,中間シート!$A$1:$A$149,0),MATCH(C$1,中間シート!$A$2:$AZ$2,0))</f>
        <v/>
      </c>
      <c r="D2536" s="8" t="str">
        <f>INDEX(中間シート!$A$1:$AZ$149,MATCH($A2536&amp;$B2536,中間シート!$A$1:$A$149,0),MATCH(D$1,中間シート!$A$2:$AZ$2,0))</f>
        <v/>
      </c>
      <c r="E2536" t="str">
        <f>IF(
A2536="","",
VLOOKUP(MOD(ROW(A2536)-2, 参照用!$J$12) + 1,参照用!$N$1:$P$50,2,0)
)</f>
        <v>注意サイン</v>
      </c>
      <c r="F2536" t="str">
        <f xml:space="preserve">
IF(A2536="","",
VLOOKUP(MOD(ROW(A2536)-2, 参照用!$J$12) + 1,参照用!$N$1:$P$50,3,0)
)</f>
        <v>ため息が増加</v>
      </c>
      <c r="G2536">
        <f xml:space="preserve">
IF(A2536="","",
IFERROR(
INDEX(中間シート!$B:$CB,
MATCH(A2536&amp;B2536,中間シート!$A$1:$A$149,0),
MATCH(F2536,中間シート!$B$2:$CB$2,0)
),
"")
)</f>
        <v>0</v>
      </c>
      <c r="H2536">
        <f t="shared" si="117"/>
        <v>0</v>
      </c>
      <c r="I2536" t="str">
        <f t="shared" si="118"/>
        <v/>
      </c>
      <c r="J2536">
        <f xml:space="preserve">
_xlfn.SWITCH(E2536,
"良好サイン",H2536*VLOOKUP(F2536,参照用!$P$2:$Q$55,2,0),
"注意サイン",H2536*VLOOKUP(F2536,参照用!$P$2:$Q$55,2,0),
""
)</f>
        <v>0</v>
      </c>
      <c r="K2536" s="20">
        <f t="shared" si="119"/>
        <v>60</v>
      </c>
    </row>
    <row r="2537" spans="1:11" x14ac:dyDescent="0.2">
      <c r="A2537" s="8">
        <f>IF(INDEX(中間シート!B$1:B$149,QUOTIENT(ROW(A2537)-2, 参照用!$J$12) + 3,1)&gt;0,
INDEX(中間シート!B$1:B$149,QUOTIENT(ROW(A2537)-2, 参照用!$J$12) + 3,1),
"")</f>
        <v>46047</v>
      </c>
      <c r="B2537" s="8" t="str">
        <f>IF(INDEX(中間シート!D$1:D$149,QUOTIENT(ROW(B2537)-2, 参照用!$J$12) + 3,1)&gt;0,
INDEX(中間シート!D$1:D$149,QUOTIENT(ROW(B2537)-2, 参照用!$J$12) + 3,1),
"")</f>
        <v>朝</v>
      </c>
      <c r="C2537" s="8" t="str">
        <f>INDEX(中間シート!$A$1:$AZ$149,MATCH(A2537&amp;B2537,中間シート!$A$1:$A$149,0),MATCH(C$1,中間シート!$A$2:$AZ$2,0))</f>
        <v/>
      </c>
      <c r="D2537" s="8" t="str">
        <f>INDEX(中間シート!$A$1:$AZ$149,MATCH($A2537&amp;$B2537,中間シート!$A$1:$A$149,0),MATCH(D$1,中間シート!$A$2:$AZ$2,0))</f>
        <v/>
      </c>
      <c r="E2537" t="str">
        <f>IF(
A2537="","",
VLOOKUP(MOD(ROW(A2537)-2, 参照用!$J$12) + 1,参照用!$N$1:$P$50,2,0)
)</f>
        <v>注意サイン</v>
      </c>
      <c r="F2537" t="str">
        <f xml:space="preserve">
IF(A2537="","",
VLOOKUP(MOD(ROW(A2537)-2, 参照用!$J$12) + 1,参照用!$N$1:$P$50,3,0)
)</f>
        <v>もやもや</v>
      </c>
      <c r="G2537">
        <f xml:space="preserve">
IF(A2537="","",
IFERROR(
INDEX(中間シート!$B:$CB,
MATCH(A2537&amp;B2537,中間シート!$A$1:$A$149,0),
MATCH(F2537,中間シート!$B$2:$CB$2,0)
),
"")
)</f>
        <v>0</v>
      </c>
      <c r="H2537">
        <f t="shared" si="117"/>
        <v>0</v>
      </c>
      <c r="I2537" t="str">
        <f t="shared" si="118"/>
        <v/>
      </c>
      <c r="J2537">
        <f xml:space="preserve">
_xlfn.SWITCH(E2537,
"良好サイン",H2537*VLOOKUP(F2537,参照用!$P$2:$Q$55,2,0),
"注意サイン",H2537*VLOOKUP(F2537,参照用!$P$2:$Q$55,2,0),
""
)</f>
        <v>0</v>
      </c>
      <c r="K2537" s="20">
        <f t="shared" si="119"/>
        <v>60</v>
      </c>
    </row>
    <row r="2538" spans="1:11" x14ac:dyDescent="0.2">
      <c r="A2538" s="8">
        <f>IF(INDEX(中間シート!B$1:B$149,QUOTIENT(ROW(A2538)-2, 参照用!$J$12) + 3,1)&gt;0,
INDEX(中間シート!B$1:B$149,QUOTIENT(ROW(A2538)-2, 参照用!$J$12) + 3,1),
"")</f>
        <v>46047</v>
      </c>
      <c r="B2538" s="8" t="str">
        <f>IF(INDEX(中間シート!D$1:D$149,QUOTIENT(ROW(B2538)-2, 参照用!$J$12) + 3,1)&gt;0,
INDEX(中間シート!D$1:D$149,QUOTIENT(ROW(B2538)-2, 参照用!$J$12) + 3,1),
"")</f>
        <v>朝</v>
      </c>
      <c r="C2538" s="8" t="str">
        <f>INDEX(中間シート!$A$1:$AZ$149,MATCH(A2538&amp;B2538,中間シート!$A$1:$A$149,0),MATCH(C$1,中間シート!$A$2:$AZ$2,0))</f>
        <v/>
      </c>
      <c r="D2538" s="8" t="str">
        <f>INDEX(中間シート!$A$1:$AZ$149,MATCH($A2538&amp;$B2538,中間シート!$A$1:$A$149,0),MATCH(D$1,中間シート!$A$2:$AZ$2,0))</f>
        <v/>
      </c>
      <c r="E2538" t="str">
        <f>IF(
A2538="","",
VLOOKUP(MOD(ROW(A2538)-2, 参照用!$J$12) + 1,参照用!$N$1:$P$50,2,0)
)</f>
        <v>注意サイン</v>
      </c>
      <c r="F2538" t="str">
        <f xml:space="preserve">
IF(A2538="","",
VLOOKUP(MOD(ROW(A2538)-2, 参照用!$J$12) + 1,参照用!$N$1:$P$50,3,0)
)</f>
        <v>だるい</v>
      </c>
      <c r="G2538">
        <f xml:space="preserve">
IF(A2538="","",
IFERROR(
INDEX(中間シート!$B:$CB,
MATCH(A2538&amp;B2538,中間シート!$A$1:$A$149,0),
MATCH(F2538,中間シート!$B$2:$CB$2,0)
),
"")
)</f>
        <v>0</v>
      </c>
      <c r="H2538">
        <f t="shared" si="117"/>
        <v>0</v>
      </c>
      <c r="I2538" t="str">
        <f t="shared" si="118"/>
        <v/>
      </c>
      <c r="J2538">
        <f xml:space="preserve">
_xlfn.SWITCH(E2538,
"良好サイン",H2538*VLOOKUP(F2538,参照用!$P$2:$Q$55,2,0),
"注意サイン",H2538*VLOOKUP(F2538,参照用!$P$2:$Q$55,2,0),
""
)</f>
        <v>0</v>
      </c>
      <c r="K2538" s="20">
        <f t="shared" si="119"/>
        <v>60</v>
      </c>
    </row>
    <row r="2539" spans="1:11" x14ac:dyDescent="0.2">
      <c r="A2539" s="8">
        <f>IF(INDEX(中間シート!B$1:B$149,QUOTIENT(ROW(A2539)-2, 参照用!$J$12) + 3,1)&gt;0,
INDEX(中間シート!B$1:B$149,QUOTIENT(ROW(A2539)-2, 参照用!$J$12) + 3,1),
"")</f>
        <v>46047</v>
      </c>
      <c r="B2539" s="8" t="str">
        <f>IF(INDEX(中間シート!D$1:D$149,QUOTIENT(ROW(B2539)-2, 参照用!$J$12) + 3,1)&gt;0,
INDEX(中間シート!D$1:D$149,QUOTIENT(ROW(B2539)-2, 参照用!$J$12) + 3,1),
"")</f>
        <v>朝</v>
      </c>
      <c r="C2539" s="8" t="str">
        <f>INDEX(中間シート!$A$1:$AZ$149,MATCH(A2539&amp;B2539,中間シート!$A$1:$A$149,0),MATCH(C$1,中間シート!$A$2:$AZ$2,0))</f>
        <v/>
      </c>
      <c r="D2539" s="8" t="str">
        <f>INDEX(中間シート!$A$1:$AZ$149,MATCH($A2539&amp;$B2539,中間シート!$A$1:$A$149,0),MATCH(D$1,中間シート!$A$2:$AZ$2,0))</f>
        <v/>
      </c>
      <c r="E2539" t="str">
        <f>IF(
A2539="","",
VLOOKUP(MOD(ROW(A2539)-2, 参照用!$J$12) + 1,参照用!$N$1:$P$50,2,0)
)</f>
        <v>注意サイン</v>
      </c>
      <c r="F2539" t="str">
        <f xml:space="preserve">
IF(A2539="","",
VLOOKUP(MOD(ROW(A2539)-2, 参照用!$J$12) + 1,参照用!$N$1:$P$50,3,0)
)</f>
        <v>ぼーっとする</v>
      </c>
      <c r="G2539">
        <f xml:space="preserve">
IF(A2539="","",
IFERROR(
INDEX(中間シート!$B:$CB,
MATCH(A2539&amp;B2539,中間シート!$A$1:$A$149,0),
MATCH(F2539,中間シート!$B$2:$CB$2,0)
),
"")
)</f>
        <v>0</v>
      </c>
      <c r="H2539">
        <f t="shared" si="117"/>
        <v>0</v>
      </c>
      <c r="I2539" t="str">
        <f t="shared" si="118"/>
        <v/>
      </c>
      <c r="J2539">
        <f xml:space="preserve">
_xlfn.SWITCH(E2539,
"良好サイン",H2539*VLOOKUP(F2539,参照用!$P$2:$Q$55,2,0),
"注意サイン",H2539*VLOOKUP(F2539,参照用!$P$2:$Q$55,2,0),
""
)</f>
        <v>0</v>
      </c>
      <c r="K2539" s="20">
        <f t="shared" si="119"/>
        <v>60</v>
      </c>
    </row>
    <row r="2540" spans="1:11" x14ac:dyDescent="0.2">
      <c r="A2540" s="8">
        <f>IF(INDEX(中間シート!B$1:B$149,QUOTIENT(ROW(A2540)-2, 参照用!$J$12) + 3,1)&gt;0,
INDEX(中間シート!B$1:B$149,QUOTIENT(ROW(A2540)-2, 参照用!$J$12) + 3,1),
"")</f>
        <v>46047</v>
      </c>
      <c r="B2540" s="8" t="str">
        <f>IF(INDEX(中間シート!D$1:D$149,QUOTIENT(ROW(B2540)-2, 参照用!$J$12) + 3,1)&gt;0,
INDEX(中間シート!D$1:D$149,QUOTIENT(ROW(B2540)-2, 参照用!$J$12) + 3,1),
"")</f>
        <v>朝</v>
      </c>
      <c r="C2540" s="8" t="str">
        <f>INDEX(中間シート!$A$1:$AZ$149,MATCH(A2540&amp;B2540,中間シート!$A$1:$A$149,0),MATCH(C$1,中間シート!$A$2:$AZ$2,0))</f>
        <v/>
      </c>
      <c r="D2540" s="8" t="str">
        <f>INDEX(中間シート!$A$1:$AZ$149,MATCH($A2540&amp;$B2540,中間シート!$A$1:$A$149,0),MATCH(D$1,中間シート!$A$2:$AZ$2,0))</f>
        <v/>
      </c>
      <c r="E2540" t="str">
        <f>IF(
A2540="","",
VLOOKUP(MOD(ROW(A2540)-2, 参照用!$J$12) + 1,参照用!$N$1:$P$50,2,0)
)</f>
        <v>注意サイン</v>
      </c>
      <c r="F2540" t="str">
        <f xml:space="preserve">
IF(A2540="","",
VLOOKUP(MOD(ROW(A2540)-2, 参照用!$J$12) + 1,参照用!$N$1:$P$50,3,0)
)</f>
        <v>協調性が低下</v>
      </c>
      <c r="G2540">
        <f xml:space="preserve">
IF(A2540="","",
IFERROR(
INDEX(中間シート!$B:$CB,
MATCH(A2540&amp;B2540,中間シート!$A$1:$A$149,0),
MATCH(F2540,中間シート!$B$2:$CB$2,0)
),
"")
)</f>
        <v>0</v>
      </c>
      <c r="H2540">
        <f t="shared" si="117"/>
        <v>0</v>
      </c>
      <c r="I2540" t="str">
        <f t="shared" si="118"/>
        <v/>
      </c>
      <c r="J2540">
        <f xml:space="preserve">
_xlfn.SWITCH(E2540,
"良好サイン",H2540*VLOOKUP(F2540,参照用!$P$2:$Q$55,2,0),
"注意サイン",H2540*VLOOKUP(F2540,参照用!$P$2:$Q$55,2,0),
""
)</f>
        <v>0</v>
      </c>
      <c r="K2540" s="20">
        <f t="shared" si="119"/>
        <v>60</v>
      </c>
    </row>
    <row r="2541" spans="1:11" x14ac:dyDescent="0.2">
      <c r="A2541" s="8">
        <f>IF(INDEX(中間シート!B$1:B$149,QUOTIENT(ROW(A2541)-2, 参照用!$J$12) + 3,1)&gt;0,
INDEX(中間シート!B$1:B$149,QUOTIENT(ROW(A2541)-2, 参照用!$J$12) + 3,1),
"")</f>
        <v>46047</v>
      </c>
      <c r="B2541" s="8" t="str">
        <f>IF(INDEX(中間シート!D$1:D$149,QUOTIENT(ROW(B2541)-2, 参照用!$J$12) + 3,1)&gt;0,
INDEX(中間シート!D$1:D$149,QUOTIENT(ROW(B2541)-2, 参照用!$J$12) + 3,1),
"")</f>
        <v>朝</v>
      </c>
      <c r="C2541" s="8" t="str">
        <f>INDEX(中間シート!$A$1:$AZ$149,MATCH(A2541&amp;B2541,中間シート!$A$1:$A$149,0),MATCH(C$1,中間シート!$A$2:$AZ$2,0))</f>
        <v/>
      </c>
      <c r="D2541" s="8" t="str">
        <f>INDEX(中間シート!$A$1:$AZ$149,MATCH($A2541&amp;$B2541,中間シート!$A$1:$A$149,0),MATCH(D$1,中間シート!$A$2:$AZ$2,0))</f>
        <v/>
      </c>
      <c r="E2541" t="str">
        <f>IF(
A2541="","",
VLOOKUP(MOD(ROW(A2541)-2, 参照用!$J$12) + 1,参照用!$N$1:$P$50,2,0)
)</f>
        <v>注意サイン</v>
      </c>
      <c r="F2541" t="str">
        <f xml:space="preserve">
IF(A2541="","",
VLOOKUP(MOD(ROW(A2541)-2, 参照用!$J$12) + 1,参照用!$N$1:$P$50,3,0)
)</f>
        <v>憂鬱</v>
      </c>
      <c r="G2541">
        <f xml:space="preserve">
IF(A2541="","",
IFERROR(
INDEX(中間シート!$B:$CB,
MATCH(A2541&amp;B2541,中間シート!$A$1:$A$149,0),
MATCH(F2541,中間シート!$B$2:$CB$2,0)
),
"")
)</f>
        <v>0</v>
      </c>
      <c r="H2541">
        <f t="shared" si="117"/>
        <v>0</v>
      </c>
      <c r="I2541" t="str">
        <f t="shared" si="118"/>
        <v/>
      </c>
      <c r="J2541">
        <f xml:space="preserve">
_xlfn.SWITCH(E2541,
"良好サイン",H2541*VLOOKUP(F2541,参照用!$P$2:$Q$55,2,0),
"注意サイン",H2541*VLOOKUP(F2541,参照用!$P$2:$Q$55,2,0),
""
)</f>
        <v>0</v>
      </c>
      <c r="K2541" s="20">
        <f t="shared" si="119"/>
        <v>60</v>
      </c>
    </row>
    <row r="2542" spans="1:11" x14ac:dyDescent="0.2">
      <c r="A2542" s="8">
        <f>IF(INDEX(中間シート!B$1:B$149,QUOTIENT(ROW(A2542)-2, 参照用!$J$12) + 3,1)&gt;0,
INDEX(中間シート!B$1:B$149,QUOTIENT(ROW(A2542)-2, 参照用!$J$12) + 3,1),
"")</f>
        <v>46047</v>
      </c>
      <c r="B2542" s="8" t="str">
        <f>IF(INDEX(中間シート!D$1:D$149,QUOTIENT(ROW(B2542)-2, 参照用!$J$12) + 3,1)&gt;0,
INDEX(中間シート!D$1:D$149,QUOTIENT(ROW(B2542)-2, 参照用!$J$12) + 3,1),
"")</f>
        <v>朝</v>
      </c>
      <c r="C2542" s="8" t="str">
        <f>INDEX(中間シート!$A$1:$AZ$149,MATCH(A2542&amp;B2542,中間シート!$A$1:$A$149,0),MATCH(C$1,中間シート!$A$2:$AZ$2,0))</f>
        <v/>
      </c>
      <c r="D2542" s="8" t="str">
        <f>INDEX(中間シート!$A$1:$AZ$149,MATCH($A2542&amp;$B2542,中間シート!$A$1:$A$149,0),MATCH(D$1,中間シート!$A$2:$AZ$2,0))</f>
        <v/>
      </c>
      <c r="E2542" t="str">
        <f>IF(
A2542="","",
VLOOKUP(MOD(ROW(A2542)-2, 参照用!$J$12) + 1,参照用!$N$1:$P$50,2,0)
)</f>
        <v>注意サイン</v>
      </c>
      <c r="F2542" t="str">
        <f xml:space="preserve">
IF(A2542="","",
VLOOKUP(MOD(ROW(A2542)-2, 参照用!$J$12) + 1,参照用!$N$1:$P$50,3,0)
)</f>
        <v>やる気が無い</v>
      </c>
      <c r="G2542">
        <f xml:space="preserve">
IF(A2542="","",
IFERROR(
INDEX(中間シート!$B:$CB,
MATCH(A2542&amp;B2542,中間シート!$A$1:$A$149,0),
MATCH(F2542,中間シート!$B$2:$CB$2,0)
),
"")
)</f>
        <v>0</v>
      </c>
      <c r="H2542">
        <f t="shared" si="117"/>
        <v>0</v>
      </c>
      <c r="I2542" t="str">
        <f t="shared" si="118"/>
        <v/>
      </c>
      <c r="J2542">
        <f xml:space="preserve">
_xlfn.SWITCH(E2542,
"良好サイン",H2542*VLOOKUP(F2542,参照用!$P$2:$Q$55,2,0),
"注意サイン",H2542*VLOOKUP(F2542,参照用!$P$2:$Q$55,2,0),
""
)</f>
        <v>0</v>
      </c>
      <c r="K2542" s="20">
        <f t="shared" si="119"/>
        <v>60</v>
      </c>
    </row>
    <row r="2543" spans="1:11" x14ac:dyDescent="0.2">
      <c r="A2543" s="8">
        <f>IF(INDEX(中間シート!B$1:B$149,QUOTIENT(ROW(A2543)-2, 参照用!$J$12) + 3,1)&gt;0,
INDEX(中間シート!B$1:B$149,QUOTIENT(ROW(A2543)-2, 参照用!$J$12) + 3,1),
"")</f>
        <v>46047</v>
      </c>
      <c r="B2543" s="8" t="str">
        <f>IF(INDEX(中間シート!D$1:D$149,QUOTIENT(ROW(B2543)-2, 参照用!$J$12) + 3,1)&gt;0,
INDEX(中間シート!D$1:D$149,QUOTIENT(ROW(B2543)-2, 参照用!$J$12) + 3,1),
"")</f>
        <v>朝</v>
      </c>
      <c r="C2543" s="8" t="str">
        <f>INDEX(中間シート!$A$1:$AZ$149,MATCH(A2543&amp;B2543,中間シート!$A$1:$A$149,0),MATCH(C$1,中間シート!$A$2:$AZ$2,0))</f>
        <v/>
      </c>
      <c r="D2543" s="8" t="str">
        <f>INDEX(中間シート!$A$1:$AZ$149,MATCH($A2543&amp;$B2543,中間シート!$A$1:$A$149,0),MATCH(D$1,中間シート!$A$2:$AZ$2,0))</f>
        <v/>
      </c>
      <c r="E2543" t="str">
        <f>IF(
A2543="","",
VLOOKUP(MOD(ROW(A2543)-2, 参照用!$J$12) + 1,参照用!$N$1:$P$50,2,0)
)</f>
        <v>注意サイン</v>
      </c>
      <c r="F2543" t="str">
        <f xml:space="preserve">
IF(A2543="","",
VLOOKUP(MOD(ROW(A2543)-2, 参照用!$J$12) + 1,参照用!$N$1:$P$50,3,0)
)</f>
        <v>物忘れ</v>
      </c>
      <c r="G2543">
        <f xml:space="preserve">
IF(A2543="","",
IFERROR(
INDEX(中間シート!$B:$CB,
MATCH(A2543&amp;B2543,中間シート!$A$1:$A$149,0),
MATCH(F2543,中間シート!$B$2:$CB$2,0)
),
"")
)</f>
        <v>0</v>
      </c>
      <c r="H2543">
        <f t="shared" si="117"/>
        <v>0</v>
      </c>
      <c r="I2543" t="str">
        <f t="shared" si="118"/>
        <v/>
      </c>
      <c r="J2543">
        <f xml:space="preserve">
_xlfn.SWITCH(E2543,
"良好サイン",H2543*VLOOKUP(F2543,参照用!$P$2:$Q$55,2,0),
"注意サイン",H2543*VLOOKUP(F2543,参照用!$P$2:$Q$55,2,0),
""
)</f>
        <v>0</v>
      </c>
      <c r="K2543" s="20">
        <f t="shared" si="119"/>
        <v>60</v>
      </c>
    </row>
    <row r="2544" spans="1:11" x14ac:dyDescent="0.2">
      <c r="A2544" s="8">
        <f>IF(INDEX(中間シート!B$1:B$149,QUOTIENT(ROW(A2544)-2, 参照用!$J$12) + 3,1)&gt;0,
INDEX(中間シート!B$1:B$149,QUOTIENT(ROW(A2544)-2, 参照用!$J$12) + 3,1),
"")</f>
        <v>46047</v>
      </c>
      <c r="B2544" s="8" t="str">
        <f>IF(INDEX(中間シート!D$1:D$149,QUOTIENT(ROW(B2544)-2, 参照用!$J$12) + 3,1)&gt;0,
INDEX(中間シート!D$1:D$149,QUOTIENT(ROW(B2544)-2, 参照用!$J$12) + 3,1),
"")</f>
        <v>朝</v>
      </c>
      <c r="C2544" s="8" t="str">
        <f>INDEX(中間シート!$A$1:$AZ$149,MATCH(A2544&amp;B2544,中間シート!$A$1:$A$149,0),MATCH(C$1,中間シート!$A$2:$AZ$2,0))</f>
        <v/>
      </c>
      <c r="D2544" s="8" t="str">
        <f>INDEX(中間シート!$A$1:$AZ$149,MATCH($A2544&amp;$B2544,中間シート!$A$1:$A$149,0),MATCH(D$1,中間シート!$A$2:$AZ$2,0))</f>
        <v/>
      </c>
      <c r="E2544" t="str">
        <f>IF(
A2544="","",
VLOOKUP(MOD(ROW(A2544)-2, 参照用!$J$12) + 1,参照用!$N$1:$P$50,2,0)
)</f>
        <v>悪化サイン</v>
      </c>
      <c r="F2544" t="str">
        <f xml:space="preserve">
IF(A2544="","",
VLOOKUP(MOD(ROW(A2544)-2, 参照用!$J$12) + 1,参照用!$N$1:$P$50,3,0)
)</f>
        <v>イライラ</v>
      </c>
      <c r="G2544">
        <f xml:space="preserve">
IF(A2544="","",
IFERROR(
INDEX(中間シート!$B:$CB,
MATCH(A2544&amp;B2544,中間シート!$A$1:$A$149,0),
MATCH(F2544,中間シート!$B$2:$CB$2,0)
),
"")
)</f>
        <v>0</v>
      </c>
      <c r="H2544">
        <f t="shared" si="117"/>
        <v>0</v>
      </c>
      <c r="I2544" t="str">
        <f t="shared" si="118"/>
        <v/>
      </c>
      <c r="J2544" t="str">
        <f xml:space="preserve">
_xlfn.SWITCH(E2544,
"良好サイン",H2544*VLOOKUP(F2544,参照用!$P$2:$Q$55,2,0),
"注意サイン",H2544*VLOOKUP(F2544,参照用!$P$2:$Q$55,2,0),
""
)</f>
        <v/>
      </c>
      <c r="K2544" s="20">
        <f t="shared" si="119"/>
        <v>60</v>
      </c>
    </row>
    <row r="2545" spans="1:11" x14ac:dyDescent="0.2">
      <c r="A2545" s="8">
        <f>IF(INDEX(中間シート!B$1:B$149,QUOTIENT(ROW(A2545)-2, 参照用!$J$12) + 3,1)&gt;0,
INDEX(中間シート!B$1:B$149,QUOTIENT(ROW(A2545)-2, 参照用!$J$12) + 3,1),
"")</f>
        <v>46047</v>
      </c>
      <c r="B2545" s="8" t="str">
        <f>IF(INDEX(中間シート!D$1:D$149,QUOTIENT(ROW(B2545)-2, 参照用!$J$12) + 3,1)&gt;0,
INDEX(中間シート!D$1:D$149,QUOTIENT(ROW(B2545)-2, 参照用!$J$12) + 3,1),
"")</f>
        <v>朝</v>
      </c>
      <c r="C2545" s="8" t="str">
        <f>INDEX(中間シート!$A$1:$AZ$149,MATCH(A2545&amp;B2545,中間シート!$A$1:$A$149,0),MATCH(C$1,中間シート!$A$2:$AZ$2,0))</f>
        <v/>
      </c>
      <c r="D2545" s="8" t="str">
        <f>INDEX(中間シート!$A$1:$AZ$149,MATCH($A2545&amp;$B2545,中間シート!$A$1:$A$149,0),MATCH(D$1,中間シート!$A$2:$AZ$2,0))</f>
        <v/>
      </c>
      <c r="E2545" t="str">
        <f>IF(
A2545="","",
VLOOKUP(MOD(ROW(A2545)-2, 参照用!$J$12) + 1,参照用!$N$1:$P$50,2,0)
)</f>
        <v>悪化サイン</v>
      </c>
      <c r="F2545" t="str">
        <f xml:space="preserve">
IF(A2545="","",
VLOOKUP(MOD(ROW(A2545)-2, 参照用!$J$12) + 1,参照用!$N$1:$P$50,3,0)
)</f>
        <v>恐怖心</v>
      </c>
      <c r="G2545">
        <f xml:space="preserve">
IF(A2545="","",
IFERROR(
INDEX(中間シート!$B:$CB,
MATCH(A2545&amp;B2545,中間シート!$A$1:$A$149,0),
MATCH(F2545,中間シート!$B$2:$CB$2,0)
),
"")
)</f>
        <v>0</v>
      </c>
      <c r="H2545">
        <f t="shared" si="117"/>
        <v>0</v>
      </c>
      <c r="I2545" t="str">
        <f t="shared" si="118"/>
        <v/>
      </c>
      <c r="J2545" t="str">
        <f xml:space="preserve">
_xlfn.SWITCH(E2545,
"良好サイン",H2545*VLOOKUP(F2545,参照用!$P$2:$Q$55,2,0),
"注意サイン",H2545*VLOOKUP(F2545,参照用!$P$2:$Q$55,2,0),
""
)</f>
        <v/>
      </c>
      <c r="K2545" s="20">
        <f t="shared" si="119"/>
        <v>60</v>
      </c>
    </row>
    <row r="2546" spans="1:11" x14ac:dyDescent="0.2">
      <c r="A2546" s="8">
        <f>IF(INDEX(中間シート!B$1:B$149,QUOTIENT(ROW(A2546)-2, 参照用!$J$12) + 3,1)&gt;0,
INDEX(中間シート!B$1:B$149,QUOTIENT(ROW(A2546)-2, 参照用!$J$12) + 3,1),
"")</f>
        <v>46047</v>
      </c>
      <c r="B2546" s="8" t="str">
        <f>IF(INDEX(中間シート!D$1:D$149,QUOTIENT(ROW(B2546)-2, 参照用!$J$12) + 3,1)&gt;0,
INDEX(中間シート!D$1:D$149,QUOTIENT(ROW(B2546)-2, 参照用!$J$12) + 3,1),
"")</f>
        <v>朝</v>
      </c>
      <c r="C2546" s="8" t="str">
        <f>INDEX(中間シート!$A$1:$AZ$149,MATCH(A2546&amp;B2546,中間シート!$A$1:$A$149,0),MATCH(C$1,中間シート!$A$2:$AZ$2,0))</f>
        <v/>
      </c>
      <c r="D2546" s="8" t="str">
        <f>INDEX(中間シート!$A$1:$AZ$149,MATCH($A2546&amp;$B2546,中間シート!$A$1:$A$149,0),MATCH(D$1,中間シート!$A$2:$AZ$2,0))</f>
        <v/>
      </c>
      <c r="E2546" t="str">
        <f>IF(
A2546="","",
VLOOKUP(MOD(ROW(A2546)-2, 参照用!$J$12) + 1,参照用!$N$1:$P$50,2,0)
)</f>
        <v>悪化サイン</v>
      </c>
      <c r="F2546" t="str">
        <f xml:space="preserve">
IF(A2546="","",
VLOOKUP(MOD(ROW(A2546)-2, 参照用!$J$12) + 1,参照用!$N$1:$P$50,3,0)
)</f>
        <v>外出不可</v>
      </c>
      <c r="G2546">
        <f xml:space="preserve">
IF(A2546="","",
IFERROR(
INDEX(中間シート!$B:$CB,
MATCH(A2546&amp;B2546,中間シート!$A$1:$A$149,0),
MATCH(F2546,中間シート!$B$2:$CB$2,0)
),
"")
)</f>
        <v>0</v>
      </c>
      <c r="H2546">
        <f t="shared" si="117"/>
        <v>0</v>
      </c>
      <c r="I2546" t="str">
        <f t="shared" si="118"/>
        <v/>
      </c>
      <c r="J2546" t="str">
        <f xml:space="preserve">
_xlfn.SWITCH(E2546,
"良好サイン",H2546*VLOOKUP(F2546,参照用!$P$2:$Q$55,2,0),
"注意サイン",H2546*VLOOKUP(F2546,参照用!$P$2:$Q$55,2,0),
""
)</f>
        <v/>
      </c>
      <c r="K2546" s="20">
        <f t="shared" si="119"/>
        <v>60</v>
      </c>
    </row>
    <row r="2547" spans="1:11" x14ac:dyDescent="0.2">
      <c r="A2547" s="8">
        <f>IF(INDEX(中間シート!B$1:B$149,QUOTIENT(ROW(A2547)-2, 参照用!$J$12) + 3,1)&gt;0,
INDEX(中間シート!B$1:B$149,QUOTIENT(ROW(A2547)-2, 参照用!$J$12) + 3,1),
"")</f>
        <v>46047</v>
      </c>
      <c r="B2547" s="8" t="str">
        <f>IF(INDEX(中間シート!D$1:D$149,QUOTIENT(ROW(B2547)-2, 参照用!$J$12) + 3,1)&gt;0,
INDEX(中間シート!D$1:D$149,QUOTIENT(ROW(B2547)-2, 参照用!$J$12) + 3,1),
"")</f>
        <v>朝</v>
      </c>
      <c r="C2547" s="8" t="str">
        <f>INDEX(中間シート!$A$1:$AZ$149,MATCH(A2547&amp;B2547,中間シート!$A$1:$A$149,0),MATCH(C$1,中間シート!$A$2:$AZ$2,0))</f>
        <v/>
      </c>
      <c r="D2547" s="8" t="str">
        <f>INDEX(中間シート!$A$1:$AZ$149,MATCH($A2547&amp;$B2547,中間シート!$A$1:$A$149,0),MATCH(D$1,中間シート!$A$2:$AZ$2,0))</f>
        <v/>
      </c>
      <c r="E2547" t="str">
        <f>IF(
A2547="","",
VLOOKUP(MOD(ROW(A2547)-2, 参照用!$J$12) + 1,参照用!$N$1:$P$50,2,0)
)</f>
        <v>悪化サイン</v>
      </c>
      <c r="F2547" t="str">
        <f xml:space="preserve">
IF(A2547="","",
VLOOKUP(MOD(ROW(A2547)-2, 参照用!$J$12) + 1,参照用!$N$1:$P$50,3,0)
)</f>
        <v>思考不能</v>
      </c>
      <c r="G2547">
        <f xml:space="preserve">
IF(A2547="","",
IFERROR(
INDEX(中間シート!$B:$CB,
MATCH(A2547&amp;B2547,中間シート!$A$1:$A$149,0),
MATCH(F2547,中間シート!$B$2:$CB$2,0)
),
"")
)</f>
        <v>0</v>
      </c>
      <c r="H2547">
        <f t="shared" si="117"/>
        <v>0</v>
      </c>
      <c r="I2547" t="str">
        <f t="shared" si="118"/>
        <v/>
      </c>
      <c r="J2547" t="str">
        <f xml:space="preserve">
_xlfn.SWITCH(E2547,
"良好サイン",H2547*VLOOKUP(F2547,参照用!$P$2:$Q$55,2,0),
"注意サイン",H2547*VLOOKUP(F2547,参照用!$P$2:$Q$55,2,0),
""
)</f>
        <v/>
      </c>
      <c r="K2547" s="20">
        <f t="shared" si="119"/>
        <v>60</v>
      </c>
    </row>
    <row r="2548" spans="1:11" x14ac:dyDescent="0.2">
      <c r="A2548" s="8">
        <f>IF(INDEX(中間シート!B$1:B$149,QUOTIENT(ROW(A2548)-2, 参照用!$J$12) + 3,1)&gt;0,
INDEX(中間シート!B$1:B$149,QUOTIENT(ROW(A2548)-2, 参照用!$J$12) + 3,1),
"")</f>
        <v>46047</v>
      </c>
      <c r="B2548" s="8" t="str">
        <f>IF(INDEX(中間シート!D$1:D$149,QUOTIENT(ROW(B2548)-2, 参照用!$J$12) + 3,1)&gt;0,
INDEX(中間シート!D$1:D$149,QUOTIENT(ROW(B2548)-2, 参照用!$J$12) + 3,1),
"")</f>
        <v>朝</v>
      </c>
      <c r="C2548" s="8" t="str">
        <f>INDEX(中間シート!$A$1:$AZ$149,MATCH(A2548&amp;B2548,中間シート!$A$1:$A$149,0),MATCH(C$1,中間シート!$A$2:$AZ$2,0))</f>
        <v/>
      </c>
      <c r="D2548" s="8" t="str">
        <f>INDEX(中間シート!$A$1:$AZ$149,MATCH($A2548&amp;$B2548,中間シート!$A$1:$A$149,0),MATCH(D$1,中間シート!$A$2:$AZ$2,0))</f>
        <v/>
      </c>
      <c r="E2548" t="str">
        <f>IF(
A2548="","",
VLOOKUP(MOD(ROW(A2548)-2, 参照用!$J$12) + 1,参照用!$N$1:$P$50,2,0)
)</f>
        <v>悪化サイン</v>
      </c>
      <c r="F2548" t="str">
        <f xml:space="preserve">
IF(A2548="","",
VLOOKUP(MOD(ROW(A2548)-2, 参照用!$J$12) + 1,参照用!$N$1:$P$50,3,0)
)</f>
        <v>人間不信</v>
      </c>
      <c r="G2548">
        <f xml:space="preserve">
IF(A2548="","",
IFERROR(
INDEX(中間シート!$B:$CB,
MATCH(A2548&amp;B2548,中間シート!$A$1:$A$149,0),
MATCH(F2548,中間シート!$B$2:$CB$2,0)
),
"")
)</f>
        <v>0</v>
      </c>
      <c r="H2548">
        <f t="shared" si="117"/>
        <v>0</v>
      </c>
      <c r="I2548" t="str">
        <f t="shared" si="118"/>
        <v/>
      </c>
      <c r="J2548" t="str">
        <f xml:space="preserve">
_xlfn.SWITCH(E2548,
"良好サイン",H2548*VLOOKUP(F2548,参照用!$P$2:$Q$55,2,0),
"注意サイン",H2548*VLOOKUP(F2548,参照用!$P$2:$Q$55,2,0),
""
)</f>
        <v/>
      </c>
      <c r="K2548" s="20">
        <f t="shared" si="119"/>
        <v>60</v>
      </c>
    </row>
    <row r="2549" spans="1:11" x14ac:dyDescent="0.2">
      <c r="A2549" s="8">
        <f>IF(INDEX(中間シート!B$1:B$149,QUOTIENT(ROW(A2549)-2, 参照用!$J$12) + 3,1)&gt;0,
INDEX(中間シート!B$1:B$149,QUOTIENT(ROW(A2549)-2, 参照用!$J$12) + 3,1),
"")</f>
        <v>46047</v>
      </c>
      <c r="B2549" s="8" t="str">
        <f>IF(INDEX(中間シート!D$1:D$149,QUOTIENT(ROW(B2549)-2, 参照用!$J$12) + 3,1)&gt;0,
INDEX(中間シート!D$1:D$149,QUOTIENT(ROW(B2549)-2, 参照用!$J$12) + 3,1),
"")</f>
        <v>朝</v>
      </c>
      <c r="C2549" s="8" t="str">
        <f>INDEX(中間シート!$A$1:$AZ$149,MATCH(A2549&amp;B2549,中間シート!$A$1:$A$149,0),MATCH(C$1,中間シート!$A$2:$AZ$2,0))</f>
        <v/>
      </c>
      <c r="D2549" s="8" t="str">
        <f>INDEX(中間シート!$A$1:$AZ$149,MATCH($A2549&amp;$B2549,中間シート!$A$1:$A$149,0),MATCH(D$1,中間シート!$A$2:$AZ$2,0))</f>
        <v/>
      </c>
      <c r="E2549" t="str">
        <f>IF(
A2549="","",
VLOOKUP(MOD(ROW(A2549)-2, 参照用!$J$12) + 1,参照用!$N$1:$P$50,2,0)
)</f>
        <v>悪化サイン</v>
      </c>
      <c r="F2549" t="str">
        <f xml:space="preserve">
IF(A2549="","",
VLOOKUP(MOD(ROW(A2549)-2, 参照用!$J$12) + 1,参照用!$N$1:$P$50,3,0)
)</f>
        <v>破壊衝動</v>
      </c>
      <c r="G2549">
        <f xml:space="preserve">
IF(A2549="","",
IFERROR(
INDEX(中間シート!$B:$CB,
MATCH(A2549&amp;B2549,中間シート!$A$1:$A$149,0),
MATCH(F2549,中間シート!$B$2:$CB$2,0)
),
"")
)</f>
        <v>0</v>
      </c>
      <c r="H2549">
        <f t="shared" si="117"/>
        <v>0</v>
      </c>
      <c r="I2549" t="str">
        <f t="shared" si="118"/>
        <v/>
      </c>
      <c r="J2549" t="str">
        <f xml:space="preserve">
_xlfn.SWITCH(E2549,
"良好サイン",H2549*VLOOKUP(F2549,参照用!$P$2:$Q$55,2,0),
"注意サイン",H2549*VLOOKUP(F2549,参照用!$P$2:$Q$55,2,0),
""
)</f>
        <v/>
      </c>
      <c r="K2549" s="20">
        <f t="shared" si="119"/>
        <v>60</v>
      </c>
    </row>
    <row r="2550" spans="1:11" x14ac:dyDescent="0.2">
      <c r="A2550" s="8">
        <f>IF(INDEX(中間シート!B$1:B$149,QUOTIENT(ROW(A2550)-2, 参照用!$J$12) + 3,1)&gt;0,
INDEX(中間シート!B$1:B$149,QUOTIENT(ROW(A2550)-2, 参照用!$J$12) + 3,1),
"")</f>
        <v>46047</v>
      </c>
      <c r="B2550" s="8" t="str">
        <f>IF(INDEX(中間シート!D$1:D$149,QUOTIENT(ROW(B2550)-2, 参照用!$J$12) + 3,1)&gt;0,
INDEX(中間シート!D$1:D$149,QUOTIENT(ROW(B2550)-2, 参照用!$J$12) + 3,1),
"")</f>
        <v>朝</v>
      </c>
      <c r="C2550" s="8" t="str">
        <f>INDEX(中間シート!$A$1:$AZ$149,MATCH(A2550&amp;B2550,中間シート!$A$1:$A$149,0),MATCH(C$1,中間シート!$A$2:$AZ$2,0))</f>
        <v/>
      </c>
      <c r="D2550" s="8" t="str">
        <f>INDEX(中間シート!$A$1:$AZ$149,MATCH($A2550&amp;$B2550,中間シート!$A$1:$A$149,0),MATCH(D$1,中間シート!$A$2:$AZ$2,0))</f>
        <v/>
      </c>
      <c r="E2550" t="str">
        <f>IF(
A2550="","",
VLOOKUP(MOD(ROW(A2550)-2, 参照用!$J$12) + 1,参照用!$N$1:$P$50,2,0)
)</f>
        <v>リカバリー</v>
      </c>
      <c r="F2550" t="str">
        <f xml:space="preserve">
IF(A2550="","",
VLOOKUP(MOD(ROW(A2550)-2, 参照用!$J$12) + 1,参照用!$N$1:$P$50,3,0)
)</f>
        <v>ストレッチ</v>
      </c>
      <c r="G2550">
        <f xml:space="preserve">
IF(A2550="","",
IFERROR(
INDEX(中間シート!$B:$CB,
MATCH(A2550&amp;B2550,中間シート!$A$1:$A$149,0),
MATCH(F2550,中間シート!$B$2:$CB$2,0)
),
"")
)</f>
        <v>0</v>
      </c>
      <c r="H2550">
        <f t="shared" si="117"/>
        <v>0</v>
      </c>
      <c r="I2550" t="str">
        <f t="shared" si="118"/>
        <v/>
      </c>
      <c r="J2550" t="str">
        <f xml:space="preserve">
_xlfn.SWITCH(E2550,
"良好サイン",H2550*VLOOKUP(F2550,参照用!$P$2:$Q$55,2,0),
"注意サイン",H2550*VLOOKUP(F2550,参照用!$P$2:$Q$55,2,0),
""
)</f>
        <v/>
      </c>
      <c r="K2550" s="20">
        <f t="shared" si="119"/>
        <v>60</v>
      </c>
    </row>
    <row r="2551" spans="1:11" x14ac:dyDescent="0.2">
      <c r="A2551" s="8">
        <f>IF(INDEX(中間シート!B$1:B$149,QUOTIENT(ROW(A2551)-2, 参照用!$J$12) + 3,1)&gt;0,
INDEX(中間シート!B$1:B$149,QUOTIENT(ROW(A2551)-2, 参照用!$J$12) + 3,1),
"")</f>
        <v>46047</v>
      </c>
      <c r="B2551" s="8" t="str">
        <f>IF(INDEX(中間シート!D$1:D$149,QUOTIENT(ROW(B2551)-2, 参照用!$J$12) + 3,1)&gt;0,
INDEX(中間シート!D$1:D$149,QUOTIENT(ROW(B2551)-2, 参照用!$J$12) + 3,1),
"")</f>
        <v>朝</v>
      </c>
      <c r="C2551" s="8" t="str">
        <f>INDEX(中間シート!$A$1:$AZ$149,MATCH(A2551&amp;B2551,中間シート!$A$1:$A$149,0),MATCH(C$1,中間シート!$A$2:$AZ$2,0))</f>
        <v/>
      </c>
      <c r="D2551" s="8" t="str">
        <f>INDEX(中間シート!$A$1:$AZ$149,MATCH($A2551&amp;$B2551,中間シート!$A$1:$A$149,0),MATCH(D$1,中間シート!$A$2:$AZ$2,0))</f>
        <v/>
      </c>
      <c r="E2551" t="str">
        <f>IF(
A2551="","",
VLOOKUP(MOD(ROW(A2551)-2, 参照用!$J$12) + 1,参照用!$N$1:$P$50,2,0)
)</f>
        <v>リカバリー</v>
      </c>
      <c r="F2551" t="str">
        <f xml:space="preserve">
IF(A2551="","",
VLOOKUP(MOD(ROW(A2551)-2, 参照用!$J$12) + 1,参照用!$N$1:$P$50,3,0)
)</f>
        <v>仮眠</v>
      </c>
      <c r="G2551">
        <f xml:space="preserve">
IF(A2551="","",
IFERROR(
INDEX(中間シート!$B:$CB,
MATCH(A2551&amp;B2551,中間シート!$A$1:$A$149,0),
MATCH(F2551,中間シート!$B$2:$CB$2,0)
),
"")
)</f>
        <v>0</v>
      </c>
      <c r="H2551">
        <f t="shared" si="117"/>
        <v>0</v>
      </c>
      <c r="I2551" t="str">
        <f t="shared" si="118"/>
        <v/>
      </c>
      <c r="J2551" t="str">
        <f xml:space="preserve">
_xlfn.SWITCH(E2551,
"良好サイン",H2551*VLOOKUP(F2551,参照用!$P$2:$Q$55,2,0),
"注意サイン",H2551*VLOOKUP(F2551,参照用!$P$2:$Q$55,2,0),
""
)</f>
        <v/>
      </c>
      <c r="K2551" s="20">
        <f t="shared" si="119"/>
        <v>60</v>
      </c>
    </row>
    <row r="2552" spans="1:11" x14ac:dyDescent="0.2">
      <c r="A2552" s="8">
        <f>IF(INDEX(中間シート!B$1:B$149,QUOTIENT(ROW(A2552)-2, 参照用!$J$12) + 3,1)&gt;0,
INDEX(中間シート!B$1:B$149,QUOTIENT(ROW(A2552)-2, 参照用!$J$12) + 3,1),
"")</f>
        <v>46047</v>
      </c>
      <c r="B2552" s="8" t="str">
        <f>IF(INDEX(中間シート!D$1:D$149,QUOTIENT(ROW(B2552)-2, 参照用!$J$12) + 3,1)&gt;0,
INDEX(中間シート!D$1:D$149,QUOTIENT(ROW(B2552)-2, 参照用!$J$12) + 3,1),
"")</f>
        <v>朝</v>
      </c>
      <c r="C2552" s="8" t="str">
        <f>INDEX(中間シート!$A$1:$AZ$149,MATCH(A2552&amp;B2552,中間シート!$A$1:$A$149,0),MATCH(C$1,中間シート!$A$2:$AZ$2,0))</f>
        <v/>
      </c>
      <c r="D2552" s="8" t="str">
        <f>INDEX(中間シート!$A$1:$AZ$149,MATCH($A2552&amp;$B2552,中間シート!$A$1:$A$149,0),MATCH(D$1,中間シート!$A$2:$AZ$2,0))</f>
        <v/>
      </c>
      <c r="E2552" t="str">
        <f>IF(
A2552="","",
VLOOKUP(MOD(ROW(A2552)-2, 参照用!$J$12) + 1,参照用!$N$1:$P$50,2,0)
)</f>
        <v>リカバリー</v>
      </c>
      <c r="F2552" t="str">
        <f xml:space="preserve">
IF(A2552="","",
VLOOKUP(MOD(ROW(A2552)-2, 参照用!$J$12) + 1,参照用!$N$1:$P$50,3,0)
)</f>
        <v>音楽</v>
      </c>
      <c r="G2552">
        <f xml:space="preserve">
IF(A2552="","",
IFERROR(
INDEX(中間シート!$B:$CB,
MATCH(A2552&amp;B2552,中間シート!$A$1:$A$149,0),
MATCH(F2552,中間シート!$B$2:$CB$2,0)
),
"")
)</f>
        <v>0</v>
      </c>
      <c r="H2552">
        <f t="shared" si="117"/>
        <v>0</v>
      </c>
      <c r="I2552" t="str">
        <f t="shared" si="118"/>
        <v/>
      </c>
      <c r="J2552" t="str">
        <f xml:space="preserve">
_xlfn.SWITCH(E2552,
"良好サイン",H2552*VLOOKUP(F2552,参照用!$P$2:$Q$55,2,0),
"注意サイン",H2552*VLOOKUP(F2552,参照用!$P$2:$Q$55,2,0),
""
)</f>
        <v/>
      </c>
      <c r="K2552" s="20">
        <f t="shared" si="119"/>
        <v>60</v>
      </c>
    </row>
    <row r="2553" spans="1:11" x14ac:dyDescent="0.2">
      <c r="A2553" s="8">
        <f>IF(INDEX(中間シート!B$1:B$149,QUOTIENT(ROW(A2553)-2, 参照用!$J$12) + 3,1)&gt;0,
INDEX(中間シート!B$1:B$149,QUOTIENT(ROW(A2553)-2, 参照用!$J$12) + 3,1),
"")</f>
        <v>46047</v>
      </c>
      <c r="B2553" s="8" t="str">
        <f>IF(INDEX(中間シート!D$1:D$149,QUOTIENT(ROW(B2553)-2, 参照用!$J$12) + 3,1)&gt;0,
INDEX(中間シート!D$1:D$149,QUOTIENT(ROW(B2553)-2, 参照用!$J$12) + 3,1),
"")</f>
        <v>朝</v>
      </c>
      <c r="C2553" s="8" t="str">
        <f>INDEX(中間シート!$A$1:$AZ$149,MATCH(A2553&amp;B2553,中間シート!$A$1:$A$149,0),MATCH(C$1,中間シート!$A$2:$AZ$2,0))</f>
        <v/>
      </c>
      <c r="D2553" s="8" t="str">
        <f>INDEX(中間シート!$A$1:$AZ$149,MATCH($A2553&amp;$B2553,中間シート!$A$1:$A$149,0),MATCH(D$1,中間シート!$A$2:$AZ$2,0))</f>
        <v/>
      </c>
      <c r="E2553" t="str">
        <f>IF(
A2553="","",
VLOOKUP(MOD(ROW(A2553)-2, 参照用!$J$12) + 1,参照用!$N$1:$P$50,2,0)
)</f>
        <v>リカバリー</v>
      </c>
      <c r="F2553" t="str">
        <f xml:space="preserve">
IF(A2553="","",
VLOOKUP(MOD(ROW(A2553)-2, 参照用!$J$12) + 1,参照用!$N$1:$P$50,3,0)
)</f>
        <v>頓服</v>
      </c>
      <c r="G2553">
        <f xml:space="preserve">
IF(A2553="","",
IFERROR(
INDEX(中間シート!$B:$CB,
MATCH(A2553&amp;B2553,中間シート!$A$1:$A$149,0),
MATCH(F2553,中間シート!$B$2:$CB$2,0)
),
"")
)</f>
        <v>0</v>
      </c>
      <c r="H2553">
        <f t="shared" si="117"/>
        <v>0</v>
      </c>
      <c r="I2553" t="str">
        <f t="shared" si="118"/>
        <v/>
      </c>
      <c r="J2553" t="str">
        <f xml:space="preserve">
_xlfn.SWITCH(E2553,
"良好サイン",H2553*VLOOKUP(F2553,参照用!$P$2:$Q$55,2,0),
"注意サイン",H2553*VLOOKUP(F2553,参照用!$P$2:$Q$55,2,0),
""
)</f>
        <v/>
      </c>
      <c r="K2553" s="20">
        <f t="shared" si="119"/>
        <v>60</v>
      </c>
    </row>
    <row r="2554" spans="1:11" x14ac:dyDescent="0.2">
      <c r="A2554" s="8">
        <f>IF(INDEX(中間シート!B$1:B$149,QUOTIENT(ROW(A2554)-2, 参照用!$J$12) + 3,1)&gt;0,
INDEX(中間シート!B$1:B$149,QUOTIENT(ROW(A2554)-2, 参照用!$J$12) + 3,1),
"")</f>
        <v>46047</v>
      </c>
      <c r="B2554" s="8" t="str">
        <f>IF(INDEX(中間シート!D$1:D$149,QUOTIENT(ROW(B2554)-2, 参照用!$J$12) + 3,1)&gt;0,
INDEX(中間シート!D$1:D$149,QUOTIENT(ROW(B2554)-2, 参照用!$J$12) + 3,1),
"")</f>
        <v>朝</v>
      </c>
      <c r="C2554" s="8" t="str">
        <f>INDEX(中間シート!$A$1:$AZ$149,MATCH(A2554&amp;B2554,中間シート!$A$1:$A$149,0),MATCH(C$1,中間シート!$A$2:$AZ$2,0))</f>
        <v/>
      </c>
      <c r="D2554" s="8" t="str">
        <f>INDEX(中間シート!$A$1:$AZ$149,MATCH($A2554&amp;$B2554,中間シート!$A$1:$A$149,0),MATCH(D$1,中間シート!$A$2:$AZ$2,0))</f>
        <v/>
      </c>
      <c r="E2554" t="str">
        <f>IF(
A2554="","",
VLOOKUP(MOD(ROW(A2554)-2, 参照用!$J$12) + 1,参照用!$N$1:$P$50,2,0)
)</f>
        <v>リカバリー</v>
      </c>
      <c r="F2554" t="str">
        <f xml:space="preserve">
IF(A2554="","",
VLOOKUP(MOD(ROW(A2554)-2, 参照用!$J$12) + 1,参照用!$N$1:$P$50,3,0)
)</f>
        <v>散歩</v>
      </c>
      <c r="G2554">
        <f xml:space="preserve">
IF(A2554="","",
IFERROR(
INDEX(中間シート!$B:$CB,
MATCH(A2554&amp;B2554,中間シート!$A$1:$A$149,0),
MATCH(F2554,中間シート!$B$2:$CB$2,0)
),
"")
)</f>
        <v>0</v>
      </c>
      <c r="H2554">
        <f t="shared" si="117"/>
        <v>0</v>
      </c>
      <c r="I2554" t="str">
        <f t="shared" si="118"/>
        <v/>
      </c>
      <c r="J2554" t="str">
        <f xml:space="preserve">
_xlfn.SWITCH(E2554,
"良好サイン",H2554*VLOOKUP(F2554,参照用!$P$2:$Q$55,2,0),
"注意サイン",H2554*VLOOKUP(F2554,参照用!$P$2:$Q$55,2,0),
""
)</f>
        <v/>
      </c>
      <c r="K2554" s="20">
        <f t="shared" si="119"/>
        <v>60</v>
      </c>
    </row>
    <row r="2555" spans="1:11" x14ac:dyDescent="0.2">
      <c r="A2555" s="8">
        <f>IF(INDEX(中間シート!B$1:B$149,QUOTIENT(ROW(A2555)-2, 参照用!$J$12) + 3,1)&gt;0,
INDEX(中間シート!B$1:B$149,QUOTIENT(ROW(A2555)-2, 参照用!$J$12) + 3,1),
"")</f>
        <v>46047</v>
      </c>
      <c r="B2555" s="8" t="str">
        <f>IF(INDEX(中間シート!D$1:D$149,QUOTIENT(ROW(B2555)-2, 参照用!$J$12) + 3,1)&gt;0,
INDEX(中間シート!D$1:D$149,QUOTIENT(ROW(B2555)-2, 参照用!$J$12) + 3,1),
"")</f>
        <v>朝</v>
      </c>
      <c r="C2555" s="8" t="str">
        <f>INDEX(中間シート!$A$1:$AZ$149,MATCH(A2555&amp;B2555,中間シート!$A$1:$A$149,0),MATCH(C$1,中間シート!$A$2:$AZ$2,0))</f>
        <v/>
      </c>
      <c r="D2555" s="8" t="str">
        <f>INDEX(中間シート!$A$1:$AZ$149,MATCH($A2555&amp;$B2555,中間シート!$A$1:$A$149,0),MATCH(D$1,中間シート!$A$2:$AZ$2,0))</f>
        <v/>
      </c>
      <c r="E2555" t="str">
        <f>IF(
A2555="","",
VLOOKUP(MOD(ROW(A2555)-2, 参照用!$J$12) + 1,参照用!$N$1:$P$50,2,0)
)</f>
        <v>服薬</v>
      </c>
      <c r="F2555" t="str">
        <f xml:space="preserve">
IF(A2555="","",
VLOOKUP(MOD(ROW(A2555)-2, 参照用!$J$12) + 1,参照用!$N$1:$P$50,3,0)
)</f>
        <v>いつもの薬</v>
      </c>
      <c r="G2555">
        <f xml:space="preserve">
IF(A2555="","",
IFERROR(
INDEX(中間シート!$B:$CB,
MATCH(A2555&amp;B2555,中間シート!$A$1:$A$149,0),
MATCH(F2555,中間シート!$B$2:$CB$2,0)
),
"")
)</f>
        <v>0</v>
      </c>
      <c r="H2555">
        <f t="shared" si="117"/>
        <v>0</v>
      </c>
      <c r="I2555" t="str">
        <f t="shared" si="118"/>
        <v/>
      </c>
      <c r="J2555" t="str">
        <f xml:space="preserve">
_xlfn.SWITCH(E2555,
"良好サイン",H2555*VLOOKUP(F2555,参照用!$P$2:$Q$55,2,0),
"注意サイン",H2555*VLOOKUP(F2555,参照用!$P$2:$Q$55,2,0),
""
)</f>
        <v/>
      </c>
      <c r="K2555" s="20">
        <f t="shared" si="119"/>
        <v>60</v>
      </c>
    </row>
    <row r="2556" spans="1:11" x14ac:dyDescent="0.2">
      <c r="A2556" s="8">
        <f>IF(INDEX(中間シート!B$1:B$149,QUOTIENT(ROW(A2556)-2, 参照用!$J$12) + 3,1)&gt;0,
INDEX(中間シート!B$1:B$149,QUOTIENT(ROW(A2556)-2, 参照用!$J$12) + 3,1),
"")</f>
        <v>46047</v>
      </c>
      <c r="B2556" s="8" t="str">
        <f>IF(INDEX(中間シート!D$1:D$149,QUOTIENT(ROW(B2556)-2, 参照用!$J$12) + 3,1)&gt;0,
INDEX(中間シート!D$1:D$149,QUOTIENT(ROW(B2556)-2, 参照用!$J$12) + 3,1),
"")</f>
        <v>朝</v>
      </c>
      <c r="C2556" s="8" t="str">
        <f>INDEX(中間シート!$A$1:$AZ$149,MATCH(A2556&amp;B2556,中間シート!$A$1:$A$149,0),MATCH(C$1,中間シート!$A$2:$AZ$2,0))</f>
        <v/>
      </c>
      <c r="D2556" s="8" t="str">
        <f>INDEX(中間シート!$A$1:$AZ$149,MATCH($A2556&amp;$B2556,中間シート!$A$1:$A$149,0),MATCH(D$1,中間シート!$A$2:$AZ$2,0))</f>
        <v/>
      </c>
      <c r="E2556" t="str">
        <f>IF(
A2556="","",
VLOOKUP(MOD(ROW(A2556)-2, 参照用!$J$12) + 1,参照用!$N$1:$P$50,2,0)
)</f>
        <v>備考</v>
      </c>
      <c r="F2556" t="str">
        <f xml:space="preserve">
IF(A2556="","",
VLOOKUP(MOD(ROW(A2556)-2, 参照用!$J$12) + 1,参照用!$N$1:$P$50,3,0)
)</f>
        <v>コメント</v>
      </c>
      <c r="G2556" t="str">
        <f xml:space="preserve">
IF(A2556="","",
IFERROR(
INDEX(中間シート!$B:$CB,
MATCH(A2556&amp;B2556,中間シート!$A$1:$A$149,0),
MATCH(F2556,中間シート!$B$2:$CB$2,0)
),
"")
)</f>
        <v/>
      </c>
      <c r="H2556" t="str">
        <f t="shared" si="117"/>
        <v/>
      </c>
      <c r="I2556" t="str">
        <f t="shared" si="118"/>
        <v/>
      </c>
      <c r="J2556" t="str">
        <f xml:space="preserve">
_xlfn.SWITCH(E2556,
"良好サイン",H2556*VLOOKUP(F2556,参照用!$P$2:$Q$55,2,0),
"注意サイン",H2556*VLOOKUP(F2556,参照用!$P$2:$Q$55,2,0),
""
)</f>
        <v/>
      </c>
      <c r="K2556" s="20">
        <f t="shared" si="119"/>
        <v>60</v>
      </c>
    </row>
    <row r="2557" spans="1:11" x14ac:dyDescent="0.2">
      <c r="A2557" s="8">
        <f>IF(INDEX(中間シート!B$1:B$149,QUOTIENT(ROW(A2557)-2, 参照用!$J$12) + 3,1)&gt;0,
INDEX(中間シート!B$1:B$149,QUOTIENT(ROW(A2557)-2, 参照用!$J$12) + 3,1),
"")</f>
        <v>46047</v>
      </c>
      <c r="B2557" s="8" t="str">
        <f>IF(INDEX(中間シート!D$1:D$149,QUOTIENT(ROW(B2557)-2, 参照用!$J$12) + 3,1)&gt;0,
INDEX(中間シート!D$1:D$149,QUOTIENT(ROW(B2557)-2, 参照用!$J$12) + 3,1),
"")</f>
        <v>昼</v>
      </c>
      <c r="C2557" s="8" t="str">
        <f>INDEX(中間シート!$A$1:$AZ$149,MATCH(A2557&amp;B2557,中間シート!$A$1:$A$149,0),MATCH(C$1,中間シート!$A$2:$AZ$2,0))</f>
        <v/>
      </c>
      <c r="D2557" s="8" t="str">
        <f>INDEX(中間シート!$A$1:$AZ$149,MATCH($A2557&amp;$B2557,中間シート!$A$1:$A$149,0),MATCH(D$1,中間シート!$A$2:$AZ$2,0))</f>
        <v/>
      </c>
      <c r="E2557" t="str">
        <f>IF(
A2557="","",
VLOOKUP(MOD(ROW(A2557)-2, 参照用!$J$12) + 1,参照用!$N$1:$P$50,2,0)
)</f>
        <v>日付</v>
      </c>
      <c r="F2557" t="str">
        <f xml:space="preserve">
IF(A2557="","",
VLOOKUP(MOD(ROW(A2557)-2, 参照用!$J$12) + 1,参照用!$N$1:$P$50,3,0)
)</f>
        <v>日付</v>
      </c>
      <c r="G2557">
        <f xml:space="preserve">
IF(A2557="","",
IFERROR(
INDEX(中間シート!$B:$CB,
MATCH(A2557&amp;B2557,中間シート!$A$1:$A$149,0),
MATCH(F2557,中間シート!$B$2:$CB$2,0)
),
"")
)</f>
        <v>46047</v>
      </c>
      <c r="H2557" t="str">
        <f t="shared" si="117"/>
        <v/>
      </c>
      <c r="I2557">
        <f t="shared" si="118"/>
        <v>46047</v>
      </c>
      <c r="J2557" t="str">
        <f xml:space="preserve">
_xlfn.SWITCH(E2557,
"良好サイン",H2557*VLOOKUP(F2557,参照用!$P$2:$Q$55,2,0),
"注意サイン",H2557*VLOOKUP(F2557,参照用!$P$2:$Q$55,2,0),
""
)</f>
        <v/>
      </c>
      <c r="K2557" s="20">
        <f t="shared" si="119"/>
        <v>60</v>
      </c>
    </row>
    <row r="2558" spans="1:11" x14ac:dyDescent="0.2">
      <c r="A2558" s="8">
        <f>IF(INDEX(中間シート!B$1:B$149,QUOTIENT(ROW(A2558)-2, 参照用!$J$12) + 3,1)&gt;0,
INDEX(中間シート!B$1:B$149,QUOTIENT(ROW(A2558)-2, 参照用!$J$12) + 3,1),
"")</f>
        <v>46047</v>
      </c>
      <c r="B2558" s="8" t="str">
        <f>IF(INDEX(中間シート!D$1:D$149,QUOTIENT(ROW(B2558)-2, 参照用!$J$12) + 3,1)&gt;0,
INDEX(中間シート!D$1:D$149,QUOTIENT(ROW(B2558)-2, 参照用!$J$12) + 3,1),
"")</f>
        <v>昼</v>
      </c>
      <c r="C2558" s="8" t="str">
        <f>INDEX(中間シート!$A$1:$AZ$149,MATCH(A2558&amp;B2558,中間シート!$A$1:$A$149,0),MATCH(C$1,中間シート!$A$2:$AZ$2,0))</f>
        <v/>
      </c>
      <c r="D2558" s="8" t="str">
        <f>INDEX(中間シート!$A$1:$AZ$149,MATCH($A2558&amp;$B2558,中間シート!$A$1:$A$149,0),MATCH(D$1,中間シート!$A$2:$AZ$2,0))</f>
        <v/>
      </c>
      <c r="E2558" t="str">
        <f>IF(
A2558="","",
VLOOKUP(MOD(ROW(A2558)-2, 参照用!$J$12) + 1,参照用!$N$1:$P$50,2,0)
)</f>
        <v>曜日</v>
      </c>
      <c r="F2558" t="str">
        <f xml:space="preserve">
IF(A2558="","",
VLOOKUP(MOD(ROW(A2558)-2, 参照用!$J$12) + 1,参照用!$N$1:$P$50,3,0)
)</f>
        <v>曜日</v>
      </c>
      <c r="G2558" t="str">
        <f xml:space="preserve">
IF(A2558="","",
IFERROR(
INDEX(中間シート!$B:$CB,
MATCH(A2558&amp;B2558,中間シート!$A$1:$A$149,0),
MATCH(F2558,中間シート!$B$2:$CB$2,0)
),
"")
)</f>
        <v>日</v>
      </c>
      <c r="H2558" t="str">
        <f t="shared" si="117"/>
        <v/>
      </c>
      <c r="I2558" t="str">
        <f t="shared" si="118"/>
        <v>日</v>
      </c>
      <c r="J2558" t="str">
        <f xml:space="preserve">
_xlfn.SWITCH(E2558,
"良好サイン",H2558*VLOOKUP(F2558,参照用!$P$2:$Q$55,2,0),
"注意サイン",H2558*VLOOKUP(F2558,参照用!$P$2:$Q$55,2,0),
""
)</f>
        <v/>
      </c>
      <c r="K2558" s="20">
        <f t="shared" si="119"/>
        <v>60</v>
      </c>
    </row>
    <row r="2559" spans="1:11" x14ac:dyDescent="0.2">
      <c r="A2559" s="8">
        <f>IF(INDEX(中間シート!B$1:B$149,QUOTIENT(ROW(A2559)-2, 参照用!$J$12) + 3,1)&gt;0,
INDEX(中間シート!B$1:B$149,QUOTIENT(ROW(A2559)-2, 参照用!$J$12) + 3,1),
"")</f>
        <v>46047</v>
      </c>
      <c r="B2559" s="8" t="str">
        <f>IF(INDEX(中間シート!D$1:D$149,QUOTIENT(ROW(B2559)-2, 参照用!$J$12) + 3,1)&gt;0,
INDEX(中間シート!D$1:D$149,QUOTIENT(ROW(B2559)-2, 参照用!$J$12) + 3,1),
"")</f>
        <v>昼</v>
      </c>
      <c r="C2559" s="8" t="str">
        <f>INDEX(中間シート!$A$1:$AZ$149,MATCH(A2559&amp;B2559,中間シート!$A$1:$A$149,0),MATCH(C$1,中間シート!$A$2:$AZ$2,0))</f>
        <v/>
      </c>
      <c r="D2559" s="8" t="str">
        <f>INDEX(中間シート!$A$1:$AZ$149,MATCH($A2559&amp;$B2559,中間シート!$A$1:$A$149,0),MATCH(D$1,中間シート!$A$2:$AZ$2,0))</f>
        <v/>
      </c>
      <c r="E2559" t="str">
        <f>IF(
A2559="","",
VLOOKUP(MOD(ROW(A2559)-2, 参照用!$J$12) + 1,参照用!$N$1:$P$50,2,0)
)</f>
        <v>時間帯</v>
      </c>
      <c r="F2559" t="str">
        <f xml:space="preserve">
IF(A2559="","",
VLOOKUP(MOD(ROW(A2559)-2, 参照用!$J$12) + 1,参照用!$N$1:$P$50,3,0)
)</f>
        <v>時間帯</v>
      </c>
      <c r="G2559" t="str">
        <f xml:space="preserve">
IF(A2559="","",
IFERROR(
INDEX(中間シート!$B:$CB,
MATCH(A2559&amp;B2559,中間シート!$A$1:$A$149,0),
MATCH(F2559,中間シート!$B$2:$CB$2,0)
),
"")
)</f>
        <v>昼</v>
      </c>
      <c r="H2559" t="str">
        <f t="shared" si="117"/>
        <v/>
      </c>
      <c r="I2559" t="str">
        <f t="shared" si="118"/>
        <v>昼</v>
      </c>
      <c r="J2559" t="str">
        <f xml:space="preserve">
_xlfn.SWITCH(E2559,
"良好サイン",H2559*VLOOKUP(F2559,参照用!$P$2:$Q$55,2,0),
"注意サイン",H2559*VLOOKUP(F2559,参照用!$P$2:$Q$55,2,0),
""
)</f>
        <v/>
      </c>
      <c r="K2559" s="20">
        <f t="shared" si="119"/>
        <v>60</v>
      </c>
    </row>
    <row r="2560" spans="1:11" x14ac:dyDescent="0.2">
      <c r="A2560" s="8">
        <f>IF(INDEX(中間シート!B$1:B$149,QUOTIENT(ROW(A2560)-2, 参照用!$J$12) + 3,1)&gt;0,
INDEX(中間シート!B$1:B$149,QUOTIENT(ROW(A2560)-2, 参照用!$J$12) + 3,1),
"")</f>
        <v>46047</v>
      </c>
      <c r="B2560" s="8" t="str">
        <f>IF(INDEX(中間シート!D$1:D$149,QUOTIENT(ROW(B2560)-2, 参照用!$J$12) + 3,1)&gt;0,
INDEX(中間シート!D$1:D$149,QUOTIENT(ROW(B2560)-2, 参照用!$J$12) + 3,1),
"")</f>
        <v>昼</v>
      </c>
      <c r="C2560" s="8" t="str">
        <f>INDEX(中間シート!$A$1:$AZ$149,MATCH(A2560&amp;B2560,中間シート!$A$1:$A$149,0),MATCH(C$1,中間シート!$A$2:$AZ$2,0))</f>
        <v/>
      </c>
      <c r="D2560" s="8" t="str">
        <f>INDEX(中間シート!$A$1:$AZ$149,MATCH($A2560&amp;$B2560,中間シート!$A$1:$A$149,0),MATCH(D$1,中間シート!$A$2:$AZ$2,0))</f>
        <v/>
      </c>
      <c r="E2560" t="str">
        <f>IF(
A2560="","",
VLOOKUP(MOD(ROW(A2560)-2, 参照用!$J$12) + 1,参照用!$N$1:$P$50,2,0)
)</f>
        <v>気候</v>
      </c>
      <c r="F2560" t="str">
        <f xml:space="preserve">
IF(A2560="","",
VLOOKUP(MOD(ROW(A2560)-2, 参照用!$J$12) + 1,参照用!$N$1:$P$50,3,0)
)</f>
        <v>天気</v>
      </c>
      <c r="G2560" t="str">
        <f xml:space="preserve">
IF(A2560="","",
IFERROR(
INDEX(中間シート!$B:$CB,
MATCH(A2560&amp;B2560,中間シート!$A$1:$A$149,0),
MATCH(F2560,中間シート!$B$2:$CB$2,0)
),
"")
)</f>
        <v/>
      </c>
      <c r="H2560" t="str">
        <f t="shared" si="117"/>
        <v/>
      </c>
      <c r="I2560" t="str">
        <f t="shared" si="118"/>
        <v/>
      </c>
      <c r="J2560" t="str">
        <f xml:space="preserve">
_xlfn.SWITCH(E2560,
"良好サイン",H2560*VLOOKUP(F2560,参照用!$P$2:$Q$55,2,0),
"注意サイン",H2560*VLOOKUP(F2560,参照用!$P$2:$Q$55,2,0),
""
)</f>
        <v/>
      </c>
      <c r="K2560" s="20">
        <f t="shared" si="119"/>
        <v>60</v>
      </c>
    </row>
    <row r="2561" spans="1:11" x14ac:dyDescent="0.2">
      <c r="A2561" s="8">
        <f>IF(INDEX(中間シート!B$1:B$149,QUOTIENT(ROW(A2561)-2, 参照用!$J$12) + 3,1)&gt;0,
INDEX(中間シート!B$1:B$149,QUOTIENT(ROW(A2561)-2, 参照用!$J$12) + 3,1),
"")</f>
        <v>46047</v>
      </c>
      <c r="B2561" s="8" t="str">
        <f>IF(INDEX(中間シート!D$1:D$149,QUOTIENT(ROW(B2561)-2, 参照用!$J$12) + 3,1)&gt;0,
INDEX(中間シート!D$1:D$149,QUOTIENT(ROW(B2561)-2, 参照用!$J$12) + 3,1),
"")</f>
        <v>昼</v>
      </c>
      <c r="C2561" s="8" t="str">
        <f>INDEX(中間シート!$A$1:$AZ$149,MATCH(A2561&amp;B2561,中間シート!$A$1:$A$149,0),MATCH(C$1,中間シート!$A$2:$AZ$2,0))</f>
        <v/>
      </c>
      <c r="D2561" s="8" t="str">
        <f>INDEX(中間シート!$A$1:$AZ$149,MATCH($A2561&amp;$B2561,中間シート!$A$1:$A$149,0),MATCH(D$1,中間シート!$A$2:$AZ$2,0))</f>
        <v/>
      </c>
      <c r="E2561" t="str">
        <f>IF(
A2561="","",
VLOOKUP(MOD(ROW(A2561)-2, 参照用!$J$12) + 1,参照用!$N$1:$P$50,2,0)
)</f>
        <v>気候</v>
      </c>
      <c r="F2561" t="str">
        <f xml:space="preserve">
IF(A2561="","",
VLOOKUP(MOD(ROW(A2561)-2, 参照用!$J$12) + 1,参照用!$N$1:$P$50,3,0)
)</f>
        <v>気温</v>
      </c>
      <c r="G2561" t="str">
        <f xml:space="preserve">
IF(A2561="","",
IFERROR(
INDEX(中間シート!$B:$CB,
MATCH(A2561&amp;B2561,中間シート!$A$1:$A$149,0),
MATCH(F2561,中間シート!$B$2:$CB$2,0)
),
"")
)</f>
        <v/>
      </c>
      <c r="H2561" t="str">
        <f t="shared" si="117"/>
        <v/>
      </c>
      <c r="I2561" t="str">
        <f t="shared" si="118"/>
        <v/>
      </c>
      <c r="J2561" t="str">
        <f xml:space="preserve">
_xlfn.SWITCH(E2561,
"良好サイン",H2561*VLOOKUP(F2561,参照用!$P$2:$Q$55,2,0),
"注意サイン",H2561*VLOOKUP(F2561,参照用!$P$2:$Q$55,2,0),
""
)</f>
        <v/>
      </c>
      <c r="K2561" s="20">
        <f t="shared" si="119"/>
        <v>60</v>
      </c>
    </row>
    <row r="2562" spans="1:11" x14ac:dyDescent="0.2">
      <c r="A2562" s="8">
        <f>IF(INDEX(中間シート!B$1:B$149,QUOTIENT(ROW(A2562)-2, 参照用!$J$12) + 3,1)&gt;0,
INDEX(中間シート!B$1:B$149,QUOTIENT(ROW(A2562)-2, 参照用!$J$12) + 3,1),
"")</f>
        <v>46047</v>
      </c>
      <c r="B2562" s="8" t="str">
        <f>IF(INDEX(中間シート!D$1:D$149,QUOTIENT(ROW(B2562)-2, 参照用!$J$12) + 3,1)&gt;0,
INDEX(中間シート!D$1:D$149,QUOTIENT(ROW(B2562)-2, 参照用!$J$12) + 3,1),
"")</f>
        <v>昼</v>
      </c>
      <c r="C2562" s="8" t="str">
        <f>INDEX(中間シート!$A$1:$AZ$149,MATCH(A2562&amp;B2562,中間シート!$A$1:$A$149,0),MATCH(C$1,中間シート!$A$2:$AZ$2,0))</f>
        <v/>
      </c>
      <c r="D2562" s="8" t="str">
        <f>INDEX(中間シート!$A$1:$AZ$149,MATCH($A2562&amp;$B2562,中間シート!$A$1:$A$149,0),MATCH(D$1,中間シート!$A$2:$AZ$2,0))</f>
        <v/>
      </c>
      <c r="E2562" t="str">
        <f>IF(
A2562="","",
VLOOKUP(MOD(ROW(A2562)-2, 参照用!$J$12) + 1,参照用!$N$1:$P$50,2,0)
)</f>
        <v>基礎指標</v>
      </c>
      <c r="F2562" t="str">
        <f xml:space="preserve">
IF(A2562="","",
VLOOKUP(MOD(ROW(A2562)-2, 参照用!$J$12) + 1,参照用!$N$1:$P$50,3,0)
)</f>
        <v>睡眠</v>
      </c>
      <c r="G2562">
        <f xml:space="preserve">
IF(A2562="","",
IFERROR(
INDEX(中間シート!$B:$CB,
MATCH(A2562&amp;B2562,中間シート!$A$1:$A$149,0),
MATCH(F2562,中間シート!$B$2:$CB$2,0)
),
"")
)</f>
        <v>0</v>
      </c>
      <c r="H2562">
        <f t="shared" si="117"/>
        <v>0</v>
      </c>
      <c r="I2562" t="str">
        <f t="shared" si="118"/>
        <v/>
      </c>
      <c r="J2562" t="str">
        <f xml:space="preserve">
_xlfn.SWITCH(E2562,
"良好サイン",H2562*VLOOKUP(F2562,参照用!$P$2:$Q$55,2,0),
"注意サイン",H2562*VLOOKUP(F2562,参照用!$P$2:$Q$55,2,0),
""
)</f>
        <v/>
      </c>
      <c r="K2562" s="20">
        <f t="shared" si="119"/>
        <v>60</v>
      </c>
    </row>
    <row r="2563" spans="1:11" x14ac:dyDescent="0.2">
      <c r="A2563" s="8">
        <f>IF(INDEX(中間シート!B$1:B$149,QUOTIENT(ROW(A2563)-2, 参照用!$J$12) + 3,1)&gt;0,
INDEX(中間シート!B$1:B$149,QUOTIENT(ROW(A2563)-2, 参照用!$J$12) + 3,1),
"")</f>
        <v>46047</v>
      </c>
      <c r="B2563" s="8" t="str">
        <f>IF(INDEX(中間シート!D$1:D$149,QUOTIENT(ROW(B2563)-2, 参照用!$J$12) + 3,1)&gt;0,
INDEX(中間シート!D$1:D$149,QUOTIENT(ROW(B2563)-2, 参照用!$J$12) + 3,1),
"")</f>
        <v>昼</v>
      </c>
      <c r="C2563" s="8" t="str">
        <f>INDEX(中間シート!$A$1:$AZ$149,MATCH(A2563&amp;B2563,中間シート!$A$1:$A$149,0),MATCH(C$1,中間シート!$A$2:$AZ$2,0))</f>
        <v/>
      </c>
      <c r="D2563" s="8" t="str">
        <f>INDEX(中間シート!$A$1:$AZ$149,MATCH($A2563&amp;$B2563,中間シート!$A$1:$A$149,0),MATCH(D$1,中間シート!$A$2:$AZ$2,0))</f>
        <v/>
      </c>
      <c r="E2563" t="str">
        <f>IF(
A2563="","",
VLOOKUP(MOD(ROW(A2563)-2, 参照用!$J$12) + 1,参照用!$N$1:$P$50,2,0)
)</f>
        <v>基礎指標</v>
      </c>
      <c r="F2563" t="str">
        <f xml:space="preserve">
IF(A2563="","",
VLOOKUP(MOD(ROW(A2563)-2, 参照用!$J$12) + 1,参照用!$N$1:$P$50,3,0)
)</f>
        <v>食事</v>
      </c>
      <c r="G2563">
        <f xml:space="preserve">
IF(A2563="","",
IFERROR(
INDEX(中間シート!$B:$CB,
MATCH(A2563&amp;B2563,中間シート!$A$1:$A$149,0),
MATCH(F2563,中間シート!$B$2:$CB$2,0)
),
"")
)</f>
        <v>0</v>
      </c>
      <c r="H2563">
        <f t="shared" ref="H2563:H2626" si="120">IFERROR(IF(VALUE(G2563)&gt;100,"",VALUE(G2563)),"")</f>
        <v>0</v>
      </c>
      <c r="I2563" t="str">
        <f t="shared" ref="I2563:I2626" si="121">IF(H2563="",G2563,"")</f>
        <v/>
      </c>
      <c r="J2563" t="str">
        <f xml:space="preserve">
_xlfn.SWITCH(E2563,
"良好サイン",H2563*VLOOKUP(F2563,参照用!$P$2:$Q$55,2,0),
"注意サイン",H2563*VLOOKUP(F2563,参照用!$P$2:$Q$55,2,0),
""
)</f>
        <v/>
      </c>
      <c r="K2563" s="20">
        <f t="shared" ref="K2563:K2626" si="122">IFERROR(IF(A2563="","",(60+SUMIFS($J$1:$J$3999,$A$1:$A$3999,A2563,$B$1:$B$3999,B2563)))
/
(1+SUMIFS(H:H,A:A,A2563,B:B,B2563,E:E,"悪化サイン")),"")</f>
        <v>60</v>
      </c>
    </row>
    <row r="2564" spans="1:11" x14ac:dyDescent="0.2">
      <c r="A2564" s="8">
        <f>IF(INDEX(中間シート!B$1:B$149,QUOTIENT(ROW(A2564)-2, 参照用!$J$12) + 3,1)&gt;0,
INDEX(中間シート!B$1:B$149,QUOTIENT(ROW(A2564)-2, 参照用!$J$12) + 3,1),
"")</f>
        <v>46047</v>
      </c>
      <c r="B2564" s="8" t="str">
        <f>IF(INDEX(中間シート!D$1:D$149,QUOTIENT(ROW(B2564)-2, 参照用!$J$12) + 3,1)&gt;0,
INDEX(中間シート!D$1:D$149,QUOTIENT(ROW(B2564)-2, 参照用!$J$12) + 3,1),
"")</f>
        <v>昼</v>
      </c>
      <c r="C2564" s="8" t="str">
        <f>INDEX(中間シート!$A$1:$AZ$149,MATCH(A2564&amp;B2564,中間シート!$A$1:$A$149,0),MATCH(C$1,中間シート!$A$2:$AZ$2,0))</f>
        <v/>
      </c>
      <c r="D2564" s="8" t="str">
        <f>INDEX(中間シート!$A$1:$AZ$149,MATCH($A2564&amp;$B2564,中間シート!$A$1:$A$149,0),MATCH(D$1,中間シート!$A$2:$AZ$2,0))</f>
        <v/>
      </c>
      <c r="E2564" t="str">
        <f>IF(
A2564="","",
VLOOKUP(MOD(ROW(A2564)-2, 参照用!$J$12) + 1,参照用!$N$1:$P$50,2,0)
)</f>
        <v>基礎指標</v>
      </c>
      <c r="F2564" t="str">
        <f xml:space="preserve">
IF(A2564="","",
VLOOKUP(MOD(ROW(A2564)-2, 参照用!$J$12) + 1,参照用!$N$1:$P$50,3,0)
)</f>
        <v>ストレス</v>
      </c>
      <c r="G2564">
        <f xml:space="preserve">
IF(A2564="","",
IFERROR(
INDEX(中間シート!$B:$CB,
MATCH(A2564&amp;B2564,中間シート!$A$1:$A$149,0),
MATCH(F2564,中間シート!$B$2:$CB$2,0)
),
"")
)</f>
        <v>0</v>
      </c>
      <c r="H2564">
        <f t="shared" si="120"/>
        <v>0</v>
      </c>
      <c r="I2564" t="str">
        <f t="shared" si="121"/>
        <v/>
      </c>
      <c r="J2564" t="str">
        <f xml:space="preserve">
_xlfn.SWITCH(E2564,
"良好サイン",H2564*VLOOKUP(F2564,参照用!$P$2:$Q$55,2,0),
"注意サイン",H2564*VLOOKUP(F2564,参照用!$P$2:$Q$55,2,0),
""
)</f>
        <v/>
      </c>
      <c r="K2564" s="20">
        <f t="shared" si="122"/>
        <v>60</v>
      </c>
    </row>
    <row r="2565" spans="1:11" x14ac:dyDescent="0.2">
      <c r="A2565" s="8">
        <f>IF(INDEX(中間シート!B$1:B$149,QUOTIENT(ROW(A2565)-2, 参照用!$J$12) + 3,1)&gt;0,
INDEX(中間シート!B$1:B$149,QUOTIENT(ROW(A2565)-2, 参照用!$J$12) + 3,1),
"")</f>
        <v>46047</v>
      </c>
      <c r="B2565" s="8" t="str">
        <f>IF(INDEX(中間シート!D$1:D$149,QUOTIENT(ROW(B2565)-2, 参照用!$J$12) + 3,1)&gt;0,
INDEX(中間シート!D$1:D$149,QUOTIENT(ROW(B2565)-2, 参照用!$J$12) + 3,1),
"")</f>
        <v>昼</v>
      </c>
      <c r="C2565" s="8" t="str">
        <f>INDEX(中間シート!$A$1:$AZ$149,MATCH(A2565&amp;B2565,中間シート!$A$1:$A$149,0),MATCH(C$1,中間シート!$A$2:$AZ$2,0))</f>
        <v/>
      </c>
      <c r="D2565" s="8" t="str">
        <f>INDEX(中間シート!$A$1:$AZ$149,MATCH($A2565&amp;$B2565,中間シート!$A$1:$A$149,0),MATCH(D$1,中間シート!$A$2:$AZ$2,0))</f>
        <v/>
      </c>
      <c r="E2565" t="str">
        <f>IF(
A2565="","",
VLOOKUP(MOD(ROW(A2565)-2, 参照用!$J$12) + 1,参照用!$N$1:$P$50,2,0)
)</f>
        <v>良好サイン</v>
      </c>
      <c r="F2565" t="str">
        <f xml:space="preserve">
IF(A2565="","",
VLOOKUP(MOD(ROW(A2565)-2, 参照用!$J$12) + 1,参照用!$N$1:$P$50,3,0)
)</f>
        <v>プラス思考</v>
      </c>
      <c r="G2565">
        <f xml:space="preserve">
IF(A2565="","",
IFERROR(
INDEX(中間シート!$B:$CB,
MATCH(A2565&amp;B2565,中間シート!$A$1:$A$149,0),
MATCH(F2565,中間シート!$B$2:$CB$2,0)
),
"")
)</f>
        <v>0</v>
      </c>
      <c r="H2565">
        <f t="shared" si="120"/>
        <v>0</v>
      </c>
      <c r="I2565" t="str">
        <f t="shared" si="121"/>
        <v/>
      </c>
      <c r="J2565">
        <f xml:space="preserve">
_xlfn.SWITCH(E2565,
"良好サイン",H2565*VLOOKUP(F2565,参照用!$P$2:$Q$55,2,0),
"注意サイン",H2565*VLOOKUP(F2565,参照用!$P$2:$Q$55,2,0),
""
)</f>
        <v>0</v>
      </c>
      <c r="K2565" s="20">
        <f t="shared" si="122"/>
        <v>60</v>
      </c>
    </row>
    <row r="2566" spans="1:11" x14ac:dyDescent="0.2">
      <c r="A2566" s="8">
        <f>IF(INDEX(中間シート!B$1:B$149,QUOTIENT(ROW(A2566)-2, 参照用!$J$12) + 3,1)&gt;0,
INDEX(中間シート!B$1:B$149,QUOTIENT(ROW(A2566)-2, 参照用!$J$12) + 3,1),
"")</f>
        <v>46047</v>
      </c>
      <c r="B2566" s="8" t="str">
        <f>IF(INDEX(中間シート!D$1:D$149,QUOTIENT(ROW(B2566)-2, 参照用!$J$12) + 3,1)&gt;0,
INDEX(中間シート!D$1:D$149,QUOTIENT(ROW(B2566)-2, 参照用!$J$12) + 3,1),
"")</f>
        <v>昼</v>
      </c>
      <c r="C2566" s="8" t="str">
        <f>INDEX(中間シート!$A$1:$AZ$149,MATCH(A2566&amp;B2566,中間シート!$A$1:$A$149,0),MATCH(C$1,中間シート!$A$2:$AZ$2,0))</f>
        <v/>
      </c>
      <c r="D2566" s="8" t="str">
        <f>INDEX(中間シート!$A$1:$AZ$149,MATCH($A2566&amp;$B2566,中間シート!$A$1:$A$149,0),MATCH(D$1,中間シート!$A$2:$AZ$2,0))</f>
        <v/>
      </c>
      <c r="E2566" t="str">
        <f>IF(
A2566="","",
VLOOKUP(MOD(ROW(A2566)-2, 参照用!$J$12) + 1,参照用!$N$1:$P$50,2,0)
)</f>
        <v>良好サイン</v>
      </c>
      <c r="F2566" t="str">
        <f xml:space="preserve">
IF(A2566="","",
VLOOKUP(MOD(ROW(A2566)-2, 参照用!$J$12) + 1,参照用!$N$1:$P$50,3,0)
)</f>
        <v>元気</v>
      </c>
      <c r="G2566">
        <f xml:space="preserve">
IF(A2566="","",
IFERROR(
INDEX(中間シート!$B:$CB,
MATCH(A2566&amp;B2566,中間シート!$A$1:$A$149,0),
MATCH(F2566,中間シート!$B$2:$CB$2,0)
),
"")
)</f>
        <v>0</v>
      </c>
      <c r="H2566">
        <f t="shared" si="120"/>
        <v>0</v>
      </c>
      <c r="I2566" t="str">
        <f t="shared" si="121"/>
        <v/>
      </c>
      <c r="J2566">
        <f xml:space="preserve">
_xlfn.SWITCH(E2566,
"良好サイン",H2566*VLOOKUP(F2566,参照用!$P$2:$Q$55,2,0),
"注意サイン",H2566*VLOOKUP(F2566,参照用!$P$2:$Q$55,2,0),
""
)</f>
        <v>0</v>
      </c>
      <c r="K2566" s="20">
        <f t="shared" si="122"/>
        <v>60</v>
      </c>
    </row>
    <row r="2567" spans="1:11" x14ac:dyDescent="0.2">
      <c r="A2567" s="8">
        <f>IF(INDEX(中間シート!B$1:B$149,QUOTIENT(ROW(A2567)-2, 参照用!$J$12) + 3,1)&gt;0,
INDEX(中間シート!B$1:B$149,QUOTIENT(ROW(A2567)-2, 参照用!$J$12) + 3,1),
"")</f>
        <v>46047</v>
      </c>
      <c r="B2567" s="8" t="str">
        <f>IF(INDEX(中間シート!D$1:D$149,QUOTIENT(ROW(B2567)-2, 参照用!$J$12) + 3,1)&gt;0,
INDEX(中間シート!D$1:D$149,QUOTIENT(ROW(B2567)-2, 参照用!$J$12) + 3,1),
"")</f>
        <v>昼</v>
      </c>
      <c r="C2567" s="8" t="str">
        <f>INDEX(中間シート!$A$1:$AZ$149,MATCH(A2567&amp;B2567,中間シート!$A$1:$A$149,0),MATCH(C$1,中間シート!$A$2:$AZ$2,0))</f>
        <v/>
      </c>
      <c r="D2567" s="8" t="str">
        <f>INDEX(中間シート!$A$1:$AZ$149,MATCH($A2567&amp;$B2567,中間シート!$A$1:$A$149,0),MATCH(D$1,中間シート!$A$2:$AZ$2,0))</f>
        <v/>
      </c>
      <c r="E2567" t="str">
        <f>IF(
A2567="","",
VLOOKUP(MOD(ROW(A2567)-2, 参照用!$J$12) + 1,参照用!$N$1:$P$50,2,0)
)</f>
        <v>良好サイン</v>
      </c>
      <c r="F2567" t="str">
        <f xml:space="preserve">
IF(A2567="","",
VLOOKUP(MOD(ROW(A2567)-2, 参照用!$J$12) + 1,参照用!$N$1:$P$50,3,0)
)</f>
        <v>やる気あり</v>
      </c>
      <c r="G2567">
        <f xml:space="preserve">
IF(A2567="","",
IFERROR(
INDEX(中間シート!$B:$CB,
MATCH(A2567&amp;B2567,中間シート!$A$1:$A$149,0),
MATCH(F2567,中間シート!$B$2:$CB$2,0)
),
"")
)</f>
        <v>0</v>
      </c>
      <c r="H2567">
        <f t="shared" si="120"/>
        <v>0</v>
      </c>
      <c r="I2567" t="str">
        <f t="shared" si="121"/>
        <v/>
      </c>
      <c r="J2567">
        <f xml:space="preserve">
_xlfn.SWITCH(E2567,
"良好サイン",H2567*VLOOKUP(F2567,参照用!$P$2:$Q$55,2,0),
"注意サイン",H2567*VLOOKUP(F2567,参照用!$P$2:$Q$55,2,0),
""
)</f>
        <v>0</v>
      </c>
      <c r="K2567" s="20">
        <f t="shared" si="122"/>
        <v>60</v>
      </c>
    </row>
    <row r="2568" spans="1:11" x14ac:dyDescent="0.2">
      <c r="A2568" s="8">
        <f>IF(INDEX(中間シート!B$1:B$149,QUOTIENT(ROW(A2568)-2, 参照用!$J$12) + 3,1)&gt;0,
INDEX(中間シート!B$1:B$149,QUOTIENT(ROW(A2568)-2, 参照用!$J$12) + 3,1),
"")</f>
        <v>46047</v>
      </c>
      <c r="B2568" s="8" t="str">
        <f>IF(INDEX(中間シート!D$1:D$149,QUOTIENT(ROW(B2568)-2, 参照用!$J$12) + 3,1)&gt;0,
INDEX(中間シート!D$1:D$149,QUOTIENT(ROW(B2568)-2, 参照用!$J$12) + 3,1),
"")</f>
        <v>昼</v>
      </c>
      <c r="C2568" s="8" t="str">
        <f>INDEX(中間シート!$A$1:$AZ$149,MATCH(A2568&amp;B2568,中間シート!$A$1:$A$149,0),MATCH(C$1,中間シート!$A$2:$AZ$2,0))</f>
        <v/>
      </c>
      <c r="D2568" s="8" t="str">
        <f>INDEX(中間シート!$A$1:$AZ$149,MATCH($A2568&amp;$B2568,中間シート!$A$1:$A$149,0),MATCH(D$1,中間シート!$A$2:$AZ$2,0))</f>
        <v/>
      </c>
      <c r="E2568" t="str">
        <f>IF(
A2568="","",
VLOOKUP(MOD(ROW(A2568)-2, 参照用!$J$12) + 1,参照用!$N$1:$P$50,2,0)
)</f>
        <v>良好サイン</v>
      </c>
      <c r="F2568" t="str">
        <f xml:space="preserve">
IF(A2568="","",
VLOOKUP(MOD(ROW(A2568)-2, 参照用!$J$12) + 1,参照用!$N$1:$P$50,3,0)
)</f>
        <v>心に余裕</v>
      </c>
      <c r="G2568">
        <f xml:space="preserve">
IF(A2568="","",
IFERROR(
INDEX(中間シート!$B:$CB,
MATCH(A2568&amp;B2568,中間シート!$A$1:$A$149,0),
MATCH(F2568,中間シート!$B$2:$CB$2,0)
),
"")
)</f>
        <v>0</v>
      </c>
      <c r="H2568">
        <f t="shared" si="120"/>
        <v>0</v>
      </c>
      <c r="I2568" t="str">
        <f t="shared" si="121"/>
        <v/>
      </c>
      <c r="J2568">
        <f xml:space="preserve">
_xlfn.SWITCH(E2568,
"良好サイン",H2568*VLOOKUP(F2568,参照用!$P$2:$Q$55,2,0),
"注意サイン",H2568*VLOOKUP(F2568,参照用!$P$2:$Q$55,2,0),
""
)</f>
        <v>0</v>
      </c>
      <c r="K2568" s="20">
        <f t="shared" si="122"/>
        <v>60</v>
      </c>
    </row>
    <row r="2569" spans="1:11" x14ac:dyDescent="0.2">
      <c r="A2569" s="8">
        <f>IF(INDEX(中間シート!B$1:B$149,QUOTIENT(ROW(A2569)-2, 参照用!$J$12) + 3,1)&gt;0,
INDEX(中間シート!B$1:B$149,QUOTIENT(ROW(A2569)-2, 参照用!$J$12) + 3,1),
"")</f>
        <v>46047</v>
      </c>
      <c r="B2569" s="8" t="str">
        <f>IF(INDEX(中間シート!D$1:D$149,QUOTIENT(ROW(B2569)-2, 参照用!$J$12) + 3,1)&gt;0,
INDEX(中間シート!D$1:D$149,QUOTIENT(ROW(B2569)-2, 参照用!$J$12) + 3,1),
"")</f>
        <v>昼</v>
      </c>
      <c r="C2569" s="8" t="str">
        <f>INDEX(中間シート!$A$1:$AZ$149,MATCH(A2569&amp;B2569,中間シート!$A$1:$A$149,0),MATCH(C$1,中間シート!$A$2:$AZ$2,0))</f>
        <v/>
      </c>
      <c r="D2569" s="8" t="str">
        <f>INDEX(中間シート!$A$1:$AZ$149,MATCH($A2569&amp;$B2569,中間シート!$A$1:$A$149,0),MATCH(D$1,中間シート!$A$2:$AZ$2,0))</f>
        <v/>
      </c>
      <c r="E2569" t="str">
        <f>IF(
A2569="","",
VLOOKUP(MOD(ROW(A2569)-2, 参照用!$J$12) + 1,参照用!$N$1:$P$50,2,0)
)</f>
        <v>良好サイン</v>
      </c>
      <c r="F2569" t="str">
        <f xml:space="preserve">
IF(A2569="","",
VLOOKUP(MOD(ROW(A2569)-2, 参照用!$J$12) + 1,参照用!$N$1:$P$50,3,0)
)</f>
        <v>イキイキ</v>
      </c>
      <c r="G2569">
        <f xml:space="preserve">
IF(A2569="","",
IFERROR(
INDEX(中間シート!$B:$CB,
MATCH(A2569&amp;B2569,中間シート!$A$1:$A$149,0),
MATCH(F2569,中間シート!$B$2:$CB$2,0)
),
"")
)</f>
        <v>0</v>
      </c>
      <c r="H2569">
        <f t="shared" si="120"/>
        <v>0</v>
      </c>
      <c r="I2569" t="str">
        <f t="shared" si="121"/>
        <v/>
      </c>
      <c r="J2569">
        <f xml:space="preserve">
_xlfn.SWITCH(E2569,
"良好サイン",H2569*VLOOKUP(F2569,参照用!$P$2:$Q$55,2,0),
"注意サイン",H2569*VLOOKUP(F2569,参照用!$P$2:$Q$55,2,0),
""
)</f>
        <v>0</v>
      </c>
      <c r="K2569" s="20">
        <f t="shared" si="122"/>
        <v>60</v>
      </c>
    </row>
    <row r="2570" spans="1:11" x14ac:dyDescent="0.2">
      <c r="A2570" s="8">
        <f>IF(INDEX(中間シート!B$1:B$149,QUOTIENT(ROW(A2570)-2, 参照用!$J$12) + 3,1)&gt;0,
INDEX(中間シート!B$1:B$149,QUOTIENT(ROW(A2570)-2, 参照用!$J$12) + 3,1),
"")</f>
        <v>46047</v>
      </c>
      <c r="B2570" s="8" t="str">
        <f>IF(INDEX(中間シート!D$1:D$149,QUOTIENT(ROW(B2570)-2, 参照用!$J$12) + 3,1)&gt;0,
INDEX(中間シート!D$1:D$149,QUOTIENT(ROW(B2570)-2, 参照用!$J$12) + 3,1),
"")</f>
        <v>昼</v>
      </c>
      <c r="C2570" s="8" t="str">
        <f>INDEX(中間シート!$A$1:$AZ$149,MATCH(A2570&amp;B2570,中間シート!$A$1:$A$149,0),MATCH(C$1,中間シート!$A$2:$AZ$2,0))</f>
        <v/>
      </c>
      <c r="D2570" s="8" t="str">
        <f>INDEX(中間シート!$A$1:$AZ$149,MATCH($A2570&amp;$B2570,中間シート!$A$1:$A$149,0),MATCH(D$1,中間シート!$A$2:$AZ$2,0))</f>
        <v/>
      </c>
      <c r="E2570" t="str">
        <f>IF(
A2570="","",
VLOOKUP(MOD(ROW(A2570)-2, 参照用!$J$12) + 1,参照用!$N$1:$P$50,2,0)
)</f>
        <v>良好サイン</v>
      </c>
      <c r="F2570" t="str">
        <f xml:space="preserve">
IF(A2570="","",
VLOOKUP(MOD(ROW(A2570)-2, 参照用!$J$12) + 1,参照用!$N$1:$P$50,3,0)
)</f>
        <v>活動的</v>
      </c>
      <c r="G2570">
        <f xml:space="preserve">
IF(A2570="","",
IFERROR(
INDEX(中間シート!$B:$CB,
MATCH(A2570&amp;B2570,中間シート!$A$1:$A$149,0),
MATCH(F2570,中間シート!$B$2:$CB$2,0)
),
"")
)</f>
        <v>0</v>
      </c>
      <c r="H2570">
        <f t="shared" si="120"/>
        <v>0</v>
      </c>
      <c r="I2570" t="str">
        <f t="shared" si="121"/>
        <v/>
      </c>
      <c r="J2570">
        <f xml:space="preserve">
_xlfn.SWITCH(E2570,
"良好サイン",H2570*VLOOKUP(F2570,参照用!$P$2:$Q$55,2,0),
"注意サイン",H2570*VLOOKUP(F2570,参照用!$P$2:$Q$55,2,0),
""
)</f>
        <v>0</v>
      </c>
      <c r="K2570" s="20">
        <f t="shared" si="122"/>
        <v>60</v>
      </c>
    </row>
    <row r="2571" spans="1:11" x14ac:dyDescent="0.2">
      <c r="A2571" s="8">
        <f>IF(INDEX(中間シート!B$1:B$149,QUOTIENT(ROW(A2571)-2, 参照用!$J$12) + 3,1)&gt;0,
INDEX(中間シート!B$1:B$149,QUOTIENT(ROW(A2571)-2, 参照用!$J$12) + 3,1),
"")</f>
        <v>46047</v>
      </c>
      <c r="B2571" s="8" t="str">
        <f>IF(INDEX(中間シート!D$1:D$149,QUOTIENT(ROW(B2571)-2, 参照用!$J$12) + 3,1)&gt;0,
INDEX(中間シート!D$1:D$149,QUOTIENT(ROW(B2571)-2, 参照用!$J$12) + 3,1),
"")</f>
        <v>昼</v>
      </c>
      <c r="C2571" s="8" t="str">
        <f>INDEX(中間シート!$A$1:$AZ$149,MATCH(A2571&amp;B2571,中間シート!$A$1:$A$149,0),MATCH(C$1,中間シート!$A$2:$AZ$2,0))</f>
        <v/>
      </c>
      <c r="D2571" s="8" t="str">
        <f>INDEX(中間シート!$A$1:$AZ$149,MATCH($A2571&amp;$B2571,中間シート!$A$1:$A$149,0),MATCH(D$1,中間シート!$A$2:$AZ$2,0))</f>
        <v/>
      </c>
      <c r="E2571" t="str">
        <f>IF(
A2571="","",
VLOOKUP(MOD(ROW(A2571)-2, 参照用!$J$12) + 1,参照用!$N$1:$P$50,2,0)
)</f>
        <v>注意サイン</v>
      </c>
      <c r="F2571" t="str">
        <f xml:space="preserve">
IF(A2571="","",
VLOOKUP(MOD(ROW(A2571)-2, 参照用!$J$12) + 1,参照用!$N$1:$P$50,3,0)
)</f>
        <v>ため息が増加</v>
      </c>
      <c r="G2571">
        <f xml:space="preserve">
IF(A2571="","",
IFERROR(
INDEX(中間シート!$B:$CB,
MATCH(A2571&amp;B2571,中間シート!$A$1:$A$149,0),
MATCH(F2571,中間シート!$B$2:$CB$2,0)
),
"")
)</f>
        <v>0</v>
      </c>
      <c r="H2571">
        <f t="shared" si="120"/>
        <v>0</v>
      </c>
      <c r="I2571" t="str">
        <f t="shared" si="121"/>
        <v/>
      </c>
      <c r="J2571">
        <f xml:space="preserve">
_xlfn.SWITCH(E2571,
"良好サイン",H2571*VLOOKUP(F2571,参照用!$P$2:$Q$55,2,0),
"注意サイン",H2571*VLOOKUP(F2571,参照用!$P$2:$Q$55,2,0),
""
)</f>
        <v>0</v>
      </c>
      <c r="K2571" s="20">
        <f t="shared" si="122"/>
        <v>60</v>
      </c>
    </row>
    <row r="2572" spans="1:11" x14ac:dyDescent="0.2">
      <c r="A2572" s="8">
        <f>IF(INDEX(中間シート!B$1:B$149,QUOTIENT(ROW(A2572)-2, 参照用!$J$12) + 3,1)&gt;0,
INDEX(中間シート!B$1:B$149,QUOTIENT(ROW(A2572)-2, 参照用!$J$12) + 3,1),
"")</f>
        <v>46047</v>
      </c>
      <c r="B2572" s="8" t="str">
        <f>IF(INDEX(中間シート!D$1:D$149,QUOTIENT(ROW(B2572)-2, 参照用!$J$12) + 3,1)&gt;0,
INDEX(中間シート!D$1:D$149,QUOTIENT(ROW(B2572)-2, 参照用!$J$12) + 3,1),
"")</f>
        <v>昼</v>
      </c>
      <c r="C2572" s="8" t="str">
        <f>INDEX(中間シート!$A$1:$AZ$149,MATCH(A2572&amp;B2572,中間シート!$A$1:$A$149,0),MATCH(C$1,中間シート!$A$2:$AZ$2,0))</f>
        <v/>
      </c>
      <c r="D2572" s="8" t="str">
        <f>INDEX(中間シート!$A$1:$AZ$149,MATCH($A2572&amp;$B2572,中間シート!$A$1:$A$149,0),MATCH(D$1,中間シート!$A$2:$AZ$2,0))</f>
        <v/>
      </c>
      <c r="E2572" t="str">
        <f>IF(
A2572="","",
VLOOKUP(MOD(ROW(A2572)-2, 参照用!$J$12) + 1,参照用!$N$1:$P$50,2,0)
)</f>
        <v>注意サイン</v>
      </c>
      <c r="F2572" t="str">
        <f xml:space="preserve">
IF(A2572="","",
VLOOKUP(MOD(ROW(A2572)-2, 参照用!$J$12) + 1,参照用!$N$1:$P$50,3,0)
)</f>
        <v>もやもや</v>
      </c>
      <c r="G2572">
        <f xml:space="preserve">
IF(A2572="","",
IFERROR(
INDEX(中間シート!$B:$CB,
MATCH(A2572&amp;B2572,中間シート!$A$1:$A$149,0),
MATCH(F2572,中間シート!$B$2:$CB$2,0)
),
"")
)</f>
        <v>0</v>
      </c>
      <c r="H2572">
        <f t="shared" si="120"/>
        <v>0</v>
      </c>
      <c r="I2572" t="str">
        <f t="shared" si="121"/>
        <v/>
      </c>
      <c r="J2572">
        <f xml:space="preserve">
_xlfn.SWITCH(E2572,
"良好サイン",H2572*VLOOKUP(F2572,参照用!$P$2:$Q$55,2,0),
"注意サイン",H2572*VLOOKUP(F2572,参照用!$P$2:$Q$55,2,0),
""
)</f>
        <v>0</v>
      </c>
      <c r="K2572" s="20">
        <f t="shared" si="122"/>
        <v>60</v>
      </c>
    </row>
    <row r="2573" spans="1:11" x14ac:dyDescent="0.2">
      <c r="A2573" s="8">
        <f>IF(INDEX(中間シート!B$1:B$149,QUOTIENT(ROW(A2573)-2, 参照用!$J$12) + 3,1)&gt;0,
INDEX(中間シート!B$1:B$149,QUOTIENT(ROW(A2573)-2, 参照用!$J$12) + 3,1),
"")</f>
        <v>46047</v>
      </c>
      <c r="B2573" s="8" t="str">
        <f>IF(INDEX(中間シート!D$1:D$149,QUOTIENT(ROW(B2573)-2, 参照用!$J$12) + 3,1)&gt;0,
INDEX(中間シート!D$1:D$149,QUOTIENT(ROW(B2573)-2, 参照用!$J$12) + 3,1),
"")</f>
        <v>昼</v>
      </c>
      <c r="C2573" s="8" t="str">
        <f>INDEX(中間シート!$A$1:$AZ$149,MATCH(A2573&amp;B2573,中間シート!$A$1:$A$149,0),MATCH(C$1,中間シート!$A$2:$AZ$2,0))</f>
        <v/>
      </c>
      <c r="D2573" s="8" t="str">
        <f>INDEX(中間シート!$A$1:$AZ$149,MATCH($A2573&amp;$B2573,中間シート!$A$1:$A$149,0),MATCH(D$1,中間シート!$A$2:$AZ$2,0))</f>
        <v/>
      </c>
      <c r="E2573" t="str">
        <f>IF(
A2573="","",
VLOOKUP(MOD(ROW(A2573)-2, 参照用!$J$12) + 1,参照用!$N$1:$P$50,2,0)
)</f>
        <v>注意サイン</v>
      </c>
      <c r="F2573" t="str">
        <f xml:space="preserve">
IF(A2573="","",
VLOOKUP(MOD(ROW(A2573)-2, 参照用!$J$12) + 1,参照用!$N$1:$P$50,3,0)
)</f>
        <v>だるい</v>
      </c>
      <c r="G2573">
        <f xml:space="preserve">
IF(A2573="","",
IFERROR(
INDEX(中間シート!$B:$CB,
MATCH(A2573&amp;B2573,中間シート!$A$1:$A$149,0),
MATCH(F2573,中間シート!$B$2:$CB$2,0)
),
"")
)</f>
        <v>0</v>
      </c>
      <c r="H2573">
        <f t="shared" si="120"/>
        <v>0</v>
      </c>
      <c r="I2573" t="str">
        <f t="shared" si="121"/>
        <v/>
      </c>
      <c r="J2573">
        <f xml:space="preserve">
_xlfn.SWITCH(E2573,
"良好サイン",H2573*VLOOKUP(F2573,参照用!$P$2:$Q$55,2,0),
"注意サイン",H2573*VLOOKUP(F2573,参照用!$P$2:$Q$55,2,0),
""
)</f>
        <v>0</v>
      </c>
      <c r="K2573" s="20">
        <f t="shared" si="122"/>
        <v>60</v>
      </c>
    </row>
    <row r="2574" spans="1:11" x14ac:dyDescent="0.2">
      <c r="A2574" s="8">
        <f>IF(INDEX(中間シート!B$1:B$149,QUOTIENT(ROW(A2574)-2, 参照用!$J$12) + 3,1)&gt;0,
INDEX(中間シート!B$1:B$149,QUOTIENT(ROW(A2574)-2, 参照用!$J$12) + 3,1),
"")</f>
        <v>46047</v>
      </c>
      <c r="B2574" s="8" t="str">
        <f>IF(INDEX(中間シート!D$1:D$149,QUOTIENT(ROW(B2574)-2, 参照用!$J$12) + 3,1)&gt;0,
INDEX(中間シート!D$1:D$149,QUOTIENT(ROW(B2574)-2, 参照用!$J$12) + 3,1),
"")</f>
        <v>昼</v>
      </c>
      <c r="C2574" s="8" t="str">
        <f>INDEX(中間シート!$A$1:$AZ$149,MATCH(A2574&amp;B2574,中間シート!$A$1:$A$149,0),MATCH(C$1,中間シート!$A$2:$AZ$2,0))</f>
        <v/>
      </c>
      <c r="D2574" s="8" t="str">
        <f>INDEX(中間シート!$A$1:$AZ$149,MATCH($A2574&amp;$B2574,中間シート!$A$1:$A$149,0),MATCH(D$1,中間シート!$A$2:$AZ$2,0))</f>
        <v/>
      </c>
      <c r="E2574" t="str">
        <f>IF(
A2574="","",
VLOOKUP(MOD(ROW(A2574)-2, 参照用!$J$12) + 1,参照用!$N$1:$P$50,2,0)
)</f>
        <v>注意サイン</v>
      </c>
      <c r="F2574" t="str">
        <f xml:space="preserve">
IF(A2574="","",
VLOOKUP(MOD(ROW(A2574)-2, 参照用!$J$12) + 1,参照用!$N$1:$P$50,3,0)
)</f>
        <v>ぼーっとする</v>
      </c>
      <c r="G2574">
        <f xml:space="preserve">
IF(A2574="","",
IFERROR(
INDEX(中間シート!$B:$CB,
MATCH(A2574&amp;B2574,中間シート!$A$1:$A$149,0),
MATCH(F2574,中間シート!$B$2:$CB$2,0)
),
"")
)</f>
        <v>0</v>
      </c>
      <c r="H2574">
        <f t="shared" si="120"/>
        <v>0</v>
      </c>
      <c r="I2574" t="str">
        <f t="shared" si="121"/>
        <v/>
      </c>
      <c r="J2574">
        <f xml:space="preserve">
_xlfn.SWITCH(E2574,
"良好サイン",H2574*VLOOKUP(F2574,参照用!$P$2:$Q$55,2,0),
"注意サイン",H2574*VLOOKUP(F2574,参照用!$P$2:$Q$55,2,0),
""
)</f>
        <v>0</v>
      </c>
      <c r="K2574" s="20">
        <f t="shared" si="122"/>
        <v>60</v>
      </c>
    </row>
    <row r="2575" spans="1:11" x14ac:dyDescent="0.2">
      <c r="A2575" s="8">
        <f>IF(INDEX(中間シート!B$1:B$149,QUOTIENT(ROW(A2575)-2, 参照用!$J$12) + 3,1)&gt;0,
INDEX(中間シート!B$1:B$149,QUOTIENT(ROW(A2575)-2, 参照用!$J$12) + 3,1),
"")</f>
        <v>46047</v>
      </c>
      <c r="B2575" s="8" t="str">
        <f>IF(INDEX(中間シート!D$1:D$149,QUOTIENT(ROW(B2575)-2, 参照用!$J$12) + 3,1)&gt;0,
INDEX(中間シート!D$1:D$149,QUOTIENT(ROW(B2575)-2, 参照用!$J$12) + 3,1),
"")</f>
        <v>昼</v>
      </c>
      <c r="C2575" s="8" t="str">
        <f>INDEX(中間シート!$A$1:$AZ$149,MATCH(A2575&amp;B2575,中間シート!$A$1:$A$149,0),MATCH(C$1,中間シート!$A$2:$AZ$2,0))</f>
        <v/>
      </c>
      <c r="D2575" s="8" t="str">
        <f>INDEX(中間シート!$A$1:$AZ$149,MATCH($A2575&amp;$B2575,中間シート!$A$1:$A$149,0),MATCH(D$1,中間シート!$A$2:$AZ$2,0))</f>
        <v/>
      </c>
      <c r="E2575" t="str">
        <f>IF(
A2575="","",
VLOOKUP(MOD(ROW(A2575)-2, 参照用!$J$12) + 1,参照用!$N$1:$P$50,2,0)
)</f>
        <v>注意サイン</v>
      </c>
      <c r="F2575" t="str">
        <f xml:space="preserve">
IF(A2575="","",
VLOOKUP(MOD(ROW(A2575)-2, 参照用!$J$12) + 1,参照用!$N$1:$P$50,3,0)
)</f>
        <v>協調性が低下</v>
      </c>
      <c r="G2575">
        <f xml:space="preserve">
IF(A2575="","",
IFERROR(
INDEX(中間シート!$B:$CB,
MATCH(A2575&amp;B2575,中間シート!$A$1:$A$149,0),
MATCH(F2575,中間シート!$B$2:$CB$2,0)
),
"")
)</f>
        <v>0</v>
      </c>
      <c r="H2575">
        <f t="shared" si="120"/>
        <v>0</v>
      </c>
      <c r="I2575" t="str">
        <f t="shared" si="121"/>
        <v/>
      </c>
      <c r="J2575">
        <f xml:space="preserve">
_xlfn.SWITCH(E2575,
"良好サイン",H2575*VLOOKUP(F2575,参照用!$P$2:$Q$55,2,0),
"注意サイン",H2575*VLOOKUP(F2575,参照用!$P$2:$Q$55,2,0),
""
)</f>
        <v>0</v>
      </c>
      <c r="K2575" s="20">
        <f t="shared" si="122"/>
        <v>60</v>
      </c>
    </row>
    <row r="2576" spans="1:11" x14ac:dyDescent="0.2">
      <c r="A2576" s="8">
        <f>IF(INDEX(中間シート!B$1:B$149,QUOTIENT(ROW(A2576)-2, 参照用!$J$12) + 3,1)&gt;0,
INDEX(中間シート!B$1:B$149,QUOTIENT(ROW(A2576)-2, 参照用!$J$12) + 3,1),
"")</f>
        <v>46047</v>
      </c>
      <c r="B2576" s="8" t="str">
        <f>IF(INDEX(中間シート!D$1:D$149,QUOTIENT(ROW(B2576)-2, 参照用!$J$12) + 3,1)&gt;0,
INDEX(中間シート!D$1:D$149,QUOTIENT(ROW(B2576)-2, 参照用!$J$12) + 3,1),
"")</f>
        <v>昼</v>
      </c>
      <c r="C2576" s="8" t="str">
        <f>INDEX(中間シート!$A$1:$AZ$149,MATCH(A2576&amp;B2576,中間シート!$A$1:$A$149,0),MATCH(C$1,中間シート!$A$2:$AZ$2,0))</f>
        <v/>
      </c>
      <c r="D2576" s="8" t="str">
        <f>INDEX(中間シート!$A$1:$AZ$149,MATCH($A2576&amp;$B2576,中間シート!$A$1:$A$149,0),MATCH(D$1,中間シート!$A$2:$AZ$2,0))</f>
        <v/>
      </c>
      <c r="E2576" t="str">
        <f>IF(
A2576="","",
VLOOKUP(MOD(ROW(A2576)-2, 参照用!$J$12) + 1,参照用!$N$1:$P$50,2,0)
)</f>
        <v>注意サイン</v>
      </c>
      <c r="F2576" t="str">
        <f xml:space="preserve">
IF(A2576="","",
VLOOKUP(MOD(ROW(A2576)-2, 参照用!$J$12) + 1,参照用!$N$1:$P$50,3,0)
)</f>
        <v>憂鬱</v>
      </c>
      <c r="G2576">
        <f xml:space="preserve">
IF(A2576="","",
IFERROR(
INDEX(中間シート!$B:$CB,
MATCH(A2576&amp;B2576,中間シート!$A$1:$A$149,0),
MATCH(F2576,中間シート!$B$2:$CB$2,0)
),
"")
)</f>
        <v>0</v>
      </c>
      <c r="H2576">
        <f t="shared" si="120"/>
        <v>0</v>
      </c>
      <c r="I2576" t="str">
        <f t="shared" si="121"/>
        <v/>
      </c>
      <c r="J2576">
        <f xml:space="preserve">
_xlfn.SWITCH(E2576,
"良好サイン",H2576*VLOOKUP(F2576,参照用!$P$2:$Q$55,2,0),
"注意サイン",H2576*VLOOKUP(F2576,参照用!$P$2:$Q$55,2,0),
""
)</f>
        <v>0</v>
      </c>
      <c r="K2576" s="20">
        <f t="shared" si="122"/>
        <v>60</v>
      </c>
    </row>
    <row r="2577" spans="1:11" x14ac:dyDescent="0.2">
      <c r="A2577" s="8">
        <f>IF(INDEX(中間シート!B$1:B$149,QUOTIENT(ROW(A2577)-2, 参照用!$J$12) + 3,1)&gt;0,
INDEX(中間シート!B$1:B$149,QUOTIENT(ROW(A2577)-2, 参照用!$J$12) + 3,1),
"")</f>
        <v>46047</v>
      </c>
      <c r="B2577" s="8" t="str">
        <f>IF(INDEX(中間シート!D$1:D$149,QUOTIENT(ROW(B2577)-2, 参照用!$J$12) + 3,1)&gt;0,
INDEX(中間シート!D$1:D$149,QUOTIENT(ROW(B2577)-2, 参照用!$J$12) + 3,1),
"")</f>
        <v>昼</v>
      </c>
      <c r="C2577" s="8" t="str">
        <f>INDEX(中間シート!$A$1:$AZ$149,MATCH(A2577&amp;B2577,中間シート!$A$1:$A$149,0),MATCH(C$1,中間シート!$A$2:$AZ$2,0))</f>
        <v/>
      </c>
      <c r="D2577" s="8" t="str">
        <f>INDEX(中間シート!$A$1:$AZ$149,MATCH($A2577&amp;$B2577,中間シート!$A$1:$A$149,0),MATCH(D$1,中間シート!$A$2:$AZ$2,0))</f>
        <v/>
      </c>
      <c r="E2577" t="str">
        <f>IF(
A2577="","",
VLOOKUP(MOD(ROW(A2577)-2, 参照用!$J$12) + 1,参照用!$N$1:$P$50,2,0)
)</f>
        <v>注意サイン</v>
      </c>
      <c r="F2577" t="str">
        <f xml:space="preserve">
IF(A2577="","",
VLOOKUP(MOD(ROW(A2577)-2, 参照用!$J$12) + 1,参照用!$N$1:$P$50,3,0)
)</f>
        <v>やる気が無い</v>
      </c>
      <c r="G2577">
        <f xml:space="preserve">
IF(A2577="","",
IFERROR(
INDEX(中間シート!$B:$CB,
MATCH(A2577&amp;B2577,中間シート!$A$1:$A$149,0),
MATCH(F2577,中間シート!$B$2:$CB$2,0)
),
"")
)</f>
        <v>0</v>
      </c>
      <c r="H2577">
        <f t="shared" si="120"/>
        <v>0</v>
      </c>
      <c r="I2577" t="str">
        <f t="shared" si="121"/>
        <v/>
      </c>
      <c r="J2577">
        <f xml:space="preserve">
_xlfn.SWITCH(E2577,
"良好サイン",H2577*VLOOKUP(F2577,参照用!$P$2:$Q$55,2,0),
"注意サイン",H2577*VLOOKUP(F2577,参照用!$P$2:$Q$55,2,0),
""
)</f>
        <v>0</v>
      </c>
      <c r="K2577" s="20">
        <f t="shared" si="122"/>
        <v>60</v>
      </c>
    </row>
    <row r="2578" spans="1:11" x14ac:dyDescent="0.2">
      <c r="A2578" s="8">
        <f>IF(INDEX(中間シート!B$1:B$149,QUOTIENT(ROW(A2578)-2, 参照用!$J$12) + 3,1)&gt;0,
INDEX(中間シート!B$1:B$149,QUOTIENT(ROW(A2578)-2, 参照用!$J$12) + 3,1),
"")</f>
        <v>46047</v>
      </c>
      <c r="B2578" s="8" t="str">
        <f>IF(INDEX(中間シート!D$1:D$149,QUOTIENT(ROW(B2578)-2, 参照用!$J$12) + 3,1)&gt;0,
INDEX(中間シート!D$1:D$149,QUOTIENT(ROW(B2578)-2, 参照用!$J$12) + 3,1),
"")</f>
        <v>昼</v>
      </c>
      <c r="C2578" s="8" t="str">
        <f>INDEX(中間シート!$A$1:$AZ$149,MATCH(A2578&amp;B2578,中間シート!$A$1:$A$149,0),MATCH(C$1,中間シート!$A$2:$AZ$2,0))</f>
        <v/>
      </c>
      <c r="D2578" s="8" t="str">
        <f>INDEX(中間シート!$A$1:$AZ$149,MATCH($A2578&amp;$B2578,中間シート!$A$1:$A$149,0),MATCH(D$1,中間シート!$A$2:$AZ$2,0))</f>
        <v/>
      </c>
      <c r="E2578" t="str">
        <f>IF(
A2578="","",
VLOOKUP(MOD(ROW(A2578)-2, 参照用!$J$12) + 1,参照用!$N$1:$P$50,2,0)
)</f>
        <v>注意サイン</v>
      </c>
      <c r="F2578" t="str">
        <f xml:space="preserve">
IF(A2578="","",
VLOOKUP(MOD(ROW(A2578)-2, 参照用!$J$12) + 1,参照用!$N$1:$P$50,3,0)
)</f>
        <v>物忘れ</v>
      </c>
      <c r="G2578">
        <f xml:space="preserve">
IF(A2578="","",
IFERROR(
INDEX(中間シート!$B:$CB,
MATCH(A2578&amp;B2578,中間シート!$A$1:$A$149,0),
MATCH(F2578,中間シート!$B$2:$CB$2,0)
),
"")
)</f>
        <v>0</v>
      </c>
      <c r="H2578">
        <f t="shared" si="120"/>
        <v>0</v>
      </c>
      <c r="I2578" t="str">
        <f t="shared" si="121"/>
        <v/>
      </c>
      <c r="J2578">
        <f xml:space="preserve">
_xlfn.SWITCH(E2578,
"良好サイン",H2578*VLOOKUP(F2578,参照用!$P$2:$Q$55,2,0),
"注意サイン",H2578*VLOOKUP(F2578,参照用!$P$2:$Q$55,2,0),
""
)</f>
        <v>0</v>
      </c>
      <c r="K2578" s="20">
        <f t="shared" si="122"/>
        <v>60</v>
      </c>
    </row>
    <row r="2579" spans="1:11" x14ac:dyDescent="0.2">
      <c r="A2579" s="8">
        <f>IF(INDEX(中間シート!B$1:B$149,QUOTIENT(ROW(A2579)-2, 参照用!$J$12) + 3,1)&gt;0,
INDEX(中間シート!B$1:B$149,QUOTIENT(ROW(A2579)-2, 参照用!$J$12) + 3,1),
"")</f>
        <v>46047</v>
      </c>
      <c r="B2579" s="8" t="str">
        <f>IF(INDEX(中間シート!D$1:D$149,QUOTIENT(ROW(B2579)-2, 参照用!$J$12) + 3,1)&gt;0,
INDEX(中間シート!D$1:D$149,QUOTIENT(ROW(B2579)-2, 参照用!$J$12) + 3,1),
"")</f>
        <v>昼</v>
      </c>
      <c r="C2579" s="8" t="str">
        <f>INDEX(中間シート!$A$1:$AZ$149,MATCH(A2579&amp;B2579,中間シート!$A$1:$A$149,0),MATCH(C$1,中間シート!$A$2:$AZ$2,0))</f>
        <v/>
      </c>
      <c r="D2579" s="8" t="str">
        <f>INDEX(中間シート!$A$1:$AZ$149,MATCH($A2579&amp;$B2579,中間シート!$A$1:$A$149,0),MATCH(D$1,中間シート!$A$2:$AZ$2,0))</f>
        <v/>
      </c>
      <c r="E2579" t="str">
        <f>IF(
A2579="","",
VLOOKUP(MOD(ROW(A2579)-2, 参照用!$J$12) + 1,参照用!$N$1:$P$50,2,0)
)</f>
        <v>悪化サイン</v>
      </c>
      <c r="F2579" t="str">
        <f xml:space="preserve">
IF(A2579="","",
VLOOKUP(MOD(ROW(A2579)-2, 参照用!$J$12) + 1,参照用!$N$1:$P$50,3,0)
)</f>
        <v>イライラ</v>
      </c>
      <c r="G2579">
        <f xml:space="preserve">
IF(A2579="","",
IFERROR(
INDEX(中間シート!$B:$CB,
MATCH(A2579&amp;B2579,中間シート!$A$1:$A$149,0),
MATCH(F2579,中間シート!$B$2:$CB$2,0)
),
"")
)</f>
        <v>0</v>
      </c>
      <c r="H2579">
        <f t="shared" si="120"/>
        <v>0</v>
      </c>
      <c r="I2579" t="str">
        <f t="shared" si="121"/>
        <v/>
      </c>
      <c r="J2579" t="str">
        <f xml:space="preserve">
_xlfn.SWITCH(E2579,
"良好サイン",H2579*VLOOKUP(F2579,参照用!$P$2:$Q$55,2,0),
"注意サイン",H2579*VLOOKUP(F2579,参照用!$P$2:$Q$55,2,0),
""
)</f>
        <v/>
      </c>
      <c r="K2579" s="20">
        <f t="shared" si="122"/>
        <v>60</v>
      </c>
    </row>
    <row r="2580" spans="1:11" x14ac:dyDescent="0.2">
      <c r="A2580" s="8">
        <f>IF(INDEX(中間シート!B$1:B$149,QUOTIENT(ROW(A2580)-2, 参照用!$J$12) + 3,1)&gt;0,
INDEX(中間シート!B$1:B$149,QUOTIENT(ROW(A2580)-2, 参照用!$J$12) + 3,1),
"")</f>
        <v>46047</v>
      </c>
      <c r="B2580" s="8" t="str">
        <f>IF(INDEX(中間シート!D$1:D$149,QUOTIENT(ROW(B2580)-2, 参照用!$J$12) + 3,1)&gt;0,
INDEX(中間シート!D$1:D$149,QUOTIENT(ROW(B2580)-2, 参照用!$J$12) + 3,1),
"")</f>
        <v>昼</v>
      </c>
      <c r="C2580" s="8" t="str">
        <f>INDEX(中間シート!$A$1:$AZ$149,MATCH(A2580&amp;B2580,中間シート!$A$1:$A$149,0),MATCH(C$1,中間シート!$A$2:$AZ$2,0))</f>
        <v/>
      </c>
      <c r="D2580" s="8" t="str">
        <f>INDEX(中間シート!$A$1:$AZ$149,MATCH($A2580&amp;$B2580,中間シート!$A$1:$A$149,0),MATCH(D$1,中間シート!$A$2:$AZ$2,0))</f>
        <v/>
      </c>
      <c r="E2580" t="str">
        <f>IF(
A2580="","",
VLOOKUP(MOD(ROW(A2580)-2, 参照用!$J$12) + 1,参照用!$N$1:$P$50,2,0)
)</f>
        <v>悪化サイン</v>
      </c>
      <c r="F2580" t="str">
        <f xml:space="preserve">
IF(A2580="","",
VLOOKUP(MOD(ROW(A2580)-2, 参照用!$J$12) + 1,参照用!$N$1:$P$50,3,0)
)</f>
        <v>恐怖心</v>
      </c>
      <c r="G2580">
        <f xml:space="preserve">
IF(A2580="","",
IFERROR(
INDEX(中間シート!$B:$CB,
MATCH(A2580&amp;B2580,中間シート!$A$1:$A$149,0),
MATCH(F2580,中間シート!$B$2:$CB$2,0)
),
"")
)</f>
        <v>0</v>
      </c>
      <c r="H2580">
        <f t="shared" si="120"/>
        <v>0</v>
      </c>
      <c r="I2580" t="str">
        <f t="shared" si="121"/>
        <v/>
      </c>
      <c r="J2580" t="str">
        <f xml:space="preserve">
_xlfn.SWITCH(E2580,
"良好サイン",H2580*VLOOKUP(F2580,参照用!$P$2:$Q$55,2,0),
"注意サイン",H2580*VLOOKUP(F2580,参照用!$P$2:$Q$55,2,0),
""
)</f>
        <v/>
      </c>
      <c r="K2580" s="20">
        <f t="shared" si="122"/>
        <v>60</v>
      </c>
    </row>
    <row r="2581" spans="1:11" x14ac:dyDescent="0.2">
      <c r="A2581" s="8">
        <f>IF(INDEX(中間シート!B$1:B$149,QUOTIENT(ROW(A2581)-2, 参照用!$J$12) + 3,1)&gt;0,
INDEX(中間シート!B$1:B$149,QUOTIENT(ROW(A2581)-2, 参照用!$J$12) + 3,1),
"")</f>
        <v>46047</v>
      </c>
      <c r="B2581" s="8" t="str">
        <f>IF(INDEX(中間シート!D$1:D$149,QUOTIENT(ROW(B2581)-2, 参照用!$J$12) + 3,1)&gt;0,
INDEX(中間シート!D$1:D$149,QUOTIENT(ROW(B2581)-2, 参照用!$J$12) + 3,1),
"")</f>
        <v>昼</v>
      </c>
      <c r="C2581" s="8" t="str">
        <f>INDEX(中間シート!$A$1:$AZ$149,MATCH(A2581&amp;B2581,中間シート!$A$1:$A$149,0),MATCH(C$1,中間シート!$A$2:$AZ$2,0))</f>
        <v/>
      </c>
      <c r="D2581" s="8" t="str">
        <f>INDEX(中間シート!$A$1:$AZ$149,MATCH($A2581&amp;$B2581,中間シート!$A$1:$A$149,0),MATCH(D$1,中間シート!$A$2:$AZ$2,0))</f>
        <v/>
      </c>
      <c r="E2581" t="str">
        <f>IF(
A2581="","",
VLOOKUP(MOD(ROW(A2581)-2, 参照用!$J$12) + 1,参照用!$N$1:$P$50,2,0)
)</f>
        <v>悪化サイン</v>
      </c>
      <c r="F2581" t="str">
        <f xml:space="preserve">
IF(A2581="","",
VLOOKUP(MOD(ROW(A2581)-2, 参照用!$J$12) + 1,参照用!$N$1:$P$50,3,0)
)</f>
        <v>外出不可</v>
      </c>
      <c r="G2581">
        <f xml:space="preserve">
IF(A2581="","",
IFERROR(
INDEX(中間シート!$B:$CB,
MATCH(A2581&amp;B2581,中間シート!$A$1:$A$149,0),
MATCH(F2581,中間シート!$B$2:$CB$2,0)
),
"")
)</f>
        <v>0</v>
      </c>
      <c r="H2581">
        <f t="shared" si="120"/>
        <v>0</v>
      </c>
      <c r="I2581" t="str">
        <f t="shared" si="121"/>
        <v/>
      </c>
      <c r="J2581" t="str">
        <f xml:space="preserve">
_xlfn.SWITCH(E2581,
"良好サイン",H2581*VLOOKUP(F2581,参照用!$P$2:$Q$55,2,0),
"注意サイン",H2581*VLOOKUP(F2581,参照用!$P$2:$Q$55,2,0),
""
)</f>
        <v/>
      </c>
      <c r="K2581" s="20">
        <f t="shared" si="122"/>
        <v>60</v>
      </c>
    </row>
    <row r="2582" spans="1:11" x14ac:dyDescent="0.2">
      <c r="A2582" s="8">
        <f>IF(INDEX(中間シート!B$1:B$149,QUOTIENT(ROW(A2582)-2, 参照用!$J$12) + 3,1)&gt;0,
INDEX(中間シート!B$1:B$149,QUOTIENT(ROW(A2582)-2, 参照用!$J$12) + 3,1),
"")</f>
        <v>46047</v>
      </c>
      <c r="B2582" s="8" t="str">
        <f>IF(INDEX(中間シート!D$1:D$149,QUOTIENT(ROW(B2582)-2, 参照用!$J$12) + 3,1)&gt;0,
INDEX(中間シート!D$1:D$149,QUOTIENT(ROW(B2582)-2, 参照用!$J$12) + 3,1),
"")</f>
        <v>昼</v>
      </c>
      <c r="C2582" s="8" t="str">
        <f>INDEX(中間シート!$A$1:$AZ$149,MATCH(A2582&amp;B2582,中間シート!$A$1:$A$149,0),MATCH(C$1,中間シート!$A$2:$AZ$2,0))</f>
        <v/>
      </c>
      <c r="D2582" s="8" t="str">
        <f>INDEX(中間シート!$A$1:$AZ$149,MATCH($A2582&amp;$B2582,中間シート!$A$1:$A$149,0),MATCH(D$1,中間シート!$A$2:$AZ$2,0))</f>
        <v/>
      </c>
      <c r="E2582" t="str">
        <f>IF(
A2582="","",
VLOOKUP(MOD(ROW(A2582)-2, 参照用!$J$12) + 1,参照用!$N$1:$P$50,2,0)
)</f>
        <v>悪化サイン</v>
      </c>
      <c r="F2582" t="str">
        <f xml:space="preserve">
IF(A2582="","",
VLOOKUP(MOD(ROW(A2582)-2, 参照用!$J$12) + 1,参照用!$N$1:$P$50,3,0)
)</f>
        <v>思考不能</v>
      </c>
      <c r="G2582">
        <f xml:space="preserve">
IF(A2582="","",
IFERROR(
INDEX(中間シート!$B:$CB,
MATCH(A2582&amp;B2582,中間シート!$A$1:$A$149,0),
MATCH(F2582,中間シート!$B$2:$CB$2,0)
),
"")
)</f>
        <v>0</v>
      </c>
      <c r="H2582">
        <f t="shared" si="120"/>
        <v>0</v>
      </c>
      <c r="I2582" t="str">
        <f t="shared" si="121"/>
        <v/>
      </c>
      <c r="J2582" t="str">
        <f xml:space="preserve">
_xlfn.SWITCH(E2582,
"良好サイン",H2582*VLOOKUP(F2582,参照用!$P$2:$Q$55,2,0),
"注意サイン",H2582*VLOOKUP(F2582,参照用!$P$2:$Q$55,2,0),
""
)</f>
        <v/>
      </c>
      <c r="K2582" s="20">
        <f t="shared" si="122"/>
        <v>60</v>
      </c>
    </row>
    <row r="2583" spans="1:11" x14ac:dyDescent="0.2">
      <c r="A2583" s="8">
        <f>IF(INDEX(中間シート!B$1:B$149,QUOTIENT(ROW(A2583)-2, 参照用!$J$12) + 3,1)&gt;0,
INDEX(中間シート!B$1:B$149,QUOTIENT(ROW(A2583)-2, 参照用!$J$12) + 3,1),
"")</f>
        <v>46047</v>
      </c>
      <c r="B2583" s="8" t="str">
        <f>IF(INDEX(中間シート!D$1:D$149,QUOTIENT(ROW(B2583)-2, 参照用!$J$12) + 3,1)&gt;0,
INDEX(中間シート!D$1:D$149,QUOTIENT(ROW(B2583)-2, 参照用!$J$12) + 3,1),
"")</f>
        <v>昼</v>
      </c>
      <c r="C2583" s="8" t="str">
        <f>INDEX(中間シート!$A$1:$AZ$149,MATCH(A2583&amp;B2583,中間シート!$A$1:$A$149,0),MATCH(C$1,中間シート!$A$2:$AZ$2,0))</f>
        <v/>
      </c>
      <c r="D2583" s="8" t="str">
        <f>INDEX(中間シート!$A$1:$AZ$149,MATCH($A2583&amp;$B2583,中間シート!$A$1:$A$149,0),MATCH(D$1,中間シート!$A$2:$AZ$2,0))</f>
        <v/>
      </c>
      <c r="E2583" t="str">
        <f>IF(
A2583="","",
VLOOKUP(MOD(ROW(A2583)-2, 参照用!$J$12) + 1,参照用!$N$1:$P$50,2,0)
)</f>
        <v>悪化サイン</v>
      </c>
      <c r="F2583" t="str">
        <f xml:space="preserve">
IF(A2583="","",
VLOOKUP(MOD(ROW(A2583)-2, 参照用!$J$12) + 1,参照用!$N$1:$P$50,3,0)
)</f>
        <v>人間不信</v>
      </c>
      <c r="G2583">
        <f xml:space="preserve">
IF(A2583="","",
IFERROR(
INDEX(中間シート!$B:$CB,
MATCH(A2583&amp;B2583,中間シート!$A$1:$A$149,0),
MATCH(F2583,中間シート!$B$2:$CB$2,0)
),
"")
)</f>
        <v>0</v>
      </c>
      <c r="H2583">
        <f t="shared" si="120"/>
        <v>0</v>
      </c>
      <c r="I2583" t="str">
        <f t="shared" si="121"/>
        <v/>
      </c>
      <c r="J2583" t="str">
        <f xml:space="preserve">
_xlfn.SWITCH(E2583,
"良好サイン",H2583*VLOOKUP(F2583,参照用!$P$2:$Q$55,2,0),
"注意サイン",H2583*VLOOKUP(F2583,参照用!$P$2:$Q$55,2,0),
""
)</f>
        <v/>
      </c>
      <c r="K2583" s="20">
        <f t="shared" si="122"/>
        <v>60</v>
      </c>
    </row>
    <row r="2584" spans="1:11" x14ac:dyDescent="0.2">
      <c r="A2584" s="8">
        <f>IF(INDEX(中間シート!B$1:B$149,QUOTIENT(ROW(A2584)-2, 参照用!$J$12) + 3,1)&gt;0,
INDEX(中間シート!B$1:B$149,QUOTIENT(ROW(A2584)-2, 参照用!$J$12) + 3,1),
"")</f>
        <v>46047</v>
      </c>
      <c r="B2584" s="8" t="str">
        <f>IF(INDEX(中間シート!D$1:D$149,QUOTIENT(ROW(B2584)-2, 参照用!$J$12) + 3,1)&gt;0,
INDEX(中間シート!D$1:D$149,QUOTIENT(ROW(B2584)-2, 参照用!$J$12) + 3,1),
"")</f>
        <v>昼</v>
      </c>
      <c r="C2584" s="8" t="str">
        <f>INDEX(中間シート!$A$1:$AZ$149,MATCH(A2584&amp;B2584,中間シート!$A$1:$A$149,0),MATCH(C$1,中間シート!$A$2:$AZ$2,0))</f>
        <v/>
      </c>
      <c r="D2584" s="8" t="str">
        <f>INDEX(中間シート!$A$1:$AZ$149,MATCH($A2584&amp;$B2584,中間シート!$A$1:$A$149,0),MATCH(D$1,中間シート!$A$2:$AZ$2,0))</f>
        <v/>
      </c>
      <c r="E2584" t="str">
        <f>IF(
A2584="","",
VLOOKUP(MOD(ROW(A2584)-2, 参照用!$J$12) + 1,参照用!$N$1:$P$50,2,0)
)</f>
        <v>悪化サイン</v>
      </c>
      <c r="F2584" t="str">
        <f xml:space="preserve">
IF(A2584="","",
VLOOKUP(MOD(ROW(A2584)-2, 参照用!$J$12) + 1,参照用!$N$1:$P$50,3,0)
)</f>
        <v>破壊衝動</v>
      </c>
      <c r="G2584">
        <f xml:space="preserve">
IF(A2584="","",
IFERROR(
INDEX(中間シート!$B:$CB,
MATCH(A2584&amp;B2584,中間シート!$A$1:$A$149,0),
MATCH(F2584,中間シート!$B$2:$CB$2,0)
),
"")
)</f>
        <v>0</v>
      </c>
      <c r="H2584">
        <f t="shared" si="120"/>
        <v>0</v>
      </c>
      <c r="I2584" t="str">
        <f t="shared" si="121"/>
        <v/>
      </c>
      <c r="J2584" t="str">
        <f xml:space="preserve">
_xlfn.SWITCH(E2584,
"良好サイン",H2584*VLOOKUP(F2584,参照用!$P$2:$Q$55,2,0),
"注意サイン",H2584*VLOOKUP(F2584,参照用!$P$2:$Q$55,2,0),
""
)</f>
        <v/>
      </c>
      <c r="K2584" s="20">
        <f t="shared" si="122"/>
        <v>60</v>
      </c>
    </row>
    <row r="2585" spans="1:11" x14ac:dyDescent="0.2">
      <c r="A2585" s="8">
        <f>IF(INDEX(中間シート!B$1:B$149,QUOTIENT(ROW(A2585)-2, 参照用!$J$12) + 3,1)&gt;0,
INDEX(中間シート!B$1:B$149,QUOTIENT(ROW(A2585)-2, 参照用!$J$12) + 3,1),
"")</f>
        <v>46047</v>
      </c>
      <c r="B2585" s="8" t="str">
        <f>IF(INDEX(中間シート!D$1:D$149,QUOTIENT(ROW(B2585)-2, 参照用!$J$12) + 3,1)&gt;0,
INDEX(中間シート!D$1:D$149,QUOTIENT(ROW(B2585)-2, 参照用!$J$12) + 3,1),
"")</f>
        <v>昼</v>
      </c>
      <c r="C2585" s="8" t="str">
        <f>INDEX(中間シート!$A$1:$AZ$149,MATCH(A2585&amp;B2585,中間シート!$A$1:$A$149,0),MATCH(C$1,中間シート!$A$2:$AZ$2,0))</f>
        <v/>
      </c>
      <c r="D2585" s="8" t="str">
        <f>INDEX(中間シート!$A$1:$AZ$149,MATCH($A2585&amp;$B2585,中間シート!$A$1:$A$149,0),MATCH(D$1,中間シート!$A$2:$AZ$2,0))</f>
        <v/>
      </c>
      <c r="E2585" t="str">
        <f>IF(
A2585="","",
VLOOKUP(MOD(ROW(A2585)-2, 参照用!$J$12) + 1,参照用!$N$1:$P$50,2,0)
)</f>
        <v>リカバリー</v>
      </c>
      <c r="F2585" t="str">
        <f xml:space="preserve">
IF(A2585="","",
VLOOKUP(MOD(ROW(A2585)-2, 参照用!$J$12) + 1,参照用!$N$1:$P$50,3,0)
)</f>
        <v>ストレッチ</v>
      </c>
      <c r="G2585">
        <f xml:space="preserve">
IF(A2585="","",
IFERROR(
INDEX(中間シート!$B:$CB,
MATCH(A2585&amp;B2585,中間シート!$A$1:$A$149,0),
MATCH(F2585,中間シート!$B$2:$CB$2,0)
),
"")
)</f>
        <v>0</v>
      </c>
      <c r="H2585">
        <f t="shared" si="120"/>
        <v>0</v>
      </c>
      <c r="I2585" t="str">
        <f t="shared" si="121"/>
        <v/>
      </c>
      <c r="J2585" t="str">
        <f xml:space="preserve">
_xlfn.SWITCH(E2585,
"良好サイン",H2585*VLOOKUP(F2585,参照用!$P$2:$Q$55,2,0),
"注意サイン",H2585*VLOOKUP(F2585,参照用!$P$2:$Q$55,2,0),
""
)</f>
        <v/>
      </c>
      <c r="K2585" s="20">
        <f t="shared" si="122"/>
        <v>60</v>
      </c>
    </row>
    <row r="2586" spans="1:11" x14ac:dyDescent="0.2">
      <c r="A2586" s="8">
        <f>IF(INDEX(中間シート!B$1:B$149,QUOTIENT(ROW(A2586)-2, 参照用!$J$12) + 3,1)&gt;0,
INDEX(中間シート!B$1:B$149,QUOTIENT(ROW(A2586)-2, 参照用!$J$12) + 3,1),
"")</f>
        <v>46047</v>
      </c>
      <c r="B2586" s="8" t="str">
        <f>IF(INDEX(中間シート!D$1:D$149,QUOTIENT(ROW(B2586)-2, 参照用!$J$12) + 3,1)&gt;0,
INDEX(中間シート!D$1:D$149,QUOTIENT(ROW(B2586)-2, 参照用!$J$12) + 3,1),
"")</f>
        <v>昼</v>
      </c>
      <c r="C2586" s="8" t="str">
        <f>INDEX(中間シート!$A$1:$AZ$149,MATCH(A2586&amp;B2586,中間シート!$A$1:$A$149,0),MATCH(C$1,中間シート!$A$2:$AZ$2,0))</f>
        <v/>
      </c>
      <c r="D2586" s="8" t="str">
        <f>INDEX(中間シート!$A$1:$AZ$149,MATCH($A2586&amp;$B2586,中間シート!$A$1:$A$149,0),MATCH(D$1,中間シート!$A$2:$AZ$2,0))</f>
        <v/>
      </c>
      <c r="E2586" t="str">
        <f>IF(
A2586="","",
VLOOKUP(MOD(ROW(A2586)-2, 参照用!$J$12) + 1,参照用!$N$1:$P$50,2,0)
)</f>
        <v>リカバリー</v>
      </c>
      <c r="F2586" t="str">
        <f xml:space="preserve">
IF(A2586="","",
VLOOKUP(MOD(ROW(A2586)-2, 参照用!$J$12) + 1,参照用!$N$1:$P$50,3,0)
)</f>
        <v>仮眠</v>
      </c>
      <c r="G2586">
        <f xml:space="preserve">
IF(A2586="","",
IFERROR(
INDEX(中間シート!$B:$CB,
MATCH(A2586&amp;B2586,中間シート!$A$1:$A$149,0),
MATCH(F2586,中間シート!$B$2:$CB$2,0)
),
"")
)</f>
        <v>0</v>
      </c>
      <c r="H2586">
        <f t="shared" si="120"/>
        <v>0</v>
      </c>
      <c r="I2586" t="str">
        <f t="shared" si="121"/>
        <v/>
      </c>
      <c r="J2586" t="str">
        <f xml:space="preserve">
_xlfn.SWITCH(E2586,
"良好サイン",H2586*VLOOKUP(F2586,参照用!$P$2:$Q$55,2,0),
"注意サイン",H2586*VLOOKUP(F2586,参照用!$P$2:$Q$55,2,0),
""
)</f>
        <v/>
      </c>
      <c r="K2586" s="20">
        <f t="shared" si="122"/>
        <v>60</v>
      </c>
    </row>
    <row r="2587" spans="1:11" x14ac:dyDescent="0.2">
      <c r="A2587" s="8">
        <f>IF(INDEX(中間シート!B$1:B$149,QUOTIENT(ROW(A2587)-2, 参照用!$J$12) + 3,1)&gt;0,
INDEX(中間シート!B$1:B$149,QUOTIENT(ROW(A2587)-2, 参照用!$J$12) + 3,1),
"")</f>
        <v>46047</v>
      </c>
      <c r="B2587" s="8" t="str">
        <f>IF(INDEX(中間シート!D$1:D$149,QUOTIENT(ROW(B2587)-2, 参照用!$J$12) + 3,1)&gt;0,
INDEX(中間シート!D$1:D$149,QUOTIENT(ROW(B2587)-2, 参照用!$J$12) + 3,1),
"")</f>
        <v>昼</v>
      </c>
      <c r="C2587" s="8" t="str">
        <f>INDEX(中間シート!$A$1:$AZ$149,MATCH(A2587&amp;B2587,中間シート!$A$1:$A$149,0),MATCH(C$1,中間シート!$A$2:$AZ$2,0))</f>
        <v/>
      </c>
      <c r="D2587" s="8" t="str">
        <f>INDEX(中間シート!$A$1:$AZ$149,MATCH($A2587&amp;$B2587,中間シート!$A$1:$A$149,0),MATCH(D$1,中間シート!$A$2:$AZ$2,0))</f>
        <v/>
      </c>
      <c r="E2587" t="str">
        <f>IF(
A2587="","",
VLOOKUP(MOD(ROW(A2587)-2, 参照用!$J$12) + 1,参照用!$N$1:$P$50,2,0)
)</f>
        <v>リカバリー</v>
      </c>
      <c r="F2587" t="str">
        <f xml:space="preserve">
IF(A2587="","",
VLOOKUP(MOD(ROW(A2587)-2, 参照用!$J$12) + 1,参照用!$N$1:$P$50,3,0)
)</f>
        <v>音楽</v>
      </c>
      <c r="G2587">
        <f xml:space="preserve">
IF(A2587="","",
IFERROR(
INDEX(中間シート!$B:$CB,
MATCH(A2587&amp;B2587,中間シート!$A$1:$A$149,0),
MATCH(F2587,中間シート!$B$2:$CB$2,0)
),
"")
)</f>
        <v>0</v>
      </c>
      <c r="H2587">
        <f t="shared" si="120"/>
        <v>0</v>
      </c>
      <c r="I2587" t="str">
        <f t="shared" si="121"/>
        <v/>
      </c>
      <c r="J2587" t="str">
        <f xml:space="preserve">
_xlfn.SWITCH(E2587,
"良好サイン",H2587*VLOOKUP(F2587,参照用!$P$2:$Q$55,2,0),
"注意サイン",H2587*VLOOKUP(F2587,参照用!$P$2:$Q$55,2,0),
""
)</f>
        <v/>
      </c>
      <c r="K2587" s="20">
        <f t="shared" si="122"/>
        <v>60</v>
      </c>
    </row>
    <row r="2588" spans="1:11" x14ac:dyDescent="0.2">
      <c r="A2588" s="8">
        <f>IF(INDEX(中間シート!B$1:B$149,QUOTIENT(ROW(A2588)-2, 参照用!$J$12) + 3,1)&gt;0,
INDEX(中間シート!B$1:B$149,QUOTIENT(ROW(A2588)-2, 参照用!$J$12) + 3,1),
"")</f>
        <v>46047</v>
      </c>
      <c r="B2588" s="8" t="str">
        <f>IF(INDEX(中間シート!D$1:D$149,QUOTIENT(ROW(B2588)-2, 参照用!$J$12) + 3,1)&gt;0,
INDEX(中間シート!D$1:D$149,QUOTIENT(ROW(B2588)-2, 参照用!$J$12) + 3,1),
"")</f>
        <v>昼</v>
      </c>
      <c r="C2588" s="8" t="str">
        <f>INDEX(中間シート!$A$1:$AZ$149,MATCH(A2588&amp;B2588,中間シート!$A$1:$A$149,0),MATCH(C$1,中間シート!$A$2:$AZ$2,0))</f>
        <v/>
      </c>
      <c r="D2588" s="8" t="str">
        <f>INDEX(中間シート!$A$1:$AZ$149,MATCH($A2588&amp;$B2588,中間シート!$A$1:$A$149,0),MATCH(D$1,中間シート!$A$2:$AZ$2,0))</f>
        <v/>
      </c>
      <c r="E2588" t="str">
        <f>IF(
A2588="","",
VLOOKUP(MOD(ROW(A2588)-2, 参照用!$J$12) + 1,参照用!$N$1:$P$50,2,0)
)</f>
        <v>リカバリー</v>
      </c>
      <c r="F2588" t="str">
        <f xml:space="preserve">
IF(A2588="","",
VLOOKUP(MOD(ROW(A2588)-2, 参照用!$J$12) + 1,参照用!$N$1:$P$50,3,0)
)</f>
        <v>頓服</v>
      </c>
      <c r="G2588">
        <f xml:space="preserve">
IF(A2588="","",
IFERROR(
INDEX(中間シート!$B:$CB,
MATCH(A2588&amp;B2588,中間シート!$A$1:$A$149,0),
MATCH(F2588,中間シート!$B$2:$CB$2,0)
),
"")
)</f>
        <v>0</v>
      </c>
      <c r="H2588">
        <f t="shared" si="120"/>
        <v>0</v>
      </c>
      <c r="I2588" t="str">
        <f t="shared" si="121"/>
        <v/>
      </c>
      <c r="J2588" t="str">
        <f xml:space="preserve">
_xlfn.SWITCH(E2588,
"良好サイン",H2588*VLOOKUP(F2588,参照用!$P$2:$Q$55,2,0),
"注意サイン",H2588*VLOOKUP(F2588,参照用!$P$2:$Q$55,2,0),
""
)</f>
        <v/>
      </c>
      <c r="K2588" s="20">
        <f t="shared" si="122"/>
        <v>60</v>
      </c>
    </row>
    <row r="2589" spans="1:11" x14ac:dyDescent="0.2">
      <c r="A2589" s="8">
        <f>IF(INDEX(中間シート!B$1:B$149,QUOTIENT(ROW(A2589)-2, 参照用!$J$12) + 3,1)&gt;0,
INDEX(中間シート!B$1:B$149,QUOTIENT(ROW(A2589)-2, 参照用!$J$12) + 3,1),
"")</f>
        <v>46047</v>
      </c>
      <c r="B2589" s="8" t="str">
        <f>IF(INDEX(中間シート!D$1:D$149,QUOTIENT(ROW(B2589)-2, 参照用!$J$12) + 3,1)&gt;0,
INDEX(中間シート!D$1:D$149,QUOTIENT(ROW(B2589)-2, 参照用!$J$12) + 3,1),
"")</f>
        <v>昼</v>
      </c>
      <c r="C2589" s="8" t="str">
        <f>INDEX(中間シート!$A$1:$AZ$149,MATCH(A2589&amp;B2589,中間シート!$A$1:$A$149,0),MATCH(C$1,中間シート!$A$2:$AZ$2,0))</f>
        <v/>
      </c>
      <c r="D2589" s="8" t="str">
        <f>INDEX(中間シート!$A$1:$AZ$149,MATCH($A2589&amp;$B2589,中間シート!$A$1:$A$149,0),MATCH(D$1,中間シート!$A$2:$AZ$2,0))</f>
        <v/>
      </c>
      <c r="E2589" t="str">
        <f>IF(
A2589="","",
VLOOKUP(MOD(ROW(A2589)-2, 参照用!$J$12) + 1,参照用!$N$1:$P$50,2,0)
)</f>
        <v>リカバリー</v>
      </c>
      <c r="F2589" t="str">
        <f xml:space="preserve">
IF(A2589="","",
VLOOKUP(MOD(ROW(A2589)-2, 参照用!$J$12) + 1,参照用!$N$1:$P$50,3,0)
)</f>
        <v>散歩</v>
      </c>
      <c r="G2589">
        <f xml:space="preserve">
IF(A2589="","",
IFERROR(
INDEX(中間シート!$B:$CB,
MATCH(A2589&amp;B2589,中間シート!$A$1:$A$149,0),
MATCH(F2589,中間シート!$B$2:$CB$2,0)
),
"")
)</f>
        <v>0</v>
      </c>
      <c r="H2589">
        <f t="shared" si="120"/>
        <v>0</v>
      </c>
      <c r="I2589" t="str">
        <f t="shared" si="121"/>
        <v/>
      </c>
      <c r="J2589" t="str">
        <f xml:space="preserve">
_xlfn.SWITCH(E2589,
"良好サイン",H2589*VLOOKUP(F2589,参照用!$P$2:$Q$55,2,0),
"注意サイン",H2589*VLOOKUP(F2589,参照用!$P$2:$Q$55,2,0),
""
)</f>
        <v/>
      </c>
      <c r="K2589" s="20">
        <f t="shared" si="122"/>
        <v>60</v>
      </c>
    </row>
    <row r="2590" spans="1:11" x14ac:dyDescent="0.2">
      <c r="A2590" s="8">
        <f>IF(INDEX(中間シート!B$1:B$149,QUOTIENT(ROW(A2590)-2, 参照用!$J$12) + 3,1)&gt;0,
INDEX(中間シート!B$1:B$149,QUOTIENT(ROW(A2590)-2, 参照用!$J$12) + 3,1),
"")</f>
        <v>46047</v>
      </c>
      <c r="B2590" s="8" t="str">
        <f>IF(INDEX(中間シート!D$1:D$149,QUOTIENT(ROW(B2590)-2, 参照用!$J$12) + 3,1)&gt;0,
INDEX(中間シート!D$1:D$149,QUOTIENT(ROW(B2590)-2, 参照用!$J$12) + 3,1),
"")</f>
        <v>昼</v>
      </c>
      <c r="C2590" s="8" t="str">
        <f>INDEX(中間シート!$A$1:$AZ$149,MATCH(A2590&amp;B2590,中間シート!$A$1:$A$149,0),MATCH(C$1,中間シート!$A$2:$AZ$2,0))</f>
        <v/>
      </c>
      <c r="D2590" s="8" t="str">
        <f>INDEX(中間シート!$A$1:$AZ$149,MATCH($A2590&amp;$B2590,中間シート!$A$1:$A$149,0),MATCH(D$1,中間シート!$A$2:$AZ$2,0))</f>
        <v/>
      </c>
      <c r="E2590" t="str">
        <f>IF(
A2590="","",
VLOOKUP(MOD(ROW(A2590)-2, 参照用!$J$12) + 1,参照用!$N$1:$P$50,2,0)
)</f>
        <v>服薬</v>
      </c>
      <c r="F2590" t="str">
        <f xml:space="preserve">
IF(A2590="","",
VLOOKUP(MOD(ROW(A2590)-2, 参照用!$J$12) + 1,参照用!$N$1:$P$50,3,0)
)</f>
        <v>いつもの薬</v>
      </c>
      <c r="G2590">
        <f xml:space="preserve">
IF(A2590="","",
IFERROR(
INDEX(中間シート!$B:$CB,
MATCH(A2590&amp;B2590,中間シート!$A$1:$A$149,0),
MATCH(F2590,中間シート!$B$2:$CB$2,0)
),
"")
)</f>
        <v>0</v>
      </c>
      <c r="H2590">
        <f t="shared" si="120"/>
        <v>0</v>
      </c>
      <c r="I2590" t="str">
        <f t="shared" si="121"/>
        <v/>
      </c>
      <c r="J2590" t="str">
        <f xml:space="preserve">
_xlfn.SWITCH(E2590,
"良好サイン",H2590*VLOOKUP(F2590,参照用!$P$2:$Q$55,2,0),
"注意サイン",H2590*VLOOKUP(F2590,参照用!$P$2:$Q$55,2,0),
""
)</f>
        <v/>
      </c>
      <c r="K2590" s="20">
        <f t="shared" si="122"/>
        <v>60</v>
      </c>
    </row>
    <row r="2591" spans="1:11" x14ac:dyDescent="0.2">
      <c r="A2591" s="8">
        <f>IF(INDEX(中間シート!B$1:B$149,QUOTIENT(ROW(A2591)-2, 参照用!$J$12) + 3,1)&gt;0,
INDEX(中間シート!B$1:B$149,QUOTIENT(ROW(A2591)-2, 参照用!$J$12) + 3,1),
"")</f>
        <v>46047</v>
      </c>
      <c r="B2591" s="8" t="str">
        <f>IF(INDEX(中間シート!D$1:D$149,QUOTIENT(ROW(B2591)-2, 参照用!$J$12) + 3,1)&gt;0,
INDEX(中間シート!D$1:D$149,QUOTIENT(ROW(B2591)-2, 参照用!$J$12) + 3,1),
"")</f>
        <v>昼</v>
      </c>
      <c r="C2591" s="8" t="str">
        <f>INDEX(中間シート!$A$1:$AZ$149,MATCH(A2591&amp;B2591,中間シート!$A$1:$A$149,0),MATCH(C$1,中間シート!$A$2:$AZ$2,0))</f>
        <v/>
      </c>
      <c r="D2591" s="8" t="str">
        <f>INDEX(中間シート!$A$1:$AZ$149,MATCH($A2591&amp;$B2591,中間シート!$A$1:$A$149,0),MATCH(D$1,中間シート!$A$2:$AZ$2,0))</f>
        <v/>
      </c>
      <c r="E2591" t="str">
        <f>IF(
A2591="","",
VLOOKUP(MOD(ROW(A2591)-2, 参照用!$J$12) + 1,参照用!$N$1:$P$50,2,0)
)</f>
        <v>備考</v>
      </c>
      <c r="F2591" t="str">
        <f xml:space="preserve">
IF(A2591="","",
VLOOKUP(MOD(ROW(A2591)-2, 参照用!$J$12) + 1,参照用!$N$1:$P$50,3,0)
)</f>
        <v>コメント</v>
      </c>
      <c r="G2591" t="str">
        <f xml:space="preserve">
IF(A2591="","",
IFERROR(
INDEX(中間シート!$B:$CB,
MATCH(A2591&amp;B2591,中間シート!$A$1:$A$149,0),
MATCH(F2591,中間シート!$B$2:$CB$2,0)
),
"")
)</f>
        <v/>
      </c>
      <c r="H2591" t="str">
        <f t="shared" si="120"/>
        <v/>
      </c>
      <c r="I2591" t="str">
        <f t="shared" si="121"/>
        <v/>
      </c>
      <c r="J2591" t="str">
        <f xml:space="preserve">
_xlfn.SWITCH(E2591,
"良好サイン",H2591*VLOOKUP(F2591,参照用!$P$2:$Q$55,2,0),
"注意サイン",H2591*VLOOKUP(F2591,参照用!$P$2:$Q$55,2,0),
""
)</f>
        <v/>
      </c>
      <c r="K2591" s="20">
        <f t="shared" si="122"/>
        <v>60</v>
      </c>
    </row>
    <row r="2592" spans="1:11" x14ac:dyDescent="0.2">
      <c r="A2592" s="8">
        <f>IF(INDEX(中間シート!B$1:B$149,QUOTIENT(ROW(A2592)-2, 参照用!$J$12) + 3,1)&gt;0,
INDEX(中間シート!B$1:B$149,QUOTIENT(ROW(A2592)-2, 参照用!$J$12) + 3,1),
"")</f>
        <v>46047</v>
      </c>
      <c r="B2592" s="8" t="str">
        <f>IF(INDEX(中間シート!D$1:D$149,QUOTIENT(ROW(B2592)-2, 参照用!$J$12) + 3,1)&gt;0,
INDEX(中間シート!D$1:D$149,QUOTIENT(ROW(B2592)-2, 参照用!$J$12) + 3,1),
"")</f>
        <v>夜</v>
      </c>
      <c r="C2592" s="8" t="str">
        <f>INDEX(中間シート!$A$1:$AZ$149,MATCH(A2592&amp;B2592,中間シート!$A$1:$A$149,0),MATCH(C$1,中間シート!$A$2:$AZ$2,0))</f>
        <v/>
      </c>
      <c r="D2592" s="8" t="str">
        <f>INDEX(中間シート!$A$1:$AZ$149,MATCH($A2592&amp;$B2592,中間シート!$A$1:$A$149,0),MATCH(D$1,中間シート!$A$2:$AZ$2,0))</f>
        <v/>
      </c>
      <c r="E2592" t="str">
        <f>IF(
A2592="","",
VLOOKUP(MOD(ROW(A2592)-2, 参照用!$J$12) + 1,参照用!$N$1:$P$50,2,0)
)</f>
        <v>日付</v>
      </c>
      <c r="F2592" t="str">
        <f xml:space="preserve">
IF(A2592="","",
VLOOKUP(MOD(ROW(A2592)-2, 参照用!$J$12) + 1,参照用!$N$1:$P$50,3,0)
)</f>
        <v>日付</v>
      </c>
      <c r="G2592">
        <f xml:space="preserve">
IF(A2592="","",
IFERROR(
INDEX(中間シート!$B:$CB,
MATCH(A2592&amp;B2592,中間シート!$A$1:$A$149,0),
MATCH(F2592,中間シート!$B$2:$CB$2,0)
),
"")
)</f>
        <v>46047</v>
      </c>
      <c r="H2592" t="str">
        <f t="shared" si="120"/>
        <v/>
      </c>
      <c r="I2592">
        <f t="shared" si="121"/>
        <v>46047</v>
      </c>
      <c r="J2592" t="str">
        <f xml:space="preserve">
_xlfn.SWITCH(E2592,
"良好サイン",H2592*VLOOKUP(F2592,参照用!$P$2:$Q$55,2,0),
"注意サイン",H2592*VLOOKUP(F2592,参照用!$P$2:$Q$55,2,0),
""
)</f>
        <v/>
      </c>
      <c r="K2592" s="20">
        <f t="shared" si="122"/>
        <v>60</v>
      </c>
    </row>
    <row r="2593" spans="1:11" x14ac:dyDescent="0.2">
      <c r="A2593" s="8">
        <f>IF(INDEX(中間シート!B$1:B$149,QUOTIENT(ROW(A2593)-2, 参照用!$J$12) + 3,1)&gt;0,
INDEX(中間シート!B$1:B$149,QUOTIENT(ROW(A2593)-2, 参照用!$J$12) + 3,1),
"")</f>
        <v>46047</v>
      </c>
      <c r="B2593" s="8" t="str">
        <f>IF(INDEX(中間シート!D$1:D$149,QUOTIENT(ROW(B2593)-2, 参照用!$J$12) + 3,1)&gt;0,
INDEX(中間シート!D$1:D$149,QUOTIENT(ROW(B2593)-2, 参照用!$J$12) + 3,1),
"")</f>
        <v>夜</v>
      </c>
      <c r="C2593" s="8" t="str">
        <f>INDEX(中間シート!$A$1:$AZ$149,MATCH(A2593&amp;B2593,中間シート!$A$1:$A$149,0),MATCH(C$1,中間シート!$A$2:$AZ$2,0))</f>
        <v/>
      </c>
      <c r="D2593" s="8" t="str">
        <f>INDEX(中間シート!$A$1:$AZ$149,MATCH($A2593&amp;$B2593,中間シート!$A$1:$A$149,0),MATCH(D$1,中間シート!$A$2:$AZ$2,0))</f>
        <v/>
      </c>
      <c r="E2593" t="str">
        <f>IF(
A2593="","",
VLOOKUP(MOD(ROW(A2593)-2, 参照用!$J$12) + 1,参照用!$N$1:$P$50,2,0)
)</f>
        <v>曜日</v>
      </c>
      <c r="F2593" t="str">
        <f xml:space="preserve">
IF(A2593="","",
VLOOKUP(MOD(ROW(A2593)-2, 参照用!$J$12) + 1,参照用!$N$1:$P$50,3,0)
)</f>
        <v>曜日</v>
      </c>
      <c r="G2593" t="str">
        <f xml:space="preserve">
IF(A2593="","",
IFERROR(
INDEX(中間シート!$B:$CB,
MATCH(A2593&amp;B2593,中間シート!$A$1:$A$149,0),
MATCH(F2593,中間シート!$B$2:$CB$2,0)
),
"")
)</f>
        <v>日</v>
      </c>
      <c r="H2593" t="str">
        <f t="shared" si="120"/>
        <v/>
      </c>
      <c r="I2593" t="str">
        <f t="shared" si="121"/>
        <v>日</v>
      </c>
      <c r="J2593" t="str">
        <f xml:space="preserve">
_xlfn.SWITCH(E2593,
"良好サイン",H2593*VLOOKUP(F2593,参照用!$P$2:$Q$55,2,0),
"注意サイン",H2593*VLOOKUP(F2593,参照用!$P$2:$Q$55,2,0),
""
)</f>
        <v/>
      </c>
      <c r="K2593" s="20">
        <f t="shared" si="122"/>
        <v>60</v>
      </c>
    </row>
    <row r="2594" spans="1:11" x14ac:dyDescent="0.2">
      <c r="A2594" s="8">
        <f>IF(INDEX(中間シート!B$1:B$149,QUOTIENT(ROW(A2594)-2, 参照用!$J$12) + 3,1)&gt;0,
INDEX(中間シート!B$1:B$149,QUOTIENT(ROW(A2594)-2, 参照用!$J$12) + 3,1),
"")</f>
        <v>46047</v>
      </c>
      <c r="B2594" s="8" t="str">
        <f>IF(INDEX(中間シート!D$1:D$149,QUOTIENT(ROW(B2594)-2, 参照用!$J$12) + 3,1)&gt;0,
INDEX(中間シート!D$1:D$149,QUOTIENT(ROW(B2594)-2, 参照用!$J$12) + 3,1),
"")</f>
        <v>夜</v>
      </c>
      <c r="C2594" s="8" t="str">
        <f>INDEX(中間シート!$A$1:$AZ$149,MATCH(A2594&amp;B2594,中間シート!$A$1:$A$149,0),MATCH(C$1,中間シート!$A$2:$AZ$2,0))</f>
        <v/>
      </c>
      <c r="D2594" s="8" t="str">
        <f>INDEX(中間シート!$A$1:$AZ$149,MATCH($A2594&amp;$B2594,中間シート!$A$1:$A$149,0),MATCH(D$1,中間シート!$A$2:$AZ$2,0))</f>
        <v/>
      </c>
      <c r="E2594" t="str">
        <f>IF(
A2594="","",
VLOOKUP(MOD(ROW(A2594)-2, 参照用!$J$12) + 1,参照用!$N$1:$P$50,2,0)
)</f>
        <v>時間帯</v>
      </c>
      <c r="F2594" t="str">
        <f xml:space="preserve">
IF(A2594="","",
VLOOKUP(MOD(ROW(A2594)-2, 参照用!$J$12) + 1,参照用!$N$1:$P$50,3,0)
)</f>
        <v>時間帯</v>
      </c>
      <c r="G2594" t="str">
        <f xml:space="preserve">
IF(A2594="","",
IFERROR(
INDEX(中間シート!$B:$CB,
MATCH(A2594&amp;B2594,中間シート!$A$1:$A$149,0),
MATCH(F2594,中間シート!$B$2:$CB$2,0)
),
"")
)</f>
        <v>夜</v>
      </c>
      <c r="H2594" t="str">
        <f t="shared" si="120"/>
        <v/>
      </c>
      <c r="I2594" t="str">
        <f t="shared" si="121"/>
        <v>夜</v>
      </c>
      <c r="J2594" t="str">
        <f xml:space="preserve">
_xlfn.SWITCH(E2594,
"良好サイン",H2594*VLOOKUP(F2594,参照用!$P$2:$Q$55,2,0),
"注意サイン",H2594*VLOOKUP(F2594,参照用!$P$2:$Q$55,2,0),
""
)</f>
        <v/>
      </c>
      <c r="K2594" s="20">
        <f t="shared" si="122"/>
        <v>60</v>
      </c>
    </row>
    <row r="2595" spans="1:11" x14ac:dyDescent="0.2">
      <c r="A2595" s="8">
        <f>IF(INDEX(中間シート!B$1:B$149,QUOTIENT(ROW(A2595)-2, 参照用!$J$12) + 3,1)&gt;0,
INDEX(中間シート!B$1:B$149,QUOTIENT(ROW(A2595)-2, 参照用!$J$12) + 3,1),
"")</f>
        <v>46047</v>
      </c>
      <c r="B2595" s="8" t="str">
        <f>IF(INDEX(中間シート!D$1:D$149,QUOTIENT(ROW(B2595)-2, 参照用!$J$12) + 3,1)&gt;0,
INDEX(中間シート!D$1:D$149,QUOTIENT(ROW(B2595)-2, 参照用!$J$12) + 3,1),
"")</f>
        <v>夜</v>
      </c>
      <c r="C2595" s="8" t="str">
        <f>INDEX(中間シート!$A$1:$AZ$149,MATCH(A2595&amp;B2595,中間シート!$A$1:$A$149,0),MATCH(C$1,中間シート!$A$2:$AZ$2,0))</f>
        <v/>
      </c>
      <c r="D2595" s="8" t="str">
        <f>INDEX(中間シート!$A$1:$AZ$149,MATCH($A2595&amp;$B2595,中間シート!$A$1:$A$149,0),MATCH(D$1,中間シート!$A$2:$AZ$2,0))</f>
        <v/>
      </c>
      <c r="E2595" t="str">
        <f>IF(
A2595="","",
VLOOKUP(MOD(ROW(A2595)-2, 参照用!$J$12) + 1,参照用!$N$1:$P$50,2,0)
)</f>
        <v>気候</v>
      </c>
      <c r="F2595" t="str">
        <f xml:space="preserve">
IF(A2595="","",
VLOOKUP(MOD(ROW(A2595)-2, 参照用!$J$12) + 1,参照用!$N$1:$P$50,3,0)
)</f>
        <v>天気</v>
      </c>
      <c r="G2595" t="str">
        <f xml:space="preserve">
IF(A2595="","",
IFERROR(
INDEX(中間シート!$B:$CB,
MATCH(A2595&amp;B2595,中間シート!$A$1:$A$149,0),
MATCH(F2595,中間シート!$B$2:$CB$2,0)
),
"")
)</f>
        <v/>
      </c>
      <c r="H2595" t="str">
        <f t="shared" si="120"/>
        <v/>
      </c>
      <c r="I2595" t="str">
        <f t="shared" si="121"/>
        <v/>
      </c>
      <c r="J2595" t="str">
        <f xml:space="preserve">
_xlfn.SWITCH(E2595,
"良好サイン",H2595*VLOOKUP(F2595,参照用!$P$2:$Q$55,2,0),
"注意サイン",H2595*VLOOKUP(F2595,参照用!$P$2:$Q$55,2,0),
""
)</f>
        <v/>
      </c>
      <c r="K2595" s="20">
        <f t="shared" si="122"/>
        <v>60</v>
      </c>
    </row>
    <row r="2596" spans="1:11" x14ac:dyDescent="0.2">
      <c r="A2596" s="8">
        <f>IF(INDEX(中間シート!B$1:B$149,QUOTIENT(ROW(A2596)-2, 参照用!$J$12) + 3,1)&gt;0,
INDEX(中間シート!B$1:B$149,QUOTIENT(ROW(A2596)-2, 参照用!$J$12) + 3,1),
"")</f>
        <v>46047</v>
      </c>
      <c r="B2596" s="8" t="str">
        <f>IF(INDEX(中間シート!D$1:D$149,QUOTIENT(ROW(B2596)-2, 参照用!$J$12) + 3,1)&gt;0,
INDEX(中間シート!D$1:D$149,QUOTIENT(ROW(B2596)-2, 参照用!$J$12) + 3,1),
"")</f>
        <v>夜</v>
      </c>
      <c r="C2596" s="8" t="str">
        <f>INDEX(中間シート!$A$1:$AZ$149,MATCH(A2596&amp;B2596,中間シート!$A$1:$A$149,0),MATCH(C$1,中間シート!$A$2:$AZ$2,0))</f>
        <v/>
      </c>
      <c r="D2596" s="8" t="str">
        <f>INDEX(中間シート!$A$1:$AZ$149,MATCH($A2596&amp;$B2596,中間シート!$A$1:$A$149,0),MATCH(D$1,中間シート!$A$2:$AZ$2,0))</f>
        <v/>
      </c>
      <c r="E2596" t="str">
        <f>IF(
A2596="","",
VLOOKUP(MOD(ROW(A2596)-2, 参照用!$J$12) + 1,参照用!$N$1:$P$50,2,0)
)</f>
        <v>気候</v>
      </c>
      <c r="F2596" t="str">
        <f xml:space="preserve">
IF(A2596="","",
VLOOKUP(MOD(ROW(A2596)-2, 参照用!$J$12) + 1,参照用!$N$1:$P$50,3,0)
)</f>
        <v>気温</v>
      </c>
      <c r="G2596" t="str">
        <f xml:space="preserve">
IF(A2596="","",
IFERROR(
INDEX(中間シート!$B:$CB,
MATCH(A2596&amp;B2596,中間シート!$A$1:$A$149,0),
MATCH(F2596,中間シート!$B$2:$CB$2,0)
),
"")
)</f>
        <v/>
      </c>
      <c r="H2596" t="str">
        <f t="shared" si="120"/>
        <v/>
      </c>
      <c r="I2596" t="str">
        <f t="shared" si="121"/>
        <v/>
      </c>
      <c r="J2596" t="str">
        <f xml:space="preserve">
_xlfn.SWITCH(E2596,
"良好サイン",H2596*VLOOKUP(F2596,参照用!$P$2:$Q$55,2,0),
"注意サイン",H2596*VLOOKUP(F2596,参照用!$P$2:$Q$55,2,0),
""
)</f>
        <v/>
      </c>
      <c r="K2596" s="20">
        <f t="shared" si="122"/>
        <v>60</v>
      </c>
    </row>
    <row r="2597" spans="1:11" x14ac:dyDescent="0.2">
      <c r="A2597" s="8">
        <f>IF(INDEX(中間シート!B$1:B$149,QUOTIENT(ROW(A2597)-2, 参照用!$J$12) + 3,1)&gt;0,
INDEX(中間シート!B$1:B$149,QUOTIENT(ROW(A2597)-2, 参照用!$J$12) + 3,1),
"")</f>
        <v>46047</v>
      </c>
      <c r="B2597" s="8" t="str">
        <f>IF(INDEX(中間シート!D$1:D$149,QUOTIENT(ROW(B2597)-2, 参照用!$J$12) + 3,1)&gt;0,
INDEX(中間シート!D$1:D$149,QUOTIENT(ROW(B2597)-2, 参照用!$J$12) + 3,1),
"")</f>
        <v>夜</v>
      </c>
      <c r="C2597" s="8" t="str">
        <f>INDEX(中間シート!$A$1:$AZ$149,MATCH(A2597&amp;B2597,中間シート!$A$1:$A$149,0),MATCH(C$1,中間シート!$A$2:$AZ$2,0))</f>
        <v/>
      </c>
      <c r="D2597" s="8" t="str">
        <f>INDEX(中間シート!$A$1:$AZ$149,MATCH($A2597&amp;$B2597,中間シート!$A$1:$A$149,0),MATCH(D$1,中間シート!$A$2:$AZ$2,0))</f>
        <v/>
      </c>
      <c r="E2597" t="str">
        <f>IF(
A2597="","",
VLOOKUP(MOD(ROW(A2597)-2, 参照用!$J$12) + 1,参照用!$N$1:$P$50,2,0)
)</f>
        <v>基礎指標</v>
      </c>
      <c r="F2597" t="str">
        <f xml:space="preserve">
IF(A2597="","",
VLOOKUP(MOD(ROW(A2597)-2, 参照用!$J$12) + 1,参照用!$N$1:$P$50,3,0)
)</f>
        <v>睡眠</v>
      </c>
      <c r="G2597">
        <f xml:space="preserve">
IF(A2597="","",
IFERROR(
INDEX(中間シート!$B:$CB,
MATCH(A2597&amp;B2597,中間シート!$A$1:$A$149,0),
MATCH(F2597,中間シート!$B$2:$CB$2,0)
),
"")
)</f>
        <v>0</v>
      </c>
      <c r="H2597">
        <f t="shared" si="120"/>
        <v>0</v>
      </c>
      <c r="I2597" t="str">
        <f t="shared" si="121"/>
        <v/>
      </c>
      <c r="J2597" t="str">
        <f xml:space="preserve">
_xlfn.SWITCH(E2597,
"良好サイン",H2597*VLOOKUP(F2597,参照用!$P$2:$Q$55,2,0),
"注意サイン",H2597*VLOOKUP(F2597,参照用!$P$2:$Q$55,2,0),
""
)</f>
        <v/>
      </c>
      <c r="K2597" s="20">
        <f t="shared" si="122"/>
        <v>60</v>
      </c>
    </row>
    <row r="2598" spans="1:11" x14ac:dyDescent="0.2">
      <c r="A2598" s="8">
        <f>IF(INDEX(中間シート!B$1:B$149,QUOTIENT(ROW(A2598)-2, 参照用!$J$12) + 3,1)&gt;0,
INDEX(中間シート!B$1:B$149,QUOTIENT(ROW(A2598)-2, 参照用!$J$12) + 3,1),
"")</f>
        <v>46047</v>
      </c>
      <c r="B2598" s="8" t="str">
        <f>IF(INDEX(中間シート!D$1:D$149,QUOTIENT(ROW(B2598)-2, 参照用!$J$12) + 3,1)&gt;0,
INDEX(中間シート!D$1:D$149,QUOTIENT(ROW(B2598)-2, 参照用!$J$12) + 3,1),
"")</f>
        <v>夜</v>
      </c>
      <c r="C2598" s="8" t="str">
        <f>INDEX(中間シート!$A$1:$AZ$149,MATCH(A2598&amp;B2598,中間シート!$A$1:$A$149,0),MATCH(C$1,中間シート!$A$2:$AZ$2,0))</f>
        <v/>
      </c>
      <c r="D2598" s="8" t="str">
        <f>INDEX(中間シート!$A$1:$AZ$149,MATCH($A2598&amp;$B2598,中間シート!$A$1:$A$149,0),MATCH(D$1,中間シート!$A$2:$AZ$2,0))</f>
        <v/>
      </c>
      <c r="E2598" t="str">
        <f>IF(
A2598="","",
VLOOKUP(MOD(ROW(A2598)-2, 参照用!$J$12) + 1,参照用!$N$1:$P$50,2,0)
)</f>
        <v>基礎指標</v>
      </c>
      <c r="F2598" t="str">
        <f xml:space="preserve">
IF(A2598="","",
VLOOKUP(MOD(ROW(A2598)-2, 参照用!$J$12) + 1,参照用!$N$1:$P$50,3,0)
)</f>
        <v>食事</v>
      </c>
      <c r="G2598">
        <f xml:space="preserve">
IF(A2598="","",
IFERROR(
INDEX(中間シート!$B:$CB,
MATCH(A2598&amp;B2598,中間シート!$A$1:$A$149,0),
MATCH(F2598,中間シート!$B$2:$CB$2,0)
),
"")
)</f>
        <v>0</v>
      </c>
      <c r="H2598">
        <f t="shared" si="120"/>
        <v>0</v>
      </c>
      <c r="I2598" t="str">
        <f t="shared" si="121"/>
        <v/>
      </c>
      <c r="J2598" t="str">
        <f xml:space="preserve">
_xlfn.SWITCH(E2598,
"良好サイン",H2598*VLOOKUP(F2598,参照用!$P$2:$Q$55,2,0),
"注意サイン",H2598*VLOOKUP(F2598,参照用!$P$2:$Q$55,2,0),
""
)</f>
        <v/>
      </c>
      <c r="K2598" s="20">
        <f t="shared" si="122"/>
        <v>60</v>
      </c>
    </row>
    <row r="2599" spans="1:11" x14ac:dyDescent="0.2">
      <c r="A2599" s="8">
        <f>IF(INDEX(中間シート!B$1:B$149,QUOTIENT(ROW(A2599)-2, 参照用!$J$12) + 3,1)&gt;0,
INDEX(中間シート!B$1:B$149,QUOTIENT(ROW(A2599)-2, 参照用!$J$12) + 3,1),
"")</f>
        <v>46047</v>
      </c>
      <c r="B2599" s="8" t="str">
        <f>IF(INDEX(中間シート!D$1:D$149,QUOTIENT(ROW(B2599)-2, 参照用!$J$12) + 3,1)&gt;0,
INDEX(中間シート!D$1:D$149,QUOTIENT(ROW(B2599)-2, 参照用!$J$12) + 3,1),
"")</f>
        <v>夜</v>
      </c>
      <c r="C2599" s="8" t="str">
        <f>INDEX(中間シート!$A$1:$AZ$149,MATCH(A2599&amp;B2599,中間シート!$A$1:$A$149,0),MATCH(C$1,中間シート!$A$2:$AZ$2,0))</f>
        <v/>
      </c>
      <c r="D2599" s="8" t="str">
        <f>INDEX(中間シート!$A$1:$AZ$149,MATCH($A2599&amp;$B2599,中間シート!$A$1:$A$149,0),MATCH(D$1,中間シート!$A$2:$AZ$2,0))</f>
        <v/>
      </c>
      <c r="E2599" t="str">
        <f>IF(
A2599="","",
VLOOKUP(MOD(ROW(A2599)-2, 参照用!$J$12) + 1,参照用!$N$1:$P$50,2,0)
)</f>
        <v>基礎指標</v>
      </c>
      <c r="F2599" t="str">
        <f xml:space="preserve">
IF(A2599="","",
VLOOKUP(MOD(ROW(A2599)-2, 参照用!$J$12) + 1,参照用!$N$1:$P$50,3,0)
)</f>
        <v>ストレス</v>
      </c>
      <c r="G2599">
        <f xml:space="preserve">
IF(A2599="","",
IFERROR(
INDEX(中間シート!$B:$CB,
MATCH(A2599&amp;B2599,中間シート!$A$1:$A$149,0),
MATCH(F2599,中間シート!$B$2:$CB$2,0)
),
"")
)</f>
        <v>0</v>
      </c>
      <c r="H2599">
        <f t="shared" si="120"/>
        <v>0</v>
      </c>
      <c r="I2599" t="str">
        <f t="shared" si="121"/>
        <v/>
      </c>
      <c r="J2599" t="str">
        <f xml:space="preserve">
_xlfn.SWITCH(E2599,
"良好サイン",H2599*VLOOKUP(F2599,参照用!$P$2:$Q$55,2,0),
"注意サイン",H2599*VLOOKUP(F2599,参照用!$P$2:$Q$55,2,0),
""
)</f>
        <v/>
      </c>
      <c r="K2599" s="20">
        <f t="shared" si="122"/>
        <v>60</v>
      </c>
    </row>
    <row r="2600" spans="1:11" x14ac:dyDescent="0.2">
      <c r="A2600" s="8">
        <f>IF(INDEX(中間シート!B$1:B$149,QUOTIENT(ROW(A2600)-2, 参照用!$J$12) + 3,1)&gt;0,
INDEX(中間シート!B$1:B$149,QUOTIENT(ROW(A2600)-2, 参照用!$J$12) + 3,1),
"")</f>
        <v>46047</v>
      </c>
      <c r="B2600" s="8" t="str">
        <f>IF(INDEX(中間シート!D$1:D$149,QUOTIENT(ROW(B2600)-2, 参照用!$J$12) + 3,1)&gt;0,
INDEX(中間シート!D$1:D$149,QUOTIENT(ROW(B2600)-2, 参照用!$J$12) + 3,1),
"")</f>
        <v>夜</v>
      </c>
      <c r="C2600" s="8" t="str">
        <f>INDEX(中間シート!$A$1:$AZ$149,MATCH(A2600&amp;B2600,中間シート!$A$1:$A$149,0),MATCH(C$1,中間シート!$A$2:$AZ$2,0))</f>
        <v/>
      </c>
      <c r="D2600" s="8" t="str">
        <f>INDEX(中間シート!$A$1:$AZ$149,MATCH($A2600&amp;$B2600,中間シート!$A$1:$A$149,0),MATCH(D$1,中間シート!$A$2:$AZ$2,0))</f>
        <v/>
      </c>
      <c r="E2600" t="str">
        <f>IF(
A2600="","",
VLOOKUP(MOD(ROW(A2600)-2, 参照用!$J$12) + 1,参照用!$N$1:$P$50,2,0)
)</f>
        <v>良好サイン</v>
      </c>
      <c r="F2600" t="str">
        <f xml:space="preserve">
IF(A2600="","",
VLOOKUP(MOD(ROW(A2600)-2, 参照用!$J$12) + 1,参照用!$N$1:$P$50,3,0)
)</f>
        <v>プラス思考</v>
      </c>
      <c r="G2600">
        <f xml:space="preserve">
IF(A2600="","",
IFERROR(
INDEX(中間シート!$B:$CB,
MATCH(A2600&amp;B2600,中間シート!$A$1:$A$149,0),
MATCH(F2600,中間シート!$B$2:$CB$2,0)
),
"")
)</f>
        <v>0</v>
      </c>
      <c r="H2600">
        <f t="shared" si="120"/>
        <v>0</v>
      </c>
      <c r="I2600" t="str">
        <f t="shared" si="121"/>
        <v/>
      </c>
      <c r="J2600">
        <f xml:space="preserve">
_xlfn.SWITCH(E2600,
"良好サイン",H2600*VLOOKUP(F2600,参照用!$P$2:$Q$55,2,0),
"注意サイン",H2600*VLOOKUP(F2600,参照用!$P$2:$Q$55,2,0),
""
)</f>
        <v>0</v>
      </c>
      <c r="K2600" s="20">
        <f t="shared" si="122"/>
        <v>60</v>
      </c>
    </row>
    <row r="2601" spans="1:11" x14ac:dyDescent="0.2">
      <c r="A2601" s="8">
        <f>IF(INDEX(中間シート!B$1:B$149,QUOTIENT(ROW(A2601)-2, 参照用!$J$12) + 3,1)&gt;0,
INDEX(中間シート!B$1:B$149,QUOTIENT(ROW(A2601)-2, 参照用!$J$12) + 3,1),
"")</f>
        <v>46047</v>
      </c>
      <c r="B2601" s="8" t="str">
        <f>IF(INDEX(中間シート!D$1:D$149,QUOTIENT(ROW(B2601)-2, 参照用!$J$12) + 3,1)&gt;0,
INDEX(中間シート!D$1:D$149,QUOTIENT(ROW(B2601)-2, 参照用!$J$12) + 3,1),
"")</f>
        <v>夜</v>
      </c>
      <c r="C2601" s="8" t="str">
        <f>INDEX(中間シート!$A$1:$AZ$149,MATCH(A2601&amp;B2601,中間シート!$A$1:$A$149,0),MATCH(C$1,中間シート!$A$2:$AZ$2,0))</f>
        <v/>
      </c>
      <c r="D2601" s="8" t="str">
        <f>INDEX(中間シート!$A$1:$AZ$149,MATCH($A2601&amp;$B2601,中間シート!$A$1:$A$149,0),MATCH(D$1,中間シート!$A$2:$AZ$2,0))</f>
        <v/>
      </c>
      <c r="E2601" t="str">
        <f>IF(
A2601="","",
VLOOKUP(MOD(ROW(A2601)-2, 参照用!$J$12) + 1,参照用!$N$1:$P$50,2,0)
)</f>
        <v>良好サイン</v>
      </c>
      <c r="F2601" t="str">
        <f xml:space="preserve">
IF(A2601="","",
VLOOKUP(MOD(ROW(A2601)-2, 参照用!$J$12) + 1,参照用!$N$1:$P$50,3,0)
)</f>
        <v>元気</v>
      </c>
      <c r="G2601">
        <f xml:space="preserve">
IF(A2601="","",
IFERROR(
INDEX(中間シート!$B:$CB,
MATCH(A2601&amp;B2601,中間シート!$A$1:$A$149,0),
MATCH(F2601,中間シート!$B$2:$CB$2,0)
),
"")
)</f>
        <v>0</v>
      </c>
      <c r="H2601">
        <f t="shared" si="120"/>
        <v>0</v>
      </c>
      <c r="I2601" t="str">
        <f t="shared" si="121"/>
        <v/>
      </c>
      <c r="J2601">
        <f xml:space="preserve">
_xlfn.SWITCH(E2601,
"良好サイン",H2601*VLOOKUP(F2601,参照用!$P$2:$Q$55,2,0),
"注意サイン",H2601*VLOOKUP(F2601,参照用!$P$2:$Q$55,2,0),
""
)</f>
        <v>0</v>
      </c>
      <c r="K2601" s="20">
        <f t="shared" si="122"/>
        <v>60</v>
      </c>
    </row>
    <row r="2602" spans="1:11" x14ac:dyDescent="0.2">
      <c r="A2602" s="8">
        <f>IF(INDEX(中間シート!B$1:B$149,QUOTIENT(ROW(A2602)-2, 参照用!$J$12) + 3,1)&gt;0,
INDEX(中間シート!B$1:B$149,QUOTIENT(ROW(A2602)-2, 参照用!$J$12) + 3,1),
"")</f>
        <v>46047</v>
      </c>
      <c r="B2602" s="8" t="str">
        <f>IF(INDEX(中間シート!D$1:D$149,QUOTIENT(ROW(B2602)-2, 参照用!$J$12) + 3,1)&gt;0,
INDEX(中間シート!D$1:D$149,QUOTIENT(ROW(B2602)-2, 参照用!$J$12) + 3,1),
"")</f>
        <v>夜</v>
      </c>
      <c r="C2602" s="8" t="str">
        <f>INDEX(中間シート!$A$1:$AZ$149,MATCH(A2602&amp;B2602,中間シート!$A$1:$A$149,0),MATCH(C$1,中間シート!$A$2:$AZ$2,0))</f>
        <v/>
      </c>
      <c r="D2602" s="8" t="str">
        <f>INDEX(中間シート!$A$1:$AZ$149,MATCH($A2602&amp;$B2602,中間シート!$A$1:$A$149,0),MATCH(D$1,中間シート!$A$2:$AZ$2,0))</f>
        <v/>
      </c>
      <c r="E2602" t="str">
        <f>IF(
A2602="","",
VLOOKUP(MOD(ROW(A2602)-2, 参照用!$J$12) + 1,参照用!$N$1:$P$50,2,0)
)</f>
        <v>良好サイン</v>
      </c>
      <c r="F2602" t="str">
        <f xml:space="preserve">
IF(A2602="","",
VLOOKUP(MOD(ROW(A2602)-2, 参照用!$J$12) + 1,参照用!$N$1:$P$50,3,0)
)</f>
        <v>やる気あり</v>
      </c>
      <c r="G2602">
        <f xml:space="preserve">
IF(A2602="","",
IFERROR(
INDEX(中間シート!$B:$CB,
MATCH(A2602&amp;B2602,中間シート!$A$1:$A$149,0),
MATCH(F2602,中間シート!$B$2:$CB$2,0)
),
"")
)</f>
        <v>0</v>
      </c>
      <c r="H2602">
        <f t="shared" si="120"/>
        <v>0</v>
      </c>
      <c r="I2602" t="str">
        <f t="shared" si="121"/>
        <v/>
      </c>
      <c r="J2602">
        <f xml:space="preserve">
_xlfn.SWITCH(E2602,
"良好サイン",H2602*VLOOKUP(F2602,参照用!$P$2:$Q$55,2,0),
"注意サイン",H2602*VLOOKUP(F2602,参照用!$P$2:$Q$55,2,0),
""
)</f>
        <v>0</v>
      </c>
      <c r="K2602" s="20">
        <f t="shared" si="122"/>
        <v>60</v>
      </c>
    </row>
    <row r="2603" spans="1:11" x14ac:dyDescent="0.2">
      <c r="A2603" s="8">
        <f>IF(INDEX(中間シート!B$1:B$149,QUOTIENT(ROW(A2603)-2, 参照用!$J$12) + 3,1)&gt;0,
INDEX(中間シート!B$1:B$149,QUOTIENT(ROW(A2603)-2, 参照用!$J$12) + 3,1),
"")</f>
        <v>46047</v>
      </c>
      <c r="B2603" s="8" t="str">
        <f>IF(INDEX(中間シート!D$1:D$149,QUOTIENT(ROW(B2603)-2, 参照用!$J$12) + 3,1)&gt;0,
INDEX(中間シート!D$1:D$149,QUOTIENT(ROW(B2603)-2, 参照用!$J$12) + 3,1),
"")</f>
        <v>夜</v>
      </c>
      <c r="C2603" s="8" t="str">
        <f>INDEX(中間シート!$A$1:$AZ$149,MATCH(A2603&amp;B2603,中間シート!$A$1:$A$149,0),MATCH(C$1,中間シート!$A$2:$AZ$2,0))</f>
        <v/>
      </c>
      <c r="D2603" s="8" t="str">
        <f>INDEX(中間シート!$A$1:$AZ$149,MATCH($A2603&amp;$B2603,中間シート!$A$1:$A$149,0),MATCH(D$1,中間シート!$A$2:$AZ$2,0))</f>
        <v/>
      </c>
      <c r="E2603" t="str">
        <f>IF(
A2603="","",
VLOOKUP(MOD(ROW(A2603)-2, 参照用!$J$12) + 1,参照用!$N$1:$P$50,2,0)
)</f>
        <v>良好サイン</v>
      </c>
      <c r="F2603" t="str">
        <f xml:space="preserve">
IF(A2603="","",
VLOOKUP(MOD(ROW(A2603)-2, 参照用!$J$12) + 1,参照用!$N$1:$P$50,3,0)
)</f>
        <v>心に余裕</v>
      </c>
      <c r="G2603">
        <f xml:space="preserve">
IF(A2603="","",
IFERROR(
INDEX(中間シート!$B:$CB,
MATCH(A2603&amp;B2603,中間シート!$A$1:$A$149,0),
MATCH(F2603,中間シート!$B$2:$CB$2,0)
),
"")
)</f>
        <v>0</v>
      </c>
      <c r="H2603">
        <f t="shared" si="120"/>
        <v>0</v>
      </c>
      <c r="I2603" t="str">
        <f t="shared" si="121"/>
        <v/>
      </c>
      <c r="J2603">
        <f xml:space="preserve">
_xlfn.SWITCH(E2603,
"良好サイン",H2603*VLOOKUP(F2603,参照用!$P$2:$Q$55,2,0),
"注意サイン",H2603*VLOOKUP(F2603,参照用!$P$2:$Q$55,2,0),
""
)</f>
        <v>0</v>
      </c>
      <c r="K2603" s="20">
        <f t="shared" si="122"/>
        <v>60</v>
      </c>
    </row>
    <row r="2604" spans="1:11" x14ac:dyDescent="0.2">
      <c r="A2604" s="8">
        <f>IF(INDEX(中間シート!B$1:B$149,QUOTIENT(ROW(A2604)-2, 参照用!$J$12) + 3,1)&gt;0,
INDEX(中間シート!B$1:B$149,QUOTIENT(ROW(A2604)-2, 参照用!$J$12) + 3,1),
"")</f>
        <v>46047</v>
      </c>
      <c r="B2604" s="8" t="str">
        <f>IF(INDEX(中間シート!D$1:D$149,QUOTIENT(ROW(B2604)-2, 参照用!$J$12) + 3,1)&gt;0,
INDEX(中間シート!D$1:D$149,QUOTIENT(ROW(B2604)-2, 参照用!$J$12) + 3,1),
"")</f>
        <v>夜</v>
      </c>
      <c r="C2604" s="8" t="str">
        <f>INDEX(中間シート!$A$1:$AZ$149,MATCH(A2604&amp;B2604,中間シート!$A$1:$A$149,0),MATCH(C$1,中間シート!$A$2:$AZ$2,0))</f>
        <v/>
      </c>
      <c r="D2604" s="8" t="str">
        <f>INDEX(中間シート!$A$1:$AZ$149,MATCH($A2604&amp;$B2604,中間シート!$A$1:$A$149,0),MATCH(D$1,中間シート!$A$2:$AZ$2,0))</f>
        <v/>
      </c>
      <c r="E2604" t="str">
        <f>IF(
A2604="","",
VLOOKUP(MOD(ROW(A2604)-2, 参照用!$J$12) + 1,参照用!$N$1:$P$50,2,0)
)</f>
        <v>良好サイン</v>
      </c>
      <c r="F2604" t="str">
        <f xml:space="preserve">
IF(A2604="","",
VLOOKUP(MOD(ROW(A2604)-2, 参照用!$J$12) + 1,参照用!$N$1:$P$50,3,0)
)</f>
        <v>イキイキ</v>
      </c>
      <c r="G2604">
        <f xml:space="preserve">
IF(A2604="","",
IFERROR(
INDEX(中間シート!$B:$CB,
MATCH(A2604&amp;B2604,中間シート!$A$1:$A$149,0),
MATCH(F2604,中間シート!$B$2:$CB$2,0)
),
"")
)</f>
        <v>0</v>
      </c>
      <c r="H2604">
        <f t="shared" si="120"/>
        <v>0</v>
      </c>
      <c r="I2604" t="str">
        <f t="shared" si="121"/>
        <v/>
      </c>
      <c r="J2604">
        <f xml:space="preserve">
_xlfn.SWITCH(E2604,
"良好サイン",H2604*VLOOKUP(F2604,参照用!$P$2:$Q$55,2,0),
"注意サイン",H2604*VLOOKUP(F2604,参照用!$P$2:$Q$55,2,0),
""
)</f>
        <v>0</v>
      </c>
      <c r="K2604" s="20">
        <f t="shared" si="122"/>
        <v>60</v>
      </c>
    </row>
    <row r="2605" spans="1:11" x14ac:dyDescent="0.2">
      <c r="A2605" s="8">
        <f>IF(INDEX(中間シート!B$1:B$149,QUOTIENT(ROW(A2605)-2, 参照用!$J$12) + 3,1)&gt;0,
INDEX(中間シート!B$1:B$149,QUOTIENT(ROW(A2605)-2, 参照用!$J$12) + 3,1),
"")</f>
        <v>46047</v>
      </c>
      <c r="B2605" s="8" t="str">
        <f>IF(INDEX(中間シート!D$1:D$149,QUOTIENT(ROW(B2605)-2, 参照用!$J$12) + 3,1)&gt;0,
INDEX(中間シート!D$1:D$149,QUOTIENT(ROW(B2605)-2, 参照用!$J$12) + 3,1),
"")</f>
        <v>夜</v>
      </c>
      <c r="C2605" s="8" t="str">
        <f>INDEX(中間シート!$A$1:$AZ$149,MATCH(A2605&amp;B2605,中間シート!$A$1:$A$149,0),MATCH(C$1,中間シート!$A$2:$AZ$2,0))</f>
        <v/>
      </c>
      <c r="D2605" s="8" t="str">
        <f>INDEX(中間シート!$A$1:$AZ$149,MATCH($A2605&amp;$B2605,中間シート!$A$1:$A$149,0),MATCH(D$1,中間シート!$A$2:$AZ$2,0))</f>
        <v/>
      </c>
      <c r="E2605" t="str">
        <f>IF(
A2605="","",
VLOOKUP(MOD(ROW(A2605)-2, 参照用!$J$12) + 1,参照用!$N$1:$P$50,2,0)
)</f>
        <v>良好サイン</v>
      </c>
      <c r="F2605" t="str">
        <f xml:space="preserve">
IF(A2605="","",
VLOOKUP(MOD(ROW(A2605)-2, 参照用!$J$12) + 1,参照用!$N$1:$P$50,3,0)
)</f>
        <v>活動的</v>
      </c>
      <c r="G2605">
        <f xml:space="preserve">
IF(A2605="","",
IFERROR(
INDEX(中間シート!$B:$CB,
MATCH(A2605&amp;B2605,中間シート!$A$1:$A$149,0),
MATCH(F2605,中間シート!$B$2:$CB$2,0)
),
"")
)</f>
        <v>0</v>
      </c>
      <c r="H2605">
        <f t="shared" si="120"/>
        <v>0</v>
      </c>
      <c r="I2605" t="str">
        <f t="shared" si="121"/>
        <v/>
      </c>
      <c r="J2605">
        <f xml:space="preserve">
_xlfn.SWITCH(E2605,
"良好サイン",H2605*VLOOKUP(F2605,参照用!$P$2:$Q$55,2,0),
"注意サイン",H2605*VLOOKUP(F2605,参照用!$P$2:$Q$55,2,0),
""
)</f>
        <v>0</v>
      </c>
      <c r="K2605" s="20">
        <f t="shared" si="122"/>
        <v>60</v>
      </c>
    </row>
    <row r="2606" spans="1:11" x14ac:dyDescent="0.2">
      <c r="A2606" s="8">
        <f>IF(INDEX(中間シート!B$1:B$149,QUOTIENT(ROW(A2606)-2, 参照用!$J$12) + 3,1)&gt;0,
INDEX(中間シート!B$1:B$149,QUOTIENT(ROW(A2606)-2, 参照用!$J$12) + 3,1),
"")</f>
        <v>46047</v>
      </c>
      <c r="B2606" s="8" t="str">
        <f>IF(INDEX(中間シート!D$1:D$149,QUOTIENT(ROW(B2606)-2, 参照用!$J$12) + 3,1)&gt;0,
INDEX(中間シート!D$1:D$149,QUOTIENT(ROW(B2606)-2, 参照用!$J$12) + 3,1),
"")</f>
        <v>夜</v>
      </c>
      <c r="C2606" s="8" t="str">
        <f>INDEX(中間シート!$A$1:$AZ$149,MATCH(A2606&amp;B2606,中間シート!$A$1:$A$149,0),MATCH(C$1,中間シート!$A$2:$AZ$2,0))</f>
        <v/>
      </c>
      <c r="D2606" s="8" t="str">
        <f>INDEX(中間シート!$A$1:$AZ$149,MATCH($A2606&amp;$B2606,中間シート!$A$1:$A$149,0),MATCH(D$1,中間シート!$A$2:$AZ$2,0))</f>
        <v/>
      </c>
      <c r="E2606" t="str">
        <f>IF(
A2606="","",
VLOOKUP(MOD(ROW(A2606)-2, 参照用!$J$12) + 1,参照用!$N$1:$P$50,2,0)
)</f>
        <v>注意サイン</v>
      </c>
      <c r="F2606" t="str">
        <f xml:space="preserve">
IF(A2606="","",
VLOOKUP(MOD(ROW(A2606)-2, 参照用!$J$12) + 1,参照用!$N$1:$P$50,3,0)
)</f>
        <v>ため息が増加</v>
      </c>
      <c r="G2606">
        <f xml:space="preserve">
IF(A2606="","",
IFERROR(
INDEX(中間シート!$B:$CB,
MATCH(A2606&amp;B2606,中間シート!$A$1:$A$149,0),
MATCH(F2606,中間シート!$B$2:$CB$2,0)
),
"")
)</f>
        <v>0</v>
      </c>
      <c r="H2606">
        <f t="shared" si="120"/>
        <v>0</v>
      </c>
      <c r="I2606" t="str">
        <f t="shared" si="121"/>
        <v/>
      </c>
      <c r="J2606">
        <f xml:space="preserve">
_xlfn.SWITCH(E2606,
"良好サイン",H2606*VLOOKUP(F2606,参照用!$P$2:$Q$55,2,0),
"注意サイン",H2606*VLOOKUP(F2606,参照用!$P$2:$Q$55,2,0),
""
)</f>
        <v>0</v>
      </c>
      <c r="K2606" s="20">
        <f t="shared" si="122"/>
        <v>60</v>
      </c>
    </row>
    <row r="2607" spans="1:11" x14ac:dyDescent="0.2">
      <c r="A2607" s="8">
        <f>IF(INDEX(中間シート!B$1:B$149,QUOTIENT(ROW(A2607)-2, 参照用!$J$12) + 3,1)&gt;0,
INDEX(中間シート!B$1:B$149,QUOTIENT(ROW(A2607)-2, 参照用!$J$12) + 3,1),
"")</f>
        <v>46047</v>
      </c>
      <c r="B2607" s="8" t="str">
        <f>IF(INDEX(中間シート!D$1:D$149,QUOTIENT(ROW(B2607)-2, 参照用!$J$12) + 3,1)&gt;0,
INDEX(中間シート!D$1:D$149,QUOTIENT(ROW(B2607)-2, 参照用!$J$12) + 3,1),
"")</f>
        <v>夜</v>
      </c>
      <c r="C2607" s="8" t="str">
        <f>INDEX(中間シート!$A$1:$AZ$149,MATCH(A2607&amp;B2607,中間シート!$A$1:$A$149,0),MATCH(C$1,中間シート!$A$2:$AZ$2,0))</f>
        <v/>
      </c>
      <c r="D2607" s="8" t="str">
        <f>INDEX(中間シート!$A$1:$AZ$149,MATCH($A2607&amp;$B2607,中間シート!$A$1:$A$149,0),MATCH(D$1,中間シート!$A$2:$AZ$2,0))</f>
        <v/>
      </c>
      <c r="E2607" t="str">
        <f>IF(
A2607="","",
VLOOKUP(MOD(ROW(A2607)-2, 参照用!$J$12) + 1,参照用!$N$1:$P$50,2,0)
)</f>
        <v>注意サイン</v>
      </c>
      <c r="F2607" t="str">
        <f xml:space="preserve">
IF(A2607="","",
VLOOKUP(MOD(ROW(A2607)-2, 参照用!$J$12) + 1,参照用!$N$1:$P$50,3,0)
)</f>
        <v>もやもや</v>
      </c>
      <c r="G2607">
        <f xml:space="preserve">
IF(A2607="","",
IFERROR(
INDEX(中間シート!$B:$CB,
MATCH(A2607&amp;B2607,中間シート!$A$1:$A$149,0),
MATCH(F2607,中間シート!$B$2:$CB$2,0)
),
"")
)</f>
        <v>0</v>
      </c>
      <c r="H2607">
        <f t="shared" si="120"/>
        <v>0</v>
      </c>
      <c r="I2607" t="str">
        <f t="shared" si="121"/>
        <v/>
      </c>
      <c r="J2607">
        <f xml:space="preserve">
_xlfn.SWITCH(E2607,
"良好サイン",H2607*VLOOKUP(F2607,参照用!$P$2:$Q$55,2,0),
"注意サイン",H2607*VLOOKUP(F2607,参照用!$P$2:$Q$55,2,0),
""
)</f>
        <v>0</v>
      </c>
      <c r="K2607" s="20">
        <f t="shared" si="122"/>
        <v>60</v>
      </c>
    </row>
    <row r="2608" spans="1:11" x14ac:dyDescent="0.2">
      <c r="A2608" s="8">
        <f>IF(INDEX(中間シート!B$1:B$149,QUOTIENT(ROW(A2608)-2, 参照用!$J$12) + 3,1)&gt;0,
INDEX(中間シート!B$1:B$149,QUOTIENT(ROW(A2608)-2, 参照用!$J$12) + 3,1),
"")</f>
        <v>46047</v>
      </c>
      <c r="B2608" s="8" t="str">
        <f>IF(INDEX(中間シート!D$1:D$149,QUOTIENT(ROW(B2608)-2, 参照用!$J$12) + 3,1)&gt;0,
INDEX(中間シート!D$1:D$149,QUOTIENT(ROW(B2608)-2, 参照用!$J$12) + 3,1),
"")</f>
        <v>夜</v>
      </c>
      <c r="C2608" s="8" t="str">
        <f>INDEX(中間シート!$A$1:$AZ$149,MATCH(A2608&amp;B2608,中間シート!$A$1:$A$149,0),MATCH(C$1,中間シート!$A$2:$AZ$2,0))</f>
        <v/>
      </c>
      <c r="D2608" s="8" t="str">
        <f>INDEX(中間シート!$A$1:$AZ$149,MATCH($A2608&amp;$B2608,中間シート!$A$1:$A$149,0),MATCH(D$1,中間シート!$A$2:$AZ$2,0))</f>
        <v/>
      </c>
      <c r="E2608" t="str">
        <f>IF(
A2608="","",
VLOOKUP(MOD(ROW(A2608)-2, 参照用!$J$12) + 1,参照用!$N$1:$P$50,2,0)
)</f>
        <v>注意サイン</v>
      </c>
      <c r="F2608" t="str">
        <f xml:space="preserve">
IF(A2608="","",
VLOOKUP(MOD(ROW(A2608)-2, 参照用!$J$12) + 1,参照用!$N$1:$P$50,3,0)
)</f>
        <v>だるい</v>
      </c>
      <c r="G2608">
        <f xml:space="preserve">
IF(A2608="","",
IFERROR(
INDEX(中間シート!$B:$CB,
MATCH(A2608&amp;B2608,中間シート!$A$1:$A$149,0),
MATCH(F2608,中間シート!$B$2:$CB$2,0)
),
"")
)</f>
        <v>0</v>
      </c>
      <c r="H2608">
        <f t="shared" si="120"/>
        <v>0</v>
      </c>
      <c r="I2608" t="str">
        <f t="shared" si="121"/>
        <v/>
      </c>
      <c r="J2608">
        <f xml:space="preserve">
_xlfn.SWITCH(E2608,
"良好サイン",H2608*VLOOKUP(F2608,参照用!$P$2:$Q$55,2,0),
"注意サイン",H2608*VLOOKUP(F2608,参照用!$P$2:$Q$55,2,0),
""
)</f>
        <v>0</v>
      </c>
      <c r="K2608" s="20">
        <f t="shared" si="122"/>
        <v>60</v>
      </c>
    </row>
    <row r="2609" spans="1:11" x14ac:dyDescent="0.2">
      <c r="A2609" s="8">
        <f>IF(INDEX(中間シート!B$1:B$149,QUOTIENT(ROW(A2609)-2, 参照用!$J$12) + 3,1)&gt;0,
INDEX(中間シート!B$1:B$149,QUOTIENT(ROW(A2609)-2, 参照用!$J$12) + 3,1),
"")</f>
        <v>46047</v>
      </c>
      <c r="B2609" s="8" t="str">
        <f>IF(INDEX(中間シート!D$1:D$149,QUOTIENT(ROW(B2609)-2, 参照用!$J$12) + 3,1)&gt;0,
INDEX(中間シート!D$1:D$149,QUOTIENT(ROW(B2609)-2, 参照用!$J$12) + 3,1),
"")</f>
        <v>夜</v>
      </c>
      <c r="C2609" s="8" t="str">
        <f>INDEX(中間シート!$A$1:$AZ$149,MATCH(A2609&amp;B2609,中間シート!$A$1:$A$149,0),MATCH(C$1,中間シート!$A$2:$AZ$2,0))</f>
        <v/>
      </c>
      <c r="D2609" s="8" t="str">
        <f>INDEX(中間シート!$A$1:$AZ$149,MATCH($A2609&amp;$B2609,中間シート!$A$1:$A$149,0),MATCH(D$1,中間シート!$A$2:$AZ$2,0))</f>
        <v/>
      </c>
      <c r="E2609" t="str">
        <f>IF(
A2609="","",
VLOOKUP(MOD(ROW(A2609)-2, 参照用!$J$12) + 1,参照用!$N$1:$P$50,2,0)
)</f>
        <v>注意サイン</v>
      </c>
      <c r="F2609" t="str">
        <f xml:space="preserve">
IF(A2609="","",
VLOOKUP(MOD(ROW(A2609)-2, 参照用!$J$12) + 1,参照用!$N$1:$P$50,3,0)
)</f>
        <v>ぼーっとする</v>
      </c>
      <c r="G2609">
        <f xml:space="preserve">
IF(A2609="","",
IFERROR(
INDEX(中間シート!$B:$CB,
MATCH(A2609&amp;B2609,中間シート!$A$1:$A$149,0),
MATCH(F2609,中間シート!$B$2:$CB$2,0)
),
"")
)</f>
        <v>0</v>
      </c>
      <c r="H2609">
        <f t="shared" si="120"/>
        <v>0</v>
      </c>
      <c r="I2609" t="str">
        <f t="shared" si="121"/>
        <v/>
      </c>
      <c r="J2609">
        <f xml:space="preserve">
_xlfn.SWITCH(E2609,
"良好サイン",H2609*VLOOKUP(F2609,参照用!$P$2:$Q$55,2,0),
"注意サイン",H2609*VLOOKUP(F2609,参照用!$P$2:$Q$55,2,0),
""
)</f>
        <v>0</v>
      </c>
      <c r="K2609" s="20">
        <f t="shared" si="122"/>
        <v>60</v>
      </c>
    </row>
    <row r="2610" spans="1:11" x14ac:dyDescent="0.2">
      <c r="A2610" s="8">
        <f>IF(INDEX(中間シート!B$1:B$149,QUOTIENT(ROW(A2610)-2, 参照用!$J$12) + 3,1)&gt;0,
INDEX(中間シート!B$1:B$149,QUOTIENT(ROW(A2610)-2, 参照用!$J$12) + 3,1),
"")</f>
        <v>46047</v>
      </c>
      <c r="B2610" s="8" t="str">
        <f>IF(INDEX(中間シート!D$1:D$149,QUOTIENT(ROW(B2610)-2, 参照用!$J$12) + 3,1)&gt;0,
INDEX(中間シート!D$1:D$149,QUOTIENT(ROW(B2610)-2, 参照用!$J$12) + 3,1),
"")</f>
        <v>夜</v>
      </c>
      <c r="C2610" s="8" t="str">
        <f>INDEX(中間シート!$A$1:$AZ$149,MATCH(A2610&amp;B2610,中間シート!$A$1:$A$149,0),MATCH(C$1,中間シート!$A$2:$AZ$2,0))</f>
        <v/>
      </c>
      <c r="D2610" s="8" t="str">
        <f>INDEX(中間シート!$A$1:$AZ$149,MATCH($A2610&amp;$B2610,中間シート!$A$1:$A$149,0),MATCH(D$1,中間シート!$A$2:$AZ$2,0))</f>
        <v/>
      </c>
      <c r="E2610" t="str">
        <f>IF(
A2610="","",
VLOOKUP(MOD(ROW(A2610)-2, 参照用!$J$12) + 1,参照用!$N$1:$P$50,2,0)
)</f>
        <v>注意サイン</v>
      </c>
      <c r="F2610" t="str">
        <f xml:space="preserve">
IF(A2610="","",
VLOOKUP(MOD(ROW(A2610)-2, 参照用!$J$12) + 1,参照用!$N$1:$P$50,3,0)
)</f>
        <v>協調性が低下</v>
      </c>
      <c r="G2610">
        <f xml:space="preserve">
IF(A2610="","",
IFERROR(
INDEX(中間シート!$B:$CB,
MATCH(A2610&amp;B2610,中間シート!$A$1:$A$149,0),
MATCH(F2610,中間シート!$B$2:$CB$2,0)
),
"")
)</f>
        <v>0</v>
      </c>
      <c r="H2610">
        <f t="shared" si="120"/>
        <v>0</v>
      </c>
      <c r="I2610" t="str">
        <f t="shared" si="121"/>
        <v/>
      </c>
      <c r="J2610">
        <f xml:space="preserve">
_xlfn.SWITCH(E2610,
"良好サイン",H2610*VLOOKUP(F2610,参照用!$P$2:$Q$55,2,0),
"注意サイン",H2610*VLOOKUP(F2610,参照用!$P$2:$Q$55,2,0),
""
)</f>
        <v>0</v>
      </c>
      <c r="K2610" s="20">
        <f t="shared" si="122"/>
        <v>60</v>
      </c>
    </row>
    <row r="2611" spans="1:11" x14ac:dyDescent="0.2">
      <c r="A2611" s="8">
        <f>IF(INDEX(中間シート!B$1:B$149,QUOTIENT(ROW(A2611)-2, 参照用!$J$12) + 3,1)&gt;0,
INDEX(中間シート!B$1:B$149,QUOTIENT(ROW(A2611)-2, 参照用!$J$12) + 3,1),
"")</f>
        <v>46047</v>
      </c>
      <c r="B2611" s="8" t="str">
        <f>IF(INDEX(中間シート!D$1:D$149,QUOTIENT(ROW(B2611)-2, 参照用!$J$12) + 3,1)&gt;0,
INDEX(中間シート!D$1:D$149,QUOTIENT(ROW(B2611)-2, 参照用!$J$12) + 3,1),
"")</f>
        <v>夜</v>
      </c>
      <c r="C2611" s="8" t="str">
        <f>INDEX(中間シート!$A$1:$AZ$149,MATCH(A2611&amp;B2611,中間シート!$A$1:$A$149,0),MATCH(C$1,中間シート!$A$2:$AZ$2,0))</f>
        <v/>
      </c>
      <c r="D2611" s="8" t="str">
        <f>INDEX(中間シート!$A$1:$AZ$149,MATCH($A2611&amp;$B2611,中間シート!$A$1:$A$149,0),MATCH(D$1,中間シート!$A$2:$AZ$2,0))</f>
        <v/>
      </c>
      <c r="E2611" t="str">
        <f>IF(
A2611="","",
VLOOKUP(MOD(ROW(A2611)-2, 参照用!$J$12) + 1,参照用!$N$1:$P$50,2,0)
)</f>
        <v>注意サイン</v>
      </c>
      <c r="F2611" t="str">
        <f xml:space="preserve">
IF(A2611="","",
VLOOKUP(MOD(ROW(A2611)-2, 参照用!$J$12) + 1,参照用!$N$1:$P$50,3,0)
)</f>
        <v>憂鬱</v>
      </c>
      <c r="G2611">
        <f xml:space="preserve">
IF(A2611="","",
IFERROR(
INDEX(中間シート!$B:$CB,
MATCH(A2611&amp;B2611,中間シート!$A$1:$A$149,0),
MATCH(F2611,中間シート!$B$2:$CB$2,0)
),
"")
)</f>
        <v>0</v>
      </c>
      <c r="H2611">
        <f t="shared" si="120"/>
        <v>0</v>
      </c>
      <c r="I2611" t="str">
        <f t="shared" si="121"/>
        <v/>
      </c>
      <c r="J2611">
        <f xml:space="preserve">
_xlfn.SWITCH(E2611,
"良好サイン",H2611*VLOOKUP(F2611,参照用!$P$2:$Q$55,2,0),
"注意サイン",H2611*VLOOKUP(F2611,参照用!$P$2:$Q$55,2,0),
""
)</f>
        <v>0</v>
      </c>
      <c r="K2611" s="20">
        <f t="shared" si="122"/>
        <v>60</v>
      </c>
    </row>
    <row r="2612" spans="1:11" x14ac:dyDescent="0.2">
      <c r="A2612" s="8">
        <f>IF(INDEX(中間シート!B$1:B$149,QUOTIENT(ROW(A2612)-2, 参照用!$J$12) + 3,1)&gt;0,
INDEX(中間シート!B$1:B$149,QUOTIENT(ROW(A2612)-2, 参照用!$J$12) + 3,1),
"")</f>
        <v>46047</v>
      </c>
      <c r="B2612" s="8" t="str">
        <f>IF(INDEX(中間シート!D$1:D$149,QUOTIENT(ROW(B2612)-2, 参照用!$J$12) + 3,1)&gt;0,
INDEX(中間シート!D$1:D$149,QUOTIENT(ROW(B2612)-2, 参照用!$J$12) + 3,1),
"")</f>
        <v>夜</v>
      </c>
      <c r="C2612" s="8" t="str">
        <f>INDEX(中間シート!$A$1:$AZ$149,MATCH(A2612&amp;B2612,中間シート!$A$1:$A$149,0),MATCH(C$1,中間シート!$A$2:$AZ$2,0))</f>
        <v/>
      </c>
      <c r="D2612" s="8" t="str">
        <f>INDEX(中間シート!$A$1:$AZ$149,MATCH($A2612&amp;$B2612,中間シート!$A$1:$A$149,0),MATCH(D$1,中間シート!$A$2:$AZ$2,0))</f>
        <v/>
      </c>
      <c r="E2612" t="str">
        <f>IF(
A2612="","",
VLOOKUP(MOD(ROW(A2612)-2, 参照用!$J$12) + 1,参照用!$N$1:$P$50,2,0)
)</f>
        <v>注意サイン</v>
      </c>
      <c r="F2612" t="str">
        <f xml:space="preserve">
IF(A2612="","",
VLOOKUP(MOD(ROW(A2612)-2, 参照用!$J$12) + 1,参照用!$N$1:$P$50,3,0)
)</f>
        <v>やる気が無い</v>
      </c>
      <c r="G2612">
        <f xml:space="preserve">
IF(A2612="","",
IFERROR(
INDEX(中間シート!$B:$CB,
MATCH(A2612&amp;B2612,中間シート!$A$1:$A$149,0),
MATCH(F2612,中間シート!$B$2:$CB$2,0)
),
"")
)</f>
        <v>0</v>
      </c>
      <c r="H2612">
        <f t="shared" si="120"/>
        <v>0</v>
      </c>
      <c r="I2612" t="str">
        <f t="shared" si="121"/>
        <v/>
      </c>
      <c r="J2612">
        <f xml:space="preserve">
_xlfn.SWITCH(E2612,
"良好サイン",H2612*VLOOKUP(F2612,参照用!$P$2:$Q$55,2,0),
"注意サイン",H2612*VLOOKUP(F2612,参照用!$P$2:$Q$55,2,0),
""
)</f>
        <v>0</v>
      </c>
      <c r="K2612" s="20">
        <f t="shared" si="122"/>
        <v>60</v>
      </c>
    </row>
    <row r="2613" spans="1:11" x14ac:dyDescent="0.2">
      <c r="A2613" s="8">
        <f>IF(INDEX(中間シート!B$1:B$149,QUOTIENT(ROW(A2613)-2, 参照用!$J$12) + 3,1)&gt;0,
INDEX(中間シート!B$1:B$149,QUOTIENT(ROW(A2613)-2, 参照用!$J$12) + 3,1),
"")</f>
        <v>46047</v>
      </c>
      <c r="B2613" s="8" t="str">
        <f>IF(INDEX(中間シート!D$1:D$149,QUOTIENT(ROW(B2613)-2, 参照用!$J$12) + 3,1)&gt;0,
INDEX(中間シート!D$1:D$149,QUOTIENT(ROW(B2613)-2, 参照用!$J$12) + 3,1),
"")</f>
        <v>夜</v>
      </c>
      <c r="C2613" s="8" t="str">
        <f>INDEX(中間シート!$A$1:$AZ$149,MATCH(A2613&amp;B2613,中間シート!$A$1:$A$149,0),MATCH(C$1,中間シート!$A$2:$AZ$2,0))</f>
        <v/>
      </c>
      <c r="D2613" s="8" t="str">
        <f>INDEX(中間シート!$A$1:$AZ$149,MATCH($A2613&amp;$B2613,中間シート!$A$1:$A$149,0),MATCH(D$1,中間シート!$A$2:$AZ$2,0))</f>
        <v/>
      </c>
      <c r="E2613" t="str">
        <f>IF(
A2613="","",
VLOOKUP(MOD(ROW(A2613)-2, 参照用!$J$12) + 1,参照用!$N$1:$P$50,2,0)
)</f>
        <v>注意サイン</v>
      </c>
      <c r="F2613" t="str">
        <f xml:space="preserve">
IF(A2613="","",
VLOOKUP(MOD(ROW(A2613)-2, 参照用!$J$12) + 1,参照用!$N$1:$P$50,3,0)
)</f>
        <v>物忘れ</v>
      </c>
      <c r="G2613">
        <f xml:space="preserve">
IF(A2613="","",
IFERROR(
INDEX(中間シート!$B:$CB,
MATCH(A2613&amp;B2613,中間シート!$A$1:$A$149,0),
MATCH(F2613,中間シート!$B$2:$CB$2,0)
),
"")
)</f>
        <v>0</v>
      </c>
      <c r="H2613">
        <f t="shared" si="120"/>
        <v>0</v>
      </c>
      <c r="I2613" t="str">
        <f t="shared" si="121"/>
        <v/>
      </c>
      <c r="J2613">
        <f xml:space="preserve">
_xlfn.SWITCH(E2613,
"良好サイン",H2613*VLOOKUP(F2613,参照用!$P$2:$Q$55,2,0),
"注意サイン",H2613*VLOOKUP(F2613,参照用!$P$2:$Q$55,2,0),
""
)</f>
        <v>0</v>
      </c>
      <c r="K2613" s="20">
        <f t="shared" si="122"/>
        <v>60</v>
      </c>
    </row>
    <row r="2614" spans="1:11" x14ac:dyDescent="0.2">
      <c r="A2614" s="8">
        <f>IF(INDEX(中間シート!B$1:B$149,QUOTIENT(ROW(A2614)-2, 参照用!$J$12) + 3,1)&gt;0,
INDEX(中間シート!B$1:B$149,QUOTIENT(ROW(A2614)-2, 参照用!$J$12) + 3,1),
"")</f>
        <v>46047</v>
      </c>
      <c r="B2614" s="8" t="str">
        <f>IF(INDEX(中間シート!D$1:D$149,QUOTIENT(ROW(B2614)-2, 参照用!$J$12) + 3,1)&gt;0,
INDEX(中間シート!D$1:D$149,QUOTIENT(ROW(B2614)-2, 参照用!$J$12) + 3,1),
"")</f>
        <v>夜</v>
      </c>
      <c r="C2614" s="8" t="str">
        <f>INDEX(中間シート!$A$1:$AZ$149,MATCH(A2614&amp;B2614,中間シート!$A$1:$A$149,0),MATCH(C$1,中間シート!$A$2:$AZ$2,0))</f>
        <v/>
      </c>
      <c r="D2614" s="8" t="str">
        <f>INDEX(中間シート!$A$1:$AZ$149,MATCH($A2614&amp;$B2614,中間シート!$A$1:$A$149,0),MATCH(D$1,中間シート!$A$2:$AZ$2,0))</f>
        <v/>
      </c>
      <c r="E2614" t="str">
        <f>IF(
A2614="","",
VLOOKUP(MOD(ROW(A2614)-2, 参照用!$J$12) + 1,参照用!$N$1:$P$50,2,0)
)</f>
        <v>悪化サイン</v>
      </c>
      <c r="F2614" t="str">
        <f xml:space="preserve">
IF(A2614="","",
VLOOKUP(MOD(ROW(A2614)-2, 参照用!$J$12) + 1,参照用!$N$1:$P$50,3,0)
)</f>
        <v>イライラ</v>
      </c>
      <c r="G2614">
        <f xml:space="preserve">
IF(A2614="","",
IFERROR(
INDEX(中間シート!$B:$CB,
MATCH(A2614&amp;B2614,中間シート!$A$1:$A$149,0),
MATCH(F2614,中間シート!$B$2:$CB$2,0)
),
"")
)</f>
        <v>0</v>
      </c>
      <c r="H2614">
        <f t="shared" si="120"/>
        <v>0</v>
      </c>
      <c r="I2614" t="str">
        <f t="shared" si="121"/>
        <v/>
      </c>
      <c r="J2614" t="str">
        <f xml:space="preserve">
_xlfn.SWITCH(E2614,
"良好サイン",H2614*VLOOKUP(F2614,参照用!$P$2:$Q$55,2,0),
"注意サイン",H2614*VLOOKUP(F2614,参照用!$P$2:$Q$55,2,0),
""
)</f>
        <v/>
      </c>
      <c r="K2614" s="20">
        <f t="shared" si="122"/>
        <v>60</v>
      </c>
    </row>
    <row r="2615" spans="1:11" x14ac:dyDescent="0.2">
      <c r="A2615" s="8">
        <f>IF(INDEX(中間シート!B$1:B$149,QUOTIENT(ROW(A2615)-2, 参照用!$J$12) + 3,1)&gt;0,
INDEX(中間シート!B$1:B$149,QUOTIENT(ROW(A2615)-2, 参照用!$J$12) + 3,1),
"")</f>
        <v>46047</v>
      </c>
      <c r="B2615" s="8" t="str">
        <f>IF(INDEX(中間シート!D$1:D$149,QUOTIENT(ROW(B2615)-2, 参照用!$J$12) + 3,1)&gt;0,
INDEX(中間シート!D$1:D$149,QUOTIENT(ROW(B2615)-2, 参照用!$J$12) + 3,1),
"")</f>
        <v>夜</v>
      </c>
      <c r="C2615" s="8" t="str">
        <f>INDEX(中間シート!$A$1:$AZ$149,MATCH(A2615&amp;B2615,中間シート!$A$1:$A$149,0),MATCH(C$1,中間シート!$A$2:$AZ$2,0))</f>
        <v/>
      </c>
      <c r="D2615" s="8" t="str">
        <f>INDEX(中間シート!$A$1:$AZ$149,MATCH($A2615&amp;$B2615,中間シート!$A$1:$A$149,0),MATCH(D$1,中間シート!$A$2:$AZ$2,0))</f>
        <v/>
      </c>
      <c r="E2615" t="str">
        <f>IF(
A2615="","",
VLOOKUP(MOD(ROW(A2615)-2, 参照用!$J$12) + 1,参照用!$N$1:$P$50,2,0)
)</f>
        <v>悪化サイン</v>
      </c>
      <c r="F2615" t="str">
        <f xml:space="preserve">
IF(A2615="","",
VLOOKUP(MOD(ROW(A2615)-2, 参照用!$J$12) + 1,参照用!$N$1:$P$50,3,0)
)</f>
        <v>恐怖心</v>
      </c>
      <c r="G2615">
        <f xml:space="preserve">
IF(A2615="","",
IFERROR(
INDEX(中間シート!$B:$CB,
MATCH(A2615&amp;B2615,中間シート!$A$1:$A$149,0),
MATCH(F2615,中間シート!$B$2:$CB$2,0)
),
"")
)</f>
        <v>0</v>
      </c>
      <c r="H2615">
        <f t="shared" si="120"/>
        <v>0</v>
      </c>
      <c r="I2615" t="str">
        <f t="shared" si="121"/>
        <v/>
      </c>
      <c r="J2615" t="str">
        <f xml:space="preserve">
_xlfn.SWITCH(E2615,
"良好サイン",H2615*VLOOKUP(F2615,参照用!$P$2:$Q$55,2,0),
"注意サイン",H2615*VLOOKUP(F2615,参照用!$P$2:$Q$55,2,0),
""
)</f>
        <v/>
      </c>
      <c r="K2615" s="20">
        <f t="shared" si="122"/>
        <v>60</v>
      </c>
    </row>
    <row r="2616" spans="1:11" x14ac:dyDescent="0.2">
      <c r="A2616" s="8">
        <f>IF(INDEX(中間シート!B$1:B$149,QUOTIENT(ROW(A2616)-2, 参照用!$J$12) + 3,1)&gt;0,
INDEX(中間シート!B$1:B$149,QUOTIENT(ROW(A2616)-2, 参照用!$J$12) + 3,1),
"")</f>
        <v>46047</v>
      </c>
      <c r="B2616" s="8" t="str">
        <f>IF(INDEX(中間シート!D$1:D$149,QUOTIENT(ROW(B2616)-2, 参照用!$J$12) + 3,1)&gt;0,
INDEX(中間シート!D$1:D$149,QUOTIENT(ROW(B2616)-2, 参照用!$J$12) + 3,1),
"")</f>
        <v>夜</v>
      </c>
      <c r="C2616" s="8" t="str">
        <f>INDEX(中間シート!$A$1:$AZ$149,MATCH(A2616&amp;B2616,中間シート!$A$1:$A$149,0),MATCH(C$1,中間シート!$A$2:$AZ$2,0))</f>
        <v/>
      </c>
      <c r="D2616" s="8" t="str">
        <f>INDEX(中間シート!$A$1:$AZ$149,MATCH($A2616&amp;$B2616,中間シート!$A$1:$A$149,0),MATCH(D$1,中間シート!$A$2:$AZ$2,0))</f>
        <v/>
      </c>
      <c r="E2616" t="str">
        <f>IF(
A2616="","",
VLOOKUP(MOD(ROW(A2616)-2, 参照用!$J$12) + 1,参照用!$N$1:$P$50,2,0)
)</f>
        <v>悪化サイン</v>
      </c>
      <c r="F2616" t="str">
        <f xml:space="preserve">
IF(A2616="","",
VLOOKUP(MOD(ROW(A2616)-2, 参照用!$J$12) + 1,参照用!$N$1:$P$50,3,0)
)</f>
        <v>外出不可</v>
      </c>
      <c r="G2616">
        <f xml:space="preserve">
IF(A2616="","",
IFERROR(
INDEX(中間シート!$B:$CB,
MATCH(A2616&amp;B2616,中間シート!$A$1:$A$149,0),
MATCH(F2616,中間シート!$B$2:$CB$2,0)
),
"")
)</f>
        <v>0</v>
      </c>
      <c r="H2616">
        <f t="shared" si="120"/>
        <v>0</v>
      </c>
      <c r="I2616" t="str">
        <f t="shared" si="121"/>
        <v/>
      </c>
      <c r="J2616" t="str">
        <f xml:space="preserve">
_xlfn.SWITCH(E2616,
"良好サイン",H2616*VLOOKUP(F2616,参照用!$P$2:$Q$55,2,0),
"注意サイン",H2616*VLOOKUP(F2616,参照用!$P$2:$Q$55,2,0),
""
)</f>
        <v/>
      </c>
      <c r="K2616" s="20">
        <f t="shared" si="122"/>
        <v>60</v>
      </c>
    </row>
    <row r="2617" spans="1:11" x14ac:dyDescent="0.2">
      <c r="A2617" s="8">
        <f>IF(INDEX(中間シート!B$1:B$149,QUOTIENT(ROW(A2617)-2, 参照用!$J$12) + 3,1)&gt;0,
INDEX(中間シート!B$1:B$149,QUOTIENT(ROW(A2617)-2, 参照用!$J$12) + 3,1),
"")</f>
        <v>46047</v>
      </c>
      <c r="B2617" s="8" t="str">
        <f>IF(INDEX(中間シート!D$1:D$149,QUOTIENT(ROW(B2617)-2, 参照用!$J$12) + 3,1)&gt;0,
INDEX(中間シート!D$1:D$149,QUOTIENT(ROW(B2617)-2, 参照用!$J$12) + 3,1),
"")</f>
        <v>夜</v>
      </c>
      <c r="C2617" s="8" t="str">
        <f>INDEX(中間シート!$A$1:$AZ$149,MATCH(A2617&amp;B2617,中間シート!$A$1:$A$149,0),MATCH(C$1,中間シート!$A$2:$AZ$2,0))</f>
        <v/>
      </c>
      <c r="D2617" s="8" t="str">
        <f>INDEX(中間シート!$A$1:$AZ$149,MATCH($A2617&amp;$B2617,中間シート!$A$1:$A$149,0),MATCH(D$1,中間シート!$A$2:$AZ$2,0))</f>
        <v/>
      </c>
      <c r="E2617" t="str">
        <f>IF(
A2617="","",
VLOOKUP(MOD(ROW(A2617)-2, 参照用!$J$12) + 1,参照用!$N$1:$P$50,2,0)
)</f>
        <v>悪化サイン</v>
      </c>
      <c r="F2617" t="str">
        <f xml:space="preserve">
IF(A2617="","",
VLOOKUP(MOD(ROW(A2617)-2, 参照用!$J$12) + 1,参照用!$N$1:$P$50,3,0)
)</f>
        <v>思考不能</v>
      </c>
      <c r="G2617">
        <f xml:space="preserve">
IF(A2617="","",
IFERROR(
INDEX(中間シート!$B:$CB,
MATCH(A2617&amp;B2617,中間シート!$A$1:$A$149,0),
MATCH(F2617,中間シート!$B$2:$CB$2,0)
),
"")
)</f>
        <v>0</v>
      </c>
      <c r="H2617">
        <f t="shared" si="120"/>
        <v>0</v>
      </c>
      <c r="I2617" t="str">
        <f t="shared" si="121"/>
        <v/>
      </c>
      <c r="J2617" t="str">
        <f xml:space="preserve">
_xlfn.SWITCH(E2617,
"良好サイン",H2617*VLOOKUP(F2617,参照用!$P$2:$Q$55,2,0),
"注意サイン",H2617*VLOOKUP(F2617,参照用!$P$2:$Q$55,2,0),
""
)</f>
        <v/>
      </c>
      <c r="K2617" s="20">
        <f t="shared" si="122"/>
        <v>60</v>
      </c>
    </row>
    <row r="2618" spans="1:11" x14ac:dyDescent="0.2">
      <c r="A2618" s="8">
        <f>IF(INDEX(中間シート!B$1:B$149,QUOTIENT(ROW(A2618)-2, 参照用!$J$12) + 3,1)&gt;0,
INDEX(中間シート!B$1:B$149,QUOTIENT(ROW(A2618)-2, 参照用!$J$12) + 3,1),
"")</f>
        <v>46047</v>
      </c>
      <c r="B2618" s="8" t="str">
        <f>IF(INDEX(中間シート!D$1:D$149,QUOTIENT(ROW(B2618)-2, 参照用!$J$12) + 3,1)&gt;0,
INDEX(中間シート!D$1:D$149,QUOTIENT(ROW(B2618)-2, 参照用!$J$12) + 3,1),
"")</f>
        <v>夜</v>
      </c>
      <c r="C2618" s="8" t="str">
        <f>INDEX(中間シート!$A$1:$AZ$149,MATCH(A2618&amp;B2618,中間シート!$A$1:$A$149,0),MATCH(C$1,中間シート!$A$2:$AZ$2,0))</f>
        <v/>
      </c>
      <c r="D2618" s="8" t="str">
        <f>INDEX(中間シート!$A$1:$AZ$149,MATCH($A2618&amp;$B2618,中間シート!$A$1:$A$149,0),MATCH(D$1,中間シート!$A$2:$AZ$2,0))</f>
        <v/>
      </c>
      <c r="E2618" t="str">
        <f>IF(
A2618="","",
VLOOKUP(MOD(ROW(A2618)-2, 参照用!$J$12) + 1,参照用!$N$1:$P$50,2,0)
)</f>
        <v>悪化サイン</v>
      </c>
      <c r="F2618" t="str">
        <f xml:space="preserve">
IF(A2618="","",
VLOOKUP(MOD(ROW(A2618)-2, 参照用!$J$12) + 1,参照用!$N$1:$P$50,3,0)
)</f>
        <v>人間不信</v>
      </c>
      <c r="G2618">
        <f xml:space="preserve">
IF(A2618="","",
IFERROR(
INDEX(中間シート!$B:$CB,
MATCH(A2618&amp;B2618,中間シート!$A$1:$A$149,0),
MATCH(F2618,中間シート!$B$2:$CB$2,0)
),
"")
)</f>
        <v>0</v>
      </c>
      <c r="H2618">
        <f t="shared" si="120"/>
        <v>0</v>
      </c>
      <c r="I2618" t="str">
        <f t="shared" si="121"/>
        <v/>
      </c>
      <c r="J2618" t="str">
        <f xml:space="preserve">
_xlfn.SWITCH(E2618,
"良好サイン",H2618*VLOOKUP(F2618,参照用!$P$2:$Q$55,2,0),
"注意サイン",H2618*VLOOKUP(F2618,参照用!$P$2:$Q$55,2,0),
""
)</f>
        <v/>
      </c>
      <c r="K2618" s="20">
        <f t="shared" si="122"/>
        <v>60</v>
      </c>
    </row>
    <row r="2619" spans="1:11" x14ac:dyDescent="0.2">
      <c r="A2619" s="8">
        <f>IF(INDEX(中間シート!B$1:B$149,QUOTIENT(ROW(A2619)-2, 参照用!$J$12) + 3,1)&gt;0,
INDEX(中間シート!B$1:B$149,QUOTIENT(ROW(A2619)-2, 参照用!$J$12) + 3,1),
"")</f>
        <v>46047</v>
      </c>
      <c r="B2619" s="8" t="str">
        <f>IF(INDEX(中間シート!D$1:D$149,QUOTIENT(ROW(B2619)-2, 参照用!$J$12) + 3,1)&gt;0,
INDEX(中間シート!D$1:D$149,QUOTIENT(ROW(B2619)-2, 参照用!$J$12) + 3,1),
"")</f>
        <v>夜</v>
      </c>
      <c r="C2619" s="8" t="str">
        <f>INDEX(中間シート!$A$1:$AZ$149,MATCH(A2619&amp;B2619,中間シート!$A$1:$A$149,0),MATCH(C$1,中間シート!$A$2:$AZ$2,0))</f>
        <v/>
      </c>
      <c r="D2619" s="8" t="str">
        <f>INDEX(中間シート!$A$1:$AZ$149,MATCH($A2619&amp;$B2619,中間シート!$A$1:$A$149,0),MATCH(D$1,中間シート!$A$2:$AZ$2,0))</f>
        <v/>
      </c>
      <c r="E2619" t="str">
        <f>IF(
A2619="","",
VLOOKUP(MOD(ROW(A2619)-2, 参照用!$J$12) + 1,参照用!$N$1:$P$50,2,0)
)</f>
        <v>悪化サイン</v>
      </c>
      <c r="F2619" t="str">
        <f xml:space="preserve">
IF(A2619="","",
VLOOKUP(MOD(ROW(A2619)-2, 参照用!$J$12) + 1,参照用!$N$1:$P$50,3,0)
)</f>
        <v>破壊衝動</v>
      </c>
      <c r="G2619">
        <f xml:space="preserve">
IF(A2619="","",
IFERROR(
INDEX(中間シート!$B:$CB,
MATCH(A2619&amp;B2619,中間シート!$A$1:$A$149,0),
MATCH(F2619,中間シート!$B$2:$CB$2,0)
),
"")
)</f>
        <v>0</v>
      </c>
      <c r="H2619">
        <f t="shared" si="120"/>
        <v>0</v>
      </c>
      <c r="I2619" t="str">
        <f t="shared" si="121"/>
        <v/>
      </c>
      <c r="J2619" t="str">
        <f xml:space="preserve">
_xlfn.SWITCH(E2619,
"良好サイン",H2619*VLOOKUP(F2619,参照用!$P$2:$Q$55,2,0),
"注意サイン",H2619*VLOOKUP(F2619,参照用!$P$2:$Q$55,2,0),
""
)</f>
        <v/>
      </c>
      <c r="K2619" s="20">
        <f t="shared" si="122"/>
        <v>60</v>
      </c>
    </row>
    <row r="2620" spans="1:11" x14ac:dyDescent="0.2">
      <c r="A2620" s="8">
        <f>IF(INDEX(中間シート!B$1:B$149,QUOTIENT(ROW(A2620)-2, 参照用!$J$12) + 3,1)&gt;0,
INDEX(中間シート!B$1:B$149,QUOTIENT(ROW(A2620)-2, 参照用!$J$12) + 3,1),
"")</f>
        <v>46047</v>
      </c>
      <c r="B2620" s="8" t="str">
        <f>IF(INDEX(中間シート!D$1:D$149,QUOTIENT(ROW(B2620)-2, 参照用!$J$12) + 3,1)&gt;0,
INDEX(中間シート!D$1:D$149,QUOTIENT(ROW(B2620)-2, 参照用!$J$12) + 3,1),
"")</f>
        <v>夜</v>
      </c>
      <c r="C2620" s="8" t="str">
        <f>INDEX(中間シート!$A$1:$AZ$149,MATCH(A2620&amp;B2620,中間シート!$A$1:$A$149,0),MATCH(C$1,中間シート!$A$2:$AZ$2,0))</f>
        <v/>
      </c>
      <c r="D2620" s="8" t="str">
        <f>INDEX(中間シート!$A$1:$AZ$149,MATCH($A2620&amp;$B2620,中間シート!$A$1:$A$149,0),MATCH(D$1,中間シート!$A$2:$AZ$2,0))</f>
        <v/>
      </c>
      <c r="E2620" t="str">
        <f>IF(
A2620="","",
VLOOKUP(MOD(ROW(A2620)-2, 参照用!$J$12) + 1,参照用!$N$1:$P$50,2,0)
)</f>
        <v>リカバリー</v>
      </c>
      <c r="F2620" t="str">
        <f xml:space="preserve">
IF(A2620="","",
VLOOKUP(MOD(ROW(A2620)-2, 参照用!$J$12) + 1,参照用!$N$1:$P$50,3,0)
)</f>
        <v>ストレッチ</v>
      </c>
      <c r="G2620">
        <f xml:space="preserve">
IF(A2620="","",
IFERROR(
INDEX(中間シート!$B:$CB,
MATCH(A2620&amp;B2620,中間シート!$A$1:$A$149,0),
MATCH(F2620,中間シート!$B$2:$CB$2,0)
),
"")
)</f>
        <v>0</v>
      </c>
      <c r="H2620">
        <f t="shared" si="120"/>
        <v>0</v>
      </c>
      <c r="I2620" t="str">
        <f t="shared" si="121"/>
        <v/>
      </c>
      <c r="J2620" t="str">
        <f xml:space="preserve">
_xlfn.SWITCH(E2620,
"良好サイン",H2620*VLOOKUP(F2620,参照用!$P$2:$Q$55,2,0),
"注意サイン",H2620*VLOOKUP(F2620,参照用!$P$2:$Q$55,2,0),
""
)</f>
        <v/>
      </c>
      <c r="K2620" s="20">
        <f t="shared" si="122"/>
        <v>60</v>
      </c>
    </row>
    <row r="2621" spans="1:11" x14ac:dyDescent="0.2">
      <c r="A2621" s="8">
        <f>IF(INDEX(中間シート!B$1:B$149,QUOTIENT(ROW(A2621)-2, 参照用!$J$12) + 3,1)&gt;0,
INDEX(中間シート!B$1:B$149,QUOTIENT(ROW(A2621)-2, 参照用!$J$12) + 3,1),
"")</f>
        <v>46047</v>
      </c>
      <c r="B2621" s="8" t="str">
        <f>IF(INDEX(中間シート!D$1:D$149,QUOTIENT(ROW(B2621)-2, 参照用!$J$12) + 3,1)&gt;0,
INDEX(中間シート!D$1:D$149,QUOTIENT(ROW(B2621)-2, 参照用!$J$12) + 3,1),
"")</f>
        <v>夜</v>
      </c>
      <c r="C2621" s="8" t="str">
        <f>INDEX(中間シート!$A$1:$AZ$149,MATCH(A2621&amp;B2621,中間シート!$A$1:$A$149,0),MATCH(C$1,中間シート!$A$2:$AZ$2,0))</f>
        <v/>
      </c>
      <c r="D2621" s="8" t="str">
        <f>INDEX(中間シート!$A$1:$AZ$149,MATCH($A2621&amp;$B2621,中間シート!$A$1:$A$149,0),MATCH(D$1,中間シート!$A$2:$AZ$2,0))</f>
        <v/>
      </c>
      <c r="E2621" t="str">
        <f>IF(
A2621="","",
VLOOKUP(MOD(ROW(A2621)-2, 参照用!$J$12) + 1,参照用!$N$1:$P$50,2,0)
)</f>
        <v>リカバリー</v>
      </c>
      <c r="F2621" t="str">
        <f xml:space="preserve">
IF(A2621="","",
VLOOKUP(MOD(ROW(A2621)-2, 参照用!$J$12) + 1,参照用!$N$1:$P$50,3,0)
)</f>
        <v>仮眠</v>
      </c>
      <c r="G2621">
        <f xml:space="preserve">
IF(A2621="","",
IFERROR(
INDEX(中間シート!$B:$CB,
MATCH(A2621&amp;B2621,中間シート!$A$1:$A$149,0),
MATCH(F2621,中間シート!$B$2:$CB$2,0)
),
"")
)</f>
        <v>0</v>
      </c>
      <c r="H2621">
        <f t="shared" si="120"/>
        <v>0</v>
      </c>
      <c r="I2621" t="str">
        <f t="shared" si="121"/>
        <v/>
      </c>
      <c r="J2621" t="str">
        <f xml:space="preserve">
_xlfn.SWITCH(E2621,
"良好サイン",H2621*VLOOKUP(F2621,参照用!$P$2:$Q$55,2,0),
"注意サイン",H2621*VLOOKUP(F2621,参照用!$P$2:$Q$55,2,0),
""
)</f>
        <v/>
      </c>
      <c r="K2621" s="20">
        <f t="shared" si="122"/>
        <v>60</v>
      </c>
    </row>
    <row r="2622" spans="1:11" x14ac:dyDescent="0.2">
      <c r="A2622" s="8">
        <f>IF(INDEX(中間シート!B$1:B$149,QUOTIENT(ROW(A2622)-2, 参照用!$J$12) + 3,1)&gt;0,
INDEX(中間シート!B$1:B$149,QUOTIENT(ROW(A2622)-2, 参照用!$J$12) + 3,1),
"")</f>
        <v>46047</v>
      </c>
      <c r="B2622" s="8" t="str">
        <f>IF(INDEX(中間シート!D$1:D$149,QUOTIENT(ROW(B2622)-2, 参照用!$J$12) + 3,1)&gt;0,
INDEX(中間シート!D$1:D$149,QUOTIENT(ROW(B2622)-2, 参照用!$J$12) + 3,1),
"")</f>
        <v>夜</v>
      </c>
      <c r="C2622" s="8" t="str">
        <f>INDEX(中間シート!$A$1:$AZ$149,MATCH(A2622&amp;B2622,中間シート!$A$1:$A$149,0),MATCH(C$1,中間シート!$A$2:$AZ$2,0))</f>
        <v/>
      </c>
      <c r="D2622" s="8" t="str">
        <f>INDEX(中間シート!$A$1:$AZ$149,MATCH($A2622&amp;$B2622,中間シート!$A$1:$A$149,0),MATCH(D$1,中間シート!$A$2:$AZ$2,0))</f>
        <v/>
      </c>
      <c r="E2622" t="str">
        <f>IF(
A2622="","",
VLOOKUP(MOD(ROW(A2622)-2, 参照用!$J$12) + 1,参照用!$N$1:$P$50,2,0)
)</f>
        <v>リカバリー</v>
      </c>
      <c r="F2622" t="str">
        <f xml:space="preserve">
IF(A2622="","",
VLOOKUP(MOD(ROW(A2622)-2, 参照用!$J$12) + 1,参照用!$N$1:$P$50,3,0)
)</f>
        <v>音楽</v>
      </c>
      <c r="G2622">
        <f xml:space="preserve">
IF(A2622="","",
IFERROR(
INDEX(中間シート!$B:$CB,
MATCH(A2622&amp;B2622,中間シート!$A$1:$A$149,0),
MATCH(F2622,中間シート!$B$2:$CB$2,0)
),
"")
)</f>
        <v>0</v>
      </c>
      <c r="H2622">
        <f t="shared" si="120"/>
        <v>0</v>
      </c>
      <c r="I2622" t="str">
        <f t="shared" si="121"/>
        <v/>
      </c>
      <c r="J2622" t="str">
        <f xml:space="preserve">
_xlfn.SWITCH(E2622,
"良好サイン",H2622*VLOOKUP(F2622,参照用!$P$2:$Q$55,2,0),
"注意サイン",H2622*VLOOKUP(F2622,参照用!$P$2:$Q$55,2,0),
""
)</f>
        <v/>
      </c>
      <c r="K2622" s="20">
        <f t="shared" si="122"/>
        <v>60</v>
      </c>
    </row>
    <row r="2623" spans="1:11" x14ac:dyDescent="0.2">
      <c r="A2623" s="8">
        <f>IF(INDEX(中間シート!B$1:B$149,QUOTIENT(ROW(A2623)-2, 参照用!$J$12) + 3,1)&gt;0,
INDEX(中間シート!B$1:B$149,QUOTIENT(ROW(A2623)-2, 参照用!$J$12) + 3,1),
"")</f>
        <v>46047</v>
      </c>
      <c r="B2623" s="8" t="str">
        <f>IF(INDEX(中間シート!D$1:D$149,QUOTIENT(ROW(B2623)-2, 参照用!$J$12) + 3,1)&gt;0,
INDEX(中間シート!D$1:D$149,QUOTIENT(ROW(B2623)-2, 参照用!$J$12) + 3,1),
"")</f>
        <v>夜</v>
      </c>
      <c r="C2623" s="8" t="str">
        <f>INDEX(中間シート!$A$1:$AZ$149,MATCH(A2623&amp;B2623,中間シート!$A$1:$A$149,0),MATCH(C$1,中間シート!$A$2:$AZ$2,0))</f>
        <v/>
      </c>
      <c r="D2623" s="8" t="str">
        <f>INDEX(中間シート!$A$1:$AZ$149,MATCH($A2623&amp;$B2623,中間シート!$A$1:$A$149,0),MATCH(D$1,中間シート!$A$2:$AZ$2,0))</f>
        <v/>
      </c>
      <c r="E2623" t="str">
        <f>IF(
A2623="","",
VLOOKUP(MOD(ROW(A2623)-2, 参照用!$J$12) + 1,参照用!$N$1:$P$50,2,0)
)</f>
        <v>リカバリー</v>
      </c>
      <c r="F2623" t="str">
        <f xml:space="preserve">
IF(A2623="","",
VLOOKUP(MOD(ROW(A2623)-2, 参照用!$J$12) + 1,参照用!$N$1:$P$50,3,0)
)</f>
        <v>頓服</v>
      </c>
      <c r="G2623">
        <f xml:space="preserve">
IF(A2623="","",
IFERROR(
INDEX(中間シート!$B:$CB,
MATCH(A2623&amp;B2623,中間シート!$A$1:$A$149,0),
MATCH(F2623,中間シート!$B$2:$CB$2,0)
),
"")
)</f>
        <v>0</v>
      </c>
      <c r="H2623">
        <f t="shared" si="120"/>
        <v>0</v>
      </c>
      <c r="I2623" t="str">
        <f t="shared" si="121"/>
        <v/>
      </c>
      <c r="J2623" t="str">
        <f xml:space="preserve">
_xlfn.SWITCH(E2623,
"良好サイン",H2623*VLOOKUP(F2623,参照用!$P$2:$Q$55,2,0),
"注意サイン",H2623*VLOOKUP(F2623,参照用!$P$2:$Q$55,2,0),
""
)</f>
        <v/>
      </c>
      <c r="K2623" s="20">
        <f t="shared" si="122"/>
        <v>60</v>
      </c>
    </row>
    <row r="2624" spans="1:11" x14ac:dyDescent="0.2">
      <c r="A2624" s="8">
        <f>IF(INDEX(中間シート!B$1:B$149,QUOTIENT(ROW(A2624)-2, 参照用!$J$12) + 3,1)&gt;0,
INDEX(中間シート!B$1:B$149,QUOTIENT(ROW(A2624)-2, 参照用!$J$12) + 3,1),
"")</f>
        <v>46047</v>
      </c>
      <c r="B2624" s="8" t="str">
        <f>IF(INDEX(中間シート!D$1:D$149,QUOTIENT(ROW(B2624)-2, 参照用!$J$12) + 3,1)&gt;0,
INDEX(中間シート!D$1:D$149,QUOTIENT(ROW(B2624)-2, 参照用!$J$12) + 3,1),
"")</f>
        <v>夜</v>
      </c>
      <c r="C2624" s="8" t="str">
        <f>INDEX(中間シート!$A$1:$AZ$149,MATCH(A2624&amp;B2624,中間シート!$A$1:$A$149,0),MATCH(C$1,中間シート!$A$2:$AZ$2,0))</f>
        <v/>
      </c>
      <c r="D2624" s="8" t="str">
        <f>INDEX(中間シート!$A$1:$AZ$149,MATCH($A2624&amp;$B2624,中間シート!$A$1:$A$149,0),MATCH(D$1,中間シート!$A$2:$AZ$2,0))</f>
        <v/>
      </c>
      <c r="E2624" t="str">
        <f>IF(
A2624="","",
VLOOKUP(MOD(ROW(A2624)-2, 参照用!$J$12) + 1,参照用!$N$1:$P$50,2,0)
)</f>
        <v>リカバリー</v>
      </c>
      <c r="F2624" t="str">
        <f xml:space="preserve">
IF(A2624="","",
VLOOKUP(MOD(ROW(A2624)-2, 参照用!$J$12) + 1,参照用!$N$1:$P$50,3,0)
)</f>
        <v>散歩</v>
      </c>
      <c r="G2624">
        <f xml:space="preserve">
IF(A2624="","",
IFERROR(
INDEX(中間シート!$B:$CB,
MATCH(A2624&amp;B2624,中間シート!$A$1:$A$149,0),
MATCH(F2624,中間シート!$B$2:$CB$2,0)
),
"")
)</f>
        <v>0</v>
      </c>
      <c r="H2624">
        <f t="shared" si="120"/>
        <v>0</v>
      </c>
      <c r="I2624" t="str">
        <f t="shared" si="121"/>
        <v/>
      </c>
      <c r="J2624" t="str">
        <f xml:space="preserve">
_xlfn.SWITCH(E2624,
"良好サイン",H2624*VLOOKUP(F2624,参照用!$P$2:$Q$55,2,0),
"注意サイン",H2624*VLOOKUP(F2624,参照用!$P$2:$Q$55,2,0),
""
)</f>
        <v/>
      </c>
      <c r="K2624" s="20">
        <f t="shared" si="122"/>
        <v>60</v>
      </c>
    </row>
    <row r="2625" spans="1:11" x14ac:dyDescent="0.2">
      <c r="A2625" s="8">
        <f>IF(INDEX(中間シート!B$1:B$149,QUOTIENT(ROW(A2625)-2, 参照用!$J$12) + 3,1)&gt;0,
INDEX(中間シート!B$1:B$149,QUOTIENT(ROW(A2625)-2, 参照用!$J$12) + 3,1),
"")</f>
        <v>46047</v>
      </c>
      <c r="B2625" s="8" t="str">
        <f>IF(INDEX(中間シート!D$1:D$149,QUOTIENT(ROW(B2625)-2, 参照用!$J$12) + 3,1)&gt;0,
INDEX(中間シート!D$1:D$149,QUOTIENT(ROW(B2625)-2, 参照用!$J$12) + 3,1),
"")</f>
        <v>夜</v>
      </c>
      <c r="C2625" s="8" t="str">
        <f>INDEX(中間シート!$A$1:$AZ$149,MATCH(A2625&amp;B2625,中間シート!$A$1:$A$149,0),MATCH(C$1,中間シート!$A$2:$AZ$2,0))</f>
        <v/>
      </c>
      <c r="D2625" s="8" t="str">
        <f>INDEX(中間シート!$A$1:$AZ$149,MATCH($A2625&amp;$B2625,中間シート!$A$1:$A$149,0),MATCH(D$1,中間シート!$A$2:$AZ$2,0))</f>
        <v/>
      </c>
      <c r="E2625" t="str">
        <f>IF(
A2625="","",
VLOOKUP(MOD(ROW(A2625)-2, 参照用!$J$12) + 1,参照用!$N$1:$P$50,2,0)
)</f>
        <v>服薬</v>
      </c>
      <c r="F2625" t="str">
        <f xml:space="preserve">
IF(A2625="","",
VLOOKUP(MOD(ROW(A2625)-2, 参照用!$J$12) + 1,参照用!$N$1:$P$50,3,0)
)</f>
        <v>いつもの薬</v>
      </c>
      <c r="G2625">
        <f xml:space="preserve">
IF(A2625="","",
IFERROR(
INDEX(中間シート!$B:$CB,
MATCH(A2625&amp;B2625,中間シート!$A$1:$A$149,0),
MATCH(F2625,中間シート!$B$2:$CB$2,0)
),
"")
)</f>
        <v>0</v>
      </c>
      <c r="H2625">
        <f t="shared" si="120"/>
        <v>0</v>
      </c>
      <c r="I2625" t="str">
        <f t="shared" si="121"/>
        <v/>
      </c>
      <c r="J2625" t="str">
        <f xml:space="preserve">
_xlfn.SWITCH(E2625,
"良好サイン",H2625*VLOOKUP(F2625,参照用!$P$2:$Q$55,2,0),
"注意サイン",H2625*VLOOKUP(F2625,参照用!$P$2:$Q$55,2,0),
""
)</f>
        <v/>
      </c>
      <c r="K2625" s="20">
        <f t="shared" si="122"/>
        <v>60</v>
      </c>
    </row>
    <row r="2626" spans="1:11" x14ac:dyDescent="0.2">
      <c r="A2626" s="8">
        <f>IF(INDEX(中間シート!B$1:B$149,QUOTIENT(ROW(A2626)-2, 参照用!$J$12) + 3,1)&gt;0,
INDEX(中間シート!B$1:B$149,QUOTIENT(ROW(A2626)-2, 参照用!$J$12) + 3,1),
"")</f>
        <v>46047</v>
      </c>
      <c r="B2626" s="8" t="str">
        <f>IF(INDEX(中間シート!D$1:D$149,QUOTIENT(ROW(B2626)-2, 参照用!$J$12) + 3,1)&gt;0,
INDEX(中間シート!D$1:D$149,QUOTIENT(ROW(B2626)-2, 参照用!$J$12) + 3,1),
"")</f>
        <v>夜</v>
      </c>
      <c r="C2626" s="8" t="str">
        <f>INDEX(中間シート!$A$1:$AZ$149,MATCH(A2626&amp;B2626,中間シート!$A$1:$A$149,0),MATCH(C$1,中間シート!$A$2:$AZ$2,0))</f>
        <v/>
      </c>
      <c r="D2626" s="8" t="str">
        <f>INDEX(中間シート!$A$1:$AZ$149,MATCH($A2626&amp;$B2626,中間シート!$A$1:$A$149,0),MATCH(D$1,中間シート!$A$2:$AZ$2,0))</f>
        <v/>
      </c>
      <c r="E2626" t="str">
        <f>IF(
A2626="","",
VLOOKUP(MOD(ROW(A2626)-2, 参照用!$J$12) + 1,参照用!$N$1:$P$50,2,0)
)</f>
        <v>備考</v>
      </c>
      <c r="F2626" t="str">
        <f xml:space="preserve">
IF(A2626="","",
VLOOKUP(MOD(ROW(A2626)-2, 参照用!$J$12) + 1,参照用!$N$1:$P$50,3,0)
)</f>
        <v>コメント</v>
      </c>
      <c r="G2626" t="str">
        <f xml:space="preserve">
IF(A2626="","",
IFERROR(
INDEX(中間シート!$B:$CB,
MATCH(A2626&amp;B2626,中間シート!$A$1:$A$149,0),
MATCH(F2626,中間シート!$B$2:$CB$2,0)
),
"")
)</f>
        <v/>
      </c>
      <c r="H2626" t="str">
        <f t="shared" si="120"/>
        <v/>
      </c>
      <c r="I2626" t="str">
        <f t="shared" si="121"/>
        <v/>
      </c>
      <c r="J2626" t="str">
        <f xml:space="preserve">
_xlfn.SWITCH(E2626,
"良好サイン",H2626*VLOOKUP(F2626,参照用!$P$2:$Q$55,2,0),
"注意サイン",H2626*VLOOKUP(F2626,参照用!$P$2:$Q$55,2,0),
""
)</f>
        <v/>
      </c>
      <c r="K2626" s="20">
        <f t="shared" si="122"/>
        <v>60</v>
      </c>
    </row>
    <row r="2627" spans="1:11" x14ac:dyDescent="0.2">
      <c r="A2627" s="8">
        <f>IF(INDEX(中間シート!B$1:B$149,QUOTIENT(ROW(A2627)-2, 参照用!$J$12) + 3,1)&gt;0,
INDEX(中間シート!B$1:B$149,QUOTIENT(ROW(A2627)-2, 参照用!$J$12) + 3,1),
"")</f>
        <v>46048</v>
      </c>
      <c r="B2627" s="8" t="str">
        <f>IF(INDEX(中間シート!D$1:D$149,QUOTIENT(ROW(B2627)-2, 参照用!$J$12) + 3,1)&gt;0,
INDEX(中間シート!D$1:D$149,QUOTIENT(ROW(B2627)-2, 参照用!$J$12) + 3,1),
"")</f>
        <v>朝</v>
      </c>
      <c r="C2627" s="8" t="str">
        <f>INDEX(中間シート!$A$1:$AZ$149,MATCH(A2627&amp;B2627,中間シート!$A$1:$A$149,0),MATCH(C$1,中間シート!$A$2:$AZ$2,0))</f>
        <v/>
      </c>
      <c r="D2627" s="8" t="str">
        <f>INDEX(中間シート!$A$1:$AZ$149,MATCH($A2627&amp;$B2627,中間シート!$A$1:$A$149,0),MATCH(D$1,中間シート!$A$2:$AZ$2,0))</f>
        <v/>
      </c>
      <c r="E2627" t="str">
        <f>IF(
A2627="","",
VLOOKUP(MOD(ROW(A2627)-2, 参照用!$J$12) + 1,参照用!$N$1:$P$50,2,0)
)</f>
        <v>日付</v>
      </c>
      <c r="F2627" t="str">
        <f xml:space="preserve">
IF(A2627="","",
VLOOKUP(MOD(ROW(A2627)-2, 参照用!$J$12) + 1,参照用!$N$1:$P$50,3,0)
)</f>
        <v>日付</v>
      </c>
      <c r="G2627">
        <f xml:space="preserve">
IF(A2627="","",
IFERROR(
INDEX(中間シート!$B:$CB,
MATCH(A2627&amp;B2627,中間シート!$A$1:$A$149,0),
MATCH(F2627,中間シート!$B$2:$CB$2,0)
),
"")
)</f>
        <v>46048</v>
      </c>
      <c r="H2627" t="str">
        <f t="shared" ref="H2627:H2690" si="123">IFERROR(IF(VALUE(G2627)&gt;100,"",VALUE(G2627)),"")</f>
        <v/>
      </c>
      <c r="I2627">
        <f t="shared" ref="I2627:I2690" si="124">IF(H2627="",G2627,"")</f>
        <v>46048</v>
      </c>
      <c r="J2627" t="str">
        <f xml:space="preserve">
_xlfn.SWITCH(E2627,
"良好サイン",H2627*VLOOKUP(F2627,参照用!$P$2:$Q$55,2,0),
"注意サイン",H2627*VLOOKUP(F2627,参照用!$P$2:$Q$55,2,0),
""
)</f>
        <v/>
      </c>
      <c r="K2627" s="20">
        <f t="shared" ref="K2627:K2690" si="125">IFERROR(IF(A2627="","",(60+SUMIFS($J$1:$J$3999,$A$1:$A$3999,A2627,$B$1:$B$3999,B2627)))
/
(1+SUMIFS(H:H,A:A,A2627,B:B,B2627,E:E,"悪化サイン")),"")</f>
        <v>60</v>
      </c>
    </row>
    <row r="2628" spans="1:11" x14ac:dyDescent="0.2">
      <c r="A2628" s="8">
        <f>IF(INDEX(中間シート!B$1:B$149,QUOTIENT(ROW(A2628)-2, 参照用!$J$12) + 3,1)&gt;0,
INDEX(中間シート!B$1:B$149,QUOTIENT(ROW(A2628)-2, 参照用!$J$12) + 3,1),
"")</f>
        <v>46048</v>
      </c>
      <c r="B2628" s="8" t="str">
        <f>IF(INDEX(中間シート!D$1:D$149,QUOTIENT(ROW(B2628)-2, 参照用!$J$12) + 3,1)&gt;0,
INDEX(中間シート!D$1:D$149,QUOTIENT(ROW(B2628)-2, 参照用!$J$12) + 3,1),
"")</f>
        <v>朝</v>
      </c>
      <c r="C2628" s="8" t="str">
        <f>INDEX(中間シート!$A$1:$AZ$149,MATCH(A2628&amp;B2628,中間シート!$A$1:$A$149,0),MATCH(C$1,中間シート!$A$2:$AZ$2,0))</f>
        <v/>
      </c>
      <c r="D2628" s="8" t="str">
        <f>INDEX(中間シート!$A$1:$AZ$149,MATCH($A2628&amp;$B2628,中間シート!$A$1:$A$149,0),MATCH(D$1,中間シート!$A$2:$AZ$2,0))</f>
        <v/>
      </c>
      <c r="E2628" t="str">
        <f>IF(
A2628="","",
VLOOKUP(MOD(ROW(A2628)-2, 参照用!$J$12) + 1,参照用!$N$1:$P$50,2,0)
)</f>
        <v>曜日</v>
      </c>
      <c r="F2628" t="str">
        <f xml:space="preserve">
IF(A2628="","",
VLOOKUP(MOD(ROW(A2628)-2, 参照用!$J$12) + 1,参照用!$N$1:$P$50,3,0)
)</f>
        <v>曜日</v>
      </c>
      <c r="G2628" t="str">
        <f xml:space="preserve">
IF(A2628="","",
IFERROR(
INDEX(中間シート!$B:$CB,
MATCH(A2628&amp;B2628,中間シート!$A$1:$A$149,0),
MATCH(F2628,中間シート!$B$2:$CB$2,0)
),
"")
)</f>
        <v>月</v>
      </c>
      <c r="H2628" t="str">
        <f t="shared" si="123"/>
        <v/>
      </c>
      <c r="I2628" t="str">
        <f t="shared" si="124"/>
        <v>月</v>
      </c>
      <c r="J2628" t="str">
        <f xml:space="preserve">
_xlfn.SWITCH(E2628,
"良好サイン",H2628*VLOOKUP(F2628,参照用!$P$2:$Q$55,2,0),
"注意サイン",H2628*VLOOKUP(F2628,参照用!$P$2:$Q$55,2,0),
""
)</f>
        <v/>
      </c>
      <c r="K2628" s="20">
        <f t="shared" si="125"/>
        <v>60</v>
      </c>
    </row>
    <row r="2629" spans="1:11" x14ac:dyDescent="0.2">
      <c r="A2629" s="8">
        <f>IF(INDEX(中間シート!B$1:B$149,QUOTIENT(ROW(A2629)-2, 参照用!$J$12) + 3,1)&gt;0,
INDEX(中間シート!B$1:B$149,QUOTIENT(ROW(A2629)-2, 参照用!$J$12) + 3,1),
"")</f>
        <v>46048</v>
      </c>
      <c r="B2629" s="8" t="str">
        <f>IF(INDEX(中間シート!D$1:D$149,QUOTIENT(ROW(B2629)-2, 参照用!$J$12) + 3,1)&gt;0,
INDEX(中間シート!D$1:D$149,QUOTIENT(ROW(B2629)-2, 参照用!$J$12) + 3,1),
"")</f>
        <v>朝</v>
      </c>
      <c r="C2629" s="8" t="str">
        <f>INDEX(中間シート!$A$1:$AZ$149,MATCH(A2629&amp;B2629,中間シート!$A$1:$A$149,0),MATCH(C$1,中間シート!$A$2:$AZ$2,0))</f>
        <v/>
      </c>
      <c r="D2629" s="8" t="str">
        <f>INDEX(中間シート!$A$1:$AZ$149,MATCH($A2629&amp;$B2629,中間シート!$A$1:$A$149,0),MATCH(D$1,中間シート!$A$2:$AZ$2,0))</f>
        <v/>
      </c>
      <c r="E2629" t="str">
        <f>IF(
A2629="","",
VLOOKUP(MOD(ROW(A2629)-2, 参照用!$J$12) + 1,参照用!$N$1:$P$50,2,0)
)</f>
        <v>時間帯</v>
      </c>
      <c r="F2629" t="str">
        <f xml:space="preserve">
IF(A2629="","",
VLOOKUP(MOD(ROW(A2629)-2, 参照用!$J$12) + 1,参照用!$N$1:$P$50,3,0)
)</f>
        <v>時間帯</v>
      </c>
      <c r="G2629" t="str">
        <f xml:space="preserve">
IF(A2629="","",
IFERROR(
INDEX(中間シート!$B:$CB,
MATCH(A2629&amp;B2629,中間シート!$A$1:$A$149,0),
MATCH(F2629,中間シート!$B$2:$CB$2,0)
),
"")
)</f>
        <v>朝</v>
      </c>
      <c r="H2629" t="str">
        <f t="shared" si="123"/>
        <v/>
      </c>
      <c r="I2629" t="str">
        <f t="shared" si="124"/>
        <v>朝</v>
      </c>
      <c r="J2629" t="str">
        <f xml:space="preserve">
_xlfn.SWITCH(E2629,
"良好サイン",H2629*VLOOKUP(F2629,参照用!$P$2:$Q$55,2,0),
"注意サイン",H2629*VLOOKUP(F2629,参照用!$P$2:$Q$55,2,0),
""
)</f>
        <v/>
      </c>
      <c r="K2629" s="20">
        <f t="shared" si="125"/>
        <v>60</v>
      </c>
    </row>
    <row r="2630" spans="1:11" x14ac:dyDescent="0.2">
      <c r="A2630" s="8">
        <f>IF(INDEX(中間シート!B$1:B$149,QUOTIENT(ROW(A2630)-2, 参照用!$J$12) + 3,1)&gt;0,
INDEX(中間シート!B$1:B$149,QUOTIENT(ROW(A2630)-2, 参照用!$J$12) + 3,1),
"")</f>
        <v>46048</v>
      </c>
      <c r="B2630" s="8" t="str">
        <f>IF(INDEX(中間シート!D$1:D$149,QUOTIENT(ROW(B2630)-2, 参照用!$J$12) + 3,1)&gt;0,
INDEX(中間シート!D$1:D$149,QUOTIENT(ROW(B2630)-2, 参照用!$J$12) + 3,1),
"")</f>
        <v>朝</v>
      </c>
      <c r="C2630" s="8" t="str">
        <f>INDEX(中間シート!$A$1:$AZ$149,MATCH(A2630&amp;B2630,中間シート!$A$1:$A$149,0),MATCH(C$1,中間シート!$A$2:$AZ$2,0))</f>
        <v/>
      </c>
      <c r="D2630" s="8" t="str">
        <f>INDEX(中間シート!$A$1:$AZ$149,MATCH($A2630&amp;$B2630,中間シート!$A$1:$A$149,0),MATCH(D$1,中間シート!$A$2:$AZ$2,0))</f>
        <v/>
      </c>
      <c r="E2630" t="str">
        <f>IF(
A2630="","",
VLOOKUP(MOD(ROW(A2630)-2, 参照用!$J$12) + 1,参照用!$N$1:$P$50,2,0)
)</f>
        <v>気候</v>
      </c>
      <c r="F2630" t="str">
        <f xml:space="preserve">
IF(A2630="","",
VLOOKUP(MOD(ROW(A2630)-2, 参照用!$J$12) + 1,参照用!$N$1:$P$50,3,0)
)</f>
        <v>天気</v>
      </c>
      <c r="G2630" t="str">
        <f xml:space="preserve">
IF(A2630="","",
IFERROR(
INDEX(中間シート!$B:$CB,
MATCH(A2630&amp;B2630,中間シート!$A$1:$A$149,0),
MATCH(F2630,中間シート!$B$2:$CB$2,0)
),
"")
)</f>
        <v/>
      </c>
      <c r="H2630" t="str">
        <f t="shared" si="123"/>
        <v/>
      </c>
      <c r="I2630" t="str">
        <f t="shared" si="124"/>
        <v/>
      </c>
      <c r="J2630" t="str">
        <f xml:space="preserve">
_xlfn.SWITCH(E2630,
"良好サイン",H2630*VLOOKUP(F2630,参照用!$P$2:$Q$55,2,0),
"注意サイン",H2630*VLOOKUP(F2630,参照用!$P$2:$Q$55,2,0),
""
)</f>
        <v/>
      </c>
      <c r="K2630" s="20">
        <f t="shared" si="125"/>
        <v>60</v>
      </c>
    </row>
    <row r="2631" spans="1:11" x14ac:dyDescent="0.2">
      <c r="A2631" s="8">
        <f>IF(INDEX(中間シート!B$1:B$149,QUOTIENT(ROW(A2631)-2, 参照用!$J$12) + 3,1)&gt;0,
INDEX(中間シート!B$1:B$149,QUOTIENT(ROW(A2631)-2, 参照用!$J$12) + 3,1),
"")</f>
        <v>46048</v>
      </c>
      <c r="B2631" s="8" t="str">
        <f>IF(INDEX(中間シート!D$1:D$149,QUOTIENT(ROW(B2631)-2, 参照用!$J$12) + 3,1)&gt;0,
INDEX(中間シート!D$1:D$149,QUOTIENT(ROW(B2631)-2, 参照用!$J$12) + 3,1),
"")</f>
        <v>朝</v>
      </c>
      <c r="C2631" s="8" t="str">
        <f>INDEX(中間シート!$A$1:$AZ$149,MATCH(A2631&amp;B2631,中間シート!$A$1:$A$149,0),MATCH(C$1,中間シート!$A$2:$AZ$2,0))</f>
        <v/>
      </c>
      <c r="D2631" s="8" t="str">
        <f>INDEX(中間シート!$A$1:$AZ$149,MATCH($A2631&amp;$B2631,中間シート!$A$1:$A$149,0),MATCH(D$1,中間シート!$A$2:$AZ$2,0))</f>
        <v/>
      </c>
      <c r="E2631" t="str">
        <f>IF(
A2631="","",
VLOOKUP(MOD(ROW(A2631)-2, 参照用!$J$12) + 1,参照用!$N$1:$P$50,2,0)
)</f>
        <v>気候</v>
      </c>
      <c r="F2631" t="str">
        <f xml:space="preserve">
IF(A2631="","",
VLOOKUP(MOD(ROW(A2631)-2, 参照用!$J$12) + 1,参照用!$N$1:$P$50,3,0)
)</f>
        <v>気温</v>
      </c>
      <c r="G2631" t="str">
        <f xml:space="preserve">
IF(A2631="","",
IFERROR(
INDEX(中間シート!$B:$CB,
MATCH(A2631&amp;B2631,中間シート!$A$1:$A$149,0),
MATCH(F2631,中間シート!$B$2:$CB$2,0)
),
"")
)</f>
        <v/>
      </c>
      <c r="H2631" t="str">
        <f t="shared" si="123"/>
        <v/>
      </c>
      <c r="I2631" t="str">
        <f t="shared" si="124"/>
        <v/>
      </c>
      <c r="J2631" t="str">
        <f xml:space="preserve">
_xlfn.SWITCH(E2631,
"良好サイン",H2631*VLOOKUP(F2631,参照用!$P$2:$Q$55,2,0),
"注意サイン",H2631*VLOOKUP(F2631,参照用!$P$2:$Q$55,2,0),
""
)</f>
        <v/>
      </c>
      <c r="K2631" s="20">
        <f t="shared" si="125"/>
        <v>60</v>
      </c>
    </row>
    <row r="2632" spans="1:11" x14ac:dyDescent="0.2">
      <c r="A2632" s="8">
        <f>IF(INDEX(中間シート!B$1:B$149,QUOTIENT(ROW(A2632)-2, 参照用!$J$12) + 3,1)&gt;0,
INDEX(中間シート!B$1:B$149,QUOTIENT(ROW(A2632)-2, 参照用!$J$12) + 3,1),
"")</f>
        <v>46048</v>
      </c>
      <c r="B2632" s="8" t="str">
        <f>IF(INDEX(中間シート!D$1:D$149,QUOTIENT(ROW(B2632)-2, 参照用!$J$12) + 3,1)&gt;0,
INDEX(中間シート!D$1:D$149,QUOTIENT(ROW(B2632)-2, 参照用!$J$12) + 3,1),
"")</f>
        <v>朝</v>
      </c>
      <c r="C2632" s="8" t="str">
        <f>INDEX(中間シート!$A$1:$AZ$149,MATCH(A2632&amp;B2632,中間シート!$A$1:$A$149,0),MATCH(C$1,中間シート!$A$2:$AZ$2,0))</f>
        <v/>
      </c>
      <c r="D2632" s="8" t="str">
        <f>INDEX(中間シート!$A$1:$AZ$149,MATCH($A2632&amp;$B2632,中間シート!$A$1:$A$149,0),MATCH(D$1,中間シート!$A$2:$AZ$2,0))</f>
        <v/>
      </c>
      <c r="E2632" t="str">
        <f>IF(
A2632="","",
VLOOKUP(MOD(ROW(A2632)-2, 参照用!$J$12) + 1,参照用!$N$1:$P$50,2,0)
)</f>
        <v>基礎指標</v>
      </c>
      <c r="F2632" t="str">
        <f xml:space="preserve">
IF(A2632="","",
VLOOKUP(MOD(ROW(A2632)-2, 参照用!$J$12) + 1,参照用!$N$1:$P$50,3,0)
)</f>
        <v>睡眠</v>
      </c>
      <c r="G2632">
        <f xml:space="preserve">
IF(A2632="","",
IFERROR(
INDEX(中間シート!$B:$CB,
MATCH(A2632&amp;B2632,中間シート!$A$1:$A$149,0),
MATCH(F2632,中間シート!$B$2:$CB$2,0)
),
"")
)</f>
        <v>0</v>
      </c>
      <c r="H2632">
        <f t="shared" si="123"/>
        <v>0</v>
      </c>
      <c r="I2632" t="str">
        <f t="shared" si="124"/>
        <v/>
      </c>
      <c r="J2632" t="str">
        <f xml:space="preserve">
_xlfn.SWITCH(E2632,
"良好サイン",H2632*VLOOKUP(F2632,参照用!$P$2:$Q$55,2,0),
"注意サイン",H2632*VLOOKUP(F2632,参照用!$P$2:$Q$55,2,0),
""
)</f>
        <v/>
      </c>
      <c r="K2632" s="20">
        <f t="shared" si="125"/>
        <v>60</v>
      </c>
    </row>
    <row r="2633" spans="1:11" x14ac:dyDescent="0.2">
      <c r="A2633" s="8">
        <f>IF(INDEX(中間シート!B$1:B$149,QUOTIENT(ROW(A2633)-2, 参照用!$J$12) + 3,1)&gt;0,
INDEX(中間シート!B$1:B$149,QUOTIENT(ROW(A2633)-2, 参照用!$J$12) + 3,1),
"")</f>
        <v>46048</v>
      </c>
      <c r="B2633" s="8" t="str">
        <f>IF(INDEX(中間シート!D$1:D$149,QUOTIENT(ROW(B2633)-2, 参照用!$J$12) + 3,1)&gt;0,
INDEX(中間シート!D$1:D$149,QUOTIENT(ROW(B2633)-2, 参照用!$J$12) + 3,1),
"")</f>
        <v>朝</v>
      </c>
      <c r="C2633" s="8" t="str">
        <f>INDEX(中間シート!$A$1:$AZ$149,MATCH(A2633&amp;B2633,中間シート!$A$1:$A$149,0),MATCH(C$1,中間シート!$A$2:$AZ$2,0))</f>
        <v/>
      </c>
      <c r="D2633" s="8" t="str">
        <f>INDEX(中間シート!$A$1:$AZ$149,MATCH($A2633&amp;$B2633,中間シート!$A$1:$A$149,0),MATCH(D$1,中間シート!$A$2:$AZ$2,0))</f>
        <v/>
      </c>
      <c r="E2633" t="str">
        <f>IF(
A2633="","",
VLOOKUP(MOD(ROW(A2633)-2, 参照用!$J$12) + 1,参照用!$N$1:$P$50,2,0)
)</f>
        <v>基礎指標</v>
      </c>
      <c r="F2633" t="str">
        <f xml:space="preserve">
IF(A2633="","",
VLOOKUP(MOD(ROW(A2633)-2, 参照用!$J$12) + 1,参照用!$N$1:$P$50,3,0)
)</f>
        <v>食事</v>
      </c>
      <c r="G2633">
        <f xml:space="preserve">
IF(A2633="","",
IFERROR(
INDEX(中間シート!$B:$CB,
MATCH(A2633&amp;B2633,中間シート!$A$1:$A$149,0),
MATCH(F2633,中間シート!$B$2:$CB$2,0)
),
"")
)</f>
        <v>0</v>
      </c>
      <c r="H2633">
        <f t="shared" si="123"/>
        <v>0</v>
      </c>
      <c r="I2633" t="str">
        <f t="shared" si="124"/>
        <v/>
      </c>
      <c r="J2633" t="str">
        <f xml:space="preserve">
_xlfn.SWITCH(E2633,
"良好サイン",H2633*VLOOKUP(F2633,参照用!$P$2:$Q$55,2,0),
"注意サイン",H2633*VLOOKUP(F2633,参照用!$P$2:$Q$55,2,0),
""
)</f>
        <v/>
      </c>
      <c r="K2633" s="20">
        <f t="shared" si="125"/>
        <v>60</v>
      </c>
    </row>
    <row r="2634" spans="1:11" x14ac:dyDescent="0.2">
      <c r="A2634" s="8">
        <f>IF(INDEX(中間シート!B$1:B$149,QUOTIENT(ROW(A2634)-2, 参照用!$J$12) + 3,1)&gt;0,
INDEX(中間シート!B$1:B$149,QUOTIENT(ROW(A2634)-2, 参照用!$J$12) + 3,1),
"")</f>
        <v>46048</v>
      </c>
      <c r="B2634" s="8" t="str">
        <f>IF(INDEX(中間シート!D$1:D$149,QUOTIENT(ROW(B2634)-2, 参照用!$J$12) + 3,1)&gt;0,
INDEX(中間シート!D$1:D$149,QUOTIENT(ROW(B2634)-2, 参照用!$J$12) + 3,1),
"")</f>
        <v>朝</v>
      </c>
      <c r="C2634" s="8" t="str">
        <f>INDEX(中間シート!$A$1:$AZ$149,MATCH(A2634&amp;B2634,中間シート!$A$1:$A$149,0),MATCH(C$1,中間シート!$A$2:$AZ$2,0))</f>
        <v/>
      </c>
      <c r="D2634" s="8" t="str">
        <f>INDEX(中間シート!$A$1:$AZ$149,MATCH($A2634&amp;$B2634,中間シート!$A$1:$A$149,0),MATCH(D$1,中間シート!$A$2:$AZ$2,0))</f>
        <v/>
      </c>
      <c r="E2634" t="str">
        <f>IF(
A2634="","",
VLOOKUP(MOD(ROW(A2634)-2, 参照用!$J$12) + 1,参照用!$N$1:$P$50,2,0)
)</f>
        <v>基礎指標</v>
      </c>
      <c r="F2634" t="str">
        <f xml:space="preserve">
IF(A2634="","",
VLOOKUP(MOD(ROW(A2634)-2, 参照用!$J$12) + 1,参照用!$N$1:$P$50,3,0)
)</f>
        <v>ストレス</v>
      </c>
      <c r="G2634">
        <f xml:space="preserve">
IF(A2634="","",
IFERROR(
INDEX(中間シート!$B:$CB,
MATCH(A2634&amp;B2634,中間シート!$A$1:$A$149,0),
MATCH(F2634,中間シート!$B$2:$CB$2,0)
),
"")
)</f>
        <v>0</v>
      </c>
      <c r="H2634">
        <f t="shared" si="123"/>
        <v>0</v>
      </c>
      <c r="I2634" t="str">
        <f t="shared" si="124"/>
        <v/>
      </c>
      <c r="J2634" t="str">
        <f xml:space="preserve">
_xlfn.SWITCH(E2634,
"良好サイン",H2634*VLOOKUP(F2634,参照用!$P$2:$Q$55,2,0),
"注意サイン",H2634*VLOOKUP(F2634,参照用!$P$2:$Q$55,2,0),
""
)</f>
        <v/>
      </c>
      <c r="K2634" s="20">
        <f t="shared" si="125"/>
        <v>60</v>
      </c>
    </row>
    <row r="2635" spans="1:11" x14ac:dyDescent="0.2">
      <c r="A2635" s="8">
        <f>IF(INDEX(中間シート!B$1:B$149,QUOTIENT(ROW(A2635)-2, 参照用!$J$12) + 3,1)&gt;0,
INDEX(中間シート!B$1:B$149,QUOTIENT(ROW(A2635)-2, 参照用!$J$12) + 3,1),
"")</f>
        <v>46048</v>
      </c>
      <c r="B2635" s="8" t="str">
        <f>IF(INDEX(中間シート!D$1:D$149,QUOTIENT(ROW(B2635)-2, 参照用!$J$12) + 3,1)&gt;0,
INDEX(中間シート!D$1:D$149,QUOTIENT(ROW(B2635)-2, 参照用!$J$12) + 3,1),
"")</f>
        <v>朝</v>
      </c>
      <c r="C2635" s="8" t="str">
        <f>INDEX(中間シート!$A$1:$AZ$149,MATCH(A2635&amp;B2635,中間シート!$A$1:$A$149,0),MATCH(C$1,中間シート!$A$2:$AZ$2,0))</f>
        <v/>
      </c>
      <c r="D2635" s="8" t="str">
        <f>INDEX(中間シート!$A$1:$AZ$149,MATCH($A2635&amp;$B2635,中間シート!$A$1:$A$149,0),MATCH(D$1,中間シート!$A$2:$AZ$2,0))</f>
        <v/>
      </c>
      <c r="E2635" t="str">
        <f>IF(
A2635="","",
VLOOKUP(MOD(ROW(A2635)-2, 参照用!$J$12) + 1,参照用!$N$1:$P$50,2,0)
)</f>
        <v>良好サイン</v>
      </c>
      <c r="F2635" t="str">
        <f xml:space="preserve">
IF(A2635="","",
VLOOKUP(MOD(ROW(A2635)-2, 参照用!$J$12) + 1,参照用!$N$1:$P$50,3,0)
)</f>
        <v>プラス思考</v>
      </c>
      <c r="G2635">
        <f xml:space="preserve">
IF(A2635="","",
IFERROR(
INDEX(中間シート!$B:$CB,
MATCH(A2635&amp;B2635,中間シート!$A$1:$A$149,0),
MATCH(F2635,中間シート!$B$2:$CB$2,0)
),
"")
)</f>
        <v>0</v>
      </c>
      <c r="H2635">
        <f t="shared" si="123"/>
        <v>0</v>
      </c>
      <c r="I2635" t="str">
        <f t="shared" si="124"/>
        <v/>
      </c>
      <c r="J2635">
        <f xml:space="preserve">
_xlfn.SWITCH(E2635,
"良好サイン",H2635*VLOOKUP(F2635,参照用!$P$2:$Q$55,2,0),
"注意サイン",H2635*VLOOKUP(F2635,参照用!$P$2:$Q$55,2,0),
""
)</f>
        <v>0</v>
      </c>
      <c r="K2635" s="20">
        <f t="shared" si="125"/>
        <v>60</v>
      </c>
    </row>
    <row r="2636" spans="1:11" x14ac:dyDescent="0.2">
      <c r="A2636" s="8">
        <f>IF(INDEX(中間シート!B$1:B$149,QUOTIENT(ROW(A2636)-2, 参照用!$J$12) + 3,1)&gt;0,
INDEX(中間シート!B$1:B$149,QUOTIENT(ROW(A2636)-2, 参照用!$J$12) + 3,1),
"")</f>
        <v>46048</v>
      </c>
      <c r="B2636" s="8" t="str">
        <f>IF(INDEX(中間シート!D$1:D$149,QUOTIENT(ROW(B2636)-2, 参照用!$J$12) + 3,1)&gt;0,
INDEX(中間シート!D$1:D$149,QUOTIENT(ROW(B2636)-2, 参照用!$J$12) + 3,1),
"")</f>
        <v>朝</v>
      </c>
      <c r="C2636" s="8" t="str">
        <f>INDEX(中間シート!$A$1:$AZ$149,MATCH(A2636&amp;B2636,中間シート!$A$1:$A$149,0),MATCH(C$1,中間シート!$A$2:$AZ$2,0))</f>
        <v/>
      </c>
      <c r="D2636" s="8" t="str">
        <f>INDEX(中間シート!$A$1:$AZ$149,MATCH($A2636&amp;$B2636,中間シート!$A$1:$A$149,0),MATCH(D$1,中間シート!$A$2:$AZ$2,0))</f>
        <v/>
      </c>
      <c r="E2636" t="str">
        <f>IF(
A2636="","",
VLOOKUP(MOD(ROW(A2636)-2, 参照用!$J$12) + 1,参照用!$N$1:$P$50,2,0)
)</f>
        <v>良好サイン</v>
      </c>
      <c r="F2636" t="str">
        <f xml:space="preserve">
IF(A2636="","",
VLOOKUP(MOD(ROW(A2636)-2, 参照用!$J$12) + 1,参照用!$N$1:$P$50,3,0)
)</f>
        <v>元気</v>
      </c>
      <c r="G2636">
        <f xml:space="preserve">
IF(A2636="","",
IFERROR(
INDEX(中間シート!$B:$CB,
MATCH(A2636&amp;B2636,中間シート!$A$1:$A$149,0),
MATCH(F2636,中間シート!$B$2:$CB$2,0)
),
"")
)</f>
        <v>0</v>
      </c>
      <c r="H2636">
        <f t="shared" si="123"/>
        <v>0</v>
      </c>
      <c r="I2636" t="str">
        <f t="shared" si="124"/>
        <v/>
      </c>
      <c r="J2636">
        <f xml:space="preserve">
_xlfn.SWITCH(E2636,
"良好サイン",H2636*VLOOKUP(F2636,参照用!$P$2:$Q$55,2,0),
"注意サイン",H2636*VLOOKUP(F2636,参照用!$P$2:$Q$55,2,0),
""
)</f>
        <v>0</v>
      </c>
      <c r="K2636" s="20">
        <f t="shared" si="125"/>
        <v>60</v>
      </c>
    </row>
    <row r="2637" spans="1:11" x14ac:dyDescent="0.2">
      <c r="A2637" s="8">
        <f>IF(INDEX(中間シート!B$1:B$149,QUOTIENT(ROW(A2637)-2, 参照用!$J$12) + 3,1)&gt;0,
INDEX(中間シート!B$1:B$149,QUOTIENT(ROW(A2637)-2, 参照用!$J$12) + 3,1),
"")</f>
        <v>46048</v>
      </c>
      <c r="B2637" s="8" t="str">
        <f>IF(INDEX(中間シート!D$1:D$149,QUOTIENT(ROW(B2637)-2, 参照用!$J$12) + 3,1)&gt;0,
INDEX(中間シート!D$1:D$149,QUOTIENT(ROW(B2637)-2, 参照用!$J$12) + 3,1),
"")</f>
        <v>朝</v>
      </c>
      <c r="C2637" s="8" t="str">
        <f>INDEX(中間シート!$A$1:$AZ$149,MATCH(A2637&amp;B2637,中間シート!$A$1:$A$149,0),MATCH(C$1,中間シート!$A$2:$AZ$2,0))</f>
        <v/>
      </c>
      <c r="D2637" s="8" t="str">
        <f>INDEX(中間シート!$A$1:$AZ$149,MATCH($A2637&amp;$B2637,中間シート!$A$1:$A$149,0),MATCH(D$1,中間シート!$A$2:$AZ$2,0))</f>
        <v/>
      </c>
      <c r="E2637" t="str">
        <f>IF(
A2637="","",
VLOOKUP(MOD(ROW(A2637)-2, 参照用!$J$12) + 1,参照用!$N$1:$P$50,2,0)
)</f>
        <v>良好サイン</v>
      </c>
      <c r="F2637" t="str">
        <f xml:space="preserve">
IF(A2637="","",
VLOOKUP(MOD(ROW(A2637)-2, 参照用!$J$12) + 1,参照用!$N$1:$P$50,3,0)
)</f>
        <v>やる気あり</v>
      </c>
      <c r="G2637">
        <f xml:space="preserve">
IF(A2637="","",
IFERROR(
INDEX(中間シート!$B:$CB,
MATCH(A2637&amp;B2637,中間シート!$A$1:$A$149,0),
MATCH(F2637,中間シート!$B$2:$CB$2,0)
),
"")
)</f>
        <v>0</v>
      </c>
      <c r="H2637">
        <f t="shared" si="123"/>
        <v>0</v>
      </c>
      <c r="I2637" t="str">
        <f t="shared" si="124"/>
        <v/>
      </c>
      <c r="J2637">
        <f xml:space="preserve">
_xlfn.SWITCH(E2637,
"良好サイン",H2637*VLOOKUP(F2637,参照用!$P$2:$Q$55,2,0),
"注意サイン",H2637*VLOOKUP(F2637,参照用!$P$2:$Q$55,2,0),
""
)</f>
        <v>0</v>
      </c>
      <c r="K2637" s="20">
        <f t="shared" si="125"/>
        <v>60</v>
      </c>
    </row>
    <row r="2638" spans="1:11" x14ac:dyDescent="0.2">
      <c r="A2638" s="8">
        <f>IF(INDEX(中間シート!B$1:B$149,QUOTIENT(ROW(A2638)-2, 参照用!$J$12) + 3,1)&gt;0,
INDEX(中間シート!B$1:B$149,QUOTIENT(ROW(A2638)-2, 参照用!$J$12) + 3,1),
"")</f>
        <v>46048</v>
      </c>
      <c r="B2638" s="8" t="str">
        <f>IF(INDEX(中間シート!D$1:D$149,QUOTIENT(ROW(B2638)-2, 参照用!$J$12) + 3,1)&gt;0,
INDEX(中間シート!D$1:D$149,QUOTIENT(ROW(B2638)-2, 参照用!$J$12) + 3,1),
"")</f>
        <v>朝</v>
      </c>
      <c r="C2638" s="8" t="str">
        <f>INDEX(中間シート!$A$1:$AZ$149,MATCH(A2638&amp;B2638,中間シート!$A$1:$A$149,0),MATCH(C$1,中間シート!$A$2:$AZ$2,0))</f>
        <v/>
      </c>
      <c r="D2638" s="8" t="str">
        <f>INDEX(中間シート!$A$1:$AZ$149,MATCH($A2638&amp;$B2638,中間シート!$A$1:$A$149,0),MATCH(D$1,中間シート!$A$2:$AZ$2,0))</f>
        <v/>
      </c>
      <c r="E2638" t="str">
        <f>IF(
A2638="","",
VLOOKUP(MOD(ROW(A2638)-2, 参照用!$J$12) + 1,参照用!$N$1:$P$50,2,0)
)</f>
        <v>良好サイン</v>
      </c>
      <c r="F2638" t="str">
        <f xml:space="preserve">
IF(A2638="","",
VLOOKUP(MOD(ROW(A2638)-2, 参照用!$J$12) + 1,参照用!$N$1:$P$50,3,0)
)</f>
        <v>心に余裕</v>
      </c>
      <c r="G2638">
        <f xml:space="preserve">
IF(A2638="","",
IFERROR(
INDEX(中間シート!$B:$CB,
MATCH(A2638&amp;B2638,中間シート!$A$1:$A$149,0),
MATCH(F2638,中間シート!$B$2:$CB$2,0)
),
"")
)</f>
        <v>0</v>
      </c>
      <c r="H2638">
        <f t="shared" si="123"/>
        <v>0</v>
      </c>
      <c r="I2638" t="str">
        <f t="shared" si="124"/>
        <v/>
      </c>
      <c r="J2638">
        <f xml:space="preserve">
_xlfn.SWITCH(E2638,
"良好サイン",H2638*VLOOKUP(F2638,参照用!$P$2:$Q$55,2,0),
"注意サイン",H2638*VLOOKUP(F2638,参照用!$P$2:$Q$55,2,0),
""
)</f>
        <v>0</v>
      </c>
      <c r="K2638" s="20">
        <f t="shared" si="125"/>
        <v>60</v>
      </c>
    </row>
    <row r="2639" spans="1:11" x14ac:dyDescent="0.2">
      <c r="A2639" s="8">
        <f>IF(INDEX(中間シート!B$1:B$149,QUOTIENT(ROW(A2639)-2, 参照用!$J$12) + 3,1)&gt;0,
INDEX(中間シート!B$1:B$149,QUOTIENT(ROW(A2639)-2, 参照用!$J$12) + 3,1),
"")</f>
        <v>46048</v>
      </c>
      <c r="B2639" s="8" t="str">
        <f>IF(INDEX(中間シート!D$1:D$149,QUOTIENT(ROW(B2639)-2, 参照用!$J$12) + 3,1)&gt;0,
INDEX(中間シート!D$1:D$149,QUOTIENT(ROW(B2639)-2, 参照用!$J$12) + 3,1),
"")</f>
        <v>朝</v>
      </c>
      <c r="C2639" s="8" t="str">
        <f>INDEX(中間シート!$A$1:$AZ$149,MATCH(A2639&amp;B2639,中間シート!$A$1:$A$149,0),MATCH(C$1,中間シート!$A$2:$AZ$2,0))</f>
        <v/>
      </c>
      <c r="D2639" s="8" t="str">
        <f>INDEX(中間シート!$A$1:$AZ$149,MATCH($A2639&amp;$B2639,中間シート!$A$1:$A$149,0),MATCH(D$1,中間シート!$A$2:$AZ$2,0))</f>
        <v/>
      </c>
      <c r="E2639" t="str">
        <f>IF(
A2639="","",
VLOOKUP(MOD(ROW(A2639)-2, 参照用!$J$12) + 1,参照用!$N$1:$P$50,2,0)
)</f>
        <v>良好サイン</v>
      </c>
      <c r="F2639" t="str">
        <f xml:space="preserve">
IF(A2639="","",
VLOOKUP(MOD(ROW(A2639)-2, 参照用!$J$12) + 1,参照用!$N$1:$P$50,3,0)
)</f>
        <v>イキイキ</v>
      </c>
      <c r="G2639">
        <f xml:space="preserve">
IF(A2639="","",
IFERROR(
INDEX(中間シート!$B:$CB,
MATCH(A2639&amp;B2639,中間シート!$A$1:$A$149,0),
MATCH(F2639,中間シート!$B$2:$CB$2,0)
),
"")
)</f>
        <v>0</v>
      </c>
      <c r="H2639">
        <f t="shared" si="123"/>
        <v>0</v>
      </c>
      <c r="I2639" t="str">
        <f t="shared" si="124"/>
        <v/>
      </c>
      <c r="J2639">
        <f xml:space="preserve">
_xlfn.SWITCH(E2639,
"良好サイン",H2639*VLOOKUP(F2639,参照用!$P$2:$Q$55,2,0),
"注意サイン",H2639*VLOOKUP(F2639,参照用!$P$2:$Q$55,2,0),
""
)</f>
        <v>0</v>
      </c>
      <c r="K2639" s="20">
        <f t="shared" si="125"/>
        <v>60</v>
      </c>
    </row>
    <row r="2640" spans="1:11" x14ac:dyDescent="0.2">
      <c r="A2640" s="8">
        <f>IF(INDEX(中間シート!B$1:B$149,QUOTIENT(ROW(A2640)-2, 参照用!$J$12) + 3,1)&gt;0,
INDEX(中間シート!B$1:B$149,QUOTIENT(ROW(A2640)-2, 参照用!$J$12) + 3,1),
"")</f>
        <v>46048</v>
      </c>
      <c r="B2640" s="8" t="str">
        <f>IF(INDEX(中間シート!D$1:D$149,QUOTIENT(ROW(B2640)-2, 参照用!$J$12) + 3,1)&gt;0,
INDEX(中間シート!D$1:D$149,QUOTIENT(ROW(B2640)-2, 参照用!$J$12) + 3,1),
"")</f>
        <v>朝</v>
      </c>
      <c r="C2640" s="8" t="str">
        <f>INDEX(中間シート!$A$1:$AZ$149,MATCH(A2640&amp;B2640,中間シート!$A$1:$A$149,0),MATCH(C$1,中間シート!$A$2:$AZ$2,0))</f>
        <v/>
      </c>
      <c r="D2640" s="8" t="str">
        <f>INDEX(中間シート!$A$1:$AZ$149,MATCH($A2640&amp;$B2640,中間シート!$A$1:$A$149,0),MATCH(D$1,中間シート!$A$2:$AZ$2,0))</f>
        <v/>
      </c>
      <c r="E2640" t="str">
        <f>IF(
A2640="","",
VLOOKUP(MOD(ROW(A2640)-2, 参照用!$J$12) + 1,参照用!$N$1:$P$50,2,0)
)</f>
        <v>良好サイン</v>
      </c>
      <c r="F2640" t="str">
        <f xml:space="preserve">
IF(A2640="","",
VLOOKUP(MOD(ROW(A2640)-2, 参照用!$J$12) + 1,参照用!$N$1:$P$50,3,0)
)</f>
        <v>活動的</v>
      </c>
      <c r="G2640">
        <f xml:space="preserve">
IF(A2640="","",
IFERROR(
INDEX(中間シート!$B:$CB,
MATCH(A2640&amp;B2640,中間シート!$A$1:$A$149,0),
MATCH(F2640,中間シート!$B$2:$CB$2,0)
),
"")
)</f>
        <v>0</v>
      </c>
      <c r="H2640">
        <f t="shared" si="123"/>
        <v>0</v>
      </c>
      <c r="I2640" t="str">
        <f t="shared" si="124"/>
        <v/>
      </c>
      <c r="J2640">
        <f xml:space="preserve">
_xlfn.SWITCH(E2640,
"良好サイン",H2640*VLOOKUP(F2640,参照用!$P$2:$Q$55,2,0),
"注意サイン",H2640*VLOOKUP(F2640,参照用!$P$2:$Q$55,2,0),
""
)</f>
        <v>0</v>
      </c>
      <c r="K2640" s="20">
        <f t="shared" si="125"/>
        <v>60</v>
      </c>
    </row>
    <row r="2641" spans="1:11" x14ac:dyDescent="0.2">
      <c r="A2641" s="8">
        <f>IF(INDEX(中間シート!B$1:B$149,QUOTIENT(ROW(A2641)-2, 参照用!$J$12) + 3,1)&gt;0,
INDEX(中間シート!B$1:B$149,QUOTIENT(ROW(A2641)-2, 参照用!$J$12) + 3,1),
"")</f>
        <v>46048</v>
      </c>
      <c r="B2641" s="8" t="str">
        <f>IF(INDEX(中間シート!D$1:D$149,QUOTIENT(ROW(B2641)-2, 参照用!$J$12) + 3,1)&gt;0,
INDEX(中間シート!D$1:D$149,QUOTIENT(ROW(B2641)-2, 参照用!$J$12) + 3,1),
"")</f>
        <v>朝</v>
      </c>
      <c r="C2641" s="8" t="str">
        <f>INDEX(中間シート!$A$1:$AZ$149,MATCH(A2641&amp;B2641,中間シート!$A$1:$A$149,0),MATCH(C$1,中間シート!$A$2:$AZ$2,0))</f>
        <v/>
      </c>
      <c r="D2641" s="8" t="str">
        <f>INDEX(中間シート!$A$1:$AZ$149,MATCH($A2641&amp;$B2641,中間シート!$A$1:$A$149,0),MATCH(D$1,中間シート!$A$2:$AZ$2,0))</f>
        <v/>
      </c>
      <c r="E2641" t="str">
        <f>IF(
A2641="","",
VLOOKUP(MOD(ROW(A2641)-2, 参照用!$J$12) + 1,参照用!$N$1:$P$50,2,0)
)</f>
        <v>注意サイン</v>
      </c>
      <c r="F2641" t="str">
        <f xml:space="preserve">
IF(A2641="","",
VLOOKUP(MOD(ROW(A2641)-2, 参照用!$J$12) + 1,参照用!$N$1:$P$50,3,0)
)</f>
        <v>ため息が増加</v>
      </c>
      <c r="G2641">
        <f xml:space="preserve">
IF(A2641="","",
IFERROR(
INDEX(中間シート!$B:$CB,
MATCH(A2641&amp;B2641,中間シート!$A$1:$A$149,0),
MATCH(F2641,中間シート!$B$2:$CB$2,0)
),
"")
)</f>
        <v>0</v>
      </c>
      <c r="H2641">
        <f t="shared" si="123"/>
        <v>0</v>
      </c>
      <c r="I2641" t="str">
        <f t="shared" si="124"/>
        <v/>
      </c>
      <c r="J2641">
        <f xml:space="preserve">
_xlfn.SWITCH(E2641,
"良好サイン",H2641*VLOOKUP(F2641,参照用!$P$2:$Q$55,2,0),
"注意サイン",H2641*VLOOKUP(F2641,参照用!$P$2:$Q$55,2,0),
""
)</f>
        <v>0</v>
      </c>
      <c r="K2641" s="20">
        <f t="shared" si="125"/>
        <v>60</v>
      </c>
    </row>
    <row r="2642" spans="1:11" x14ac:dyDescent="0.2">
      <c r="A2642" s="8">
        <f>IF(INDEX(中間シート!B$1:B$149,QUOTIENT(ROW(A2642)-2, 参照用!$J$12) + 3,1)&gt;0,
INDEX(中間シート!B$1:B$149,QUOTIENT(ROW(A2642)-2, 参照用!$J$12) + 3,1),
"")</f>
        <v>46048</v>
      </c>
      <c r="B2642" s="8" t="str">
        <f>IF(INDEX(中間シート!D$1:D$149,QUOTIENT(ROW(B2642)-2, 参照用!$J$12) + 3,1)&gt;0,
INDEX(中間シート!D$1:D$149,QUOTIENT(ROW(B2642)-2, 参照用!$J$12) + 3,1),
"")</f>
        <v>朝</v>
      </c>
      <c r="C2642" s="8" t="str">
        <f>INDEX(中間シート!$A$1:$AZ$149,MATCH(A2642&amp;B2642,中間シート!$A$1:$A$149,0),MATCH(C$1,中間シート!$A$2:$AZ$2,0))</f>
        <v/>
      </c>
      <c r="D2642" s="8" t="str">
        <f>INDEX(中間シート!$A$1:$AZ$149,MATCH($A2642&amp;$B2642,中間シート!$A$1:$A$149,0),MATCH(D$1,中間シート!$A$2:$AZ$2,0))</f>
        <v/>
      </c>
      <c r="E2642" t="str">
        <f>IF(
A2642="","",
VLOOKUP(MOD(ROW(A2642)-2, 参照用!$J$12) + 1,参照用!$N$1:$P$50,2,0)
)</f>
        <v>注意サイン</v>
      </c>
      <c r="F2642" t="str">
        <f xml:space="preserve">
IF(A2642="","",
VLOOKUP(MOD(ROW(A2642)-2, 参照用!$J$12) + 1,参照用!$N$1:$P$50,3,0)
)</f>
        <v>もやもや</v>
      </c>
      <c r="G2642">
        <f xml:space="preserve">
IF(A2642="","",
IFERROR(
INDEX(中間シート!$B:$CB,
MATCH(A2642&amp;B2642,中間シート!$A$1:$A$149,0),
MATCH(F2642,中間シート!$B$2:$CB$2,0)
),
"")
)</f>
        <v>0</v>
      </c>
      <c r="H2642">
        <f t="shared" si="123"/>
        <v>0</v>
      </c>
      <c r="I2642" t="str">
        <f t="shared" si="124"/>
        <v/>
      </c>
      <c r="J2642">
        <f xml:space="preserve">
_xlfn.SWITCH(E2642,
"良好サイン",H2642*VLOOKUP(F2642,参照用!$P$2:$Q$55,2,0),
"注意サイン",H2642*VLOOKUP(F2642,参照用!$P$2:$Q$55,2,0),
""
)</f>
        <v>0</v>
      </c>
      <c r="K2642" s="20">
        <f t="shared" si="125"/>
        <v>60</v>
      </c>
    </row>
    <row r="2643" spans="1:11" x14ac:dyDescent="0.2">
      <c r="A2643" s="8">
        <f>IF(INDEX(中間シート!B$1:B$149,QUOTIENT(ROW(A2643)-2, 参照用!$J$12) + 3,1)&gt;0,
INDEX(中間シート!B$1:B$149,QUOTIENT(ROW(A2643)-2, 参照用!$J$12) + 3,1),
"")</f>
        <v>46048</v>
      </c>
      <c r="B2643" s="8" t="str">
        <f>IF(INDEX(中間シート!D$1:D$149,QUOTIENT(ROW(B2643)-2, 参照用!$J$12) + 3,1)&gt;0,
INDEX(中間シート!D$1:D$149,QUOTIENT(ROW(B2643)-2, 参照用!$J$12) + 3,1),
"")</f>
        <v>朝</v>
      </c>
      <c r="C2643" s="8" t="str">
        <f>INDEX(中間シート!$A$1:$AZ$149,MATCH(A2643&amp;B2643,中間シート!$A$1:$A$149,0),MATCH(C$1,中間シート!$A$2:$AZ$2,0))</f>
        <v/>
      </c>
      <c r="D2643" s="8" t="str">
        <f>INDEX(中間シート!$A$1:$AZ$149,MATCH($A2643&amp;$B2643,中間シート!$A$1:$A$149,0),MATCH(D$1,中間シート!$A$2:$AZ$2,0))</f>
        <v/>
      </c>
      <c r="E2643" t="str">
        <f>IF(
A2643="","",
VLOOKUP(MOD(ROW(A2643)-2, 参照用!$J$12) + 1,参照用!$N$1:$P$50,2,0)
)</f>
        <v>注意サイン</v>
      </c>
      <c r="F2643" t="str">
        <f xml:space="preserve">
IF(A2643="","",
VLOOKUP(MOD(ROW(A2643)-2, 参照用!$J$12) + 1,参照用!$N$1:$P$50,3,0)
)</f>
        <v>だるい</v>
      </c>
      <c r="G2643">
        <f xml:space="preserve">
IF(A2643="","",
IFERROR(
INDEX(中間シート!$B:$CB,
MATCH(A2643&amp;B2643,中間シート!$A$1:$A$149,0),
MATCH(F2643,中間シート!$B$2:$CB$2,0)
),
"")
)</f>
        <v>0</v>
      </c>
      <c r="H2643">
        <f t="shared" si="123"/>
        <v>0</v>
      </c>
      <c r="I2643" t="str">
        <f t="shared" si="124"/>
        <v/>
      </c>
      <c r="J2643">
        <f xml:space="preserve">
_xlfn.SWITCH(E2643,
"良好サイン",H2643*VLOOKUP(F2643,参照用!$P$2:$Q$55,2,0),
"注意サイン",H2643*VLOOKUP(F2643,参照用!$P$2:$Q$55,2,0),
""
)</f>
        <v>0</v>
      </c>
      <c r="K2643" s="20">
        <f t="shared" si="125"/>
        <v>60</v>
      </c>
    </row>
    <row r="2644" spans="1:11" x14ac:dyDescent="0.2">
      <c r="A2644" s="8">
        <f>IF(INDEX(中間シート!B$1:B$149,QUOTIENT(ROW(A2644)-2, 参照用!$J$12) + 3,1)&gt;0,
INDEX(中間シート!B$1:B$149,QUOTIENT(ROW(A2644)-2, 参照用!$J$12) + 3,1),
"")</f>
        <v>46048</v>
      </c>
      <c r="B2644" s="8" t="str">
        <f>IF(INDEX(中間シート!D$1:D$149,QUOTIENT(ROW(B2644)-2, 参照用!$J$12) + 3,1)&gt;0,
INDEX(中間シート!D$1:D$149,QUOTIENT(ROW(B2644)-2, 参照用!$J$12) + 3,1),
"")</f>
        <v>朝</v>
      </c>
      <c r="C2644" s="8" t="str">
        <f>INDEX(中間シート!$A$1:$AZ$149,MATCH(A2644&amp;B2644,中間シート!$A$1:$A$149,0),MATCH(C$1,中間シート!$A$2:$AZ$2,0))</f>
        <v/>
      </c>
      <c r="D2644" s="8" t="str">
        <f>INDEX(中間シート!$A$1:$AZ$149,MATCH($A2644&amp;$B2644,中間シート!$A$1:$A$149,0),MATCH(D$1,中間シート!$A$2:$AZ$2,0))</f>
        <v/>
      </c>
      <c r="E2644" t="str">
        <f>IF(
A2644="","",
VLOOKUP(MOD(ROW(A2644)-2, 参照用!$J$12) + 1,参照用!$N$1:$P$50,2,0)
)</f>
        <v>注意サイン</v>
      </c>
      <c r="F2644" t="str">
        <f xml:space="preserve">
IF(A2644="","",
VLOOKUP(MOD(ROW(A2644)-2, 参照用!$J$12) + 1,参照用!$N$1:$P$50,3,0)
)</f>
        <v>ぼーっとする</v>
      </c>
      <c r="G2644">
        <f xml:space="preserve">
IF(A2644="","",
IFERROR(
INDEX(中間シート!$B:$CB,
MATCH(A2644&amp;B2644,中間シート!$A$1:$A$149,0),
MATCH(F2644,中間シート!$B$2:$CB$2,0)
),
"")
)</f>
        <v>0</v>
      </c>
      <c r="H2644">
        <f t="shared" si="123"/>
        <v>0</v>
      </c>
      <c r="I2644" t="str">
        <f t="shared" si="124"/>
        <v/>
      </c>
      <c r="J2644">
        <f xml:space="preserve">
_xlfn.SWITCH(E2644,
"良好サイン",H2644*VLOOKUP(F2644,参照用!$P$2:$Q$55,2,0),
"注意サイン",H2644*VLOOKUP(F2644,参照用!$P$2:$Q$55,2,0),
""
)</f>
        <v>0</v>
      </c>
      <c r="K2644" s="20">
        <f t="shared" si="125"/>
        <v>60</v>
      </c>
    </row>
    <row r="2645" spans="1:11" x14ac:dyDescent="0.2">
      <c r="A2645" s="8">
        <f>IF(INDEX(中間シート!B$1:B$149,QUOTIENT(ROW(A2645)-2, 参照用!$J$12) + 3,1)&gt;0,
INDEX(中間シート!B$1:B$149,QUOTIENT(ROW(A2645)-2, 参照用!$J$12) + 3,1),
"")</f>
        <v>46048</v>
      </c>
      <c r="B2645" s="8" t="str">
        <f>IF(INDEX(中間シート!D$1:D$149,QUOTIENT(ROW(B2645)-2, 参照用!$J$12) + 3,1)&gt;0,
INDEX(中間シート!D$1:D$149,QUOTIENT(ROW(B2645)-2, 参照用!$J$12) + 3,1),
"")</f>
        <v>朝</v>
      </c>
      <c r="C2645" s="8" t="str">
        <f>INDEX(中間シート!$A$1:$AZ$149,MATCH(A2645&amp;B2645,中間シート!$A$1:$A$149,0),MATCH(C$1,中間シート!$A$2:$AZ$2,0))</f>
        <v/>
      </c>
      <c r="D2645" s="8" t="str">
        <f>INDEX(中間シート!$A$1:$AZ$149,MATCH($A2645&amp;$B2645,中間シート!$A$1:$A$149,0),MATCH(D$1,中間シート!$A$2:$AZ$2,0))</f>
        <v/>
      </c>
      <c r="E2645" t="str">
        <f>IF(
A2645="","",
VLOOKUP(MOD(ROW(A2645)-2, 参照用!$J$12) + 1,参照用!$N$1:$P$50,2,0)
)</f>
        <v>注意サイン</v>
      </c>
      <c r="F2645" t="str">
        <f xml:space="preserve">
IF(A2645="","",
VLOOKUP(MOD(ROW(A2645)-2, 参照用!$J$12) + 1,参照用!$N$1:$P$50,3,0)
)</f>
        <v>協調性が低下</v>
      </c>
      <c r="G2645">
        <f xml:space="preserve">
IF(A2645="","",
IFERROR(
INDEX(中間シート!$B:$CB,
MATCH(A2645&amp;B2645,中間シート!$A$1:$A$149,0),
MATCH(F2645,中間シート!$B$2:$CB$2,0)
),
"")
)</f>
        <v>0</v>
      </c>
      <c r="H2645">
        <f t="shared" si="123"/>
        <v>0</v>
      </c>
      <c r="I2645" t="str">
        <f t="shared" si="124"/>
        <v/>
      </c>
      <c r="J2645">
        <f xml:space="preserve">
_xlfn.SWITCH(E2645,
"良好サイン",H2645*VLOOKUP(F2645,参照用!$P$2:$Q$55,2,0),
"注意サイン",H2645*VLOOKUP(F2645,参照用!$P$2:$Q$55,2,0),
""
)</f>
        <v>0</v>
      </c>
      <c r="K2645" s="20">
        <f t="shared" si="125"/>
        <v>60</v>
      </c>
    </row>
    <row r="2646" spans="1:11" x14ac:dyDescent="0.2">
      <c r="A2646" s="8">
        <f>IF(INDEX(中間シート!B$1:B$149,QUOTIENT(ROW(A2646)-2, 参照用!$J$12) + 3,1)&gt;0,
INDEX(中間シート!B$1:B$149,QUOTIENT(ROW(A2646)-2, 参照用!$J$12) + 3,1),
"")</f>
        <v>46048</v>
      </c>
      <c r="B2646" s="8" t="str">
        <f>IF(INDEX(中間シート!D$1:D$149,QUOTIENT(ROW(B2646)-2, 参照用!$J$12) + 3,1)&gt;0,
INDEX(中間シート!D$1:D$149,QUOTIENT(ROW(B2646)-2, 参照用!$J$12) + 3,1),
"")</f>
        <v>朝</v>
      </c>
      <c r="C2646" s="8" t="str">
        <f>INDEX(中間シート!$A$1:$AZ$149,MATCH(A2646&amp;B2646,中間シート!$A$1:$A$149,0),MATCH(C$1,中間シート!$A$2:$AZ$2,0))</f>
        <v/>
      </c>
      <c r="D2646" s="8" t="str">
        <f>INDEX(中間シート!$A$1:$AZ$149,MATCH($A2646&amp;$B2646,中間シート!$A$1:$A$149,0),MATCH(D$1,中間シート!$A$2:$AZ$2,0))</f>
        <v/>
      </c>
      <c r="E2646" t="str">
        <f>IF(
A2646="","",
VLOOKUP(MOD(ROW(A2646)-2, 参照用!$J$12) + 1,参照用!$N$1:$P$50,2,0)
)</f>
        <v>注意サイン</v>
      </c>
      <c r="F2646" t="str">
        <f xml:space="preserve">
IF(A2646="","",
VLOOKUP(MOD(ROW(A2646)-2, 参照用!$J$12) + 1,参照用!$N$1:$P$50,3,0)
)</f>
        <v>憂鬱</v>
      </c>
      <c r="G2646">
        <f xml:space="preserve">
IF(A2646="","",
IFERROR(
INDEX(中間シート!$B:$CB,
MATCH(A2646&amp;B2646,中間シート!$A$1:$A$149,0),
MATCH(F2646,中間シート!$B$2:$CB$2,0)
),
"")
)</f>
        <v>0</v>
      </c>
      <c r="H2646">
        <f t="shared" si="123"/>
        <v>0</v>
      </c>
      <c r="I2646" t="str">
        <f t="shared" si="124"/>
        <v/>
      </c>
      <c r="J2646">
        <f xml:space="preserve">
_xlfn.SWITCH(E2646,
"良好サイン",H2646*VLOOKUP(F2646,参照用!$P$2:$Q$55,2,0),
"注意サイン",H2646*VLOOKUP(F2646,参照用!$P$2:$Q$55,2,0),
""
)</f>
        <v>0</v>
      </c>
      <c r="K2646" s="20">
        <f t="shared" si="125"/>
        <v>60</v>
      </c>
    </row>
    <row r="2647" spans="1:11" x14ac:dyDescent="0.2">
      <c r="A2647" s="8">
        <f>IF(INDEX(中間シート!B$1:B$149,QUOTIENT(ROW(A2647)-2, 参照用!$J$12) + 3,1)&gt;0,
INDEX(中間シート!B$1:B$149,QUOTIENT(ROW(A2647)-2, 参照用!$J$12) + 3,1),
"")</f>
        <v>46048</v>
      </c>
      <c r="B2647" s="8" t="str">
        <f>IF(INDEX(中間シート!D$1:D$149,QUOTIENT(ROW(B2647)-2, 参照用!$J$12) + 3,1)&gt;0,
INDEX(中間シート!D$1:D$149,QUOTIENT(ROW(B2647)-2, 参照用!$J$12) + 3,1),
"")</f>
        <v>朝</v>
      </c>
      <c r="C2647" s="8" t="str">
        <f>INDEX(中間シート!$A$1:$AZ$149,MATCH(A2647&amp;B2647,中間シート!$A$1:$A$149,0),MATCH(C$1,中間シート!$A$2:$AZ$2,0))</f>
        <v/>
      </c>
      <c r="D2647" s="8" t="str">
        <f>INDEX(中間シート!$A$1:$AZ$149,MATCH($A2647&amp;$B2647,中間シート!$A$1:$A$149,0),MATCH(D$1,中間シート!$A$2:$AZ$2,0))</f>
        <v/>
      </c>
      <c r="E2647" t="str">
        <f>IF(
A2647="","",
VLOOKUP(MOD(ROW(A2647)-2, 参照用!$J$12) + 1,参照用!$N$1:$P$50,2,0)
)</f>
        <v>注意サイン</v>
      </c>
      <c r="F2647" t="str">
        <f xml:space="preserve">
IF(A2647="","",
VLOOKUP(MOD(ROW(A2647)-2, 参照用!$J$12) + 1,参照用!$N$1:$P$50,3,0)
)</f>
        <v>やる気が無い</v>
      </c>
      <c r="G2647">
        <f xml:space="preserve">
IF(A2647="","",
IFERROR(
INDEX(中間シート!$B:$CB,
MATCH(A2647&amp;B2647,中間シート!$A$1:$A$149,0),
MATCH(F2647,中間シート!$B$2:$CB$2,0)
),
"")
)</f>
        <v>0</v>
      </c>
      <c r="H2647">
        <f t="shared" si="123"/>
        <v>0</v>
      </c>
      <c r="I2647" t="str">
        <f t="shared" si="124"/>
        <v/>
      </c>
      <c r="J2647">
        <f xml:space="preserve">
_xlfn.SWITCH(E2647,
"良好サイン",H2647*VLOOKUP(F2647,参照用!$P$2:$Q$55,2,0),
"注意サイン",H2647*VLOOKUP(F2647,参照用!$P$2:$Q$55,2,0),
""
)</f>
        <v>0</v>
      </c>
      <c r="K2647" s="20">
        <f t="shared" si="125"/>
        <v>60</v>
      </c>
    </row>
    <row r="2648" spans="1:11" x14ac:dyDescent="0.2">
      <c r="A2648" s="8">
        <f>IF(INDEX(中間シート!B$1:B$149,QUOTIENT(ROW(A2648)-2, 参照用!$J$12) + 3,1)&gt;0,
INDEX(中間シート!B$1:B$149,QUOTIENT(ROW(A2648)-2, 参照用!$J$12) + 3,1),
"")</f>
        <v>46048</v>
      </c>
      <c r="B2648" s="8" t="str">
        <f>IF(INDEX(中間シート!D$1:D$149,QUOTIENT(ROW(B2648)-2, 参照用!$J$12) + 3,1)&gt;0,
INDEX(中間シート!D$1:D$149,QUOTIENT(ROW(B2648)-2, 参照用!$J$12) + 3,1),
"")</f>
        <v>朝</v>
      </c>
      <c r="C2648" s="8" t="str">
        <f>INDEX(中間シート!$A$1:$AZ$149,MATCH(A2648&amp;B2648,中間シート!$A$1:$A$149,0),MATCH(C$1,中間シート!$A$2:$AZ$2,0))</f>
        <v/>
      </c>
      <c r="D2648" s="8" t="str">
        <f>INDEX(中間シート!$A$1:$AZ$149,MATCH($A2648&amp;$B2648,中間シート!$A$1:$A$149,0),MATCH(D$1,中間シート!$A$2:$AZ$2,0))</f>
        <v/>
      </c>
      <c r="E2648" t="str">
        <f>IF(
A2648="","",
VLOOKUP(MOD(ROW(A2648)-2, 参照用!$J$12) + 1,参照用!$N$1:$P$50,2,0)
)</f>
        <v>注意サイン</v>
      </c>
      <c r="F2648" t="str">
        <f xml:space="preserve">
IF(A2648="","",
VLOOKUP(MOD(ROW(A2648)-2, 参照用!$J$12) + 1,参照用!$N$1:$P$50,3,0)
)</f>
        <v>物忘れ</v>
      </c>
      <c r="G2648">
        <f xml:space="preserve">
IF(A2648="","",
IFERROR(
INDEX(中間シート!$B:$CB,
MATCH(A2648&amp;B2648,中間シート!$A$1:$A$149,0),
MATCH(F2648,中間シート!$B$2:$CB$2,0)
),
"")
)</f>
        <v>0</v>
      </c>
      <c r="H2648">
        <f t="shared" si="123"/>
        <v>0</v>
      </c>
      <c r="I2648" t="str">
        <f t="shared" si="124"/>
        <v/>
      </c>
      <c r="J2648">
        <f xml:space="preserve">
_xlfn.SWITCH(E2648,
"良好サイン",H2648*VLOOKUP(F2648,参照用!$P$2:$Q$55,2,0),
"注意サイン",H2648*VLOOKUP(F2648,参照用!$P$2:$Q$55,2,0),
""
)</f>
        <v>0</v>
      </c>
      <c r="K2648" s="20">
        <f t="shared" si="125"/>
        <v>60</v>
      </c>
    </row>
    <row r="2649" spans="1:11" x14ac:dyDescent="0.2">
      <c r="A2649" s="8">
        <f>IF(INDEX(中間シート!B$1:B$149,QUOTIENT(ROW(A2649)-2, 参照用!$J$12) + 3,1)&gt;0,
INDEX(中間シート!B$1:B$149,QUOTIENT(ROW(A2649)-2, 参照用!$J$12) + 3,1),
"")</f>
        <v>46048</v>
      </c>
      <c r="B2649" s="8" t="str">
        <f>IF(INDEX(中間シート!D$1:D$149,QUOTIENT(ROW(B2649)-2, 参照用!$J$12) + 3,1)&gt;0,
INDEX(中間シート!D$1:D$149,QUOTIENT(ROW(B2649)-2, 参照用!$J$12) + 3,1),
"")</f>
        <v>朝</v>
      </c>
      <c r="C2649" s="8" t="str">
        <f>INDEX(中間シート!$A$1:$AZ$149,MATCH(A2649&amp;B2649,中間シート!$A$1:$A$149,0),MATCH(C$1,中間シート!$A$2:$AZ$2,0))</f>
        <v/>
      </c>
      <c r="D2649" s="8" t="str">
        <f>INDEX(中間シート!$A$1:$AZ$149,MATCH($A2649&amp;$B2649,中間シート!$A$1:$A$149,0),MATCH(D$1,中間シート!$A$2:$AZ$2,0))</f>
        <v/>
      </c>
      <c r="E2649" t="str">
        <f>IF(
A2649="","",
VLOOKUP(MOD(ROW(A2649)-2, 参照用!$J$12) + 1,参照用!$N$1:$P$50,2,0)
)</f>
        <v>悪化サイン</v>
      </c>
      <c r="F2649" t="str">
        <f xml:space="preserve">
IF(A2649="","",
VLOOKUP(MOD(ROW(A2649)-2, 参照用!$J$12) + 1,参照用!$N$1:$P$50,3,0)
)</f>
        <v>イライラ</v>
      </c>
      <c r="G2649">
        <f xml:space="preserve">
IF(A2649="","",
IFERROR(
INDEX(中間シート!$B:$CB,
MATCH(A2649&amp;B2649,中間シート!$A$1:$A$149,0),
MATCH(F2649,中間シート!$B$2:$CB$2,0)
),
"")
)</f>
        <v>0</v>
      </c>
      <c r="H2649">
        <f t="shared" si="123"/>
        <v>0</v>
      </c>
      <c r="I2649" t="str">
        <f t="shared" si="124"/>
        <v/>
      </c>
      <c r="J2649" t="str">
        <f xml:space="preserve">
_xlfn.SWITCH(E2649,
"良好サイン",H2649*VLOOKUP(F2649,参照用!$P$2:$Q$55,2,0),
"注意サイン",H2649*VLOOKUP(F2649,参照用!$P$2:$Q$55,2,0),
""
)</f>
        <v/>
      </c>
      <c r="K2649" s="20">
        <f t="shared" si="125"/>
        <v>60</v>
      </c>
    </row>
    <row r="2650" spans="1:11" x14ac:dyDescent="0.2">
      <c r="A2650" s="8">
        <f>IF(INDEX(中間シート!B$1:B$149,QUOTIENT(ROW(A2650)-2, 参照用!$J$12) + 3,1)&gt;0,
INDEX(中間シート!B$1:B$149,QUOTIENT(ROW(A2650)-2, 参照用!$J$12) + 3,1),
"")</f>
        <v>46048</v>
      </c>
      <c r="B2650" s="8" t="str">
        <f>IF(INDEX(中間シート!D$1:D$149,QUOTIENT(ROW(B2650)-2, 参照用!$J$12) + 3,1)&gt;0,
INDEX(中間シート!D$1:D$149,QUOTIENT(ROW(B2650)-2, 参照用!$J$12) + 3,1),
"")</f>
        <v>朝</v>
      </c>
      <c r="C2650" s="8" t="str">
        <f>INDEX(中間シート!$A$1:$AZ$149,MATCH(A2650&amp;B2650,中間シート!$A$1:$A$149,0),MATCH(C$1,中間シート!$A$2:$AZ$2,0))</f>
        <v/>
      </c>
      <c r="D2650" s="8" t="str">
        <f>INDEX(中間シート!$A$1:$AZ$149,MATCH($A2650&amp;$B2650,中間シート!$A$1:$A$149,0),MATCH(D$1,中間シート!$A$2:$AZ$2,0))</f>
        <v/>
      </c>
      <c r="E2650" t="str">
        <f>IF(
A2650="","",
VLOOKUP(MOD(ROW(A2650)-2, 参照用!$J$12) + 1,参照用!$N$1:$P$50,2,0)
)</f>
        <v>悪化サイン</v>
      </c>
      <c r="F2650" t="str">
        <f xml:space="preserve">
IF(A2650="","",
VLOOKUP(MOD(ROW(A2650)-2, 参照用!$J$12) + 1,参照用!$N$1:$P$50,3,0)
)</f>
        <v>恐怖心</v>
      </c>
      <c r="G2650">
        <f xml:space="preserve">
IF(A2650="","",
IFERROR(
INDEX(中間シート!$B:$CB,
MATCH(A2650&amp;B2650,中間シート!$A$1:$A$149,0),
MATCH(F2650,中間シート!$B$2:$CB$2,0)
),
"")
)</f>
        <v>0</v>
      </c>
      <c r="H2650">
        <f t="shared" si="123"/>
        <v>0</v>
      </c>
      <c r="I2650" t="str">
        <f t="shared" si="124"/>
        <v/>
      </c>
      <c r="J2650" t="str">
        <f xml:space="preserve">
_xlfn.SWITCH(E2650,
"良好サイン",H2650*VLOOKUP(F2650,参照用!$P$2:$Q$55,2,0),
"注意サイン",H2650*VLOOKUP(F2650,参照用!$P$2:$Q$55,2,0),
""
)</f>
        <v/>
      </c>
      <c r="K2650" s="20">
        <f t="shared" si="125"/>
        <v>60</v>
      </c>
    </row>
    <row r="2651" spans="1:11" x14ac:dyDescent="0.2">
      <c r="A2651" s="8">
        <f>IF(INDEX(中間シート!B$1:B$149,QUOTIENT(ROW(A2651)-2, 参照用!$J$12) + 3,1)&gt;0,
INDEX(中間シート!B$1:B$149,QUOTIENT(ROW(A2651)-2, 参照用!$J$12) + 3,1),
"")</f>
        <v>46048</v>
      </c>
      <c r="B2651" s="8" t="str">
        <f>IF(INDEX(中間シート!D$1:D$149,QUOTIENT(ROW(B2651)-2, 参照用!$J$12) + 3,1)&gt;0,
INDEX(中間シート!D$1:D$149,QUOTIENT(ROW(B2651)-2, 参照用!$J$12) + 3,1),
"")</f>
        <v>朝</v>
      </c>
      <c r="C2651" s="8" t="str">
        <f>INDEX(中間シート!$A$1:$AZ$149,MATCH(A2651&amp;B2651,中間シート!$A$1:$A$149,0),MATCH(C$1,中間シート!$A$2:$AZ$2,0))</f>
        <v/>
      </c>
      <c r="D2651" s="8" t="str">
        <f>INDEX(中間シート!$A$1:$AZ$149,MATCH($A2651&amp;$B2651,中間シート!$A$1:$A$149,0),MATCH(D$1,中間シート!$A$2:$AZ$2,0))</f>
        <v/>
      </c>
      <c r="E2651" t="str">
        <f>IF(
A2651="","",
VLOOKUP(MOD(ROW(A2651)-2, 参照用!$J$12) + 1,参照用!$N$1:$P$50,2,0)
)</f>
        <v>悪化サイン</v>
      </c>
      <c r="F2651" t="str">
        <f xml:space="preserve">
IF(A2651="","",
VLOOKUP(MOD(ROW(A2651)-2, 参照用!$J$12) + 1,参照用!$N$1:$P$50,3,0)
)</f>
        <v>外出不可</v>
      </c>
      <c r="G2651">
        <f xml:space="preserve">
IF(A2651="","",
IFERROR(
INDEX(中間シート!$B:$CB,
MATCH(A2651&amp;B2651,中間シート!$A$1:$A$149,0),
MATCH(F2651,中間シート!$B$2:$CB$2,0)
),
"")
)</f>
        <v>0</v>
      </c>
      <c r="H2651">
        <f t="shared" si="123"/>
        <v>0</v>
      </c>
      <c r="I2651" t="str">
        <f t="shared" si="124"/>
        <v/>
      </c>
      <c r="J2651" t="str">
        <f xml:space="preserve">
_xlfn.SWITCH(E2651,
"良好サイン",H2651*VLOOKUP(F2651,参照用!$P$2:$Q$55,2,0),
"注意サイン",H2651*VLOOKUP(F2651,参照用!$P$2:$Q$55,2,0),
""
)</f>
        <v/>
      </c>
      <c r="K2651" s="20">
        <f t="shared" si="125"/>
        <v>60</v>
      </c>
    </row>
    <row r="2652" spans="1:11" x14ac:dyDescent="0.2">
      <c r="A2652" s="8">
        <f>IF(INDEX(中間シート!B$1:B$149,QUOTIENT(ROW(A2652)-2, 参照用!$J$12) + 3,1)&gt;0,
INDEX(中間シート!B$1:B$149,QUOTIENT(ROW(A2652)-2, 参照用!$J$12) + 3,1),
"")</f>
        <v>46048</v>
      </c>
      <c r="B2652" s="8" t="str">
        <f>IF(INDEX(中間シート!D$1:D$149,QUOTIENT(ROW(B2652)-2, 参照用!$J$12) + 3,1)&gt;0,
INDEX(中間シート!D$1:D$149,QUOTIENT(ROW(B2652)-2, 参照用!$J$12) + 3,1),
"")</f>
        <v>朝</v>
      </c>
      <c r="C2652" s="8" t="str">
        <f>INDEX(中間シート!$A$1:$AZ$149,MATCH(A2652&amp;B2652,中間シート!$A$1:$A$149,0),MATCH(C$1,中間シート!$A$2:$AZ$2,0))</f>
        <v/>
      </c>
      <c r="D2652" s="8" t="str">
        <f>INDEX(中間シート!$A$1:$AZ$149,MATCH($A2652&amp;$B2652,中間シート!$A$1:$A$149,0),MATCH(D$1,中間シート!$A$2:$AZ$2,0))</f>
        <v/>
      </c>
      <c r="E2652" t="str">
        <f>IF(
A2652="","",
VLOOKUP(MOD(ROW(A2652)-2, 参照用!$J$12) + 1,参照用!$N$1:$P$50,2,0)
)</f>
        <v>悪化サイン</v>
      </c>
      <c r="F2652" t="str">
        <f xml:space="preserve">
IF(A2652="","",
VLOOKUP(MOD(ROW(A2652)-2, 参照用!$J$12) + 1,参照用!$N$1:$P$50,3,0)
)</f>
        <v>思考不能</v>
      </c>
      <c r="G2652">
        <f xml:space="preserve">
IF(A2652="","",
IFERROR(
INDEX(中間シート!$B:$CB,
MATCH(A2652&amp;B2652,中間シート!$A$1:$A$149,0),
MATCH(F2652,中間シート!$B$2:$CB$2,0)
),
"")
)</f>
        <v>0</v>
      </c>
      <c r="H2652">
        <f t="shared" si="123"/>
        <v>0</v>
      </c>
      <c r="I2652" t="str">
        <f t="shared" si="124"/>
        <v/>
      </c>
      <c r="J2652" t="str">
        <f xml:space="preserve">
_xlfn.SWITCH(E2652,
"良好サイン",H2652*VLOOKUP(F2652,参照用!$P$2:$Q$55,2,0),
"注意サイン",H2652*VLOOKUP(F2652,参照用!$P$2:$Q$55,2,0),
""
)</f>
        <v/>
      </c>
      <c r="K2652" s="20">
        <f t="shared" si="125"/>
        <v>60</v>
      </c>
    </row>
    <row r="2653" spans="1:11" x14ac:dyDescent="0.2">
      <c r="A2653" s="8">
        <f>IF(INDEX(中間シート!B$1:B$149,QUOTIENT(ROW(A2653)-2, 参照用!$J$12) + 3,1)&gt;0,
INDEX(中間シート!B$1:B$149,QUOTIENT(ROW(A2653)-2, 参照用!$J$12) + 3,1),
"")</f>
        <v>46048</v>
      </c>
      <c r="B2653" s="8" t="str">
        <f>IF(INDEX(中間シート!D$1:D$149,QUOTIENT(ROW(B2653)-2, 参照用!$J$12) + 3,1)&gt;0,
INDEX(中間シート!D$1:D$149,QUOTIENT(ROW(B2653)-2, 参照用!$J$12) + 3,1),
"")</f>
        <v>朝</v>
      </c>
      <c r="C2653" s="8" t="str">
        <f>INDEX(中間シート!$A$1:$AZ$149,MATCH(A2653&amp;B2653,中間シート!$A$1:$A$149,0),MATCH(C$1,中間シート!$A$2:$AZ$2,0))</f>
        <v/>
      </c>
      <c r="D2653" s="8" t="str">
        <f>INDEX(中間シート!$A$1:$AZ$149,MATCH($A2653&amp;$B2653,中間シート!$A$1:$A$149,0),MATCH(D$1,中間シート!$A$2:$AZ$2,0))</f>
        <v/>
      </c>
      <c r="E2653" t="str">
        <f>IF(
A2653="","",
VLOOKUP(MOD(ROW(A2653)-2, 参照用!$J$12) + 1,参照用!$N$1:$P$50,2,0)
)</f>
        <v>悪化サイン</v>
      </c>
      <c r="F2653" t="str">
        <f xml:space="preserve">
IF(A2653="","",
VLOOKUP(MOD(ROW(A2653)-2, 参照用!$J$12) + 1,参照用!$N$1:$P$50,3,0)
)</f>
        <v>人間不信</v>
      </c>
      <c r="G2653">
        <f xml:space="preserve">
IF(A2653="","",
IFERROR(
INDEX(中間シート!$B:$CB,
MATCH(A2653&amp;B2653,中間シート!$A$1:$A$149,0),
MATCH(F2653,中間シート!$B$2:$CB$2,0)
),
"")
)</f>
        <v>0</v>
      </c>
      <c r="H2653">
        <f t="shared" si="123"/>
        <v>0</v>
      </c>
      <c r="I2653" t="str">
        <f t="shared" si="124"/>
        <v/>
      </c>
      <c r="J2653" t="str">
        <f xml:space="preserve">
_xlfn.SWITCH(E2653,
"良好サイン",H2653*VLOOKUP(F2653,参照用!$P$2:$Q$55,2,0),
"注意サイン",H2653*VLOOKUP(F2653,参照用!$P$2:$Q$55,2,0),
""
)</f>
        <v/>
      </c>
      <c r="K2653" s="20">
        <f t="shared" si="125"/>
        <v>60</v>
      </c>
    </row>
    <row r="2654" spans="1:11" x14ac:dyDescent="0.2">
      <c r="A2654" s="8">
        <f>IF(INDEX(中間シート!B$1:B$149,QUOTIENT(ROW(A2654)-2, 参照用!$J$12) + 3,1)&gt;0,
INDEX(中間シート!B$1:B$149,QUOTIENT(ROW(A2654)-2, 参照用!$J$12) + 3,1),
"")</f>
        <v>46048</v>
      </c>
      <c r="B2654" s="8" t="str">
        <f>IF(INDEX(中間シート!D$1:D$149,QUOTIENT(ROW(B2654)-2, 参照用!$J$12) + 3,1)&gt;0,
INDEX(中間シート!D$1:D$149,QUOTIENT(ROW(B2654)-2, 参照用!$J$12) + 3,1),
"")</f>
        <v>朝</v>
      </c>
      <c r="C2654" s="8" t="str">
        <f>INDEX(中間シート!$A$1:$AZ$149,MATCH(A2654&amp;B2654,中間シート!$A$1:$A$149,0),MATCH(C$1,中間シート!$A$2:$AZ$2,0))</f>
        <v/>
      </c>
      <c r="D2654" s="8" t="str">
        <f>INDEX(中間シート!$A$1:$AZ$149,MATCH($A2654&amp;$B2654,中間シート!$A$1:$A$149,0),MATCH(D$1,中間シート!$A$2:$AZ$2,0))</f>
        <v/>
      </c>
      <c r="E2654" t="str">
        <f>IF(
A2654="","",
VLOOKUP(MOD(ROW(A2654)-2, 参照用!$J$12) + 1,参照用!$N$1:$P$50,2,0)
)</f>
        <v>悪化サイン</v>
      </c>
      <c r="F2654" t="str">
        <f xml:space="preserve">
IF(A2654="","",
VLOOKUP(MOD(ROW(A2654)-2, 参照用!$J$12) + 1,参照用!$N$1:$P$50,3,0)
)</f>
        <v>破壊衝動</v>
      </c>
      <c r="G2654">
        <f xml:space="preserve">
IF(A2654="","",
IFERROR(
INDEX(中間シート!$B:$CB,
MATCH(A2654&amp;B2654,中間シート!$A$1:$A$149,0),
MATCH(F2654,中間シート!$B$2:$CB$2,0)
),
"")
)</f>
        <v>0</v>
      </c>
      <c r="H2654">
        <f t="shared" si="123"/>
        <v>0</v>
      </c>
      <c r="I2654" t="str">
        <f t="shared" si="124"/>
        <v/>
      </c>
      <c r="J2654" t="str">
        <f xml:space="preserve">
_xlfn.SWITCH(E2654,
"良好サイン",H2654*VLOOKUP(F2654,参照用!$P$2:$Q$55,2,0),
"注意サイン",H2654*VLOOKUP(F2654,参照用!$P$2:$Q$55,2,0),
""
)</f>
        <v/>
      </c>
      <c r="K2654" s="20">
        <f t="shared" si="125"/>
        <v>60</v>
      </c>
    </row>
    <row r="2655" spans="1:11" x14ac:dyDescent="0.2">
      <c r="A2655" s="8">
        <f>IF(INDEX(中間シート!B$1:B$149,QUOTIENT(ROW(A2655)-2, 参照用!$J$12) + 3,1)&gt;0,
INDEX(中間シート!B$1:B$149,QUOTIENT(ROW(A2655)-2, 参照用!$J$12) + 3,1),
"")</f>
        <v>46048</v>
      </c>
      <c r="B2655" s="8" t="str">
        <f>IF(INDEX(中間シート!D$1:D$149,QUOTIENT(ROW(B2655)-2, 参照用!$J$12) + 3,1)&gt;0,
INDEX(中間シート!D$1:D$149,QUOTIENT(ROW(B2655)-2, 参照用!$J$12) + 3,1),
"")</f>
        <v>朝</v>
      </c>
      <c r="C2655" s="8" t="str">
        <f>INDEX(中間シート!$A$1:$AZ$149,MATCH(A2655&amp;B2655,中間シート!$A$1:$A$149,0),MATCH(C$1,中間シート!$A$2:$AZ$2,0))</f>
        <v/>
      </c>
      <c r="D2655" s="8" t="str">
        <f>INDEX(中間シート!$A$1:$AZ$149,MATCH($A2655&amp;$B2655,中間シート!$A$1:$A$149,0),MATCH(D$1,中間シート!$A$2:$AZ$2,0))</f>
        <v/>
      </c>
      <c r="E2655" t="str">
        <f>IF(
A2655="","",
VLOOKUP(MOD(ROW(A2655)-2, 参照用!$J$12) + 1,参照用!$N$1:$P$50,2,0)
)</f>
        <v>リカバリー</v>
      </c>
      <c r="F2655" t="str">
        <f xml:space="preserve">
IF(A2655="","",
VLOOKUP(MOD(ROW(A2655)-2, 参照用!$J$12) + 1,参照用!$N$1:$P$50,3,0)
)</f>
        <v>ストレッチ</v>
      </c>
      <c r="G2655">
        <f xml:space="preserve">
IF(A2655="","",
IFERROR(
INDEX(中間シート!$B:$CB,
MATCH(A2655&amp;B2655,中間シート!$A$1:$A$149,0),
MATCH(F2655,中間シート!$B$2:$CB$2,0)
),
"")
)</f>
        <v>0</v>
      </c>
      <c r="H2655">
        <f t="shared" si="123"/>
        <v>0</v>
      </c>
      <c r="I2655" t="str">
        <f t="shared" si="124"/>
        <v/>
      </c>
      <c r="J2655" t="str">
        <f xml:space="preserve">
_xlfn.SWITCH(E2655,
"良好サイン",H2655*VLOOKUP(F2655,参照用!$P$2:$Q$55,2,0),
"注意サイン",H2655*VLOOKUP(F2655,参照用!$P$2:$Q$55,2,0),
""
)</f>
        <v/>
      </c>
      <c r="K2655" s="20">
        <f t="shared" si="125"/>
        <v>60</v>
      </c>
    </row>
    <row r="2656" spans="1:11" x14ac:dyDescent="0.2">
      <c r="A2656" s="8">
        <f>IF(INDEX(中間シート!B$1:B$149,QUOTIENT(ROW(A2656)-2, 参照用!$J$12) + 3,1)&gt;0,
INDEX(中間シート!B$1:B$149,QUOTIENT(ROW(A2656)-2, 参照用!$J$12) + 3,1),
"")</f>
        <v>46048</v>
      </c>
      <c r="B2656" s="8" t="str">
        <f>IF(INDEX(中間シート!D$1:D$149,QUOTIENT(ROW(B2656)-2, 参照用!$J$12) + 3,1)&gt;0,
INDEX(中間シート!D$1:D$149,QUOTIENT(ROW(B2656)-2, 参照用!$J$12) + 3,1),
"")</f>
        <v>朝</v>
      </c>
      <c r="C2656" s="8" t="str">
        <f>INDEX(中間シート!$A$1:$AZ$149,MATCH(A2656&amp;B2656,中間シート!$A$1:$A$149,0),MATCH(C$1,中間シート!$A$2:$AZ$2,0))</f>
        <v/>
      </c>
      <c r="D2656" s="8" t="str">
        <f>INDEX(中間シート!$A$1:$AZ$149,MATCH($A2656&amp;$B2656,中間シート!$A$1:$A$149,0),MATCH(D$1,中間シート!$A$2:$AZ$2,0))</f>
        <v/>
      </c>
      <c r="E2656" t="str">
        <f>IF(
A2656="","",
VLOOKUP(MOD(ROW(A2656)-2, 参照用!$J$12) + 1,参照用!$N$1:$P$50,2,0)
)</f>
        <v>リカバリー</v>
      </c>
      <c r="F2656" t="str">
        <f xml:space="preserve">
IF(A2656="","",
VLOOKUP(MOD(ROW(A2656)-2, 参照用!$J$12) + 1,参照用!$N$1:$P$50,3,0)
)</f>
        <v>仮眠</v>
      </c>
      <c r="G2656">
        <f xml:space="preserve">
IF(A2656="","",
IFERROR(
INDEX(中間シート!$B:$CB,
MATCH(A2656&amp;B2656,中間シート!$A$1:$A$149,0),
MATCH(F2656,中間シート!$B$2:$CB$2,0)
),
"")
)</f>
        <v>0</v>
      </c>
      <c r="H2656">
        <f t="shared" si="123"/>
        <v>0</v>
      </c>
      <c r="I2656" t="str">
        <f t="shared" si="124"/>
        <v/>
      </c>
      <c r="J2656" t="str">
        <f xml:space="preserve">
_xlfn.SWITCH(E2656,
"良好サイン",H2656*VLOOKUP(F2656,参照用!$P$2:$Q$55,2,0),
"注意サイン",H2656*VLOOKUP(F2656,参照用!$P$2:$Q$55,2,0),
""
)</f>
        <v/>
      </c>
      <c r="K2656" s="20">
        <f t="shared" si="125"/>
        <v>60</v>
      </c>
    </row>
    <row r="2657" spans="1:11" x14ac:dyDescent="0.2">
      <c r="A2657" s="8">
        <f>IF(INDEX(中間シート!B$1:B$149,QUOTIENT(ROW(A2657)-2, 参照用!$J$12) + 3,1)&gt;0,
INDEX(中間シート!B$1:B$149,QUOTIENT(ROW(A2657)-2, 参照用!$J$12) + 3,1),
"")</f>
        <v>46048</v>
      </c>
      <c r="B2657" s="8" t="str">
        <f>IF(INDEX(中間シート!D$1:D$149,QUOTIENT(ROW(B2657)-2, 参照用!$J$12) + 3,1)&gt;0,
INDEX(中間シート!D$1:D$149,QUOTIENT(ROW(B2657)-2, 参照用!$J$12) + 3,1),
"")</f>
        <v>朝</v>
      </c>
      <c r="C2657" s="8" t="str">
        <f>INDEX(中間シート!$A$1:$AZ$149,MATCH(A2657&amp;B2657,中間シート!$A$1:$A$149,0),MATCH(C$1,中間シート!$A$2:$AZ$2,0))</f>
        <v/>
      </c>
      <c r="D2657" s="8" t="str">
        <f>INDEX(中間シート!$A$1:$AZ$149,MATCH($A2657&amp;$B2657,中間シート!$A$1:$A$149,0),MATCH(D$1,中間シート!$A$2:$AZ$2,0))</f>
        <v/>
      </c>
      <c r="E2657" t="str">
        <f>IF(
A2657="","",
VLOOKUP(MOD(ROW(A2657)-2, 参照用!$J$12) + 1,参照用!$N$1:$P$50,2,0)
)</f>
        <v>リカバリー</v>
      </c>
      <c r="F2657" t="str">
        <f xml:space="preserve">
IF(A2657="","",
VLOOKUP(MOD(ROW(A2657)-2, 参照用!$J$12) + 1,参照用!$N$1:$P$50,3,0)
)</f>
        <v>音楽</v>
      </c>
      <c r="G2657">
        <f xml:space="preserve">
IF(A2657="","",
IFERROR(
INDEX(中間シート!$B:$CB,
MATCH(A2657&amp;B2657,中間シート!$A$1:$A$149,0),
MATCH(F2657,中間シート!$B$2:$CB$2,0)
),
"")
)</f>
        <v>0</v>
      </c>
      <c r="H2657">
        <f t="shared" si="123"/>
        <v>0</v>
      </c>
      <c r="I2657" t="str">
        <f t="shared" si="124"/>
        <v/>
      </c>
      <c r="J2657" t="str">
        <f xml:space="preserve">
_xlfn.SWITCH(E2657,
"良好サイン",H2657*VLOOKUP(F2657,参照用!$P$2:$Q$55,2,0),
"注意サイン",H2657*VLOOKUP(F2657,参照用!$P$2:$Q$55,2,0),
""
)</f>
        <v/>
      </c>
      <c r="K2657" s="20">
        <f t="shared" si="125"/>
        <v>60</v>
      </c>
    </row>
    <row r="2658" spans="1:11" x14ac:dyDescent="0.2">
      <c r="A2658" s="8">
        <f>IF(INDEX(中間シート!B$1:B$149,QUOTIENT(ROW(A2658)-2, 参照用!$J$12) + 3,1)&gt;0,
INDEX(中間シート!B$1:B$149,QUOTIENT(ROW(A2658)-2, 参照用!$J$12) + 3,1),
"")</f>
        <v>46048</v>
      </c>
      <c r="B2658" s="8" t="str">
        <f>IF(INDEX(中間シート!D$1:D$149,QUOTIENT(ROW(B2658)-2, 参照用!$J$12) + 3,1)&gt;0,
INDEX(中間シート!D$1:D$149,QUOTIENT(ROW(B2658)-2, 参照用!$J$12) + 3,1),
"")</f>
        <v>朝</v>
      </c>
      <c r="C2658" s="8" t="str">
        <f>INDEX(中間シート!$A$1:$AZ$149,MATCH(A2658&amp;B2658,中間シート!$A$1:$A$149,0),MATCH(C$1,中間シート!$A$2:$AZ$2,0))</f>
        <v/>
      </c>
      <c r="D2658" s="8" t="str">
        <f>INDEX(中間シート!$A$1:$AZ$149,MATCH($A2658&amp;$B2658,中間シート!$A$1:$A$149,0),MATCH(D$1,中間シート!$A$2:$AZ$2,0))</f>
        <v/>
      </c>
      <c r="E2658" t="str">
        <f>IF(
A2658="","",
VLOOKUP(MOD(ROW(A2658)-2, 参照用!$J$12) + 1,参照用!$N$1:$P$50,2,0)
)</f>
        <v>リカバリー</v>
      </c>
      <c r="F2658" t="str">
        <f xml:space="preserve">
IF(A2658="","",
VLOOKUP(MOD(ROW(A2658)-2, 参照用!$J$12) + 1,参照用!$N$1:$P$50,3,0)
)</f>
        <v>頓服</v>
      </c>
      <c r="G2658">
        <f xml:space="preserve">
IF(A2658="","",
IFERROR(
INDEX(中間シート!$B:$CB,
MATCH(A2658&amp;B2658,中間シート!$A$1:$A$149,0),
MATCH(F2658,中間シート!$B$2:$CB$2,0)
),
"")
)</f>
        <v>0</v>
      </c>
      <c r="H2658">
        <f t="shared" si="123"/>
        <v>0</v>
      </c>
      <c r="I2658" t="str">
        <f t="shared" si="124"/>
        <v/>
      </c>
      <c r="J2658" t="str">
        <f xml:space="preserve">
_xlfn.SWITCH(E2658,
"良好サイン",H2658*VLOOKUP(F2658,参照用!$P$2:$Q$55,2,0),
"注意サイン",H2658*VLOOKUP(F2658,参照用!$P$2:$Q$55,2,0),
""
)</f>
        <v/>
      </c>
      <c r="K2658" s="20">
        <f t="shared" si="125"/>
        <v>60</v>
      </c>
    </row>
    <row r="2659" spans="1:11" x14ac:dyDescent="0.2">
      <c r="A2659" s="8">
        <f>IF(INDEX(中間シート!B$1:B$149,QUOTIENT(ROW(A2659)-2, 参照用!$J$12) + 3,1)&gt;0,
INDEX(中間シート!B$1:B$149,QUOTIENT(ROW(A2659)-2, 参照用!$J$12) + 3,1),
"")</f>
        <v>46048</v>
      </c>
      <c r="B2659" s="8" t="str">
        <f>IF(INDEX(中間シート!D$1:D$149,QUOTIENT(ROW(B2659)-2, 参照用!$J$12) + 3,1)&gt;0,
INDEX(中間シート!D$1:D$149,QUOTIENT(ROW(B2659)-2, 参照用!$J$12) + 3,1),
"")</f>
        <v>朝</v>
      </c>
      <c r="C2659" s="8" t="str">
        <f>INDEX(中間シート!$A$1:$AZ$149,MATCH(A2659&amp;B2659,中間シート!$A$1:$A$149,0),MATCH(C$1,中間シート!$A$2:$AZ$2,0))</f>
        <v/>
      </c>
      <c r="D2659" s="8" t="str">
        <f>INDEX(中間シート!$A$1:$AZ$149,MATCH($A2659&amp;$B2659,中間シート!$A$1:$A$149,0),MATCH(D$1,中間シート!$A$2:$AZ$2,0))</f>
        <v/>
      </c>
      <c r="E2659" t="str">
        <f>IF(
A2659="","",
VLOOKUP(MOD(ROW(A2659)-2, 参照用!$J$12) + 1,参照用!$N$1:$P$50,2,0)
)</f>
        <v>リカバリー</v>
      </c>
      <c r="F2659" t="str">
        <f xml:space="preserve">
IF(A2659="","",
VLOOKUP(MOD(ROW(A2659)-2, 参照用!$J$12) + 1,参照用!$N$1:$P$50,3,0)
)</f>
        <v>散歩</v>
      </c>
      <c r="G2659">
        <f xml:space="preserve">
IF(A2659="","",
IFERROR(
INDEX(中間シート!$B:$CB,
MATCH(A2659&amp;B2659,中間シート!$A$1:$A$149,0),
MATCH(F2659,中間シート!$B$2:$CB$2,0)
),
"")
)</f>
        <v>0</v>
      </c>
      <c r="H2659">
        <f t="shared" si="123"/>
        <v>0</v>
      </c>
      <c r="I2659" t="str">
        <f t="shared" si="124"/>
        <v/>
      </c>
      <c r="J2659" t="str">
        <f xml:space="preserve">
_xlfn.SWITCH(E2659,
"良好サイン",H2659*VLOOKUP(F2659,参照用!$P$2:$Q$55,2,0),
"注意サイン",H2659*VLOOKUP(F2659,参照用!$P$2:$Q$55,2,0),
""
)</f>
        <v/>
      </c>
      <c r="K2659" s="20">
        <f t="shared" si="125"/>
        <v>60</v>
      </c>
    </row>
    <row r="2660" spans="1:11" x14ac:dyDescent="0.2">
      <c r="A2660" s="8">
        <f>IF(INDEX(中間シート!B$1:B$149,QUOTIENT(ROW(A2660)-2, 参照用!$J$12) + 3,1)&gt;0,
INDEX(中間シート!B$1:B$149,QUOTIENT(ROW(A2660)-2, 参照用!$J$12) + 3,1),
"")</f>
        <v>46048</v>
      </c>
      <c r="B2660" s="8" t="str">
        <f>IF(INDEX(中間シート!D$1:D$149,QUOTIENT(ROW(B2660)-2, 参照用!$J$12) + 3,1)&gt;0,
INDEX(中間シート!D$1:D$149,QUOTIENT(ROW(B2660)-2, 参照用!$J$12) + 3,1),
"")</f>
        <v>朝</v>
      </c>
      <c r="C2660" s="8" t="str">
        <f>INDEX(中間シート!$A$1:$AZ$149,MATCH(A2660&amp;B2660,中間シート!$A$1:$A$149,0),MATCH(C$1,中間シート!$A$2:$AZ$2,0))</f>
        <v/>
      </c>
      <c r="D2660" s="8" t="str">
        <f>INDEX(中間シート!$A$1:$AZ$149,MATCH($A2660&amp;$B2660,中間シート!$A$1:$A$149,0),MATCH(D$1,中間シート!$A$2:$AZ$2,0))</f>
        <v/>
      </c>
      <c r="E2660" t="str">
        <f>IF(
A2660="","",
VLOOKUP(MOD(ROW(A2660)-2, 参照用!$J$12) + 1,参照用!$N$1:$P$50,2,0)
)</f>
        <v>服薬</v>
      </c>
      <c r="F2660" t="str">
        <f xml:space="preserve">
IF(A2660="","",
VLOOKUP(MOD(ROW(A2660)-2, 参照用!$J$12) + 1,参照用!$N$1:$P$50,3,0)
)</f>
        <v>いつもの薬</v>
      </c>
      <c r="G2660">
        <f xml:space="preserve">
IF(A2660="","",
IFERROR(
INDEX(中間シート!$B:$CB,
MATCH(A2660&amp;B2660,中間シート!$A$1:$A$149,0),
MATCH(F2660,中間シート!$B$2:$CB$2,0)
),
"")
)</f>
        <v>0</v>
      </c>
      <c r="H2660">
        <f t="shared" si="123"/>
        <v>0</v>
      </c>
      <c r="I2660" t="str">
        <f t="shared" si="124"/>
        <v/>
      </c>
      <c r="J2660" t="str">
        <f xml:space="preserve">
_xlfn.SWITCH(E2660,
"良好サイン",H2660*VLOOKUP(F2660,参照用!$P$2:$Q$55,2,0),
"注意サイン",H2660*VLOOKUP(F2660,参照用!$P$2:$Q$55,2,0),
""
)</f>
        <v/>
      </c>
      <c r="K2660" s="20">
        <f t="shared" si="125"/>
        <v>60</v>
      </c>
    </row>
    <row r="2661" spans="1:11" x14ac:dyDescent="0.2">
      <c r="A2661" s="8">
        <f>IF(INDEX(中間シート!B$1:B$149,QUOTIENT(ROW(A2661)-2, 参照用!$J$12) + 3,1)&gt;0,
INDEX(中間シート!B$1:B$149,QUOTIENT(ROW(A2661)-2, 参照用!$J$12) + 3,1),
"")</f>
        <v>46048</v>
      </c>
      <c r="B2661" s="8" t="str">
        <f>IF(INDEX(中間シート!D$1:D$149,QUOTIENT(ROW(B2661)-2, 参照用!$J$12) + 3,1)&gt;0,
INDEX(中間シート!D$1:D$149,QUOTIENT(ROW(B2661)-2, 参照用!$J$12) + 3,1),
"")</f>
        <v>朝</v>
      </c>
      <c r="C2661" s="8" t="str">
        <f>INDEX(中間シート!$A$1:$AZ$149,MATCH(A2661&amp;B2661,中間シート!$A$1:$A$149,0),MATCH(C$1,中間シート!$A$2:$AZ$2,0))</f>
        <v/>
      </c>
      <c r="D2661" s="8" t="str">
        <f>INDEX(中間シート!$A$1:$AZ$149,MATCH($A2661&amp;$B2661,中間シート!$A$1:$A$149,0),MATCH(D$1,中間シート!$A$2:$AZ$2,0))</f>
        <v/>
      </c>
      <c r="E2661" t="str">
        <f>IF(
A2661="","",
VLOOKUP(MOD(ROW(A2661)-2, 参照用!$J$12) + 1,参照用!$N$1:$P$50,2,0)
)</f>
        <v>備考</v>
      </c>
      <c r="F2661" t="str">
        <f xml:space="preserve">
IF(A2661="","",
VLOOKUP(MOD(ROW(A2661)-2, 参照用!$J$12) + 1,参照用!$N$1:$P$50,3,0)
)</f>
        <v>コメント</v>
      </c>
      <c r="G2661" t="str">
        <f xml:space="preserve">
IF(A2661="","",
IFERROR(
INDEX(中間シート!$B:$CB,
MATCH(A2661&amp;B2661,中間シート!$A$1:$A$149,0),
MATCH(F2661,中間シート!$B$2:$CB$2,0)
),
"")
)</f>
        <v/>
      </c>
      <c r="H2661" t="str">
        <f t="shared" si="123"/>
        <v/>
      </c>
      <c r="I2661" t="str">
        <f t="shared" si="124"/>
        <v/>
      </c>
      <c r="J2661" t="str">
        <f xml:space="preserve">
_xlfn.SWITCH(E2661,
"良好サイン",H2661*VLOOKUP(F2661,参照用!$P$2:$Q$55,2,0),
"注意サイン",H2661*VLOOKUP(F2661,参照用!$P$2:$Q$55,2,0),
""
)</f>
        <v/>
      </c>
      <c r="K2661" s="20">
        <f t="shared" si="125"/>
        <v>60</v>
      </c>
    </row>
    <row r="2662" spans="1:11" x14ac:dyDescent="0.2">
      <c r="A2662" s="8">
        <f>IF(INDEX(中間シート!B$1:B$149,QUOTIENT(ROW(A2662)-2, 参照用!$J$12) + 3,1)&gt;0,
INDEX(中間シート!B$1:B$149,QUOTIENT(ROW(A2662)-2, 参照用!$J$12) + 3,1),
"")</f>
        <v>46048</v>
      </c>
      <c r="B2662" s="8" t="str">
        <f>IF(INDEX(中間シート!D$1:D$149,QUOTIENT(ROW(B2662)-2, 参照用!$J$12) + 3,1)&gt;0,
INDEX(中間シート!D$1:D$149,QUOTIENT(ROW(B2662)-2, 参照用!$J$12) + 3,1),
"")</f>
        <v>昼</v>
      </c>
      <c r="C2662" s="8" t="str">
        <f>INDEX(中間シート!$A$1:$AZ$149,MATCH(A2662&amp;B2662,中間シート!$A$1:$A$149,0),MATCH(C$1,中間シート!$A$2:$AZ$2,0))</f>
        <v/>
      </c>
      <c r="D2662" s="8" t="str">
        <f>INDEX(中間シート!$A$1:$AZ$149,MATCH($A2662&amp;$B2662,中間シート!$A$1:$A$149,0),MATCH(D$1,中間シート!$A$2:$AZ$2,0))</f>
        <v/>
      </c>
      <c r="E2662" t="str">
        <f>IF(
A2662="","",
VLOOKUP(MOD(ROW(A2662)-2, 参照用!$J$12) + 1,参照用!$N$1:$P$50,2,0)
)</f>
        <v>日付</v>
      </c>
      <c r="F2662" t="str">
        <f xml:space="preserve">
IF(A2662="","",
VLOOKUP(MOD(ROW(A2662)-2, 参照用!$J$12) + 1,参照用!$N$1:$P$50,3,0)
)</f>
        <v>日付</v>
      </c>
      <c r="G2662">
        <f xml:space="preserve">
IF(A2662="","",
IFERROR(
INDEX(中間シート!$B:$CB,
MATCH(A2662&amp;B2662,中間シート!$A$1:$A$149,0),
MATCH(F2662,中間シート!$B$2:$CB$2,0)
),
"")
)</f>
        <v>46048</v>
      </c>
      <c r="H2662" t="str">
        <f t="shared" si="123"/>
        <v/>
      </c>
      <c r="I2662">
        <f t="shared" si="124"/>
        <v>46048</v>
      </c>
      <c r="J2662" t="str">
        <f xml:space="preserve">
_xlfn.SWITCH(E2662,
"良好サイン",H2662*VLOOKUP(F2662,参照用!$P$2:$Q$55,2,0),
"注意サイン",H2662*VLOOKUP(F2662,参照用!$P$2:$Q$55,2,0),
""
)</f>
        <v/>
      </c>
      <c r="K2662" s="20">
        <f t="shared" si="125"/>
        <v>60</v>
      </c>
    </row>
    <row r="2663" spans="1:11" x14ac:dyDescent="0.2">
      <c r="A2663" s="8">
        <f>IF(INDEX(中間シート!B$1:B$149,QUOTIENT(ROW(A2663)-2, 参照用!$J$12) + 3,1)&gt;0,
INDEX(中間シート!B$1:B$149,QUOTIENT(ROW(A2663)-2, 参照用!$J$12) + 3,1),
"")</f>
        <v>46048</v>
      </c>
      <c r="B2663" s="8" t="str">
        <f>IF(INDEX(中間シート!D$1:D$149,QUOTIENT(ROW(B2663)-2, 参照用!$J$12) + 3,1)&gt;0,
INDEX(中間シート!D$1:D$149,QUOTIENT(ROW(B2663)-2, 参照用!$J$12) + 3,1),
"")</f>
        <v>昼</v>
      </c>
      <c r="C2663" s="8" t="str">
        <f>INDEX(中間シート!$A$1:$AZ$149,MATCH(A2663&amp;B2663,中間シート!$A$1:$A$149,0),MATCH(C$1,中間シート!$A$2:$AZ$2,0))</f>
        <v/>
      </c>
      <c r="D2663" s="8" t="str">
        <f>INDEX(中間シート!$A$1:$AZ$149,MATCH($A2663&amp;$B2663,中間シート!$A$1:$A$149,0),MATCH(D$1,中間シート!$A$2:$AZ$2,0))</f>
        <v/>
      </c>
      <c r="E2663" t="str">
        <f>IF(
A2663="","",
VLOOKUP(MOD(ROW(A2663)-2, 参照用!$J$12) + 1,参照用!$N$1:$P$50,2,0)
)</f>
        <v>曜日</v>
      </c>
      <c r="F2663" t="str">
        <f xml:space="preserve">
IF(A2663="","",
VLOOKUP(MOD(ROW(A2663)-2, 参照用!$J$12) + 1,参照用!$N$1:$P$50,3,0)
)</f>
        <v>曜日</v>
      </c>
      <c r="G2663" t="str">
        <f xml:space="preserve">
IF(A2663="","",
IFERROR(
INDEX(中間シート!$B:$CB,
MATCH(A2663&amp;B2663,中間シート!$A$1:$A$149,0),
MATCH(F2663,中間シート!$B$2:$CB$2,0)
),
"")
)</f>
        <v>月</v>
      </c>
      <c r="H2663" t="str">
        <f t="shared" si="123"/>
        <v/>
      </c>
      <c r="I2663" t="str">
        <f t="shared" si="124"/>
        <v>月</v>
      </c>
      <c r="J2663" t="str">
        <f xml:space="preserve">
_xlfn.SWITCH(E2663,
"良好サイン",H2663*VLOOKUP(F2663,参照用!$P$2:$Q$55,2,0),
"注意サイン",H2663*VLOOKUP(F2663,参照用!$P$2:$Q$55,2,0),
""
)</f>
        <v/>
      </c>
      <c r="K2663" s="20">
        <f t="shared" si="125"/>
        <v>60</v>
      </c>
    </row>
    <row r="2664" spans="1:11" x14ac:dyDescent="0.2">
      <c r="A2664" s="8">
        <f>IF(INDEX(中間シート!B$1:B$149,QUOTIENT(ROW(A2664)-2, 参照用!$J$12) + 3,1)&gt;0,
INDEX(中間シート!B$1:B$149,QUOTIENT(ROW(A2664)-2, 参照用!$J$12) + 3,1),
"")</f>
        <v>46048</v>
      </c>
      <c r="B2664" s="8" t="str">
        <f>IF(INDEX(中間シート!D$1:D$149,QUOTIENT(ROW(B2664)-2, 参照用!$J$12) + 3,1)&gt;0,
INDEX(中間シート!D$1:D$149,QUOTIENT(ROW(B2664)-2, 参照用!$J$12) + 3,1),
"")</f>
        <v>昼</v>
      </c>
      <c r="C2664" s="8" t="str">
        <f>INDEX(中間シート!$A$1:$AZ$149,MATCH(A2664&amp;B2664,中間シート!$A$1:$A$149,0),MATCH(C$1,中間シート!$A$2:$AZ$2,0))</f>
        <v/>
      </c>
      <c r="D2664" s="8" t="str">
        <f>INDEX(中間シート!$A$1:$AZ$149,MATCH($A2664&amp;$B2664,中間シート!$A$1:$A$149,0),MATCH(D$1,中間シート!$A$2:$AZ$2,0))</f>
        <v/>
      </c>
      <c r="E2664" t="str">
        <f>IF(
A2664="","",
VLOOKUP(MOD(ROW(A2664)-2, 参照用!$J$12) + 1,参照用!$N$1:$P$50,2,0)
)</f>
        <v>時間帯</v>
      </c>
      <c r="F2664" t="str">
        <f xml:space="preserve">
IF(A2664="","",
VLOOKUP(MOD(ROW(A2664)-2, 参照用!$J$12) + 1,参照用!$N$1:$P$50,3,0)
)</f>
        <v>時間帯</v>
      </c>
      <c r="G2664" t="str">
        <f xml:space="preserve">
IF(A2664="","",
IFERROR(
INDEX(中間シート!$B:$CB,
MATCH(A2664&amp;B2664,中間シート!$A$1:$A$149,0),
MATCH(F2664,中間シート!$B$2:$CB$2,0)
),
"")
)</f>
        <v>昼</v>
      </c>
      <c r="H2664" t="str">
        <f t="shared" si="123"/>
        <v/>
      </c>
      <c r="I2664" t="str">
        <f t="shared" si="124"/>
        <v>昼</v>
      </c>
      <c r="J2664" t="str">
        <f xml:space="preserve">
_xlfn.SWITCH(E2664,
"良好サイン",H2664*VLOOKUP(F2664,参照用!$P$2:$Q$55,2,0),
"注意サイン",H2664*VLOOKUP(F2664,参照用!$P$2:$Q$55,2,0),
""
)</f>
        <v/>
      </c>
      <c r="K2664" s="20">
        <f t="shared" si="125"/>
        <v>60</v>
      </c>
    </row>
    <row r="2665" spans="1:11" x14ac:dyDescent="0.2">
      <c r="A2665" s="8">
        <f>IF(INDEX(中間シート!B$1:B$149,QUOTIENT(ROW(A2665)-2, 参照用!$J$12) + 3,1)&gt;0,
INDEX(中間シート!B$1:B$149,QUOTIENT(ROW(A2665)-2, 参照用!$J$12) + 3,1),
"")</f>
        <v>46048</v>
      </c>
      <c r="B2665" s="8" t="str">
        <f>IF(INDEX(中間シート!D$1:D$149,QUOTIENT(ROW(B2665)-2, 参照用!$J$12) + 3,1)&gt;0,
INDEX(中間シート!D$1:D$149,QUOTIENT(ROW(B2665)-2, 参照用!$J$12) + 3,1),
"")</f>
        <v>昼</v>
      </c>
      <c r="C2665" s="8" t="str">
        <f>INDEX(中間シート!$A$1:$AZ$149,MATCH(A2665&amp;B2665,中間シート!$A$1:$A$149,0),MATCH(C$1,中間シート!$A$2:$AZ$2,0))</f>
        <v/>
      </c>
      <c r="D2665" s="8" t="str">
        <f>INDEX(中間シート!$A$1:$AZ$149,MATCH($A2665&amp;$B2665,中間シート!$A$1:$A$149,0),MATCH(D$1,中間シート!$A$2:$AZ$2,0))</f>
        <v/>
      </c>
      <c r="E2665" t="str">
        <f>IF(
A2665="","",
VLOOKUP(MOD(ROW(A2665)-2, 参照用!$J$12) + 1,参照用!$N$1:$P$50,2,0)
)</f>
        <v>気候</v>
      </c>
      <c r="F2665" t="str">
        <f xml:space="preserve">
IF(A2665="","",
VLOOKUP(MOD(ROW(A2665)-2, 参照用!$J$12) + 1,参照用!$N$1:$P$50,3,0)
)</f>
        <v>天気</v>
      </c>
      <c r="G2665" t="str">
        <f xml:space="preserve">
IF(A2665="","",
IFERROR(
INDEX(中間シート!$B:$CB,
MATCH(A2665&amp;B2665,中間シート!$A$1:$A$149,0),
MATCH(F2665,中間シート!$B$2:$CB$2,0)
),
"")
)</f>
        <v/>
      </c>
      <c r="H2665" t="str">
        <f t="shared" si="123"/>
        <v/>
      </c>
      <c r="I2665" t="str">
        <f t="shared" si="124"/>
        <v/>
      </c>
      <c r="J2665" t="str">
        <f xml:space="preserve">
_xlfn.SWITCH(E2665,
"良好サイン",H2665*VLOOKUP(F2665,参照用!$P$2:$Q$55,2,0),
"注意サイン",H2665*VLOOKUP(F2665,参照用!$P$2:$Q$55,2,0),
""
)</f>
        <v/>
      </c>
      <c r="K2665" s="20">
        <f t="shared" si="125"/>
        <v>60</v>
      </c>
    </row>
    <row r="2666" spans="1:11" x14ac:dyDescent="0.2">
      <c r="A2666" s="8">
        <f>IF(INDEX(中間シート!B$1:B$149,QUOTIENT(ROW(A2666)-2, 参照用!$J$12) + 3,1)&gt;0,
INDEX(中間シート!B$1:B$149,QUOTIENT(ROW(A2666)-2, 参照用!$J$12) + 3,1),
"")</f>
        <v>46048</v>
      </c>
      <c r="B2666" s="8" t="str">
        <f>IF(INDEX(中間シート!D$1:D$149,QUOTIENT(ROW(B2666)-2, 参照用!$J$12) + 3,1)&gt;0,
INDEX(中間シート!D$1:D$149,QUOTIENT(ROW(B2666)-2, 参照用!$J$12) + 3,1),
"")</f>
        <v>昼</v>
      </c>
      <c r="C2666" s="8" t="str">
        <f>INDEX(中間シート!$A$1:$AZ$149,MATCH(A2666&amp;B2666,中間シート!$A$1:$A$149,0),MATCH(C$1,中間シート!$A$2:$AZ$2,0))</f>
        <v/>
      </c>
      <c r="D2666" s="8" t="str">
        <f>INDEX(中間シート!$A$1:$AZ$149,MATCH($A2666&amp;$B2666,中間シート!$A$1:$A$149,0),MATCH(D$1,中間シート!$A$2:$AZ$2,0))</f>
        <v/>
      </c>
      <c r="E2666" t="str">
        <f>IF(
A2666="","",
VLOOKUP(MOD(ROW(A2666)-2, 参照用!$J$12) + 1,参照用!$N$1:$P$50,2,0)
)</f>
        <v>気候</v>
      </c>
      <c r="F2666" t="str">
        <f xml:space="preserve">
IF(A2666="","",
VLOOKUP(MOD(ROW(A2666)-2, 参照用!$J$12) + 1,参照用!$N$1:$P$50,3,0)
)</f>
        <v>気温</v>
      </c>
      <c r="G2666" t="str">
        <f xml:space="preserve">
IF(A2666="","",
IFERROR(
INDEX(中間シート!$B:$CB,
MATCH(A2666&amp;B2666,中間シート!$A$1:$A$149,0),
MATCH(F2666,中間シート!$B$2:$CB$2,0)
),
"")
)</f>
        <v/>
      </c>
      <c r="H2666" t="str">
        <f t="shared" si="123"/>
        <v/>
      </c>
      <c r="I2666" t="str">
        <f t="shared" si="124"/>
        <v/>
      </c>
      <c r="J2666" t="str">
        <f xml:space="preserve">
_xlfn.SWITCH(E2666,
"良好サイン",H2666*VLOOKUP(F2666,参照用!$P$2:$Q$55,2,0),
"注意サイン",H2666*VLOOKUP(F2666,参照用!$P$2:$Q$55,2,0),
""
)</f>
        <v/>
      </c>
      <c r="K2666" s="20">
        <f t="shared" si="125"/>
        <v>60</v>
      </c>
    </row>
    <row r="2667" spans="1:11" x14ac:dyDescent="0.2">
      <c r="A2667" s="8">
        <f>IF(INDEX(中間シート!B$1:B$149,QUOTIENT(ROW(A2667)-2, 参照用!$J$12) + 3,1)&gt;0,
INDEX(中間シート!B$1:B$149,QUOTIENT(ROW(A2667)-2, 参照用!$J$12) + 3,1),
"")</f>
        <v>46048</v>
      </c>
      <c r="B2667" s="8" t="str">
        <f>IF(INDEX(中間シート!D$1:D$149,QUOTIENT(ROW(B2667)-2, 参照用!$J$12) + 3,1)&gt;0,
INDEX(中間シート!D$1:D$149,QUOTIENT(ROW(B2667)-2, 参照用!$J$12) + 3,1),
"")</f>
        <v>昼</v>
      </c>
      <c r="C2667" s="8" t="str">
        <f>INDEX(中間シート!$A$1:$AZ$149,MATCH(A2667&amp;B2667,中間シート!$A$1:$A$149,0),MATCH(C$1,中間シート!$A$2:$AZ$2,0))</f>
        <v/>
      </c>
      <c r="D2667" s="8" t="str">
        <f>INDEX(中間シート!$A$1:$AZ$149,MATCH($A2667&amp;$B2667,中間シート!$A$1:$A$149,0),MATCH(D$1,中間シート!$A$2:$AZ$2,0))</f>
        <v/>
      </c>
      <c r="E2667" t="str">
        <f>IF(
A2667="","",
VLOOKUP(MOD(ROW(A2667)-2, 参照用!$J$12) + 1,参照用!$N$1:$P$50,2,0)
)</f>
        <v>基礎指標</v>
      </c>
      <c r="F2667" t="str">
        <f xml:space="preserve">
IF(A2667="","",
VLOOKUP(MOD(ROW(A2667)-2, 参照用!$J$12) + 1,参照用!$N$1:$P$50,3,0)
)</f>
        <v>睡眠</v>
      </c>
      <c r="G2667">
        <f xml:space="preserve">
IF(A2667="","",
IFERROR(
INDEX(中間シート!$B:$CB,
MATCH(A2667&amp;B2667,中間シート!$A$1:$A$149,0),
MATCH(F2667,中間シート!$B$2:$CB$2,0)
),
"")
)</f>
        <v>0</v>
      </c>
      <c r="H2667">
        <f t="shared" si="123"/>
        <v>0</v>
      </c>
      <c r="I2667" t="str">
        <f t="shared" si="124"/>
        <v/>
      </c>
      <c r="J2667" t="str">
        <f xml:space="preserve">
_xlfn.SWITCH(E2667,
"良好サイン",H2667*VLOOKUP(F2667,参照用!$P$2:$Q$55,2,0),
"注意サイン",H2667*VLOOKUP(F2667,参照用!$P$2:$Q$55,2,0),
""
)</f>
        <v/>
      </c>
      <c r="K2667" s="20">
        <f t="shared" si="125"/>
        <v>60</v>
      </c>
    </row>
    <row r="2668" spans="1:11" x14ac:dyDescent="0.2">
      <c r="A2668" s="8">
        <f>IF(INDEX(中間シート!B$1:B$149,QUOTIENT(ROW(A2668)-2, 参照用!$J$12) + 3,1)&gt;0,
INDEX(中間シート!B$1:B$149,QUOTIENT(ROW(A2668)-2, 参照用!$J$12) + 3,1),
"")</f>
        <v>46048</v>
      </c>
      <c r="B2668" s="8" t="str">
        <f>IF(INDEX(中間シート!D$1:D$149,QUOTIENT(ROW(B2668)-2, 参照用!$J$12) + 3,1)&gt;0,
INDEX(中間シート!D$1:D$149,QUOTIENT(ROW(B2668)-2, 参照用!$J$12) + 3,1),
"")</f>
        <v>昼</v>
      </c>
      <c r="C2668" s="8" t="str">
        <f>INDEX(中間シート!$A$1:$AZ$149,MATCH(A2668&amp;B2668,中間シート!$A$1:$A$149,0),MATCH(C$1,中間シート!$A$2:$AZ$2,0))</f>
        <v/>
      </c>
      <c r="D2668" s="8" t="str">
        <f>INDEX(中間シート!$A$1:$AZ$149,MATCH($A2668&amp;$B2668,中間シート!$A$1:$A$149,0),MATCH(D$1,中間シート!$A$2:$AZ$2,0))</f>
        <v/>
      </c>
      <c r="E2668" t="str">
        <f>IF(
A2668="","",
VLOOKUP(MOD(ROW(A2668)-2, 参照用!$J$12) + 1,参照用!$N$1:$P$50,2,0)
)</f>
        <v>基礎指標</v>
      </c>
      <c r="F2668" t="str">
        <f xml:space="preserve">
IF(A2668="","",
VLOOKUP(MOD(ROW(A2668)-2, 参照用!$J$12) + 1,参照用!$N$1:$P$50,3,0)
)</f>
        <v>食事</v>
      </c>
      <c r="G2668">
        <f xml:space="preserve">
IF(A2668="","",
IFERROR(
INDEX(中間シート!$B:$CB,
MATCH(A2668&amp;B2668,中間シート!$A$1:$A$149,0),
MATCH(F2668,中間シート!$B$2:$CB$2,0)
),
"")
)</f>
        <v>0</v>
      </c>
      <c r="H2668">
        <f t="shared" si="123"/>
        <v>0</v>
      </c>
      <c r="I2668" t="str">
        <f t="shared" si="124"/>
        <v/>
      </c>
      <c r="J2668" t="str">
        <f xml:space="preserve">
_xlfn.SWITCH(E2668,
"良好サイン",H2668*VLOOKUP(F2668,参照用!$P$2:$Q$55,2,0),
"注意サイン",H2668*VLOOKUP(F2668,参照用!$P$2:$Q$55,2,0),
""
)</f>
        <v/>
      </c>
      <c r="K2668" s="20">
        <f t="shared" si="125"/>
        <v>60</v>
      </c>
    </row>
    <row r="2669" spans="1:11" x14ac:dyDescent="0.2">
      <c r="A2669" s="8">
        <f>IF(INDEX(中間シート!B$1:B$149,QUOTIENT(ROW(A2669)-2, 参照用!$J$12) + 3,1)&gt;0,
INDEX(中間シート!B$1:B$149,QUOTIENT(ROW(A2669)-2, 参照用!$J$12) + 3,1),
"")</f>
        <v>46048</v>
      </c>
      <c r="B2669" s="8" t="str">
        <f>IF(INDEX(中間シート!D$1:D$149,QUOTIENT(ROW(B2669)-2, 参照用!$J$12) + 3,1)&gt;0,
INDEX(中間シート!D$1:D$149,QUOTIENT(ROW(B2669)-2, 参照用!$J$12) + 3,1),
"")</f>
        <v>昼</v>
      </c>
      <c r="C2669" s="8" t="str">
        <f>INDEX(中間シート!$A$1:$AZ$149,MATCH(A2669&amp;B2669,中間シート!$A$1:$A$149,0),MATCH(C$1,中間シート!$A$2:$AZ$2,0))</f>
        <v/>
      </c>
      <c r="D2669" s="8" t="str">
        <f>INDEX(中間シート!$A$1:$AZ$149,MATCH($A2669&amp;$B2669,中間シート!$A$1:$A$149,0),MATCH(D$1,中間シート!$A$2:$AZ$2,0))</f>
        <v/>
      </c>
      <c r="E2669" t="str">
        <f>IF(
A2669="","",
VLOOKUP(MOD(ROW(A2669)-2, 参照用!$J$12) + 1,参照用!$N$1:$P$50,2,0)
)</f>
        <v>基礎指標</v>
      </c>
      <c r="F2669" t="str">
        <f xml:space="preserve">
IF(A2669="","",
VLOOKUP(MOD(ROW(A2669)-2, 参照用!$J$12) + 1,参照用!$N$1:$P$50,3,0)
)</f>
        <v>ストレス</v>
      </c>
      <c r="G2669">
        <f xml:space="preserve">
IF(A2669="","",
IFERROR(
INDEX(中間シート!$B:$CB,
MATCH(A2669&amp;B2669,中間シート!$A$1:$A$149,0),
MATCH(F2669,中間シート!$B$2:$CB$2,0)
),
"")
)</f>
        <v>0</v>
      </c>
      <c r="H2669">
        <f t="shared" si="123"/>
        <v>0</v>
      </c>
      <c r="I2669" t="str">
        <f t="shared" si="124"/>
        <v/>
      </c>
      <c r="J2669" t="str">
        <f xml:space="preserve">
_xlfn.SWITCH(E2669,
"良好サイン",H2669*VLOOKUP(F2669,参照用!$P$2:$Q$55,2,0),
"注意サイン",H2669*VLOOKUP(F2669,参照用!$P$2:$Q$55,2,0),
""
)</f>
        <v/>
      </c>
      <c r="K2669" s="20">
        <f t="shared" si="125"/>
        <v>60</v>
      </c>
    </row>
    <row r="2670" spans="1:11" x14ac:dyDescent="0.2">
      <c r="A2670" s="8">
        <f>IF(INDEX(中間シート!B$1:B$149,QUOTIENT(ROW(A2670)-2, 参照用!$J$12) + 3,1)&gt;0,
INDEX(中間シート!B$1:B$149,QUOTIENT(ROW(A2670)-2, 参照用!$J$12) + 3,1),
"")</f>
        <v>46048</v>
      </c>
      <c r="B2670" s="8" t="str">
        <f>IF(INDEX(中間シート!D$1:D$149,QUOTIENT(ROW(B2670)-2, 参照用!$J$12) + 3,1)&gt;0,
INDEX(中間シート!D$1:D$149,QUOTIENT(ROW(B2670)-2, 参照用!$J$12) + 3,1),
"")</f>
        <v>昼</v>
      </c>
      <c r="C2670" s="8" t="str">
        <f>INDEX(中間シート!$A$1:$AZ$149,MATCH(A2670&amp;B2670,中間シート!$A$1:$A$149,0),MATCH(C$1,中間シート!$A$2:$AZ$2,0))</f>
        <v/>
      </c>
      <c r="D2670" s="8" t="str">
        <f>INDEX(中間シート!$A$1:$AZ$149,MATCH($A2670&amp;$B2670,中間シート!$A$1:$A$149,0),MATCH(D$1,中間シート!$A$2:$AZ$2,0))</f>
        <v/>
      </c>
      <c r="E2670" t="str">
        <f>IF(
A2670="","",
VLOOKUP(MOD(ROW(A2670)-2, 参照用!$J$12) + 1,参照用!$N$1:$P$50,2,0)
)</f>
        <v>良好サイン</v>
      </c>
      <c r="F2670" t="str">
        <f xml:space="preserve">
IF(A2670="","",
VLOOKUP(MOD(ROW(A2670)-2, 参照用!$J$12) + 1,参照用!$N$1:$P$50,3,0)
)</f>
        <v>プラス思考</v>
      </c>
      <c r="G2670">
        <f xml:space="preserve">
IF(A2670="","",
IFERROR(
INDEX(中間シート!$B:$CB,
MATCH(A2670&amp;B2670,中間シート!$A$1:$A$149,0),
MATCH(F2670,中間シート!$B$2:$CB$2,0)
),
"")
)</f>
        <v>0</v>
      </c>
      <c r="H2670">
        <f t="shared" si="123"/>
        <v>0</v>
      </c>
      <c r="I2670" t="str">
        <f t="shared" si="124"/>
        <v/>
      </c>
      <c r="J2670">
        <f xml:space="preserve">
_xlfn.SWITCH(E2670,
"良好サイン",H2670*VLOOKUP(F2670,参照用!$P$2:$Q$55,2,0),
"注意サイン",H2670*VLOOKUP(F2670,参照用!$P$2:$Q$55,2,0),
""
)</f>
        <v>0</v>
      </c>
      <c r="K2670" s="20">
        <f t="shared" si="125"/>
        <v>60</v>
      </c>
    </row>
    <row r="2671" spans="1:11" x14ac:dyDescent="0.2">
      <c r="A2671" s="8">
        <f>IF(INDEX(中間シート!B$1:B$149,QUOTIENT(ROW(A2671)-2, 参照用!$J$12) + 3,1)&gt;0,
INDEX(中間シート!B$1:B$149,QUOTIENT(ROW(A2671)-2, 参照用!$J$12) + 3,1),
"")</f>
        <v>46048</v>
      </c>
      <c r="B2671" s="8" t="str">
        <f>IF(INDEX(中間シート!D$1:D$149,QUOTIENT(ROW(B2671)-2, 参照用!$J$12) + 3,1)&gt;0,
INDEX(中間シート!D$1:D$149,QUOTIENT(ROW(B2671)-2, 参照用!$J$12) + 3,1),
"")</f>
        <v>昼</v>
      </c>
      <c r="C2671" s="8" t="str">
        <f>INDEX(中間シート!$A$1:$AZ$149,MATCH(A2671&amp;B2671,中間シート!$A$1:$A$149,0),MATCH(C$1,中間シート!$A$2:$AZ$2,0))</f>
        <v/>
      </c>
      <c r="D2671" s="8" t="str">
        <f>INDEX(中間シート!$A$1:$AZ$149,MATCH($A2671&amp;$B2671,中間シート!$A$1:$A$149,0),MATCH(D$1,中間シート!$A$2:$AZ$2,0))</f>
        <v/>
      </c>
      <c r="E2671" t="str">
        <f>IF(
A2671="","",
VLOOKUP(MOD(ROW(A2671)-2, 参照用!$J$12) + 1,参照用!$N$1:$P$50,2,0)
)</f>
        <v>良好サイン</v>
      </c>
      <c r="F2671" t="str">
        <f xml:space="preserve">
IF(A2671="","",
VLOOKUP(MOD(ROW(A2671)-2, 参照用!$J$12) + 1,参照用!$N$1:$P$50,3,0)
)</f>
        <v>元気</v>
      </c>
      <c r="G2671">
        <f xml:space="preserve">
IF(A2671="","",
IFERROR(
INDEX(中間シート!$B:$CB,
MATCH(A2671&amp;B2671,中間シート!$A$1:$A$149,0),
MATCH(F2671,中間シート!$B$2:$CB$2,0)
),
"")
)</f>
        <v>0</v>
      </c>
      <c r="H2671">
        <f t="shared" si="123"/>
        <v>0</v>
      </c>
      <c r="I2671" t="str">
        <f t="shared" si="124"/>
        <v/>
      </c>
      <c r="J2671">
        <f xml:space="preserve">
_xlfn.SWITCH(E2671,
"良好サイン",H2671*VLOOKUP(F2671,参照用!$P$2:$Q$55,2,0),
"注意サイン",H2671*VLOOKUP(F2671,参照用!$P$2:$Q$55,2,0),
""
)</f>
        <v>0</v>
      </c>
      <c r="K2671" s="20">
        <f t="shared" si="125"/>
        <v>60</v>
      </c>
    </row>
    <row r="2672" spans="1:11" x14ac:dyDescent="0.2">
      <c r="A2672" s="8">
        <f>IF(INDEX(中間シート!B$1:B$149,QUOTIENT(ROW(A2672)-2, 参照用!$J$12) + 3,1)&gt;0,
INDEX(中間シート!B$1:B$149,QUOTIENT(ROW(A2672)-2, 参照用!$J$12) + 3,1),
"")</f>
        <v>46048</v>
      </c>
      <c r="B2672" s="8" t="str">
        <f>IF(INDEX(中間シート!D$1:D$149,QUOTIENT(ROW(B2672)-2, 参照用!$J$12) + 3,1)&gt;0,
INDEX(中間シート!D$1:D$149,QUOTIENT(ROW(B2672)-2, 参照用!$J$12) + 3,1),
"")</f>
        <v>昼</v>
      </c>
      <c r="C2672" s="8" t="str">
        <f>INDEX(中間シート!$A$1:$AZ$149,MATCH(A2672&amp;B2672,中間シート!$A$1:$A$149,0),MATCH(C$1,中間シート!$A$2:$AZ$2,0))</f>
        <v/>
      </c>
      <c r="D2672" s="8" t="str">
        <f>INDEX(中間シート!$A$1:$AZ$149,MATCH($A2672&amp;$B2672,中間シート!$A$1:$A$149,0),MATCH(D$1,中間シート!$A$2:$AZ$2,0))</f>
        <v/>
      </c>
      <c r="E2672" t="str">
        <f>IF(
A2672="","",
VLOOKUP(MOD(ROW(A2672)-2, 参照用!$J$12) + 1,参照用!$N$1:$P$50,2,0)
)</f>
        <v>良好サイン</v>
      </c>
      <c r="F2672" t="str">
        <f xml:space="preserve">
IF(A2672="","",
VLOOKUP(MOD(ROW(A2672)-2, 参照用!$J$12) + 1,参照用!$N$1:$P$50,3,0)
)</f>
        <v>やる気あり</v>
      </c>
      <c r="G2672">
        <f xml:space="preserve">
IF(A2672="","",
IFERROR(
INDEX(中間シート!$B:$CB,
MATCH(A2672&amp;B2672,中間シート!$A$1:$A$149,0),
MATCH(F2672,中間シート!$B$2:$CB$2,0)
),
"")
)</f>
        <v>0</v>
      </c>
      <c r="H2672">
        <f t="shared" si="123"/>
        <v>0</v>
      </c>
      <c r="I2672" t="str">
        <f t="shared" si="124"/>
        <v/>
      </c>
      <c r="J2672">
        <f xml:space="preserve">
_xlfn.SWITCH(E2672,
"良好サイン",H2672*VLOOKUP(F2672,参照用!$P$2:$Q$55,2,0),
"注意サイン",H2672*VLOOKUP(F2672,参照用!$P$2:$Q$55,2,0),
""
)</f>
        <v>0</v>
      </c>
      <c r="K2672" s="20">
        <f t="shared" si="125"/>
        <v>60</v>
      </c>
    </row>
    <row r="2673" spans="1:11" x14ac:dyDescent="0.2">
      <c r="A2673" s="8">
        <f>IF(INDEX(中間シート!B$1:B$149,QUOTIENT(ROW(A2673)-2, 参照用!$J$12) + 3,1)&gt;0,
INDEX(中間シート!B$1:B$149,QUOTIENT(ROW(A2673)-2, 参照用!$J$12) + 3,1),
"")</f>
        <v>46048</v>
      </c>
      <c r="B2673" s="8" t="str">
        <f>IF(INDEX(中間シート!D$1:D$149,QUOTIENT(ROW(B2673)-2, 参照用!$J$12) + 3,1)&gt;0,
INDEX(中間シート!D$1:D$149,QUOTIENT(ROW(B2673)-2, 参照用!$J$12) + 3,1),
"")</f>
        <v>昼</v>
      </c>
      <c r="C2673" s="8" t="str">
        <f>INDEX(中間シート!$A$1:$AZ$149,MATCH(A2673&amp;B2673,中間シート!$A$1:$A$149,0),MATCH(C$1,中間シート!$A$2:$AZ$2,0))</f>
        <v/>
      </c>
      <c r="D2673" s="8" t="str">
        <f>INDEX(中間シート!$A$1:$AZ$149,MATCH($A2673&amp;$B2673,中間シート!$A$1:$A$149,0),MATCH(D$1,中間シート!$A$2:$AZ$2,0))</f>
        <v/>
      </c>
      <c r="E2673" t="str">
        <f>IF(
A2673="","",
VLOOKUP(MOD(ROW(A2673)-2, 参照用!$J$12) + 1,参照用!$N$1:$P$50,2,0)
)</f>
        <v>良好サイン</v>
      </c>
      <c r="F2673" t="str">
        <f xml:space="preserve">
IF(A2673="","",
VLOOKUP(MOD(ROW(A2673)-2, 参照用!$J$12) + 1,参照用!$N$1:$P$50,3,0)
)</f>
        <v>心に余裕</v>
      </c>
      <c r="G2673">
        <f xml:space="preserve">
IF(A2673="","",
IFERROR(
INDEX(中間シート!$B:$CB,
MATCH(A2673&amp;B2673,中間シート!$A$1:$A$149,0),
MATCH(F2673,中間シート!$B$2:$CB$2,0)
),
"")
)</f>
        <v>0</v>
      </c>
      <c r="H2673">
        <f t="shared" si="123"/>
        <v>0</v>
      </c>
      <c r="I2673" t="str">
        <f t="shared" si="124"/>
        <v/>
      </c>
      <c r="J2673">
        <f xml:space="preserve">
_xlfn.SWITCH(E2673,
"良好サイン",H2673*VLOOKUP(F2673,参照用!$P$2:$Q$55,2,0),
"注意サイン",H2673*VLOOKUP(F2673,参照用!$P$2:$Q$55,2,0),
""
)</f>
        <v>0</v>
      </c>
      <c r="K2673" s="20">
        <f t="shared" si="125"/>
        <v>60</v>
      </c>
    </row>
    <row r="2674" spans="1:11" x14ac:dyDescent="0.2">
      <c r="A2674" s="8">
        <f>IF(INDEX(中間シート!B$1:B$149,QUOTIENT(ROW(A2674)-2, 参照用!$J$12) + 3,1)&gt;0,
INDEX(中間シート!B$1:B$149,QUOTIENT(ROW(A2674)-2, 参照用!$J$12) + 3,1),
"")</f>
        <v>46048</v>
      </c>
      <c r="B2674" s="8" t="str">
        <f>IF(INDEX(中間シート!D$1:D$149,QUOTIENT(ROW(B2674)-2, 参照用!$J$12) + 3,1)&gt;0,
INDEX(中間シート!D$1:D$149,QUOTIENT(ROW(B2674)-2, 参照用!$J$12) + 3,1),
"")</f>
        <v>昼</v>
      </c>
      <c r="C2674" s="8" t="str">
        <f>INDEX(中間シート!$A$1:$AZ$149,MATCH(A2674&amp;B2674,中間シート!$A$1:$A$149,0),MATCH(C$1,中間シート!$A$2:$AZ$2,0))</f>
        <v/>
      </c>
      <c r="D2674" s="8" t="str">
        <f>INDEX(中間シート!$A$1:$AZ$149,MATCH($A2674&amp;$B2674,中間シート!$A$1:$A$149,0),MATCH(D$1,中間シート!$A$2:$AZ$2,0))</f>
        <v/>
      </c>
      <c r="E2674" t="str">
        <f>IF(
A2674="","",
VLOOKUP(MOD(ROW(A2674)-2, 参照用!$J$12) + 1,参照用!$N$1:$P$50,2,0)
)</f>
        <v>良好サイン</v>
      </c>
      <c r="F2674" t="str">
        <f xml:space="preserve">
IF(A2674="","",
VLOOKUP(MOD(ROW(A2674)-2, 参照用!$J$12) + 1,参照用!$N$1:$P$50,3,0)
)</f>
        <v>イキイキ</v>
      </c>
      <c r="G2674">
        <f xml:space="preserve">
IF(A2674="","",
IFERROR(
INDEX(中間シート!$B:$CB,
MATCH(A2674&amp;B2674,中間シート!$A$1:$A$149,0),
MATCH(F2674,中間シート!$B$2:$CB$2,0)
),
"")
)</f>
        <v>0</v>
      </c>
      <c r="H2674">
        <f t="shared" si="123"/>
        <v>0</v>
      </c>
      <c r="I2674" t="str">
        <f t="shared" si="124"/>
        <v/>
      </c>
      <c r="J2674">
        <f xml:space="preserve">
_xlfn.SWITCH(E2674,
"良好サイン",H2674*VLOOKUP(F2674,参照用!$P$2:$Q$55,2,0),
"注意サイン",H2674*VLOOKUP(F2674,参照用!$P$2:$Q$55,2,0),
""
)</f>
        <v>0</v>
      </c>
      <c r="K2674" s="20">
        <f t="shared" si="125"/>
        <v>60</v>
      </c>
    </row>
    <row r="2675" spans="1:11" x14ac:dyDescent="0.2">
      <c r="A2675" s="8">
        <f>IF(INDEX(中間シート!B$1:B$149,QUOTIENT(ROW(A2675)-2, 参照用!$J$12) + 3,1)&gt;0,
INDEX(中間シート!B$1:B$149,QUOTIENT(ROW(A2675)-2, 参照用!$J$12) + 3,1),
"")</f>
        <v>46048</v>
      </c>
      <c r="B2675" s="8" t="str">
        <f>IF(INDEX(中間シート!D$1:D$149,QUOTIENT(ROW(B2675)-2, 参照用!$J$12) + 3,1)&gt;0,
INDEX(中間シート!D$1:D$149,QUOTIENT(ROW(B2675)-2, 参照用!$J$12) + 3,1),
"")</f>
        <v>昼</v>
      </c>
      <c r="C2675" s="8" t="str">
        <f>INDEX(中間シート!$A$1:$AZ$149,MATCH(A2675&amp;B2675,中間シート!$A$1:$A$149,0),MATCH(C$1,中間シート!$A$2:$AZ$2,0))</f>
        <v/>
      </c>
      <c r="D2675" s="8" t="str">
        <f>INDEX(中間シート!$A$1:$AZ$149,MATCH($A2675&amp;$B2675,中間シート!$A$1:$A$149,0),MATCH(D$1,中間シート!$A$2:$AZ$2,0))</f>
        <v/>
      </c>
      <c r="E2675" t="str">
        <f>IF(
A2675="","",
VLOOKUP(MOD(ROW(A2675)-2, 参照用!$J$12) + 1,参照用!$N$1:$P$50,2,0)
)</f>
        <v>良好サイン</v>
      </c>
      <c r="F2675" t="str">
        <f xml:space="preserve">
IF(A2675="","",
VLOOKUP(MOD(ROW(A2675)-2, 参照用!$J$12) + 1,参照用!$N$1:$P$50,3,0)
)</f>
        <v>活動的</v>
      </c>
      <c r="G2675">
        <f xml:space="preserve">
IF(A2675="","",
IFERROR(
INDEX(中間シート!$B:$CB,
MATCH(A2675&amp;B2675,中間シート!$A$1:$A$149,0),
MATCH(F2675,中間シート!$B$2:$CB$2,0)
),
"")
)</f>
        <v>0</v>
      </c>
      <c r="H2675">
        <f t="shared" si="123"/>
        <v>0</v>
      </c>
      <c r="I2675" t="str">
        <f t="shared" si="124"/>
        <v/>
      </c>
      <c r="J2675">
        <f xml:space="preserve">
_xlfn.SWITCH(E2675,
"良好サイン",H2675*VLOOKUP(F2675,参照用!$P$2:$Q$55,2,0),
"注意サイン",H2675*VLOOKUP(F2675,参照用!$P$2:$Q$55,2,0),
""
)</f>
        <v>0</v>
      </c>
      <c r="K2675" s="20">
        <f t="shared" si="125"/>
        <v>60</v>
      </c>
    </row>
    <row r="2676" spans="1:11" x14ac:dyDescent="0.2">
      <c r="A2676" s="8">
        <f>IF(INDEX(中間シート!B$1:B$149,QUOTIENT(ROW(A2676)-2, 参照用!$J$12) + 3,1)&gt;0,
INDEX(中間シート!B$1:B$149,QUOTIENT(ROW(A2676)-2, 参照用!$J$12) + 3,1),
"")</f>
        <v>46048</v>
      </c>
      <c r="B2676" s="8" t="str">
        <f>IF(INDEX(中間シート!D$1:D$149,QUOTIENT(ROW(B2676)-2, 参照用!$J$12) + 3,1)&gt;0,
INDEX(中間シート!D$1:D$149,QUOTIENT(ROW(B2676)-2, 参照用!$J$12) + 3,1),
"")</f>
        <v>昼</v>
      </c>
      <c r="C2676" s="8" t="str">
        <f>INDEX(中間シート!$A$1:$AZ$149,MATCH(A2676&amp;B2676,中間シート!$A$1:$A$149,0),MATCH(C$1,中間シート!$A$2:$AZ$2,0))</f>
        <v/>
      </c>
      <c r="D2676" s="8" t="str">
        <f>INDEX(中間シート!$A$1:$AZ$149,MATCH($A2676&amp;$B2676,中間シート!$A$1:$A$149,0),MATCH(D$1,中間シート!$A$2:$AZ$2,0))</f>
        <v/>
      </c>
      <c r="E2676" t="str">
        <f>IF(
A2676="","",
VLOOKUP(MOD(ROW(A2676)-2, 参照用!$J$12) + 1,参照用!$N$1:$P$50,2,0)
)</f>
        <v>注意サイン</v>
      </c>
      <c r="F2676" t="str">
        <f xml:space="preserve">
IF(A2676="","",
VLOOKUP(MOD(ROW(A2676)-2, 参照用!$J$12) + 1,参照用!$N$1:$P$50,3,0)
)</f>
        <v>ため息が増加</v>
      </c>
      <c r="G2676">
        <f xml:space="preserve">
IF(A2676="","",
IFERROR(
INDEX(中間シート!$B:$CB,
MATCH(A2676&amp;B2676,中間シート!$A$1:$A$149,0),
MATCH(F2676,中間シート!$B$2:$CB$2,0)
),
"")
)</f>
        <v>0</v>
      </c>
      <c r="H2676">
        <f t="shared" si="123"/>
        <v>0</v>
      </c>
      <c r="I2676" t="str">
        <f t="shared" si="124"/>
        <v/>
      </c>
      <c r="J2676">
        <f xml:space="preserve">
_xlfn.SWITCH(E2676,
"良好サイン",H2676*VLOOKUP(F2676,参照用!$P$2:$Q$55,2,0),
"注意サイン",H2676*VLOOKUP(F2676,参照用!$P$2:$Q$55,2,0),
""
)</f>
        <v>0</v>
      </c>
      <c r="K2676" s="20">
        <f t="shared" si="125"/>
        <v>60</v>
      </c>
    </row>
    <row r="2677" spans="1:11" x14ac:dyDescent="0.2">
      <c r="A2677" s="8">
        <f>IF(INDEX(中間シート!B$1:B$149,QUOTIENT(ROW(A2677)-2, 参照用!$J$12) + 3,1)&gt;0,
INDEX(中間シート!B$1:B$149,QUOTIENT(ROW(A2677)-2, 参照用!$J$12) + 3,1),
"")</f>
        <v>46048</v>
      </c>
      <c r="B2677" s="8" t="str">
        <f>IF(INDEX(中間シート!D$1:D$149,QUOTIENT(ROW(B2677)-2, 参照用!$J$12) + 3,1)&gt;0,
INDEX(中間シート!D$1:D$149,QUOTIENT(ROW(B2677)-2, 参照用!$J$12) + 3,1),
"")</f>
        <v>昼</v>
      </c>
      <c r="C2677" s="8" t="str">
        <f>INDEX(中間シート!$A$1:$AZ$149,MATCH(A2677&amp;B2677,中間シート!$A$1:$A$149,0),MATCH(C$1,中間シート!$A$2:$AZ$2,0))</f>
        <v/>
      </c>
      <c r="D2677" s="8" t="str">
        <f>INDEX(中間シート!$A$1:$AZ$149,MATCH($A2677&amp;$B2677,中間シート!$A$1:$A$149,0),MATCH(D$1,中間シート!$A$2:$AZ$2,0))</f>
        <v/>
      </c>
      <c r="E2677" t="str">
        <f>IF(
A2677="","",
VLOOKUP(MOD(ROW(A2677)-2, 参照用!$J$12) + 1,参照用!$N$1:$P$50,2,0)
)</f>
        <v>注意サイン</v>
      </c>
      <c r="F2677" t="str">
        <f xml:space="preserve">
IF(A2677="","",
VLOOKUP(MOD(ROW(A2677)-2, 参照用!$J$12) + 1,参照用!$N$1:$P$50,3,0)
)</f>
        <v>もやもや</v>
      </c>
      <c r="G2677">
        <f xml:space="preserve">
IF(A2677="","",
IFERROR(
INDEX(中間シート!$B:$CB,
MATCH(A2677&amp;B2677,中間シート!$A$1:$A$149,0),
MATCH(F2677,中間シート!$B$2:$CB$2,0)
),
"")
)</f>
        <v>0</v>
      </c>
      <c r="H2677">
        <f t="shared" si="123"/>
        <v>0</v>
      </c>
      <c r="I2677" t="str">
        <f t="shared" si="124"/>
        <v/>
      </c>
      <c r="J2677">
        <f xml:space="preserve">
_xlfn.SWITCH(E2677,
"良好サイン",H2677*VLOOKUP(F2677,参照用!$P$2:$Q$55,2,0),
"注意サイン",H2677*VLOOKUP(F2677,参照用!$P$2:$Q$55,2,0),
""
)</f>
        <v>0</v>
      </c>
      <c r="K2677" s="20">
        <f t="shared" si="125"/>
        <v>60</v>
      </c>
    </row>
    <row r="2678" spans="1:11" x14ac:dyDescent="0.2">
      <c r="A2678" s="8">
        <f>IF(INDEX(中間シート!B$1:B$149,QUOTIENT(ROW(A2678)-2, 参照用!$J$12) + 3,1)&gt;0,
INDEX(中間シート!B$1:B$149,QUOTIENT(ROW(A2678)-2, 参照用!$J$12) + 3,1),
"")</f>
        <v>46048</v>
      </c>
      <c r="B2678" s="8" t="str">
        <f>IF(INDEX(中間シート!D$1:D$149,QUOTIENT(ROW(B2678)-2, 参照用!$J$12) + 3,1)&gt;0,
INDEX(中間シート!D$1:D$149,QUOTIENT(ROW(B2678)-2, 参照用!$J$12) + 3,1),
"")</f>
        <v>昼</v>
      </c>
      <c r="C2678" s="8" t="str">
        <f>INDEX(中間シート!$A$1:$AZ$149,MATCH(A2678&amp;B2678,中間シート!$A$1:$A$149,0),MATCH(C$1,中間シート!$A$2:$AZ$2,0))</f>
        <v/>
      </c>
      <c r="D2678" s="8" t="str">
        <f>INDEX(中間シート!$A$1:$AZ$149,MATCH($A2678&amp;$B2678,中間シート!$A$1:$A$149,0),MATCH(D$1,中間シート!$A$2:$AZ$2,0))</f>
        <v/>
      </c>
      <c r="E2678" t="str">
        <f>IF(
A2678="","",
VLOOKUP(MOD(ROW(A2678)-2, 参照用!$J$12) + 1,参照用!$N$1:$P$50,2,0)
)</f>
        <v>注意サイン</v>
      </c>
      <c r="F2678" t="str">
        <f xml:space="preserve">
IF(A2678="","",
VLOOKUP(MOD(ROW(A2678)-2, 参照用!$J$12) + 1,参照用!$N$1:$P$50,3,0)
)</f>
        <v>だるい</v>
      </c>
      <c r="G2678">
        <f xml:space="preserve">
IF(A2678="","",
IFERROR(
INDEX(中間シート!$B:$CB,
MATCH(A2678&amp;B2678,中間シート!$A$1:$A$149,0),
MATCH(F2678,中間シート!$B$2:$CB$2,0)
),
"")
)</f>
        <v>0</v>
      </c>
      <c r="H2678">
        <f t="shared" si="123"/>
        <v>0</v>
      </c>
      <c r="I2678" t="str">
        <f t="shared" si="124"/>
        <v/>
      </c>
      <c r="J2678">
        <f xml:space="preserve">
_xlfn.SWITCH(E2678,
"良好サイン",H2678*VLOOKUP(F2678,参照用!$P$2:$Q$55,2,0),
"注意サイン",H2678*VLOOKUP(F2678,参照用!$P$2:$Q$55,2,0),
""
)</f>
        <v>0</v>
      </c>
      <c r="K2678" s="20">
        <f t="shared" si="125"/>
        <v>60</v>
      </c>
    </row>
    <row r="2679" spans="1:11" x14ac:dyDescent="0.2">
      <c r="A2679" s="8">
        <f>IF(INDEX(中間シート!B$1:B$149,QUOTIENT(ROW(A2679)-2, 参照用!$J$12) + 3,1)&gt;0,
INDEX(中間シート!B$1:B$149,QUOTIENT(ROW(A2679)-2, 参照用!$J$12) + 3,1),
"")</f>
        <v>46048</v>
      </c>
      <c r="B2679" s="8" t="str">
        <f>IF(INDEX(中間シート!D$1:D$149,QUOTIENT(ROW(B2679)-2, 参照用!$J$12) + 3,1)&gt;0,
INDEX(中間シート!D$1:D$149,QUOTIENT(ROW(B2679)-2, 参照用!$J$12) + 3,1),
"")</f>
        <v>昼</v>
      </c>
      <c r="C2679" s="8" t="str">
        <f>INDEX(中間シート!$A$1:$AZ$149,MATCH(A2679&amp;B2679,中間シート!$A$1:$A$149,0),MATCH(C$1,中間シート!$A$2:$AZ$2,0))</f>
        <v/>
      </c>
      <c r="D2679" s="8" t="str">
        <f>INDEX(中間シート!$A$1:$AZ$149,MATCH($A2679&amp;$B2679,中間シート!$A$1:$A$149,0),MATCH(D$1,中間シート!$A$2:$AZ$2,0))</f>
        <v/>
      </c>
      <c r="E2679" t="str">
        <f>IF(
A2679="","",
VLOOKUP(MOD(ROW(A2679)-2, 参照用!$J$12) + 1,参照用!$N$1:$P$50,2,0)
)</f>
        <v>注意サイン</v>
      </c>
      <c r="F2679" t="str">
        <f xml:space="preserve">
IF(A2679="","",
VLOOKUP(MOD(ROW(A2679)-2, 参照用!$J$12) + 1,参照用!$N$1:$P$50,3,0)
)</f>
        <v>ぼーっとする</v>
      </c>
      <c r="G2679">
        <f xml:space="preserve">
IF(A2679="","",
IFERROR(
INDEX(中間シート!$B:$CB,
MATCH(A2679&amp;B2679,中間シート!$A$1:$A$149,0),
MATCH(F2679,中間シート!$B$2:$CB$2,0)
),
"")
)</f>
        <v>0</v>
      </c>
      <c r="H2679">
        <f t="shared" si="123"/>
        <v>0</v>
      </c>
      <c r="I2679" t="str">
        <f t="shared" si="124"/>
        <v/>
      </c>
      <c r="J2679">
        <f xml:space="preserve">
_xlfn.SWITCH(E2679,
"良好サイン",H2679*VLOOKUP(F2679,参照用!$P$2:$Q$55,2,0),
"注意サイン",H2679*VLOOKUP(F2679,参照用!$P$2:$Q$55,2,0),
""
)</f>
        <v>0</v>
      </c>
      <c r="K2679" s="20">
        <f t="shared" si="125"/>
        <v>60</v>
      </c>
    </row>
    <row r="2680" spans="1:11" x14ac:dyDescent="0.2">
      <c r="A2680" s="8">
        <f>IF(INDEX(中間シート!B$1:B$149,QUOTIENT(ROW(A2680)-2, 参照用!$J$12) + 3,1)&gt;0,
INDEX(中間シート!B$1:B$149,QUOTIENT(ROW(A2680)-2, 参照用!$J$12) + 3,1),
"")</f>
        <v>46048</v>
      </c>
      <c r="B2680" s="8" t="str">
        <f>IF(INDEX(中間シート!D$1:D$149,QUOTIENT(ROW(B2680)-2, 参照用!$J$12) + 3,1)&gt;0,
INDEX(中間シート!D$1:D$149,QUOTIENT(ROW(B2680)-2, 参照用!$J$12) + 3,1),
"")</f>
        <v>昼</v>
      </c>
      <c r="C2680" s="8" t="str">
        <f>INDEX(中間シート!$A$1:$AZ$149,MATCH(A2680&amp;B2680,中間シート!$A$1:$A$149,0),MATCH(C$1,中間シート!$A$2:$AZ$2,0))</f>
        <v/>
      </c>
      <c r="D2680" s="8" t="str">
        <f>INDEX(中間シート!$A$1:$AZ$149,MATCH($A2680&amp;$B2680,中間シート!$A$1:$A$149,0),MATCH(D$1,中間シート!$A$2:$AZ$2,0))</f>
        <v/>
      </c>
      <c r="E2680" t="str">
        <f>IF(
A2680="","",
VLOOKUP(MOD(ROW(A2680)-2, 参照用!$J$12) + 1,参照用!$N$1:$P$50,2,0)
)</f>
        <v>注意サイン</v>
      </c>
      <c r="F2680" t="str">
        <f xml:space="preserve">
IF(A2680="","",
VLOOKUP(MOD(ROW(A2680)-2, 参照用!$J$12) + 1,参照用!$N$1:$P$50,3,0)
)</f>
        <v>協調性が低下</v>
      </c>
      <c r="G2680">
        <f xml:space="preserve">
IF(A2680="","",
IFERROR(
INDEX(中間シート!$B:$CB,
MATCH(A2680&amp;B2680,中間シート!$A$1:$A$149,0),
MATCH(F2680,中間シート!$B$2:$CB$2,0)
),
"")
)</f>
        <v>0</v>
      </c>
      <c r="H2680">
        <f t="shared" si="123"/>
        <v>0</v>
      </c>
      <c r="I2680" t="str">
        <f t="shared" si="124"/>
        <v/>
      </c>
      <c r="J2680">
        <f xml:space="preserve">
_xlfn.SWITCH(E2680,
"良好サイン",H2680*VLOOKUP(F2680,参照用!$P$2:$Q$55,2,0),
"注意サイン",H2680*VLOOKUP(F2680,参照用!$P$2:$Q$55,2,0),
""
)</f>
        <v>0</v>
      </c>
      <c r="K2680" s="20">
        <f t="shared" si="125"/>
        <v>60</v>
      </c>
    </row>
    <row r="2681" spans="1:11" x14ac:dyDescent="0.2">
      <c r="A2681" s="8">
        <f>IF(INDEX(中間シート!B$1:B$149,QUOTIENT(ROW(A2681)-2, 参照用!$J$12) + 3,1)&gt;0,
INDEX(中間シート!B$1:B$149,QUOTIENT(ROW(A2681)-2, 参照用!$J$12) + 3,1),
"")</f>
        <v>46048</v>
      </c>
      <c r="B2681" s="8" t="str">
        <f>IF(INDEX(中間シート!D$1:D$149,QUOTIENT(ROW(B2681)-2, 参照用!$J$12) + 3,1)&gt;0,
INDEX(中間シート!D$1:D$149,QUOTIENT(ROW(B2681)-2, 参照用!$J$12) + 3,1),
"")</f>
        <v>昼</v>
      </c>
      <c r="C2681" s="8" t="str">
        <f>INDEX(中間シート!$A$1:$AZ$149,MATCH(A2681&amp;B2681,中間シート!$A$1:$A$149,0),MATCH(C$1,中間シート!$A$2:$AZ$2,0))</f>
        <v/>
      </c>
      <c r="D2681" s="8" t="str">
        <f>INDEX(中間シート!$A$1:$AZ$149,MATCH($A2681&amp;$B2681,中間シート!$A$1:$A$149,0),MATCH(D$1,中間シート!$A$2:$AZ$2,0))</f>
        <v/>
      </c>
      <c r="E2681" t="str">
        <f>IF(
A2681="","",
VLOOKUP(MOD(ROW(A2681)-2, 参照用!$J$12) + 1,参照用!$N$1:$P$50,2,0)
)</f>
        <v>注意サイン</v>
      </c>
      <c r="F2681" t="str">
        <f xml:space="preserve">
IF(A2681="","",
VLOOKUP(MOD(ROW(A2681)-2, 参照用!$J$12) + 1,参照用!$N$1:$P$50,3,0)
)</f>
        <v>憂鬱</v>
      </c>
      <c r="G2681">
        <f xml:space="preserve">
IF(A2681="","",
IFERROR(
INDEX(中間シート!$B:$CB,
MATCH(A2681&amp;B2681,中間シート!$A$1:$A$149,0),
MATCH(F2681,中間シート!$B$2:$CB$2,0)
),
"")
)</f>
        <v>0</v>
      </c>
      <c r="H2681">
        <f t="shared" si="123"/>
        <v>0</v>
      </c>
      <c r="I2681" t="str">
        <f t="shared" si="124"/>
        <v/>
      </c>
      <c r="J2681">
        <f xml:space="preserve">
_xlfn.SWITCH(E2681,
"良好サイン",H2681*VLOOKUP(F2681,参照用!$P$2:$Q$55,2,0),
"注意サイン",H2681*VLOOKUP(F2681,参照用!$P$2:$Q$55,2,0),
""
)</f>
        <v>0</v>
      </c>
      <c r="K2681" s="20">
        <f t="shared" si="125"/>
        <v>60</v>
      </c>
    </row>
    <row r="2682" spans="1:11" x14ac:dyDescent="0.2">
      <c r="A2682" s="8">
        <f>IF(INDEX(中間シート!B$1:B$149,QUOTIENT(ROW(A2682)-2, 参照用!$J$12) + 3,1)&gt;0,
INDEX(中間シート!B$1:B$149,QUOTIENT(ROW(A2682)-2, 参照用!$J$12) + 3,1),
"")</f>
        <v>46048</v>
      </c>
      <c r="B2682" s="8" t="str">
        <f>IF(INDEX(中間シート!D$1:D$149,QUOTIENT(ROW(B2682)-2, 参照用!$J$12) + 3,1)&gt;0,
INDEX(中間シート!D$1:D$149,QUOTIENT(ROW(B2682)-2, 参照用!$J$12) + 3,1),
"")</f>
        <v>昼</v>
      </c>
      <c r="C2682" s="8" t="str">
        <f>INDEX(中間シート!$A$1:$AZ$149,MATCH(A2682&amp;B2682,中間シート!$A$1:$A$149,0),MATCH(C$1,中間シート!$A$2:$AZ$2,0))</f>
        <v/>
      </c>
      <c r="D2682" s="8" t="str">
        <f>INDEX(中間シート!$A$1:$AZ$149,MATCH($A2682&amp;$B2682,中間シート!$A$1:$A$149,0),MATCH(D$1,中間シート!$A$2:$AZ$2,0))</f>
        <v/>
      </c>
      <c r="E2682" t="str">
        <f>IF(
A2682="","",
VLOOKUP(MOD(ROW(A2682)-2, 参照用!$J$12) + 1,参照用!$N$1:$P$50,2,0)
)</f>
        <v>注意サイン</v>
      </c>
      <c r="F2682" t="str">
        <f xml:space="preserve">
IF(A2682="","",
VLOOKUP(MOD(ROW(A2682)-2, 参照用!$J$12) + 1,参照用!$N$1:$P$50,3,0)
)</f>
        <v>やる気が無い</v>
      </c>
      <c r="G2682">
        <f xml:space="preserve">
IF(A2682="","",
IFERROR(
INDEX(中間シート!$B:$CB,
MATCH(A2682&amp;B2682,中間シート!$A$1:$A$149,0),
MATCH(F2682,中間シート!$B$2:$CB$2,0)
),
"")
)</f>
        <v>0</v>
      </c>
      <c r="H2682">
        <f t="shared" si="123"/>
        <v>0</v>
      </c>
      <c r="I2682" t="str">
        <f t="shared" si="124"/>
        <v/>
      </c>
      <c r="J2682">
        <f xml:space="preserve">
_xlfn.SWITCH(E2682,
"良好サイン",H2682*VLOOKUP(F2682,参照用!$P$2:$Q$55,2,0),
"注意サイン",H2682*VLOOKUP(F2682,参照用!$P$2:$Q$55,2,0),
""
)</f>
        <v>0</v>
      </c>
      <c r="K2682" s="20">
        <f t="shared" si="125"/>
        <v>60</v>
      </c>
    </row>
    <row r="2683" spans="1:11" x14ac:dyDescent="0.2">
      <c r="A2683" s="8">
        <f>IF(INDEX(中間シート!B$1:B$149,QUOTIENT(ROW(A2683)-2, 参照用!$J$12) + 3,1)&gt;0,
INDEX(中間シート!B$1:B$149,QUOTIENT(ROW(A2683)-2, 参照用!$J$12) + 3,1),
"")</f>
        <v>46048</v>
      </c>
      <c r="B2683" s="8" t="str">
        <f>IF(INDEX(中間シート!D$1:D$149,QUOTIENT(ROW(B2683)-2, 参照用!$J$12) + 3,1)&gt;0,
INDEX(中間シート!D$1:D$149,QUOTIENT(ROW(B2683)-2, 参照用!$J$12) + 3,1),
"")</f>
        <v>昼</v>
      </c>
      <c r="C2683" s="8" t="str">
        <f>INDEX(中間シート!$A$1:$AZ$149,MATCH(A2683&amp;B2683,中間シート!$A$1:$A$149,0),MATCH(C$1,中間シート!$A$2:$AZ$2,0))</f>
        <v/>
      </c>
      <c r="D2683" s="8" t="str">
        <f>INDEX(中間シート!$A$1:$AZ$149,MATCH($A2683&amp;$B2683,中間シート!$A$1:$A$149,0),MATCH(D$1,中間シート!$A$2:$AZ$2,0))</f>
        <v/>
      </c>
      <c r="E2683" t="str">
        <f>IF(
A2683="","",
VLOOKUP(MOD(ROW(A2683)-2, 参照用!$J$12) + 1,参照用!$N$1:$P$50,2,0)
)</f>
        <v>注意サイン</v>
      </c>
      <c r="F2683" t="str">
        <f xml:space="preserve">
IF(A2683="","",
VLOOKUP(MOD(ROW(A2683)-2, 参照用!$J$12) + 1,参照用!$N$1:$P$50,3,0)
)</f>
        <v>物忘れ</v>
      </c>
      <c r="G2683">
        <f xml:space="preserve">
IF(A2683="","",
IFERROR(
INDEX(中間シート!$B:$CB,
MATCH(A2683&amp;B2683,中間シート!$A$1:$A$149,0),
MATCH(F2683,中間シート!$B$2:$CB$2,0)
),
"")
)</f>
        <v>0</v>
      </c>
      <c r="H2683">
        <f t="shared" si="123"/>
        <v>0</v>
      </c>
      <c r="I2683" t="str">
        <f t="shared" si="124"/>
        <v/>
      </c>
      <c r="J2683">
        <f xml:space="preserve">
_xlfn.SWITCH(E2683,
"良好サイン",H2683*VLOOKUP(F2683,参照用!$P$2:$Q$55,2,0),
"注意サイン",H2683*VLOOKUP(F2683,参照用!$P$2:$Q$55,2,0),
""
)</f>
        <v>0</v>
      </c>
      <c r="K2683" s="20">
        <f t="shared" si="125"/>
        <v>60</v>
      </c>
    </row>
    <row r="2684" spans="1:11" x14ac:dyDescent="0.2">
      <c r="A2684" s="8">
        <f>IF(INDEX(中間シート!B$1:B$149,QUOTIENT(ROW(A2684)-2, 参照用!$J$12) + 3,1)&gt;0,
INDEX(中間シート!B$1:B$149,QUOTIENT(ROW(A2684)-2, 参照用!$J$12) + 3,1),
"")</f>
        <v>46048</v>
      </c>
      <c r="B2684" s="8" t="str">
        <f>IF(INDEX(中間シート!D$1:D$149,QUOTIENT(ROW(B2684)-2, 参照用!$J$12) + 3,1)&gt;0,
INDEX(中間シート!D$1:D$149,QUOTIENT(ROW(B2684)-2, 参照用!$J$12) + 3,1),
"")</f>
        <v>昼</v>
      </c>
      <c r="C2684" s="8" t="str">
        <f>INDEX(中間シート!$A$1:$AZ$149,MATCH(A2684&amp;B2684,中間シート!$A$1:$A$149,0),MATCH(C$1,中間シート!$A$2:$AZ$2,0))</f>
        <v/>
      </c>
      <c r="D2684" s="8" t="str">
        <f>INDEX(中間シート!$A$1:$AZ$149,MATCH($A2684&amp;$B2684,中間シート!$A$1:$A$149,0),MATCH(D$1,中間シート!$A$2:$AZ$2,0))</f>
        <v/>
      </c>
      <c r="E2684" t="str">
        <f>IF(
A2684="","",
VLOOKUP(MOD(ROW(A2684)-2, 参照用!$J$12) + 1,参照用!$N$1:$P$50,2,0)
)</f>
        <v>悪化サイン</v>
      </c>
      <c r="F2684" t="str">
        <f xml:space="preserve">
IF(A2684="","",
VLOOKUP(MOD(ROW(A2684)-2, 参照用!$J$12) + 1,参照用!$N$1:$P$50,3,0)
)</f>
        <v>イライラ</v>
      </c>
      <c r="G2684">
        <f xml:space="preserve">
IF(A2684="","",
IFERROR(
INDEX(中間シート!$B:$CB,
MATCH(A2684&amp;B2684,中間シート!$A$1:$A$149,0),
MATCH(F2684,中間シート!$B$2:$CB$2,0)
),
"")
)</f>
        <v>0</v>
      </c>
      <c r="H2684">
        <f t="shared" si="123"/>
        <v>0</v>
      </c>
      <c r="I2684" t="str">
        <f t="shared" si="124"/>
        <v/>
      </c>
      <c r="J2684" t="str">
        <f xml:space="preserve">
_xlfn.SWITCH(E2684,
"良好サイン",H2684*VLOOKUP(F2684,参照用!$P$2:$Q$55,2,0),
"注意サイン",H2684*VLOOKUP(F2684,参照用!$P$2:$Q$55,2,0),
""
)</f>
        <v/>
      </c>
      <c r="K2684" s="20">
        <f t="shared" si="125"/>
        <v>60</v>
      </c>
    </row>
    <row r="2685" spans="1:11" x14ac:dyDescent="0.2">
      <c r="A2685" s="8">
        <f>IF(INDEX(中間シート!B$1:B$149,QUOTIENT(ROW(A2685)-2, 参照用!$J$12) + 3,1)&gt;0,
INDEX(中間シート!B$1:B$149,QUOTIENT(ROW(A2685)-2, 参照用!$J$12) + 3,1),
"")</f>
        <v>46048</v>
      </c>
      <c r="B2685" s="8" t="str">
        <f>IF(INDEX(中間シート!D$1:D$149,QUOTIENT(ROW(B2685)-2, 参照用!$J$12) + 3,1)&gt;0,
INDEX(中間シート!D$1:D$149,QUOTIENT(ROW(B2685)-2, 参照用!$J$12) + 3,1),
"")</f>
        <v>昼</v>
      </c>
      <c r="C2685" s="8" t="str">
        <f>INDEX(中間シート!$A$1:$AZ$149,MATCH(A2685&amp;B2685,中間シート!$A$1:$A$149,0),MATCH(C$1,中間シート!$A$2:$AZ$2,0))</f>
        <v/>
      </c>
      <c r="D2685" s="8" t="str">
        <f>INDEX(中間シート!$A$1:$AZ$149,MATCH($A2685&amp;$B2685,中間シート!$A$1:$A$149,0),MATCH(D$1,中間シート!$A$2:$AZ$2,0))</f>
        <v/>
      </c>
      <c r="E2685" t="str">
        <f>IF(
A2685="","",
VLOOKUP(MOD(ROW(A2685)-2, 参照用!$J$12) + 1,参照用!$N$1:$P$50,2,0)
)</f>
        <v>悪化サイン</v>
      </c>
      <c r="F2685" t="str">
        <f xml:space="preserve">
IF(A2685="","",
VLOOKUP(MOD(ROW(A2685)-2, 参照用!$J$12) + 1,参照用!$N$1:$P$50,3,0)
)</f>
        <v>恐怖心</v>
      </c>
      <c r="G2685">
        <f xml:space="preserve">
IF(A2685="","",
IFERROR(
INDEX(中間シート!$B:$CB,
MATCH(A2685&amp;B2685,中間シート!$A$1:$A$149,0),
MATCH(F2685,中間シート!$B$2:$CB$2,0)
),
"")
)</f>
        <v>0</v>
      </c>
      <c r="H2685">
        <f t="shared" si="123"/>
        <v>0</v>
      </c>
      <c r="I2685" t="str">
        <f t="shared" si="124"/>
        <v/>
      </c>
      <c r="J2685" t="str">
        <f xml:space="preserve">
_xlfn.SWITCH(E2685,
"良好サイン",H2685*VLOOKUP(F2685,参照用!$P$2:$Q$55,2,0),
"注意サイン",H2685*VLOOKUP(F2685,参照用!$P$2:$Q$55,2,0),
""
)</f>
        <v/>
      </c>
      <c r="K2685" s="20">
        <f t="shared" si="125"/>
        <v>60</v>
      </c>
    </row>
    <row r="2686" spans="1:11" x14ac:dyDescent="0.2">
      <c r="A2686" s="8">
        <f>IF(INDEX(中間シート!B$1:B$149,QUOTIENT(ROW(A2686)-2, 参照用!$J$12) + 3,1)&gt;0,
INDEX(中間シート!B$1:B$149,QUOTIENT(ROW(A2686)-2, 参照用!$J$12) + 3,1),
"")</f>
        <v>46048</v>
      </c>
      <c r="B2686" s="8" t="str">
        <f>IF(INDEX(中間シート!D$1:D$149,QUOTIENT(ROW(B2686)-2, 参照用!$J$12) + 3,1)&gt;0,
INDEX(中間シート!D$1:D$149,QUOTIENT(ROW(B2686)-2, 参照用!$J$12) + 3,1),
"")</f>
        <v>昼</v>
      </c>
      <c r="C2686" s="8" t="str">
        <f>INDEX(中間シート!$A$1:$AZ$149,MATCH(A2686&amp;B2686,中間シート!$A$1:$A$149,0),MATCH(C$1,中間シート!$A$2:$AZ$2,0))</f>
        <v/>
      </c>
      <c r="D2686" s="8" t="str">
        <f>INDEX(中間シート!$A$1:$AZ$149,MATCH($A2686&amp;$B2686,中間シート!$A$1:$A$149,0),MATCH(D$1,中間シート!$A$2:$AZ$2,0))</f>
        <v/>
      </c>
      <c r="E2686" t="str">
        <f>IF(
A2686="","",
VLOOKUP(MOD(ROW(A2686)-2, 参照用!$J$12) + 1,参照用!$N$1:$P$50,2,0)
)</f>
        <v>悪化サイン</v>
      </c>
      <c r="F2686" t="str">
        <f xml:space="preserve">
IF(A2686="","",
VLOOKUP(MOD(ROW(A2686)-2, 参照用!$J$12) + 1,参照用!$N$1:$P$50,3,0)
)</f>
        <v>外出不可</v>
      </c>
      <c r="G2686">
        <f xml:space="preserve">
IF(A2686="","",
IFERROR(
INDEX(中間シート!$B:$CB,
MATCH(A2686&amp;B2686,中間シート!$A$1:$A$149,0),
MATCH(F2686,中間シート!$B$2:$CB$2,0)
),
"")
)</f>
        <v>0</v>
      </c>
      <c r="H2686">
        <f t="shared" si="123"/>
        <v>0</v>
      </c>
      <c r="I2686" t="str">
        <f t="shared" si="124"/>
        <v/>
      </c>
      <c r="J2686" t="str">
        <f xml:space="preserve">
_xlfn.SWITCH(E2686,
"良好サイン",H2686*VLOOKUP(F2686,参照用!$P$2:$Q$55,2,0),
"注意サイン",H2686*VLOOKUP(F2686,参照用!$P$2:$Q$55,2,0),
""
)</f>
        <v/>
      </c>
      <c r="K2686" s="20">
        <f t="shared" si="125"/>
        <v>60</v>
      </c>
    </row>
    <row r="2687" spans="1:11" x14ac:dyDescent="0.2">
      <c r="A2687" s="8">
        <f>IF(INDEX(中間シート!B$1:B$149,QUOTIENT(ROW(A2687)-2, 参照用!$J$12) + 3,1)&gt;0,
INDEX(中間シート!B$1:B$149,QUOTIENT(ROW(A2687)-2, 参照用!$J$12) + 3,1),
"")</f>
        <v>46048</v>
      </c>
      <c r="B2687" s="8" t="str">
        <f>IF(INDEX(中間シート!D$1:D$149,QUOTIENT(ROW(B2687)-2, 参照用!$J$12) + 3,1)&gt;0,
INDEX(中間シート!D$1:D$149,QUOTIENT(ROW(B2687)-2, 参照用!$J$12) + 3,1),
"")</f>
        <v>昼</v>
      </c>
      <c r="C2687" s="8" t="str">
        <f>INDEX(中間シート!$A$1:$AZ$149,MATCH(A2687&amp;B2687,中間シート!$A$1:$A$149,0),MATCH(C$1,中間シート!$A$2:$AZ$2,0))</f>
        <v/>
      </c>
      <c r="D2687" s="8" t="str">
        <f>INDEX(中間シート!$A$1:$AZ$149,MATCH($A2687&amp;$B2687,中間シート!$A$1:$A$149,0),MATCH(D$1,中間シート!$A$2:$AZ$2,0))</f>
        <v/>
      </c>
      <c r="E2687" t="str">
        <f>IF(
A2687="","",
VLOOKUP(MOD(ROW(A2687)-2, 参照用!$J$12) + 1,参照用!$N$1:$P$50,2,0)
)</f>
        <v>悪化サイン</v>
      </c>
      <c r="F2687" t="str">
        <f xml:space="preserve">
IF(A2687="","",
VLOOKUP(MOD(ROW(A2687)-2, 参照用!$J$12) + 1,参照用!$N$1:$P$50,3,0)
)</f>
        <v>思考不能</v>
      </c>
      <c r="G2687">
        <f xml:space="preserve">
IF(A2687="","",
IFERROR(
INDEX(中間シート!$B:$CB,
MATCH(A2687&amp;B2687,中間シート!$A$1:$A$149,0),
MATCH(F2687,中間シート!$B$2:$CB$2,0)
),
"")
)</f>
        <v>0</v>
      </c>
      <c r="H2687">
        <f t="shared" si="123"/>
        <v>0</v>
      </c>
      <c r="I2687" t="str">
        <f t="shared" si="124"/>
        <v/>
      </c>
      <c r="J2687" t="str">
        <f xml:space="preserve">
_xlfn.SWITCH(E2687,
"良好サイン",H2687*VLOOKUP(F2687,参照用!$P$2:$Q$55,2,0),
"注意サイン",H2687*VLOOKUP(F2687,参照用!$P$2:$Q$55,2,0),
""
)</f>
        <v/>
      </c>
      <c r="K2687" s="20">
        <f t="shared" si="125"/>
        <v>60</v>
      </c>
    </row>
    <row r="2688" spans="1:11" x14ac:dyDescent="0.2">
      <c r="A2688" s="8">
        <f>IF(INDEX(中間シート!B$1:B$149,QUOTIENT(ROW(A2688)-2, 参照用!$J$12) + 3,1)&gt;0,
INDEX(中間シート!B$1:B$149,QUOTIENT(ROW(A2688)-2, 参照用!$J$12) + 3,1),
"")</f>
        <v>46048</v>
      </c>
      <c r="B2688" s="8" t="str">
        <f>IF(INDEX(中間シート!D$1:D$149,QUOTIENT(ROW(B2688)-2, 参照用!$J$12) + 3,1)&gt;0,
INDEX(中間シート!D$1:D$149,QUOTIENT(ROW(B2688)-2, 参照用!$J$12) + 3,1),
"")</f>
        <v>昼</v>
      </c>
      <c r="C2688" s="8" t="str">
        <f>INDEX(中間シート!$A$1:$AZ$149,MATCH(A2688&amp;B2688,中間シート!$A$1:$A$149,0),MATCH(C$1,中間シート!$A$2:$AZ$2,0))</f>
        <v/>
      </c>
      <c r="D2688" s="8" t="str">
        <f>INDEX(中間シート!$A$1:$AZ$149,MATCH($A2688&amp;$B2688,中間シート!$A$1:$A$149,0),MATCH(D$1,中間シート!$A$2:$AZ$2,0))</f>
        <v/>
      </c>
      <c r="E2688" t="str">
        <f>IF(
A2688="","",
VLOOKUP(MOD(ROW(A2688)-2, 参照用!$J$12) + 1,参照用!$N$1:$P$50,2,0)
)</f>
        <v>悪化サイン</v>
      </c>
      <c r="F2688" t="str">
        <f xml:space="preserve">
IF(A2688="","",
VLOOKUP(MOD(ROW(A2688)-2, 参照用!$J$12) + 1,参照用!$N$1:$P$50,3,0)
)</f>
        <v>人間不信</v>
      </c>
      <c r="G2688">
        <f xml:space="preserve">
IF(A2688="","",
IFERROR(
INDEX(中間シート!$B:$CB,
MATCH(A2688&amp;B2688,中間シート!$A$1:$A$149,0),
MATCH(F2688,中間シート!$B$2:$CB$2,0)
),
"")
)</f>
        <v>0</v>
      </c>
      <c r="H2688">
        <f t="shared" si="123"/>
        <v>0</v>
      </c>
      <c r="I2688" t="str">
        <f t="shared" si="124"/>
        <v/>
      </c>
      <c r="J2688" t="str">
        <f xml:space="preserve">
_xlfn.SWITCH(E2688,
"良好サイン",H2688*VLOOKUP(F2688,参照用!$P$2:$Q$55,2,0),
"注意サイン",H2688*VLOOKUP(F2688,参照用!$P$2:$Q$55,2,0),
""
)</f>
        <v/>
      </c>
      <c r="K2688" s="20">
        <f t="shared" si="125"/>
        <v>60</v>
      </c>
    </row>
    <row r="2689" spans="1:11" x14ac:dyDescent="0.2">
      <c r="A2689" s="8">
        <f>IF(INDEX(中間シート!B$1:B$149,QUOTIENT(ROW(A2689)-2, 参照用!$J$12) + 3,1)&gt;0,
INDEX(中間シート!B$1:B$149,QUOTIENT(ROW(A2689)-2, 参照用!$J$12) + 3,1),
"")</f>
        <v>46048</v>
      </c>
      <c r="B2689" s="8" t="str">
        <f>IF(INDEX(中間シート!D$1:D$149,QUOTIENT(ROW(B2689)-2, 参照用!$J$12) + 3,1)&gt;0,
INDEX(中間シート!D$1:D$149,QUOTIENT(ROW(B2689)-2, 参照用!$J$12) + 3,1),
"")</f>
        <v>昼</v>
      </c>
      <c r="C2689" s="8" t="str">
        <f>INDEX(中間シート!$A$1:$AZ$149,MATCH(A2689&amp;B2689,中間シート!$A$1:$A$149,0),MATCH(C$1,中間シート!$A$2:$AZ$2,0))</f>
        <v/>
      </c>
      <c r="D2689" s="8" t="str">
        <f>INDEX(中間シート!$A$1:$AZ$149,MATCH($A2689&amp;$B2689,中間シート!$A$1:$A$149,0),MATCH(D$1,中間シート!$A$2:$AZ$2,0))</f>
        <v/>
      </c>
      <c r="E2689" t="str">
        <f>IF(
A2689="","",
VLOOKUP(MOD(ROW(A2689)-2, 参照用!$J$12) + 1,参照用!$N$1:$P$50,2,0)
)</f>
        <v>悪化サイン</v>
      </c>
      <c r="F2689" t="str">
        <f xml:space="preserve">
IF(A2689="","",
VLOOKUP(MOD(ROW(A2689)-2, 参照用!$J$12) + 1,参照用!$N$1:$P$50,3,0)
)</f>
        <v>破壊衝動</v>
      </c>
      <c r="G2689">
        <f xml:space="preserve">
IF(A2689="","",
IFERROR(
INDEX(中間シート!$B:$CB,
MATCH(A2689&amp;B2689,中間シート!$A$1:$A$149,0),
MATCH(F2689,中間シート!$B$2:$CB$2,0)
),
"")
)</f>
        <v>0</v>
      </c>
      <c r="H2689">
        <f t="shared" si="123"/>
        <v>0</v>
      </c>
      <c r="I2689" t="str">
        <f t="shared" si="124"/>
        <v/>
      </c>
      <c r="J2689" t="str">
        <f xml:space="preserve">
_xlfn.SWITCH(E2689,
"良好サイン",H2689*VLOOKUP(F2689,参照用!$P$2:$Q$55,2,0),
"注意サイン",H2689*VLOOKUP(F2689,参照用!$P$2:$Q$55,2,0),
""
)</f>
        <v/>
      </c>
      <c r="K2689" s="20">
        <f t="shared" si="125"/>
        <v>60</v>
      </c>
    </row>
    <row r="2690" spans="1:11" x14ac:dyDescent="0.2">
      <c r="A2690" s="8">
        <f>IF(INDEX(中間シート!B$1:B$149,QUOTIENT(ROW(A2690)-2, 参照用!$J$12) + 3,1)&gt;0,
INDEX(中間シート!B$1:B$149,QUOTIENT(ROW(A2690)-2, 参照用!$J$12) + 3,1),
"")</f>
        <v>46048</v>
      </c>
      <c r="B2690" s="8" t="str">
        <f>IF(INDEX(中間シート!D$1:D$149,QUOTIENT(ROW(B2690)-2, 参照用!$J$12) + 3,1)&gt;0,
INDEX(中間シート!D$1:D$149,QUOTIENT(ROW(B2690)-2, 参照用!$J$12) + 3,1),
"")</f>
        <v>昼</v>
      </c>
      <c r="C2690" s="8" t="str">
        <f>INDEX(中間シート!$A$1:$AZ$149,MATCH(A2690&amp;B2690,中間シート!$A$1:$A$149,0),MATCH(C$1,中間シート!$A$2:$AZ$2,0))</f>
        <v/>
      </c>
      <c r="D2690" s="8" t="str">
        <f>INDEX(中間シート!$A$1:$AZ$149,MATCH($A2690&amp;$B2690,中間シート!$A$1:$A$149,0),MATCH(D$1,中間シート!$A$2:$AZ$2,0))</f>
        <v/>
      </c>
      <c r="E2690" t="str">
        <f>IF(
A2690="","",
VLOOKUP(MOD(ROW(A2690)-2, 参照用!$J$12) + 1,参照用!$N$1:$P$50,2,0)
)</f>
        <v>リカバリー</v>
      </c>
      <c r="F2690" t="str">
        <f xml:space="preserve">
IF(A2690="","",
VLOOKUP(MOD(ROW(A2690)-2, 参照用!$J$12) + 1,参照用!$N$1:$P$50,3,0)
)</f>
        <v>ストレッチ</v>
      </c>
      <c r="G2690">
        <f xml:space="preserve">
IF(A2690="","",
IFERROR(
INDEX(中間シート!$B:$CB,
MATCH(A2690&amp;B2690,中間シート!$A$1:$A$149,0),
MATCH(F2690,中間シート!$B$2:$CB$2,0)
),
"")
)</f>
        <v>0</v>
      </c>
      <c r="H2690">
        <f t="shared" si="123"/>
        <v>0</v>
      </c>
      <c r="I2690" t="str">
        <f t="shared" si="124"/>
        <v/>
      </c>
      <c r="J2690" t="str">
        <f xml:space="preserve">
_xlfn.SWITCH(E2690,
"良好サイン",H2690*VLOOKUP(F2690,参照用!$P$2:$Q$55,2,0),
"注意サイン",H2690*VLOOKUP(F2690,参照用!$P$2:$Q$55,2,0),
""
)</f>
        <v/>
      </c>
      <c r="K2690" s="20">
        <f t="shared" si="125"/>
        <v>60</v>
      </c>
    </row>
    <row r="2691" spans="1:11" x14ac:dyDescent="0.2">
      <c r="A2691" s="8">
        <f>IF(INDEX(中間シート!B$1:B$149,QUOTIENT(ROW(A2691)-2, 参照用!$J$12) + 3,1)&gt;0,
INDEX(中間シート!B$1:B$149,QUOTIENT(ROW(A2691)-2, 参照用!$J$12) + 3,1),
"")</f>
        <v>46048</v>
      </c>
      <c r="B2691" s="8" t="str">
        <f>IF(INDEX(中間シート!D$1:D$149,QUOTIENT(ROW(B2691)-2, 参照用!$J$12) + 3,1)&gt;0,
INDEX(中間シート!D$1:D$149,QUOTIENT(ROW(B2691)-2, 参照用!$J$12) + 3,1),
"")</f>
        <v>昼</v>
      </c>
      <c r="C2691" s="8" t="str">
        <f>INDEX(中間シート!$A$1:$AZ$149,MATCH(A2691&amp;B2691,中間シート!$A$1:$A$149,0),MATCH(C$1,中間シート!$A$2:$AZ$2,0))</f>
        <v/>
      </c>
      <c r="D2691" s="8" t="str">
        <f>INDEX(中間シート!$A$1:$AZ$149,MATCH($A2691&amp;$B2691,中間シート!$A$1:$A$149,0),MATCH(D$1,中間シート!$A$2:$AZ$2,0))</f>
        <v/>
      </c>
      <c r="E2691" t="str">
        <f>IF(
A2691="","",
VLOOKUP(MOD(ROW(A2691)-2, 参照用!$J$12) + 1,参照用!$N$1:$P$50,2,0)
)</f>
        <v>リカバリー</v>
      </c>
      <c r="F2691" t="str">
        <f xml:space="preserve">
IF(A2691="","",
VLOOKUP(MOD(ROW(A2691)-2, 参照用!$J$12) + 1,参照用!$N$1:$P$50,3,0)
)</f>
        <v>仮眠</v>
      </c>
      <c r="G2691">
        <f xml:space="preserve">
IF(A2691="","",
IFERROR(
INDEX(中間シート!$B:$CB,
MATCH(A2691&amp;B2691,中間シート!$A$1:$A$149,0),
MATCH(F2691,中間シート!$B$2:$CB$2,0)
),
"")
)</f>
        <v>0</v>
      </c>
      <c r="H2691">
        <f t="shared" ref="H2691:H2754" si="126">IFERROR(IF(VALUE(G2691)&gt;100,"",VALUE(G2691)),"")</f>
        <v>0</v>
      </c>
      <c r="I2691" t="str">
        <f t="shared" ref="I2691:I2754" si="127">IF(H2691="",G2691,"")</f>
        <v/>
      </c>
      <c r="J2691" t="str">
        <f xml:space="preserve">
_xlfn.SWITCH(E2691,
"良好サイン",H2691*VLOOKUP(F2691,参照用!$P$2:$Q$55,2,0),
"注意サイン",H2691*VLOOKUP(F2691,参照用!$P$2:$Q$55,2,0),
""
)</f>
        <v/>
      </c>
      <c r="K2691" s="20">
        <f t="shared" ref="K2691:K2754" si="128">IFERROR(IF(A2691="","",(60+SUMIFS($J$1:$J$3999,$A$1:$A$3999,A2691,$B$1:$B$3999,B2691)))
/
(1+SUMIFS(H:H,A:A,A2691,B:B,B2691,E:E,"悪化サイン")),"")</f>
        <v>60</v>
      </c>
    </row>
    <row r="2692" spans="1:11" x14ac:dyDescent="0.2">
      <c r="A2692" s="8">
        <f>IF(INDEX(中間シート!B$1:B$149,QUOTIENT(ROW(A2692)-2, 参照用!$J$12) + 3,1)&gt;0,
INDEX(中間シート!B$1:B$149,QUOTIENT(ROW(A2692)-2, 参照用!$J$12) + 3,1),
"")</f>
        <v>46048</v>
      </c>
      <c r="B2692" s="8" t="str">
        <f>IF(INDEX(中間シート!D$1:D$149,QUOTIENT(ROW(B2692)-2, 参照用!$J$12) + 3,1)&gt;0,
INDEX(中間シート!D$1:D$149,QUOTIENT(ROW(B2692)-2, 参照用!$J$12) + 3,1),
"")</f>
        <v>昼</v>
      </c>
      <c r="C2692" s="8" t="str">
        <f>INDEX(中間シート!$A$1:$AZ$149,MATCH(A2692&amp;B2692,中間シート!$A$1:$A$149,0),MATCH(C$1,中間シート!$A$2:$AZ$2,0))</f>
        <v/>
      </c>
      <c r="D2692" s="8" t="str">
        <f>INDEX(中間シート!$A$1:$AZ$149,MATCH($A2692&amp;$B2692,中間シート!$A$1:$A$149,0),MATCH(D$1,中間シート!$A$2:$AZ$2,0))</f>
        <v/>
      </c>
      <c r="E2692" t="str">
        <f>IF(
A2692="","",
VLOOKUP(MOD(ROW(A2692)-2, 参照用!$J$12) + 1,参照用!$N$1:$P$50,2,0)
)</f>
        <v>リカバリー</v>
      </c>
      <c r="F2692" t="str">
        <f xml:space="preserve">
IF(A2692="","",
VLOOKUP(MOD(ROW(A2692)-2, 参照用!$J$12) + 1,参照用!$N$1:$P$50,3,0)
)</f>
        <v>音楽</v>
      </c>
      <c r="G2692">
        <f xml:space="preserve">
IF(A2692="","",
IFERROR(
INDEX(中間シート!$B:$CB,
MATCH(A2692&amp;B2692,中間シート!$A$1:$A$149,0),
MATCH(F2692,中間シート!$B$2:$CB$2,0)
),
"")
)</f>
        <v>0</v>
      </c>
      <c r="H2692">
        <f t="shared" si="126"/>
        <v>0</v>
      </c>
      <c r="I2692" t="str">
        <f t="shared" si="127"/>
        <v/>
      </c>
      <c r="J2692" t="str">
        <f xml:space="preserve">
_xlfn.SWITCH(E2692,
"良好サイン",H2692*VLOOKUP(F2692,参照用!$P$2:$Q$55,2,0),
"注意サイン",H2692*VLOOKUP(F2692,参照用!$P$2:$Q$55,2,0),
""
)</f>
        <v/>
      </c>
      <c r="K2692" s="20">
        <f t="shared" si="128"/>
        <v>60</v>
      </c>
    </row>
    <row r="2693" spans="1:11" x14ac:dyDescent="0.2">
      <c r="A2693" s="8">
        <f>IF(INDEX(中間シート!B$1:B$149,QUOTIENT(ROW(A2693)-2, 参照用!$J$12) + 3,1)&gt;0,
INDEX(中間シート!B$1:B$149,QUOTIENT(ROW(A2693)-2, 参照用!$J$12) + 3,1),
"")</f>
        <v>46048</v>
      </c>
      <c r="B2693" s="8" t="str">
        <f>IF(INDEX(中間シート!D$1:D$149,QUOTIENT(ROW(B2693)-2, 参照用!$J$12) + 3,1)&gt;0,
INDEX(中間シート!D$1:D$149,QUOTIENT(ROW(B2693)-2, 参照用!$J$12) + 3,1),
"")</f>
        <v>昼</v>
      </c>
      <c r="C2693" s="8" t="str">
        <f>INDEX(中間シート!$A$1:$AZ$149,MATCH(A2693&amp;B2693,中間シート!$A$1:$A$149,0),MATCH(C$1,中間シート!$A$2:$AZ$2,0))</f>
        <v/>
      </c>
      <c r="D2693" s="8" t="str">
        <f>INDEX(中間シート!$A$1:$AZ$149,MATCH($A2693&amp;$B2693,中間シート!$A$1:$A$149,0),MATCH(D$1,中間シート!$A$2:$AZ$2,0))</f>
        <v/>
      </c>
      <c r="E2693" t="str">
        <f>IF(
A2693="","",
VLOOKUP(MOD(ROW(A2693)-2, 参照用!$J$12) + 1,参照用!$N$1:$P$50,2,0)
)</f>
        <v>リカバリー</v>
      </c>
      <c r="F2693" t="str">
        <f xml:space="preserve">
IF(A2693="","",
VLOOKUP(MOD(ROW(A2693)-2, 参照用!$J$12) + 1,参照用!$N$1:$P$50,3,0)
)</f>
        <v>頓服</v>
      </c>
      <c r="G2693">
        <f xml:space="preserve">
IF(A2693="","",
IFERROR(
INDEX(中間シート!$B:$CB,
MATCH(A2693&amp;B2693,中間シート!$A$1:$A$149,0),
MATCH(F2693,中間シート!$B$2:$CB$2,0)
),
"")
)</f>
        <v>0</v>
      </c>
      <c r="H2693">
        <f t="shared" si="126"/>
        <v>0</v>
      </c>
      <c r="I2693" t="str">
        <f t="shared" si="127"/>
        <v/>
      </c>
      <c r="J2693" t="str">
        <f xml:space="preserve">
_xlfn.SWITCH(E2693,
"良好サイン",H2693*VLOOKUP(F2693,参照用!$P$2:$Q$55,2,0),
"注意サイン",H2693*VLOOKUP(F2693,参照用!$P$2:$Q$55,2,0),
""
)</f>
        <v/>
      </c>
      <c r="K2693" s="20">
        <f t="shared" si="128"/>
        <v>60</v>
      </c>
    </row>
    <row r="2694" spans="1:11" x14ac:dyDescent="0.2">
      <c r="A2694" s="8">
        <f>IF(INDEX(中間シート!B$1:B$149,QUOTIENT(ROW(A2694)-2, 参照用!$J$12) + 3,1)&gt;0,
INDEX(中間シート!B$1:B$149,QUOTIENT(ROW(A2694)-2, 参照用!$J$12) + 3,1),
"")</f>
        <v>46048</v>
      </c>
      <c r="B2694" s="8" t="str">
        <f>IF(INDEX(中間シート!D$1:D$149,QUOTIENT(ROW(B2694)-2, 参照用!$J$12) + 3,1)&gt;0,
INDEX(中間シート!D$1:D$149,QUOTIENT(ROW(B2694)-2, 参照用!$J$12) + 3,1),
"")</f>
        <v>昼</v>
      </c>
      <c r="C2694" s="8" t="str">
        <f>INDEX(中間シート!$A$1:$AZ$149,MATCH(A2694&amp;B2694,中間シート!$A$1:$A$149,0),MATCH(C$1,中間シート!$A$2:$AZ$2,0))</f>
        <v/>
      </c>
      <c r="D2694" s="8" t="str">
        <f>INDEX(中間シート!$A$1:$AZ$149,MATCH($A2694&amp;$B2694,中間シート!$A$1:$A$149,0),MATCH(D$1,中間シート!$A$2:$AZ$2,0))</f>
        <v/>
      </c>
      <c r="E2694" t="str">
        <f>IF(
A2694="","",
VLOOKUP(MOD(ROW(A2694)-2, 参照用!$J$12) + 1,参照用!$N$1:$P$50,2,0)
)</f>
        <v>リカバリー</v>
      </c>
      <c r="F2694" t="str">
        <f xml:space="preserve">
IF(A2694="","",
VLOOKUP(MOD(ROW(A2694)-2, 参照用!$J$12) + 1,参照用!$N$1:$P$50,3,0)
)</f>
        <v>散歩</v>
      </c>
      <c r="G2694">
        <f xml:space="preserve">
IF(A2694="","",
IFERROR(
INDEX(中間シート!$B:$CB,
MATCH(A2694&amp;B2694,中間シート!$A$1:$A$149,0),
MATCH(F2694,中間シート!$B$2:$CB$2,0)
),
"")
)</f>
        <v>0</v>
      </c>
      <c r="H2694">
        <f t="shared" si="126"/>
        <v>0</v>
      </c>
      <c r="I2694" t="str">
        <f t="shared" si="127"/>
        <v/>
      </c>
      <c r="J2694" t="str">
        <f xml:space="preserve">
_xlfn.SWITCH(E2694,
"良好サイン",H2694*VLOOKUP(F2694,参照用!$P$2:$Q$55,2,0),
"注意サイン",H2694*VLOOKUP(F2694,参照用!$P$2:$Q$55,2,0),
""
)</f>
        <v/>
      </c>
      <c r="K2694" s="20">
        <f t="shared" si="128"/>
        <v>60</v>
      </c>
    </row>
    <row r="2695" spans="1:11" x14ac:dyDescent="0.2">
      <c r="A2695" s="8">
        <f>IF(INDEX(中間シート!B$1:B$149,QUOTIENT(ROW(A2695)-2, 参照用!$J$12) + 3,1)&gt;0,
INDEX(中間シート!B$1:B$149,QUOTIENT(ROW(A2695)-2, 参照用!$J$12) + 3,1),
"")</f>
        <v>46048</v>
      </c>
      <c r="B2695" s="8" t="str">
        <f>IF(INDEX(中間シート!D$1:D$149,QUOTIENT(ROW(B2695)-2, 参照用!$J$12) + 3,1)&gt;0,
INDEX(中間シート!D$1:D$149,QUOTIENT(ROW(B2695)-2, 参照用!$J$12) + 3,1),
"")</f>
        <v>昼</v>
      </c>
      <c r="C2695" s="8" t="str">
        <f>INDEX(中間シート!$A$1:$AZ$149,MATCH(A2695&amp;B2695,中間シート!$A$1:$A$149,0),MATCH(C$1,中間シート!$A$2:$AZ$2,0))</f>
        <v/>
      </c>
      <c r="D2695" s="8" t="str">
        <f>INDEX(中間シート!$A$1:$AZ$149,MATCH($A2695&amp;$B2695,中間シート!$A$1:$A$149,0),MATCH(D$1,中間シート!$A$2:$AZ$2,0))</f>
        <v/>
      </c>
      <c r="E2695" t="str">
        <f>IF(
A2695="","",
VLOOKUP(MOD(ROW(A2695)-2, 参照用!$J$12) + 1,参照用!$N$1:$P$50,2,0)
)</f>
        <v>服薬</v>
      </c>
      <c r="F2695" t="str">
        <f xml:space="preserve">
IF(A2695="","",
VLOOKUP(MOD(ROW(A2695)-2, 参照用!$J$12) + 1,参照用!$N$1:$P$50,3,0)
)</f>
        <v>いつもの薬</v>
      </c>
      <c r="G2695">
        <f xml:space="preserve">
IF(A2695="","",
IFERROR(
INDEX(中間シート!$B:$CB,
MATCH(A2695&amp;B2695,中間シート!$A$1:$A$149,0),
MATCH(F2695,中間シート!$B$2:$CB$2,0)
),
"")
)</f>
        <v>0</v>
      </c>
      <c r="H2695">
        <f t="shared" si="126"/>
        <v>0</v>
      </c>
      <c r="I2695" t="str">
        <f t="shared" si="127"/>
        <v/>
      </c>
      <c r="J2695" t="str">
        <f xml:space="preserve">
_xlfn.SWITCH(E2695,
"良好サイン",H2695*VLOOKUP(F2695,参照用!$P$2:$Q$55,2,0),
"注意サイン",H2695*VLOOKUP(F2695,参照用!$P$2:$Q$55,2,0),
""
)</f>
        <v/>
      </c>
      <c r="K2695" s="20">
        <f t="shared" si="128"/>
        <v>60</v>
      </c>
    </row>
    <row r="2696" spans="1:11" x14ac:dyDescent="0.2">
      <c r="A2696" s="8">
        <f>IF(INDEX(中間シート!B$1:B$149,QUOTIENT(ROW(A2696)-2, 参照用!$J$12) + 3,1)&gt;0,
INDEX(中間シート!B$1:B$149,QUOTIENT(ROW(A2696)-2, 参照用!$J$12) + 3,1),
"")</f>
        <v>46048</v>
      </c>
      <c r="B2696" s="8" t="str">
        <f>IF(INDEX(中間シート!D$1:D$149,QUOTIENT(ROW(B2696)-2, 参照用!$J$12) + 3,1)&gt;0,
INDEX(中間シート!D$1:D$149,QUOTIENT(ROW(B2696)-2, 参照用!$J$12) + 3,1),
"")</f>
        <v>昼</v>
      </c>
      <c r="C2696" s="8" t="str">
        <f>INDEX(中間シート!$A$1:$AZ$149,MATCH(A2696&amp;B2696,中間シート!$A$1:$A$149,0),MATCH(C$1,中間シート!$A$2:$AZ$2,0))</f>
        <v/>
      </c>
      <c r="D2696" s="8" t="str">
        <f>INDEX(中間シート!$A$1:$AZ$149,MATCH($A2696&amp;$B2696,中間シート!$A$1:$A$149,0),MATCH(D$1,中間シート!$A$2:$AZ$2,0))</f>
        <v/>
      </c>
      <c r="E2696" t="str">
        <f>IF(
A2696="","",
VLOOKUP(MOD(ROW(A2696)-2, 参照用!$J$12) + 1,参照用!$N$1:$P$50,2,0)
)</f>
        <v>備考</v>
      </c>
      <c r="F2696" t="str">
        <f xml:space="preserve">
IF(A2696="","",
VLOOKUP(MOD(ROW(A2696)-2, 参照用!$J$12) + 1,参照用!$N$1:$P$50,3,0)
)</f>
        <v>コメント</v>
      </c>
      <c r="G2696" t="str">
        <f xml:space="preserve">
IF(A2696="","",
IFERROR(
INDEX(中間シート!$B:$CB,
MATCH(A2696&amp;B2696,中間シート!$A$1:$A$149,0),
MATCH(F2696,中間シート!$B$2:$CB$2,0)
),
"")
)</f>
        <v/>
      </c>
      <c r="H2696" t="str">
        <f t="shared" si="126"/>
        <v/>
      </c>
      <c r="I2696" t="str">
        <f t="shared" si="127"/>
        <v/>
      </c>
      <c r="J2696" t="str">
        <f xml:space="preserve">
_xlfn.SWITCH(E2696,
"良好サイン",H2696*VLOOKUP(F2696,参照用!$P$2:$Q$55,2,0),
"注意サイン",H2696*VLOOKUP(F2696,参照用!$P$2:$Q$55,2,0),
""
)</f>
        <v/>
      </c>
      <c r="K2696" s="20">
        <f t="shared" si="128"/>
        <v>60</v>
      </c>
    </row>
    <row r="2697" spans="1:11" x14ac:dyDescent="0.2">
      <c r="A2697" s="8">
        <f>IF(INDEX(中間シート!B$1:B$149,QUOTIENT(ROW(A2697)-2, 参照用!$J$12) + 3,1)&gt;0,
INDEX(中間シート!B$1:B$149,QUOTIENT(ROW(A2697)-2, 参照用!$J$12) + 3,1),
"")</f>
        <v>46048</v>
      </c>
      <c r="B2697" s="8" t="str">
        <f>IF(INDEX(中間シート!D$1:D$149,QUOTIENT(ROW(B2697)-2, 参照用!$J$12) + 3,1)&gt;0,
INDEX(中間シート!D$1:D$149,QUOTIENT(ROW(B2697)-2, 参照用!$J$12) + 3,1),
"")</f>
        <v>夜</v>
      </c>
      <c r="C2697" s="8" t="str">
        <f>INDEX(中間シート!$A$1:$AZ$149,MATCH(A2697&amp;B2697,中間シート!$A$1:$A$149,0),MATCH(C$1,中間シート!$A$2:$AZ$2,0))</f>
        <v/>
      </c>
      <c r="D2697" s="8" t="str">
        <f>INDEX(中間シート!$A$1:$AZ$149,MATCH($A2697&amp;$B2697,中間シート!$A$1:$A$149,0),MATCH(D$1,中間シート!$A$2:$AZ$2,0))</f>
        <v/>
      </c>
      <c r="E2697" t="str">
        <f>IF(
A2697="","",
VLOOKUP(MOD(ROW(A2697)-2, 参照用!$J$12) + 1,参照用!$N$1:$P$50,2,0)
)</f>
        <v>日付</v>
      </c>
      <c r="F2697" t="str">
        <f xml:space="preserve">
IF(A2697="","",
VLOOKUP(MOD(ROW(A2697)-2, 参照用!$J$12) + 1,参照用!$N$1:$P$50,3,0)
)</f>
        <v>日付</v>
      </c>
      <c r="G2697">
        <f xml:space="preserve">
IF(A2697="","",
IFERROR(
INDEX(中間シート!$B:$CB,
MATCH(A2697&amp;B2697,中間シート!$A$1:$A$149,0),
MATCH(F2697,中間シート!$B$2:$CB$2,0)
),
"")
)</f>
        <v>46048</v>
      </c>
      <c r="H2697" t="str">
        <f t="shared" si="126"/>
        <v/>
      </c>
      <c r="I2697">
        <f t="shared" si="127"/>
        <v>46048</v>
      </c>
      <c r="J2697" t="str">
        <f xml:space="preserve">
_xlfn.SWITCH(E2697,
"良好サイン",H2697*VLOOKUP(F2697,参照用!$P$2:$Q$55,2,0),
"注意サイン",H2697*VLOOKUP(F2697,参照用!$P$2:$Q$55,2,0),
""
)</f>
        <v/>
      </c>
      <c r="K2697" s="20">
        <f t="shared" si="128"/>
        <v>60</v>
      </c>
    </row>
    <row r="2698" spans="1:11" x14ac:dyDescent="0.2">
      <c r="A2698" s="8">
        <f>IF(INDEX(中間シート!B$1:B$149,QUOTIENT(ROW(A2698)-2, 参照用!$J$12) + 3,1)&gt;0,
INDEX(中間シート!B$1:B$149,QUOTIENT(ROW(A2698)-2, 参照用!$J$12) + 3,1),
"")</f>
        <v>46048</v>
      </c>
      <c r="B2698" s="8" t="str">
        <f>IF(INDEX(中間シート!D$1:D$149,QUOTIENT(ROW(B2698)-2, 参照用!$J$12) + 3,1)&gt;0,
INDEX(中間シート!D$1:D$149,QUOTIENT(ROW(B2698)-2, 参照用!$J$12) + 3,1),
"")</f>
        <v>夜</v>
      </c>
      <c r="C2698" s="8" t="str">
        <f>INDEX(中間シート!$A$1:$AZ$149,MATCH(A2698&amp;B2698,中間シート!$A$1:$A$149,0),MATCH(C$1,中間シート!$A$2:$AZ$2,0))</f>
        <v/>
      </c>
      <c r="D2698" s="8" t="str">
        <f>INDEX(中間シート!$A$1:$AZ$149,MATCH($A2698&amp;$B2698,中間シート!$A$1:$A$149,0),MATCH(D$1,中間シート!$A$2:$AZ$2,0))</f>
        <v/>
      </c>
      <c r="E2698" t="str">
        <f>IF(
A2698="","",
VLOOKUP(MOD(ROW(A2698)-2, 参照用!$J$12) + 1,参照用!$N$1:$P$50,2,0)
)</f>
        <v>曜日</v>
      </c>
      <c r="F2698" t="str">
        <f xml:space="preserve">
IF(A2698="","",
VLOOKUP(MOD(ROW(A2698)-2, 参照用!$J$12) + 1,参照用!$N$1:$P$50,3,0)
)</f>
        <v>曜日</v>
      </c>
      <c r="G2698" t="str">
        <f xml:space="preserve">
IF(A2698="","",
IFERROR(
INDEX(中間シート!$B:$CB,
MATCH(A2698&amp;B2698,中間シート!$A$1:$A$149,0),
MATCH(F2698,中間シート!$B$2:$CB$2,0)
),
"")
)</f>
        <v>月</v>
      </c>
      <c r="H2698" t="str">
        <f t="shared" si="126"/>
        <v/>
      </c>
      <c r="I2698" t="str">
        <f t="shared" si="127"/>
        <v>月</v>
      </c>
      <c r="J2698" t="str">
        <f xml:space="preserve">
_xlfn.SWITCH(E2698,
"良好サイン",H2698*VLOOKUP(F2698,参照用!$P$2:$Q$55,2,0),
"注意サイン",H2698*VLOOKUP(F2698,参照用!$P$2:$Q$55,2,0),
""
)</f>
        <v/>
      </c>
      <c r="K2698" s="20">
        <f t="shared" si="128"/>
        <v>60</v>
      </c>
    </row>
    <row r="2699" spans="1:11" x14ac:dyDescent="0.2">
      <c r="A2699" s="8">
        <f>IF(INDEX(中間シート!B$1:B$149,QUOTIENT(ROW(A2699)-2, 参照用!$J$12) + 3,1)&gt;0,
INDEX(中間シート!B$1:B$149,QUOTIENT(ROW(A2699)-2, 参照用!$J$12) + 3,1),
"")</f>
        <v>46048</v>
      </c>
      <c r="B2699" s="8" t="str">
        <f>IF(INDEX(中間シート!D$1:D$149,QUOTIENT(ROW(B2699)-2, 参照用!$J$12) + 3,1)&gt;0,
INDEX(中間シート!D$1:D$149,QUOTIENT(ROW(B2699)-2, 参照用!$J$12) + 3,1),
"")</f>
        <v>夜</v>
      </c>
      <c r="C2699" s="8" t="str">
        <f>INDEX(中間シート!$A$1:$AZ$149,MATCH(A2699&amp;B2699,中間シート!$A$1:$A$149,0),MATCH(C$1,中間シート!$A$2:$AZ$2,0))</f>
        <v/>
      </c>
      <c r="D2699" s="8" t="str">
        <f>INDEX(中間シート!$A$1:$AZ$149,MATCH($A2699&amp;$B2699,中間シート!$A$1:$A$149,0),MATCH(D$1,中間シート!$A$2:$AZ$2,0))</f>
        <v/>
      </c>
      <c r="E2699" t="str">
        <f>IF(
A2699="","",
VLOOKUP(MOD(ROW(A2699)-2, 参照用!$J$12) + 1,参照用!$N$1:$P$50,2,0)
)</f>
        <v>時間帯</v>
      </c>
      <c r="F2699" t="str">
        <f xml:space="preserve">
IF(A2699="","",
VLOOKUP(MOD(ROW(A2699)-2, 参照用!$J$12) + 1,参照用!$N$1:$P$50,3,0)
)</f>
        <v>時間帯</v>
      </c>
      <c r="G2699" t="str">
        <f xml:space="preserve">
IF(A2699="","",
IFERROR(
INDEX(中間シート!$B:$CB,
MATCH(A2699&amp;B2699,中間シート!$A$1:$A$149,0),
MATCH(F2699,中間シート!$B$2:$CB$2,0)
),
"")
)</f>
        <v>夜</v>
      </c>
      <c r="H2699" t="str">
        <f t="shared" si="126"/>
        <v/>
      </c>
      <c r="I2699" t="str">
        <f t="shared" si="127"/>
        <v>夜</v>
      </c>
      <c r="J2699" t="str">
        <f xml:space="preserve">
_xlfn.SWITCH(E2699,
"良好サイン",H2699*VLOOKUP(F2699,参照用!$P$2:$Q$55,2,0),
"注意サイン",H2699*VLOOKUP(F2699,参照用!$P$2:$Q$55,2,0),
""
)</f>
        <v/>
      </c>
      <c r="K2699" s="20">
        <f t="shared" si="128"/>
        <v>60</v>
      </c>
    </row>
    <row r="2700" spans="1:11" x14ac:dyDescent="0.2">
      <c r="A2700" s="8">
        <f>IF(INDEX(中間シート!B$1:B$149,QUOTIENT(ROW(A2700)-2, 参照用!$J$12) + 3,1)&gt;0,
INDEX(中間シート!B$1:B$149,QUOTIENT(ROW(A2700)-2, 参照用!$J$12) + 3,1),
"")</f>
        <v>46048</v>
      </c>
      <c r="B2700" s="8" t="str">
        <f>IF(INDEX(中間シート!D$1:D$149,QUOTIENT(ROW(B2700)-2, 参照用!$J$12) + 3,1)&gt;0,
INDEX(中間シート!D$1:D$149,QUOTIENT(ROW(B2700)-2, 参照用!$J$12) + 3,1),
"")</f>
        <v>夜</v>
      </c>
      <c r="C2700" s="8" t="str">
        <f>INDEX(中間シート!$A$1:$AZ$149,MATCH(A2700&amp;B2700,中間シート!$A$1:$A$149,0),MATCH(C$1,中間シート!$A$2:$AZ$2,0))</f>
        <v/>
      </c>
      <c r="D2700" s="8" t="str">
        <f>INDEX(中間シート!$A$1:$AZ$149,MATCH($A2700&amp;$B2700,中間シート!$A$1:$A$149,0),MATCH(D$1,中間シート!$A$2:$AZ$2,0))</f>
        <v/>
      </c>
      <c r="E2700" t="str">
        <f>IF(
A2700="","",
VLOOKUP(MOD(ROW(A2700)-2, 参照用!$J$12) + 1,参照用!$N$1:$P$50,2,0)
)</f>
        <v>気候</v>
      </c>
      <c r="F2700" t="str">
        <f xml:space="preserve">
IF(A2700="","",
VLOOKUP(MOD(ROW(A2700)-2, 参照用!$J$12) + 1,参照用!$N$1:$P$50,3,0)
)</f>
        <v>天気</v>
      </c>
      <c r="G2700" t="str">
        <f xml:space="preserve">
IF(A2700="","",
IFERROR(
INDEX(中間シート!$B:$CB,
MATCH(A2700&amp;B2700,中間シート!$A$1:$A$149,0),
MATCH(F2700,中間シート!$B$2:$CB$2,0)
),
"")
)</f>
        <v/>
      </c>
      <c r="H2700" t="str">
        <f t="shared" si="126"/>
        <v/>
      </c>
      <c r="I2700" t="str">
        <f t="shared" si="127"/>
        <v/>
      </c>
      <c r="J2700" t="str">
        <f xml:space="preserve">
_xlfn.SWITCH(E2700,
"良好サイン",H2700*VLOOKUP(F2700,参照用!$P$2:$Q$55,2,0),
"注意サイン",H2700*VLOOKUP(F2700,参照用!$P$2:$Q$55,2,0),
""
)</f>
        <v/>
      </c>
      <c r="K2700" s="20">
        <f t="shared" si="128"/>
        <v>60</v>
      </c>
    </row>
    <row r="2701" spans="1:11" x14ac:dyDescent="0.2">
      <c r="A2701" s="8">
        <f>IF(INDEX(中間シート!B$1:B$149,QUOTIENT(ROW(A2701)-2, 参照用!$J$12) + 3,1)&gt;0,
INDEX(中間シート!B$1:B$149,QUOTIENT(ROW(A2701)-2, 参照用!$J$12) + 3,1),
"")</f>
        <v>46048</v>
      </c>
      <c r="B2701" s="8" t="str">
        <f>IF(INDEX(中間シート!D$1:D$149,QUOTIENT(ROW(B2701)-2, 参照用!$J$12) + 3,1)&gt;0,
INDEX(中間シート!D$1:D$149,QUOTIENT(ROW(B2701)-2, 参照用!$J$12) + 3,1),
"")</f>
        <v>夜</v>
      </c>
      <c r="C2701" s="8" t="str">
        <f>INDEX(中間シート!$A$1:$AZ$149,MATCH(A2701&amp;B2701,中間シート!$A$1:$A$149,0),MATCH(C$1,中間シート!$A$2:$AZ$2,0))</f>
        <v/>
      </c>
      <c r="D2701" s="8" t="str">
        <f>INDEX(中間シート!$A$1:$AZ$149,MATCH($A2701&amp;$B2701,中間シート!$A$1:$A$149,0),MATCH(D$1,中間シート!$A$2:$AZ$2,0))</f>
        <v/>
      </c>
      <c r="E2701" t="str">
        <f>IF(
A2701="","",
VLOOKUP(MOD(ROW(A2701)-2, 参照用!$J$12) + 1,参照用!$N$1:$P$50,2,0)
)</f>
        <v>気候</v>
      </c>
      <c r="F2701" t="str">
        <f xml:space="preserve">
IF(A2701="","",
VLOOKUP(MOD(ROW(A2701)-2, 参照用!$J$12) + 1,参照用!$N$1:$P$50,3,0)
)</f>
        <v>気温</v>
      </c>
      <c r="G2701" t="str">
        <f xml:space="preserve">
IF(A2701="","",
IFERROR(
INDEX(中間シート!$B:$CB,
MATCH(A2701&amp;B2701,中間シート!$A$1:$A$149,0),
MATCH(F2701,中間シート!$B$2:$CB$2,0)
),
"")
)</f>
        <v/>
      </c>
      <c r="H2701" t="str">
        <f t="shared" si="126"/>
        <v/>
      </c>
      <c r="I2701" t="str">
        <f t="shared" si="127"/>
        <v/>
      </c>
      <c r="J2701" t="str">
        <f xml:space="preserve">
_xlfn.SWITCH(E2701,
"良好サイン",H2701*VLOOKUP(F2701,参照用!$P$2:$Q$55,2,0),
"注意サイン",H2701*VLOOKUP(F2701,参照用!$P$2:$Q$55,2,0),
""
)</f>
        <v/>
      </c>
      <c r="K2701" s="20">
        <f t="shared" si="128"/>
        <v>60</v>
      </c>
    </row>
    <row r="2702" spans="1:11" x14ac:dyDescent="0.2">
      <c r="A2702" s="8">
        <f>IF(INDEX(中間シート!B$1:B$149,QUOTIENT(ROW(A2702)-2, 参照用!$J$12) + 3,1)&gt;0,
INDEX(中間シート!B$1:B$149,QUOTIENT(ROW(A2702)-2, 参照用!$J$12) + 3,1),
"")</f>
        <v>46048</v>
      </c>
      <c r="B2702" s="8" t="str">
        <f>IF(INDEX(中間シート!D$1:D$149,QUOTIENT(ROW(B2702)-2, 参照用!$J$12) + 3,1)&gt;0,
INDEX(中間シート!D$1:D$149,QUOTIENT(ROW(B2702)-2, 参照用!$J$12) + 3,1),
"")</f>
        <v>夜</v>
      </c>
      <c r="C2702" s="8" t="str">
        <f>INDEX(中間シート!$A$1:$AZ$149,MATCH(A2702&amp;B2702,中間シート!$A$1:$A$149,0),MATCH(C$1,中間シート!$A$2:$AZ$2,0))</f>
        <v/>
      </c>
      <c r="D2702" s="8" t="str">
        <f>INDEX(中間シート!$A$1:$AZ$149,MATCH($A2702&amp;$B2702,中間シート!$A$1:$A$149,0),MATCH(D$1,中間シート!$A$2:$AZ$2,0))</f>
        <v/>
      </c>
      <c r="E2702" t="str">
        <f>IF(
A2702="","",
VLOOKUP(MOD(ROW(A2702)-2, 参照用!$J$12) + 1,参照用!$N$1:$P$50,2,0)
)</f>
        <v>基礎指標</v>
      </c>
      <c r="F2702" t="str">
        <f xml:space="preserve">
IF(A2702="","",
VLOOKUP(MOD(ROW(A2702)-2, 参照用!$J$12) + 1,参照用!$N$1:$P$50,3,0)
)</f>
        <v>睡眠</v>
      </c>
      <c r="G2702">
        <f xml:space="preserve">
IF(A2702="","",
IFERROR(
INDEX(中間シート!$B:$CB,
MATCH(A2702&amp;B2702,中間シート!$A$1:$A$149,0),
MATCH(F2702,中間シート!$B$2:$CB$2,0)
),
"")
)</f>
        <v>0</v>
      </c>
      <c r="H2702">
        <f t="shared" si="126"/>
        <v>0</v>
      </c>
      <c r="I2702" t="str">
        <f t="shared" si="127"/>
        <v/>
      </c>
      <c r="J2702" t="str">
        <f xml:space="preserve">
_xlfn.SWITCH(E2702,
"良好サイン",H2702*VLOOKUP(F2702,参照用!$P$2:$Q$55,2,0),
"注意サイン",H2702*VLOOKUP(F2702,参照用!$P$2:$Q$55,2,0),
""
)</f>
        <v/>
      </c>
      <c r="K2702" s="20">
        <f t="shared" si="128"/>
        <v>60</v>
      </c>
    </row>
    <row r="2703" spans="1:11" x14ac:dyDescent="0.2">
      <c r="A2703" s="8">
        <f>IF(INDEX(中間シート!B$1:B$149,QUOTIENT(ROW(A2703)-2, 参照用!$J$12) + 3,1)&gt;0,
INDEX(中間シート!B$1:B$149,QUOTIENT(ROW(A2703)-2, 参照用!$J$12) + 3,1),
"")</f>
        <v>46048</v>
      </c>
      <c r="B2703" s="8" t="str">
        <f>IF(INDEX(中間シート!D$1:D$149,QUOTIENT(ROW(B2703)-2, 参照用!$J$12) + 3,1)&gt;0,
INDEX(中間シート!D$1:D$149,QUOTIENT(ROW(B2703)-2, 参照用!$J$12) + 3,1),
"")</f>
        <v>夜</v>
      </c>
      <c r="C2703" s="8" t="str">
        <f>INDEX(中間シート!$A$1:$AZ$149,MATCH(A2703&amp;B2703,中間シート!$A$1:$A$149,0),MATCH(C$1,中間シート!$A$2:$AZ$2,0))</f>
        <v/>
      </c>
      <c r="D2703" s="8" t="str">
        <f>INDEX(中間シート!$A$1:$AZ$149,MATCH($A2703&amp;$B2703,中間シート!$A$1:$A$149,0),MATCH(D$1,中間シート!$A$2:$AZ$2,0))</f>
        <v/>
      </c>
      <c r="E2703" t="str">
        <f>IF(
A2703="","",
VLOOKUP(MOD(ROW(A2703)-2, 参照用!$J$12) + 1,参照用!$N$1:$P$50,2,0)
)</f>
        <v>基礎指標</v>
      </c>
      <c r="F2703" t="str">
        <f xml:space="preserve">
IF(A2703="","",
VLOOKUP(MOD(ROW(A2703)-2, 参照用!$J$12) + 1,参照用!$N$1:$P$50,3,0)
)</f>
        <v>食事</v>
      </c>
      <c r="G2703">
        <f xml:space="preserve">
IF(A2703="","",
IFERROR(
INDEX(中間シート!$B:$CB,
MATCH(A2703&amp;B2703,中間シート!$A$1:$A$149,0),
MATCH(F2703,中間シート!$B$2:$CB$2,0)
),
"")
)</f>
        <v>0</v>
      </c>
      <c r="H2703">
        <f t="shared" si="126"/>
        <v>0</v>
      </c>
      <c r="I2703" t="str">
        <f t="shared" si="127"/>
        <v/>
      </c>
      <c r="J2703" t="str">
        <f xml:space="preserve">
_xlfn.SWITCH(E2703,
"良好サイン",H2703*VLOOKUP(F2703,参照用!$P$2:$Q$55,2,0),
"注意サイン",H2703*VLOOKUP(F2703,参照用!$P$2:$Q$55,2,0),
""
)</f>
        <v/>
      </c>
      <c r="K2703" s="20">
        <f t="shared" si="128"/>
        <v>60</v>
      </c>
    </row>
    <row r="2704" spans="1:11" x14ac:dyDescent="0.2">
      <c r="A2704" s="8">
        <f>IF(INDEX(中間シート!B$1:B$149,QUOTIENT(ROW(A2704)-2, 参照用!$J$12) + 3,1)&gt;0,
INDEX(中間シート!B$1:B$149,QUOTIENT(ROW(A2704)-2, 参照用!$J$12) + 3,1),
"")</f>
        <v>46048</v>
      </c>
      <c r="B2704" s="8" t="str">
        <f>IF(INDEX(中間シート!D$1:D$149,QUOTIENT(ROW(B2704)-2, 参照用!$J$12) + 3,1)&gt;0,
INDEX(中間シート!D$1:D$149,QUOTIENT(ROW(B2704)-2, 参照用!$J$12) + 3,1),
"")</f>
        <v>夜</v>
      </c>
      <c r="C2704" s="8" t="str">
        <f>INDEX(中間シート!$A$1:$AZ$149,MATCH(A2704&amp;B2704,中間シート!$A$1:$A$149,0),MATCH(C$1,中間シート!$A$2:$AZ$2,0))</f>
        <v/>
      </c>
      <c r="D2704" s="8" t="str">
        <f>INDEX(中間シート!$A$1:$AZ$149,MATCH($A2704&amp;$B2704,中間シート!$A$1:$A$149,0),MATCH(D$1,中間シート!$A$2:$AZ$2,0))</f>
        <v/>
      </c>
      <c r="E2704" t="str">
        <f>IF(
A2704="","",
VLOOKUP(MOD(ROW(A2704)-2, 参照用!$J$12) + 1,参照用!$N$1:$P$50,2,0)
)</f>
        <v>基礎指標</v>
      </c>
      <c r="F2704" t="str">
        <f xml:space="preserve">
IF(A2704="","",
VLOOKUP(MOD(ROW(A2704)-2, 参照用!$J$12) + 1,参照用!$N$1:$P$50,3,0)
)</f>
        <v>ストレス</v>
      </c>
      <c r="G2704">
        <f xml:space="preserve">
IF(A2704="","",
IFERROR(
INDEX(中間シート!$B:$CB,
MATCH(A2704&amp;B2704,中間シート!$A$1:$A$149,0),
MATCH(F2704,中間シート!$B$2:$CB$2,0)
),
"")
)</f>
        <v>0</v>
      </c>
      <c r="H2704">
        <f t="shared" si="126"/>
        <v>0</v>
      </c>
      <c r="I2704" t="str">
        <f t="shared" si="127"/>
        <v/>
      </c>
      <c r="J2704" t="str">
        <f xml:space="preserve">
_xlfn.SWITCH(E2704,
"良好サイン",H2704*VLOOKUP(F2704,参照用!$P$2:$Q$55,2,0),
"注意サイン",H2704*VLOOKUP(F2704,参照用!$P$2:$Q$55,2,0),
""
)</f>
        <v/>
      </c>
      <c r="K2704" s="20">
        <f t="shared" si="128"/>
        <v>60</v>
      </c>
    </row>
    <row r="2705" spans="1:11" x14ac:dyDescent="0.2">
      <c r="A2705" s="8">
        <f>IF(INDEX(中間シート!B$1:B$149,QUOTIENT(ROW(A2705)-2, 参照用!$J$12) + 3,1)&gt;0,
INDEX(中間シート!B$1:B$149,QUOTIENT(ROW(A2705)-2, 参照用!$J$12) + 3,1),
"")</f>
        <v>46048</v>
      </c>
      <c r="B2705" s="8" t="str">
        <f>IF(INDEX(中間シート!D$1:D$149,QUOTIENT(ROW(B2705)-2, 参照用!$J$12) + 3,1)&gt;0,
INDEX(中間シート!D$1:D$149,QUOTIENT(ROW(B2705)-2, 参照用!$J$12) + 3,1),
"")</f>
        <v>夜</v>
      </c>
      <c r="C2705" s="8" t="str">
        <f>INDEX(中間シート!$A$1:$AZ$149,MATCH(A2705&amp;B2705,中間シート!$A$1:$A$149,0),MATCH(C$1,中間シート!$A$2:$AZ$2,0))</f>
        <v/>
      </c>
      <c r="D2705" s="8" t="str">
        <f>INDEX(中間シート!$A$1:$AZ$149,MATCH($A2705&amp;$B2705,中間シート!$A$1:$A$149,0),MATCH(D$1,中間シート!$A$2:$AZ$2,0))</f>
        <v/>
      </c>
      <c r="E2705" t="str">
        <f>IF(
A2705="","",
VLOOKUP(MOD(ROW(A2705)-2, 参照用!$J$12) + 1,参照用!$N$1:$P$50,2,0)
)</f>
        <v>良好サイン</v>
      </c>
      <c r="F2705" t="str">
        <f xml:space="preserve">
IF(A2705="","",
VLOOKUP(MOD(ROW(A2705)-2, 参照用!$J$12) + 1,参照用!$N$1:$P$50,3,0)
)</f>
        <v>プラス思考</v>
      </c>
      <c r="G2705">
        <f xml:space="preserve">
IF(A2705="","",
IFERROR(
INDEX(中間シート!$B:$CB,
MATCH(A2705&amp;B2705,中間シート!$A$1:$A$149,0),
MATCH(F2705,中間シート!$B$2:$CB$2,0)
),
"")
)</f>
        <v>0</v>
      </c>
      <c r="H2705">
        <f t="shared" si="126"/>
        <v>0</v>
      </c>
      <c r="I2705" t="str">
        <f t="shared" si="127"/>
        <v/>
      </c>
      <c r="J2705">
        <f xml:space="preserve">
_xlfn.SWITCH(E2705,
"良好サイン",H2705*VLOOKUP(F2705,参照用!$P$2:$Q$55,2,0),
"注意サイン",H2705*VLOOKUP(F2705,参照用!$P$2:$Q$55,2,0),
""
)</f>
        <v>0</v>
      </c>
      <c r="K2705" s="20">
        <f t="shared" si="128"/>
        <v>60</v>
      </c>
    </row>
    <row r="2706" spans="1:11" x14ac:dyDescent="0.2">
      <c r="A2706" s="8">
        <f>IF(INDEX(中間シート!B$1:B$149,QUOTIENT(ROW(A2706)-2, 参照用!$J$12) + 3,1)&gt;0,
INDEX(中間シート!B$1:B$149,QUOTIENT(ROW(A2706)-2, 参照用!$J$12) + 3,1),
"")</f>
        <v>46048</v>
      </c>
      <c r="B2706" s="8" t="str">
        <f>IF(INDEX(中間シート!D$1:D$149,QUOTIENT(ROW(B2706)-2, 参照用!$J$12) + 3,1)&gt;0,
INDEX(中間シート!D$1:D$149,QUOTIENT(ROW(B2706)-2, 参照用!$J$12) + 3,1),
"")</f>
        <v>夜</v>
      </c>
      <c r="C2706" s="8" t="str">
        <f>INDEX(中間シート!$A$1:$AZ$149,MATCH(A2706&amp;B2706,中間シート!$A$1:$A$149,0),MATCH(C$1,中間シート!$A$2:$AZ$2,0))</f>
        <v/>
      </c>
      <c r="D2706" s="8" t="str">
        <f>INDEX(中間シート!$A$1:$AZ$149,MATCH($A2706&amp;$B2706,中間シート!$A$1:$A$149,0),MATCH(D$1,中間シート!$A$2:$AZ$2,0))</f>
        <v/>
      </c>
      <c r="E2706" t="str">
        <f>IF(
A2706="","",
VLOOKUP(MOD(ROW(A2706)-2, 参照用!$J$12) + 1,参照用!$N$1:$P$50,2,0)
)</f>
        <v>良好サイン</v>
      </c>
      <c r="F2706" t="str">
        <f xml:space="preserve">
IF(A2706="","",
VLOOKUP(MOD(ROW(A2706)-2, 参照用!$J$12) + 1,参照用!$N$1:$P$50,3,0)
)</f>
        <v>元気</v>
      </c>
      <c r="G2706">
        <f xml:space="preserve">
IF(A2706="","",
IFERROR(
INDEX(中間シート!$B:$CB,
MATCH(A2706&amp;B2706,中間シート!$A$1:$A$149,0),
MATCH(F2706,中間シート!$B$2:$CB$2,0)
),
"")
)</f>
        <v>0</v>
      </c>
      <c r="H2706">
        <f t="shared" si="126"/>
        <v>0</v>
      </c>
      <c r="I2706" t="str">
        <f t="shared" si="127"/>
        <v/>
      </c>
      <c r="J2706">
        <f xml:space="preserve">
_xlfn.SWITCH(E2706,
"良好サイン",H2706*VLOOKUP(F2706,参照用!$P$2:$Q$55,2,0),
"注意サイン",H2706*VLOOKUP(F2706,参照用!$P$2:$Q$55,2,0),
""
)</f>
        <v>0</v>
      </c>
      <c r="K2706" s="20">
        <f t="shared" si="128"/>
        <v>60</v>
      </c>
    </row>
    <row r="2707" spans="1:11" x14ac:dyDescent="0.2">
      <c r="A2707" s="8">
        <f>IF(INDEX(中間シート!B$1:B$149,QUOTIENT(ROW(A2707)-2, 参照用!$J$12) + 3,1)&gt;0,
INDEX(中間シート!B$1:B$149,QUOTIENT(ROW(A2707)-2, 参照用!$J$12) + 3,1),
"")</f>
        <v>46048</v>
      </c>
      <c r="B2707" s="8" t="str">
        <f>IF(INDEX(中間シート!D$1:D$149,QUOTIENT(ROW(B2707)-2, 参照用!$J$12) + 3,1)&gt;0,
INDEX(中間シート!D$1:D$149,QUOTIENT(ROW(B2707)-2, 参照用!$J$12) + 3,1),
"")</f>
        <v>夜</v>
      </c>
      <c r="C2707" s="8" t="str">
        <f>INDEX(中間シート!$A$1:$AZ$149,MATCH(A2707&amp;B2707,中間シート!$A$1:$A$149,0),MATCH(C$1,中間シート!$A$2:$AZ$2,0))</f>
        <v/>
      </c>
      <c r="D2707" s="8" t="str">
        <f>INDEX(中間シート!$A$1:$AZ$149,MATCH($A2707&amp;$B2707,中間シート!$A$1:$A$149,0),MATCH(D$1,中間シート!$A$2:$AZ$2,0))</f>
        <v/>
      </c>
      <c r="E2707" t="str">
        <f>IF(
A2707="","",
VLOOKUP(MOD(ROW(A2707)-2, 参照用!$J$12) + 1,参照用!$N$1:$P$50,2,0)
)</f>
        <v>良好サイン</v>
      </c>
      <c r="F2707" t="str">
        <f xml:space="preserve">
IF(A2707="","",
VLOOKUP(MOD(ROW(A2707)-2, 参照用!$J$12) + 1,参照用!$N$1:$P$50,3,0)
)</f>
        <v>やる気あり</v>
      </c>
      <c r="G2707">
        <f xml:space="preserve">
IF(A2707="","",
IFERROR(
INDEX(中間シート!$B:$CB,
MATCH(A2707&amp;B2707,中間シート!$A$1:$A$149,0),
MATCH(F2707,中間シート!$B$2:$CB$2,0)
),
"")
)</f>
        <v>0</v>
      </c>
      <c r="H2707">
        <f t="shared" si="126"/>
        <v>0</v>
      </c>
      <c r="I2707" t="str">
        <f t="shared" si="127"/>
        <v/>
      </c>
      <c r="J2707">
        <f xml:space="preserve">
_xlfn.SWITCH(E2707,
"良好サイン",H2707*VLOOKUP(F2707,参照用!$P$2:$Q$55,2,0),
"注意サイン",H2707*VLOOKUP(F2707,参照用!$P$2:$Q$55,2,0),
""
)</f>
        <v>0</v>
      </c>
      <c r="K2707" s="20">
        <f t="shared" si="128"/>
        <v>60</v>
      </c>
    </row>
    <row r="2708" spans="1:11" x14ac:dyDescent="0.2">
      <c r="A2708" s="8">
        <f>IF(INDEX(中間シート!B$1:B$149,QUOTIENT(ROW(A2708)-2, 参照用!$J$12) + 3,1)&gt;0,
INDEX(中間シート!B$1:B$149,QUOTIENT(ROW(A2708)-2, 参照用!$J$12) + 3,1),
"")</f>
        <v>46048</v>
      </c>
      <c r="B2708" s="8" t="str">
        <f>IF(INDEX(中間シート!D$1:D$149,QUOTIENT(ROW(B2708)-2, 参照用!$J$12) + 3,1)&gt;0,
INDEX(中間シート!D$1:D$149,QUOTIENT(ROW(B2708)-2, 参照用!$J$12) + 3,1),
"")</f>
        <v>夜</v>
      </c>
      <c r="C2708" s="8" t="str">
        <f>INDEX(中間シート!$A$1:$AZ$149,MATCH(A2708&amp;B2708,中間シート!$A$1:$A$149,0),MATCH(C$1,中間シート!$A$2:$AZ$2,0))</f>
        <v/>
      </c>
      <c r="D2708" s="8" t="str">
        <f>INDEX(中間シート!$A$1:$AZ$149,MATCH($A2708&amp;$B2708,中間シート!$A$1:$A$149,0),MATCH(D$1,中間シート!$A$2:$AZ$2,0))</f>
        <v/>
      </c>
      <c r="E2708" t="str">
        <f>IF(
A2708="","",
VLOOKUP(MOD(ROW(A2708)-2, 参照用!$J$12) + 1,参照用!$N$1:$P$50,2,0)
)</f>
        <v>良好サイン</v>
      </c>
      <c r="F2708" t="str">
        <f xml:space="preserve">
IF(A2708="","",
VLOOKUP(MOD(ROW(A2708)-2, 参照用!$J$12) + 1,参照用!$N$1:$P$50,3,0)
)</f>
        <v>心に余裕</v>
      </c>
      <c r="G2708">
        <f xml:space="preserve">
IF(A2708="","",
IFERROR(
INDEX(中間シート!$B:$CB,
MATCH(A2708&amp;B2708,中間シート!$A$1:$A$149,0),
MATCH(F2708,中間シート!$B$2:$CB$2,0)
),
"")
)</f>
        <v>0</v>
      </c>
      <c r="H2708">
        <f t="shared" si="126"/>
        <v>0</v>
      </c>
      <c r="I2708" t="str">
        <f t="shared" si="127"/>
        <v/>
      </c>
      <c r="J2708">
        <f xml:space="preserve">
_xlfn.SWITCH(E2708,
"良好サイン",H2708*VLOOKUP(F2708,参照用!$P$2:$Q$55,2,0),
"注意サイン",H2708*VLOOKUP(F2708,参照用!$P$2:$Q$55,2,0),
""
)</f>
        <v>0</v>
      </c>
      <c r="K2708" s="20">
        <f t="shared" si="128"/>
        <v>60</v>
      </c>
    </row>
    <row r="2709" spans="1:11" x14ac:dyDescent="0.2">
      <c r="A2709" s="8">
        <f>IF(INDEX(中間シート!B$1:B$149,QUOTIENT(ROW(A2709)-2, 参照用!$J$12) + 3,1)&gt;0,
INDEX(中間シート!B$1:B$149,QUOTIENT(ROW(A2709)-2, 参照用!$J$12) + 3,1),
"")</f>
        <v>46048</v>
      </c>
      <c r="B2709" s="8" t="str">
        <f>IF(INDEX(中間シート!D$1:D$149,QUOTIENT(ROW(B2709)-2, 参照用!$J$12) + 3,1)&gt;0,
INDEX(中間シート!D$1:D$149,QUOTIENT(ROW(B2709)-2, 参照用!$J$12) + 3,1),
"")</f>
        <v>夜</v>
      </c>
      <c r="C2709" s="8" t="str">
        <f>INDEX(中間シート!$A$1:$AZ$149,MATCH(A2709&amp;B2709,中間シート!$A$1:$A$149,0),MATCH(C$1,中間シート!$A$2:$AZ$2,0))</f>
        <v/>
      </c>
      <c r="D2709" s="8" t="str">
        <f>INDEX(中間シート!$A$1:$AZ$149,MATCH($A2709&amp;$B2709,中間シート!$A$1:$A$149,0),MATCH(D$1,中間シート!$A$2:$AZ$2,0))</f>
        <v/>
      </c>
      <c r="E2709" t="str">
        <f>IF(
A2709="","",
VLOOKUP(MOD(ROW(A2709)-2, 参照用!$J$12) + 1,参照用!$N$1:$P$50,2,0)
)</f>
        <v>良好サイン</v>
      </c>
      <c r="F2709" t="str">
        <f xml:space="preserve">
IF(A2709="","",
VLOOKUP(MOD(ROW(A2709)-2, 参照用!$J$12) + 1,参照用!$N$1:$P$50,3,0)
)</f>
        <v>イキイキ</v>
      </c>
      <c r="G2709">
        <f xml:space="preserve">
IF(A2709="","",
IFERROR(
INDEX(中間シート!$B:$CB,
MATCH(A2709&amp;B2709,中間シート!$A$1:$A$149,0),
MATCH(F2709,中間シート!$B$2:$CB$2,0)
),
"")
)</f>
        <v>0</v>
      </c>
      <c r="H2709">
        <f t="shared" si="126"/>
        <v>0</v>
      </c>
      <c r="I2709" t="str">
        <f t="shared" si="127"/>
        <v/>
      </c>
      <c r="J2709">
        <f xml:space="preserve">
_xlfn.SWITCH(E2709,
"良好サイン",H2709*VLOOKUP(F2709,参照用!$P$2:$Q$55,2,0),
"注意サイン",H2709*VLOOKUP(F2709,参照用!$P$2:$Q$55,2,0),
""
)</f>
        <v>0</v>
      </c>
      <c r="K2709" s="20">
        <f t="shared" si="128"/>
        <v>60</v>
      </c>
    </row>
    <row r="2710" spans="1:11" x14ac:dyDescent="0.2">
      <c r="A2710" s="8">
        <f>IF(INDEX(中間シート!B$1:B$149,QUOTIENT(ROW(A2710)-2, 参照用!$J$12) + 3,1)&gt;0,
INDEX(中間シート!B$1:B$149,QUOTIENT(ROW(A2710)-2, 参照用!$J$12) + 3,1),
"")</f>
        <v>46048</v>
      </c>
      <c r="B2710" s="8" t="str">
        <f>IF(INDEX(中間シート!D$1:D$149,QUOTIENT(ROW(B2710)-2, 参照用!$J$12) + 3,1)&gt;0,
INDEX(中間シート!D$1:D$149,QUOTIENT(ROW(B2710)-2, 参照用!$J$12) + 3,1),
"")</f>
        <v>夜</v>
      </c>
      <c r="C2710" s="8" t="str">
        <f>INDEX(中間シート!$A$1:$AZ$149,MATCH(A2710&amp;B2710,中間シート!$A$1:$A$149,0),MATCH(C$1,中間シート!$A$2:$AZ$2,0))</f>
        <v/>
      </c>
      <c r="D2710" s="8" t="str">
        <f>INDEX(中間シート!$A$1:$AZ$149,MATCH($A2710&amp;$B2710,中間シート!$A$1:$A$149,0),MATCH(D$1,中間シート!$A$2:$AZ$2,0))</f>
        <v/>
      </c>
      <c r="E2710" t="str">
        <f>IF(
A2710="","",
VLOOKUP(MOD(ROW(A2710)-2, 参照用!$J$12) + 1,参照用!$N$1:$P$50,2,0)
)</f>
        <v>良好サイン</v>
      </c>
      <c r="F2710" t="str">
        <f xml:space="preserve">
IF(A2710="","",
VLOOKUP(MOD(ROW(A2710)-2, 参照用!$J$12) + 1,参照用!$N$1:$P$50,3,0)
)</f>
        <v>活動的</v>
      </c>
      <c r="G2710">
        <f xml:space="preserve">
IF(A2710="","",
IFERROR(
INDEX(中間シート!$B:$CB,
MATCH(A2710&amp;B2710,中間シート!$A$1:$A$149,0),
MATCH(F2710,中間シート!$B$2:$CB$2,0)
),
"")
)</f>
        <v>0</v>
      </c>
      <c r="H2710">
        <f t="shared" si="126"/>
        <v>0</v>
      </c>
      <c r="I2710" t="str">
        <f t="shared" si="127"/>
        <v/>
      </c>
      <c r="J2710">
        <f xml:space="preserve">
_xlfn.SWITCH(E2710,
"良好サイン",H2710*VLOOKUP(F2710,参照用!$P$2:$Q$55,2,0),
"注意サイン",H2710*VLOOKUP(F2710,参照用!$P$2:$Q$55,2,0),
""
)</f>
        <v>0</v>
      </c>
      <c r="K2710" s="20">
        <f t="shared" si="128"/>
        <v>60</v>
      </c>
    </row>
    <row r="2711" spans="1:11" x14ac:dyDescent="0.2">
      <c r="A2711" s="8">
        <f>IF(INDEX(中間シート!B$1:B$149,QUOTIENT(ROW(A2711)-2, 参照用!$J$12) + 3,1)&gt;0,
INDEX(中間シート!B$1:B$149,QUOTIENT(ROW(A2711)-2, 参照用!$J$12) + 3,1),
"")</f>
        <v>46048</v>
      </c>
      <c r="B2711" s="8" t="str">
        <f>IF(INDEX(中間シート!D$1:D$149,QUOTIENT(ROW(B2711)-2, 参照用!$J$12) + 3,1)&gt;0,
INDEX(中間シート!D$1:D$149,QUOTIENT(ROW(B2711)-2, 参照用!$J$12) + 3,1),
"")</f>
        <v>夜</v>
      </c>
      <c r="C2711" s="8" t="str">
        <f>INDEX(中間シート!$A$1:$AZ$149,MATCH(A2711&amp;B2711,中間シート!$A$1:$A$149,0),MATCH(C$1,中間シート!$A$2:$AZ$2,0))</f>
        <v/>
      </c>
      <c r="D2711" s="8" t="str">
        <f>INDEX(中間シート!$A$1:$AZ$149,MATCH($A2711&amp;$B2711,中間シート!$A$1:$A$149,0),MATCH(D$1,中間シート!$A$2:$AZ$2,0))</f>
        <v/>
      </c>
      <c r="E2711" t="str">
        <f>IF(
A2711="","",
VLOOKUP(MOD(ROW(A2711)-2, 参照用!$J$12) + 1,参照用!$N$1:$P$50,2,0)
)</f>
        <v>注意サイン</v>
      </c>
      <c r="F2711" t="str">
        <f xml:space="preserve">
IF(A2711="","",
VLOOKUP(MOD(ROW(A2711)-2, 参照用!$J$12) + 1,参照用!$N$1:$P$50,3,0)
)</f>
        <v>ため息が増加</v>
      </c>
      <c r="G2711">
        <f xml:space="preserve">
IF(A2711="","",
IFERROR(
INDEX(中間シート!$B:$CB,
MATCH(A2711&amp;B2711,中間シート!$A$1:$A$149,0),
MATCH(F2711,中間シート!$B$2:$CB$2,0)
),
"")
)</f>
        <v>0</v>
      </c>
      <c r="H2711">
        <f t="shared" si="126"/>
        <v>0</v>
      </c>
      <c r="I2711" t="str">
        <f t="shared" si="127"/>
        <v/>
      </c>
      <c r="J2711">
        <f xml:space="preserve">
_xlfn.SWITCH(E2711,
"良好サイン",H2711*VLOOKUP(F2711,参照用!$P$2:$Q$55,2,0),
"注意サイン",H2711*VLOOKUP(F2711,参照用!$P$2:$Q$55,2,0),
""
)</f>
        <v>0</v>
      </c>
      <c r="K2711" s="20">
        <f t="shared" si="128"/>
        <v>60</v>
      </c>
    </row>
    <row r="2712" spans="1:11" x14ac:dyDescent="0.2">
      <c r="A2712" s="8">
        <f>IF(INDEX(中間シート!B$1:B$149,QUOTIENT(ROW(A2712)-2, 参照用!$J$12) + 3,1)&gt;0,
INDEX(中間シート!B$1:B$149,QUOTIENT(ROW(A2712)-2, 参照用!$J$12) + 3,1),
"")</f>
        <v>46048</v>
      </c>
      <c r="B2712" s="8" t="str">
        <f>IF(INDEX(中間シート!D$1:D$149,QUOTIENT(ROW(B2712)-2, 参照用!$J$12) + 3,1)&gt;0,
INDEX(中間シート!D$1:D$149,QUOTIENT(ROW(B2712)-2, 参照用!$J$12) + 3,1),
"")</f>
        <v>夜</v>
      </c>
      <c r="C2712" s="8" t="str">
        <f>INDEX(中間シート!$A$1:$AZ$149,MATCH(A2712&amp;B2712,中間シート!$A$1:$A$149,0),MATCH(C$1,中間シート!$A$2:$AZ$2,0))</f>
        <v/>
      </c>
      <c r="D2712" s="8" t="str">
        <f>INDEX(中間シート!$A$1:$AZ$149,MATCH($A2712&amp;$B2712,中間シート!$A$1:$A$149,0),MATCH(D$1,中間シート!$A$2:$AZ$2,0))</f>
        <v/>
      </c>
      <c r="E2712" t="str">
        <f>IF(
A2712="","",
VLOOKUP(MOD(ROW(A2712)-2, 参照用!$J$12) + 1,参照用!$N$1:$P$50,2,0)
)</f>
        <v>注意サイン</v>
      </c>
      <c r="F2712" t="str">
        <f xml:space="preserve">
IF(A2712="","",
VLOOKUP(MOD(ROW(A2712)-2, 参照用!$J$12) + 1,参照用!$N$1:$P$50,3,0)
)</f>
        <v>もやもや</v>
      </c>
      <c r="G2712">
        <f xml:space="preserve">
IF(A2712="","",
IFERROR(
INDEX(中間シート!$B:$CB,
MATCH(A2712&amp;B2712,中間シート!$A$1:$A$149,0),
MATCH(F2712,中間シート!$B$2:$CB$2,0)
),
"")
)</f>
        <v>0</v>
      </c>
      <c r="H2712">
        <f t="shared" si="126"/>
        <v>0</v>
      </c>
      <c r="I2712" t="str">
        <f t="shared" si="127"/>
        <v/>
      </c>
      <c r="J2712">
        <f xml:space="preserve">
_xlfn.SWITCH(E2712,
"良好サイン",H2712*VLOOKUP(F2712,参照用!$P$2:$Q$55,2,0),
"注意サイン",H2712*VLOOKUP(F2712,参照用!$P$2:$Q$55,2,0),
""
)</f>
        <v>0</v>
      </c>
      <c r="K2712" s="20">
        <f t="shared" si="128"/>
        <v>60</v>
      </c>
    </row>
    <row r="2713" spans="1:11" x14ac:dyDescent="0.2">
      <c r="A2713" s="8">
        <f>IF(INDEX(中間シート!B$1:B$149,QUOTIENT(ROW(A2713)-2, 参照用!$J$12) + 3,1)&gt;0,
INDEX(中間シート!B$1:B$149,QUOTIENT(ROW(A2713)-2, 参照用!$J$12) + 3,1),
"")</f>
        <v>46048</v>
      </c>
      <c r="B2713" s="8" t="str">
        <f>IF(INDEX(中間シート!D$1:D$149,QUOTIENT(ROW(B2713)-2, 参照用!$J$12) + 3,1)&gt;0,
INDEX(中間シート!D$1:D$149,QUOTIENT(ROW(B2713)-2, 参照用!$J$12) + 3,1),
"")</f>
        <v>夜</v>
      </c>
      <c r="C2713" s="8" t="str">
        <f>INDEX(中間シート!$A$1:$AZ$149,MATCH(A2713&amp;B2713,中間シート!$A$1:$A$149,0),MATCH(C$1,中間シート!$A$2:$AZ$2,0))</f>
        <v/>
      </c>
      <c r="D2713" s="8" t="str">
        <f>INDEX(中間シート!$A$1:$AZ$149,MATCH($A2713&amp;$B2713,中間シート!$A$1:$A$149,0),MATCH(D$1,中間シート!$A$2:$AZ$2,0))</f>
        <v/>
      </c>
      <c r="E2713" t="str">
        <f>IF(
A2713="","",
VLOOKUP(MOD(ROW(A2713)-2, 参照用!$J$12) + 1,参照用!$N$1:$P$50,2,0)
)</f>
        <v>注意サイン</v>
      </c>
      <c r="F2713" t="str">
        <f xml:space="preserve">
IF(A2713="","",
VLOOKUP(MOD(ROW(A2713)-2, 参照用!$J$12) + 1,参照用!$N$1:$P$50,3,0)
)</f>
        <v>だるい</v>
      </c>
      <c r="G2713">
        <f xml:space="preserve">
IF(A2713="","",
IFERROR(
INDEX(中間シート!$B:$CB,
MATCH(A2713&amp;B2713,中間シート!$A$1:$A$149,0),
MATCH(F2713,中間シート!$B$2:$CB$2,0)
),
"")
)</f>
        <v>0</v>
      </c>
      <c r="H2713">
        <f t="shared" si="126"/>
        <v>0</v>
      </c>
      <c r="I2713" t="str">
        <f t="shared" si="127"/>
        <v/>
      </c>
      <c r="J2713">
        <f xml:space="preserve">
_xlfn.SWITCH(E2713,
"良好サイン",H2713*VLOOKUP(F2713,参照用!$P$2:$Q$55,2,0),
"注意サイン",H2713*VLOOKUP(F2713,参照用!$P$2:$Q$55,2,0),
""
)</f>
        <v>0</v>
      </c>
      <c r="K2713" s="20">
        <f t="shared" si="128"/>
        <v>60</v>
      </c>
    </row>
    <row r="2714" spans="1:11" x14ac:dyDescent="0.2">
      <c r="A2714" s="8">
        <f>IF(INDEX(中間シート!B$1:B$149,QUOTIENT(ROW(A2714)-2, 参照用!$J$12) + 3,1)&gt;0,
INDEX(中間シート!B$1:B$149,QUOTIENT(ROW(A2714)-2, 参照用!$J$12) + 3,1),
"")</f>
        <v>46048</v>
      </c>
      <c r="B2714" s="8" t="str">
        <f>IF(INDEX(中間シート!D$1:D$149,QUOTIENT(ROW(B2714)-2, 参照用!$J$12) + 3,1)&gt;0,
INDEX(中間シート!D$1:D$149,QUOTIENT(ROW(B2714)-2, 参照用!$J$12) + 3,1),
"")</f>
        <v>夜</v>
      </c>
      <c r="C2714" s="8" t="str">
        <f>INDEX(中間シート!$A$1:$AZ$149,MATCH(A2714&amp;B2714,中間シート!$A$1:$A$149,0),MATCH(C$1,中間シート!$A$2:$AZ$2,0))</f>
        <v/>
      </c>
      <c r="D2714" s="8" t="str">
        <f>INDEX(中間シート!$A$1:$AZ$149,MATCH($A2714&amp;$B2714,中間シート!$A$1:$A$149,0),MATCH(D$1,中間シート!$A$2:$AZ$2,0))</f>
        <v/>
      </c>
      <c r="E2714" t="str">
        <f>IF(
A2714="","",
VLOOKUP(MOD(ROW(A2714)-2, 参照用!$J$12) + 1,参照用!$N$1:$P$50,2,0)
)</f>
        <v>注意サイン</v>
      </c>
      <c r="F2714" t="str">
        <f xml:space="preserve">
IF(A2714="","",
VLOOKUP(MOD(ROW(A2714)-2, 参照用!$J$12) + 1,参照用!$N$1:$P$50,3,0)
)</f>
        <v>ぼーっとする</v>
      </c>
      <c r="G2714">
        <f xml:space="preserve">
IF(A2714="","",
IFERROR(
INDEX(中間シート!$B:$CB,
MATCH(A2714&amp;B2714,中間シート!$A$1:$A$149,0),
MATCH(F2714,中間シート!$B$2:$CB$2,0)
),
"")
)</f>
        <v>0</v>
      </c>
      <c r="H2714">
        <f t="shared" si="126"/>
        <v>0</v>
      </c>
      <c r="I2714" t="str">
        <f t="shared" si="127"/>
        <v/>
      </c>
      <c r="J2714">
        <f xml:space="preserve">
_xlfn.SWITCH(E2714,
"良好サイン",H2714*VLOOKUP(F2714,参照用!$P$2:$Q$55,2,0),
"注意サイン",H2714*VLOOKUP(F2714,参照用!$P$2:$Q$55,2,0),
""
)</f>
        <v>0</v>
      </c>
      <c r="K2714" s="20">
        <f t="shared" si="128"/>
        <v>60</v>
      </c>
    </row>
    <row r="2715" spans="1:11" x14ac:dyDescent="0.2">
      <c r="A2715" s="8">
        <f>IF(INDEX(中間シート!B$1:B$149,QUOTIENT(ROW(A2715)-2, 参照用!$J$12) + 3,1)&gt;0,
INDEX(中間シート!B$1:B$149,QUOTIENT(ROW(A2715)-2, 参照用!$J$12) + 3,1),
"")</f>
        <v>46048</v>
      </c>
      <c r="B2715" s="8" t="str">
        <f>IF(INDEX(中間シート!D$1:D$149,QUOTIENT(ROW(B2715)-2, 参照用!$J$12) + 3,1)&gt;0,
INDEX(中間シート!D$1:D$149,QUOTIENT(ROW(B2715)-2, 参照用!$J$12) + 3,1),
"")</f>
        <v>夜</v>
      </c>
      <c r="C2715" s="8" t="str">
        <f>INDEX(中間シート!$A$1:$AZ$149,MATCH(A2715&amp;B2715,中間シート!$A$1:$A$149,0),MATCH(C$1,中間シート!$A$2:$AZ$2,0))</f>
        <v/>
      </c>
      <c r="D2715" s="8" t="str">
        <f>INDEX(中間シート!$A$1:$AZ$149,MATCH($A2715&amp;$B2715,中間シート!$A$1:$A$149,0),MATCH(D$1,中間シート!$A$2:$AZ$2,0))</f>
        <v/>
      </c>
      <c r="E2715" t="str">
        <f>IF(
A2715="","",
VLOOKUP(MOD(ROW(A2715)-2, 参照用!$J$12) + 1,参照用!$N$1:$P$50,2,0)
)</f>
        <v>注意サイン</v>
      </c>
      <c r="F2715" t="str">
        <f xml:space="preserve">
IF(A2715="","",
VLOOKUP(MOD(ROW(A2715)-2, 参照用!$J$12) + 1,参照用!$N$1:$P$50,3,0)
)</f>
        <v>協調性が低下</v>
      </c>
      <c r="G2715">
        <f xml:space="preserve">
IF(A2715="","",
IFERROR(
INDEX(中間シート!$B:$CB,
MATCH(A2715&amp;B2715,中間シート!$A$1:$A$149,0),
MATCH(F2715,中間シート!$B$2:$CB$2,0)
),
"")
)</f>
        <v>0</v>
      </c>
      <c r="H2715">
        <f t="shared" si="126"/>
        <v>0</v>
      </c>
      <c r="I2715" t="str">
        <f t="shared" si="127"/>
        <v/>
      </c>
      <c r="J2715">
        <f xml:space="preserve">
_xlfn.SWITCH(E2715,
"良好サイン",H2715*VLOOKUP(F2715,参照用!$P$2:$Q$55,2,0),
"注意サイン",H2715*VLOOKUP(F2715,参照用!$P$2:$Q$55,2,0),
""
)</f>
        <v>0</v>
      </c>
      <c r="K2715" s="20">
        <f t="shared" si="128"/>
        <v>60</v>
      </c>
    </row>
    <row r="2716" spans="1:11" x14ac:dyDescent="0.2">
      <c r="A2716" s="8">
        <f>IF(INDEX(中間シート!B$1:B$149,QUOTIENT(ROW(A2716)-2, 参照用!$J$12) + 3,1)&gt;0,
INDEX(中間シート!B$1:B$149,QUOTIENT(ROW(A2716)-2, 参照用!$J$12) + 3,1),
"")</f>
        <v>46048</v>
      </c>
      <c r="B2716" s="8" t="str">
        <f>IF(INDEX(中間シート!D$1:D$149,QUOTIENT(ROW(B2716)-2, 参照用!$J$12) + 3,1)&gt;0,
INDEX(中間シート!D$1:D$149,QUOTIENT(ROW(B2716)-2, 参照用!$J$12) + 3,1),
"")</f>
        <v>夜</v>
      </c>
      <c r="C2716" s="8" t="str">
        <f>INDEX(中間シート!$A$1:$AZ$149,MATCH(A2716&amp;B2716,中間シート!$A$1:$A$149,0),MATCH(C$1,中間シート!$A$2:$AZ$2,0))</f>
        <v/>
      </c>
      <c r="D2716" s="8" t="str">
        <f>INDEX(中間シート!$A$1:$AZ$149,MATCH($A2716&amp;$B2716,中間シート!$A$1:$A$149,0),MATCH(D$1,中間シート!$A$2:$AZ$2,0))</f>
        <v/>
      </c>
      <c r="E2716" t="str">
        <f>IF(
A2716="","",
VLOOKUP(MOD(ROW(A2716)-2, 参照用!$J$12) + 1,参照用!$N$1:$P$50,2,0)
)</f>
        <v>注意サイン</v>
      </c>
      <c r="F2716" t="str">
        <f xml:space="preserve">
IF(A2716="","",
VLOOKUP(MOD(ROW(A2716)-2, 参照用!$J$12) + 1,参照用!$N$1:$P$50,3,0)
)</f>
        <v>憂鬱</v>
      </c>
      <c r="G2716">
        <f xml:space="preserve">
IF(A2716="","",
IFERROR(
INDEX(中間シート!$B:$CB,
MATCH(A2716&amp;B2716,中間シート!$A$1:$A$149,0),
MATCH(F2716,中間シート!$B$2:$CB$2,0)
),
"")
)</f>
        <v>0</v>
      </c>
      <c r="H2716">
        <f t="shared" si="126"/>
        <v>0</v>
      </c>
      <c r="I2716" t="str">
        <f t="shared" si="127"/>
        <v/>
      </c>
      <c r="J2716">
        <f xml:space="preserve">
_xlfn.SWITCH(E2716,
"良好サイン",H2716*VLOOKUP(F2716,参照用!$P$2:$Q$55,2,0),
"注意サイン",H2716*VLOOKUP(F2716,参照用!$P$2:$Q$55,2,0),
""
)</f>
        <v>0</v>
      </c>
      <c r="K2716" s="20">
        <f t="shared" si="128"/>
        <v>60</v>
      </c>
    </row>
    <row r="2717" spans="1:11" x14ac:dyDescent="0.2">
      <c r="A2717" s="8">
        <f>IF(INDEX(中間シート!B$1:B$149,QUOTIENT(ROW(A2717)-2, 参照用!$J$12) + 3,1)&gt;0,
INDEX(中間シート!B$1:B$149,QUOTIENT(ROW(A2717)-2, 参照用!$J$12) + 3,1),
"")</f>
        <v>46048</v>
      </c>
      <c r="B2717" s="8" t="str">
        <f>IF(INDEX(中間シート!D$1:D$149,QUOTIENT(ROW(B2717)-2, 参照用!$J$12) + 3,1)&gt;0,
INDEX(中間シート!D$1:D$149,QUOTIENT(ROW(B2717)-2, 参照用!$J$12) + 3,1),
"")</f>
        <v>夜</v>
      </c>
      <c r="C2717" s="8" t="str">
        <f>INDEX(中間シート!$A$1:$AZ$149,MATCH(A2717&amp;B2717,中間シート!$A$1:$A$149,0),MATCH(C$1,中間シート!$A$2:$AZ$2,0))</f>
        <v/>
      </c>
      <c r="D2717" s="8" t="str">
        <f>INDEX(中間シート!$A$1:$AZ$149,MATCH($A2717&amp;$B2717,中間シート!$A$1:$A$149,0),MATCH(D$1,中間シート!$A$2:$AZ$2,0))</f>
        <v/>
      </c>
      <c r="E2717" t="str">
        <f>IF(
A2717="","",
VLOOKUP(MOD(ROW(A2717)-2, 参照用!$J$12) + 1,参照用!$N$1:$P$50,2,0)
)</f>
        <v>注意サイン</v>
      </c>
      <c r="F2717" t="str">
        <f xml:space="preserve">
IF(A2717="","",
VLOOKUP(MOD(ROW(A2717)-2, 参照用!$J$12) + 1,参照用!$N$1:$P$50,3,0)
)</f>
        <v>やる気が無い</v>
      </c>
      <c r="G2717">
        <f xml:space="preserve">
IF(A2717="","",
IFERROR(
INDEX(中間シート!$B:$CB,
MATCH(A2717&amp;B2717,中間シート!$A$1:$A$149,0),
MATCH(F2717,中間シート!$B$2:$CB$2,0)
),
"")
)</f>
        <v>0</v>
      </c>
      <c r="H2717">
        <f t="shared" si="126"/>
        <v>0</v>
      </c>
      <c r="I2717" t="str">
        <f t="shared" si="127"/>
        <v/>
      </c>
      <c r="J2717">
        <f xml:space="preserve">
_xlfn.SWITCH(E2717,
"良好サイン",H2717*VLOOKUP(F2717,参照用!$P$2:$Q$55,2,0),
"注意サイン",H2717*VLOOKUP(F2717,参照用!$P$2:$Q$55,2,0),
""
)</f>
        <v>0</v>
      </c>
      <c r="K2717" s="20">
        <f t="shared" si="128"/>
        <v>60</v>
      </c>
    </row>
    <row r="2718" spans="1:11" x14ac:dyDescent="0.2">
      <c r="A2718" s="8">
        <f>IF(INDEX(中間シート!B$1:B$149,QUOTIENT(ROW(A2718)-2, 参照用!$J$12) + 3,1)&gt;0,
INDEX(中間シート!B$1:B$149,QUOTIENT(ROW(A2718)-2, 参照用!$J$12) + 3,1),
"")</f>
        <v>46048</v>
      </c>
      <c r="B2718" s="8" t="str">
        <f>IF(INDEX(中間シート!D$1:D$149,QUOTIENT(ROW(B2718)-2, 参照用!$J$12) + 3,1)&gt;0,
INDEX(中間シート!D$1:D$149,QUOTIENT(ROW(B2718)-2, 参照用!$J$12) + 3,1),
"")</f>
        <v>夜</v>
      </c>
      <c r="C2718" s="8" t="str">
        <f>INDEX(中間シート!$A$1:$AZ$149,MATCH(A2718&amp;B2718,中間シート!$A$1:$A$149,0),MATCH(C$1,中間シート!$A$2:$AZ$2,0))</f>
        <v/>
      </c>
      <c r="D2718" s="8" t="str">
        <f>INDEX(中間シート!$A$1:$AZ$149,MATCH($A2718&amp;$B2718,中間シート!$A$1:$A$149,0),MATCH(D$1,中間シート!$A$2:$AZ$2,0))</f>
        <v/>
      </c>
      <c r="E2718" t="str">
        <f>IF(
A2718="","",
VLOOKUP(MOD(ROW(A2718)-2, 参照用!$J$12) + 1,参照用!$N$1:$P$50,2,0)
)</f>
        <v>注意サイン</v>
      </c>
      <c r="F2718" t="str">
        <f xml:space="preserve">
IF(A2718="","",
VLOOKUP(MOD(ROW(A2718)-2, 参照用!$J$12) + 1,参照用!$N$1:$P$50,3,0)
)</f>
        <v>物忘れ</v>
      </c>
      <c r="G2718">
        <f xml:space="preserve">
IF(A2718="","",
IFERROR(
INDEX(中間シート!$B:$CB,
MATCH(A2718&amp;B2718,中間シート!$A$1:$A$149,0),
MATCH(F2718,中間シート!$B$2:$CB$2,0)
),
"")
)</f>
        <v>0</v>
      </c>
      <c r="H2718">
        <f t="shared" si="126"/>
        <v>0</v>
      </c>
      <c r="I2718" t="str">
        <f t="shared" si="127"/>
        <v/>
      </c>
      <c r="J2718">
        <f xml:space="preserve">
_xlfn.SWITCH(E2718,
"良好サイン",H2718*VLOOKUP(F2718,参照用!$P$2:$Q$55,2,0),
"注意サイン",H2718*VLOOKUP(F2718,参照用!$P$2:$Q$55,2,0),
""
)</f>
        <v>0</v>
      </c>
      <c r="K2718" s="20">
        <f t="shared" si="128"/>
        <v>60</v>
      </c>
    </row>
    <row r="2719" spans="1:11" x14ac:dyDescent="0.2">
      <c r="A2719" s="8">
        <f>IF(INDEX(中間シート!B$1:B$149,QUOTIENT(ROW(A2719)-2, 参照用!$J$12) + 3,1)&gt;0,
INDEX(中間シート!B$1:B$149,QUOTIENT(ROW(A2719)-2, 参照用!$J$12) + 3,1),
"")</f>
        <v>46048</v>
      </c>
      <c r="B2719" s="8" t="str">
        <f>IF(INDEX(中間シート!D$1:D$149,QUOTIENT(ROW(B2719)-2, 参照用!$J$12) + 3,1)&gt;0,
INDEX(中間シート!D$1:D$149,QUOTIENT(ROW(B2719)-2, 参照用!$J$12) + 3,1),
"")</f>
        <v>夜</v>
      </c>
      <c r="C2719" s="8" t="str">
        <f>INDEX(中間シート!$A$1:$AZ$149,MATCH(A2719&amp;B2719,中間シート!$A$1:$A$149,0),MATCH(C$1,中間シート!$A$2:$AZ$2,0))</f>
        <v/>
      </c>
      <c r="D2719" s="8" t="str">
        <f>INDEX(中間シート!$A$1:$AZ$149,MATCH($A2719&amp;$B2719,中間シート!$A$1:$A$149,0),MATCH(D$1,中間シート!$A$2:$AZ$2,0))</f>
        <v/>
      </c>
      <c r="E2719" t="str">
        <f>IF(
A2719="","",
VLOOKUP(MOD(ROW(A2719)-2, 参照用!$J$12) + 1,参照用!$N$1:$P$50,2,0)
)</f>
        <v>悪化サイン</v>
      </c>
      <c r="F2719" t="str">
        <f xml:space="preserve">
IF(A2719="","",
VLOOKUP(MOD(ROW(A2719)-2, 参照用!$J$12) + 1,参照用!$N$1:$P$50,3,0)
)</f>
        <v>イライラ</v>
      </c>
      <c r="G2719">
        <f xml:space="preserve">
IF(A2719="","",
IFERROR(
INDEX(中間シート!$B:$CB,
MATCH(A2719&amp;B2719,中間シート!$A$1:$A$149,0),
MATCH(F2719,中間シート!$B$2:$CB$2,0)
),
"")
)</f>
        <v>0</v>
      </c>
      <c r="H2719">
        <f t="shared" si="126"/>
        <v>0</v>
      </c>
      <c r="I2719" t="str">
        <f t="shared" si="127"/>
        <v/>
      </c>
      <c r="J2719" t="str">
        <f xml:space="preserve">
_xlfn.SWITCH(E2719,
"良好サイン",H2719*VLOOKUP(F2719,参照用!$P$2:$Q$55,2,0),
"注意サイン",H2719*VLOOKUP(F2719,参照用!$P$2:$Q$55,2,0),
""
)</f>
        <v/>
      </c>
      <c r="K2719" s="20">
        <f t="shared" si="128"/>
        <v>60</v>
      </c>
    </row>
    <row r="2720" spans="1:11" x14ac:dyDescent="0.2">
      <c r="A2720" s="8">
        <f>IF(INDEX(中間シート!B$1:B$149,QUOTIENT(ROW(A2720)-2, 参照用!$J$12) + 3,1)&gt;0,
INDEX(中間シート!B$1:B$149,QUOTIENT(ROW(A2720)-2, 参照用!$J$12) + 3,1),
"")</f>
        <v>46048</v>
      </c>
      <c r="B2720" s="8" t="str">
        <f>IF(INDEX(中間シート!D$1:D$149,QUOTIENT(ROW(B2720)-2, 参照用!$J$12) + 3,1)&gt;0,
INDEX(中間シート!D$1:D$149,QUOTIENT(ROW(B2720)-2, 参照用!$J$12) + 3,1),
"")</f>
        <v>夜</v>
      </c>
      <c r="C2720" s="8" t="str">
        <f>INDEX(中間シート!$A$1:$AZ$149,MATCH(A2720&amp;B2720,中間シート!$A$1:$A$149,0),MATCH(C$1,中間シート!$A$2:$AZ$2,0))</f>
        <v/>
      </c>
      <c r="D2720" s="8" t="str">
        <f>INDEX(中間シート!$A$1:$AZ$149,MATCH($A2720&amp;$B2720,中間シート!$A$1:$A$149,0),MATCH(D$1,中間シート!$A$2:$AZ$2,0))</f>
        <v/>
      </c>
      <c r="E2720" t="str">
        <f>IF(
A2720="","",
VLOOKUP(MOD(ROW(A2720)-2, 参照用!$J$12) + 1,参照用!$N$1:$P$50,2,0)
)</f>
        <v>悪化サイン</v>
      </c>
      <c r="F2720" t="str">
        <f xml:space="preserve">
IF(A2720="","",
VLOOKUP(MOD(ROW(A2720)-2, 参照用!$J$12) + 1,参照用!$N$1:$P$50,3,0)
)</f>
        <v>恐怖心</v>
      </c>
      <c r="G2720">
        <f xml:space="preserve">
IF(A2720="","",
IFERROR(
INDEX(中間シート!$B:$CB,
MATCH(A2720&amp;B2720,中間シート!$A$1:$A$149,0),
MATCH(F2720,中間シート!$B$2:$CB$2,0)
),
"")
)</f>
        <v>0</v>
      </c>
      <c r="H2720">
        <f t="shared" si="126"/>
        <v>0</v>
      </c>
      <c r="I2720" t="str">
        <f t="shared" si="127"/>
        <v/>
      </c>
      <c r="J2720" t="str">
        <f xml:space="preserve">
_xlfn.SWITCH(E2720,
"良好サイン",H2720*VLOOKUP(F2720,参照用!$P$2:$Q$55,2,0),
"注意サイン",H2720*VLOOKUP(F2720,参照用!$P$2:$Q$55,2,0),
""
)</f>
        <v/>
      </c>
      <c r="K2720" s="20">
        <f t="shared" si="128"/>
        <v>60</v>
      </c>
    </row>
    <row r="2721" spans="1:11" x14ac:dyDescent="0.2">
      <c r="A2721" s="8">
        <f>IF(INDEX(中間シート!B$1:B$149,QUOTIENT(ROW(A2721)-2, 参照用!$J$12) + 3,1)&gt;0,
INDEX(中間シート!B$1:B$149,QUOTIENT(ROW(A2721)-2, 参照用!$J$12) + 3,1),
"")</f>
        <v>46048</v>
      </c>
      <c r="B2721" s="8" t="str">
        <f>IF(INDEX(中間シート!D$1:D$149,QUOTIENT(ROW(B2721)-2, 参照用!$J$12) + 3,1)&gt;0,
INDEX(中間シート!D$1:D$149,QUOTIENT(ROW(B2721)-2, 参照用!$J$12) + 3,1),
"")</f>
        <v>夜</v>
      </c>
      <c r="C2721" s="8" t="str">
        <f>INDEX(中間シート!$A$1:$AZ$149,MATCH(A2721&amp;B2721,中間シート!$A$1:$A$149,0),MATCH(C$1,中間シート!$A$2:$AZ$2,0))</f>
        <v/>
      </c>
      <c r="D2721" s="8" t="str">
        <f>INDEX(中間シート!$A$1:$AZ$149,MATCH($A2721&amp;$B2721,中間シート!$A$1:$A$149,0),MATCH(D$1,中間シート!$A$2:$AZ$2,0))</f>
        <v/>
      </c>
      <c r="E2721" t="str">
        <f>IF(
A2721="","",
VLOOKUP(MOD(ROW(A2721)-2, 参照用!$J$12) + 1,参照用!$N$1:$P$50,2,0)
)</f>
        <v>悪化サイン</v>
      </c>
      <c r="F2721" t="str">
        <f xml:space="preserve">
IF(A2721="","",
VLOOKUP(MOD(ROW(A2721)-2, 参照用!$J$12) + 1,参照用!$N$1:$P$50,3,0)
)</f>
        <v>外出不可</v>
      </c>
      <c r="G2721">
        <f xml:space="preserve">
IF(A2721="","",
IFERROR(
INDEX(中間シート!$B:$CB,
MATCH(A2721&amp;B2721,中間シート!$A$1:$A$149,0),
MATCH(F2721,中間シート!$B$2:$CB$2,0)
),
"")
)</f>
        <v>0</v>
      </c>
      <c r="H2721">
        <f t="shared" si="126"/>
        <v>0</v>
      </c>
      <c r="I2721" t="str">
        <f t="shared" si="127"/>
        <v/>
      </c>
      <c r="J2721" t="str">
        <f xml:space="preserve">
_xlfn.SWITCH(E2721,
"良好サイン",H2721*VLOOKUP(F2721,参照用!$P$2:$Q$55,2,0),
"注意サイン",H2721*VLOOKUP(F2721,参照用!$P$2:$Q$55,2,0),
""
)</f>
        <v/>
      </c>
      <c r="K2721" s="20">
        <f t="shared" si="128"/>
        <v>60</v>
      </c>
    </row>
    <row r="2722" spans="1:11" x14ac:dyDescent="0.2">
      <c r="A2722" s="8">
        <f>IF(INDEX(中間シート!B$1:B$149,QUOTIENT(ROW(A2722)-2, 参照用!$J$12) + 3,1)&gt;0,
INDEX(中間シート!B$1:B$149,QUOTIENT(ROW(A2722)-2, 参照用!$J$12) + 3,1),
"")</f>
        <v>46048</v>
      </c>
      <c r="B2722" s="8" t="str">
        <f>IF(INDEX(中間シート!D$1:D$149,QUOTIENT(ROW(B2722)-2, 参照用!$J$12) + 3,1)&gt;0,
INDEX(中間シート!D$1:D$149,QUOTIENT(ROW(B2722)-2, 参照用!$J$12) + 3,1),
"")</f>
        <v>夜</v>
      </c>
      <c r="C2722" s="8" t="str">
        <f>INDEX(中間シート!$A$1:$AZ$149,MATCH(A2722&amp;B2722,中間シート!$A$1:$A$149,0),MATCH(C$1,中間シート!$A$2:$AZ$2,0))</f>
        <v/>
      </c>
      <c r="D2722" s="8" t="str">
        <f>INDEX(中間シート!$A$1:$AZ$149,MATCH($A2722&amp;$B2722,中間シート!$A$1:$A$149,0),MATCH(D$1,中間シート!$A$2:$AZ$2,0))</f>
        <v/>
      </c>
      <c r="E2722" t="str">
        <f>IF(
A2722="","",
VLOOKUP(MOD(ROW(A2722)-2, 参照用!$J$12) + 1,参照用!$N$1:$P$50,2,0)
)</f>
        <v>悪化サイン</v>
      </c>
      <c r="F2722" t="str">
        <f xml:space="preserve">
IF(A2722="","",
VLOOKUP(MOD(ROW(A2722)-2, 参照用!$J$12) + 1,参照用!$N$1:$P$50,3,0)
)</f>
        <v>思考不能</v>
      </c>
      <c r="G2722">
        <f xml:space="preserve">
IF(A2722="","",
IFERROR(
INDEX(中間シート!$B:$CB,
MATCH(A2722&amp;B2722,中間シート!$A$1:$A$149,0),
MATCH(F2722,中間シート!$B$2:$CB$2,0)
),
"")
)</f>
        <v>0</v>
      </c>
      <c r="H2722">
        <f t="shared" si="126"/>
        <v>0</v>
      </c>
      <c r="I2722" t="str">
        <f t="shared" si="127"/>
        <v/>
      </c>
      <c r="J2722" t="str">
        <f xml:space="preserve">
_xlfn.SWITCH(E2722,
"良好サイン",H2722*VLOOKUP(F2722,参照用!$P$2:$Q$55,2,0),
"注意サイン",H2722*VLOOKUP(F2722,参照用!$P$2:$Q$55,2,0),
""
)</f>
        <v/>
      </c>
      <c r="K2722" s="20">
        <f t="shared" si="128"/>
        <v>60</v>
      </c>
    </row>
    <row r="2723" spans="1:11" x14ac:dyDescent="0.2">
      <c r="A2723" s="8">
        <f>IF(INDEX(中間シート!B$1:B$149,QUOTIENT(ROW(A2723)-2, 参照用!$J$12) + 3,1)&gt;0,
INDEX(中間シート!B$1:B$149,QUOTIENT(ROW(A2723)-2, 参照用!$J$12) + 3,1),
"")</f>
        <v>46048</v>
      </c>
      <c r="B2723" s="8" t="str">
        <f>IF(INDEX(中間シート!D$1:D$149,QUOTIENT(ROW(B2723)-2, 参照用!$J$12) + 3,1)&gt;0,
INDEX(中間シート!D$1:D$149,QUOTIENT(ROW(B2723)-2, 参照用!$J$12) + 3,1),
"")</f>
        <v>夜</v>
      </c>
      <c r="C2723" s="8" t="str">
        <f>INDEX(中間シート!$A$1:$AZ$149,MATCH(A2723&amp;B2723,中間シート!$A$1:$A$149,0),MATCH(C$1,中間シート!$A$2:$AZ$2,0))</f>
        <v/>
      </c>
      <c r="D2723" s="8" t="str">
        <f>INDEX(中間シート!$A$1:$AZ$149,MATCH($A2723&amp;$B2723,中間シート!$A$1:$A$149,0),MATCH(D$1,中間シート!$A$2:$AZ$2,0))</f>
        <v/>
      </c>
      <c r="E2723" t="str">
        <f>IF(
A2723="","",
VLOOKUP(MOD(ROW(A2723)-2, 参照用!$J$12) + 1,参照用!$N$1:$P$50,2,0)
)</f>
        <v>悪化サイン</v>
      </c>
      <c r="F2723" t="str">
        <f xml:space="preserve">
IF(A2723="","",
VLOOKUP(MOD(ROW(A2723)-2, 参照用!$J$12) + 1,参照用!$N$1:$P$50,3,0)
)</f>
        <v>人間不信</v>
      </c>
      <c r="G2723">
        <f xml:space="preserve">
IF(A2723="","",
IFERROR(
INDEX(中間シート!$B:$CB,
MATCH(A2723&amp;B2723,中間シート!$A$1:$A$149,0),
MATCH(F2723,中間シート!$B$2:$CB$2,0)
),
"")
)</f>
        <v>0</v>
      </c>
      <c r="H2723">
        <f t="shared" si="126"/>
        <v>0</v>
      </c>
      <c r="I2723" t="str">
        <f t="shared" si="127"/>
        <v/>
      </c>
      <c r="J2723" t="str">
        <f xml:space="preserve">
_xlfn.SWITCH(E2723,
"良好サイン",H2723*VLOOKUP(F2723,参照用!$P$2:$Q$55,2,0),
"注意サイン",H2723*VLOOKUP(F2723,参照用!$P$2:$Q$55,2,0),
""
)</f>
        <v/>
      </c>
      <c r="K2723" s="20">
        <f t="shared" si="128"/>
        <v>60</v>
      </c>
    </row>
    <row r="2724" spans="1:11" x14ac:dyDescent="0.2">
      <c r="A2724" s="8">
        <f>IF(INDEX(中間シート!B$1:B$149,QUOTIENT(ROW(A2724)-2, 参照用!$J$12) + 3,1)&gt;0,
INDEX(中間シート!B$1:B$149,QUOTIENT(ROW(A2724)-2, 参照用!$J$12) + 3,1),
"")</f>
        <v>46048</v>
      </c>
      <c r="B2724" s="8" t="str">
        <f>IF(INDEX(中間シート!D$1:D$149,QUOTIENT(ROW(B2724)-2, 参照用!$J$12) + 3,1)&gt;0,
INDEX(中間シート!D$1:D$149,QUOTIENT(ROW(B2724)-2, 参照用!$J$12) + 3,1),
"")</f>
        <v>夜</v>
      </c>
      <c r="C2724" s="8" t="str">
        <f>INDEX(中間シート!$A$1:$AZ$149,MATCH(A2724&amp;B2724,中間シート!$A$1:$A$149,0),MATCH(C$1,中間シート!$A$2:$AZ$2,0))</f>
        <v/>
      </c>
      <c r="D2724" s="8" t="str">
        <f>INDEX(中間シート!$A$1:$AZ$149,MATCH($A2724&amp;$B2724,中間シート!$A$1:$A$149,0),MATCH(D$1,中間シート!$A$2:$AZ$2,0))</f>
        <v/>
      </c>
      <c r="E2724" t="str">
        <f>IF(
A2724="","",
VLOOKUP(MOD(ROW(A2724)-2, 参照用!$J$12) + 1,参照用!$N$1:$P$50,2,0)
)</f>
        <v>悪化サイン</v>
      </c>
      <c r="F2724" t="str">
        <f xml:space="preserve">
IF(A2724="","",
VLOOKUP(MOD(ROW(A2724)-2, 参照用!$J$12) + 1,参照用!$N$1:$P$50,3,0)
)</f>
        <v>破壊衝動</v>
      </c>
      <c r="G2724">
        <f xml:space="preserve">
IF(A2724="","",
IFERROR(
INDEX(中間シート!$B:$CB,
MATCH(A2724&amp;B2724,中間シート!$A$1:$A$149,0),
MATCH(F2724,中間シート!$B$2:$CB$2,0)
),
"")
)</f>
        <v>0</v>
      </c>
      <c r="H2724">
        <f t="shared" si="126"/>
        <v>0</v>
      </c>
      <c r="I2724" t="str">
        <f t="shared" si="127"/>
        <v/>
      </c>
      <c r="J2724" t="str">
        <f xml:space="preserve">
_xlfn.SWITCH(E2724,
"良好サイン",H2724*VLOOKUP(F2724,参照用!$P$2:$Q$55,2,0),
"注意サイン",H2724*VLOOKUP(F2724,参照用!$P$2:$Q$55,2,0),
""
)</f>
        <v/>
      </c>
      <c r="K2724" s="20">
        <f t="shared" si="128"/>
        <v>60</v>
      </c>
    </row>
    <row r="2725" spans="1:11" x14ac:dyDescent="0.2">
      <c r="A2725" s="8">
        <f>IF(INDEX(中間シート!B$1:B$149,QUOTIENT(ROW(A2725)-2, 参照用!$J$12) + 3,1)&gt;0,
INDEX(中間シート!B$1:B$149,QUOTIENT(ROW(A2725)-2, 参照用!$J$12) + 3,1),
"")</f>
        <v>46048</v>
      </c>
      <c r="B2725" s="8" t="str">
        <f>IF(INDEX(中間シート!D$1:D$149,QUOTIENT(ROW(B2725)-2, 参照用!$J$12) + 3,1)&gt;0,
INDEX(中間シート!D$1:D$149,QUOTIENT(ROW(B2725)-2, 参照用!$J$12) + 3,1),
"")</f>
        <v>夜</v>
      </c>
      <c r="C2725" s="8" t="str">
        <f>INDEX(中間シート!$A$1:$AZ$149,MATCH(A2725&amp;B2725,中間シート!$A$1:$A$149,0),MATCH(C$1,中間シート!$A$2:$AZ$2,0))</f>
        <v/>
      </c>
      <c r="D2725" s="8" t="str">
        <f>INDEX(中間シート!$A$1:$AZ$149,MATCH($A2725&amp;$B2725,中間シート!$A$1:$A$149,0),MATCH(D$1,中間シート!$A$2:$AZ$2,0))</f>
        <v/>
      </c>
      <c r="E2725" t="str">
        <f>IF(
A2725="","",
VLOOKUP(MOD(ROW(A2725)-2, 参照用!$J$12) + 1,参照用!$N$1:$P$50,2,0)
)</f>
        <v>リカバリー</v>
      </c>
      <c r="F2725" t="str">
        <f xml:space="preserve">
IF(A2725="","",
VLOOKUP(MOD(ROW(A2725)-2, 参照用!$J$12) + 1,参照用!$N$1:$P$50,3,0)
)</f>
        <v>ストレッチ</v>
      </c>
      <c r="G2725">
        <f xml:space="preserve">
IF(A2725="","",
IFERROR(
INDEX(中間シート!$B:$CB,
MATCH(A2725&amp;B2725,中間シート!$A$1:$A$149,0),
MATCH(F2725,中間シート!$B$2:$CB$2,0)
),
"")
)</f>
        <v>0</v>
      </c>
      <c r="H2725">
        <f t="shared" si="126"/>
        <v>0</v>
      </c>
      <c r="I2725" t="str">
        <f t="shared" si="127"/>
        <v/>
      </c>
      <c r="J2725" t="str">
        <f xml:space="preserve">
_xlfn.SWITCH(E2725,
"良好サイン",H2725*VLOOKUP(F2725,参照用!$P$2:$Q$55,2,0),
"注意サイン",H2725*VLOOKUP(F2725,参照用!$P$2:$Q$55,2,0),
""
)</f>
        <v/>
      </c>
      <c r="K2725" s="20">
        <f t="shared" si="128"/>
        <v>60</v>
      </c>
    </row>
    <row r="2726" spans="1:11" x14ac:dyDescent="0.2">
      <c r="A2726" s="8">
        <f>IF(INDEX(中間シート!B$1:B$149,QUOTIENT(ROW(A2726)-2, 参照用!$J$12) + 3,1)&gt;0,
INDEX(中間シート!B$1:B$149,QUOTIENT(ROW(A2726)-2, 参照用!$J$12) + 3,1),
"")</f>
        <v>46048</v>
      </c>
      <c r="B2726" s="8" t="str">
        <f>IF(INDEX(中間シート!D$1:D$149,QUOTIENT(ROW(B2726)-2, 参照用!$J$12) + 3,1)&gt;0,
INDEX(中間シート!D$1:D$149,QUOTIENT(ROW(B2726)-2, 参照用!$J$12) + 3,1),
"")</f>
        <v>夜</v>
      </c>
      <c r="C2726" s="8" t="str">
        <f>INDEX(中間シート!$A$1:$AZ$149,MATCH(A2726&amp;B2726,中間シート!$A$1:$A$149,0),MATCH(C$1,中間シート!$A$2:$AZ$2,0))</f>
        <v/>
      </c>
      <c r="D2726" s="8" t="str">
        <f>INDEX(中間シート!$A$1:$AZ$149,MATCH($A2726&amp;$B2726,中間シート!$A$1:$A$149,0),MATCH(D$1,中間シート!$A$2:$AZ$2,0))</f>
        <v/>
      </c>
      <c r="E2726" t="str">
        <f>IF(
A2726="","",
VLOOKUP(MOD(ROW(A2726)-2, 参照用!$J$12) + 1,参照用!$N$1:$P$50,2,0)
)</f>
        <v>リカバリー</v>
      </c>
      <c r="F2726" t="str">
        <f xml:space="preserve">
IF(A2726="","",
VLOOKUP(MOD(ROW(A2726)-2, 参照用!$J$12) + 1,参照用!$N$1:$P$50,3,0)
)</f>
        <v>仮眠</v>
      </c>
      <c r="G2726">
        <f xml:space="preserve">
IF(A2726="","",
IFERROR(
INDEX(中間シート!$B:$CB,
MATCH(A2726&amp;B2726,中間シート!$A$1:$A$149,0),
MATCH(F2726,中間シート!$B$2:$CB$2,0)
),
"")
)</f>
        <v>0</v>
      </c>
      <c r="H2726">
        <f t="shared" si="126"/>
        <v>0</v>
      </c>
      <c r="I2726" t="str">
        <f t="shared" si="127"/>
        <v/>
      </c>
      <c r="J2726" t="str">
        <f xml:space="preserve">
_xlfn.SWITCH(E2726,
"良好サイン",H2726*VLOOKUP(F2726,参照用!$P$2:$Q$55,2,0),
"注意サイン",H2726*VLOOKUP(F2726,参照用!$P$2:$Q$55,2,0),
""
)</f>
        <v/>
      </c>
      <c r="K2726" s="20">
        <f t="shared" si="128"/>
        <v>60</v>
      </c>
    </row>
    <row r="2727" spans="1:11" x14ac:dyDescent="0.2">
      <c r="A2727" s="8">
        <f>IF(INDEX(中間シート!B$1:B$149,QUOTIENT(ROW(A2727)-2, 参照用!$J$12) + 3,1)&gt;0,
INDEX(中間シート!B$1:B$149,QUOTIENT(ROW(A2727)-2, 参照用!$J$12) + 3,1),
"")</f>
        <v>46048</v>
      </c>
      <c r="B2727" s="8" t="str">
        <f>IF(INDEX(中間シート!D$1:D$149,QUOTIENT(ROW(B2727)-2, 参照用!$J$12) + 3,1)&gt;0,
INDEX(中間シート!D$1:D$149,QUOTIENT(ROW(B2727)-2, 参照用!$J$12) + 3,1),
"")</f>
        <v>夜</v>
      </c>
      <c r="C2727" s="8" t="str">
        <f>INDEX(中間シート!$A$1:$AZ$149,MATCH(A2727&amp;B2727,中間シート!$A$1:$A$149,0),MATCH(C$1,中間シート!$A$2:$AZ$2,0))</f>
        <v/>
      </c>
      <c r="D2727" s="8" t="str">
        <f>INDEX(中間シート!$A$1:$AZ$149,MATCH($A2727&amp;$B2727,中間シート!$A$1:$A$149,0),MATCH(D$1,中間シート!$A$2:$AZ$2,0))</f>
        <v/>
      </c>
      <c r="E2727" t="str">
        <f>IF(
A2727="","",
VLOOKUP(MOD(ROW(A2727)-2, 参照用!$J$12) + 1,参照用!$N$1:$P$50,2,0)
)</f>
        <v>リカバリー</v>
      </c>
      <c r="F2727" t="str">
        <f xml:space="preserve">
IF(A2727="","",
VLOOKUP(MOD(ROW(A2727)-2, 参照用!$J$12) + 1,参照用!$N$1:$P$50,3,0)
)</f>
        <v>音楽</v>
      </c>
      <c r="G2727">
        <f xml:space="preserve">
IF(A2727="","",
IFERROR(
INDEX(中間シート!$B:$CB,
MATCH(A2727&amp;B2727,中間シート!$A$1:$A$149,0),
MATCH(F2727,中間シート!$B$2:$CB$2,0)
),
"")
)</f>
        <v>0</v>
      </c>
      <c r="H2727">
        <f t="shared" si="126"/>
        <v>0</v>
      </c>
      <c r="I2727" t="str">
        <f t="shared" si="127"/>
        <v/>
      </c>
      <c r="J2727" t="str">
        <f xml:space="preserve">
_xlfn.SWITCH(E2727,
"良好サイン",H2727*VLOOKUP(F2727,参照用!$P$2:$Q$55,2,0),
"注意サイン",H2727*VLOOKUP(F2727,参照用!$P$2:$Q$55,2,0),
""
)</f>
        <v/>
      </c>
      <c r="K2727" s="20">
        <f t="shared" si="128"/>
        <v>60</v>
      </c>
    </row>
    <row r="2728" spans="1:11" x14ac:dyDescent="0.2">
      <c r="A2728" s="8">
        <f>IF(INDEX(中間シート!B$1:B$149,QUOTIENT(ROW(A2728)-2, 参照用!$J$12) + 3,1)&gt;0,
INDEX(中間シート!B$1:B$149,QUOTIENT(ROW(A2728)-2, 参照用!$J$12) + 3,1),
"")</f>
        <v>46048</v>
      </c>
      <c r="B2728" s="8" t="str">
        <f>IF(INDEX(中間シート!D$1:D$149,QUOTIENT(ROW(B2728)-2, 参照用!$J$12) + 3,1)&gt;0,
INDEX(中間シート!D$1:D$149,QUOTIENT(ROW(B2728)-2, 参照用!$J$12) + 3,1),
"")</f>
        <v>夜</v>
      </c>
      <c r="C2728" s="8" t="str">
        <f>INDEX(中間シート!$A$1:$AZ$149,MATCH(A2728&amp;B2728,中間シート!$A$1:$A$149,0),MATCH(C$1,中間シート!$A$2:$AZ$2,0))</f>
        <v/>
      </c>
      <c r="D2728" s="8" t="str">
        <f>INDEX(中間シート!$A$1:$AZ$149,MATCH($A2728&amp;$B2728,中間シート!$A$1:$A$149,0),MATCH(D$1,中間シート!$A$2:$AZ$2,0))</f>
        <v/>
      </c>
      <c r="E2728" t="str">
        <f>IF(
A2728="","",
VLOOKUP(MOD(ROW(A2728)-2, 参照用!$J$12) + 1,参照用!$N$1:$P$50,2,0)
)</f>
        <v>リカバリー</v>
      </c>
      <c r="F2728" t="str">
        <f xml:space="preserve">
IF(A2728="","",
VLOOKUP(MOD(ROW(A2728)-2, 参照用!$J$12) + 1,参照用!$N$1:$P$50,3,0)
)</f>
        <v>頓服</v>
      </c>
      <c r="G2728">
        <f xml:space="preserve">
IF(A2728="","",
IFERROR(
INDEX(中間シート!$B:$CB,
MATCH(A2728&amp;B2728,中間シート!$A$1:$A$149,0),
MATCH(F2728,中間シート!$B$2:$CB$2,0)
),
"")
)</f>
        <v>0</v>
      </c>
      <c r="H2728">
        <f t="shared" si="126"/>
        <v>0</v>
      </c>
      <c r="I2728" t="str">
        <f t="shared" si="127"/>
        <v/>
      </c>
      <c r="J2728" t="str">
        <f xml:space="preserve">
_xlfn.SWITCH(E2728,
"良好サイン",H2728*VLOOKUP(F2728,参照用!$P$2:$Q$55,2,0),
"注意サイン",H2728*VLOOKUP(F2728,参照用!$P$2:$Q$55,2,0),
""
)</f>
        <v/>
      </c>
      <c r="K2728" s="20">
        <f t="shared" si="128"/>
        <v>60</v>
      </c>
    </row>
    <row r="2729" spans="1:11" x14ac:dyDescent="0.2">
      <c r="A2729" s="8">
        <f>IF(INDEX(中間シート!B$1:B$149,QUOTIENT(ROW(A2729)-2, 参照用!$J$12) + 3,1)&gt;0,
INDEX(中間シート!B$1:B$149,QUOTIENT(ROW(A2729)-2, 参照用!$J$12) + 3,1),
"")</f>
        <v>46048</v>
      </c>
      <c r="B2729" s="8" t="str">
        <f>IF(INDEX(中間シート!D$1:D$149,QUOTIENT(ROW(B2729)-2, 参照用!$J$12) + 3,1)&gt;0,
INDEX(中間シート!D$1:D$149,QUOTIENT(ROW(B2729)-2, 参照用!$J$12) + 3,1),
"")</f>
        <v>夜</v>
      </c>
      <c r="C2729" s="8" t="str">
        <f>INDEX(中間シート!$A$1:$AZ$149,MATCH(A2729&amp;B2729,中間シート!$A$1:$A$149,0),MATCH(C$1,中間シート!$A$2:$AZ$2,0))</f>
        <v/>
      </c>
      <c r="D2729" s="8" t="str">
        <f>INDEX(中間シート!$A$1:$AZ$149,MATCH($A2729&amp;$B2729,中間シート!$A$1:$A$149,0),MATCH(D$1,中間シート!$A$2:$AZ$2,0))</f>
        <v/>
      </c>
      <c r="E2729" t="str">
        <f>IF(
A2729="","",
VLOOKUP(MOD(ROW(A2729)-2, 参照用!$J$12) + 1,参照用!$N$1:$P$50,2,0)
)</f>
        <v>リカバリー</v>
      </c>
      <c r="F2729" t="str">
        <f xml:space="preserve">
IF(A2729="","",
VLOOKUP(MOD(ROW(A2729)-2, 参照用!$J$12) + 1,参照用!$N$1:$P$50,3,0)
)</f>
        <v>散歩</v>
      </c>
      <c r="G2729">
        <f xml:space="preserve">
IF(A2729="","",
IFERROR(
INDEX(中間シート!$B:$CB,
MATCH(A2729&amp;B2729,中間シート!$A$1:$A$149,0),
MATCH(F2729,中間シート!$B$2:$CB$2,0)
),
"")
)</f>
        <v>0</v>
      </c>
      <c r="H2729">
        <f t="shared" si="126"/>
        <v>0</v>
      </c>
      <c r="I2729" t="str">
        <f t="shared" si="127"/>
        <v/>
      </c>
      <c r="J2729" t="str">
        <f xml:space="preserve">
_xlfn.SWITCH(E2729,
"良好サイン",H2729*VLOOKUP(F2729,参照用!$P$2:$Q$55,2,0),
"注意サイン",H2729*VLOOKUP(F2729,参照用!$P$2:$Q$55,2,0),
""
)</f>
        <v/>
      </c>
      <c r="K2729" s="20">
        <f t="shared" si="128"/>
        <v>60</v>
      </c>
    </row>
    <row r="2730" spans="1:11" x14ac:dyDescent="0.2">
      <c r="A2730" s="8">
        <f>IF(INDEX(中間シート!B$1:B$149,QUOTIENT(ROW(A2730)-2, 参照用!$J$12) + 3,1)&gt;0,
INDEX(中間シート!B$1:B$149,QUOTIENT(ROW(A2730)-2, 参照用!$J$12) + 3,1),
"")</f>
        <v>46048</v>
      </c>
      <c r="B2730" s="8" t="str">
        <f>IF(INDEX(中間シート!D$1:D$149,QUOTIENT(ROW(B2730)-2, 参照用!$J$12) + 3,1)&gt;0,
INDEX(中間シート!D$1:D$149,QUOTIENT(ROW(B2730)-2, 参照用!$J$12) + 3,1),
"")</f>
        <v>夜</v>
      </c>
      <c r="C2730" s="8" t="str">
        <f>INDEX(中間シート!$A$1:$AZ$149,MATCH(A2730&amp;B2730,中間シート!$A$1:$A$149,0),MATCH(C$1,中間シート!$A$2:$AZ$2,0))</f>
        <v/>
      </c>
      <c r="D2730" s="8" t="str">
        <f>INDEX(中間シート!$A$1:$AZ$149,MATCH($A2730&amp;$B2730,中間シート!$A$1:$A$149,0),MATCH(D$1,中間シート!$A$2:$AZ$2,0))</f>
        <v/>
      </c>
      <c r="E2730" t="str">
        <f>IF(
A2730="","",
VLOOKUP(MOD(ROW(A2730)-2, 参照用!$J$12) + 1,参照用!$N$1:$P$50,2,0)
)</f>
        <v>服薬</v>
      </c>
      <c r="F2730" t="str">
        <f xml:space="preserve">
IF(A2730="","",
VLOOKUP(MOD(ROW(A2730)-2, 参照用!$J$12) + 1,参照用!$N$1:$P$50,3,0)
)</f>
        <v>いつもの薬</v>
      </c>
      <c r="G2730">
        <f xml:space="preserve">
IF(A2730="","",
IFERROR(
INDEX(中間シート!$B:$CB,
MATCH(A2730&amp;B2730,中間シート!$A$1:$A$149,0),
MATCH(F2730,中間シート!$B$2:$CB$2,0)
),
"")
)</f>
        <v>0</v>
      </c>
      <c r="H2730">
        <f t="shared" si="126"/>
        <v>0</v>
      </c>
      <c r="I2730" t="str">
        <f t="shared" si="127"/>
        <v/>
      </c>
      <c r="J2730" t="str">
        <f xml:space="preserve">
_xlfn.SWITCH(E2730,
"良好サイン",H2730*VLOOKUP(F2730,参照用!$P$2:$Q$55,2,0),
"注意サイン",H2730*VLOOKUP(F2730,参照用!$P$2:$Q$55,2,0),
""
)</f>
        <v/>
      </c>
      <c r="K2730" s="20">
        <f t="shared" si="128"/>
        <v>60</v>
      </c>
    </row>
    <row r="2731" spans="1:11" x14ac:dyDescent="0.2">
      <c r="A2731" s="8">
        <f>IF(INDEX(中間シート!B$1:B$149,QUOTIENT(ROW(A2731)-2, 参照用!$J$12) + 3,1)&gt;0,
INDEX(中間シート!B$1:B$149,QUOTIENT(ROW(A2731)-2, 参照用!$J$12) + 3,1),
"")</f>
        <v>46048</v>
      </c>
      <c r="B2731" s="8" t="str">
        <f>IF(INDEX(中間シート!D$1:D$149,QUOTIENT(ROW(B2731)-2, 参照用!$J$12) + 3,1)&gt;0,
INDEX(中間シート!D$1:D$149,QUOTIENT(ROW(B2731)-2, 参照用!$J$12) + 3,1),
"")</f>
        <v>夜</v>
      </c>
      <c r="C2731" s="8" t="str">
        <f>INDEX(中間シート!$A$1:$AZ$149,MATCH(A2731&amp;B2731,中間シート!$A$1:$A$149,0),MATCH(C$1,中間シート!$A$2:$AZ$2,0))</f>
        <v/>
      </c>
      <c r="D2731" s="8" t="str">
        <f>INDEX(中間シート!$A$1:$AZ$149,MATCH($A2731&amp;$B2731,中間シート!$A$1:$A$149,0),MATCH(D$1,中間シート!$A$2:$AZ$2,0))</f>
        <v/>
      </c>
      <c r="E2731" t="str">
        <f>IF(
A2731="","",
VLOOKUP(MOD(ROW(A2731)-2, 参照用!$J$12) + 1,参照用!$N$1:$P$50,2,0)
)</f>
        <v>備考</v>
      </c>
      <c r="F2731" t="str">
        <f xml:space="preserve">
IF(A2731="","",
VLOOKUP(MOD(ROW(A2731)-2, 参照用!$J$12) + 1,参照用!$N$1:$P$50,3,0)
)</f>
        <v>コメント</v>
      </c>
      <c r="G2731" t="str">
        <f xml:space="preserve">
IF(A2731="","",
IFERROR(
INDEX(中間シート!$B:$CB,
MATCH(A2731&amp;B2731,中間シート!$A$1:$A$149,0),
MATCH(F2731,中間シート!$B$2:$CB$2,0)
),
"")
)</f>
        <v/>
      </c>
      <c r="H2731" t="str">
        <f t="shared" si="126"/>
        <v/>
      </c>
      <c r="I2731" t="str">
        <f t="shared" si="127"/>
        <v/>
      </c>
      <c r="J2731" t="str">
        <f xml:space="preserve">
_xlfn.SWITCH(E2731,
"良好サイン",H2731*VLOOKUP(F2731,参照用!$P$2:$Q$55,2,0),
"注意サイン",H2731*VLOOKUP(F2731,参照用!$P$2:$Q$55,2,0),
""
)</f>
        <v/>
      </c>
      <c r="K2731" s="20">
        <f t="shared" si="128"/>
        <v>60</v>
      </c>
    </row>
    <row r="2732" spans="1:11" x14ac:dyDescent="0.2">
      <c r="A2732" s="8">
        <f>IF(INDEX(中間シート!B$1:B$149,QUOTIENT(ROW(A2732)-2, 参照用!$J$12) + 3,1)&gt;0,
INDEX(中間シート!B$1:B$149,QUOTIENT(ROW(A2732)-2, 参照用!$J$12) + 3,1),
"")</f>
        <v>46049</v>
      </c>
      <c r="B2732" s="8" t="str">
        <f>IF(INDEX(中間シート!D$1:D$149,QUOTIENT(ROW(B2732)-2, 参照用!$J$12) + 3,1)&gt;0,
INDEX(中間シート!D$1:D$149,QUOTIENT(ROW(B2732)-2, 参照用!$J$12) + 3,1),
"")</f>
        <v>朝</v>
      </c>
      <c r="C2732" s="8" t="str">
        <f>INDEX(中間シート!$A$1:$AZ$149,MATCH(A2732&amp;B2732,中間シート!$A$1:$A$149,0),MATCH(C$1,中間シート!$A$2:$AZ$2,0))</f>
        <v/>
      </c>
      <c r="D2732" s="8" t="str">
        <f>INDEX(中間シート!$A$1:$AZ$149,MATCH($A2732&amp;$B2732,中間シート!$A$1:$A$149,0),MATCH(D$1,中間シート!$A$2:$AZ$2,0))</f>
        <v/>
      </c>
      <c r="E2732" t="str">
        <f>IF(
A2732="","",
VLOOKUP(MOD(ROW(A2732)-2, 参照用!$J$12) + 1,参照用!$N$1:$P$50,2,0)
)</f>
        <v>日付</v>
      </c>
      <c r="F2732" t="str">
        <f xml:space="preserve">
IF(A2732="","",
VLOOKUP(MOD(ROW(A2732)-2, 参照用!$J$12) + 1,参照用!$N$1:$P$50,3,0)
)</f>
        <v>日付</v>
      </c>
      <c r="G2732">
        <f xml:space="preserve">
IF(A2732="","",
IFERROR(
INDEX(中間シート!$B:$CB,
MATCH(A2732&amp;B2732,中間シート!$A$1:$A$149,0),
MATCH(F2732,中間シート!$B$2:$CB$2,0)
),
"")
)</f>
        <v>46049</v>
      </c>
      <c r="H2732" t="str">
        <f t="shared" si="126"/>
        <v/>
      </c>
      <c r="I2732">
        <f t="shared" si="127"/>
        <v>46049</v>
      </c>
      <c r="J2732" t="str">
        <f xml:space="preserve">
_xlfn.SWITCH(E2732,
"良好サイン",H2732*VLOOKUP(F2732,参照用!$P$2:$Q$55,2,0),
"注意サイン",H2732*VLOOKUP(F2732,参照用!$P$2:$Q$55,2,0),
""
)</f>
        <v/>
      </c>
      <c r="K2732" s="20">
        <f t="shared" si="128"/>
        <v>60</v>
      </c>
    </row>
    <row r="2733" spans="1:11" x14ac:dyDescent="0.2">
      <c r="A2733" s="8">
        <f>IF(INDEX(中間シート!B$1:B$149,QUOTIENT(ROW(A2733)-2, 参照用!$J$12) + 3,1)&gt;0,
INDEX(中間シート!B$1:B$149,QUOTIENT(ROW(A2733)-2, 参照用!$J$12) + 3,1),
"")</f>
        <v>46049</v>
      </c>
      <c r="B2733" s="8" t="str">
        <f>IF(INDEX(中間シート!D$1:D$149,QUOTIENT(ROW(B2733)-2, 参照用!$J$12) + 3,1)&gt;0,
INDEX(中間シート!D$1:D$149,QUOTIENT(ROW(B2733)-2, 参照用!$J$12) + 3,1),
"")</f>
        <v>朝</v>
      </c>
      <c r="C2733" s="8" t="str">
        <f>INDEX(中間シート!$A$1:$AZ$149,MATCH(A2733&amp;B2733,中間シート!$A$1:$A$149,0),MATCH(C$1,中間シート!$A$2:$AZ$2,0))</f>
        <v/>
      </c>
      <c r="D2733" s="8" t="str">
        <f>INDEX(中間シート!$A$1:$AZ$149,MATCH($A2733&amp;$B2733,中間シート!$A$1:$A$149,0),MATCH(D$1,中間シート!$A$2:$AZ$2,0))</f>
        <v/>
      </c>
      <c r="E2733" t="str">
        <f>IF(
A2733="","",
VLOOKUP(MOD(ROW(A2733)-2, 参照用!$J$12) + 1,参照用!$N$1:$P$50,2,0)
)</f>
        <v>曜日</v>
      </c>
      <c r="F2733" t="str">
        <f xml:space="preserve">
IF(A2733="","",
VLOOKUP(MOD(ROW(A2733)-2, 参照用!$J$12) + 1,参照用!$N$1:$P$50,3,0)
)</f>
        <v>曜日</v>
      </c>
      <c r="G2733" t="str">
        <f xml:space="preserve">
IF(A2733="","",
IFERROR(
INDEX(中間シート!$B:$CB,
MATCH(A2733&amp;B2733,中間シート!$A$1:$A$149,0),
MATCH(F2733,中間シート!$B$2:$CB$2,0)
),
"")
)</f>
        <v>火</v>
      </c>
      <c r="H2733" t="str">
        <f t="shared" si="126"/>
        <v/>
      </c>
      <c r="I2733" t="str">
        <f t="shared" si="127"/>
        <v>火</v>
      </c>
      <c r="J2733" t="str">
        <f xml:space="preserve">
_xlfn.SWITCH(E2733,
"良好サイン",H2733*VLOOKUP(F2733,参照用!$P$2:$Q$55,2,0),
"注意サイン",H2733*VLOOKUP(F2733,参照用!$P$2:$Q$55,2,0),
""
)</f>
        <v/>
      </c>
      <c r="K2733" s="20">
        <f t="shared" si="128"/>
        <v>60</v>
      </c>
    </row>
    <row r="2734" spans="1:11" x14ac:dyDescent="0.2">
      <c r="A2734" s="8">
        <f>IF(INDEX(中間シート!B$1:B$149,QUOTIENT(ROW(A2734)-2, 参照用!$J$12) + 3,1)&gt;0,
INDEX(中間シート!B$1:B$149,QUOTIENT(ROW(A2734)-2, 参照用!$J$12) + 3,1),
"")</f>
        <v>46049</v>
      </c>
      <c r="B2734" s="8" t="str">
        <f>IF(INDEX(中間シート!D$1:D$149,QUOTIENT(ROW(B2734)-2, 参照用!$J$12) + 3,1)&gt;0,
INDEX(中間シート!D$1:D$149,QUOTIENT(ROW(B2734)-2, 参照用!$J$12) + 3,1),
"")</f>
        <v>朝</v>
      </c>
      <c r="C2734" s="8" t="str">
        <f>INDEX(中間シート!$A$1:$AZ$149,MATCH(A2734&amp;B2734,中間シート!$A$1:$A$149,0),MATCH(C$1,中間シート!$A$2:$AZ$2,0))</f>
        <v/>
      </c>
      <c r="D2734" s="8" t="str">
        <f>INDEX(中間シート!$A$1:$AZ$149,MATCH($A2734&amp;$B2734,中間シート!$A$1:$A$149,0),MATCH(D$1,中間シート!$A$2:$AZ$2,0))</f>
        <v/>
      </c>
      <c r="E2734" t="str">
        <f>IF(
A2734="","",
VLOOKUP(MOD(ROW(A2734)-2, 参照用!$J$12) + 1,参照用!$N$1:$P$50,2,0)
)</f>
        <v>時間帯</v>
      </c>
      <c r="F2734" t="str">
        <f xml:space="preserve">
IF(A2734="","",
VLOOKUP(MOD(ROW(A2734)-2, 参照用!$J$12) + 1,参照用!$N$1:$P$50,3,0)
)</f>
        <v>時間帯</v>
      </c>
      <c r="G2734" t="str">
        <f xml:space="preserve">
IF(A2734="","",
IFERROR(
INDEX(中間シート!$B:$CB,
MATCH(A2734&amp;B2734,中間シート!$A$1:$A$149,0),
MATCH(F2734,中間シート!$B$2:$CB$2,0)
),
"")
)</f>
        <v>朝</v>
      </c>
      <c r="H2734" t="str">
        <f t="shared" si="126"/>
        <v/>
      </c>
      <c r="I2734" t="str">
        <f t="shared" si="127"/>
        <v>朝</v>
      </c>
      <c r="J2734" t="str">
        <f xml:space="preserve">
_xlfn.SWITCH(E2734,
"良好サイン",H2734*VLOOKUP(F2734,参照用!$P$2:$Q$55,2,0),
"注意サイン",H2734*VLOOKUP(F2734,参照用!$P$2:$Q$55,2,0),
""
)</f>
        <v/>
      </c>
      <c r="K2734" s="20">
        <f t="shared" si="128"/>
        <v>60</v>
      </c>
    </row>
    <row r="2735" spans="1:11" x14ac:dyDescent="0.2">
      <c r="A2735" s="8">
        <f>IF(INDEX(中間シート!B$1:B$149,QUOTIENT(ROW(A2735)-2, 参照用!$J$12) + 3,1)&gt;0,
INDEX(中間シート!B$1:B$149,QUOTIENT(ROW(A2735)-2, 参照用!$J$12) + 3,1),
"")</f>
        <v>46049</v>
      </c>
      <c r="B2735" s="8" t="str">
        <f>IF(INDEX(中間シート!D$1:D$149,QUOTIENT(ROW(B2735)-2, 参照用!$J$12) + 3,1)&gt;0,
INDEX(中間シート!D$1:D$149,QUOTIENT(ROW(B2735)-2, 参照用!$J$12) + 3,1),
"")</f>
        <v>朝</v>
      </c>
      <c r="C2735" s="8" t="str">
        <f>INDEX(中間シート!$A$1:$AZ$149,MATCH(A2735&amp;B2735,中間シート!$A$1:$A$149,0),MATCH(C$1,中間シート!$A$2:$AZ$2,0))</f>
        <v/>
      </c>
      <c r="D2735" s="8" t="str">
        <f>INDEX(中間シート!$A$1:$AZ$149,MATCH($A2735&amp;$B2735,中間シート!$A$1:$A$149,0),MATCH(D$1,中間シート!$A$2:$AZ$2,0))</f>
        <v/>
      </c>
      <c r="E2735" t="str">
        <f>IF(
A2735="","",
VLOOKUP(MOD(ROW(A2735)-2, 参照用!$J$12) + 1,参照用!$N$1:$P$50,2,0)
)</f>
        <v>気候</v>
      </c>
      <c r="F2735" t="str">
        <f xml:space="preserve">
IF(A2735="","",
VLOOKUP(MOD(ROW(A2735)-2, 参照用!$J$12) + 1,参照用!$N$1:$P$50,3,0)
)</f>
        <v>天気</v>
      </c>
      <c r="G2735" t="str">
        <f xml:space="preserve">
IF(A2735="","",
IFERROR(
INDEX(中間シート!$B:$CB,
MATCH(A2735&amp;B2735,中間シート!$A$1:$A$149,0),
MATCH(F2735,中間シート!$B$2:$CB$2,0)
),
"")
)</f>
        <v/>
      </c>
      <c r="H2735" t="str">
        <f t="shared" si="126"/>
        <v/>
      </c>
      <c r="I2735" t="str">
        <f t="shared" si="127"/>
        <v/>
      </c>
      <c r="J2735" t="str">
        <f xml:space="preserve">
_xlfn.SWITCH(E2735,
"良好サイン",H2735*VLOOKUP(F2735,参照用!$P$2:$Q$55,2,0),
"注意サイン",H2735*VLOOKUP(F2735,参照用!$P$2:$Q$55,2,0),
""
)</f>
        <v/>
      </c>
      <c r="K2735" s="20">
        <f t="shared" si="128"/>
        <v>60</v>
      </c>
    </row>
    <row r="2736" spans="1:11" x14ac:dyDescent="0.2">
      <c r="A2736" s="8">
        <f>IF(INDEX(中間シート!B$1:B$149,QUOTIENT(ROW(A2736)-2, 参照用!$J$12) + 3,1)&gt;0,
INDEX(中間シート!B$1:B$149,QUOTIENT(ROW(A2736)-2, 参照用!$J$12) + 3,1),
"")</f>
        <v>46049</v>
      </c>
      <c r="B2736" s="8" t="str">
        <f>IF(INDEX(中間シート!D$1:D$149,QUOTIENT(ROW(B2736)-2, 参照用!$J$12) + 3,1)&gt;0,
INDEX(中間シート!D$1:D$149,QUOTIENT(ROW(B2736)-2, 参照用!$J$12) + 3,1),
"")</f>
        <v>朝</v>
      </c>
      <c r="C2736" s="8" t="str">
        <f>INDEX(中間シート!$A$1:$AZ$149,MATCH(A2736&amp;B2736,中間シート!$A$1:$A$149,0),MATCH(C$1,中間シート!$A$2:$AZ$2,0))</f>
        <v/>
      </c>
      <c r="D2736" s="8" t="str">
        <f>INDEX(中間シート!$A$1:$AZ$149,MATCH($A2736&amp;$B2736,中間シート!$A$1:$A$149,0),MATCH(D$1,中間シート!$A$2:$AZ$2,0))</f>
        <v/>
      </c>
      <c r="E2736" t="str">
        <f>IF(
A2736="","",
VLOOKUP(MOD(ROW(A2736)-2, 参照用!$J$12) + 1,参照用!$N$1:$P$50,2,0)
)</f>
        <v>気候</v>
      </c>
      <c r="F2736" t="str">
        <f xml:space="preserve">
IF(A2736="","",
VLOOKUP(MOD(ROW(A2736)-2, 参照用!$J$12) + 1,参照用!$N$1:$P$50,3,0)
)</f>
        <v>気温</v>
      </c>
      <c r="G2736" t="str">
        <f xml:space="preserve">
IF(A2736="","",
IFERROR(
INDEX(中間シート!$B:$CB,
MATCH(A2736&amp;B2736,中間シート!$A$1:$A$149,0),
MATCH(F2736,中間シート!$B$2:$CB$2,0)
),
"")
)</f>
        <v/>
      </c>
      <c r="H2736" t="str">
        <f t="shared" si="126"/>
        <v/>
      </c>
      <c r="I2736" t="str">
        <f t="shared" si="127"/>
        <v/>
      </c>
      <c r="J2736" t="str">
        <f xml:space="preserve">
_xlfn.SWITCH(E2736,
"良好サイン",H2736*VLOOKUP(F2736,参照用!$P$2:$Q$55,2,0),
"注意サイン",H2736*VLOOKUP(F2736,参照用!$P$2:$Q$55,2,0),
""
)</f>
        <v/>
      </c>
      <c r="K2736" s="20">
        <f t="shared" si="128"/>
        <v>60</v>
      </c>
    </row>
    <row r="2737" spans="1:11" x14ac:dyDescent="0.2">
      <c r="A2737" s="8">
        <f>IF(INDEX(中間シート!B$1:B$149,QUOTIENT(ROW(A2737)-2, 参照用!$J$12) + 3,1)&gt;0,
INDEX(中間シート!B$1:B$149,QUOTIENT(ROW(A2737)-2, 参照用!$J$12) + 3,1),
"")</f>
        <v>46049</v>
      </c>
      <c r="B2737" s="8" t="str">
        <f>IF(INDEX(中間シート!D$1:D$149,QUOTIENT(ROW(B2737)-2, 参照用!$J$12) + 3,1)&gt;0,
INDEX(中間シート!D$1:D$149,QUOTIENT(ROW(B2737)-2, 参照用!$J$12) + 3,1),
"")</f>
        <v>朝</v>
      </c>
      <c r="C2737" s="8" t="str">
        <f>INDEX(中間シート!$A$1:$AZ$149,MATCH(A2737&amp;B2737,中間シート!$A$1:$A$149,0),MATCH(C$1,中間シート!$A$2:$AZ$2,0))</f>
        <v/>
      </c>
      <c r="D2737" s="8" t="str">
        <f>INDEX(中間シート!$A$1:$AZ$149,MATCH($A2737&amp;$B2737,中間シート!$A$1:$A$149,0),MATCH(D$1,中間シート!$A$2:$AZ$2,0))</f>
        <v/>
      </c>
      <c r="E2737" t="str">
        <f>IF(
A2737="","",
VLOOKUP(MOD(ROW(A2737)-2, 参照用!$J$12) + 1,参照用!$N$1:$P$50,2,0)
)</f>
        <v>基礎指標</v>
      </c>
      <c r="F2737" t="str">
        <f xml:space="preserve">
IF(A2737="","",
VLOOKUP(MOD(ROW(A2737)-2, 参照用!$J$12) + 1,参照用!$N$1:$P$50,3,0)
)</f>
        <v>睡眠</v>
      </c>
      <c r="G2737">
        <f xml:space="preserve">
IF(A2737="","",
IFERROR(
INDEX(中間シート!$B:$CB,
MATCH(A2737&amp;B2737,中間シート!$A$1:$A$149,0),
MATCH(F2737,中間シート!$B$2:$CB$2,0)
),
"")
)</f>
        <v>0</v>
      </c>
      <c r="H2737">
        <f t="shared" si="126"/>
        <v>0</v>
      </c>
      <c r="I2737" t="str">
        <f t="shared" si="127"/>
        <v/>
      </c>
      <c r="J2737" t="str">
        <f xml:space="preserve">
_xlfn.SWITCH(E2737,
"良好サイン",H2737*VLOOKUP(F2737,参照用!$P$2:$Q$55,2,0),
"注意サイン",H2737*VLOOKUP(F2737,参照用!$P$2:$Q$55,2,0),
""
)</f>
        <v/>
      </c>
      <c r="K2737" s="20">
        <f t="shared" si="128"/>
        <v>60</v>
      </c>
    </row>
    <row r="2738" spans="1:11" x14ac:dyDescent="0.2">
      <c r="A2738" s="8">
        <f>IF(INDEX(中間シート!B$1:B$149,QUOTIENT(ROW(A2738)-2, 参照用!$J$12) + 3,1)&gt;0,
INDEX(中間シート!B$1:B$149,QUOTIENT(ROW(A2738)-2, 参照用!$J$12) + 3,1),
"")</f>
        <v>46049</v>
      </c>
      <c r="B2738" s="8" t="str">
        <f>IF(INDEX(中間シート!D$1:D$149,QUOTIENT(ROW(B2738)-2, 参照用!$J$12) + 3,1)&gt;0,
INDEX(中間シート!D$1:D$149,QUOTIENT(ROW(B2738)-2, 参照用!$J$12) + 3,1),
"")</f>
        <v>朝</v>
      </c>
      <c r="C2738" s="8" t="str">
        <f>INDEX(中間シート!$A$1:$AZ$149,MATCH(A2738&amp;B2738,中間シート!$A$1:$A$149,0),MATCH(C$1,中間シート!$A$2:$AZ$2,0))</f>
        <v/>
      </c>
      <c r="D2738" s="8" t="str">
        <f>INDEX(中間シート!$A$1:$AZ$149,MATCH($A2738&amp;$B2738,中間シート!$A$1:$A$149,0),MATCH(D$1,中間シート!$A$2:$AZ$2,0))</f>
        <v/>
      </c>
      <c r="E2738" t="str">
        <f>IF(
A2738="","",
VLOOKUP(MOD(ROW(A2738)-2, 参照用!$J$12) + 1,参照用!$N$1:$P$50,2,0)
)</f>
        <v>基礎指標</v>
      </c>
      <c r="F2738" t="str">
        <f xml:space="preserve">
IF(A2738="","",
VLOOKUP(MOD(ROW(A2738)-2, 参照用!$J$12) + 1,参照用!$N$1:$P$50,3,0)
)</f>
        <v>食事</v>
      </c>
      <c r="G2738">
        <f xml:space="preserve">
IF(A2738="","",
IFERROR(
INDEX(中間シート!$B:$CB,
MATCH(A2738&amp;B2738,中間シート!$A$1:$A$149,0),
MATCH(F2738,中間シート!$B$2:$CB$2,0)
),
"")
)</f>
        <v>0</v>
      </c>
      <c r="H2738">
        <f t="shared" si="126"/>
        <v>0</v>
      </c>
      <c r="I2738" t="str">
        <f t="shared" si="127"/>
        <v/>
      </c>
      <c r="J2738" t="str">
        <f xml:space="preserve">
_xlfn.SWITCH(E2738,
"良好サイン",H2738*VLOOKUP(F2738,参照用!$P$2:$Q$55,2,0),
"注意サイン",H2738*VLOOKUP(F2738,参照用!$P$2:$Q$55,2,0),
""
)</f>
        <v/>
      </c>
      <c r="K2738" s="20">
        <f t="shared" si="128"/>
        <v>60</v>
      </c>
    </row>
    <row r="2739" spans="1:11" x14ac:dyDescent="0.2">
      <c r="A2739" s="8">
        <f>IF(INDEX(中間シート!B$1:B$149,QUOTIENT(ROW(A2739)-2, 参照用!$J$12) + 3,1)&gt;0,
INDEX(中間シート!B$1:B$149,QUOTIENT(ROW(A2739)-2, 参照用!$J$12) + 3,1),
"")</f>
        <v>46049</v>
      </c>
      <c r="B2739" s="8" t="str">
        <f>IF(INDEX(中間シート!D$1:D$149,QUOTIENT(ROW(B2739)-2, 参照用!$J$12) + 3,1)&gt;0,
INDEX(中間シート!D$1:D$149,QUOTIENT(ROW(B2739)-2, 参照用!$J$12) + 3,1),
"")</f>
        <v>朝</v>
      </c>
      <c r="C2739" s="8" t="str">
        <f>INDEX(中間シート!$A$1:$AZ$149,MATCH(A2739&amp;B2739,中間シート!$A$1:$A$149,0),MATCH(C$1,中間シート!$A$2:$AZ$2,0))</f>
        <v/>
      </c>
      <c r="D2739" s="8" t="str">
        <f>INDEX(中間シート!$A$1:$AZ$149,MATCH($A2739&amp;$B2739,中間シート!$A$1:$A$149,0),MATCH(D$1,中間シート!$A$2:$AZ$2,0))</f>
        <v/>
      </c>
      <c r="E2739" t="str">
        <f>IF(
A2739="","",
VLOOKUP(MOD(ROW(A2739)-2, 参照用!$J$12) + 1,参照用!$N$1:$P$50,2,0)
)</f>
        <v>基礎指標</v>
      </c>
      <c r="F2739" t="str">
        <f xml:space="preserve">
IF(A2739="","",
VLOOKUP(MOD(ROW(A2739)-2, 参照用!$J$12) + 1,参照用!$N$1:$P$50,3,0)
)</f>
        <v>ストレス</v>
      </c>
      <c r="G2739">
        <f xml:space="preserve">
IF(A2739="","",
IFERROR(
INDEX(中間シート!$B:$CB,
MATCH(A2739&amp;B2739,中間シート!$A$1:$A$149,0),
MATCH(F2739,中間シート!$B$2:$CB$2,0)
),
"")
)</f>
        <v>0</v>
      </c>
      <c r="H2739">
        <f t="shared" si="126"/>
        <v>0</v>
      </c>
      <c r="I2739" t="str">
        <f t="shared" si="127"/>
        <v/>
      </c>
      <c r="J2739" t="str">
        <f xml:space="preserve">
_xlfn.SWITCH(E2739,
"良好サイン",H2739*VLOOKUP(F2739,参照用!$P$2:$Q$55,2,0),
"注意サイン",H2739*VLOOKUP(F2739,参照用!$P$2:$Q$55,2,0),
""
)</f>
        <v/>
      </c>
      <c r="K2739" s="20">
        <f t="shared" si="128"/>
        <v>60</v>
      </c>
    </row>
    <row r="2740" spans="1:11" x14ac:dyDescent="0.2">
      <c r="A2740" s="8">
        <f>IF(INDEX(中間シート!B$1:B$149,QUOTIENT(ROW(A2740)-2, 参照用!$J$12) + 3,1)&gt;0,
INDEX(中間シート!B$1:B$149,QUOTIENT(ROW(A2740)-2, 参照用!$J$12) + 3,1),
"")</f>
        <v>46049</v>
      </c>
      <c r="B2740" s="8" t="str">
        <f>IF(INDEX(中間シート!D$1:D$149,QUOTIENT(ROW(B2740)-2, 参照用!$J$12) + 3,1)&gt;0,
INDEX(中間シート!D$1:D$149,QUOTIENT(ROW(B2740)-2, 参照用!$J$12) + 3,1),
"")</f>
        <v>朝</v>
      </c>
      <c r="C2740" s="8" t="str">
        <f>INDEX(中間シート!$A$1:$AZ$149,MATCH(A2740&amp;B2740,中間シート!$A$1:$A$149,0),MATCH(C$1,中間シート!$A$2:$AZ$2,0))</f>
        <v/>
      </c>
      <c r="D2740" s="8" t="str">
        <f>INDEX(中間シート!$A$1:$AZ$149,MATCH($A2740&amp;$B2740,中間シート!$A$1:$A$149,0),MATCH(D$1,中間シート!$A$2:$AZ$2,0))</f>
        <v/>
      </c>
      <c r="E2740" t="str">
        <f>IF(
A2740="","",
VLOOKUP(MOD(ROW(A2740)-2, 参照用!$J$12) + 1,参照用!$N$1:$P$50,2,0)
)</f>
        <v>良好サイン</v>
      </c>
      <c r="F2740" t="str">
        <f xml:space="preserve">
IF(A2740="","",
VLOOKUP(MOD(ROW(A2740)-2, 参照用!$J$12) + 1,参照用!$N$1:$P$50,3,0)
)</f>
        <v>プラス思考</v>
      </c>
      <c r="G2740">
        <f xml:space="preserve">
IF(A2740="","",
IFERROR(
INDEX(中間シート!$B:$CB,
MATCH(A2740&amp;B2740,中間シート!$A$1:$A$149,0),
MATCH(F2740,中間シート!$B$2:$CB$2,0)
),
"")
)</f>
        <v>0</v>
      </c>
      <c r="H2740">
        <f t="shared" si="126"/>
        <v>0</v>
      </c>
      <c r="I2740" t="str">
        <f t="shared" si="127"/>
        <v/>
      </c>
      <c r="J2740">
        <f xml:space="preserve">
_xlfn.SWITCH(E2740,
"良好サイン",H2740*VLOOKUP(F2740,参照用!$P$2:$Q$55,2,0),
"注意サイン",H2740*VLOOKUP(F2740,参照用!$P$2:$Q$55,2,0),
""
)</f>
        <v>0</v>
      </c>
      <c r="K2740" s="20">
        <f t="shared" si="128"/>
        <v>60</v>
      </c>
    </row>
    <row r="2741" spans="1:11" x14ac:dyDescent="0.2">
      <c r="A2741" s="8">
        <f>IF(INDEX(中間シート!B$1:B$149,QUOTIENT(ROW(A2741)-2, 参照用!$J$12) + 3,1)&gt;0,
INDEX(中間シート!B$1:B$149,QUOTIENT(ROW(A2741)-2, 参照用!$J$12) + 3,1),
"")</f>
        <v>46049</v>
      </c>
      <c r="B2741" s="8" t="str">
        <f>IF(INDEX(中間シート!D$1:D$149,QUOTIENT(ROW(B2741)-2, 参照用!$J$12) + 3,1)&gt;0,
INDEX(中間シート!D$1:D$149,QUOTIENT(ROW(B2741)-2, 参照用!$J$12) + 3,1),
"")</f>
        <v>朝</v>
      </c>
      <c r="C2741" s="8" t="str">
        <f>INDEX(中間シート!$A$1:$AZ$149,MATCH(A2741&amp;B2741,中間シート!$A$1:$A$149,0),MATCH(C$1,中間シート!$A$2:$AZ$2,0))</f>
        <v/>
      </c>
      <c r="D2741" s="8" t="str">
        <f>INDEX(中間シート!$A$1:$AZ$149,MATCH($A2741&amp;$B2741,中間シート!$A$1:$A$149,0),MATCH(D$1,中間シート!$A$2:$AZ$2,0))</f>
        <v/>
      </c>
      <c r="E2741" t="str">
        <f>IF(
A2741="","",
VLOOKUP(MOD(ROW(A2741)-2, 参照用!$J$12) + 1,参照用!$N$1:$P$50,2,0)
)</f>
        <v>良好サイン</v>
      </c>
      <c r="F2741" t="str">
        <f xml:space="preserve">
IF(A2741="","",
VLOOKUP(MOD(ROW(A2741)-2, 参照用!$J$12) + 1,参照用!$N$1:$P$50,3,0)
)</f>
        <v>元気</v>
      </c>
      <c r="G2741">
        <f xml:space="preserve">
IF(A2741="","",
IFERROR(
INDEX(中間シート!$B:$CB,
MATCH(A2741&amp;B2741,中間シート!$A$1:$A$149,0),
MATCH(F2741,中間シート!$B$2:$CB$2,0)
),
"")
)</f>
        <v>0</v>
      </c>
      <c r="H2741">
        <f t="shared" si="126"/>
        <v>0</v>
      </c>
      <c r="I2741" t="str">
        <f t="shared" si="127"/>
        <v/>
      </c>
      <c r="J2741">
        <f xml:space="preserve">
_xlfn.SWITCH(E2741,
"良好サイン",H2741*VLOOKUP(F2741,参照用!$P$2:$Q$55,2,0),
"注意サイン",H2741*VLOOKUP(F2741,参照用!$P$2:$Q$55,2,0),
""
)</f>
        <v>0</v>
      </c>
      <c r="K2741" s="20">
        <f t="shared" si="128"/>
        <v>60</v>
      </c>
    </row>
    <row r="2742" spans="1:11" x14ac:dyDescent="0.2">
      <c r="A2742" s="8">
        <f>IF(INDEX(中間シート!B$1:B$149,QUOTIENT(ROW(A2742)-2, 参照用!$J$12) + 3,1)&gt;0,
INDEX(中間シート!B$1:B$149,QUOTIENT(ROW(A2742)-2, 参照用!$J$12) + 3,1),
"")</f>
        <v>46049</v>
      </c>
      <c r="B2742" s="8" t="str">
        <f>IF(INDEX(中間シート!D$1:D$149,QUOTIENT(ROW(B2742)-2, 参照用!$J$12) + 3,1)&gt;0,
INDEX(中間シート!D$1:D$149,QUOTIENT(ROW(B2742)-2, 参照用!$J$12) + 3,1),
"")</f>
        <v>朝</v>
      </c>
      <c r="C2742" s="8" t="str">
        <f>INDEX(中間シート!$A$1:$AZ$149,MATCH(A2742&amp;B2742,中間シート!$A$1:$A$149,0),MATCH(C$1,中間シート!$A$2:$AZ$2,0))</f>
        <v/>
      </c>
      <c r="D2742" s="8" t="str">
        <f>INDEX(中間シート!$A$1:$AZ$149,MATCH($A2742&amp;$B2742,中間シート!$A$1:$A$149,0),MATCH(D$1,中間シート!$A$2:$AZ$2,0))</f>
        <v/>
      </c>
      <c r="E2742" t="str">
        <f>IF(
A2742="","",
VLOOKUP(MOD(ROW(A2742)-2, 参照用!$J$12) + 1,参照用!$N$1:$P$50,2,0)
)</f>
        <v>良好サイン</v>
      </c>
      <c r="F2742" t="str">
        <f xml:space="preserve">
IF(A2742="","",
VLOOKUP(MOD(ROW(A2742)-2, 参照用!$J$12) + 1,参照用!$N$1:$P$50,3,0)
)</f>
        <v>やる気あり</v>
      </c>
      <c r="G2742">
        <f xml:space="preserve">
IF(A2742="","",
IFERROR(
INDEX(中間シート!$B:$CB,
MATCH(A2742&amp;B2742,中間シート!$A$1:$A$149,0),
MATCH(F2742,中間シート!$B$2:$CB$2,0)
),
"")
)</f>
        <v>0</v>
      </c>
      <c r="H2742">
        <f t="shared" si="126"/>
        <v>0</v>
      </c>
      <c r="I2742" t="str">
        <f t="shared" si="127"/>
        <v/>
      </c>
      <c r="J2742">
        <f xml:space="preserve">
_xlfn.SWITCH(E2742,
"良好サイン",H2742*VLOOKUP(F2742,参照用!$P$2:$Q$55,2,0),
"注意サイン",H2742*VLOOKUP(F2742,参照用!$P$2:$Q$55,2,0),
""
)</f>
        <v>0</v>
      </c>
      <c r="K2742" s="20">
        <f t="shared" si="128"/>
        <v>60</v>
      </c>
    </row>
    <row r="2743" spans="1:11" x14ac:dyDescent="0.2">
      <c r="A2743" s="8">
        <f>IF(INDEX(中間シート!B$1:B$149,QUOTIENT(ROW(A2743)-2, 参照用!$J$12) + 3,1)&gt;0,
INDEX(中間シート!B$1:B$149,QUOTIENT(ROW(A2743)-2, 参照用!$J$12) + 3,1),
"")</f>
        <v>46049</v>
      </c>
      <c r="B2743" s="8" t="str">
        <f>IF(INDEX(中間シート!D$1:D$149,QUOTIENT(ROW(B2743)-2, 参照用!$J$12) + 3,1)&gt;0,
INDEX(中間シート!D$1:D$149,QUOTIENT(ROW(B2743)-2, 参照用!$J$12) + 3,1),
"")</f>
        <v>朝</v>
      </c>
      <c r="C2743" s="8" t="str">
        <f>INDEX(中間シート!$A$1:$AZ$149,MATCH(A2743&amp;B2743,中間シート!$A$1:$A$149,0),MATCH(C$1,中間シート!$A$2:$AZ$2,0))</f>
        <v/>
      </c>
      <c r="D2743" s="8" t="str">
        <f>INDEX(中間シート!$A$1:$AZ$149,MATCH($A2743&amp;$B2743,中間シート!$A$1:$A$149,0),MATCH(D$1,中間シート!$A$2:$AZ$2,0))</f>
        <v/>
      </c>
      <c r="E2743" t="str">
        <f>IF(
A2743="","",
VLOOKUP(MOD(ROW(A2743)-2, 参照用!$J$12) + 1,参照用!$N$1:$P$50,2,0)
)</f>
        <v>良好サイン</v>
      </c>
      <c r="F2743" t="str">
        <f xml:space="preserve">
IF(A2743="","",
VLOOKUP(MOD(ROW(A2743)-2, 参照用!$J$12) + 1,参照用!$N$1:$P$50,3,0)
)</f>
        <v>心に余裕</v>
      </c>
      <c r="G2743">
        <f xml:space="preserve">
IF(A2743="","",
IFERROR(
INDEX(中間シート!$B:$CB,
MATCH(A2743&amp;B2743,中間シート!$A$1:$A$149,0),
MATCH(F2743,中間シート!$B$2:$CB$2,0)
),
"")
)</f>
        <v>0</v>
      </c>
      <c r="H2743">
        <f t="shared" si="126"/>
        <v>0</v>
      </c>
      <c r="I2743" t="str">
        <f t="shared" si="127"/>
        <v/>
      </c>
      <c r="J2743">
        <f xml:space="preserve">
_xlfn.SWITCH(E2743,
"良好サイン",H2743*VLOOKUP(F2743,参照用!$P$2:$Q$55,2,0),
"注意サイン",H2743*VLOOKUP(F2743,参照用!$P$2:$Q$55,2,0),
""
)</f>
        <v>0</v>
      </c>
      <c r="K2743" s="20">
        <f t="shared" si="128"/>
        <v>60</v>
      </c>
    </row>
    <row r="2744" spans="1:11" x14ac:dyDescent="0.2">
      <c r="A2744" s="8">
        <f>IF(INDEX(中間シート!B$1:B$149,QUOTIENT(ROW(A2744)-2, 参照用!$J$12) + 3,1)&gt;0,
INDEX(中間シート!B$1:B$149,QUOTIENT(ROW(A2744)-2, 参照用!$J$12) + 3,1),
"")</f>
        <v>46049</v>
      </c>
      <c r="B2744" s="8" t="str">
        <f>IF(INDEX(中間シート!D$1:D$149,QUOTIENT(ROW(B2744)-2, 参照用!$J$12) + 3,1)&gt;0,
INDEX(中間シート!D$1:D$149,QUOTIENT(ROW(B2744)-2, 参照用!$J$12) + 3,1),
"")</f>
        <v>朝</v>
      </c>
      <c r="C2744" s="8" t="str">
        <f>INDEX(中間シート!$A$1:$AZ$149,MATCH(A2744&amp;B2744,中間シート!$A$1:$A$149,0),MATCH(C$1,中間シート!$A$2:$AZ$2,0))</f>
        <v/>
      </c>
      <c r="D2744" s="8" t="str">
        <f>INDEX(中間シート!$A$1:$AZ$149,MATCH($A2744&amp;$B2744,中間シート!$A$1:$A$149,0),MATCH(D$1,中間シート!$A$2:$AZ$2,0))</f>
        <v/>
      </c>
      <c r="E2744" t="str">
        <f>IF(
A2744="","",
VLOOKUP(MOD(ROW(A2744)-2, 参照用!$J$12) + 1,参照用!$N$1:$P$50,2,0)
)</f>
        <v>良好サイン</v>
      </c>
      <c r="F2744" t="str">
        <f xml:space="preserve">
IF(A2744="","",
VLOOKUP(MOD(ROW(A2744)-2, 参照用!$J$12) + 1,参照用!$N$1:$P$50,3,0)
)</f>
        <v>イキイキ</v>
      </c>
      <c r="G2744">
        <f xml:space="preserve">
IF(A2744="","",
IFERROR(
INDEX(中間シート!$B:$CB,
MATCH(A2744&amp;B2744,中間シート!$A$1:$A$149,0),
MATCH(F2744,中間シート!$B$2:$CB$2,0)
),
"")
)</f>
        <v>0</v>
      </c>
      <c r="H2744">
        <f t="shared" si="126"/>
        <v>0</v>
      </c>
      <c r="I2744" t="str">
        <f t="shared" si="127"/>
        <v/>
      </c>
      <c r="J2744">
        <f xml:space="preserve">
_xlfn.SWITCH(E2744,
"良好サイン",H2744*VLOOKUP(F2744,参照用!$P$2:$Q$55,2,0),
"注意サイン",H2744*VLOOKUP(F2744,参照用!$P$2:$Q$55,2,0),
""
)</f>
        <v>0</v>
      </c>
      <c r="K2744" s="20">
        <f t="shared" si="128"/>
        <v>60</v>
      </c>
    </row>
    <row r="2745" spans="1:11" x14ac:dyDescent="0.2">
      <c r="A2745" s="8">
        <f>IF(INDEX(中間シート!B$1:B$149,QUOTIENT(ROW(A2745)-2, 参照用!$J$12) + 3,1)&gt;0,
INDEX(中間シート!B$1:B$149,QUOTIENT(ROW(A2745)-2, 参照用!$J$12) + 3,1),
"")</f>
        <v>46049</v>
      </c>
      <c r="B2745" s="8" t="str">
        <f>IF(INDEX(中間シート!D$1:D$149,QUOTIENT(ROW(B2745)-2, 参照用!$J$12) + 3,1)&gt;0,
INDEX(中間シート!D$1:D$149,QUOTIENT(ROW(B2745)-2, 参照用!$J$12) + 3,1),
"")</f>
        <v>朝</v>
      </c>
      <c r="C2745" s="8" t="str">
        <f>INDEX(中間シート!$A$1:$AZ$149,MATCH(A2745&amp;B2745,中間シート!$A$1:$A$149,0),MATCH(C$1,中間シート!$A$2:$AZ$2,0))</f>
        <v/>
      </c>
      <c r="D2745" s="8" t="str">
        <f>INDEX(中間シート!$A$1:$AZ$149,MATCH($A2745&amp;$B2745,中間シート!$A$1:$A$149,0),MATCH(D$1,中間シート!$A$2:$AZ$2,0))</f>
        <v/>
      </c>
      <c r="E2745" t="str">
        <f>IF(
A2745="","",
VLOOKUP(MOD(ROW(A2745)-2, 参照用!$J$12) + 1,参照用!$N$1:$P$50,2,0)
)</f>
        <v>良好サイン</v>
      </c>
      <c r="F2745" t="str">
        <f xml:space="preserve">
IF(A2745="","",
VLOOKUP(MOD(ROW(A2745)-2, 参照用!$J$12) + 1,参照用!$N$1:$P$50,3,0)
)</f>
        <v>活動的</v>
      </c>
      <c r="G2745">
        <f xml:space="preserve">
IF(A2745="","",
IFERROR(
INDEX(中間シート!$B:$CB,
MATCH(A2745&amp;B2745,中間シート!$A$1:$A$149,0),
MATCH(F2745,中間シート!$B$2:$CB$2,0)
),
"")
)</f>
        <v>0</v>
      </c>
      <c r="H2745">
        <f t="shared" si="126"/>
        <v>0</v>
      </c>
      <c r="I2745" t="str">
        <f t="shared" si="127"/>
        <v/>
      </c>
      <c r="J2745">
        <f xml:space="preserve">
_xlfn.SWITCH(E2745,
"良好サイン",H2745*VLOOKUP(F2745,参照用!$P$2:$Q$55,2,0),
"注意サイン",H2745*VLOOKUP(F2745,参照用!$P$2:$Q$55,2,0),
""
)</f>
        <v>0</v>
      </c>
      <c r="K2745" s="20">
        <f t="shared" si="128"/>
        <v>60</v>
      </c>
    </row>
    <row r="2746" spans="1:11" x14ac:dyDescent="0.2">
      <c r="A2746" s="8">
        <f>IF(INDEX(中間シート!B$1:B$149,QUOTIENT(ROW(A2746)-2, 参照用!$J$12) + 3,1)&gt;0,
INDEX(中間シート!B$1:B$149,QUOTIENT(ROW(A2746)-2, 参照用!$J$12) + 3,1),
"")</f>
        <v>46049</v>
      </c>
      <c r="B2746" s="8" t="str">
        <f>IF(INDEX(中間シート!D$1:D$149,QUOTIENT(ROW(B2746)-2, 参照用!$J$12) + 3,1)&gt;0,
INDEX(中間シート!D$1:D$149,QUOTIENT(ROW(B2746)-2, 参照用!$J$12) + 3,1),
"")</f>
        <v>朝</v>
      </c>
      <c r="C2746" s="8" t="str">
        <f>INDEX(中間シート!$A$1:$AZ$149,MATCH(A2746&amp;B2746,中間シート!$A$1:$A$149,0),MATCH(C$1,中間シート!$A$2:$AZ$2,0))</f>
        <v/>
      </c>
      <c r="D2746" s="8" t="str">
        <f>INDEX(中間シート!$A$1:$AZ$149,MATCH($A2746&amp;$B2746,中間シート!$A$1:$A$149,0),MATCH(D$1,中間シート!$A$2:$AZ$2,0))</f>
        <v/>
      </c>
      <c r="E2746" t="str">
        <f>IF(
A2746="","",
VLOOKUP(MOD(ROW(A2746)-2, 参照用!$J$12) + 1,参照用!$N$1:$P$50,2,0)
)</f>
        <v>注意サイン</v>
      </c>
      <c r="F2746" t="str">
        <f xml:space="preserve">
IF(A2746="","",
VLOOKUP(MOD(ROW(A2746)-2, 参照用!$J$12) + 1,参照用!$N$1:$P$50,3,0)
)</f>
        <v>ため息が増加</v>
      </c>
      <c r="G2746">
        <f xml:space="preserve">
IF(A2746="","",
IFERROR(
INDEX(中間シート!$B:$CB,
MATCH(A2746&amp;B2746,中間シート!$A$1:$A$149,0),
MATCH(F2746,中間シート!$B$2:$CB$2,0)
),
"")
)</f>
        <v>0</v>
      </c>
      <c r="H2746">
        <f t="shared" si="126"/>
        <v>0</v>
      </c>
      <c r="I2746" t="str">
        <f t="shared" si="127"/>
        <v/>
      </c>
      <c r="J2746">
        <f xml:space="preserve">
_xlfn.SWITCH(E2746,
"良好サイン",H2746*VLOOKUP(F2746,参照用!$P$2:$Q$55,2,0),
"注意サイン",H2746*VLOOKUP(F2746,参照用!$P$2:$Q$55,2,0),
""
)</f>
        <v>0</v>
      </c>
      <c r="K2746" s="20">
        <f t="shared" si="128"/>
        <v>60</v>
      </c>
    </row>
    <row r="2747" spans="1:11" x14ac:dyDescent="0.2">
      <c r="A2747" s="8">
        <f>IF(INDEX(中間シート!B$1:B$149,QUOTIENT(ROW(A2747)-2, 参照用!$J$12) + 3,1)&gt;0,
INDEX(中間シート!B$1:B$149,QUOTIENT(ROW(A2747)-2, 参照用!$J$12) + 3,1),
"")</f>
        <v>46049</v>
      </c>
      <c r="B2747" s="8" t="str">
        <f>IF(INDEX(中間シート!D$1:D$149,QUOTIENT(ROW(B2747)-2, 参照用!$J$12) + 3,1)&gt;0,
INDEX(中間シート!D$1:D$149,QUOTIENT(ROW(B2747)-2, 参照用!$J$12) + 3,1),
"")</f>
        <v>朝</v>
      </c>
      <c r="C2747" s="8" t="str">
        <f>INDEX(中間シート!$A$1:$AZ$149,MATCH(A2747&amp;B2747,中間シート!$A$1:$A$149,0),MATCH(C$1,中間シート!$A$2:$AZ$2,0))</f>
        <v/>
      </c>
      <c r="D2747" s="8" t="str">
        <f>INDEX(中間シート!$A$1:$AZ$149,MATCH($A2747&amp;$B2747,中間シート!$A$1:$A$149,0),MATCH(D$1,中間シート!$A$2:$AZ$2,0))</f>
        <v/>
      </c>
      <c r="E2747" t="str">
        <f>IF(
A2747="","",
VLOOKUP(MOD(ROW(A2747)-2, 参照用!$J$12) + 1,参照用!$N$1:$P$50,2,0)
)</f>
        <v>注意サイン</v>
      </c>
      <c r="F2747" t="str">
        <f xml:space="preserve">
IF(A2747="","",
VLOOKUP(MOD(ROW(A2747)-2, 参照用!$J$12) + 1,参照用!$N$1:$P$50,3,0)
)</f>
        <v>もやもや</v>
      </c>
      <c r="G2747">
        <f xml:space="preserve">
IF(A2747="","",
IFERROR(
INDEX(中間シート!$B:$CB,
MATCH(A2747&amp;B2747,中間シート!$A$1:$A$149,0),
MATCH(F2747,中間シート!$B$2:$CB$2,0)
),
"")
)</f>
        <v>0</v>
      </c>
      <c r="H2747">
        <f t="shared" si="126"/>
        <v>0</v>
      </c>
      <c r="I2747" t="str">
        <f t="shared" si="127"/>
        <v/>
      </c>
      <c r="J2747">
        <f xml:space="preserve">
_xlfn.SWITCH(E2747,
"良好サイン",H2747*VLOOKUP(F2747,参照用!$P$2:$Q$55,2,0),
"注意サイン",H2747*VLOOKUP(F2747,参照用!$P$2:$Q$55,2,0),
""
)</f>
        <v>0</v>
      </c>
      <c r="K2747" s="20">
        <f t="shared" si="128"/>
        <v>60</v>
      </c>
    </row>
    <row r="2748" spans="1:11" x14ac:dyDescent="0.2">
      <c r="A2748" s="8">
        <f>IF(INDEX(中間シート!B$1:B$149,QUOTIENT(ROW(A2748)-2, 参照用!$J$12) + 3,1)&gt;0,
INDEX(中間シート!B$1:B$149,QUOTIENT(ROW(A2748)-2, 参照用!$J$12) + 3,1),
"")</f>
        <v>46049</v>
      </c>
      <c r="B2748" s="8" t="str">
        <f>IF(INDEX(中間シート!D$1:D$149,QUOTIENT(ROW(B2748)-2, 参照用!$J$12) + 3,1)&gt;0,
INDEX(中間シート!D$1:D$149,QUOTIENT(ROW(B2748)-2, 参照用!$J$12) + 3,1),
"")</f>
        <v>朝</v>
      </c>
      <c r="C2748" s="8" t="str">
        <f>INDEX(中間シート!$A$1:$AZ$149,MATCH(A2748&amp;B2748,中間シート!$A$1:$A$149,0),MATCH(C$1,中間シート!$A$2:$AZ$2,0))</f>
        <v/>
      </c>
      <c r="D2748" s="8" t="str">
        <f>INDEX(中間シート!$A$1:$AZ$149,MATCH($A2748&amp;$B2748,中間シート!$A$1:$A$149,0),MATCH(D$1,中間シート!$A$2:$AZ$2,0))</f>
        <v/>
      </c>
      <c r="E2748" t="str">
        <f>IF(
A2748="","",
VLOOKUP(MOD(ROW(A2748)-2, 参照用!$J$12) + 1,参照用!$N$1:$P$50,2,0)
)</f>
        <v>注意サイン</v>
      </c>
      <c r="F2748" t="str">
        <f xml:space="preserve">
IF(A2748="","",
VLOOKUP(MOD(ROW(A2748)-2, 参照用!$J$12) + 1,参照用!$N$1:$P$50,3,0)
)</f>
        <v>だるい</v>
      </c>
      <c r="G2748">
        <f xml:space="preserve">
IF(A2748="","",
IFERROR(
INDEX(中間シート!$B:$CB,
MATCH(A2748&amp;B2748,中間シート!$A$1:$A$149,0),
MATCH(F2748,中間シート!$B$2:$CB$2,0)
),
"")
)</f>
        <v>0</v>
      </c>
      <c r="H2748">
        <f t="shared" si="126"/>
        <v>0</v>
      </c>
      <c r="I2748" t="str">
        <f t="shared" si="127"/>
        <v/>
      </c>
      <c r="J2748">
        <f xml:space="preserve">
_xlfn.SWITCH(E2748,
"良好サイン",H2748*VLOOKUP(F2748,参照用!$P$2:$Q$55,2,0),
"注意サイン",H2748*VLOOKUP(F2748,参照用!$P$2:$Q$55,2,0),
""
)</f>
        <v>0</v>
      </c>
      <c r="K2748" s="20">
        <f t="shared" si="128"/>
        <v>60</v>
      </c>
    </row>
    <row r="2749" spans="1:11" x14ac:dyDescent="0.2">
      <c r="A2749" s="8">
        <f>IF(INDEX(中間シート!B$1:B$149,QUOTIENT(ROW(A2749)-2, 参照用!$J$12) + 3,1)&gt;0,
INDEX(中間シート!B$1:B$149,QUOTIENT(ROW(A2749)-2, 参照用!$J$12) + 3,1),
"")</f>
        <v>46049</v>
      </c>
      <c r="B2749" s="8" t="str">
        <f>IF(INDEX(中間シート!D$1:D$149,QUOTIENT(ROW(B2749)-2, 参照用!$J$12) + 3,1)&gt;0,
INDEX(中間シート!D$1:D$149,QUOTIENT(ROW(B2749)-2, 参照用!$J$12) + 3,1),
"")</f>
        <v>朝</v>
      </c>
      <c r="C2749" s="8" t="str">
        <f>INDEX(中間シート!$A$1:$AZ$149,MATCH(A2749&amp;B2749,中間シート!$A$1:$A$149,0),MATCH(C$1,中間シート!$A$2:$AZ$2,0))</f>
        <v/>
      </c>
      <c r="D2749" s="8" t="str">
        <f>INDEX(中間シート!$A$1:$AZ$149,MATCH($A2749&amp;$B2749,中間シート!$A$1:$A$149,0),MATCH(D$1,中間シート!$A$2:$AZ$2,0))</f>
        <v/>
      </c>
      <c r="E2749" t="str">
        <f>IF(
A2749="","",
VLOOKUP(MOD(ROW(A2749)-2, 参照用!$J$12) + 1,参照用!$N$1:$P$50,2,0)
)</f>
        <v>注意サイン</v>
      </c>
      <c r="F2749" t="str">
        <f xml:space="preserve">
IF(A2749="","",
VLOOKUP(MOD(ROW(A2749)-2, 参照用!$J$12) + 1,参照用!$N$1:$P$50,3,0)
)</f>
        <v>ぼーっとする</v>
      </c>
      <c r="G2749">
        <f xml:space="preserve">
IF(A2749="","",
IFERROR(
INDEX(中間シート!$B:$CB,
MATCH(A2749&amp;B2749,中間シート!$A$1:$A$149,0),
MATCH(F2749,中間シート!$B$2:$CB$2,0)
),
"")
)</f>
        <v>0</v>
      </c>
      <c r="H2749">
        <f t="shared" si="126"/>
        <v>0</v>
      </c>
      <c r="I2749" t="str">
        <f t="shared" si="127"/>
        <v/>
      </c>
      <c r="J2749">
        <f xml:space="preserve">
_xlfn.SWITCH(E2749,
"良好サイン",H2749*VLOOKUP(F2749,参照用!$P$2:$Q$55,2,0),
"注意サイン",H2749*VLOOKUP(F2749,参照用!$P$2:$Q$55,2,0),
""
)</f>
        <v>0</v>
      </c>
      <c r="K2749" s="20">
        <f t="shared" si="128"/>
        <v>60</v>
      </c>
    </row>
    <row r="2750" spans="1:11" x14ac:dyDescent="0.2">
      <c r="A2750" s="8">
        <f>IF(INDEX(中間シート!B$1:B$149,QUOTIENT(ROW(A2750)-2, 参照用!$J$12) + 3,1)&gt;0,
INDEX(中間シート!B$1:B$149,QUOTIENT(ROW(A2750)-2, 参照用!$J$12) + 3,1),
"")</f>
        <v>46049</v>
      </c>
      <c r="B2750" s="8" t="str">
        <f>IF(INDEX(中間シート!D$1:D$149,QUOTIENT(ROW(B2750)-2, 参照用!$J$12) + 3,1)&gt;0,
INDEX(中間シート!D$1:D$149,QUOTIENT(ROW(B2750)-2, 参照用!$J$12) + 3,1),
"")</f>
        <v>朝</v>
      </c>
      <c r="C2750" s="8" t="str">
        <f>INDEX(中間シート!$A$1:$AZ$149,MATCH(A2750&amp;B2750,中間シート!$A$1:$A$149,0),MATCH(C$1,中間シート!$A$2:$AZ$2,0))</f>
        <v/>
      </c>
      <c r="D2750" s="8" t="str">
        <f>INDEX(中間シート!$A$1:$AZ$149,MATCH($A2750&amp;$B2750,中間シート!$A$1:$A$149,0),MATCH(D$1,中間シート!$A$2:$AZ$2,0))</f>
        <v/>
      </c>
      <c r="E2750" t="str">
        <f>IF(
A2750="","",
VLOOKUP(MOD(ROW(A2750)-2, 参照用!$J$12) + 1,参照用!$N$1:$P$50,2,0)
)</f>
        <v>注意サイン</v>
      </c>
      <c r="F2750" t="str">
        <f xml:space="preserve">
IF(A2750="","",
VLOOKUP(MOD(ROW(A2750)-2, 参照用!$J$12) + 1,参照用!$N$1:$P$50,3,0)
)</f>
        <v>協調性が低下</v>
      </c>
      <c r="G2750">
        <f xml:space="preserve">
IF(A2750="","",
IFERROR(
INDEX(中間シート!$B:$CB,
MATCH(A2750&amp;B2750,中間シート!$A$1:$A$149,0),
MATCH(F2750,中間シート!$B$2:$CB$2,0)
),
"")
)</f>
        <v>0</v>
      </c>
      <c r="H2750">
        <f t="shared" si="126"/>
        <v>0</v>
      </c>
      <c r="I2750" t="str">
        <f t="shared" si="127"/>
        <v/>
      </c>
      <c r="J2750">
        <f xml:space="preserve">
_xlfn.SWITCH(E2750,
"良好サイン",H2750*VLOOKUP(F2750,参照用!$P$2:$Q$55,2,0),
"注意サイン",H2750*VLOOKUP(F2750,参照用!$P$2:$Q$55,2,0),
""
)</f>
        <v>0</v>
      </c>
      <c r="K2750" s="20">
        <f t="shared" si="128"/>
        <v>60</v>
      </c>
    </row>
    <row r="2751" spans="1:11" x14ac:dyDescent="0.2">
      <c r="A2751" s="8">
        <f>IF(INDEX(中間シート!B$1:B$149,QUOTIENT(ROW(A2751)-2, 参照用!$J$12) + 3,1)&gt;0,
INDEX(中間シート!B$1:B$149,QUOTIENT(ROW(A2751)-2, 参照用!$J$12) + 3,1),
"")</f>
        <v>46049</v>
      </c>
      <c r="B2751" s="8" t="str">
        <f>IF(INDEX(中間シート!D$1:D$149,QUOTIENT(ROW(B2751)-2, 参照用!$J$12) + 3,1)&gt;0,
INDEX(中間シート!D$1:D$149,QUOTIENT(ROW(B2751)-2, 参照用!$J$12) + 3,1),
"")</f>
        <v>朝</v>
      </c>
      <c r="C2751" s="8" t="str">
        <f>INDEX(中間シート!$A$1:$AZ$149,MATCH(A2751&amp;B2751,中間シート!$A$1:$A$149,0),MATCH(C$1,中間シート!$A$2:$AZ$2,0))</f>
        <v/>
      </c>
      <c r="D2751" s="8" t="str">
        <f>INDEX(中間シート!$A$1:$AZ$149,MATCH($A2751&amp;$B2751,中間シート!$A$1:$A$149,0),MATCH(D$1,中間シート!$A$2:$AZ$2,0))</f>
        <v/>
      </c>
      <c r="E2751" t="str">
        <f>IF(
A2751="","",
VLOOKUP(MOD(ROW(A2751)-2, 参照用!$J$12) + 1,参照用!$N$1:$P$50,2,0)
)</f>
        <v>注意サイン</v>
      </c>
      <c r="F2751" t="str">
        <f xml:space="preserve">
IF(A2751="","",
VLOOKUP(MOD(ROW(A2751)-2, 参照用!$J$12) + 1,参照用!$N$1:$P$50,3,0)
)</f>
        <v>憂鬱</v>
      </c>
      <c r="G2751">
        <f xml:space="preserve">
IF(A2751="","",
IFERROR(
INDEX(中間シート!$B:$CB,
MATCH(A2751&amp;B2751,中間シート!$A$1:$A$149,0),
MATCH(F2751,中間シート!$B$2:$CB$2,0)
),
"")
)</f>
        <v>0</v>
      </c>
      <c r="H2751">
        <f t="shared" si="126"/>
        <v>0</v>
      </c>
      <c r="I2751" t="str">
        <f t="shared" si="127"/>
        <v/>
      </c>
      <c r="J2751">
        <f xml:space="preserve">
_xlfn.SWITCH(E2751,
"良好サイン",H2751*VLOOKUP(F2751,参照用!$P$2:$Q$55,2,0),
"注意サイン",H2751*VLOOKUP(F2751,参照用!$P$2:$Q$55,2,0),
""
)</f>
        <v>0</v>
      </c>
      <c r="K2751" s="20">
        <f t="shared" si="128"/>
        <v>60</v>
      </c>
    </row>
    <row r="2752" spans="1:11" x14ac:dyDescent="0.2">
      <c r="A2752" s="8">
        <f>IF(INDEX(中間シート!B$1:B$149,QUOTIENT(ROW(A2752)-2, 参照用!$J$12) + 3,1)&gt;0,
INDEX(中間シート!B$1:B$149,QUOTIENT(ROW(A2752)-2, 参照用!$J$12) + 3,1),
"")</f>
        <v>46049</v>
      </c>
      <c r="B2752" s="8" t="str">
        <f>IF(INDEX(中間シート!D$1:D$149,QUOTIENT(ROW(B2752)-2, 参照用!$J$12) + 3,1)&gt;0,
INDEX(中間シート!D$1:D$149,QUOTIENT(ROW(B2752)-2, 参照用!$J$12) + 3,1),
"")</f>
        <v>朝</v>
      </c>
      <c r="C2752" s="8" t="str">
        <f>INDEX(中間シート!$A$1:$AZ$149,MATCH(A2752&amp;B2752,中間シート!$A$1:$A$149,0),MATCH(C$1,中間シート!$A$2:$AZ$2,0))</f>
        <v/>
      </c>
      <c r="D2752" s="8" t="str">
        <f>INDEX(中間シート!$A$1:$AZ$149,MATCH($A2752&amp;$B2752,中間シート!$A$1:$A$149,0),MATCH(D$1,中間シート!$A$2:$AZ$2,0))</f>
        <v/>
      </c>
      <c r="E2752" t="str">
        <f>IF(
A2752="","",
VLOOKUP(MOD(ROW(A2752)-2, 参照用!$J$12) + 1,参照用!$N$1:$P$50,2,0)
)</f>
        <v>注意サイン</v>
      </c>
      <c r="F2752" t="str">
        <f xml:space="preserve">
IF(A2752="","",
VLOOKUP(MOD(ROW(A2752)-2, 参照用!$J$12) + 1,参照用!$N$1:$P$50,3,0)
)</f>
        <v>やる気が無い</v>
      </c>
      <c r="G2752">
        <f xml:space="preserve">
IF(A2752="","",
IFERROR(
INDEX(中間シート!$B:$CB,
MATCH(A2752&amp;B2752,中間シート!$A$1:$A$149,0),
MATCH(F2752,中間シート!$B$2:$CB$2,0)
),
"")
)</f>
        <v>0</v>
      </c>
      <c r="H2752">
        <f t="shared" si="126"/>
        <v>0</v>
      </c>
      <c r="I2752" t="str">
        <f t="shared" si="127"/>
        <v/>
      </c>
      <c r="J2752">
        <f xml:space="preserve">
_xlfn.SWITCH(E2752,
"良好サイン",H2752*VLOOKUP(F2752,参照用!$P$2:$Q$55,2,0),
"注意サイン",H2752*VLOOKUP(F2752,参照用!$P$2:$Q$55,2,0),
""
)</f>
        <v>0</v>
      </c>
      <c r="K2752" s="20">
        <f t="shared" si="128"/>
        <v>60</v>
      </c>
    </row>
    <row r="2753" spans="1:11" x14ac:dyDescent="0.2">
      <c r="A2753" s="8">
        <f>IF(INDEX(中間シート!B$1:B$149,QUOTIENT(ROW(A2753)-2, 参照用!$J$12) + 3,1)&gt;0,
INDEX(中間シート!B$1:B$149,QUOTIENT(ROW(A2753)-2, 参照用!$J$12) + 3,1),
"")</f>
        <v>46049</v>
      </c>
      <c r="B2753" s="8" t="str">
        <f>IF(INDEX(中間シート!D$1:D$149,QUOTIENT(ROW(B2753)-2, 参照用!$J$12) + 3,1)&gt;0,
INDEX(中間シート!D$1:D$149,QUOTIENT(ROW(B2753)-2, 参照用!$J$12) + 3,1),
"")</f>
        <v>朝</v>
      </c>
      <c r="C2753" s="8" t="str">
        <f>INDEX(中間シート!$A$1:$AZ$149,MATCH(A2753&amp;B2753,中間シート!$A$1:$A$149,0),MATCH(C$1,中間シート!$A$2:$AZ$2,0))</f>
        <v/>
      </c>
      <c r="D2753" s="8" t="str">
        <f>INDEX(中間シート!$A$1:$AZ$149,MATCH($A2753&amp;$B2753,中間シート!$A$1:$A$149,0),MATCH(D$1,中間シート!$A$2:$AZ$2,0))</f>
        <v/>
      </c>
      <c r="E2753" t="str">
        <f>IF(
A2753="","",
VLOOKUP(MOD(ROW(A2753)-2, 参照用!$J$12) + 1,参照用!$N$1:$P$50,2,0)
)</f>
        <v>注意サイン</v>
      </c>
      <c r="F2753" t="str">
        <f xml:space="preserve">
IF(A2753="","",
VLOOKUP(MOD(ROW(A2753)-2, 参照用!$J$12) + 1,参照用!$N$1:$P$50,3,0)
)</f>
        <v>物忘れ</v>
      </c>
      <c r="G2753">
        <f xml:space="preserve">
IF(A2753="","",
IFERROR(
INDEX(中間シート!$B:$CB,
MATCH(A2753&amp;B2753,中間シート!$A$1:$A$149,0),
MATCH(F2753,中間シート!$B$2:$CB$2,0)
),
"")
)</f>
        <v>0</v>
      </c>
      <c r="H2753">
        <f t="shared" si="126"/>
        <v>0</v>
      </c>
      <c r="I2753" t="str">
        <f t="shared" si="127"/>
        <v/>
      </c>
      <c r="J2753">
        <f xml:space="preserve">
_xlfn.SWITCH(E2753,
"良好サイン",H2753*VLOOKUP(F2753,参照用!$P$2:$Q$55,2,0),
"注意サイン",H2753*VLOOKUP(F2753,参照用!$P$2:$Q$55,2,0),
""
)</f>
        <v>0</v>
      </c>
      <c r="K2753" s="20">
        <f t="shared" si="128"/>
        <v>60</v>
      </c>
    </row>
    <row r="2754" spans="1:11" x14ac:dyDescent="0.2">
      <c r="A2754" s="8">
        <f>IF(INDEX(中間シート!B$1:B$149,QUOTIENT(ROW(A2754)-2, 参照用!$J$12) + 3,1)&gt;0,
INDEX(中間シート!B$1:B$149,QUOTIENT(ROW(A2754)-2, 参照用!$J$12) + 3,1),
"")</f>
        <v>46049</v>
      </c>
      <c r="B2754" s="8" t="str">
        <f>IF(INDEX(中間シート!D$1:D$149,QUOTIENT(ROW(B2754)-2, 参照用!$J$12) + 3,1)&gt;0,
INDEX(中間シート!D$1:D$149,QUOTIENT(ROW(B2754)-2, 参照用!$J$12) + 3,1),
"")</f>
        <v>朝</v>
      </c>
      <c r="C2754" s="8" t="str">
        <f>INDEX(中間シート!$A$1:$AZ$149,MATCH(A2754&amp;B2754,中間シート!$A$1:$A$149,0),MATCH(C$1,中間シート!$A$2:$AZ$2,0))</f>
        <v/>
      </c>
      <c r="D2754" s="8" t="str">
        <f>INDEX(中間シート!$A$1:$AZ$149,MATCH($A2754&amp;$B2754,中間シート!$A$1:$A$149,0),MATCH(D$1,中間シート!$A$2:$AZ$2,0))</f>
        <v/>
      </c>
      <c r="E2754" t="str">
        <f>IF(
A2754="","",
VLOOKUP(MOD(ROW(A2754)-2, 参照用!$J$12) + 1,参照用!$N$1:$P$50,2,0)
)</f>
        <v>悪化サイン</v>
      </c>
      <c r="F2754" t="str">
        <f xml:space="preserve">
IF(A2754="","",
VLOOKUP(MOD(ROW(A2754)-2, 参照用!$J$12) + 1,参照用!$N$1:$P$50,3,0)
)</f>
        <v>イライラ</v>
      </c>
      <c r="G2754">
        <f xml:space="preserve">
IF(A2754="","",
IFERROR(
INDEX(中間シート!$B:$CB,
MATCH(A2754&amp;B2754,中間シート!$A$1:$A$149,0),
MATCH(F2754,中間シート!$B$2:$CB$2,0)
),
"")
)</f>
        <v>0</v>
      </c>
      <c r="H2754">
        <f t="shared" si="126"/>
        <v>0</v>
      </c>
      <c r="I2754" t="str">
        <f t="shared" si="127"/>
        <v/>
      </c>
      <c r="J2754" t="str">
        <f xml:space="preserve">
_xlfn.SWITCH(E2754,
"良好サイン",H2754*VLOOKUP(F2754,参照用!$P$2:$Q$55,2,0),
"注意サイン",H2754*VLOOKUP(F2754,参照用!$P$2:$Q$55,2,0),
""
)</f>
        <v/>
      </c>
      <c r="K2754" s="20">
        <f t="shared" si="128"/>
        <v>60</v>
      </c>
    </row>
    <row r="2755" spans="1:11" x14ac:dyDescent="0.2">
      <c r="A2755" s="8">
        <f>IF(INDEX(中間シート!B$1:B$149,QUOTIENT(ROW(A2755)-2, 参照用!$J$12) + 3,1)&gt;0,
INDEX(中間シート!B$1:B$149,QUOTIENT(ROW(A2755)-2, 参照用!$J$12) + 3,1),
"")</f>
        <v>46049</v>
      </c>
      <c r="B2755" s="8" t="str">
        <f>IF(INDEX(中間シート!D$1:D$149,QUOTIENT(ROW(B2755)-2, 参照用!$J$12) + 3,1)&gt;0,
INDEX(中間シート!D$1:D$149,QUOTIENT(ROW(B2755)-2, 参照用!$J$12) + 3,1),
"")</f>
        <v>朝</v>
      </c>
      <c r="C2755" s="8" t="str">
        <f>INDEX(中間シート!$A$1:$AZ$149,MATCH(A2755&amp;B2755,中間シート!$A$1:$A$149,0),MATCH(C$1,中間シート!$A$2:$AZ$2,0))</f>
        <v/>
      </c>
      <c r="D2755" s="8" t="str">
        <f>INDEX(中間シート!$A$1:$AZ$149,MATCH($A2755&amp;$B2755,中間シート!$A$1:$A$149,0),MATCH(D$1,中間シート!$A$2:$AZ$2,0))</f>
        <v/>
      </c>
      <c r="E2755" t="str">
        <f>IF(
A2755="","",
VLOOKUP(MOD(ROW(A2755)-2, 参照用!$J$12) + 1,参照用!$N$1:$P$50,2,0)
)</f>
        <v>悪化サイン</v>
      </c>
      <c r="F2755" t="str">
        <f xml:space="preserve">
IF(A2755="","",
VLOOKUP(MOD(ROW(A2755)-2, 参照用!$J$12) + 1,参照用!$N$1:$P$50,3,0)
)</f>
        <v>恐怖心</v>
      </c>
      <c r="G2755">
        <f xml:space="preserve">
IF(A2755="","",
IFERROR(
INDEX(中間シート!$B:$CB,
MATCH(A2755&amp;B2755,中間シート!$A$1:$A$149,0),
MATCH(F2755,中間シート!$B$2:$CB$2,0)
),
"")
)</f>
        <v>0</v>
      </c>
      <c r="H2755">
        <f t="shared" ref="H2755:H2818" si="129">IFERROR(IF(VALUE(G2755)&gt;100,"",VALUE(G2755)),"")</f>
        <v>0</v>
      </c>
      <c r="I2755" t="str">
        <f t="shared" ref="I2755:I2818" si="130">IF(H2755="",G2755,"")</f>
        <v/>
      </c>
      <c r="J2755" t="str">
        <f xml:space="preserve">
_xlfn.SWITCH(E2755,
"良好サイン",H2755*VLOOKUP(F2755,参照用!$P$2:$Q$55,2,0),
"注意サイン",H2755*VLOOKUP(F2755,参照用!$P$2:$Q$55,2,0),
""
)</f>
        <v/>
      </c>
      <c r="K2755" s="20">
        <f t="shared" ref="K2755:K2818" si="131">IFERROR(IF(A2755="","",(60+SUMIFS($J$1:$J$3999,$A$1:$A$3999,A2755,$B$1:$B$3999,B2755)))
/
(1+SUMIFS(H:H,A:A,A2755,B:B,B2755,E:E,"悪化サイン")),"")</f>
        <v>60</v>
      </c>
    </row>
    <row r="2756" spans="1:11" x14ac:dyDescent="0.2">
      <c r="A2756" s="8">
        <f>IF(INDEX(中間シート!B$1:B$149,QUOTIENT(ROW(A2756)-2, 参照用!$J$12) + 3,1)&gt;0,
INDEX(中間シート!B$1:B$149,QUOTIENT(ROW(A2756)-2, 参照用!$J$12) + 3,1),
"")</f>
        <v>46049</v>
      </c>
      <c r="B2756" s="8" t="str">
        <f>IF(INDEX(中間シート!D$1:D$149,QUOTIENT(ROW(B2756)-2, 参照用!$J$12) + 3,1)&gt;0,
INDEX(中間シート!D$1:D$149,QUOTIENT(ROW(B2756)-2, 参照用!$J$12) + 3,1),
"")</f>
        <v>朝</v>
      </c>
      <c r="C2756" s="8" t="str">
        <f>INDEX(中間シート!$A$1:$AZ$149,MATCH(A2756&amp;B2756,中間シート!$A$1:$A$149,0),MATCH(C$1,中間シート!$A$2:$AZ$2,0))</f>
        <v/>
      </c>
      <c r="D2756" s="8" t="str">
        <f>INDEX(中間シート!$A$1:$AZ$149,MATCH($A2756&amp;$B2756,中間シート!$A$1:$A$149,0),MATCH(D$1,中間シート!$A$2:$AZ$2,0))</f>
        <v/>
      </c>
      <c r="E2756" t="str">
        <f>IF(
A2756="","",
VLOOKUP(MOD(ROW(A2756)-2, 参照用!$J$12) + 1,参照用!$N$1:$P$50,2,0)
)</f>
        <v>悪化サイン</v>
      </c>
      <c r="F2756" t="str">
        <f xml:space="preserve">
IF(A2756="","",
VLOOKUP(MOD(ROW(A2756)-2, 参照用!$J$12) + 1,参照用!$N$1:$P$50,3,0)
)</f>
        <v>外出不可</v>
      </c>
      <c r="G2756">
        <f xml:space="preserve">
IF(A2756="","",
IFERROR(
INDEX(中間シート!$B:$CB,
MATCH(A2756&amp;B2756,中間シート!$A$1:$A$149,0),
MATCH(F2756,中間シート!$B$2:$CB$2,0)
),
"")
)</f>
        <v>0</v>
      </c>
      <c r="H2756">
        <f t="shared" si="129"/>
        <v>0</v>
      </c>
      <c r="I2756" t="str">
        <f t="shared" si="130"/>
        <v/>
      </c>
      <c r="J2756" t="str">
        <f xml:space="preserve">
_xlfn.SWITCH(E2756,
"良好サイン",H2756*VLOOKUP(F2756,参照用!$P$2:$Q$55,2,0),
"注意サイン",H2756*VLOOKUP(F2756,参照用!$P$2:$Q$55,2,0),
""
)</f>
        <v/>
      </c>
      <c r="K2756" s="20">
        <f t="shared" si="131"/>
        <v>60</v>
      </c>
    </row>
    <row r="2757" spans="1:11" x14ac:dyDescent="0.2">
      <c r="A2757" s="8">
        <f>IF(INDEX(中間シート!B$1:B$149,QUOTIENT(ROW(A2757)-2, 参照用!$J$12) + 3,1)&gt;0,
INDEX(中間シート!B$1:B$149,QUOTIENT(ROW(A2757)-2, 参照用!$J$12) + 3,1),
"")</f>
        <v>46049</v>
      </c>
      <c r="B2757" s="8" t="str">
        <f>IF(INDEX(中間シート!D$1:D$149,QUOTIENT(ROW(B2757)-2, 参照用!$J$12) + 3,1)&gt;0,
INDEX(中間シート!D$1:D$149,QUOTIENT(ROW(B2757)-2, 参照用!$J$12) + 3,1),
"")</f>
        <v>朝</v>
      </c>
      <c r="C2757" s="8" t="str">
        <f>INDEX(中間シート!$A$1:$AZ$149,MATCH(A2757&amp;B2757,中間シート!$A$1:$A$149,0),MATCH(C$1,中間シート!$A$2:$AZ$2,0))</f>
        <v/>
      </c>
      <c r="D2757" s="8" t="str">
        <f>INDEX(中間シート!$A$1:$AZ$149,MATCH($A2757&amp;$B2757,中間シート!$A$1:$A$149,0),MATCH(D$1,中間シート!$A$2:$AZ$2,0))</f>
        <v/>
      </c>
      <c r="E2757" t="str">
        <f>IF(
A2757="","",
VLOOKUP(MOD(ROW(A2757)-2, 参照用!$J$12) + 1,参照用!$N$1:$P$50,2,0)
)</f>
        <v>悪化サイン</v>
      </c>
      <c r="F2757" t="str">
        <f xml:space="preserve">
IF(A2757="","",
VLOOKUP(MOD(ROW(A2757)-2, 参照用!$J$12) + 1,参照用!$N$1:$P$50,3,0)
)</f>
        <v>思考不能</v>
      </c>
      <c r="G2757">
        <f xml:space="preserve">
IF(A2757="","",
IFERROR(
INDEX(中間シート!$B:$CB,
MATCH(A2757&amp;B2757,中間シート!$A$1:$A$149,0),
MATCH(F2757,中間シート!$B$2:$CB$2,0)
),
"")
)</f>
        <v>0</v>
      </c>
      <c r="H2757">
        <f t="shared" si="129"/>
        <v>0</v>
      </c>
      <c r="I2757" t="str">
        <f t="shared" si="130"/>
        <v/>
      </c>
      <c r="J2757" t="str">
        <f xml:space="preserve">
_xlfn.SWITCH(E2757,
"良好サイン",H2757*VLOOKUP(F2757,参照用!$P$2:$Q$55,2,0),
"注意サイン",H2757*VLOOKUP(F2757,参照用!$P$2:$Q$55,2,0),
""
)</f>
        <v/>
      </c>
      <c r="K2757" s="20">
        <f t="shared" si="131"/>
        <v>60</v>
      </c>
    </row>
    <row r="2758" spans="1:11" x14ac:dyDescent="0.2">
      <c r="A2758" s="8">
        <f>IF(INDEX(中間シート!B$1:B$149,QUOTIENT(ROW(A2758)-2, 参照用!$J$12) + 3,1)&gt;0,
INDEX(中間シート!B$1:B$149,QUOTIENT(ROW(A2758)-2, 参照用!$J$12) + 3,1),
"")</f>
        <v>46049</v>
      </c>
      <c r="B2758" s="8" t="str">
        <f>IF(INDEX(中間シート!D$1:D$149,QUOTIENT(ROW(B2758)-2, 参照用!$J$12) + 3,1)&gt;0,
INDEX(中間シート!D$1:D$149,QUOTIENT(ROW(B2758)-2, 参照用!$J$12) + 3,1),
"")</f>
        <v>朝</v>
      </c>
      <c r="C2758" s="8" t="str">
        <f>INDEX(中間シート!$A$1:$AZ$149,MATCH(A2758&amp;B2758,中間シート!$A$1:$A$149,0),MATCH(C$1,中間シート!$A$2:$AZ$2,0))</f>
        <v/>
      </c>
      <c r="D2758" s="8" t="str">
        <f>INDEX(中間シート!$A$1:$AZ$149,MATCH($A2758&amp;$B2758,中間シート!$A$1:$A$149,0),MATCH(D$1,中間シート!$A$2:$AZ$2,0))</f>
        <v/>
      </c>
      <c r="E2758" t="str">
        <f>IF(
A2758="","",
VLOOKUP(MOD(ROW(A2758)-2, 参照用!$J$12) + 1,参照用!$N$1:$P$50,2,0)
)</f>
        <v>悪化サイン</v>
      </c>
      <c r="F2758" t="str">
        <f xml:space="preserve">
IF(A2758="","",
VLOOKUP(MOD(ROW(A2758)-2, 参照用!$J$12) + 1,参照用!$N$1:$P$50,3,0)
)</f>
        <v>人間不信</v>
      </c>
      <c r="G2758">
        <f xml:space="preserve">
IF(A2758="","",
IFERROR(
INDEX(中間シート!$B:$CB,
MATCH(A2758&amp;B2758,中間シート!$A$1:$A$149,0),
MATCH(F2758,中間シート!$B$2:$CB$2,0)
),
"")
)</f>
        <v>0</v>
      </c>
      <c r="H2758">
        <f t="shared" si="129"/>
        <v>0</v>
      </c>
      <c r="I2758" t="str">
        <f t="shared" si="130"/>
        <v/>
      </c>
      <c r="J2758" t="str">
        <f xml:space="preserve">
_xlfn.SWITCH(E2758,
"良好サイン",H2758*VLOOKUP(F2758,参照用!$P$2:$Q$55,2,0),
"注意サイン",H2758*VLOOKUP(F2758,参照用!$P$2:$Q$55,2,0),
""
)</f>
        <v/>
      </c>
      <c r="K2758" s="20">
        <f t="shared" si="131"/>
        <v>60</v>
      </c>
    </row>
    <row r="2759" spans="1:11" x14ac:dyDescent="0.2">
      <c r="A2759" s="8">
        <f>IF(INDEX(中間シート!B$1:B$149,QUOTIENT(ROW(A2759)-2, 参照用!$J$12) + 3,1)&gt;0,
INDEX(中間シート!B$1:B$149,QUOTIENT(ROW(A2759)-2, 参照用!$J$12) + 3,1),
"")</f>
        <v>46049</v>
      </c>
      <c r="B2759" s="8" t="str">
        <f>IF(INDEX(中間シート!D$1:D$149,QUOTIENT(ROW(B2759)-2, 参照用!$J$12) + 3,1)&gt;0,
INDEX(中間シート!D$1:D$149,QUOTIENT(ROW(B2759)-2, 参照用!$J$12) + 3,1),
"")</f>
        <v>朝</v>
      </c>
      <c r="C2759" s="8" t="str">
        <f>INDEX(中間シート!$A$1:$AZ$149,MATCH(A2759&amp;B2759,中間シート!$A$1:$A$149,0),MATCH(C$1,中間シート!$A$2:$AZ$2,0))</f>
        <v/>
      </c>
      <c r="D2759" s="8" t="str">
        <f>INDEX(中間シート!$A$1:$AZ$149,MATCH($A2759&amp;$B2759,中間シート!$A$1:$A$149,0),MATCH(D$1,中間シート!$A$2:$AZ$2,0))</f>
        <v/>
      </c>
      <c r="E2759" t="str">
        <f>IF(
A2759="","",
VLOOKUP(MOD(ROW(A2759)-2, 参照用!$J$12) + 1,参照用!$N$1:$P$50,2,0)
)</f>
        <v>悪化サイン</v>
      </c>
      <c r="F2759" t="str">
        <f xml:space="preserve">
IF(A2759="","",
VLOOKUP(MOD(ROW(A2759)-2, 参照用!$J$12) + 1,参照用!$N$1:$P$50,3,0)
)</f>
        <v>破壊衝動</v>
      </c>
      <c r="G2759">
        <f xml:space="preserve">
IF(A2759="","",
IFERROR(
INDEX(中間シート!$B:$CB,
MATCH(A2759&amp;B2759,中間シート!$A$1:$A$149,0),
MATCH(F2759,中間シート!$B$2:$CB$2,0)
),
"")
)</f>
        <v>0</v>
      </c>
      <c r="H2759">
        <f t="shared" si="129"/>
        <v>0</v>
      </c>
      <c r="I2759" t="str">
        <f t="shared" si="130"/>
        <v/>
      </c>
      <c r="J2759" t="str">
        <f xml:space="preserve">
_xlfn.SWITCH(E2759,
"良好サイン",H2759*VLOOKUP(F2759,参照用!$P$2:$Q$55,2,0),
"注意サイン",H2759*VLOOKUP(F2759,参照用!$P$2:$Q$55,2,0),
""
)</f>
        <v/>
      </c>
      <c r="K2759" s="20">
        <f t="shared" si="131"/>
        <v>60</v>
      </c>
    </row>
    <row r="2760" spans="1:11" x14ac:dyDescent="0.2">
      <c r="A2760" s="8">
        <f>IF(INDEX(中間シート!B$1:B$149,QUOTIENT(ROW(A2760)-2, 参照用!$J$12) + 3,1)&gt;0,
INDEX(中間シート!B$1:B$149,QUOTIENT(ROW(A2760)-2, 参照用!$J$12) + 3,1),
"")</f>
        <v>46049</v>
      </c>
      <c r="B2760" s="8" t="str">
        <f>IF(INDEX(中間シート!D$1:D$149,QUOTIENT(ROW(B2760)-2, 参照用!$J$12) + 3,1)&gt;0,
INDEX(中間シート!D$1:D$149,QUOTIENT(ROW(B2760)-2, 参照用!$J$12) + 3,1),
"")</f>
        <v>朝</v>
      </c>
      <c r="C2760" s="8" t="str">
        <f>INDEX(中間シート!$A$1:$AZ$149,MATCH(A2760&amp;B2760,中間シート!$A$1:$A$149,0),MATCH(C$1,中間シート!$A$2:$AZ$2,0))</f>
        <v/>
      </c>
      <c r="D2760" s="8" t="str">
        <f>INDEX(中間シート!$A$1:$AZ$149,MATCH($A2760&amp;$B2760,中間シート!$A$1:$A$149,0),MATCH(D$1,中間シート!$A$2:$AZ$2,0))</f>
        <v/>
      </c>
      <c r="E2760" t="str">
        <f>IF(
A2760="","",
VLOOKUP(MOD(ROW(A2760)-2, 参照用!$J$12) + 1,参照用!$N$1:$P$50,2,0)
)</f>
        <v>リカバリー</v>
      </c>
      <c r="F2760" t="str">
        <f xml:space="preserve">
IF(A2760="","",
VLOOKUP(MOD(ROW(A2760)-2, 参照用!$J$12) + 1,参照用!$N$1:$P$50,3,0)
)</f>
        <v>ストレッチ</v>
      </c>
      <c r="G2760">
        <f xml:space="preserve">
IF(A2760="","",
IFERROR(
INDEX(中間シート!$B:$CB,
MATCH(A2760&amp;B2760,中間シート!$A$1:$A$149,0),
MATCH(F2760,中間シート!$B$2:$CB$2,0)
),
"")
)</f>
        <v>0</v>
      </c>
      <c r="H2760">
        <f t="shared" si="129"/>
        <v>0</v>
      </c>
      <c r="I2760" t="str">
        <f t="shared" si="130"/>
        <v/>
      </c>
      <c r="J2760" t="str">
        <f xml:space="preserve">
_xlfn.SWITCH(E2760,
"良好サイン",H2760*VLOOKUP(F2760,参照用!$P$2:$Q$55,2,0),
"注意サイン",H2760*VLOOKUP(F2760,参照用!$P$2:$Q$55,2,0),
""
)</f>
        <v/>
      </c>
      <c r="K2760" s="20">
        <f t="shared" si="131"/>
        <v>60</v>
      </c>
    </row>
    <row r="2761" spans="1:11" x14ac:dyDescent="0.2">
      <c r="A2761" s="8">
        <f>IF(INDEX(中間シート!B$1:B$149,QUOTIENT(ROW(A2761)-2, 参照用!$J$12) + 3,1)&gt;0,
INDEX(中間シート!B$1:B$149,QUOTIENT(ROW(A2761)-2, 参照用!$J$12) + 3,1),
"")</f>
        <v>46049</v>
      </c>
      <c r="B2761" s="8" t="str">
        <f>IF(INDEX(中間シート!D$1:D$149,QUOTIENT(ROW(B2761)-2, 参照用!$J$12) + 3,1)&gt;0,
INDEX(中間シート!D$1:D$149,QUOTIENT(ROW(B2761)-2, 参照用!$J$12) + 3,1),
"")</f>
        <v>朝</v>
      </c>
      <c r="C2761" s="8" t="str">
        <f>INDEX(中間シート!$A$1:$AZ$149,MATCH(A2761&amp;B2761,中間シート!$A$1:$A$149,0),MATCH(C$1,中間シート!$A$2:$AZ$2,0))</f>
        <v/>
      </c>
      <c r="D2761" s="8" t="str">
        <f>INDEX(中間シート!$A$1:$AZ$149,MATCH($A2761&amp;$B2761,中間シート!$A$1:$A$149,0),MATCH(D$1,中間シート!$A$2:$AZ$2,0))</f>
        <v/>
      </c>
      <c r="E2761" t="str">
        <f>IF(
A2761="","",
VLOOKUP(MOD(ROW(A2761)-2, 参照用!$J$12) + 1,参照用!$N$1:$P$50,2,0)
)</f>
        <v>リカバリー</v>
      </c>
      <c r="F2761" t="str">
        <f xml:space="preserve">
IF(A2761="","",
VLOOKUP(MOD(ROW(A2761)-2, 参照用!$J$12) + 1,参照用!$N$1:$P$50,3,0)
)</f>
        <v>仮眠</v>
      </c>
      <c r="G2761">
        <f xml:space="preserve">
IF(A2761="","",
IFERROR(
INDEX(中間シート!$B:$CB,
MATCH(A2761&amp;B2761,中間シート!$A$1:$A$149,0),
MATCH(F2761,中間シート!$B$2:$CB$2,0)
),
"")
)</f>
        <v>0</v>
      </c>
      <c r="H2761">
        <f t="shared" si="129"/>
        <v>0</v>
      </c>
      <c r="I2761" t="str">
        <f t="shared" si="130"/>
        <v/>
      </c>
      <c r="J2761" t="str">
        <f xml:space="preserve">
_xlfn.SWITCH(E2761,
"良好サイン",H2761*VLOOKUP(F2761,参照用!$P$2:$Q$55,2,0),
"注意サイン",H2761*VLOOKUP(F2761,参照用!$P$2:$Q$55,2,0),
""
)</f>
        <v/>
      </c>
      <c r="K2761" s="20">
        <f t="shared" si="131"/>
        <v>60</v>
      </c>
    </row>
    <row r="2762" spans="1:11" x14ac:dyDescent="0.2">
      <c r="A2762" s="8">
        <f>IF(INDEX(中間シート!B$1:B$149,QUOTIENT(ROW(A2762)-2, 参照用!$J$12) + 3,1)&gt;0,
INDEX(中間シート!B$1:B$149,QUOTIENT(ROW(A2762)-2, 参照用!$J$12) + 3,1),
"")</f>
        <v>46049</v>
      </c>
      <c r="B2762" s="8" t="str">
        <f>IF(INDEX(中間シート!D$1:D$149,QUOTIENT(ROW(B2762)-2, 参照用!$J$12) + 3,1)&gt;0,
INDEX(中間シート!D$1:D$149,QUOTIENT(ROW(B2762)-2, 参照用!$J$12) + 3,1),
"")</f>
        <v>朝</v>
      </c>
      <c r="C2762" s="8" t="str">
        <f>INDEX(中間シート!$A$1:$AZ$149,MATCH(A2762&amp;B2762,中間シート!$A$1:$A$149,0),MATCH(C$1,中間シート!$A$2:$AZ$2,0))</f>
        <v/>
      </c>
      <c r="D2762" s="8" t="str">
        <f>INDEX(中間シート!$A$1:$AZ$149,MATCH($A2762&amp;$B2762,中間シート!$A$1:$A$149,0),MATCH(D$1,中間シート!$A$2:$AZ$2,0))</f>
        <v/>
      </c>
      <c r="E2762" t="str">
        <f>IF(
A2762="","",
VLOOKUP(MOD(ROW(A2762)-2, 参照用!$J$12) + 1,参照用!$N$1:$P$50,2,0)
)</f>
        <v>リカバリー</v>
      </c>
      <c r="F2762" t="str">
        <f xml:space="preserve">
IF(A2762="","",
VLOOKUP(MOD(ROW(A2762)-2, 参照用!$J$12) + 1,参照用!$N$1:$P$50,3,0)
)</f>
        <v>音楽</v>
      </c>
      <c r="G2762">
        <f xml:space="preserve">
IF(A2762="","",
IFERROR(
INDEX(中間シート!$B:$CB,
MATCH(A2762&amp;B2762,中間シート!$A$1:$A$149,0),
MATCH(F2762,中間シート!$B$2:$CB$2,0)
),
"")
)</f>
        <v>0</v>
      </c>
      <c r="H2762">
        <f t="shared" si="129"/>
        <v>0</v>
      </c>
      <c r="I2762" t="str">
        <f t="shared" si="130"/>
        <v/>
      </c>
      <c r="J2762" t="str">
        <f xml:space="preserve">
_xlfn.SWITCH(E2762,
"良好サイン",H2762*VLOOKUP(F2762,参照用!$P$2:$Q$55,2,0),
"注意サイン",H2762*VLOOKUP(F2762,参照用!$P$2:$Q$55,2,0),
""
)</f>
        <v/>
      </c>
      <c r="K2762" s="20">
        <f t="shared" si="131"/>
        <v>60</v>
      </c>
    </row>
    <row r="2763" spans="1:11" x14ac:dyDescent="0.2">
      <c r="A2763" s="8">
        <f>IF(INDEX(中間シート!B$1:B$149,QUOTIENT(ROW(A2763)-2, 参照用!$J$12) + 3,1)&gt;0,
INDEX(中間シート!B$1:B$149,QUOTIENT(ROW(A2763)-2, 参照用!$J$12) + 3,1),
"")</f>
        <v>46049</v>
      </c>
      <c r="B2763" s="8" t="str">
        <f>IF(INDEX(中間シート!D$1:D$149,QUOTIENT(ROW(B2763)-2, 参照用!$J$12) + 3,1)&gt;0,
INDEX(中間シート!D$1:D$149,QUOTIENT(ROW(B2763)-2, 参照用!$J$12) + 3,1),
"")</f>
        <v>朝</v>
      </c>
      <c r="C2763" s="8" t="str">
        <f>INDEX(中間シート!$A$1:$AZ$149,MATCH(A2763&amp;B2763,中間シート!$A$1:$A$149,0),MATCH(C$1,中間シート!$A$2:$AZ$2,0))</f>
        <v/>
      </c>
      <c r="D2763" s="8" t="str">
        <f>INDEX(中間シート!$A$1:$AZ$149,MATCH($A2763&amp;$B2763,中間シート!$A$1:$A$149,0),MATCH(D$1,中間シート!$A$2:$AZ$2,0))</f>
        <v/>
      </c>
      <c r="E2763" t="str">
        <f>IF(
A2763="","",
VLOOKUP(MOD(ROW(A2763)-2, 参照用!$J$12) + 1,参照用!$N$1:$P$50,2,0)
)</f>
        <v>リカバリー</v>
      </c>
      <c r="F2763" t="str">
        <f xml:space="preserve">
IF(A2763="","",
VLOOKUP(MOD(ROW(A2763)-2, 参照用!$J$12) + 1,参照用!$N$1:$P$50,3,0)
)</f>
        <v>頓服</v>
      </c>
      <c r="G2763">
        <f xml:space="preserve">
IF(A2763="","",
IFERROR(
INDEX(中間シート!$B:$CB,
MATCH(A2763&amp;B2763,中間シート!$A$1:$A$149,0),
MATCH(F2763,中間シート!$B$2:$CB$2,0)
),
"")
)</f>
        <v>0</v>
      </c>
      <c r="H2763">
        <f t="shared" si="129"/>
        <v>0</v>
      </c>
      <c r="I2763" t="str">
        <f t="shared" si="130"/>
        <v/>
      </c>
      <c r="J2763" t="str">
        <f xml:space="preserve">
_xlfn.SWITCH(E2763,
"良好サイン",H2763*VLOOKUP(F2763,参照用!$P$2:$Q$55,2,0),
"注意サイン",H2763*VLOOKUP(F2763,参照用!$P$2:$Q$55,2,0),
""
)</f>
        <v/>
      </c>
      <c r="K2763" s="20">
        <f t="shared" si="131"/>
        <v>60</v>
      </c>
    </row>
    <row r="2764" spans="1:11" x14ac:dyDescent="0.2">
      <c r="A2764" s="8">
        <f>IF(INDEX(中間シート!B$1:B$149,QUOTIENT(ROW(A2764)-2, 参照用!$J$12) + 3,1)&gt;0,
INDEX(中間シート!B$1:B$149,QUOTIENT(ROW(A2764)-2, 参照用!$J$12) + 3,1),
"")</f>
        <v>46049</v>
      </c>
      <c r="B2764" s="8" t="str">
        <f>IF(INDEX(中間シート!D$1:D$149,QUOTIENT(ROW(B2764)-2, 参照用!$J$12) + 3,1)&gt;0,
INDEX(中間シート!D$1:D$149,QUOTIENT(ROW(B2764)-2, 参照用!$J$12) + 3,1),
"")</f>
        <v>朝</v>
      </c>
      <c r="C2764" s="8" t="str">
        <f>INDEX(中間シート!$A$1:$AZ$149,MATCH(A2764&amp;B2764,中間シート!$A$1:$A$149,0),MATCH(C$1,中間シート!$A$2:$AZ$2,0))</f>
        <v/>
      </c>
      <c r="D2764" s="8" t="str">
        <f>INDEX(中間シート!$A$1:$AZ$149,MATCH($A2764&amp;$B2764,中間シート!$A$1:$A$149,0),MATCH(D$1,中間シート!$A$2:$AZ$2,0))</f>
        <v/>
      </c>
      <c r="E2764" t="str">
        <f>IF(
A2764="","",
VLOOKUP(MOD(ROW(A2764)-2, 参照用!$J$12) + 1,参照用!$N$1:$P$50,2,0)
)</f>
        <v>リカバリー</v>
      </c>
      <c r="F2764" t="str">
        <f xml:space="preserve">
IF(A2764="","",
VLOOKUP(MOD(ROW(A2764)-2, 参照用!$J$12) + 1,参照用!$N$1:$P$50,3,0)
)</f>
        <v>散歩</v>
      </c>
      <c r="G2764">
        <f xml:space="preserve">
IF(A2764="","",
IFERROR(
INDEX(中間シート!$B:$CB,
MATCH(A2764&amp;B2764,中間シート!$A$1:$A$149,0),
MATCH(F2764,中間シート!$B$2:$CB$2,0)
),
"")
)</f>
        <v>0</v>
      </c>
      <c r="H2764">
        <f t="shared" si="129"/>
        <v>0</v>
      </c>
      <c r="I2764" t="str">
        <f t="shared" si="130"/>
        <v/>
      </c>
      <c r="J2764" t="str">
        <f xml:space="preserve">
_xlfn.SWITCH(E2764,
"良好サイン",H2764*VLOOKUP(F2764,参照用!$P$2:$Q$55,2,0),
"注意サイン",H2764*VLOOKUP(F2764,参照用!$P$2:$Q$55,2,0),
""
)</f>
        <v/>
      </c>
      <c r="K2764" s="20">
        <f t="shared" si="131"/>
        <v>60</v>
      </c>
    </row>
    <row r="2765" spans="1:11" x14ac:dyDescent="0.2">
      <c r="A2765" s="8">
        <f>IF(INDEX(中間シート!B$1:B$149,QUOTIENT(ROW(A2765)-2, 参照用!$J$12) + 3,1)&gt;0,
INDEX(中間シート!B$1:B$149,QUOTIENT(ROW(A2765)-2, 参照用!$J$12) + 3,1),
"")</f>
        <v>46049</v>
      </c>
      <c r="B2765" s="8" t="str">
        <f>IF(INDEX(中間シート!D$1:D$149,QUOTIENT(ROW(B2765)-2, 参照用!$J$12) + 3,1)&gt;0,
INDEX(中間シート!D$1:D$149,QUOTIENT(ROW(B2765)-2, 参照用!$J$12) + 3,1),
"")</f>
        <v>朝</v>
      </c>
      <c r="C2765" s="8" t="str">
        <f>INDEX(中間シート!$A$1:$AZ$149,MATCH(A2765&amp;B2765,中間シート!$A$1:$A$149,0),MATCH(C$1,中間シート!$A$2:$AZ$2,0))</f>
        <v/>
      </c>
      <c r="D2765" s="8" t="str">
        <f>INDEX(中間シート!$A$1:$AZ$149,MATCH($A2765&amp;$B2765,中間シート!$A$1:$A$149,0),MATCH(D$1,中間シート!$A$2:$AZ$2,0))</f>
        <v/>
      </c>
      <c r="E2765" t="str">
        <f>IF(
A2765="","",
VLOOKUP(MOD(ROW(A2765)-2, 参照用!$J$12) + 1,参照用!$N$1:$P$50,2,0)
)</f>
        <v>服薬</v>
      </c>
      <c r="F2765" t="str">
        <f xml:space="preserve">
IF(A2765="","",
VLOOKUP(MOD(ROW(A2765)-2, 参照用!$J$12) + 1,参照用!$N$1:$P$50,3,0)
)</f>
        <v>いつもの薬</v>
      </c>
      <c r="G2765">
        <f xml:space="preserve">
IF(A2765="","",
IFERROR(
INDEX(中間シート!$B:$CB,
MATCH(A2765&amp;B2765,中間シート!$A$1:$A$149,0),
MATCH(F2765,中間シート!$B$2:$CB$2,0)
),
"")
)</f>
        <v>0</v>
      </c>
      <c r="H2765">
        <f t="shared" si="129"/>
        <v>0</v>
      </c>
      <c r="I2765" t="str">
        <f t="shared" si="130"/>
        <v/>
      </c>
      <c r="J2765" t="str">
        <f xml:space="preserve">
_xlfn.SWITCH(E2765,
"良好サイン",H2765*VLOOKUP(F2765,参照用!$P$2:$Q$55,2,0),
"注意サイン",H2765*VLOOKUP(F2765,参照用!$P$2:$Q$55,2,0),
""
)</f>
        <v/>
      </c>
      <c r="K2765" s="20">
        <f t="shared" si="131"/>
        <v>60</v>
      </c>
    </row>
    <row r="2766" spans="1:11" x14ac:dyDescent="0.2">
      <c r="A2766" s="8">
        <f>IF(INDEX(中間シート!B$1:B$149,QUOTIENT(ROW(A2766)-2, 参照用!$J$12) + 3,1)&gt;0,
INDEX(中間シート!B$1:B$149,QUOTIENT(ROW(A2766)-2, 参照用!$J$12) + 3,1),
"")</f>
        <v>46049</v>
      </c>
      <c r="B2766" s="8" t="str">
        <f>IF(INDEX(中間シート!D$1:D$149,QUOTIENT(ROW(B2766)-2, 参照用!$J$12) + 3,1)&gt;0,
INDEX(中間シート!D$1:D$149,QUOTIENT(ROW(B2766)-2, 参照用!$J$12) + 3,1),
"")</f>
        <v>朝</v>
      </c>
      <c r="C2766" s="8" t="str">
        <f>INDEX(中間シート!$A$1:$AZ$149,MATCH(A2766&amp;B2766,中間シート!$A$1:$A$149,0),MATCH(C$1,中間シート!$A$2:$AZ$2,0))</f>
        <v/>
      </c>
      <c r="D2766" s="8" t="str">
        <f>INDEX(中間シート!$A$1:$AZ$149,MATCH($A2766&amp;$B2766,中間シート!$A$1:$A$149,0),MATCH(D$1,中間シート!$A$2:$AZ$2,0))</f>
        <v/>
      </c>
      <c r="E2766" t="str">
        <f>IF(
A2766="","",
VLOOKUP(MOD(ROW(A2766)-2, 参照用!$J$12) + 1,参照用!$N$1:$P$50,2,0)
)</f>
        <v>備考</v>
      </c>
      <c r="F2766" t="str">
        <f xml:space="preserve">
IF(A2766="","",
VLOOKUP(MOD(ROW(A2766)-2, 参照用!$J$12) + 1,参照用!$N$1:$P$50,3,0)
)</f>
        <v>コメント</v>
      </c>
      <c r="G2766" t="str">
        <f xml:space="preserve">
IF(A2766="","",
IFERROR(
INDEX(中間シート!$B:$CB,
MATCH(A2766&amp;B2766,中間シート!$A$1:$A$149,0),
MATCH(F2766,中間シート!$B$2:$CB$2,0)
),
"")
)</f>
        <v/>
      </c>
      <c r="H2766" t="str">
        <f t="shared" si="129"/>
        <v/>
      </c>
      <c r="I2766" t="str">
        <f t="shared" si="130"/>
        <v/>
      </c>
      <c r="J2766" t="str">
        <f xml:space="preserve">
_xlfn.SWITCH(E2766,
"良好サイン",H2766*VLOOKUP(F2766,参照用!$P$2:$Q$55,2,0),
"注意サイン",H2766*VLOOKUP(F2766,参照用!$P$2:$Q$55,2,0),
""
)</f>
        <v/>
      </c>
      <c r="K2766" s="20">
        <f t="shared" si="131"/>
        <v>60</v>
      </c>
    </row>
    <row r="2767" spans="1:11" x14ac:dyDescent="0.2">
      <c r="A2767" s="8">
        <f>IF(INDEX(中間シート!B$1:B$149,QUOTIENT(ROW(A2767)-2, 参照用!$J$12) + 3,1)&gt;0,
INDEX(中間シート!B$1:B$149,QUOTIENT(ROW(A2767)-2, 参照用!$J$12) + 3,1),
"")</f>
        <v>46049</v>
      </c>
      <c r="B2767" s="8" t="str">
        <f>IF(INDEX(中間シート!D$1:D$149,QUOTIENT(ROW(B2767)-2, 参照用!$J$12) + 3,1)&gt;0,
INDEX(中間シート!D$1:D$149,QUOTIENT(ROW(B2767)-2, 参照用!$J$12) + 3,1),
"")</f>
        <v>昼</v>
      </c>
      <c r="C2767" s="8" t="str">
        <f>INDEX(中間シート!$A$1:$AZ$149,MATCH(A2767&amp;B2767,中間シート!$A$1:$A$149,0),MATCH(C$1,中間シート!$A$2:$AZ$2,0))</f>
        <v/>
      </c>
      <c r="D2767" s="8" t="str">
        <f>INDEX(中間シート!$A$1:$AZ$149,MATCH($A2767&amp;$B2767,中間シート!$A$1:$A$149,0),MATCH(D$1,中間シート!$A$2:$AZ$2,0))</f>
        <v/>
      </c>
      <c r="E2767" t="str">
        <f>IF(
A2767="","",
VLOOKUP(MOD(ROW(A2767)-2, 参照用!$J$12) + 1,参照用!$N$1:$P$50,2,0)
)</f>
        <v>日付</v>
      </c>
      <c r="F2767" t="str">
        <f xml:space="preserve">
IF(A2767="","",
VLOOKUP(MOD(ROW(A2767)-2, 参照用!$J$12) + 1,参照用!$N$1:$P$50,3,0)
)</f>
        <v>日付</v>
      </c>
      <c r="G2767">
        <f xml:space="preserve">
IF(A2767="","",
IFERROR(
INDEX(中間シート!$B:$CB,
MATCH(A2767&amp;B2767,中間シート!$A$1:$A$149,0),
MATCH(F2767,中間シート!$B$2:$CB$2,0)
),
"")
)</f>
        <v>46049</v>
      </c>
      <c r="H2767" t="str">
        <f t="shared" si="129"/>
        <v/>
      </c>
      <c r="I2767">
        <f t="shared" si="130"/>
        <v>46049</v>
      </c>
      <c r="J2767" t="str">
        <f xml:space="preserve">
_xlfn.SWITCH(E2767,
"良好サイン",H2767*VLOOKUP(F2767,参照用!$P$2:$Q$55,2,0),
"注意サイン",H2767*VLOOKUP(F2767,参照用!$P$2:$Q$55,2,0),
""
)</f>
        <v/>
      </c>
      <c r="K2767" s="20">
        <f t="shared" si="131"/>
        <v>60</v>
      </c>
    </row>
    <row r="2768" spans="1:11" x14ac:dyDescent="0.2">
      <c r="A2768" s="8">
        <f>IF(INDEX(中間シート!B$1:B$149,QUOTIENT(ROW(A2768)-2, 参照用!$J$12) + 3,1)&gt;0,
INDEX(中間シート!B$1:B$149,QUOTIENT(ROW(A2768)-2, 参照用!$J$12) + 3,1),
"")</f>
        <v>46049</v>
      </c>
      <c r="B2768" s="8" t="str">
        <f>IF(INDEX(中間シート!D$1:D$149,QUOTIENT(ROW(B2768)-2, 参照用!$J$12) + 3,1)&gt;0,
INDEX(中間シート!D$1:D$149,QUOTIENT(ROW(B2768)-2, 参照用!$J$12) + 3,1),
"")</f>
        <v>昼</v>
      </c>
      <c r="C2768" s="8" t="str">
        <f>INDEX(中間シート!$A$1:$AZ$149,MATCH(A2768&amp;B2768,中間シート!$A$1:$A$149,0),MATCH(C$1,中間シート!$A$2:$AZ$2,0))</f>
        <v/>
      </c>
      <c r="D2768" s="8" t="str">
        <f>INDEX(中間シート!$A$1:$AZ$149,MATCH($A2768&amp;$B2768,中間シート!$A$1:$A$149,0),MATCH(D$1,中間シート!$A$2:$AZ$2,0))</f>
        <v/>
      </c>
      <c r="E2768" t="str">
        <f>IF(
A2768="","",
VLOOKUP(MOD(ROW(A2768)-2, 参照用!$J$12) + 1,参照用!$N$1:$P$50,2,0)
)</f>
        <v>曜日</v>
      </c>
      <c r="F2768" t="str">
        <f xml:space="preserve">
IF(A2768="","",
VLOOKUP(MOD(ROW(A2768)-2, 参照用!$J$12) + 1,参照用!$N$1:$P$50,3,0)
)</f>
        <v>曜日</v>
      </c>
      <c r="G2768" t="str">
        <f xml:space="preserve">
IF(A2768="","",
IFERROR(
INDEX(中間シート!$B:$CB,
MATCH(A2768&amp;B2768,中間シート!$A$1:$A$149,0),
MATCH(F2768,中間シート!$B$2:$CB$2,0)
),
"")
)</f>
        <v>火</v>
      </c>
      <c r="H2768" t="str">
        <f t="shared" si="129"/>
        <v/>
      </c>
      <c r="I2768" t="str">
        <f t="shared" si="130"/>
        <v>火</v>
      </c>
      <c r="J2768" t="str">
        <f xml:space="preserve">
_xlfn.SWITCH(E2768,
"良好サイン",H2768*VLOOKUP(F2768,参照用!$P$2:$Q$55,2,0),
"注意サイン",H2768*VLOOKUP(F2768,参照用!$P$2:$Q$55,2,0),
""
)</f>
        <v/>
      </c>
      <c r="K2768" s="20">
        <f t="shared" si="131"/>
        <v>60</v>
      </c>
    </row>
    <row r="2769" spans="1:11" x14ac:dyDescent="0.2">
      <c r="A2769" s="8">
        <f>IF(INDEX(中間シート!B$1:B$149,QUOTIENT(ROW(A2769)-2, 参照用!$J$12) + 3,1)&gt;0,
INDEX(中間シート!B$1:B$149,QUOTIENT(ROW(A2769)-2, 参照用!$J$12) + 3,1),
"")</f>
        <v>46049</v>
      </c>
      <c r="B2769" s="8" t="str">
        <f>IF(INDEX(中間シート!D$1:D$149,QUOTIENT(ROW(B2769)-2, 参照用!$J$12) + 3,1)&gt;0,
INDEX(中間シート!D$1:D$149,QUOTIENT(ROW(B2769)-2, 参照用!$J$12) + 3,1),
"")</f>
        <v>昼</v>
      </c>
      <c r="C2769" s="8" t="str">
        <f>INDEX(中間シート!$A$1:$AZ$149,MATCH(A2769&amp;B2769,中間シート!$A$1:$A$149,0),MATCH(C$1,中間シート!$A$2:$AZ$2,0))</f>
        <v/>
      </c>
      <c r="D2769" s="8" t="str">
        <f>INDEX(中間シート!$A$1:$AZ$149,MATCH($A2769&amp;$B2769,中間シート!$A$1:$A$149,0),MATCH(D$1,中間シート!$A$2:$AZ$2,0))</f>
        <v/>
      </c>
      <c r="E2769" t="str">
        <f>IF(
A2769="","",
VLOOKUP(MOD(ROW(A2769)-2, 参照用!$J$12) + 1,参照用!$N$1:$P$50,2,0)
)</f>
        <v>時間帯</v>
      </c>
      <c r="F2769" t="str">
        <f xml:space="preserve">
IF(A2769="","",
VLOOKUP(MOD(ROW(A2769)-2, 参照用!$J$12) + 1,参照用!$N$1:$P$50,3,0)
)</f>
        <v>時間帯</v>
      </c>
      <c r="G2769" t="str">
        <f xml:space="preserve">
IF(A2769="","",
IFERROR(
INDEX(中間シート!$B:$CB,
MATCH(A2769&amp;B2769,中間シート!$A$1:$A$149,0),
MATCH(F2769,中間シート!$B$2:$CB$2,0)
),
"")
)</f>
        <v>昼</v>
      </c>
      <c r="H2769" t="str">
        <f t="shared" si="129"/>
        <v/>
      </c>
      <c r="I2769" t="str">
        <f t="shared" si="130"/>
        <v>昼</v>
      </c>
      <c r="J2769" t="str">
        <f xml:space="preserve">
_xlfn.SWITCH(E2769,
"良好サイン",H2769*VLOOKUP(F2769,参照用!$P$2:$Q$55,2,0),
"注意サイン",H2769*VLOOKUP(F2769,参照用!$P$2:$Q$55,2,0),
""
)</f>
        <v/>
      </c>
      <c r="K2769" s="20">
        <f t="shared" si="131"/>
        <v>60</v>
      </c>
    </row>
    <row r="2770" spans="1:11" x14ac:dyDescent="0.2">
      <c r="A2770" s="8">
        <f>IF(INDEX(中間シート!B$1:B$149,QUOTIENT(ROW(A2770)-2, 参照用!$J$12) + 3,1)&gt;0,
INDEX(中間シート!B$1:B$149,QUOTIENT(ROW(A2770)-2, 参照用!$J$12) + 3,1),
"")</f>
        <v>46049</v>
      </c>
      <c r="B2770" s="8" t="str">
        <f>IF(INDEX(中間シート!D$1:D$149,QUOTIENT(ROW(B2770)-2, 参照用!$J$12) + 3,1)&gt;0,
INDEX(中間シート!D$1:D$149,QUOTIENT(ROW(B2770)-2, 参照用!$J$12) + 3,1),
"")</f>
        <v>昼</v>
      </c>
      <c r="C2770" s="8" t="str">
        <f>INDEX(中間シート!$A$1:$AZ$149,MATCH(A2770&amp;B2770,中間シート!$A$1:$A$149,0),MATCH(C$1,中間シート!$A$2:$AZ$2,0))</f>
        <v/>
      </c>
      <c r="D2770" s="8" t="str">
        <f>INDEX(中間シート!$A$1:$AZ$149,MATCH($A2770&amp;$B2770,中間シート!$A$1:$A$149,0),MATCH(D$1,中間シート!$A$2:$AZ$2,0))</f>
        <v/>
      </c>
      <c r="E2770" t="str">
        <f>IF(
A2770="","",
VLOOKUP(MOD(ROW(A2770)-2, 参照用!$J$12) + 1,参照用!$N$1:$P$50,2,0)
)</f>
        <v>気候</v>
      </c>
      <c r="F2770" t="str">
        <f xml:space="preserve">
IF(A2770="","",
VLOOKUP(MOD(ROW(A2770)-2, 参照用!$J$12) + 1,参照用!$N$1:$P$50,3,0)
)</f>
        <v>天気</v>
      </c>
      <c r="G2770" t="str">
        <f xml:space="preserve">
IF(A2770="","",
IFERROR(
INDEX(中間シート!$B:$CB,
MATCH(A2770&amp;B2770,中間シート!$A$1:$A$149,0),
MATCH(F2770,中間シート!$B$2:$CB$2,0)
),
"")
)</f>
        <v/>
      </c>
      <c r="H2770" t="str">
        <f t="shared" si="129"/>
        <v/>
      </c>
      <c r="I2770" t="str">
        <f t="shared" si="130"/>
        <v/>
      </c>
      <c r="J2770" t="str">
        <f xml:space="preserve">
_xlfn.SWITCH(E2770,
"良好サイン",H2770*VLOOKUP(F2770,参照用!$P$2:$Q$55,2,0),
"注意サイン",H2770*VLOOKUP(F2770,参照用!$P$2:$Q$55,2,0),
""
)</f>
        <v/>
      </c>
      <c r="K2770" s="20">
        <f t="shared" si="131"/>
        <v>60</v>
      </c>
    </row>
    <row r="2771" spans="1:11" x14ac:dyDescent="0.2">
      <c r="A2771" s="8">
        <f>IF(INDEX(中間シート!B$1:B$149,QUOTIENT(ROW(A2771)-2, 参照用!$J$12) + 3,1)&gt;0,
INDEX(中間シート!B$1:B$149,QUOTIENT(ROW(A2771)-2, 参照用!$J$12) + 3,1),
"")</f>
        <v>46049</v>
      </c>
      <c r="B2771" s="8" t="str">
        <f>IF(INDEX(中間シート!D$1:D$149,QUOTIENT(ROW(B2771)-2, 参照用!$J$12) + 3,1)&gt;0,
INDEX(中間シート!D$1:D$149,QUOTIENT(ROW(B2771)-2, 参照用!$J$12) + 3,1),
"")</f>
        <v>昼</v>
      </c>
      <c r="C2771" s="8" t="str">
        <f>INDEX(中間シート!$A$1:$AZ$149,MATCH(A2771&amp;B2771,中間シート!$A$1:$A$149,0),MATCH(C$1,中間シート!$A$2:$AZ$2,0))</f>
        <v/>
      </c>
      <c r="D2771" s="8" t="str">
        <f>INDEX(中間シート!$A$1:$AZ$149,MATCH($A2771&amp;$B2771,中間シート!$A$1:$A$149,0),MATCH(D$1,中間シート!$A$2:$AZ$2,0))</f>
        <v/>
      </c>
      <c r="E2771" t="str">
        <f>IF(
A2771="","",
VLOOKUP(MOD(ROW(A2771)-2, 参照用!$J$12) + 1,参照用!$N$1:$P$50,2,0)
)</f>
        <v>気候</v>
      </c>
      <c r="F2771" t="str">
        <f xml:space="preserve">
IF(A2771="","",
VLOOKUP(MOD(ROW(A2771)-2, 参照用!$J$12) + 1,参照用!$N$1:$P$50,3,0)
)</f>
        <v>気温</v>
      </c>
      <c r="G2771" t="str">
        <f xml:space="preserve">
IF(A2771="","",
IFERROR(
INDEX(中間シート!$B:$CB,
MATCH(A2771&amp;B2771,中間シート!$A$1:$A$149,0),
MATCH(F2771,中間シート!$B$2:$CB$2,0)
),
"")
)</f>
        <v/>
      </c>
      <c r="H2771" t="str">
        <f t="shared" si="129"/>
        <v/>
      </c>
      <c r="I2771" t="str">
        <f t="shared" si="130"/>
        <v/>
      </c>
      <c r="J2771" t="str">
        <f xml:space="preserve">
_xlfn.SWITCH(E2771,
"良好サイン",H2771*VLOOKUP(F2771,参照用!$P$2:$Q$55,2,0),
"注意サイン",H2771*VLOOKUP(F2771,参照用!$P$2:$Q$55,2,0),
""
)</f>
        <v/>
      </c>
      <c r="K2771" s="20">
        <f t="shared" si="131"/>
        <v>60</v>
      </c>
    </row>
    <row r="2772" spans="1:11" x14ac:dyDescent="0.2">
      <c r="A2772" s="8">
        <f>IF(INDEX(中間シート!B$1:B$149,QUOTIENT(ROW(A2772)-2, 参照用!$J$12) + 3,1)&gt;0,
INDEX(中間シート!B$1:B$149,QUOTIENT(ROW(A2772)-2, 参照用!$J$12) + 3,1),
"")</f>
        <v>46049</v>
      </c>
      <c r="B2772" s="8" t="str">
        <f>IF(INDEX(中間シート!D$1:D$149,QUOTIENT(ROW(B2772)-2, 参照用!$J$12) + 3,1)&gt;0,
INDEX(中間シート!D$1:D$149,QUOTIENT(ROW(B2772)-2, 参照用!$J$12) + 3,1),
"")</f>
        <v>昼</v>
      </c>
      <c r="C2772" s="8" t="str">
        <f>INDEX(中間シート!$A$1:$AZ$149,MATCH(A2772&amp;B2772,中間シート!$A$1:$A$149,0),MATCH(C$1,中間シート!$A$2:$AZ$2,0))</f>
        <v/>
      </c>
      <c r="D2772" s="8" t="str">
        <f>INDEX(中間シート!$A$1:$AZ$149,MATCH($A2772&amp;$B2772,中間シート!$A$1:$A$149,0),MATCH(D$1,中間シート!$A$2:$AZ$2,0))</f>
        <v/>
      </c>
      <c r="E2772" t="str">
        <f>IF(
A2772="","",
VLOOKUP(MOD(ROW(A2772)-2, 参照用!$J$12) + 1,参照用!$N$1:$P$50,2,0)
)</f>
        <v>基礎指標</v>
      </c>
      <c r="F2772" t="str">
        <f xml:space="preserve">
IF(A2772="","",
VLOOKUP(MOD(ROW(A2772)-2, 参照用!$J$12) + 1,参照用!$N$1:$P$50,3,0)
)</f>
        <v>睡眠</v>
      </c>
      <c r="G2772">
        <f xml:space="preserve">
IF(A2772="","",
IFERROR(
INDEX(中間シート!$B:$CB,
MATCH(A2772&amp;B2772,中間シート!$A$1:$A$149,0),
MATCH(F2772,中間シート!$B$2:$CB$2,0)
),
"")
)</f>
        <v>0</v>
      </c>
      <c r="H2772">
        <f t="shared" si="129"/>
        <v>0</v>
      </c>
      <c r="I2772" t="str">
        <f t="shared" si="130"/>
        <v/>
      </c>
      <c r="J2772" t="str">
        <f xml:space="preserve">
_xlfn.SWITCH(E2772,
"良好サイン",H2772*VLOOKUP(F2772,参照用!$P$2:$Q$55,2,0),
"注意サイン",H2772*VLOOKUP(F2772,参照用!$P$2:$Q$55,2,0),
""
)</f>
        <v/>
      </c>
      <c r="K2772" s="20">
        <f t="shared" si="131"/>
        <v>60</v>
      </c>
    </row>
    <row r="2773" spans="1:11" x14ac:dyDescent="0.2">
      <c r="A2773" s="8">
        <f>IF(INDEX(中間シート!B$1:B$149,QUOTIENT(ROW(A2773)-2, 参照用!$J$12) + 3,1)&gt;0,
INDEX(中間シート!B$1:B$149,QUOTIENT(ROW(A2773)-2, 参照用!$J$12) + 3,1),
"")</f>
        <v>46049</v>
      </c>
      <c r="B2773" s="8" t="str">
        <f>IF(INDEX(中間シート!D$1:D$149,QUOTIENT(ROW(B2773)-2, 参照用!$J$12) + 3,1)&gt;0,
INDEX(中間シート!D$1:D$149,QUOTIENT(ROW(B2773)-2, 参照用!$J$12) + 3,1),
"")</f>
        <v>昼</v>
      </c>
      <c r="C2773" s="8" t="str">
        <f>INDEX(中間シート!$A$1:$AZ$149,MATCH(A2773&amp;B2773,中間シート!$A$1:$A$149,0),MATCH(C$1,中間シート!$A$2:$AZ$2,0))</f>
        <v/>
      </c>
      <c r="D2773" s="8" t="str">
        <f>INDEX(中間シート!$A$1:$AZ$149,MATCH($A2773&amp;$B2773,中間シート!$A$1:$A$149,0),MATCH(D$1,中間シート!$A$2:$AZ$2,0))</f>
        <v/>
      </c>
      <c r="E2773" t="str">
        <f>IF(
A2773="","",
VLOOKUP(MOD(ROW(A2773)-2, 参照用!$J$12) + 1,参照用!$N$1:$P$50,2,0)
)</f>
        <v>基礎指標</v>
      </c>
      <c r="F2773" t="str">
        <f xml:space="preserve">
IF(A2773="","",
VLOOKUP(MOD(ROW(A2773)-2, 参照用!$J$12) + 1,参照用!$N$1:$P$50,3,0)
)</f>
        <v>食事</v>
      </c>
      <c r="G2773">
        <f xml:space="preserve">
IF(A2773="","",
IFERROR(
INDEX(中間シート!$B:$CB,
MATCH(A2773&amp;B2773,中間シート!$A$1:$A$149,0),
MATCH(F2773,中間シート!$B$2:$CB$2,0)
),
"")
)</f>
        <v>0</v>
      </c>
      <c r="H2773">
        <f t="shared" si="129"/>
        <v>0</v>
      </c>
      <c r="I2773" t="str">
        <f t="shared" si="130"/>
        <v/>
      </c>
      <c r="J2773" t="str">
        <f xml:space="preserve">
_xlfn.SWITCH(E2773,
"良好サイン",H2773*VLOOKUP(F2773,参照用!$P$2:$Q$55,2,0),
"注意サイン",H2773*VLOOKUP(F2773,参照用!$P$2:$Q$55,2,0),
""
)</f>
        <v/>
      </c>
      <c r="K2773" s="20">
        <f t="shared" si="131"/>
        <v>60</v>
      </c>
    </row>
    <row r="2774" spans="1:11" x14ac:dyDescent="0.2">
      <c r="A2774" s="8">
        <f>IF(INDEX(中間シート!B$1:B$149,QUOTIENT(ROW(A2774)-2, 参照用!$J$12) + 3,1)&gt;0,
INDEX(中間シート!B$1:B$149,QUOTIENT(ROW(A2774)-2, 参照用!$J$12) + 3,1),
"")</f>
        <v>46049</v>
      </c>
      <c r="B2774" s="8" t="str">
        <f>IF(INDEX(中間シート!D$1:D$149,QUOTIENT(ROW(B2774)-2, 参照用!$J$12) + 3,1)&gt;0,
INDEX(中間シート!D$1:D$149,QUOTIENT(ROW(B2774)-2, 参照用!$J$12) + 3,1),
"")</f>
        <v>昼</v>
      </c>
      <c r="C2774" s="8" t="str">
        <f>INDEX(中間シート!$A$1:$AZ$149,MATCH(A2774&amp;B2774,中間シート!$A$1:$A$149,0),MATCH(C$1,中間シート!$A$2:$AZ$2,0))</f>
        <v/>
      </c>
      <c r="D2774" s="8" t="str">
        <f>INDEX(中間シート!$A$1:$AZ$149,MATCH($A2774&amp;$B2774,中間シート!$A$1:$A$149,0),MATCH(D$1,中間シート!$A$2:$AZ$2,0))</f>
        <v/>
      </c>
      <c r="E2774" t="str">
        <f>IF(
A2774="","",
VLOOKUP(MOD(ROW(A2774)-2, 参照用!$J$12) + 1,参照用!$N$1:$P$50,2,0)
)</f>
        <v>基礎指標</v>
      </c>
      <c r="F2774" t="str">
        <f xml:space="preserve">
IF(A2774="","",
VLOOKUP(MOD(ROW(A2774)-2, 参照用!$J$12) + 1,参照用!$N$1:$P$50,3,0)
)</f>
        <v>ストレス</v>
      </c>
      <c r="G2774">
        <f xml:space="preserve">
IF(A2774="","",
IFERROR(
INDEX(中間シート!$B:$CB,
MATCH(A2774&amp;B2774,中間シート!$A$1:$A$149,0),
MATCH(F2774,中間シート!$B$2:$CB$2,0)
),
"")
)</f>
        <v>0</v>
      </c>
      <c r="H2774">
        <f t="shared" si="129"/>
        <v>0</v>
      </c>
      <c r="I2774" t="str">
        <f t="shared" si="130"/>
        <v/>
      </c>
      <c r="J2774" t="str">
        <f xml:space="preserve">
_xlfn.SWITCH(E2774,
"良好サイン",H2774*VLOOKUP(F2774,参照用!$P$2:$Q$55,2,0),
"注意サイン",H2774*VLOOKUP(F2774,参照用!$P$2:$Q$55,2,0),
""
)</f>
        <v/>
      </c>
      <c r="K2774" s="20">
        <f t="shared" si="131"/>
        <v>60</v>
      </c>
    </row>
    <row r="2775" spans="1:11" x14ac:dyDescent="0.2">
      <c r="A2775" s="8">
        <f>IF(INDEX(中間シート!B$1:B$149,QUOTIENT(ROW(A2775)-2, 参照用!$J$12) + 3,1)&gt;0,
INDEX(中間シート!B$1:B$149,QUOTIENT(ROW(A2775)-2, 参照用!$J$12) + 3,1),
"")</f>
        <v>46049</v>
      </c>
      <c r="B2775" s="8" t="str">
        <f>IF(INDEX(中間シート!D$1:D$149,QUOTIENT(ROW(B2775)-2, 参照用!$J$12) + 3,1)&gt;0,
INDEX(中間シート!D$1:D$149,QUOTIENT(ROW(B2775)-2, 参照用!$J$12) + 3,1),
"")</f>
        <v>昼</v>
      </c>
      <c r="C2775" s="8" t="str">
        <f>INDEX(中間シート!$A$1:$AZ$149,MATCH(A2775&amp;B2775,中間シート!$A$1:$A$149,0),MATCH(C$1,中間シート!$A$2:$AZ$2,0))</f>
        <v/>
      </c>
      <c r="D2775" s="8" t="str">
        <f>INDEX(中間シート!$A$1:$AZ$149,MATCH($A2775&amp;$B2775,中間シート!$A$1:$A$149,0),MATCH(D$1,中間シート!$A$2:$AZ$2,0))</f>
        <v/>
      </c>
      <c r="E2775" t="str">
        <f>IF(
A2775="","",
VLOOKUP(MOD(ROW(A2775)-2, 参照用!$J$12) + 1,参照用!$N$1:$P$50,2,0)
)</f>
        <v>良好サイン</v>
      </c>
      <c r="F2775" t="str">
        <f xml:space="preserve">
IF(A2775="","",
VLOOKUP(MOD(ROW(A2775)-2, 参照用!$J$12) + 1,参照用!$N$1:$P$50,3,0)
)</f>
        <v>プラス思考</v>
      </c>
      <c r="G2775">
        <f xml:space="preserve">
IF(A2775="","",
IFERROR(
INDEX(中間シート!$B:$CB,
MATCH(A2775&amp;B2775,中間シート!$A$1:$A$149,0),
MATCH(F2775,中間シート!$B$2:$CB$2,0)
),
"")
)</f>
        <v>0</v>
      </c>
      <c r="H2775">
        <f t="shared" si="129"/>
        <v>0</v>
      </c>
      <c r="I2775" t="str">
        <f t="shared" si="130"/>
        <v/>
      </c>
      <c r="J2775">
        <f xml:space="preserve">
_xlfn.SWITCH(E2775,
"良好サイン",H2775*VLOOKUP(F2775,参照用!$P$2:$Q$55,2,0),
"注意サイン",H2775*VLOOKUP(F2775,参照用!$P$2:$Q$55,2,0),
""
)</f>
        <v>0</v>
      </c>
      <c r="K2775" s="20">
        <f t="shared" si="131"/>
        <v>60</v>
      </c>
    </row>
    <row r="2776" spans="1:11" x14ac:dyDescent="0.2">
      <c r="A2776" s="8">
        <f>IF(INDEX(中間シート!B$1:B$149,QUOTIENT(ROW(A2776)-2, 参照用!$J$12) + 3,1)&gt;0,
INDEX(中間シート!B$1:B$149,QUOTIENT(ROW(A2776)-2, 参照用!$J$12) + 3,1),
"")</f>
        <v>46049</v>
      </c>
      <c r="B2776" s="8" t="str">
        <f>IF(INDEX(中間シート!D$1:D$149,QUOTIENT(ROW(B2776)-2, 参照用!$J$12) + 3,1)&gt;0,
INDEX(中間シート!D$1:D$149,QUOTIENT(ROW(B2776)-2, 参照用!$J$12) + 3,1),
"")</f>
        <v>昼</v>
      </c>
      <c r="C2776" s="8" t="str">
        <f>INDEX(中間シート!$A$1:$AZ$149,MATCH(A2776&amp;B2776,中間シート!$A$1:$A$149,0),MATCH(C$1,中間シート!$A$2:$AZ$2,0))</f>
        <v/>
      </c>
      <c r="D2776" s="8" t="str">
        <f>INDEX(中間シート!$A$1:$AZ$149,MATCH($A2776&amp;$B2776,中間シート!$A$1:$A$149,0),MATCH(D$1,中間シート!$A$2:$AZ$2,0))</f>
        <v/>
      </c>
      <c r="E2776" t="str">
        <f>IF(
A2776="","",
VLOOKUP(MOD(ROW(A2776)-2, 参照用!$J$12) + 1,参照用!$N$1:$P$50,2,0)
)</f>
        <v>良好サイン</v>
      </c>
      <c r="F2776" t="str">
        <f xml:space="preserve">
IF(A2776="","",
VLOOKUP(MOD(ROW(A2776)-2, 参照用!$J$12) + 1,参照用!$N$1:$P$50,3,0)
)</f>
        <v>元気</v>
      </c>
      <c r="G2776">
        <f xml:space="preserve">
IF(A2776="","",
IFERROR(
INDEX(中間シート!$B:$CB,
MATCH(A2776&amp;B2776,中間シート!$A$1:$A$149,0),
MATCH(F2776,中間シート!$B$2:$CB$2,0)
),
"")
)</f>
        <v>0</v>
      </c>
      <c r="H2776">
        <f t="shared" si="129"/>
        <v>0</v>
      </c>
      <c r="I2776" t="str">
        <f t="shared" si="130"/>
        <v/>
      </c>
      <c r="J2776">
        <f xml:space="preserve">
_xlfn.SWITCH(E2776,
"良好サイン",H2776*VLOOKUP(F2776,参照用!$P$2:$Q$55,2,0),
"注意サイン",H2776*VLOOKUP(F2776,参照用!$P$2:$Q$55,2,0),
""
)</f>
        <v>0</v>
      </c>
      <c r="K2776" s="20">
        <f t="shared" si="131"/>
        <v>60</v>
      </c>
    </row>
    <row r="2777" spans="1:11" x14ac:dyDescent="0.2">
      <c r="A2777" s="8">
        <f>IF(INDEX(中間シート!B$1:B$149,QUOTIENT(ROW(A2777)-2, 参照用!$J$12) + 3,1)&gt;0,
INDEX(中間シート!B$1:B$149,QUOTIENT(ROW(A2777)-2, 参照用!$J$12) + 3,1),
"")</f>
        <v>46049</v>
      </c>
      <c r="B2777" s="8" t="str">
        <f>IF(INDEX(中間シート!D$1:D$149,QUOTIENT(ROW(B2777)-2, 参照用!$J$12) + 3,1)&gt;0,
INDEX(中間シート!D$1:D$149,QUOTIENT(ROW(B2777)-2, 参照用!$J$12) + 3,1),
"")</f>
        <v>昼</v>
      </c>
      <c r="C2777" s="8" t="str">
        <f>INDEX(中間シート!$A$1:$AZ$149,MATCH(A2777&amp;B2777,中間シート!$A$1:$A$149,0),MATCH(C$1,中間シート!$A$2:$AZ$2,0))</f>
        <v/>
      </c>
      <c r="D2777" s="8" t="str">
        <f>INDEX(中間シート!$A$1:$AZ$149,MATCH($A2777&amp;$B2777,中間シート!$A$1:$A$149,0),MATCH(D$1,中間シート!$A$2:$AZ$2,0))</f>
        <v/>
      </c>
      <c r="E2777" t="str">
        <f>IF(
A2777="","",
VLOOKUP(MOD(ROW(A2777)-2, 参照用!$J$12) + 1,参照用!$N$1:$P$50,2,0)
)</f>
        <v>良好サイン</v>
      </c>
      <c r="F2777" t="str">
        <f xml:space="preserve">
IF(A2777="","",
VLOOKUP(MOD(ROW(A2777)-2, 参照用!$J$12) + 1,参照用!$N$1:$P$50,3,0)
)</f>
        <v>やる気あり</v>
      </c>
      <c r="G2777">
        <f xml:space="preserve">
IF(A2777="","",
IFERROR(
INDEX(中間シート!$B:$CB,
MATCH(A2777&amp;B2777,中間シート!$A$1:$A$149,0),
MATCH(F2777,中間シート!$B$2:$CB$2,0)
),
"")
)</f>
        <v>0</v>
      </c>
      <c r="H2777">
        <f t="shared" si="129"/>
        <v>0</v>
      </c>
      <c r="I2777" t="str">
        <f t="shared" si="130"/>
        <v/>
      </c>
      <c r="J2777">
        <f xml:space="preserve">
_xlfn.SWITCH(E2777,
"良好サイン",H2777*VLOOKUP(F2777,参照用!$P$2:$Q$55,2,0),
"注意サイン",H2777*VLOOKUP(F2777,参照用!$P$2:$Q$55,2,0),
""
)</f>
        <v>0</v>
      </c>
      <c r="K2777" s="20">
        <f t="shared" si="131"/>
        <v>60</v>
      </c>
    </row>
    <row r="2778" spans="1:11" x14ac:dyDescent="0.2">
      <c r="A2778" s="8">
        <f>IF(INDEX(中間シート!B$1:B$149,QUOTIENT(ROW(A2778)-2, 参照用!$J$12) + 3,1)&gt;0,
INDEX(中間シート!B$1:B$149,QUOTIENT(ROW(A2778)-2, 参照用!$J$12) + 3,1),
"")</f>
        <v>46049</v>
      </c>
      <c r="B2778" s="8" t="str">
        <f>IF(INDEX(中間シート!D$1:D$149,QUOTIENT(ROW(B2778)-2, 参照用!$J$12) + 3,1)&gt;0,
INDEX(中間シート!D$1:D$149,QUOTIENT(ROW(B2778)-2, 参照用!$J$12) + 3,1),
"")</f>
        <v>昼</v>
      </c>
      <c r="C2778" s="8" t="str">
        <f>INDEX(中間シート!$A$1:$AZ$149,MATCH(A2778&amp;B2778,中間シート!$A$1:$A$149,0),MATCH(C$1,中間シート!$A$2:$AZ$2,0))</f>
        <v/>
      </c>
      <c r="D2778" s="8" t="str">
        <f>INDEX(中間シート!$A$1:$AZ$149,MATCH($A2778&amp;$B2778,中間シート!$A$1:$A$149,0),MATCH(D$1,中間シート!$A$2:$AZ$2,0))</f>
        <v/>
      </c>
      <c r="E2778" t="str">
        <f>IF(
A2778="","",
VLOOKUP(MOD(ROW(A2778)-2, 参照用!$J$12) + 1,参照用!$N$1:$P$50,2,0)
)</f>
        <v>良好サイン</v>
      </c>
      <c r="F2778" t="str">
        <f xml:space="preserve">
IF(A2778="","",
VLOOKUP(MOD(ROW(A2778)-2, 参照用!$J$12) + 1,参照用!$N$1:$P$50,3,0)
)</f>
        <v>心に余裕</v>
      </c>
      <c r="G2778">
        <f xml:space="preserve">
IF(A2778="","",
IFERROR(
INDEX(中間シート!$B:$CB,
MATCH(A2778&amp;B2778,中間シート!$A$1:$A$149,0),
MATCH(F2778,中間シート!$B$2:$CB$2,0)
),
"")
)</f>
        <v>0</v>
      </c>
      <c r="H2778">
        <f t="shared" si="129"/>
        <v>0</v>
      </c>
      <c r="I2778" t="str">
        <f t="shared" si="130"/>
        <v/>
      </c>
      <c r="J2778">
        <f xml:space="preserve">
_xlfn.SWITCH(E2778,
"良好サイン",H2778*VLOOKUP(F2778,参照用!$P$2:$Q$55,2,0),
"注意サイン",H2778*VLOOKUP(F2778,参照用!$P$2:$Q$55,2,0),
""
)</f>
        <v>0</v>
      </c>
      <c r="K2778" s="20">
        <f t="shared" si="131"/>
        <v>60</v>
      </c>
    </row>
    <row r="2779" spans="1:11" x14ac:dyDescent="0.2">
      <c r="A2779" s="8">
        <f>IF(INDEX(中間シート!B$1:B$149,QUOTIENT(ROW(A2779)-2, 参照用!$J$12) + 3,1)&gt;0,
INDEX(中間シート!B$1:B$149,QUOTIENT(ROW(A2779)-2, 参照用!$J$12) + 3,1),
"")</f>
        <v>46049</v>
      </c>
      <c r="B2779" s="8" t="str">
        <f>IF(INDEX(中間シート!D$1:D$149,QUOTIENT(ROW(B2779)-2, 参照用!$J$12) + 3,1)&gt;0,
INDEX(中間シート!D$1:D$149,QUOTIENT(ROW(B2779)-2, 参照用!$J$12) + 3,1),
"")</f>
        <v>昼</v>
      </c>
      <c r="C2779" s="8" t="str">
        <f>INDEX(中間シート!$A$1:$AZ$149,MATCH(A2779&amp;B2779,中間シート!$A$1:$A$149,0),MATCH(C$1,中間シート!$A$2:$AZ$2,0))</f>
        <v/>
      </c>
      <c r="D2779" s="8" t="str">
        <f>INDEX(中間シート!$A$1:$AZ$149,MATCH($A2779&amp;$B2779,中間シート!$A$1:$A$149,0),MATCH(D$1,中間シート!$A$2:$AZ$2,0))</f>
        <v/>
      </c>
      <c r="E2779" t="str">
        <f>IF(
A2779="","",
VLOOKUP(MOD(ROW(A2779)-2, 参照用!$J$12) + 1,参照用!$N$1:$P$50,2,0)
)</f>
        <v>良好サイン</v>
      </c>
      <c r="F2779" t="str">
        <f xml:space="preserve">
IF(A2779="","",
VLOOKUP(MOD(ROW(A2779)-2, 参照用!$J$12) + 1,参照用!$N$1:$P$50,3,0)
)</f>
        <v>イキイキ</v>
      </c>
      <c r="G2779">
        <f xml:space="preserve">
IF(A2779="","",
IFERROR(
INDEX(中間シート!$B:$CB,
MATCH(A2779&amp;B2779,中間シート!$A$1:$A$149,0),
MATCH(F2779,中間シート!$B$2:$CB$2,0)
),
"")
)</f>
        <v>0</v>
      </c>
      <c r="H2779">
        <f t="shared" si="129"/>
        <v>0</v>
      </c>
      <c r="I2779" t="str">
        <f t="shared" si="130"/>
        <v/>
      </c>
      <c r="J2779">
        <f xml:space="preserve">
_xlfn.SWITCH(E2779,
"良好サイン",H2779*VLOOKUP(F2779,参照用!$P$2:$Q$55,2,0),
"注意サイン",H2779*VLOOKUP(F2779,参照用!$P$2:$Q$55,2,0),
""
)</f>
        <v>0</v>
      </c>
      <c r="K2779" s="20">
        <f t="shared" si="131"/>
        <v>60</v>
      </c>
    </row>
    <row r="2780" spans="1:11" x14ac:dyDescent="0.2">
      <c r="A2780" s="8">
        <f>IF(INDEX(中間シート!B$1:B$149,QUOTIENT(ROW(A2780)-2, 参照用!$J$12) + 3,1)&gt;0,
INDEX(中間シート!B$1:B$149,QUOTIENT(ROW(A2780)-2, 参照用!$J$12) + 3,1),
"")</f>
        <v>46049</v>
      </c>
      <c r="B2780" s="8" t="str">
        <f>IF(INDEX(中間シート!D$1:D$149,QUOTIENT(ROW(B2780)-2, 参照用!$J$12) + 3,1)&gt;0,
INDEX(中間シート!D$1:D$149,QUOTIENT(ROW(B2780)-2, 参照用!$J$12) + 3,1),
"")</f>
        <v>昼</v>
      </c>
      <c r="C2780" s="8" t="str">
        <f>INDEX(中間シート!$A$1:$AZ$149,MATCH(A2780&amp;B2780,中間シート!$A$1:$A$149,0),MATCH(C$1,中間シート!$A$2:$AZ$2,0))</f>
        <v/>
      </c>
      <c r="D2780" s="8" t="str">
        <f>INDEX(中間シート!$A$1:$AZ$149,MATCH($A2780&amp;$B2780,中間シート!$A$1:$A$149,0),MATCH(D$1,中間シート!$A$2:$AZ$2,0))</f>
        <v/>
      </c>
      <c r="E2780" t="str">
        <f>IF(
A2780="","",
VLOOKUP(MOD(ROW(A2780)-2, 参照用!$J$12) + 1,参照用!$N$1:$P$50,2,0)
)</f>
        <v>良好サイン</v>
      </c>
      <c r="F2780" t="str">
        <f xml:space="preserve">
IF(A2780="","",
VLOOKUP(MOD(ROW(A2780)-2, 参照用!$J$12) + 1,参照用!$N$1:$P$50,3,0)
)</f>
        <v>活動的</v>
      </c>
      <c r="G2780">
        <f xml:space="preserve">
IF(A2780="","",
IFERROR(
INDEX(中間シート!$B:$CB,
MATCH(A2780&amp;B2780,中間シート!$A$1:$A$149,0),
MATCH(F2780,中間シート!$B$2:$CB$2,0)
),
"")
)</f>
        <v>0</v>
      </c>
      <c r="H2780">
        <f t="shared" si="129"/>
        <v>0</v>
      </c>
      <c r="I2780" t="str">
        <f t="shared" si="130"/>
        <v/>
      </c>
      <c r="J2780">
        <f xml:space="preserve">
_xlfn.SWITCH(E2780,
"良好サイン",H2780*VLOOKUP(F2780,参照用!$P$2:$Q$55,2,0),
"注意サイン",H2780*VLOOKUP(F2780,参照用!$P$2:$Q$55,2,0),
""
)</f>
        <v>0</v>
      </c>
      <c r="K2780" s="20">
        <f t="shared" si="131"/>
        <v>60</v>
      </c>
    </row>
    <row r="2781" spans="1:11" x14ac:dyDescent="0.2">
      <c r="A2781" s="8">
        <f>IF(INDEX(中間シート!B$1:B$149,QUOTIENT(ROW(A2781)-2, 参照用!$J$12) + 3,1)&gt;0,
INDEX(中間シート!B$1:B$149,QUOTIENT(ROW(A2781)-2, 参照用!$J$12) + 3,1),
"")</f>
        <v>46049</v>
      </c>
      <c r="B2781" s="8" t="str">
        <f>IF(INDEX(中間シート!D$1:D$149,QUOTIENT(ROW(B2781)-2, 参照用!$J$12) + 3,1)&gt;0,
INDEX(中間シート!D$1:D$149,QUOTIENT(ROW(B2781)-2, 参照用!$J$12) + 3,1),
"")</f>
        <v>昼</v>
      </c>
      <c r="C2781" s="8" t="str">
        <f>INDEX(中間シート!$A$1:$AZ$149,MATCH(A2781&amp;B2781,中間シート!$A$1:$A$149,0),MATCH(C$1,中間シート!$A$2:$AZ$2,0))</f>
        <v/>
      </c>
      <c r="D2781" s="8" t="str">
        <f>INDEX(中間シート!$A$1:$AZ$149,MATCH($A2781&amp;$B2781,中間シート!$A$1:$A$149,0),MATCH(D$1,中間シート!$A$2:$AZ$2,0))</f>
        <v/>
      </c>
      <c r="E2781" t="str">
        <f>IF(
A2781="","",
VLOOKUP(MOD(ROW(A2781)-2, 参照用!$J$12) + 1,参照用!$N$1:$P$50,2,0)
)</f>
        <v>注意サイン</v>
      </c>
      <c r="F2781" t="str">
        <f xml:space="preserve">
IF(A2781="","",
VLOOKUP(MOD(ROW(A2781)-2, 参照用!$J$12) + 1,参照用!$N$1:$P$50,3,0)
)</f>
        <v>ため息が増加</v>
      </c>
      <c r="G2781">
        <f xml:space="preserve">
IF(A2781="","",
IFERROR(
INDEX(中間シート!$B:$CB,
MATCH(A2781&amp;B2781,中間シート!$A$1:$A$149,0),
MATCH(F2781,中間シート!$B$2:$CB$2,0)
),
"")
)</f>
        <v>0</v>
      </c>
      <c r="H2781">
        <f t="shared" si="129"/>
        <v>0</v>
      </c>
      <c r="I2781" t="str">
        <f t="shared" si="130"/>
        <v/>
      </c>
      <c r="J2781">
        <f xml:space="preserve">
_xlfn.SWITCH(E2781,
"良好サイン",H2781*VLOOKUP(F2781,参照用!$P$2:$Q$55,2,0),
"注意サイン",H2781*VLOOKUP(F2781,参照用!$P$2:$Q$55,2,0),
""
)</f>
        <v>0</v>
      </c>
      <c r="K2781" s="20">
        <f t="shared" si="131"/>
        <v>60</v>
      </c>
    </row>
    <row r="2782" spans="1:11" x14ac:dyDescent="0.2">
      <c r="A2782" s="8">
        <f>IF(INDEX(中間シート!B$1:B$149,QUOTIENT(ROW(A2782)-2, 参照用!$J$12) + 3,1)&gt;0,
INDEX(中間シート!B$1:B$149,QUOTIENT(ROW(A2782)-2, 参照用!$J$12) + 3,1),
"")</f>
        <v>46049</v>
      </c>
      <c r="B2782" s="8" t="str">
        <f>IF(INDEX(中間シート!D$1:D$149,QUOTIENT(ROW(B2782)-2, 参照用!$J$12) + 3,1)&gt;0,
INDEX(中間シート!D$1:D$149,QUOTIENT(ROW(B2782)-2, 参照用!$J$12) + 3,1),
"")</f>
        <v>昼</v>
      </c>
      <c r="C2782" s="8" t="str">
        <f>INDEX(中間シート!$A$1:$AZ$149,MATCH(A2782&amp;B2782,中間シート!$A$1:$A$149,0),MATCH(C$1,中間シート!$A$2:$AZ$2,0))</f>
        <v/>
      </c>
      <c r="D2782" s="8" t="str">
        <f>INDEX(中間シート!$A$1:$AZ$149,MATCH($A2782&amp;$B2782,中間シート!$A$1:$A$149,0),MATCH(D$1,中間シート!$A$2:$AZ$2,0))</f>
        <v/>
      </c>
      <c r="E2782" t="str">
        <f>IF(
A2782="","",
VLOOKUP(MOD(ROW(A2782)-2, 参照用!$J$12) + 1,参照用!$N$1:$P$50,2,0)
)</f>
        <v>注意サイン</v>
      </c>
      <c r="F2782" t="str">
        <f xml:space="preserve">
IF(A2782="","",
VLOOKUP(MOD(ROW(A2782)-2, 参照用!$J$12) + 1,参照用!$N$1:$P$50,3,0)
)</f>
        <v>もやもや</v>
      </c>
      <c r="G2782">
        <f xml:space="preserve">
IF(A2782="","",
IFERROR(
INDEX(中間シート!$B:$CB,
MATCH(A2782&amp;B2782,中間シート!$A$1:$A$149,0),
MATCH(F2782,中間シート!$B$2:$CB$2,0)
),
"")
)</f>
        <v>0</v>
      </c>
      <c r="H2782">
        <f t="shared" si="129"/>
        <v>0</v>
      </c>
      <c r="I2782" t="str">
        <f t="shared" si="130"/>
        <v/>
      </c>
      <c r="J2782">
        <f xml:space="preserve">
_xlfn.SWITCH(E2782,
"良好サイン",H2782*VLOOKUP(F2782,参照用!$P$2:$Q$55,2,0),
"注意サイン",H2782*VLOOKUP(F2782,参照用!$P$2:$Q$55,2,0),
""
)</f>
        <v>0</v>
      </c>
      <c r="K2782" s="20">
        <f t="shared" si="131"/>
        <v>60</v>
      </c>
    </row>
    <row r="2783" spans="1:11" x14ac:dyDescent="0.2">
      <c r="A2783" s="8">
        <f>IF(INDEX(中間シート!B$1:B$149,QUOTIENT(ROW(A2783)-2, 参照用!$J$12) + 3,1)&gt;0,
INDEX(中間シート!B$1:B$149,QUOTIENT(ROW(A2783)-2, 参照用!$J$12) + 3,1),
"")</f>
        <v>46049</v>
      </c>
      <c r="B2783" s="8" t="str">
        <f>IF(INDEX(中間シート!D$1:D$149,QUOTIENT(ROW(B2783)-2, 参照用!$J$12) + 3,1)&gt;0,
INDEX(中間シート!D$1:D$149,QUOTIENT(ROW(B2783)-2, 参照用!$J$12) + 3,1),
"")</f>
        <v>昼</v>
      </c>
      <c r="C2783" s="8" t="str">
        <f>INDEX(中間シート!$A$1:$AZ$149,MATCH(A2783&amp;B2783,中間シート!$A$1:$A$149,0),MATCH(C$1,中間シート!$A$2:$AZ$2,0))</f>
        <v/>
      </c>
      <c r="D2783" s="8" t="str">
        <f>INDEX(中間シート!$A$1:$AZ$149,MATCH($A2783&amp;$B2783,中間シート!$A$1:$A$149,0),MATCH(D$1,中間シート!$A$2:$AZ$2,0))</f>
        <v/>
      </c>
      <c r="E2783" t="str">
        <f>IF(
A2783="","",
VLOOKUP(MOD(ROW(A2783)-2, 参照用!$J$12) + 1,参照用!$N$1:$P$50,2,0)
)</f>
        <v>注意サイン</v>
      </c>
      <c r="F2783" t="str">
        <f xml:space="preserve">
IF(A2783="","",
VLOOKUP(MOD(ROW(A2783)-2, 参照用!$J$12) + 1,参照用!$N$1:$P$50,3,0)
)</f>
        <v>だるい</v>
      </c>
      <c r="G2783">
        <f xml:space="preserve">
IF(A2783="","",
IFERROR(
INDEX(中間シート!$B:$CB,
MATCH(A2783&amp;B2783,中間シート!$A$1:$A$149,0),
MATCH(F2783,中間シート!$B$2:$CB$2,0)
),
"")
)</f>
        <v>0</v>
      </c>
      <c r="H2783">
        <f t="shared" si="129"/>
        <v>0</v>
      </c>
      <c r="I2783" t="str">
        <f t="shared" si="130"/>
        <v/>
      </c>
      <c r="J2783">
        <f xml:space="preserve">
_xlfn.SWITCH(E2783,
"良好サイン",H2783*VLOOKUP(F2783,参照用!$P$2:$Q$55,2,0),
"注意サイン",H2783*VLOOKUP(F2783,参照用!$P$2:$Q$55,2,0),
""
)</f>
        <v>0</v>
      </c>
      <c r="K2783" s="20">
        <f t="shared" si="131"/>
        <v>60</v>
      </c>
    </row>
    <row r="2784" spans="1:11" x14ac:dyDescent="0.2">
      <c r="A2784" s="8">
        <f>IF(INDEX(中間シート!B$1:B$149,QUOTIENT(ROW(A2784)-2, 参照用!$J$12) + 3,1)&gt;0,
INDEX(中間シート!B$1:B$149,QUOTIENT(ROW(A2784)-2, 参照用!$J$12) + 3,1),
"")</f>
        <v>46049</v>
      </c>
      <c r="B2784" s="8" t="str">
        <f>IF(INDEX(中間シート!D$1:D$149,QUOTIENT(ROW(B2784)-2, 参照用!$J$12) + 3,1)&gt;0,
INDEX(中間シート!D$1:D$149,QUOTIENT(ROW(B2784)-2, 参照用!$J$12) + 3,1),
"")</f>
        <v>昼</v>
      </c>
      <c r="C2784" s="8" t="str">
        <f>INDEX(中間シート!$A$1:$AZ$149,MATCH(A2784&amp;B2784,中間シート!$A$1:$A$149,0),MATCH(C$1,中間シート!$A$2:$AZ$2,0))</f>
        <v/>
      </c>
      <c r="D2784" s="8" t="str">
        <f>INDEX(中間シート!$A$1:$AZ$149,MATCH($A2784&amp;$B2784,中間シート!$A$1:$A$149,0),MATCH(D$1,中間シート!$A$2:$AZ$2,0))</f>
        <v/>
      </c>
      <c r="E2784" t="str">
        <f>IF(
A2784="","",
VLOOKUP(MOD(ROW(A2784)-2, 参照用!$J$12) + 1,参照用!$N$1:$P$50,2,0)
)</f>
        <v>注意サイン</v>
      </c>
      <c r="F2784" t="str">
        <f xml:space="preserve">
IF(A2784="","",
VLOOKUP(MOD(ROW(A2784)-2, 参照用!$J$12) + 1,参照用!$N$1:$P$50,3,0)
)</f>
        <v>ぼーっとする</v>
      </c>
      <c r="G2784">
        <f xml:space="preserve">
IF(A2784="","",
IFERROR(
INDEX(中間シート!$B:$CB,
MATCH(A2784&amp;B2784,中間シート!$A$1:$A$149,0),
MATCH(F2784,中間シート!$B$2:$CB$2,0)
),
"")
)</f>
        <v>0</v>
      </c>
      <c r="H2784">
        <f t="shared" si="129"/>
        <v>0</v>
      </c>
      <c r="I2784" t="str">
        <f t="shared" si="130"/>
        <v/>
      </c>
      <c r="J2784">
        <f xml:space="preserve">
_xlfn.SWITCH(E2784,
"良好サイン",H2784*VLOOKUP(F2784,参照用!$P$2:$Q$55,2,0),
"注意サイン",H2784*VLOOKUP(F2784,参照用!$P$2:$Q$55,2,0),
""
)</f>
        <v>0</v>
      </c>
      <c r="K2784" s="20">
        <f t="shared" si="131"/>
        <v>60</v>
      </c>
    </row>
    <row r="2785" spans="1:11" x14ac:dyDescent="0.2">
      <c r="A2785" s="8">
        <f>IF(INDEX(中間シート!B$1:B$149,QUOTIENT(ROW(A2785)-2, 参照用!$J$12) + 3,1)&gt;0,
INDEX(中間シート!B$1:B$149,QUOTIENT(ROW(A2785)-2, 参照用!$J$12) + 3,1),
"")</f>
        <v>46049</v>
      </c>
      <c r="B2785" s="8" t="str">
        <f>IF(INDEX(中間シート!D$1:D$149,QUOTIENT(ROW(B2785)-2, 参照用!$J$12) + 3,1)&gt;0,
INDEX(中間シート!D$1:D$149,QUOTIENT(ROW(B2785)-2, 参照用!$J$12) + 3,1),
"")</f>
        <v>昼</v>
      </c>
      <c r="C2785" s="8" t="str">
        <f>INDEX(中間シート!$A$1:$AZ$149,MATCH(A2785&amp;B2785,中間シート!$A$1:$A$149,0),MATCH(C$1,中間シート!$A$2:$AZ$2,0))</f>
        <v/>
      </c>
      <c r="D2785" s="8" t="str">
        <f>INDEX(中間シート!$A$1:$AZ$149,MATCH($A2785&amp;$B2785,中間シート!$A$1:$A$149,0),MATCH(D$1,中間シート!$A$2:$AZ$2,0))</f>
        <v/>
      </c>
      <c r="E2785" t="str">
        <f>IF(
A2785="","",
VLOOKUP(MOD(ROW(A2785)-2, 参照用!$J$12) + 1,参照用!$N$1:$P$50,2,0)
)</f>
        <v>注意サイン</v>
      </c>
      <c r="F2785" t="str">
        <f xml:space="preserve">
IF(A2785="","",
VLOOKUP(MOD(ROW(A2785)-2, 参照用!$J$12) + 1,参照用!$N$1:$P$50,3,0)
)</f>
        <v>協調性が低下</v>
      </c>
      <c r="G2785">
        <f xml:space="preserve">
IF(A2785="","",
IFERROR(
INDEX(中間シート!$B:$CB,
MATCH(A2785&amp;B2785,中間シート!$A$1:$A$149,0),
MATCH(F2785,中間シート!$B$2:$CB$2,0)
),
"")
)</f>
        <v>0</v>
      </c>
      <c r="H2785">
        <f t="shared" si="129"/>
        <v>0</v>
      </c>
      <c r="I2785" t="str">
        <f t="shared" si="130"/>
        <v/>
      </c>
      <c r="J2785">
        <f xml:space="preserve">
_xlfn.SWITCH(E2785,
"良好サイン",H2785*VLOOKUP(F2785,参照用!$P$2:$Q$55,2,0),
"注意サイン",H2785*VLOOKUP(F2785,参照用!$P$2:$Q$55,2,0),
""
)</f>
        <v>0</v>
      </c>
      <c r="K2785" s="20">
        <f t="shared" si="131"/>
        <v>60</v>
      </c>
    </row>
    <row r="2786" spans="1:11" x14ac:dyDescent="0.2">
      <c r="A2786" s="8">
        <f>IF(INDEX(中間シート!B$1:B$149,QUOTIENT(ROW(A2786)-2, 参照用!$J$12) + 3,1)&gt;0,
INDEX(中間シート!B$1:B$149,QUOTIENT(ROW(A2786)-2, 参照用!$J$12) + 3,1),
"")</f>
        <v>46049</v>
      </c>
      <c r="B2786" s="8" t="str">
        <f>IF(INDEX(中間シート!D$1:D$149,QUOTIENT(ROW(B2786)-2, 参照用!$J$12) + 3,1)&gt;0,
INDEX(中間シート!D$1:D$149,QUOTIENT(ROW(B2786)-2, 参照用!$J$12) + 3,1),
"")</f>
        <v>昼</v>
      </c>
      <c r="C2786" s="8" t="str">
        <f>INDEX(中間シート!$A$1:$AZ$149,MATCH(A2786&amp;B2786,中間シート!$A$1:$A$149,0),MATCH(C$1,中間シート!$A$2:$AZ$2,0))</f>
        <v/>
      </c>
      <c r="D2786" s="8" t="str">
        <f>INDEX(中間シート!$A$1:$AZ$149,MATCH($A2786&amp;$B2786,中間シート!$A$1:$A$149,0),MATCH(D$1,中間シート!$A$2:$AZ$2,0))</f>
        <v/>
      </c>
      <c r="E2786" t="str">
        <f>IF(
A2786="","",
VLOOKUP(MOD(ROW(A2786)-2, 参照用!$J$12) + 1,参照用!$N$1:$P$50,2,0)
)</f>
        <v>注意サイン</v>
      </c>
      <c r="F2786" t="str">
        <f xml:space="preserve">
IF(A2786="","",
VLOOKUP(MOD(ROW(A2786)-2, 参照用!$J$12) + 1,参照用!$N$1:$P$50,3,0)
)</f>
        <v>憂鬱</v>
      </c>
      <c r="G2786">
        <f xml:space="preserve">
IF(A2786="","",
IFERROR(
INDEX(中間シート!$B:$CB,
MATCH(A2786&amp;B2786,中間シート!$A$1:$A$149,0),
MATCH(F2786,中間シート!$B$2:$CB$2,0)
),
"")
)</f>
        <v>0</v>
      </c>
      <c r="H2786">
        <f t="shared" si="129"/>
        <v>0</v>
      </c>
      <c r="I2786" t="str">
        <f t="shared" si="130"/>
        <v/>
      </c>
      <c r="J2786">
        <f xml:space="preserve">
_xlfn.SWITCH(E2786,
"良好サイン",H2786*VLOOKUP(F2786,参照用!$P$2:$Q$55,2,0),
"注意サイン",H2786*VLOOKUP(F2786,参照用!$P$2:$Q$55,2,0),
""
)</f>
        <v>0</v>
      </c>
      <c r="K2786" s="20">
        <f t="shared" si="131"/>
        <v>60</v>
      </c>
    </row>
    <row r="2787" spans="1:11" x14ac:dyDescent="0.2">
      <c r="A2787" s="8">
        <f>IF(INDEX(中間シート!B$1:B$149,QUOTIENT(ROW(A2787)-2, 参照用!$J$12) + 3,1)&gt;0,
INDEX(中間シート!B$1:B$149,QUOTIENT(ROW(A2787)-2, 参照用!$J$12) + 3,1),
"")</f>
        <v>46049</v>
      </c>
      <c r="B2787" s="8" t="str">
        <f>IF(INDEX(中間シート!D$1:D$149,QUOTIENT(ROW(B2787)-2, 参照用!$J$12) + 3,1)&gt;0,
INDEX(中間シート!D$1:D$149,QUOTIENT(ROW(B2787)-2, 参照用!$J$12) + 3,1),
"")</f>
        <v>昼</v>
      </c>
      <c r="C2787" s="8" t="str">
        <f>INDEX(中間シート!$A$1:$AZ$149,MATCH(A2787&amp;B2787,中間シート!$A$1:$A$149,0),MATCH(C$1,中間シート!$A$2:$AZ$2,0))</f>
        <v/>
      </c>
      <c r="D2787" s="8" t="str">
        <f>INDEX(中間シート!$A$1:$AZ$149,MATCH($A2787&amp;$B2787,中間シート!$A$1:$A$149,0),MATCH(D$1,中間シート!$A$2:$AZ$2,0))</f>
        <v/>
      </c>
      <c r="E2787" t="str">
        <f>IF(
A2787="","",
VLOOKUP(MOD(ROW(A2787)-2, 参照用!$J$12) + 1,参照用!$N$1:$P$50,2,0)
)</f>
        <v>注意サイン</v>
      </c>
      <c r="F2787" t="str">
        <f xml:space="preserve">
IF(A2787="","",
VLOOKUP(MOD(ROW(A2787)-2, 参照用!$J$12) + 1,参照用!$N$1:$P$50,3,0)
)</f>
        <v>やる気が無い</v>
      </c>
      <c r="G2787">
        <f xml:space="preserve">
IF(A2787="","",
IFERROR(
INDEX(中間シート!$B:$CB,
MATCH(A2787&amp;B2787,中間シート!$A$1:$A$149,0),
MATCH(F2787,中間シート!$B$2:$CB$2,0)
),
"")
)</f>
        <v>0</v>
      </c>
      <c r="H2787">
        <f t="shared" si="129"/>
        <v>0</v>
      </c>
      <c r="I2787" t="str">
        <f t="shared" si="130"/>
        <v/>
      </c>
      <c r="J2787">
        <f xml:space="preserve">
_xlfn.SWITCH(E2787,
"良好サイン",H2787*VLOOKUP(F2787,参照用!$P$2:$Q$55,2,0),
"注意サイン",H2787*VLOOKUP(F2787,参照用!$P$2:$Q$55,2,0),
""
)</f>
        <v>0</v>
      </c>
      <c r="K2787" s="20">
        <f t="shared" si="131"/>
        <v>60</v>
      </c>
    </row>
    <row r="2788" spans="1:11" x14ac:dyDescent="0.2">
      <c r="A2788" s="8">
        <f>IF(INDEX(中間シート!B$1:B$149,QUOTIENT(ROW(A2788)-2, 参照用!$J$12) + 3,1)&gt;0,
INDEX(中間シート!B$1:B$149,QUOTIENT(ROW(A2788)-2, 参照用!$J$12) + 3,1),
"")</f>
        <v>46049</v>
      </c>
      <c r="B2788" s="8" t="str">
        <f>IF(INDEX(中間シート!D$1:D$149,QUOTIENT(ROW(B2788)-2, 参照用!$J$12) + 3,1)&gt;0,
INDEX(中間シート!D$1:D$149,QUOTIENT(ROW(B2788)-2, 参照用!$J$12) + 3,1),
"")</f>
        <v>昼</v>
      </c>
      <c r="C2788" s="8" t="str">
        <f>INDEX(中間シート!$A$1:$AZ$149,MATCH(A2788&amp;B2788,中間シート!$A$1:$A$149,0),MATCH(C$1,中間シート!$A$2:$AZ$2,0))</f>
        <v/>
      </c>
      <c r="D2788" s="8" t="str">
        <f>INDEX(中間シート!$A$1:$AZ$149,MATCH($A2788&amp;$B2788,中間シート!$A$1:$A$149,0),MATCH(D$1,中間シート!$A$2:$AZ$2,0))</f>
        <v/>
      </c>
      <c r="E2788" t="str">
        <f>IF(
A2788="","",
VLOOKUP(MOD(ROW(A2788)-2, 参照用!$J$12) + 1,参照用!$N$1:$P$50,2,0)
)</f>
        <v>注意サイン</v>
      </c>
      <c r="F2788" t="str">
        <f xml:space="preserve">
IF(A2788="","",
VLOOKUP(MOD(ROW(A2788)-2, 参照用!$J$12) + 1,参照用!$N$1:$P$50,3,0)
)</f>
        <v>物忘れ</v>
      </c>
      <c r="G2788">
        <f xml:space="preserve">
IF(A2788="","",
IFERROR(
INDEX(中間シート!$B:$CB,
MATCH(A2788&amp;B2788,中間シート!$A$1:$A$149,0),
MATCH(F2788,中間シート!$B$2:$CB$2,0)
),
"")
)</f>
        <v>0</v>
      </c>
      <c r="H2788">
        <f t="shared" si="129"/>
        <v>0</v>
      </c>
      <c r="I2788" t="str">
        <f t="shared" si="130"/>
        <v/>
      </c>
      <c r="J2788">
        <f xml:space="preserve">
_xlfn.SWITCH(E2788,
"良好サイン",H2788*VLOOKUP(F2788,参照用!$P$2:$Q$55,2,0),
"注意サイン",H2788*VLOOKUP(F2788,参照用!$P$2:$Q$55,2,0),
""
)</f>
        <v>0</v>
      </c>
      <c r="K2788" s="20">
        <f t="shared" si="131"/>
        <v>60</v>
      </c>
    </row>
    <row r="2789" spans="1:11" x14ac:dyDescent="0.2">
      <c r="A2789" s="8">
        <f>IF(INDEX(中間シート!B$1:B$149,QUOTIENT(ROW(A2789)-2, 参照用!$J$12) + 3,1)&gt;0,
INDEX(中間シート!B$1:B$149,QUOTIENT(ROW(A2789)-2, 参照用!$J$12) + 3,1),
"")</f>
        <v>46049</v>
      </c>
      <c r="B2789" s="8" t="str">
        <f>IF(INDEX(中間シート!D$1:D$149,QUOTIENT(ROW(B2789)-2, 参照用!$J$12) + 3,1)&gt;0,
INDEX(中間シート!D$1:D$149,QUOTIENT(ROW(B2789)-2, 参照用!$J$12) + 3,1),
"")</f>
        <v>昼</v>
      </c>
      <c r="C2789" s="8" t="str">
        <f>INDEX(中間シート!$A$1:$AZ$149,MATCH(A2789&amp;B2789,中間シート!$A$1:$A$149,0),MATCH(C$1,中間シート!$A$2:$AZ$2,0))</f>
        <v/>
      </c>
      <c r="D2789" s="8" t="str">
        <f>INDEX(中間シート!$A$1:$AZ$149,MATCH($A2789&amp;$B2789,中間シート!$A$1:$A$149,0),MATCH(D$1,中間シート!$A$2:$AZ$2,0))</f>
        <v/>
      </c>
      <c r="E2789" t="str">
        <f>IF(
A2789="","",
VLOOKUP(MOD(ROW(A2789)-2, 参照用!$J$12) + 1,参照用!$N$1:$P$50,2,0)
)</f>
        <v>悪化サイン</v>
      </c>
      <c r="F2789" t="str">
        <f xml:space="preserve">
IF(A2789="","",
VLOOKUP(MOD(ROW(A2789)-2, 参照用!$J$12) + 1,参照用!$N$1:$P$50,3,0)
)</f>
        <v>イライラ</v>
      </c>
      <c r="G2789">
        <f xml:space="preserve">
IF(A2789="","",
IFERROR(
INDEX(中間シート!$B:$CB,
MATCH(A2789&amp;B2789,中間シート!$A$1:$A$149,0),
MATCH(F2789,中間シート!$B$2:$CB$2,0)
),
"")
)</f>
        <v>0</v>
      </c>
      <c r="H2789">
        <f t="shared" si="129"/>
        <v>0</v>
      </c>
      <c r="I2789" t="str">
        <f t="shared" si="130"/>
        <v/>
      </c>
      <c r="J2789" t="str">
        <f xml:space="preserve">
_xlfn.SWITCH(E2789,
"良好サイン",H2789*VLOOKUP(F2789,参照用!$P$2:$Q$55,2,0),
"注意サイン",H2789*VLOOKUP(F2789,参照用!$P$2:$Q$55,2,0),
""
)</f>
        <v/>
      </c>
      <c r="K2789" s="20">
        <f t="shared" si="131"/>
        <v>60</v>
      </c>
    </row>
    <row r="2790" spans="1:11" x14ac:dyDescent="0.2">
      <c r="A2790" s="8">
        <f>IF(INDEX(中間シート!B$1:B$149,QUOTIENT(ROW(A2790)-2, 参照用!$J$12) + 3,1)&gt;0,
INDEX(中間シート!B$1:B$149,QUOTIENT(ROW(A2790)-2, 参照用!$J$12) + 3,1),
"")</f>
        <v>46049</v>
      </c>
      <c r="B2790" s="8" t="str">
        <f>IF(INDEX(中間シート!D$1:D$149,QUOTIENT(ROW(B2790)-2, 参照用!$J$12) + 3,1)&gt;0,
INDEX(中間シート!D$1:D$149,QUOTIENT(ROW(B2790)-2, 参照用!$J$12) + 3,1),
"")</f>
        <v>昼</v>
      </c>
      <c r="C2790" s="8" t="str">
        <f>INDEX(中間シート!$A$1:$AZ$149,MATCH(A2790&amp;B2790,中間シート!$A$1:$A$149,0),MATCH(C$1,中間シート!$A$2:$AZ$2,0))</f>
        <v/>
      </c>
      <c r="D2790" s="8" t="str">
        <f>INDEX(中間シート!$A$1:$AZ$149,MATCH($A2790&amp;$B2790,中間シート!$A$1:$A$149,0),MATCH(D$1,中間シート!$A$2:$AZ$2,0))</f>
        <v/>
      </c>
      <c r="E2790" t="str">
        <f>IF(
A2790="","",
VLOOKUP(MOD(ROW(A2790)-2, 参照用!$J$12) + 1,参照用!$N$1:$P$50,2,0)
)</f>
        <v>悪化サイン</v>
      </c>
      <c r="F2790" t="str">
        <f xml:space="preserve">
IF(A2790="","",
VLOOKUP(MOD(ROW(A2790)-2, 参照用!$J$12) + 1,参照用!$N$1:$P$50,3,0)
)</f>
        <v>恐怖心</v>
      </c>
      <c r="G2790">
        <f xml:space="preserve">
IF(A2790="","",
IFERROR(
INDEX(中間シート!$B:$CB,
MATCH(A2790&amp;B2790,中間シート!$A$1:$A$149,0),
MATCH(F2790,中間シート!$B$2:$CB$2,0)
),
"")
)</f>
        <v>0</v>
      </c>
      <c r="H2790">
        <f t="shared" si="129"/>
        <v>0</v>
      </c>
      <c r="I2790" t="str">
        <f t="shared" si="130"/>
        <v/>
      </c>
      <c r="J2790" t="str">
        <f xml:space="preserve">
_xlfn.SWITCH(E2790,
"良好サイン",H2790*VLOOKUP(F2790,参照用!$P$2:$Q$55,2,0),
"注意サイン",H2790*VLOOKUP(F2790,参照用!$P$2:$Q$55,2,0),
""
)</f>
        <v/>
      </c>
      <c r="K2790" s="20">
        <f t="shared" si="131"/>
        <v>60</v>
      </c>
    </row>
    <row r="2791" spans="1:11" x14ac:dyDescent="0.2">
      <c r="A2791" s="8">
        <f>IF(INDEX(中間シート!B$1:B$149,QUOTIENT(ROW(A2791)-2, 参照用!$J$12) + 3,1)&gt;0,
INDEX(中間シート!B$1:B$149,QUOTIENT(ROW(A2791)-2, 参照用!$J$12) + 3,1),
"")</f>
        <v>46049</v>
      </c>
      <c r="B2791" s="8" t="str">
        <f>IF(INDEX(中間シート!D$1:D$149,QUOTIENT(ROW(B2791)-2, 参照用!$J$12) + 3,1)&gt;0,
INDEX(中間シート!D$1:D$149,QUOTIENT(ROW(B2791)-2, 参照用!$J$12) + 3,1),
"")</f>
        <v>昼</v>
      </c>
      <c r="C2791" s="8" t="str">
        <f>INDEX(中間シート!$A$1:$AZ$149,MATCH(A2791&amp;B2791,中間シート!$A$1:$A$149,0),MATCH(C$1,中間シート!$A$2:$AZ$2,0))</f>
        <v/>
      </c>
      <c r="D2791" s="8" t="str">
        <f>INDEX(中間シート!$A$1:$AZ$149,MATCH($A2791&amp;$B2791,中間シート!$A$1:$A$149,0),MATCH(D$1,中間シート!$A$2:$AZ$2,0))</f>
        <v/>
      </c>
      <c r="E2791" t="str">
        <f>IF(
A2791="","",
VLOOKUP(MOD(ROW(A2791)-2, 参照用!$J$12) + 1,参照用!$N$1:$P$50,2,0)
)</f>
        <v>悪化サイン</v>
      </c>
      <c r="F2791" t="str">
        <f xml:space="preserve">
IF(A2791="","",
VLOOKUP(MOD(ROW(A2791)-2, 参照用!$J$12) + 1,参照用!$N$1:$P$50,3,0)
)</f>
        <v>外出不可</v>
      </c>
      <c r="G2791">
        <f xml:space="preserve">
IF(A2791="","",
IFERROR(
INDEX(中間シート!$B:$CB,
MATCH(A2791&amp;B2791,中間シート!$A$1:$A$149,0),
MATCH(F2791,中間シート!$B$2:$CB$2,0)
),
"")
)</f>
        <v>0</v>
      </c>
      <c r="H2791">
        <f t="shared" si="129"/>
        <v>0</v>
      </c>
      <c r="I2791" t="str">
        <f t="shared" si="130"/>
        <v/>
      </c>
      <c r="J2791" t="str">
        <f xml:space="preserve">
_xlfn.SWITCH(E2791,
"良好サイン",H2791*VLOOKUP(F2791,参照用!$P$2:$Q$55,2,0),
"注意サイン",H2791*VLOOKUP(F2791,参照用!$P$2:$Q$55,2,0),
""
)</f>
        <v/>
      </c>
      <c r="K2791" s="20">
        <f t="shared" si="131"/>
        <v>60</v>
      </c>
    </row>
    <row r="2792" spans="1:11" x14ac:dyDescent="0.2">
      <c r="A2792" s="8">
        <f>IF(INDEX(中間シート!B$1:B$149,QUOTIENT(ROW(A2792)-2, 参照用!$J$12) + 3,1)&gt;0,
INDEX(中間シート!B$1:B$149,QUOTIENT(ROW(A2792)-2, 参照用!$J$12) + 3,1),
"")</f>
        <v>46049</v>
      </c>
      <c r="B2792" s="8" t="str">
        <f>IF(INDEX(中間シート!D$1:D$149,QUOTIENT(ROW(B2792)-2, 参照用!$J$12) + 3,1)&gt;0,
INDEX(中間シート!D$1:D$149,QUOTIENT(ROW(B2792)-2, 参照用!$J$12) + 3,1),
"")</f>
        <v>昼</v>
      </c>
      <c r="C2792" s="8" t="str">
        <f>INDEX(中間シート!$A$1:$AZ$149,MATCH(A2792&amp;B2792,中間シート!$A$1:$A$149,0),MATCH(C$1,中間シート!$A$2:$AZ$2,0))</f>
        <v/>
      </c>
      <c r="D2792" s="8" t="str">
        <f>INDEX(中間シート!$A$1:$AZ$149,MATCH($A2792&amp;$B2792,中間シート!$A$1:$A$149,0),MATCH(D$1,中間シート!$A$2:$AZ$2,0))</f>
        <v/>
      </c>
      <c r="E2792" t="str">
        <f>IF(
A2792="","",
VLOOKUP(MOD(ROW(A2792)-2, 参照用!$J$12) + 1,参照用!$N$1:$P$50,2,0)
)</f>
        <v>悪化サイン</v>
      </c>
      <c r="F2792" t="str">
        <f xml:space="preserve">
IF(A2792="","",
VLOOKUP(MOD(ROW(A2792)-2, 参照用!$J$12) + 1,参照用!$N$1:$P$50,3,0)
)</f>
        <v>思考不能</v>
      </c>
      <c r="G2792">
        <f xml:space="preserve">
IF(A2792="","",
IFERROR(
INDEX(中間シート!$B:$CB,
MATCH(A2792&amp;B2792,中間シート!$A$1:$A$149,0),
MATCH(F2792,中間シート!$B$2:$CB$2,0)
),
"")
)</f>
        <v>0</v>
      </c>
      <c r="H2792">
        <f t="shared" si="129"/>
        <v>0</v>
      </c>
      <c r="I2792" t="str">
        <f t="shared" si="130"/>
        <v/>
      </c>
      <c r="J2792" t="str">
        <f xml:space="preserve">
_xlfn.SWITCH(E2792,
"良好サイン",H2792*VLOOKUP(F2792,参照用!$P$2:$Q$55,2,0),
"注意サイン",H2792*VLOOKUP(F2792,参照用!$P$2:$Q$55,2,0),
""
)</f>
        <v/>
      </c>
      <c r="K2792" s="20">
        <f t="shared" si="131"/>
        <v>60</v>
      </c>
    </row>
    <row r="2793" spans="1:11" x14ac:dyDescent="0.2">
      <c r="A2793" s="8">
        <f>IF(INDEX(中間シート!B$1:B$149,QUOTIENT(ROW(A2793)-2, 参照用!$J$12) + 3,1)&gt;0,
INDEX(中間シート!B$1:B$149,QUOTIENT(ROW(A2793)-2, 参照用!$J$12) + 3,1),
"")</f>
        <v>46049</v>
      </c>
      <c r="B2793" s="8" t="str">
        <f>IF(INDEX(中間シート!D$1:D$149,QUOTIENT(ROW(B2793)-2, 参照用!$J$12) + 3,1)&gt;0,
INDEX(中間シート!D$1:D$149,QUOTIENT(ROW(B2793)-2, 参照用!$J$12) + 3,1),
"")</f>
        <v>昼</v>
      </c>
      <c r="C2793" s="8" t="str">
        <f>INDEX(中間シート!$A$1:$AZ$149,MATCH(A2793&amp;B2793,中間シート!$A$1:$A$149,0),MATCH(C$1,中間シート!$A$2:$AZ$2,0))</f>
        <v/>
      </c>
      <c r="D2793" s="8" t="str">
        <f>INDEX(中間シート!$A$1:$AZ$149,MATCH($A2793&amp;$B2793,中間シート!$A$1:$A$149,0),MATCH(D$1,中間シート!$A$2:$AZ$2,0))</f>
        <v/>
      </c>
      <c r="E2793" t="str">
        <f>IF(
A2793="","",
VLOOKUP(MOD(ROW(A2793)-2, 参照用!$J$12) + 1,参照用!$N$1:$P$50,2,0)
)</f>
        <v>悪化サイン</v>
      </c>
      <c r="F2793" t="str">
        <f xml:space="preserve">
IF(A2793="","",
VLOOKUP(MOD(ROW(A2793)-2, 参照用!$J$12) + 1,参照用!$N$1:$P$50,3,0)
)</f>
        <v>人間不信</v>
      </c>
      <c r="G2793">
        <f xml:space="preserve">
IF(A2793="","",
IFERROR(
INDEX(中間シート!$B:$CB,
MATCH(A2793&amp;B2793,中間シート!$A$1:$A$149,0),
MATCH(F2793,中間シート!$B$2:$CB$2,0)
),
"")
)</f>
        <v>0</v>
      </c>
      <c r="H2793">
        <f t="shared" si="129"/>
        <v>0</v>
      </c>
      <c r="I2793" t="str">
        <f t="shared" si="130"/>
        <v/>
      </c>
      <c r="J2793" t="str">
        <f xml:space="preserve">
_xlfn.SWITCH(E2793,
"良好サイン",H2793*VLOOKUP(F2793,参照用!$P$2:$Q$55,2,0),
"注意サイン",H2793*VLOOKUP(F2793,参照用!$P$2:$Q$55,2,0),
""
)</f>
        <v/>
      </c>
      <c r="K2793" s="20">
        <f t="shared" si="131"/>
        <v>60</v>
      </c>
    </row>
    <row r="2794" spans="1:11" x14ac:dyDescent="0.2">
      <c r="A2794" s="8">
        <f>IF(INDEX(中間シート!B$1:B$149,QUOTIENT(ROW(A2794)-2, 参照用!$J$12) + 3,1)&gt;0,
INDEX(中間シート!B$1:B$149,QUOTIENT(ROW(A2794)-2, 参照用!$J$12) + 3,1),
"")</f>
        <v>46049</v>
      </c>
      <c r="B2794" s="8" t="str">
        <f>IF(INDEX(中間シート!D$1:D$149,QUOTIENT(ROW(B2794)-2, 参照用!$J$12) + 3,1)&gt;0,
INDEX(中間シート!D$1:D$149,QUOTIENT(ROW(B2794)-2, 参照用!$J$12) + 3,1),
"")</f>
        <v>昼</v>
      </c>
      <c r="C2794" s="8" t="str">
        <f>INDEX(中間シート!$A$1:$AZ$149,MATCH(A2794&amp;B2794,中間シート!$A$1:$A$149,0),MATCH(C$1,中間シート!$A$2:$AZ$2,0))</f>
        <v/>
      </c>
      <c r="D2794" s="8" t="str">
        <f>INDEX(中間シート!$A$1:$AZ$149,MATCH($A2794&amp;$B2794,中間シート!$A$1:$A$149,0),MATCH(D$1,中間シート!$A$2:$AZ$2,0))</f>
        <v/>
      </c>
      <c r="E2794" t="str">
        <f>IF(
A2794="","",
VLOOKUP(MOD(ROW(A2794)-2, 参照用!$J$12) + 1,参照用!$N$1:$P$50,2,0)
)</f>
        <v>悪化サイン</v>
      </c>
      <c r="F2794" t="str">
        <f xml:space="preserve">
IF(A2794="","",
VLOOKUP(MOD(ROW(A2794)-2, 参照用!$J$12) + 1,参照用!$N$1:$P$50,3,0)
)</f>
        <v>破壊衝動</v>
      </c>
      <c r="G2794">
        <f xml:space="preserve">
IF(A2794="","",
IFERROR(
INDEX(中間シート!$B:$CB,
MATCH(A2794&amp;B2794,中間シート!$A$1:$A$149,0),
MATCH(F2794,中間シート!$B$2:$CB$2,0)
),
"")
)</f>
        <v>0</v>
      </c>
      <c r="H2794">
        <f t="shared" si="129"/>
        <v>0</v>
      </c>
      <c r="I2794" t="str">
        <f t="shared" si="130"/>
        <v/>
      </c>
      <c r="J2794" t="str">
        <f xml:space="preserve">
_xlfn.SWITCH(E2794,
"良好サイン",H2794*VLOOKUP(F2794,参照用!$P$2:$Q$55,2,0),
"注意サイン",H2794*VLOOKUP(F2794,参照用!$P$2:$Q$55,2,0),
""
)</f>
        <v/>
      </c>
      <c r="K2794" s="20">
        <f t="shared" si="131"/>
        <v>60</v>
      </c>
    </row>
    <row r="2795" spans="1:11" x14ac:dyDescent="0.2">
      <c r="A2795" s="8">
        <f>IF(INDEX(中間シート!B$1:B$149,QUOTIENT(ROW(A2795)-2, 参照用!$J$12) + 3,1)&gt;0,
INDEX(中間シート!B$1:B$149,QUOTIENT(ROW(A2795)-2, 参照用!$J$12) + 3,1),
"")</f>
        <v>46049</v>
      </c>
      <c r="B2795" s="8" t="str">
        <f>IF(INDEX(中間シート!D$1:D$149,QUOTIENT(ROW(B2795)-2, 参照用!$J$12) + 3,1)&gt;0,
INDEX(中間シート!D$1:D$149,QUOTIENT(ROW(B2795)-2, 参照用!$J$12) + 3,1),
"")</f>
        <v>昼</v>
      </c>
      <c r="C2795" s="8" t="str">
        <f>INDEX(中間シート!$A$1:$AZ$149,MATCH(A2795&amp;B2795,中間シート!$A$1:$A$149,0),MATCH(C$1,中間シート!$A$2:$AZ$2,0))</f>
        <v/>
      </c>
      <c r="D2795" s="8" t="str">
        <f>INDEX(中間シート!$A$1:$AZ$149,MATCH($A2795&amp;$B2795,中間シート!$A$1:$A$149,0),MATCH(D$1,中間シート!$A$2:$AZ$2,0))</f>
        <v/>
      </c>
      <c r="E2795" t="str">
        <f>IF(
A2795="","",
VLOOKUP(MOD(ROW(A2795)-2, 参照用!$J$12) + 1,参照用!$N$1:$P$50,2,0)
)</f>
        <v>リカバリー</v>
      </c>
      <c r="F2795" t="str">
        <f xml:space="preserve">
IF(A2795="","",
VLOOKUP(MOD(ROW(A2795)-2, 参照用!$J$12) + 1,参照用!$N$1:$P$50,3,0)
)</f>
        <v>ストレッチ</v>
      </c>
      <c r="G2795">
        <f xml:space="preserve">
IF(A2795="","",
IFERROR(
INDEX(中間シート!$B:$CB,
MATCH(A2795&amp;B2795,中間シート!$A$1:$A$149,0),
MATCH(F2795,中間シート!$B$2:$CB$2,0)
),
"")
)</f>
        <v>0</v>
      </c>
      <c r="H2795">
        <f t="shared" si="129"/>
        <v>0</v>
      </c>
      <c r="I2795" t="str">
        <f t="shared" si="130"/>
        <v/>
      </c>
      <c r="J2795" t="str">
        <f xml:space="preserve">
_xlfn.SWITCH(E2795,
"良好サイン",H2795*VLOOKUP(F2795,参照用!$P$2:$Q$55,2,0),
"注意サイン",H2795*VLOOKUP(F2795,参照用!$P$2:$Q$55,2,0),
""
)</f>
        <v/>
      </c>
      <c r="K2795" s="20">
        <f t="shared" si="131"/>
        <v>60</v>
      </c>
    </row>
    <row r="2796" spans="1:11" x14ac:dyDescent="0.2">
      <c r="A2796" s="8">
        <f>IF(INDEX(中間シート!B$1:B$149,QUOTIENT(ROW(A2796)-2, 参照用!$J$12) + 3,1)&gt;0,
INDEX(中間シート!B$1:B$149,QUOTIENT(ROW(A2796)-2, 参照用!$J$12) + 3,1),
"")</f>
        <v>46049</v>
      </c>
      <c r="B2796" s="8" t="str">
        <f>IF(INDEX(中間シート!D$1:D$149,QUOTIENT(ROW(B2796)-2, 参照用!$J$12) + 3,1)&gt;0,
INDEX(中間シート!D$1:D$149,QUOTIENT(ROW(B2796)-2, 参照用!$J$12) + 3,1),
"")</f>
        <v>昼</v>
      </c>
      <c r="C2796" s="8" t="str">
        <f>INDEX(中間シート!$A$1:$AZ$149,MATCH(A2796&amp;B2796,中間シート!$A$1:$A$149,0),MATCH(C$1,中間シート!$A$2:$AZ$2,0))</f>
        <v/>
      </c>
      <c r="D2796" s="8" t="str">
        <f>INDEX(中間シート!$A$1:$AZ$149,MATCH($A2796&amp;$B2796,中間シート!$A$1:$A$149,0),MATCH(D$1,中間シート!$A$2:$AZ$2,0))</f>
        <v/>
      </c>
      <c r="E2796" t="str">
        <f>IF(
A2796="","",
VLOOKUP(MOD(ROW(A2796)-2, 参照用!$J$12) + 1,参照用!$N$1:$P$50,2,0)
)</f>
        <v>リカバリー</v>
      </c>
      <c r="F2796" t="str">
        <f xml:space="preserve">
IF(A2796="","",
VLOOKUP(MOD(ROW(A2796)-2, 参照用!$J$12) + 1,参照用!$N$1:$P$50,3,0)
)</f>
        <v>仮眠</v>
      </c>
      <c r="G2796">
        <f xml:space="preserve">
IF(A2796="","",
IFERROR(
INDEX(中間シート!$B:$CB,
MATCH(A2796&amp;B2796,中間シート!$A$1:$A$149,0),
MATCH(F2796,中間シート!$B$2:$CB$2,0)
),
"")
)</f>
        <v>0</v>
      </c>
      <c r="H2796">
        <f t="shared" si="129"/>
        <v>0</v>
      </c>
      <c r="I2796" t="str">
        <f t="shared" si="130"/>
        <v/>
      </c>
      <c r="J2796" t="str">
        <f xml:space="preserve">
_xlfn.SWITCH(E2796,
"良好サイン",H2796*VLOOKUP(F2796,参照用!$P$2:$Q$55,2,0),
"注意サイン",H2796*VLOOKUP(F2796,参照用!$P$2:$Q$55,2,0),
""
)</f>
        <v/>
      </c>
      <c r="K2796" s="20">
        <f t="shared" si="131"/>
        <v>60</v>
      </c>
    </row>
    <row r="2797" spans="1:11" x14ac:dyDescent="0.2">
      <c r="A2797" s="8">
        <f>IF(INDEX(中間シート!B$1:B$149,QUOTIENT(ROW(A2797)-2, 参照用!$J$12) + 3,1)&gt;0,
INDEX(中間シート!B$1:B$149,QUOTIENT(ROW(A2797)-2, 参照用!$J$12) + 3,1),
"")</f>
        <v>46049</v>
      </c>
      <c r="B2797" s="8" t="str">
        <f>IF(INDEX(中間シート!D$1:D$149,QUOTIENT(ROW(B2797)-2, 参照用!$J$12) + 3,1)&gt;0,
INDEX(中間シート!D$1:D$149,QUOTIENT(ROW(B2797)-2, 参照用!$J$12) + 3,1),
"")</f>
        <v>昼</v>
      </c>
      <c r="C2797" s="8" t="str">
        <f>INDEX(中間シート!$A$1:$AZ$149,MATCH(A2797&amp;B2797,中間シート!$A$1:$A$149,0),MATCH(C$1,中間シート!$A$2:$AZ$2,0))</f>
        <v/>
      </c>
      <c r="D2797" s="8" t="str">
        <f>INDEX(中間シート!$A$1:$AZ$149,MATCH($A2797&amp;$B2797,中間シート!$A$1:$A$149,0),MATCH(D$1,中間シート!$A$2:$AZ$2,0))</f>
        <v/>
      </c>
      <c r="E2797" t="str">
        <f>IF(
A2797="","",
VLOOKUP(MOD(ROW(A2797)-2, 参照用!$J$12) + 1,参照用!$N$1:$P$50,2,0)
)</f>
        <v>リカバリー</v>
      </c>
      <c r="F2797" t="str">
        <f xml:space="preserve">
IF(A2797="","",
VLOOKUP(MOD(ROW(A2797)-2, 参照用!$J$12) + 1,参照用!$N$1:$P$50,3,0)
)</f>
        <v>音楽</v>
      </c>
      <c r="G2797">
        <f xml:space="preserve">
IF(A2797="","",
IFERROR(
INDEX(中間シート!$B:$CB,
MATCH(A2797&amp;B2797,中間シート!$A$1:$A$149,0),
MATCH(F2797,中間シート!$B$2:$CB$2,0)
),
"")
)</f>
        <v>0</v>
      </c>
      <c r="H2797">
        <f t="shared" si="129"/>
        <v>0</v>
      </c>
      <c r="I2797" t="str">
        <f t="shared" si="130"/>
        <v/>
      </c>
      <c r="J2797" t="str">
        <f xml:space="preserve">
_xlfn.SWITCH(E2797,
"良好サイン",H2797*VLOOKUP(F2797,参照用!$P$2:$Q$55,2,0),
"注意サイン",H2797*VLOOKUP(F2797,参照用!$P$2:$Q$55,2,0),
""
)</f>
        <v/>
      </c>
      <c r="K2797" s="20">
        <f t="shared" si="131"/>
        <v>60</v>
      </c>
    </row>
    <row r="2798" spans="1:11" x14ac:dyDescent="0.2">
      <c r="A2798" s="8">
        <f>IF(INDEX(中間シート!B$1:B$149,QUOTIENT(ROW(A2798)-2, 参照用!$J$12) + 3,1)&gt;0,
INDEX(中間シート!B$1:B$149,QUOTIENT(ROW(A2798)-2, 参照用!$J$12) + 3,1),
"")</f>
        <v>46049</v>
      </c>
      <c r="B2798" s="8" t="str">
        <f>IF(INDEX(中間シート!D$1:D$149,QUOTIENT(ROW(B2798)-2, 参照用!$J$12) + 3,1)&gt;0,
INDEX(中間シート!D$1:D$149,QUOTIENT(ROW(B2798)-2, 参照用!$J$12) + 3,1),
"")</f>
        <v>昼</v>
      </c>
      <c r="C2798" s="8" t="str">
        <f>INDEX(中間シート!$A$1:$AZ$149,MATCH(A2798&amp;B2798,中間シート!$A$1:$A$149,0),MATCH(C$1,中間シート!$A$2:$AZ$2,0))</f>
        <v/>
      </c>
      <c r="D2798" s="8" t="str">
        <f>INDEX(中間シート!$A$1:$AZ$149,MATCH($A2798&amp;$B2798,中間シート!$A$1:$A$149,0),MATCH(D$1,中間シート!$A$2:$AZ$2,0))</f>
        <v/>
      </c>
      <c r="E2798" t="str">
        <f>IF(
A2798="","",
VLOOKUP(MOD(ROW(A2798)-2, 参照用!$J$12) + 1,参照用!$N$1:$P$50,2,0)
)</f>
        <v>リカバリー</v>
      </c>
      <c r="F2798" t="str">
        <f xml:space="preserve">
IF(A2798="","",
VLOOKUP(MOD(ROW(A2798)-2, 参照用!$J$12) + 1,参照用!$N$1:$P$50,3,0)
)</f>
        <v>頓服</v>
      </c>
      <c r="G2798">
        <f xml:space="preserve">
IF(A2798="","",
IFERROR(
INDEX(中間シート!$B:$CB,
MATCH(A2798&amp;B2798,中間シート!$A$1:$A$149,0),
MATCH(F2798,中間シート!$B$2:$CB$2,0)
),
"")
)</f>
        <v>0</v>
      </c>
      <c r="H2798">
        <f t="shared" si="129"/>
        <v>0</v>
      </c>
      <c r="I2798" t="str">
        <f t="shared" si="130"/>
        <v/>
      </c>
      <c r="J2798" t="str">
        <f xml:space="preserve">
_xlfn.SWITCH(E2798,
"良好サイン",H2798*VLOOKUP(F2798,参照用!$P$2:$Q$55,2,0),
"注意サイン",H2798*VLOOKUP(F2798,参照用!$P$2:$Q$55,2,0),
""
)</f>
        <v/>
      </c>
      <c r="K2798" s="20">
        <f t="shared" si="131"/>
        <v>60</v>
      </c>
    </row>
    <row r="2799" spans="1:11" x14ac:dyDescent="0.2">
      <c r="A2799" s="8">
        <f>IF(INDEX(中間シート!B$1:B$149,QUOTIENT(ROW(A2799)-2, 参照用!$J$12) + 3,1)&gt;0,
INDEX(中間シート!B$1:B$149,QUOTIENT(ROW(A2799)-2, 参照用!$J$12) + 3,1),
"")</f>
        <v>46049</v>
      </c>
      <c r="B2799" s="8" t="str">
        <f>IF(INDEX(中間シート!D$1:D$149,QUOTIENT(ROW(B2799)-2, 参照用!$J$12) + 3,1)&gt;0,
INDEX(中間シート!D$1:D$149,QUOTIENT(ROW(B2799)-2, 参照用!$J$12) + 3,1),
"")</f>
        <v>昼</v>
      </c>
      <c r="C2799" s="8" t="str">
        <f>INDEX(中間シート!$A$1:$AZ$149,MATCH(A2799&amp;B2799,中間シート!$A$1:$A$149,0),MATCH(C$1,中間シート!$A$2:$AZ$2,0))</f>
        <v/>
      </c>
      <c r="D2799" s="8" t="str">
        <f>INDEX(中間シート!$A$1:$AZ$149,MATCH($A2799&amp;$B2799,中間シート!$A$1:$A$149,0),MATCH(D$1,中間シート!$A$2:$AZ$2,0))</f>
        <v/>
      </c>
      <c r="E2799" t="str">
        <f>IF(
A2799="","",
VLOOKUP(MOD(ROW(A2799)-2, 参照用!$J$12) + 1,参照用!$N$1:$P$50,2,0)
)</f>
        <v>リカバリー</v>
      </c>
      <c r="F2799" t="str">
        <f xml:space="preserve">
IF(A2799="","",
VLOOKUP(MOD(ROW(A2799)-2, 参照用!$J$12) + 1,参照用!$N$1:$P$50,3,0)
)</f>
        <v>散歩</v>
      </c>
      <c r="G2799">
        <f xml:space="preserve">
IF(A2799="","",
IFERROR(
INDEX(中間シート!$B:$CB,
MATCH(A2799&amp;B2799,中間シート!$A$1:$A$149,0),
MATCH(F2799,中間シート!$B$2:$CB$2,0)
),
"")
)</f>
        <v>0</v>
      </c>
      <c r="H2799">
        <f t="shared" si="129"/>
        <v>0</v>
      </c>
      <c r="I2799" t="str">
        <f t="shared" si="130"/>
        <v/>
      </c>
      <c r="J2799" t="str">
        <f xml:space="preserve">
_xlfn.SWITCH(E2799,
"良好サイン",H2799*VLOOKUP(F2799,参照用!$P$2:$Q$55,2,0),
"注意サイン",H2799*VLOOKUP(F2799,参照用!$P$2:$Q$55,2,0),
""
)</f>
        <v/>
      </c>
      <c r="K2799" s="20">
        <f t="shared" si="131"/>
        <v>60</v>
      </c>
    </row>
    <row r="2800" spans="1:11" x14ac:dyDescent="0.2">
      <c r="A2800" s="8">
        <f>IF(INDEX(中間シート!B$1:B$149,QUOTIENT(ROW(A2800)-2, 参照用!$J$12) + 3,1)&gt;0,
INDEX(中間シート!B$1:B$149,QUOTIENT(ROW(A2800)-2, 参照用!$J$12) + 3,1),
"")</f>
        <v>46049</v>
      </c>
      <c r="B2800" s="8" t="str">
        <f>IF(INDEX(中間シート!D$1:D$149,QUOTIENT(ROW(B2800)-2, 参照用!$J$12) + 3,1)&gt;0,
INDEX(中間シート!D$1:D$149,QUOTIENT(ROW(B2800)-2, 参照用!$J$12) + 3,1),
"")</f>
        <v>昼</v>
      </c>
      <c r="C2800" s="8" t="str">
        <f>INDEX(中間シート!$A$1:$AZ$149,MATCH(A2800&amp;B2800,中間シート!$A$1:$A$149,0),MATCH(C$1,中間シート!$A$2:$AZ$2,0))</f>
        <v/>
      </c>
      <c r="D2800" s="8" t="str">
        <f>INDEX(中間シート!$A$1:$AZ$149,MATCH($A2800&amp;$B2800,中間シート!$A$1:$A$149,0),MATCH(D$1,中間シート!$A$2:$AZ$2,0))</f>
        <v/>
      </c>
      <c r="E2800" t="str">
        <f>IF(
A2800="","",
VLOOKUP(MOD(ROW(A2800)-2, 参照用!$J$12) + 1,参照用!$N$1:$P$50,2,0)
)</f>
        <v>服薬</v>
      </c>
      <c r="F2800" t="str">
        <f xml:space="preserve">
IF(A2800="","",
VLOOKUP(MOD(ROW(A2800)-2, 参照用!$J$12) + 1,参照用!$N$1:$P$50,3,0)
)</f>
        <v>いつもの薬</v>
      </c>
      <c r="G2800">
        <f xml:space="preserve">
IF(A2800="","",
IFERROR(
INDEX(中間シート!$B:$CB,
MATCH(A2800&amp;B2800,中間シート!$A$1:$A$149,0),
MATCH(F2800,中間シート!$B$2:$CB$2,0)
),
"")
)</f>
        <v>0</v>
      </c>
      <c r="H2800">
        <f t="shared" si="129"/>
        <v>0</v>
      </c>
      <c r="I2800" t="str">
        <f t="shared" si="130"/>
        <v/>
      </c>
      <c r="J2800" t="str">
        <f xml:space="preserve">
_xlfn.SWITCH(E2800,
"良好サイン",H2800*VLOOKUP(F2800,参照用!$P$2:$Q$55,2,0),
"注意サイン",H2800*VLOOKUP(F2800,参照用!$P$2:$Q$55,2,0),
""
)</f>
        <v/>
      </c>
      <c r="K2800" s="20">
        <f t="shared" si="131"/>
        <v>60</v>
      </c>
    </row>
    <row r="2801" spans="1:11" x14ac:dyDescent="0.2">
      <c r="A2801" s="8">
        <f>IF(INDEX(中間シート!B$1:B$149,QUOTIENT(ROW(A2801)-2, 参照用!$J$12) + 3,1)&gt;0,
INDEX(中間シート!B$1:B$149,QUOTIENT(ROW(A2801)-2, 参照用!$J$12) + 3,1),
"")</f>
        <v>46049</v>
      </c>
      <c r="B2801" s="8" t="str">
        <f>IF(INDEX(中間シート!D$1:D$149,QUOTIENT(ROW(B2801)-2, 参照用!$J$12) + 3,1)&gt;0,
INDEX(中間シート!D$1:D$149,QUOTIENT(ROW(B2801)-2, 参照用!$J$12) + 3,1),
"")</f>
        <v>昼</v>
      </c>
      <c r="C2801" s="8" t="str">
        <f>INDEX(中間シート!$A$1:$AZ$149,MATCH(A2801&amp;B2801,中間シート!$A$1:$A$149,0),MATCH(C$1,中間シート!$A$2:$AZ$2,0))</f>
        <v/>
      </c>
      <c r="D2801" s="8" t="str">
        <f>INDEX(中間シート!$A$1:$AZ$149,MATCH($A2801&amp;$B2801,中間シート!$A$1:$A$149,0),MATCH(D$1,中間シート!$A$2:$AZ$2,0))</f>
        <v/>
      </c>
      <c r="E2801" t="str">
        <f>IF(
A2801="","",
VLOOKUP(MOD(ROW(A2801)-2, 参照用!$J$12) + 1,参照用!$N$1:$P$50,2,0)
)</f>
        <v>備考</v>
      </c>
      <c r="F2801" t="str">
        <f xml:space="preserve">
IF(A2801="","",
VLOOKUP(MOD(ROW(A2801)-2, 参照用!$J$12) + 1,参照用!$N$1:$P$50,3,0)
)</f>
        <v>コメント</v>
      </c>
      <c r="G2801" t="str">
        <f xml:space="preserve">
IF(A2801="","",
IFERROR(
INDEX(中間シート!$B:$CB,
MATCH(A2801&amp;B2801,中間シート!$A$1:$A$149,0),
MATCH(F2801,中間シート!$B$2:$CB$2,0)
),
"")
)</f>
        <v/>
      </c>
      <c r="H2801" t="str">
        <f t="shared" si="129"/>
        <v/>
      </c>
      <c r="I2801" t="str">
        <f t="shared" si="130"/>
        <v/>
      </c>
      <c r="J2801" t="str">
        <f xml:space="preserve">
_xlfn.SWITCH(E2801,
"良好サイン",H2801*VLOOKUP(F2801,参照用!$P$2:$Q$55,2,0),
"注意サイン",H2801*VLOOKUP(F2801,参照用!$P$2:$Q$55,2,0),
""
)</f>
        <v/>
      </c>
      <c r="K2801" s="20">
        <f t="shared" si="131"/>
        <v>60</v>
      </c>
    </row>
    <row r="2802" spans="1:11" x14ac:dyDescent="0.2">
      <c r="A2802" s="8">
        <f>IF(INDEX(中間シート!B$1:B$149,QUOTIENT(ROW(A2802)-2, 参照用!$J$12) + 3,1)&gt;0,
INDEX(中間シート!B$1:B$149,QUOTIENT(ROW(A2802)-2, 参照用!$J$12) + 3,1),
"")</f>
        <v>46049</v>
      </c>
      <c r="B2802" s="8" t="str">
        <f>IF(INDEX(中間シート!D$1:D$149,QUOTIENT(ROW(B2802)-2, 参照用!$J$12) + 3,1)&gt;0,
INDEX(中間シート!D$1:D$149,QUOTIENT(ROW(B2802)-2, 参照用!$J$12) + 3,1),
"")</f>
        <v>夜</v>
      </c>
      <c r="C2802" s="8" t="str">
        <f>INDEX(中間シート!$A$1:$AZ$149,MATCH(A2802&amp;B2802,中間シート!$A$1:$A$149,0),MATCH(C$1,中間シート!$A$2:$AZ$2,0))</f>
        <v/>
      </c>
      <c r="D2802" s="8" t="str">
        <f>INDEX(中間シート!$A$1:$AZ$149,MATCH($A2802&amp;$B2802,中間シート!$A$1:$A$149,0),MATCH(D$1,中間シート!$A$2:$AZ$2,0))</f>
        <v/>
      </c>
      <c r="E2802" t="str">
        <f>IF(
A2802="","",
VLOOKUP(MOD(ROW(A2802)-2, 参照用!$J$12) + 1,参照用!$N$1:$P$50,2,0)
)</f>
        <v>日付</v>
      </c>
      <c r="F2802" t="str">
        <f xml:space="preserve">
IF(A2802="","",
VLOOKUP(MOD(ROW(A2802)-2, 参照用!$J$12) + 1,参照用!$N$1:$P$50,3,0)
)</f>
        <v>日付</v>
      </c>
      <c r="G2802">
        <f xml:space="preserve">
IF(A2802="","",
IFERROR(
INDEX(中間シート!$B:$CB,
MATCH(A2802&amp;B2802,中間シート!$A$1:$A$149,0),
MATCH(F2802,中間シート!$B$2:$CB$2,0)
),
"")
)</f>
        <v>46049</v>
      </c>
      <c r="H2802" t="str">
        <f t="shared" si="129"/>
        <v/>
      </c>
      <c r="I2802">
        <f t="shared" si="130"/>
        <v>46049</v>
      </c>
      <c r="J2802" t="str">
        <f xml:space="preserve">
_xlfn.SWITCH(E2802,
"良好サイン",H2802*VLOOKUP(F2802,参照用!$P$2:$Q$55,2,0),
"注意サイン",H2802*VLOOKUP(F2802,参照用!$P$2:$Q$55,2,0),
""
)</f>
        <v/>
      </c>
      <c r="K2802" s="20">
        <f t="shared" si="131"/>
        <v>60</v>
      </c>
    </row>
    <row r="2803" spans="1:11" x14ac:dyDescent="0.2">
      <c r="A2803" s="8">
        <f>IF(INDEX(中間シート!B$1:B$149,QUOTIENT(ROW(A2803)-2, 参照用!$J$12) + 3,1)&gt;0,
INDEX(中間シート!B$1:B$149,QUOTIENT(ROW(A2803)-2, 参照用!$J$12) + 3,1),
"")</f>
        <v>46049</v>
      </c>
      <c r="B2803" s="8" t="str">
        <f>IF(INDEX(中間シート!D$1:D$149,QUOTIENT(ROW(B2803)-2, 参照用!$J$12) + 3,1)&gt;0,
INDEX(中間シート!D$1:D$149,QUOTIENT(ROW(B2803)-2, 参照用!$J$12) + 3,1),
"")</f>
        <v>夜</v>
      </c>
      <c r="C2803" s="8" t="str">
        <f>INDEX(中間シート!$A$1:$AZ$149,MATCH(A2803&amp;B2803,中間シート!$A$1:$A$149,0),MATCH(C$1,中間シート!$A$2:$AZ$2,0))</f>
        <v/>
      </c>
      <c r="D2803" s="8" t="str">
        <f>INDEX(中間シート!$A$1:$AZ$149,MATCH($A2803&amp;$B2803,中間シート!$A$1:$A$149,0),MATCH(D$1,中間シート!$A$2:$AZ$2,0))</f>
        <v/>
      </c>
      <c r="E2803" t="str">
        <f>IF(
A2803="","",
VLOOKUP(MOD(ROW(A2803)-2, 参照用!$J$12) + 1,参照用!$N$1:$P$50,2,0)
)</f>
        <v>曜日</v>
      </c>
      <c r="F2803" t="str">
        <f xml:space="preserve">
IF(A2803="","",
VLOOKUP(MOD(ROW(A2803)-2, 参照用!$J$12) + 1,参照用!$N$1:$P$50,3,0)
)</f>
        <v>曜日</v>
      </c>
      <c r="G2803" t="str">
        <f xml:space="preserve">
IF(A2803="","",
IFERROR(
INDEX(中間シート!$B:$CB,
MATCH(A2803&amp;B2803,中間シート!$A$1:$A$149,0),
MATCH(F2803,中間シート!$B$2:$CB$2,0)
),
"")
)</f>
        <v>火</v>
      </c>
      <c r="H2803" t="str">
        <f t="shared" si="129"/>
        <v/>
      </c>
      <c r="I2803" t="str">
        <f t="shared" si="130"/>
        <v>火</v>
      </c>
      <c r="J2803" t="str">
        <f xml:space="preserve">
_xlfn.SWITCH(E2803,
"良好サイン",H2803*VLOOKUP(F2803,参照用!$P$2:$Q$55,2,0),
"注意サイン",H2803*VLOOKUP(F2803,参照用!$P$2:$Q$55,2,0),
""
)</f>
        <v/>
      </c>
      <c r="K2803" s="20">
        <f t="shared" si="131"/>
        <v>60</v>
      </c>
    </row>
    <row r="2804" spans="1:11" x14ac:dyDescent="0.2">
      <c r="A2804" s="8">
        <f>IF(INDEX(中間シート!B$1:B$149,QUOTIENT(ROW(A2804)-2, 参照用!$J$12) + 3,1)&gt;0,
INDEX(中間シート!B$1:B$149,QUOTIENT(ROW(A2804)-2, 参照用!$J$12) + 3,1),
"")</f>
        <v>46049</v>
      </c>
      <c r="B2804" s="8" t="str">
        <f>IF(INDEX(中間シート!D$1:D$149,QUOTIENT(ROW(B2804)-2, 参照用!$J$12) + 3,1)&gt;0,
INDEX(中間シート!D$1:D$149,QUOTIENT(ROW(B2804)-2, 参照用!$J$12) + 3,1),
"")</f>
        <v>夜</v>
      </c>
      <c r="C2804" s="8" t="str">
        <f>INDEX(中間シート!$A$1:$AZ$149,MATCH(A2804&amp;B2804,中間シート!$A$1:$A$149,0),MATCH(C$1,中間シート!$A$2:$AZ$2,0))</f>
        <v/>
      </c>
      <c r="D2804" s="8" t="str">
        <f>INDEX(中間シート!$A$1:$AZ$149,MATCH($A2804&amp;$B2804,中間シート!$A$1:$A$149,0),MATCH(D$1,中間シート!$A$2:$AZ$2,0))</f>
        <v/>
      </c>
      <c r="E2804" t="str">
        <f>IF(
A2804="","",
VLOOKUP(MOD(ROW(A2804)-2, 参照用!$J$12) + 1,参照用!$N$1:$P$50,2,0)
)</f>
        <v>時間帯</v>
      </c>
      <c r="F2804" t="str">
        <f xml:space="preserve">
IF(A2804="","",
VLOOKUP(MOD(ROW(A2804)-2, 参照用!$J$12) + 1,参照用!$N$1:$P$50,3,0)
)</f>
        <v>時間帯</v>
      </c>
      <c r="G2804" t="str">
        <f xml:space="preserve">
IF(A2804="","",
IFERROR(
INDEX(中間シート!$B:$CB,
MATCH(A2804&amp;B2804,中間シート!$A$1:$A$149,0),
MATCH(F2804,中間シート!$B$2:$CB$2,0)
),
"")
)</f>
        <v>夜</v>
      </c>
      <c r="H2804" t="str">
        <f t="shared" si="129"/>
        <v/>
      </c>
      <c r="I2804" t="str">
        <f t="shared" si="130"/>
        <v>夜</v>
      </c>
      <c r="J2804" t="str">
        <f xml:space="preserve">
_xlfn.SWITCH(E2804,
"良好サイン",H2804*VLOOKUP(F2804,参照用!$P$2:$Q$55,2,0),
"注意サイン",H2804*VLOOKUP(F2804,参照用!$P$2:$Q$55,2,0),
""
)</f>
        <v/>
      </c>
      <c r="K2804" s="20">
        <f t="shared" si="131"/>
        <v>60</v>
      </c>
    </row>
    <row r="2805" spans="1:11" x14ac:dyDescent="0.2">
      <c r="A2805" s="8">
        <f>IF(INDEX(中間シート!B$1:B$149,QUOTIENT(ROW(A2805)-2, 参照用!$J$12) + 3,1)&gt;0,
INDEX(中間シート!B$1:B$149,QUOTIENT(ROW(A2805)-2, 参照用!$J$12) + 3,1),
"")</f>
        <v>46049</v>
      </c>
      <c r="B2805" s="8" t="str">
        <f>IF(INDEX(中間シート!D$1:D$149,QUOTIENT(ROW(B2805)-2, 参照用!$J$12) + 3,1)&gt;0,
INDEX(中間シート!D$1:D$149,QUOTIENT(ROW(B2805)-2, 参照用!$J$12) + 3,1),
"")</f>
        <v>夜</v>
      </c>
      <c r="C2805" s="8" t="str">
        <f>INDEX(中間シート!$A$1:$AZ$149,MATCH(A2805&amp;B2805,中間シート!$A$1:$A$149,0),MATCH(C$1,中間シート!$A$2:$AZ$2,0))</f>
        <v/>
      </c>
      <c r="D2805" s="8" t="str">
        <f>INDEX(中間シート!$A$1:$AZ$149,MATCH($A2805&amp;$B2805,中間シート!$A$1:$A$149,0),MATCH(D$1,中間シート!$A$2:$AZ$2,0))</f>
        <v/>
      </c>
      <c r="E2805" t="str">
        <f>IF(
A2805="","",
VLOOKUP(MOD(ROW(A2805)-2, 参照用!$J$12) + 1,参照用!$N$1:$P$50,2,0)
)</f>
        <v>気候</v>
      </c>
      <c r="F2805" t="str">
        <f xml:space="preserve">
IF(A2805="","",
VLOOKUP(MOD(ROW(A2805)-2, 参照用!$J$12) + 1,参照用!$N$1:$P$50,3,0)
)</f>
        <v>天気</v>
      </c>
      <c r="G2805" t="str">
        <f xml:space="preserve">
IF(A2805="","",
IFERROR(
INDEX(中間シート!$B:$CB,
MATCH(A2805&amp;B2805,中間シート!$A$1:$A$149,0),
MATCH(F2805,中間シート!$B$2:$CB$2,0)
),
"")
)</f>
        <v/>
      </c>
      <c r="H2805" t="str">
        <f t="shared" si="129"/>
        <v/>
      </c>
      <c r="I2805" t="str">
        <f t="shared" si="130"/>
        <v/>
      </c>
      <c r="J2805" t="str">
        <f xml:space="preserve">
_xlfn.SWITCH(E2805,
"良好サイン",H2805*VLOOKUP(F2805,参照用!$P$2:$Q$55,2,0),
"注意サイン",H2805*VLOOKUP(F2805,参照用!$P$2:$Q$55,2,0),
""
)</f>
        <v/>
      </c>
      <c r="K2805" s="20">
        <f t="shared" si="131"/>
        <v>60</v>
      </c>
    </row>
    <row r="2806" spans="1:11" x14ac:dyDescent="0.2">
      <c r="A2806" s="8">
        <f>IF(INDEX(中間シート!B$1:B$149,QUOTIENT(ROW(A2806)-2, 参照用!$J$12) + 3,1)&gt;0,
INDEX(中間シート!B$1:B$149,QUOTIENT(ROW(A2806)-2, 参照用!$J$12) + 3,1),
"")</f>
        <v>46049</v>
      </c>
      <c r="B2806" s="8" t="str">
        <f>IF(INDEX(中間シート!D$1:D$149,QUOTIENT(ROW(B2806)-2, 参照用!$J$12) + 3,1)&gt;0,
INDEX(中間シート!D$1:D$149,QUOTIENT(ROW(B2806)-2, 参照用!$J$12) + 3,1),
"")</f>
        <v>夜</v>
      </c>
      <c r="C2806" s="8" t="str">
        <f>INDEX(中間シート!$A$1:$AZ$149,MATCH(A2806&amp;B2806,中間シート!$A$1:$A$149,0),MATCH(C$1,中間シート!$A$2:$AZ$2,0))</f>
        <v/>
      </c>
      <c r="D2806" s="8" t="str">
        <f>INDEX(中間シート!$A$1:$AZ$149,MATCH($A2806&amp;$B2806,中間シート!$A$1:$A$149,0),MATCH(D$1,中間シート!$A$2:$AZ$2,0))</f>
        <v/>
      </c>
      <c r="E2806" t="str">
        <f>IF(
A2806="","",
VLOOKUP(MOD(ROW(A2806)-2, 参照用!$J$12) + 1,参照用!$N$1:$P$50,2,0)
)</f>
        <v>気候</v>
      </c>
      <c r="F2806" t="str">
        <f xml:space="preserve">
IF(A2806="","",
VLOOKUP(MOD(ROW(A2806)-2, 参照用!$J$12) + 1,参照用!$N$1:$P$50,3,0)
)</f>
        <v>気温</v>
      </c>
      <c r="G2806" t="str">
        <f xml:space="preserve">
IF(A2806="","",
IFERROR(
INDEX(中間シート!$B:$CB,
MATCH(A2806&amp;B2806,中間シート!$A$1:$A$149,0),
MATCH(F2806,中間シート!$B$2:$CB$2,0)
),
"")
)</f>
        <v/>
      </c>
      <c r="H2806" t="str">
        <f t="shared" si="129"/>
        <v/>
      </c>
      <c r="I2806" t="str">
        <f t="shared" si="130"/>
        <v/>
      </c>
      <c r="J2806" t="str">
        <f xml:space="preserve">
_xlfn.SWITCH(E2806,
"良好サイン",H2806*VLOOKUP(F2806,参照用!$P$2:$Q$55,2,0),
"注意サイン",H2806*VLOOKUP(F2806,参照用!$P$2:$Q$55,2,0),
""
)</f>
        <v/>
      </c>
      <c r="K2806" s="20">
        <f t="shared" si="131"/>
        <v>60</v>
      </c>
    </row>
    <row r="2807" spans="1:11" x14ac:dyDescent="0.2">
      <c r="A2807" s="8">
        <f>IF(INDEX(中間シート!B$1:B$149,QUOTIENT(ROW(A2807)-2, 参照用!$J$12) + 3,1)&gt;0,
INDEX(中間シート!B$1:B$149,QUOTIENT(ROW(A2807)-2, 参照用!$J$12) + 3,1),
"")</f>
        <v>46049</v>
      </c>
      <c r="B2807" s="8" t="str">
        <f>IF(INDEX(中間シート!D$1:D$149,QUOTIENT(ROW(B2807)-2, 参照用!$J$12) + 3,1)&gt;0,
INDEX(中間シート!D$1:D$149,QUOTIENT(ROW(B2807)-2, 参照用!$J$12) + 3,1),
"")</f>
        <v>夜</v>
      </c>
      <c r="C2807" s="8" t="str">
        <f>INDEX(中間シート!$A$1:$AZ$149,MATCH(A2807&amp;B2807,中間シート!$A$1:$A$149,0),MATCH(C$1,中間シート!$A$2:$AZ$2,0))</f>
        <v/>
      </c>
      <c r="D2807" s="8" t="str">
        <f>INDEX(中間シート!$A$1:$AZ$149,MATCH($A2807&amp;$B2807,中間シート!$A$1:$A$149,0),MATCH(D$1,中間シート!$A$2:$AZ$2,0))</f>
        <v/>
      </c>
      <c r="E2807" t="str">
        <f>IF(
A2807="","",
VLOOKUP(MOD(ROW(A2807)-2, 参照用!$J$12) + 1,参照用!$N$1:$P$50,2,0)
)</f>
        <v>基礎指標</v>
      </c>
      <c r="F2807" t="str">
        <f xml:space="preserve">
IF(A2807="","",
VLOOKUP(MOD(ROW(A2807)-2, 参照用!$J$12) + 1,参照用!$N$1:$P$50,3,0)
)</f>
        <v>睡眠</v>
      </c>
      <c r="G2807">
        <f xml:space="preserve">
IF(A2807="","",
IFERROR(
INDEX(中間シート!$B:$CB,
MATCH(A2807&amp;B2807,中間シート!$A$1:$A$149,0),
MATCH(F2807,中間シート!$B$2:$CB$2,0)
),
"")
)</f>
        <v>0</v>
      </c>
      <c r="H2807">
        <f t="shared" si="129"/>
        <v>0</v>
      </c>
      <c r="I2807" t="str">
        <f t="shared" si="130"/>
        <v/>
      </c>
      <c r="J2807" t="str">
        <f xml:space="preserve">
_xlfn.SWITCH(E2807,
"良好サイン",H2807*VLOOKUP(F2807,参照用!$P$2:$Q$55,2,0),
"注意サイン",H2807*VLOOKUP(F2807,参照用!$P$2:$Q$55,2,0),
""
)</f>
        <v/>
      </c>
      <c r="K2807" s="20">
        <f t="shared" si="131"/>
        <v>60</v>
      </c>
    </row>
    <row r="2808" spans="1:11" x14ac:dyDescent="0.2">
      <c r="A2808" s="8">
        <f>IF(INDEX(中間シート!B$1:B$149,QUOTIENT(ROW(A2808)-2, 参照用!$J$12) + 3,1)&gt;0,
INDEX(中間シート!B$1:B$149,QUOTIENT(ROW(A2808)-2, 参照用!$J$12) + 3,1),
"")</f>
        <v>46049</v>
      </c>
      <c r="B2808" s="8" t="str">
        <f>IF(INDEX(中間シート!D$1:D$149,QUOTIENT(ROW(B2808)-2, 参照用!$J$12) + 3,1)&gt;0,
INDEX(中間シート!D$1:D$149,QUOTIENT(ROW(B2808)-2, 参照用!$J$12) + 3,1),
"")</f>
        <v>夜</v>
      </c>
      <c r="C2808" s="8" t="str">
        <f>INDEX(中間シート!$A$1:$AZ$149,MATCH(A2808&amp;B2808,中間シート!$A$1:$A$149,0),MATCH(C$1,中間シート!$A$2:$AZ$2,0))</f>
        <v/>
      </c>
      <c r="D2808" s="8" t="str">
        <f>INDEX(中間シート!$A$1:$AZ$149,MATCH($A2808&amp;$B2808,中間シート!$A$1:$A$149,0),MATCH(D$1,中間シート!$A$2:$AZ$2,0))</f>
        <v/>
      </c>
      <c r="E2808" t="str">
        <f>IF(
A2808="","",
VLOOKUP(MOD(ROW(A2808)-2, 参照用!$J$12) + 1,参照用!$N$1:$P$50,2,0)
)</f>
        <v>基礎指標</v>
      </c>
      <c r="F2808" t="str">
        <f xml:space="preserve">
IF(A2808="","",
VLOOKUP(MOD(ROW(A2808)-2, 参照用!$J$12) + 1,参照用!$N$1:$P$50,3,0)
)</f>
        <v>食事</v>
      </c>
      <c r="G2808">
        <f xml:space="preserve">
IF(A2808="","",
IFERROR(
INDEX(中間シート!$B:$CB,
MATCH(A2808&amp;B2808,中間シート!$A$1:$A$149,0),
MATCH(F2808,中間シート!$B$2:$CB$2,0)
),
"")
)</f>
        <v>0</v>
      </c>
      <c r="H2808">
        <f t="shared" si="129"/>
        <v>0</v>
      </c>
      <c r="I2808" t="str">
        <f t="shared" si="130"/>
        <v/>
      </c>
      <c r="J2808" t="str">
        <f xml:space="preserve">
_xlfn.SWITCH(E2808,
"良好サイン",H2808*VLOOKUP(F2808,参照用!$P$2:$Q$55,2,0),
"注意サイン",H2808*VLOOKUP(F2808,参照用!$P$2:$Q$55,2,0),
""
)</f>
        <v/>
      </c>
      <c r="K2808" s="20">
        <f t="shared" si="131"/>
        <v>60</v>
      </c>
    </row>
    <row r="2809" spans="1:11" x14ac:dyDescent="0.2">
      <c r="A2809" s="8">
        <f>IF(INDEX(中間シート!B$1:B$149,QUOTIENT(ROW(A2809)-2, 参照用!$J$12) + 3,1)&gt;0,
INDEX(中間シート!B$1:B$149,QUOTIENT(ROW(A2809)-2, 参照用!$J$12) + 3,1),
"")</f>
        <v>46049</v>
      </c>
      <c r="B2809" s="8" t="str">
        <f>IF(INDEX(中間シート!D$1:D$149,QUOTIENT(ROW(B2809)-2, 参照用!$J$12) + 3,1)&gt;0,
INDEX(中間シート!D$1:D$149,QUOTIENT(ROW(B2809)-2, 参照用!$J$12) + 3,1),
"")</f>
        <v>夜</v>
      </c>
      <c r="C2809" s="8" t="str">
        <f>INDEX(中間シート!$A$1:$AZ$149,MATCH(A2809&amp;B2809,中間シート!$A$1:$A$149,0),MATCH(C$1,中間シート!$A$2:$AZ$2,0))</f>
        <v/>
      </c>
      <c r="D2809" s="8" t="str">
        <f>INDEX(中間シート!$A$1:$AZ$149,MATCH($A2809&amp;$B2809,中間シート!$A$1:$A$149,0),MATCH(D$1,中間シート!$A$2:$AZ$2,0))</f>
        <v/>
      </c>
      <c r="E2809" t="str">
        <f>IF(
A2809="","",
VLOOKUP(MOD(ROW(A2809)-2, 参照用!$J$12) + 1,参照用!$N$1:$P$50,2,0)
)</f>
        <v>基礎指標</v>
      </c>
      <c r="F2809" t="str">
        <f xml:space="preserve">
IF(A2809="","",
VLOOKUP(MOD(ROW(A2809)-2, 参照用!$J$12) + 1,参照用!$N$1:$P$50,3,0)
)</f>
        <v>ストレス</v>
      </c>
      <c r="G2809">
        <f xml:space="preserve">
IF(A2809="","",
IFERROR(
INDEX(中間シート!$B:$CB,
MATCH(A2809&amp;B2809,中間シート!$A$1:$A$149,0),
MATCH(F2809,中間シート!$B$2:$CB$2,0)
),
"")
)</f>
        <v>0</v>
      </c>
      <c r="H2809">
        <f t="shared" si="129"/>
        <v>0</v>
      </c>
      <c r="I2809" t="str">
        <f t="shared" si="130"/>
        <v/>
      </c>
      <c r="J2809" t="str">
        <f xml:space="preserve">
_xlfn.SWITCH(E2809,
"良好サイン",H2809*VLOOKUP(F2809,参照用!$P$2:$Q$55,2,0),
"注意サイン",H2809*VLOOKUP(F2809,参照用!$P$2:$Q$55,2,0),
""
)</f>
        <v/>
      </c>
      <c r="K2809" s="20">
        <f t="shared" si="131"/>
        <v>60</v>
      </c>
    </row>
    <row r="2810" spans="1:11" x14ac:dyDescent="0.2">
      <c r="A2810" s="8">
        <f>IF(INDEX(中間シート!B$1:B$149,QUOTIENT(ROW(A2810)-2, 参照用!$J$12) + 3,1)&gt;0,
INDEX(中間シート!B$1:B$149,QUOTIENT(ROW(A2810)-2, 参照用!$J$12) + 3,1),
"")</f>
        <v>46049</v>
      </c>
      <c r="B2810" s="8" t="str">
        <f>IF(INDEX(中間シート!D$1:D$149,QUOTIENT(ROW(B2810)-2, 参照用!$J$12) + 3,1)&gt;0,
INDEX(中間シート!D$1:D$149,QUOTIENT(ROW(B2810)-2, 参照用!$J$12) + 3,1),
"")</f>
        <v>夜</v>
      </c>
      <c r="C2810" s="8" t="str">
        <f>INDEX(中間シート!$A$1:$AZ$149,MATCH(A2810&amp;B2810,中間シート!$A$1:$A$149,0),MATCH(C$1,中間シート!$A$2:$AZ$2,0))</f>
        <v/>
      </c>
      <c r="D2810" s="8" t="str">
        <f>INDEX(中間シート!$A$1:$AZ$149,MATCH($A2810&amp;$B2810,中間シート!$A$1:$A$149,0),MATCH(D$1,中間シート!$A$2:$AZ$2,0))</f>
        <v/>
      </c>
      <c r="E2810" t="str">
        <f>IF(
A2810="","",
VLOOKUP(MOD(ROW(A2810)-2, 参照用!$J$12) + 1,参照用!$N$1:$P$50,2,0)
)</f>
        <v>良好サイン</v>
      </c>
      <c r="F2810" t="str">
        <f xml:space="preserve">
IF(A2810="","",
VLOOKUP(MOD(ROW(A2810)-2, 参照用!$J$12) + 1,参照用!$N$1:$P$50,3,0)
)</f>
        <v>プラス思考</v>
      </c>
      <c r="G2810">
        <f xml:space="preserve">
IF(A2810="","",
IFERROR(
INDEX(中間シート!$B:$CB,
MATCH(A2810&amp;B2810,中間シート!$A$1:$A$149,0),
MATCH(F2810,中間シート!$B$2:$CB$2,0)
),
"")
)</f>
        <v>0</v>
      </c>
      <c r="H2810">
        <f t="shared" si="129"/>
        <v>0</v>
      </c>
      <c r="I2810" t="str">
        <f t="shared" si="130"/>
        <v/>
      </c>
      <c r="J2810">
        <f xml:space="preserve">
_xlfn.SWITCH(E2810,
"良好サイン",H2810*VLOOKUP(F2810,参照用!$P$2:$Q$55,2,0),
"注意サイン",H2810*VLOOKUP(F2810,参照用!$P$2:$Q$55,2,0),
""
)</f>
        <v>0</v>
      </c>
      <c r="K2810" s="20">
        <f t="shared" si="131"/>
        <v>60</v>
      </c>
    </row>
    <row r="2811" spans="1:11" x14ac:dyDescent="0.2">
      <c r="A2811" s="8">
        <f>IF(INDEX(中間シート!B$1:B$149,QUOTIENT(ROW(A2811)-2, 参照用!$J$12) + 3,1)&gt;0,
INDEX(中間シート!B$1:B$149,QUOTIENT(ROW(A2811)-2, 参照用!$J$12) + 3,1),
"")</f>
        <v>46049</v>
      </c>
      <c r="B2811" s="8" t="str">
        <f>IF(INDEX(中間シート!D$1:D$149,QUOTIENT(ROW(B2811)-2, 参照用!$J$12) + 3,1)&gt;0,
INDEX(中間シート!D$1:D$149,QUOTIENT(ROW(B2811)-2, 参照用!$J$12) + 3,1),
"")</f>
        <v>夜</v>
      </c>
      <c r="C2811" s="8" t="str">
        <f>INDEX(中間シート!$A$1:$AZ$149,MATCH(A2811&amp;B2811,中間シート!$A$1:$A$149,0),MATCH(C$1,中間シート!$A$2:$AZ$2,0))</f>
        <v/>
      </c>
      <c r="D2811" s="8" t="str">
        <f>INDEX(中間シート!$A$1:$AZ$149,MATCH($A2811&amp;$B2811,中間シート!$A$1:$A$149,0),MATCH(D$1,中間シート!$A$2:$AZ$2,0))</f>
        <v/>
      </c>
      <c r="E2811" t="str">
        <f>IF(
A2811="","",
VLOOKUP(MOD(ROW(A2811)-2, 参照用!$J$12) + 1,参照用!$N$1:$P$50,2,0)
)</f>
        <v>良好サイン</v>
      </c>
      <c r="F2811" t="str">
        <f xml:space="preserve">
IF(A2811="","",
VLOOKUP(MOD(ROW(A2811)-2, 参照用!$J$12) + 1,参照用!$N$1:$P$50,3,0)
)</f>
        <v>元気</v>
      </c>
      <c r="G2811">
        <f xml:space="preserve">
IF(A2811="","",
IFERROR(
INDEX(中間シート!$B:$CB,
MATCH(A2811&amp;B2811,中間シート!$A$1:$A$149,0),
MATCH(F2811,中間シート!$B$2:$CB$2,0)
),
"")
)</f>
        <v>0</v>
      </c>
      <c r="H2811">
        <f t="shared" si="129"/>
        <v>0</v>
      </c>
      <c r="I2811" t="str">
        <f t="shared" si="130"/>
        <v/>
      </c>
      <c r="J2811">
        <f xml:space="preserve">
_xlfn.SWITCH(E2811,
"良好サイン",H2811*VLOOKUP(F2811,参照用!$P$2:$Q$55,2,0),
"注意サイン",H2811*VLOOKUP(F2811,参照用!$P$2:$Q$55,2,0),
""
)</f>
        <v>0</v>
      </c>
      <c r="K2811" s="20">
        <f t="shared" si="131"/>
        <v>60</v>
      </c>
    </row>
    <row r="2812" spans="1:11" x14ac:dyDescent="0.2">
      <c r="A2812" s="8">
        <f>IF(INDEX(中間シート!B$1:B$149,QUOTIENT(ROW(A2812)-2, 参照用!$J$12) + 3,1)&gt;0,
INDEX(中間シート!B$1:B$149,QUOTIENT(ROW(A2812)-2, 参照用!$J$12) + 3,1),
"")</f>
        <v>46049</v>
      </c>
      <c r="B2812" s="8" t="str">
        <f>IF(INDEX(中間シート!D$1:D$149,QUOTIENT(ROW(B2812)-2, 参照用!$J$12) + 3,1)&gt;0,
INDEX(中間シート!D$1:D$149,QUOTIENT(ROW(B2812)-2, 参照用!$J$12) + 3,1),
"")</f>
        <v>夜</v>
      </c>
      <c r="C2812" s="8" t="str">
        <f>INDEX(中間シート!$A$1:$AZ$149,MATCH(A2812&amp;B2812,中間シート!$A$1:$A$149,0),MATCH(C$1,中間シート!$A$2:$AZ$2,0))</f>
        <v/>
      </c>
      <c r="D2812" s="8" t="str">
        <f>INDEX(中間シート!$A$1:$AZ$149,MATCH($A2812&amp;$B2812,中間シート!$A$1:$A$149,0),MATCH(D$1,中間シート!$A$2:$AZ$2,0))</f>
        <v/>
      </c>
      <c r="E2812" t="str">
        <f>IF(
A2812="","",
VLOOKUP(MOD(ROW(A2812)-2, 参照用!$J$12) + 1,参照用!$N$1:$P$50,2,0)
)</f>
        <v>良好サイン</v>
      </c>
      <c r="F2812" t="str">
        <f xml:space="preserve">
IF(A2812="","",
VLOOKUP(MOD(ROW(A2812)-2, 参照用!$J$12) + 1,参照用!$N$1:$P$50,3,0)
)</f>
        <v>やる気あり</v>
      </c>
      <c r="G2812">
        <f xml:space="preserve">
IF(A2812="","",
IFERROR(
INDEX(中間シート!$B:$CB,
MATCH(A2812&amp;B2812,中間シート!$A$1:$A$149,0),
MATCH(F2812,中間シート!$B$2:$CB$2,0)
),
"")
)</f>
        <v>0</v>
      </c>
      <c r="H2812">
        <f t="shared" si="129"/>
        <v>0</v>
      </c>
      <c r="I2812" t="str">
        <f t="shared" si="130"/>
        <v/>
      </c>
      <c r="J2812">
        <f xml:space="preserve">
_xlfn.SWITCH(E2812,
"良好サイン",H2812*VLOOKUP(F2812,参照用!$P$2:$Q$55,2,0),
"注意サイン",H2812*VLOOKUP(F2812,参照用!$P$2:$Q$55,2,0),
""
)</f>
        <v>0</v>
      </c>
      <c r="K2812" s="20">
        <f t="shared" si="131"/>
        <v>60</v>
      </c>
    </row>
    <row r="2813" spans="1:11" x14ac:dyDescent="0.2">
      <c r="A2813" s="8">
        <f>IF(INDEX(中間シート!B$1:B$149,QUOTIENT(ROW(A2813)-2, 参照用!$J$12) + 3,1)&gt;0,
INDEX(中間シート!B$1:B$149,QUOTIENT(ROW(A2813)-2, 参照用!$J$12) + 3,1),
"")</f>
        <v>46049</v>
      </c>
      <c r="B2813" s="8" t="str">
        <f>IF(INDEX(中間シート!D$1:D$149,QUOTIENT(ROW(B2813)-2, 参照用!$J$12) + 3,1)&gt;0,
INDEX(中間シート!D$1:D$149,QUOTIENT(ROW(B2813)-2, 参照用!$J$12) + 3,1),
"")</f>
        <v>夜</v>
      </c>
      <c r="C2813" s="8" t="str">
        <f>INDEX(中間シート!$A$1:$AZ$149,MATCH(A2813&amp;B2813,中間シート!$A$1:$A$149,0),MATCH(C$1,中間シート!$A$2:$AZ$2,0))</f>
        <v/>
      </c>
      <c r="D2813" s="8" t="str">
        <f>INDEX(中間シート!$A$1:$AZ$149,MATCH($A2813&amp;$B2813,中間シート!$A$1:$A$149,0),MATCH(D$1,中間シート!$A$2:$AZ$2,0))</f>
        <v/>
      </c>
      <c r="E2813" t="str">
        <f>IF(
A2813="","",
VLOOKUP(MOD(ROW(A2813)-2, 参照用!$J$12) + 1,参照用!$N$1:$P$50,2,0)
)</f>
        <v>良好サイン</v>
      </c>
      <c r="F2813" t="str">
        <f xml:space="preserve">
IF(A2813="","",
VLOOKUP(MOD(ROW(A2813)-2, 参照用!$J$12) + 1,参照用!$N$1:$P$50,3,0)
)</f>
        <v>心に余裕</v>
      </c>
      <c r="G2813">
        <f xml:space="preserve">
IF(A2813="","",
IFERROR(
INDEX(中間シート!$B:$CB,
MATCH(A2813&amp;B2813,中間シート!$A$1:$A$149,0),
MATCH(F2813,中間シート!$B$2:$CB$2,0)
),
"")
)</f>
        <v>0</v>
      </c>
      <c r="H2813">
        <f t="shared" si="129"/>
        <v>0</v>
      </c>
      <c r="I2813" t="str">
        <f t="shared" si="130"/>
        <v/>
      </c>
      <c r="J2813">
        <f xml:space="preserve">
_xlfn.SWITCH(E2813,
"良好サイン",H2813*VLOOKUP(F2813,参照用!$P$2:$Q$55,2,0),
"注意サイン",H2813*VLOOKUP(F2813,参照用!$P$2:$Q$55,2,0),
""
)</f>
        <v>0</v>
      </c>
      <c r="K2813" s="20">
        <f t="shared" si="131"/>
        <v>60</v>
      </c>
    </row>
    <row r="2814" spans="1:11" x14ac:dyDescent="0.2">
      <c r="A2814" s="8">
        <f>IF(INDEX(中間シート!B$1:B$149,QUOTIENT(ROW(A2814)-2, 参照用!$J$12) + 3,1)&gt;0,
INDEX(中間シート!B$1:B$149,QUOTIENT(ROW(A2814)-2, 参照用!$J$12) + 3,1),
"")</f>
        <v>46049</v>
      </c>
      <c r="B2814" s="8" t="str">
        <f>IF(INDEX(中間シート!D$1:D$149,QUOTIENT(ROW(B2814)-2, 参照用!$J$12) + 3,1)&gt;0,
INDEX(中間シート!D$1:D$149,QUOTIENT(ROW(B2814)-2, 参照用!$J$12) + 3,1),
"")</f>
        <v>夜</v>
      </c>
      <c r="C2814" s="8" t="str">
        <f>INDEX(中間シート!$A$1:$AZ$149,MATCH(A2814&amp;B2814,中間シート!$A$1:$A$149,0),MATCH(C$1,中間シート!$A$2:$AZ$2,0))</f>
        <v/>
      </c>
      <c r="D2814" s="8" t="str">
        <f>INDEX(中間シート!$A$1:$AZ$149,MATCH($A2814&amp;$B2814,中間シート!$A$1:$A$149,0),MATCH(D$1,中間シート!$A$2:$AZ$2,0))</f>
        <v/>
      </c>
      <c r="E2814" t="str">
        <f>IF(
A2814="","",
VLOOKUP(MOD(ROW(A2814)-2, 参照用!$J$12) + 1,参照用!$N$1:$P$50,2,0)
)</f>
        <v>良好サイン</v>
      </c>
      <c r="F2814" t="str">
        <f xml:space="preserve">
IF(A2814="","",
VLOOKUP(MOD(ROW(A2814)-2, 参照用!$J$12) + 1,参照用!$N$1:$P$50,3,0)
)</f>
        <v>イキイキ</v>
      </c>
      <c r="G2814">
        <f xml:space="preserve">
IF(A2814="","",
IFERROR(
INDEX(中間シート!$B:$CB,
MATCH(A2814&amp;B2814,中間シート!$A$1:$A$149,0),
MATCH(F2814,中間シート!$B$2:$CB$2,0)
),
"")
)</f>
        <v>0</v>
      </c>
      <c r="H2814">
        <f t="shared" si="129"/>
        <v>0</v>
      </c>
      <c r="I2814" t="str">
        <f t="shared" si="130"/>
        <v/>
      </c>
      <c r="J2814">
        <f xml:space="preserve">
_xlfn.SWITCH(E2814,
"良好サイン",H2814*VLOOKUP(F2814,参照用!$P$2:$Q$55,2,0),
"注意サイン",H2814*VLOOKUP(F2814,参照用!$P$2:$Q$55,2,0),
""
)</f>
        <v>0</v>
      </c>
      <c r="K2814" s="20">
        <f t="shared" si="131"/>
        <v>60</v>
      </c>
    </row>
    <row r="2815" spans="1:11" x14ac:dyDescent="0.2">
      <c r="A2815" s="8">
        <f>IF(INDEX(中間シート!B$1:B$149,QUOTIENT(ROW(A2815)-2, 参照用!$J$12) + 3,1)&gt;0,
INDEX(中間シート!B$1:B$149,QUOTIENT(ROW(A2815)-2, 参照用!$J$12) + 3,1),
"")</f>
        <v>46049</v>
      </c>
      <c r="B2815" s="8" t="str">
        <f>IF(INDEX(中間シート!D$1:D$149,QUOTIENT(ROW(B2815)-2, 参照用!$J$12) + 3,1)&gt;0,
INDEX(中間シート!D$1:D$149,QUOTIENT(ROW(B2815)-2, 参照用!$J$12) + 3,1),
"")</f>
        <v>夜</v>
      </c>
      <c r="C2815" s="8" t="str">
        <f>INDEX(中間シート!$A$1:$AZ$149,MATCH(A2815&amp;B2815,中間シート!$A$1:$A$149,0),MATCH(C$1,中間シート!$A$2:$AZ$2,0))</f>
        <v/>
      </c>
      <c r="D2815" s="8" t="str">
        <f>INDEX(中間シート!$A$1:$AZ$149,MATCH($A2815&amp;$B2815,中間シート!$A$1:$A$149,0),MATCH(D$1,中間シート!$A$2:$AZ$2,0))</f>
        <v/>
      </c>
      <c r="E2815" t="str">
        <f>IF(
A2815="","",
VLOOKUP(MOD(ROW(A2815)-2, 参照用!$J$12) + 1,参照用!$N$1:$P$50,2,0)
)</f>
        <v>良好サイン</v>
      </c>
      <c r="F2815" t="str">
        <f xml:space="preserve">
IF(A2815="","",
VLOOKUP(MOD(ROW(A2815)-2, 参照用!$J$12) + 1,参照用!$N$1:$P$50,3,0)
)</f>
        <v>活動的</v>
      </c>
      <c r="G2815">
        <f xml:space="preserve">
IF(A2815="","",
IFERROR(
INDEX(中間シート!$B:$CB,
MATCH(A2815&amp;B2815,中間シート!$A$1:$A$149,0),
MATCH(F2815,中間シート!$B$2:$CB$2,0)
),
"")
)</f>
        <v>0</v>
      </c>
      <c r="H2815">
        <f t="shared" si="129"/>
        <v>0</v>
      </c>
      <c r="I2815" t="str">
        <f t="shared" si="130"/>
        <v/>
      </c>
      <c r="J2815">
        <f xml:space="preserve">
_xlfn.SWITCH(E2815,
"良好サイン",H2815*VLOOKUP(F2815,参照用!$P$2:$Q$55,2,0),
"注意サイン",H2815*VLOOKUP(F2815,参照用!$P$2:$Q$55,2,0),
""
)</f>
        <v>0</v>
      </c>
      <c r="K2815" s="20">
        <f t="shared" si="131"/>
        <v>60</v>
      </c>
    </row>
    <row r="2816" spans="1:11" x14ac:dyDescent="0.2">
      <c r="A2816" s="8">
        <f>IF(INDEX(中間シート!B$1:B$149,QUOTIENT(ROW(A2816)-2, 参照用!$J$12) + 3,1)&gt;0,
INDEX(中間シート!B$1:B$149,QUOTIENT(ROW(A2816)-2, 参照用!$J$12) + 3,1),
"")</f>
        <v>46049</v>
      </c>
      <c r="B2816" s="8" t="str">
        <f>IF(INDEX(中間シート!D$1:D$149,QUOTIENT(ROW(B2816)-2, 参照用!$J$12) + 3,1)&gt;0,
INDEX(中間シート!D$1:D$149,QUOTIENT(ROW(B2816)-2, 参照用!$J$12) + 3,1),
"")</f>
        <v>夜</v>
      </c>
      <c r="C2816" s="8" t="str">
        <f>INDEX(中間シート!$A$1:$AZ$149,MATCH(A2816&amp;B2816,中間シート!$A$1:$A$149,0),MATCH(C$1,中間シート!$A$2:$AZ$2,0))</f>
        <v/>
      </c>
      <c r="D2816" s="8" t="str">
        <f>INDEX(中間シート!$A$1:$AZ$149,MATCH($A2816&amp;$B2816,中間シート!$A$1:$A$149,0),MATCH(D$1,中間シート!$A$2:$AZ$2,0))</f>
        <v/>
      </c>
      <c r="E2816" t="str">
        <f>IF(
A2816="","",
VLOOKUP(MOD(ROW(A2816)-2, 参照用!$J$12) + 1,参照用!$N$1:$P$50,2,0)
)</f>
        <v>注意サイン</v>
      </c>
      <c r="F2816" t="str">
        <f xml:space="preserve">
IF(A2816="","",
VLOOKUP(MOD(ROW(A2816)-2, 参照用!$J$12) + 1,参照用!$N$1:$P$50,3,0)
)</f>
        <v>ため息が増加</v>
      </c>
      <c r="G2816">
        <f xml:space="preserve">
IF(A2816="","",
IFERROR(
INDEX(中間シート!$B:$CB,
MATCH(A2816&amp;B2816,中間シート!$A$1:$A$149,0),
MATCH(F2816,中間シート!$B$2:$CB$2,0)
),
"")
)</f>
        <v>0</v>
      </c>
      <c r="H2816">
        <f t="shared" si="129"/>
        <v>0</v>
      </c>
      <c r="I2816" t="str">
        <f t="shared" si="130"/>
        <v/>
      </c>
      <c r="J2816">
        <f xml:space="preserve">
_xlfn.SWITCH(E2816,
"良好サイン",H2816*VLOOKUP(F2816,参照用!$P$2:$Q$55,2,0),
"注意サイン",H2816*VLOOKUP(F2816,参照用!$P$2:$Q$55,2,0),
""
)</f>
        <v>0</v>
      </c>
      <c r="K2816" s="20">
        <f t="shared" si="131"/>
        <v>60</v>
      </c>
    </row>
    <row r="2817" spans="1:11" x14ac:dyDescent="0.2">
      <c r="A2817" s="8">
        <f>IF(INDEX(中間シート!B$1:B$149,QUOTIENT(ROW(A2817)-2, 参照用!$J$12) + 3,1)&gt;0,
INDEX(中間シート!B$1:B$149,QUOTIENT(ROW(A2817)-2, 参照用!$J$12) + 3,1),
"")</f>
        <v>46049</v>
      </c>
      <c r="B2817" s="8" t="str">
        <f>IF(INDEX(中間シート!D$1:D$149,QUOTIENT(ROW(B2817)-2, 参照用!$J$12) + 3,1)&gt;0,
INDEX(中間シート!D$1:D$149,QUOTIENT(ROW(B2817)-2, 参照用!$J$12) + 3,1),
"")</f>
        <v>夜</v>
      </c>
      <c r="C2817" s="8" t="str">
        <f>INDEX(中間シート!$A$1:$AZ$149,MATCH(A2817&amp;B2817,中間シート!$A$1:$A$149,0),MATCH(C$1,中間シート!$A$2:$AZ$2,0))</f>
        <v/>
      </c>
      <c r="D2817" s="8" t="str">
        <f>INDEX(中間シート!$A$1:$AZ$149,MATCH($A2817&amp;$B2817,中間シート!$A$1:$A$149,0),MATCH(D$1,中間シート!$A$2:$AZ$2,0))</f>
        <v/>
      </c>
      <c r="E2817" t="str">
        <f>IF(
A2817="","",
VLOOKUP(MOD(ROW(A2817)-2, 参照用!$J$12) + 1,参照用!$N$1:$P$50,2,0)
)</f>
        <v>注意サイン</v>
      </c>
      <c r="F2817" t="str">
        <f xml:space="preserve">
IF(A2817="","",
VLOOKUP(MOD(ROW(A2817)-2, 参照用!$J$12) + 1,参照用!$N$1:$P$50,3,0)
)</f>
        <v>もやもや</v>
      </c>
      <c r="G2817">
        <f xml:space="preserve">
IF(A2817="","",
IFERROR(
INDEX(中間シート!$B:$CB,
MATCH(A2817&amp;B2817,中間シート!$A$1:$A$149,0),
MATCH(F2817,中間シート!$B$2:$CB$2,0)
),
"")
)</f>
        <v>0</v>
      </c>
      <c r="H2817">
        <f t="shared" si="129"/>
        <v>0</v>
      </c>
      <c r="I2817" t="str">
        <f t="shared" si="130"/>
        <v/>
      </c>
      <c r="J2817">
        <f xml:space="preserve">
_xlfn.SWITCH(E2817,
"良好サイン",H2817*VLOOKUP(F2817,参照用!$P$2:$Q$55,2,0),
"注意サイン",H2817*VLOOKUP(F2817,参照用!$P$2:$Q$55,2,0),
""
)</f>
        <v>0</v>
      </c>
      <c r="K2817" s="20">
        <f t="shared" si="131"/>
        <v>60</v>
      </c>
    </row>
    <row r="2818" spans="1:11" x14ac:dyDescent="0.2">
      <c r="A2818" s="8">
        <f>IF(INDEX(中間シート!B$1:B$149,QUOTIENT(ROW(A2818)-2, 参照用!$J$12) + 3,1)&gt;0,
INDEX(中間シート!B$1:B$149,QUOTIENT(ROW(A2818)-2, 参照用!$J$12) + 3,1),
"")</f>
        <v>46049</v>
      </c>
      <c r="B2818" s="8" t="str">
        <f>IF(INDEX(中間シート!D$1:D$149,QUOTIENT(ROW(B2818)-2, 参照用!$J$12) + 3,1)&gt;0,
INDEX(中間シート!D$1:D$149,QUOTIENT(ROW(B2818)-2, 参照用!$J$12) + 3,1),
"")</f>
        <v>夜</v>
      </c>
      <c r="C2818" s="8" t="str">
        <f>INDEX(中間シート!$A$1:$AZ$149,MATCH(A2818&amp;B2818,中間シート!$A$1:$A$149,0),MATCH(C$1,中間シート!$A$2:$AZ$2,0))</f>
        <v/>
      </c>
      <c r="D2818" s="8" t="str">
        <f>INDEX(中間シート!$A$1:$AZ$149,MATCH($A2818&amp;$B2818,中間シート!$A$1:$A$149,0),MATCH(D$1,中間シート!$A$2:$AZ$2,0))</f>
        <v/>
      </c>
      <c r="E2818" t="str">
        <f>IF(
A2818="","",
VLOOKUP(MOD(ROW(A2818)-2, 参照用!$J$12) + 1,参照用!$N$1:$P$50,2,0)
)</f>
        <v>注意サイン</v>
      </c>
      <c r="F2818" t="str">
        <f xml:space="preserve">
IF(A2818="","",
VLOOKUP(MOD(ROW(A2818)-2, 参照用!$J$12) + 1,参照用!$N$1:$P$50,3,0)
)</f>
        <v>だるい</v>
      </c>
      <c r="G2818">
        <f xml:space="preserve">
IF(A2818="","",
IFERROR(
INDEX(中間シート!$B:$CB,
MATCH(A2818&amp;B2818,中間シート!$A$1:$A$149,0),
MATCH(F2818,中間シート!$B$2:$CB$2,0)
),
"")
)</f>
        <v>0</v>
      </c>
      <c r="H2818">
        <f t="shared" si="129"/>
        <v>0</v>
      </c>
      <c r="I2818" t="str">
        <f t="shared" si="130"/>
        <v/>
      </c>
      <c r="J2818">
        <f xml:space="preserve">
_xlfn.SWITCH(E2818,
"良好サイン",H2818*VLOOKUP(F2818,参照用!$P$2:$Q$55,2,0),
"注意サイン",H2818*VLOOKUP(F2818,参照用!$P$2:$Q$55,2,0),
""
)</f>
        <v>0</v>
      </c>
      <c r="K2818" s="20">
        <f t="shared" si="131"/>
        <v>60</v>
      </c>
    </row>
    <row r="2819" spans="1:11" x14ac:dyDescent="0.2">
      <c r="A2819" s="8">
        <f>IF(INDEX(中間シート!B$1:B$149,QUOTIENT(ROW(A2819)-2, 参照用!$J$12) + 3,1)&gt;0,
INDEX(中間シート!B$1:B$149,QUOTIENT(ROW(A2819)-2, 参照用!$J$12) + 3,1),
"")</f>
        <v>46049</v>
      </c>
      <c r="B2819" s="8" t="str">
        <f>IF(INDEX(中間シート!D$1:D$149,QUOTIENT(ROW(B2819)-2, 参照用!$J$12) + 3,1)&gt;0,
INDEX(中間シート!D$1:D$149,QUOTIENT(ROW(B2819)-2, 参照用!$J$12) + 3,1),
"")</f>
        <v>夜</v>
      </c>
      <c r="C2819" s="8" t="str">
        <f>INDEX(中間シート!$A$1:$AZ$149,MATCH(A2819&amp;B2819,中間シート!$A$1:$A$149,0),MATCH(C$1,中間シート!$A$2:$AZ$2,0))</f>
        <v/>
      </c>
      <c r="D2819" s="8" t="str">
        <f>INDEX(中間シート!$A$1:$AZ$149,MATCH($A2819&amp;$B2819,中間シート!$A$1:$A$149,0),MATCH(D$1,中間シート!$A$2:$AZ$2,0))</f>
        <v/>
      </c>
      <c r="E2819" t="str">
        <f>IF(
A2819="","",
VLOOKUP(MOD(ROW(A2819)-2, 参照用!$J$12) + 1,参照用!$N$1:$P$50,2,0)
)</f>
        <v>注意サイン</v>
      </c>
      <c r="F2819" t="str">
        <f xml:space="preserve">
IF(A2819="","",
VLOOKUP(MOD(ROW(A2819)-2, 参照用!$J$12) + 1,参照用!$N$1:$P$50,3,0)
)</f>
        <v>ぼーっとする</v>
      </c>
      <c r="G2819">
        <f xml:space="preserve">
IF(A2819="","",
IFERROR(
INDEX(中間シート!$B:$CB,
MATCH(A2819&amp;B2819,中間シート!$A$1:$A$149,0),
MATCH(F2819,中間シート!$B$2:$CB$2,0)
),
"")
)</f>
        <v>0</v>
      </c>
      <c r="H2819">
        <f t="shared" ref="H2819:H2882" si="132">IFERROR(IF(VALUE(G2819)&gt;100,"",VALUE(G2819)),"")</f>
        <v>0</v>
      </c>
      <c r="I2819" t="str">
        <f t="shared" ref="I2819:I2882" si="133">IF(H2819="",G2819,"")</f>
        <v/>
      </c>
      <c r="J2819">
        <f xml:space="preserve">
_xlfn.SWITCH(E2819,
"良好サイン",H2819*VLOOKUP(F2819,参照用!$P$2:$Q$55,2,0),
"注意サイン",H2819*VLOOKUP(F2819,参照用!$P$2:$Q$55,2,0),
""
)</f>
        <v>0</v>
      </c>
      <c r="K2819" s="20">
        <f t="shared" ref="K2819:K2882" si="134">IFERROR(IF(A2819="","",(60+SUMIFS($J$1:$J$3999,$A$1:$A$3999,A2819,$B$1:$B$3999,B2819)))
/
(1+SUMIFS(H:H,A:A,A2819,B:B,B2819,E:E,"悪化サイン")),"")</f>
        <v>60</v>
      </c>
    </row>
    <row r="2820" spans="1:11" x14ac:dyDescent="0.2">
      <c r="A2820" s="8">
        <f>IF(INDEX(中間シート!B$1:B$149,QUOTIENT(ROW(A2820)-2, 参照用!$J$12) + 3,1)&gt;0,
INDEX(中間シート!B$1:B$149,QUOTIENT(ROW(A2820)-2, 参照用!$J$12) + 3,1),
"")</f>
        <v>46049</v>
      </c>
      <c r="B2820" s="8" t="str">
        <f>IF(INDEX(中間シート!D$1:D$149,QUOTIENT(ROW(B2820)-2, 参照用!$J$12) + 3,1)&gt;0,
INDEX(中間シート!D$1:D$149,QUOTIENT(ROW(B2820)-2, 参照用!$J$12) + 3,1),
"")</f>
        <v>夜</v>
      </c>
      <c r="C2820" s="8" t="str">
        <f>INDEX(中間シート!$A$1:$AZ$149,MATCH(A2820&amp;B2820,中間シート!$A$1:$A$149,0),MATCH(C$1,中間シート!$A$2:$AZ$2,0))</f>
        <v/>
      </c>
      <c r="D2820" s="8" t="str">
        <f>INDEX(中間シート!$A$1:$AZ$149,MATCH($A2820&amp;$B2820,中間シート!$A$1:$A$149,0),MATCH(D$1,中間シート!$A$2:$AZ$2,0))</f>
        <v/>
      </c>
      <c r="E2820" t="str">
        <f>IF(
A2820="","",
VLOOKUP(MOD(ROW(A2820)-2, 参照用!$J$12) + 1,参照用!$N$1:$P$50,2,0)
)</f>
        <v>注意サイン</v>
      </c>
      <c r="F2820" t="str">
        <f xml:space="preserve">
IF(A2820="","",
VLOOKUP(MOD(ROW(A2820)-2, 参照用!$J$12) + 1,参照用!$N$1:$P$50,3,0)
)</f>
        <v>協調性が低下</v>
      </c>
      <c r="G2820">
        <f xml:space="preserve">
IF(A2820="","",
IFERROR(
INDEX(中間シート!$B:$CB,
MATCH(A2820&amp;B2820,中間シート!$A$1:$A$149,0),
MATCH(F2820,中間シート!$B$2:$CB$2,0)
),
"")
)</f>
        <v>0</v>
      </c>
      <c r="H2820">
        <f t="shared" si="132"/>
        <v>0</v>
      </c>
      <c r="I2820" t="str">
        <f t="shared" si="133"/>
        <v/>
      </c>
      <c r="J2820">
        <f xml:space="preserve">
_xlfn.SWITCH(E2820,
"良好サイン",H2820*VLOOKUP(F2820,参照用!$P$2:$Q$55,2,0),
"注意サイン",H2820*VLOOKUP(F2820,参照用!$P$2:$Q$55,2,0),
""
)</f>
        <v>0</v>
      </c>
      <c r="K2820" s="20">
        <f t="shared" si="134"/>
        <v>60</v>
      </c>
    </row>
    <row r="2821" spans="1:11" x14ac:dyDescent="0.2">
      <c r="A2821" s="8">
        <f>IF(INDEX(中間シート!B$1:B$149,QUOTIENT(ROW(A2821)-2, 参照用!$J$12) + 3,1)&gt;0,
INDEX(中間シート!B$1:B$149,QUOTIENT(ROW(A2821)-2, 参照用!$J$12) + 3,1),
"")</f>
        <v>46049</v>
      </c>
      <c r="B2821" s="8" t="str">
        <f>IF(INDEX(中間シート!D$1:D$149,QUOTIENT(ROW(B2821)-2, 参照用!$J$12) + 3,1)&gt;0,
INDEX(中間シート!D$1:D$149,QUOTIENT(ROW(B2821)-2, 参照用!$J$12) + 3,1),
"")</f>
        <v>夜</v>
      </c>
      <c r="C2821" s="8" t="str">
        <f>INDEX(中間シート!$A$1:$AZ$149,MATCH(A2821&amp;B2821,中間シート!$A$1:$A$149,0),MATCH(C$1,中間シート!$A$2:$AZ$2,0))</f>
        <v/>
      </c>
      <c r="D2821" s="8" t="str">
        <f>INDEX(中間シート!$A$1:$AZ$149,MATCH($A2821&amp;$B2821,中間シート!$A$1:$A$149,0),MATCH(D$1,中間シート!$A$2:$AZ$2,0))</f>
        <v/>
      </c>
      <c r="E2821" t="str">
        <f>IF(
A2821="","",
VLOOKUP(MOD(ROW(A2821)-2, 参照用!$J$12) + 1,参照用!$N$1:$P$50,2,0)
)</f>
        <v>注意サイン</v>
      </c>
      <c r="F2821" t="str">
        <f xml:space="preserve">
IF(A2821="","",
VLOOKUP(MOD(ROW(A2821)-2, 参照用!$J$12) + 1,参照用!$N$1:$P$50,3,0)
)</f>
        <v>憂鬱</v>
      </c>
      <c r="G2821">
        <f xml:space="preserve">
IF(A2821="","",
IFERROR(
INDEX(中間シート!$B:$CB,
MATCH(A2821&amp;B2821,中間シート!$A$1:$A$149,0),
MATCH(F2821,中間シート!$B$2:$CB$2,0)
),
"")
)</f>
        <v>0</v>
      </c>
      <c r="H2821">
        <f t="shared" si="132"/>
        <v>0</v>
      </c>
      <c r="I2821" t="str">
        <f t="shared" si="133"/>
        <v/>
      </c>
      <c r="J2821">
        <f xml:space="preserve">
_xlfn.SWITCH(E2821,
"良好サイン",H2821*VLOOKUP(F2821,参照用!$P$2:$Q$55,2,0),
"注意サイン",H2821*VLOOKUP(F2821,参照用!$P$2:$Q$55,2,0),
""
)</f>
        <v>0</v>
      </c>
      <c r="K2821" s="20">
        <f t="shared" si="134"/>
        <v>60</v>
      </c>
    </row>
    <row r="2822" spans="1:11" x14ac:dyDescent="0.2">
      <c r="A2822" s="8">
        <f>IF(INDEX(中間シート!B$1:B$149,QUOTIENT(ROW(A2822)-2, 参照用!$J$12) + 3,1)&gt;0,
INDEX(中間シート!B$1:B$149,QUOTIENT(ROW(A2822)-2, 参照用!$J$12) + 3,1),
"")</f>
        <v>46049</v>
      </c>
      <c r="B2822" s="8" t="str">
        <f>IF(INDEX(中間シート!D$1:D$149,QUOTIENT(ROW(B2822)-2, 参照用!$J$12) + 3,1)&gt;0,
INDEX(中間シート!D$1:D$149,QUOTIENT(ROW(B2822)-2, 参照用!$J$12) + 3,1),
"")</f>
        <v>夜</v>
      </c>
      <c r="C2822" s="8" t="str">
        <f>INDEX(中間シート!$A$1:$AZ$149,MATCH(A2822&amp;B2822,中間シート!$A$1:$A$149,0),MATCH(C$1,中間シート!$A$2:$AZ$2,0))</f>
        <v/>
      </c>
      <c r="D2822" s="8" t="str">
        <f>INDEX(中間シート!$A$1:$AZ$149,MATCH($A2822&amp;$B2822,中間シート!$A$1:$A$149,0),MATCH(D$1,中間シート!$A$2:$AZ$2,0))</f>
        <v/>
      </c>
      <c r="E2822" t="str">
        <f>IF(
A2822="","",
VLOOKUP(MOD(ROW(A2822)-2, 参照用!$J$12) + 1,参照用!$N$1:$P$50,2,0)
)</f>
        <v>注意サイン</v>
      </c>
      <c r="F2822" t="str">
        <f xml:space="preserve">
IF(A2822="","",
VLOOKUP(MOD(ROW(A2822)-2, 参照用!$J$12) + 1,参照用!$N$1:$P$50,3,0)
)</f>
        <v>やる気が無い</v>
      </c>
      <c r="G2822">
        <f xml:space="preserve">
IF(A2822="","",
IFERROR(
INDEX(中間シート!$B:$CB,
MATCH(A2822&amp;B2822,中間シート!$A$1:$A$149,0),
MATCH(F2822,中間シート!$B$2:$CB$2,0)
),
"")
)</f>
        <v>0</v>
      </c>
      <c r="H2822">
        <f t="shared" si="132"/>
        <v>0</v>
      </c>
      <c r="I2822" t="str">
        <f t="shared" si="133"/>
        <v/>
      </c>
      <c r="J2822">
        <f xml:space="preserve">
_xlfn.SWITCH(E2822,
"良好サイン",H2822*VLOOKUP(F2822,参照用!$P$2:$Q$55,2,0),
"注意サイン",H2822*VLOOKUP(F2822,参照用!$P$2:$Q$55,2,0),
""
)</f>
        <v>0</v>
      </c>
      <c r="K2822" s="20">
        <f t="shared" si="134"/>
        <v>60</v>
      </c>
    </row>
    <row r="2823" spans="1:11" x14ac:dyDescent="0.2">
      <c r="A2823" s="8">
        <f>IF(INDEX(中間シート!B$1:B$149,QUOTIENT(ROW(A2823)-2, 参照用!$J$12) + 3,1)&gt;0,
INDEX(中間シート!B$1:B$149,QUOTIENT(ROW(A2823)-2, 参照用!$J$12) + 3,1),
"")</f>
        <v>46049</v>
      </c>
      <c r="B2823" s="8" t="str">
        <f>IF(INDEX(中間シート!D$1:D$149,QUOTIENT(ROW(B2823)-2, 参照用!$J$12) + 3,1)&gt;0,
INDEX(中間シート!D$1:D$149,QUOTIENT(ROW(B2823)-2, 参照用!$J$12) + 3,1),
"")</f>
        <v>夜</v>
      </c>
      <c r="C2823" s="8" t="str">
        <f>INDEX(中間シート!$A$1:$AZ$149,MATCH(A2823&amp;B2823,中間シート!$A$1:$A$149,0),MATCH(C$1,中間シート!$A$2:$AZ$2,0))</f>
        <v/>
      </c>
      <c r="D2823" s="8" t="str">
        <f>INDEX(中間シート!$A$1:$AZ$149,MATCH($A2823&amp;$B2823,中間シート!$A$1:$A$149,0),MATCH(D$1,中間シート!$A$2:$AZ$2,0))</f>
        <v/>
      </c>
      <c r="E2823" t="str">
        <f>IF(
A2823="","",
VLOOKUP(MOD(ROW(A2823)-2, 参照用!$J$12) + 1,参照用!$N$1:$P$50,2,0)
)</f>
        <v>注意サイン</v>
      </c>
      <c r="F2823" t="str">
        <f xml:space="preserve">
IF(A2823="","",
VLOOKUP(MOD(ROW(A2823)-2, 参照用!$J$12) + 1,参照用!$N$1:$P$50,3,0)
)</f>
        <v>物忘れ</v>
      </c>
      <c r="G2823">
        <f xml:space="preserve">
IF(A2823="","",
IFERROR(
INDEX(中間シート!$B:$CB,
MATCH(A2823&amp;B2823,中間シート!$A$1:$A$149,0),
MATCH(F2823,中間シート!$B$2:$CB$2,0)
),
"")
)</f>
        <v>0</v>
      </c>
      <c r="H2823">
        <f t="shared" si="132"/>
        <v>0</v>
      </c>
      <c r="I2823" t="str">
        <f t="shared" si="133"/>
        <v/>
      </c>
      <c r="J2823">
        <f xml:space="preserve">
_xlfn.SWITCH(E2823,
"良好サイン",H2823*VLOOKUP(F2823,参照用!$P$2:$Q$55,2,0),
"注意サイン",H2823*VLOOKUP(F2823,参照用!$P$2:$Q$55,2,0),
""
)</f>
        <v>0</v>
      </c>
      <c r="K2823" s="20">
        <f t="shared" si="134"/>
        <v>60</v>
      </c>
    </row>
    <row r="2824" spans="1:11" x14ac:dyDescent="0.2">
      <c r="A2824" s="8">
        <f>IF(INDEX(中間シート!B$1:B$149,QUOTIENT(ROW(A2824)-2, 参照用!$J$12) + 3,1)&gt;0,
INDEX(中間シート!B$1:B$149,QUOTIENT(ROW(A2824)-2, 参照用!$J$12) + 3,1),
"")</f>
        <v>46049</v>
      </c>
      <c r="B2824" s="8" t="str">
        <f>IF(INDEX(中間シート!D$1:D$149,QUOTIENT(ROW(B2824)-2, 参照用!$J$12) + 3,1)&gt;0,
INDEX(中間シート!D$1:D$149,QUOTIENT(ROW(B2824)-2, 参照用!$J$12) + 3,1),
"")</f>
        <v>夜</v>
      </c>
      <c r="C2824" s="8" t="str">
        <f>INDEX(中間シート!$A$1:$AZ$149,MATCH(A2824&amp;B2824,中間シート!$A$1:$A$149,0),MATCH(C$1,中間シート!$A$2:$AZ$2,0))</f>
        <v/>
      </c>
      <c r="D2824" s="8" t="str">
        <f>INDEX(中間シート!$A$1:$AZ$149,MATCH($A2824&amp;$B2824,中間シート!$A$1:$A$149,0),MATCH(D$1,中間シート!$A$2:$AZ$2,0))</f>
        <v/>
      </c>
      <c r="E2824" t="str">
        <f>IF(
A2824="","",
VLOOKUP(MOD(ROW(A2824)-2, 参照用!$J$12) + 1,参照用!$N$1:$P$50,2,0)
)</f>
        <v>悪化サイン</v>
      </c>
      <c r="F2824" t="str">
        <f xml:space="preserve">
IF(A2824="","",
VLOOKUP(MOD(ROW(A2824)-2, 参照用!$J$12) + 1,参照用!$N$1:$P$50,3,0)
)</f>
        <v>イライラ</v>
      </c>
      <c r="G2824">
        <f xml:space="preserve">
IF(A2824="","",
IFERROR(
INDEX(中間シート!$B:$CB,
MATCH(A2824&amp;B2824,中間シート!$A$1:$A$149,0),
MATCH(F2824,中間シート!$B$2:$CB$2,0)
),
"")
)</f>
        <v>0</v>
      </c>
      <c r="H2824">
        <f t="shared" si="132"/>
        <v>0</v>
      </c>
      <c r="I2824" t="str">
        <f t="shared" si="133"/>
        <v/>
      </c>
      <c r="J2824" t="str">
        <f xml:space="preserve">
_xlfn.SWITCH(E2824,
"良好サイン",H2824*VLOOKUP(F2824,参照用!$P$2:$Q$55,2,0),
"注意サイン",H2824*VLOOKUP(F2824,参照用!$P$2:$Q$55,2,0),
""
)</f>
        <v/>
      </c>
      <c r="K2824" s="20">
        <f t="shared" si="134"/>
        <v>60</v>
      </c>
    </row>
    <row r="2825" spans="1:11" x14ac:dyDescent="0.2">
      <c r="A2825" s="8">
        <f>IF(INDEX(中間シート!B$1:B$149,QUOTIENT(ROW(A2825)-2, 参照用!$J$12) + 3,1)&gt;0,
INDEX(中間シート!B$1:B$149,QUOTIENT(ROW(A2825)-2, 参照用!$J$12) + 3,1),
"")</f>
        <v>46049</v>
      </c>
      <c r="B2825" s="8" t="str">
        <f>IF(INDEX(中間シート!D$1:D$149,QUOTIENT(ROW(B2825)-2, 参照用!$J$12) + 3,1)&gt;0,
INDEX(中間シート!D$1:D$149,QUOTIENT(ROW(B2825)-2, 参照用!$J$12) + 3,1),
"")</f>
        <v>夜</v>
      </c>
      <c r="C2825" s="8" t="str">
        <f>INDEX(中間シート!$A$1:$AZ$149,MATCH(A2825&amp;B2825,中間シート!$A$1:$A$149,0),MATCH(C$1,中間シート!$A$2:$AZ$2,0))</f>
        <v/>
      </c>
      <c r="D2825" s="8" t="str">
        <f>INDEX(中間シート!$A$1:$AZ$149,MATCH($A2825&amp;$B2825,中間シート!$A$1:$A$149,0),MATCH(D$1,中間シート!$A$2:$AZ$2,0))</f>
        <v/>
      </c>
      <c r="E2825" t="str">
        <f>IF(
A2825="","",
VLOOKUP(MOD(ROW(A2825)-2, 参照用!$J$12) + 1,参照用!$N$1:$P$50,2,0)
)</f>
        <v>悪化サイン</v>
      </c>
      <c r="F2825" t="str">
        <f xml:space="preserve">
IF(A2825="","",
VLOOKUP(MOD(ROW(A2825)-2, 参照用!$J$12) + 1,参照用!$N$1:$P$50,3,0)
)</f>
        <v>恐怖心</v>
      </c>
      <c r="G2825">
        <f xml:space="preserve">
IF(A2825="","",
IFERROR(
INDEX(中間シート!$B:$CB,
MATCH(A2825&amp;B2825,中間シート!$A$1:$A$149,0),
MATCH(F2825,中間シート!$B$2:$CB$2,0)
),
"")
)</f>
        <v>0</v>
      </c>
      <c r="H2825">
        <f t="shared" si="132"/>
        <v>0</v>
      </c>
      <c r="I2825" t="str">
        <f t="shared" si="133"/>
        <v/>
      </c>
      <c r="J2825" t="str">
        <f xml:space="preserve">
_xlfn.SWITCH(E2825,
"良好サイン",H2825*VLOOKUP(F2825,参照用!$P$2:$Q$55,2,0),
"注意サイン",H2825*VLOOKUP(F2825,参照用!$P$2:$Q$55,2,0),
""
)</f>
        <v/>
      </c>
      <c r="K2825" s="20">
        <f t="shared" si="134"/>
        <v>60</v>
      </c>
    </row>
    <row r="2826" spans="1:11" x14ac:dyDescent="0.2">
      <c r="A2826" s="8">
        <f>IF(INDEX(中間シート!B$1:B$149,QUOTIENT(ROW(A2826)-2, 参照用!$J$12) + 3,1)&gt;0,
INDEX(中間シート!B$1:B$149,QUOTIENT(ROW(A2826)-2, 参照用!$J$12) + 3,1),
"")</f>
        <v>46049</v>
      </c>
      <c r="B2826" s="8" t="str">
        <f>IF(INDEX(中間シート!D$1:D$149,QUOTIENT(ROW(B2826)-2, 参照用!$J$12) + 3,1)&gt;0,
INDEX(中間シート!D$1:D$149,QUOTIENT(ROW(B2826)-2, 参照用!$J$12) + 3,1),
"")</f>
        <v>夜</v>
      </c>
      <c r="C2826" s="8" t="str">
        <f>INDEX(中間シート!$A$1:$AZ$149,MATCH(A2826&amp;B2826,中間シート!$A$1:$A$149,0),MATCH(C$1,中間シート!$A$2:$AZ$2,0))</f>
        <v/>
      </c>
      <c r="D2826" s="8" t="str">
        <f>INDEX(中間シート!$A$1:$AZ$149,MATCH($A2826&amp;$B2826,中間シート!$A$1:$A$149,0),MATCH(D$1,中間シート!$A$2:$AZ$2,0))</f>
        <v/>
      </c>
      <c r="E2826" t="str">
        <f>IF(
A2826="","",
VLOOKUP(MOD(ROW(A2826)-2, 参照用!$J$12) + 1,参照用!$N$1:$P$50,2,0)
)</f>
        <v>悪化サイン</v>
      </c>
      <c r="F2826" t="str">
        <f xml:space="preserve">
IF(A2826="","",
VLOOKUP(MOD(ROW(A2826)-2, 参照用!$J$12) + 1,参照用!$N$1:$P$50,3,0)
)</f>
        <v>外出不可</v>
      </c>
      <c r="G2826">
        <f xml:space="preserve">
IF(A2826="","",
IFERROR(
INDEX(中間シート!$B:$CB,
MATCH(A2826&amp;B2826,中間シート!$A$1:$A$149,0),
MATCH(F2826,中間シート!$B$2:$CB$2,0)
),
"")
)</f>
        <v>0</v>
      </c>
      <c r="H2826">
        <f t="shared" si="132"/>
        <v>0</v>
      </c>
      <c r="I2826" t="str">
        <f t="shared" si="133"/>
        <v/>
      </c>
      <c r="J2826" t="str">
        <f xml:space="preserve">
_xlfn.SWITCH(E2826,
"良好サイン",H2826*VLOOKUP(F2826,参照用!$P$2:$Q$55,2,0),
"注意サイン",H2826*VLOOKUP(F2826,参照用!$P$2:$Q$55,2,0),
""
)</f>
        <v/>
      </c>
      <c r="K2826" s="20">
        <f t="shared" si="134"/>
        <v>60</v>
      </c>
    </row>
    <row r="2827" spans="1:11" x14ac:dyDescent="0.2">
      <c r="A2827" s="8">
        <f>IF(INDEX(中間シート!B$1:B$149,QUOTIENT(ROW(A2827)-2, 参照用!$J$12) + 3,1)&gt;0,
INDEX(中間シート!B$1:B$149,QUOTIENT(ROW(A2827)-2, 参照用!$J$12) + 3,1),
"")</f>
        <v>46049</v>
      </c>
      <c r="B2827" s="8" t="str">
        <f>IF(INDEX(中間シート!D$1:D$149,QUOTIENT(ROW(B2827)-2, 参照用!$J$12) + 3,1)&gt;0,
INDEX(中間シート!D$1:D$149,QUOTIENT(ROW(B2827)-2, 参照用!$J$12) + 3,1),
"")</f>
        <v>夜</v>
      </c>
      <c r="C2827" s="8" t="str">
        <f>INDEX(中間シート!$A$1:$AZ$149,MATCH(A2827&amp;B2827,中間シート!$A$1:$A$149,0),MATCH(C$1,中間シート!$A$2:$AZ$2,0))</f>
        <v/>
      </c>
      <c r="D2827" s="8" t="str">
        <f>INDEX(中間シート!$A$1:$AZ$149,MATCH($A2827&amp;$B2827,中間シート!$A$1:$A$149,0),MATCH(D$1,中間シート!$A$2:$AZ$2,0))</f>
        <v/>
      </c>
      <c r="E2827" t="str">
        <f>IF(
A2827="","",
VLOOKUP(MOD(ROW(A2827)-2, 参照用!$J$12) + 1,参照用!$N$1:$P$50,2,0)
)</f>
        <v>悪化サイン</v>
      </c>
      <c r="F2827" t="str">
        <f xml:space="preserve">
IF(A2827="","",
VLOOKUP(MOD(ROW(A2827)-2, 参照用!$J$12) + 1,参照用!$N$1:$P$50,3,0)
)</f>
        <v>思考不能</v>
      </c>
      <c r="G2827">
        <f xml:space="preserve">
IF(A2827="","",
IFERROR(
INDEX(中間シート!$B:$CB,
MATCH(A2827&amp;B2827,中間シート!$A$1:$A$149,0),
MATCH(F2827,中間シート!$B$2:$CB$2,0)
),
"")
)</f>
        <v>0</v>
      </c>
      <c r="H2827">
        <f t="shared" si="132"/>
        <v>0</v>
      </c>
      <c r="I2827" t="str">
        <f t="shared" si="133"/>
        <v/>
      </c>
      <c r="J2827" t="str">
        <f xml:space="preserve">
_xlfn.SWITCH(E2827,
"良好サイン",H2827*VLOOKUP(F2827,参照用!$P$2:$Q$55,2,0),
"注意サイン",H2827*VLOOKUP(F2827,参照用!$P$2:$Q$55,2,0),
""
)</f>
        <v/>
      </c>
      <c r="K2827" s="20">
        <f t="shared" si="134"/>
        <v>60</v>
      </c>
    </row>
    <row r="2828" spans="1:11" x14ac:dyDescent="0.2">
      <c r="A2828" s="8">
        <f>IF(INDEX(中間シート!B$1:B$149,QUOTIENT(ROW(A2828)-2, 参照用!$J$12) + 3,1)&gt;0,
INDEX(中間シート!B$1:B$149,QUOTIENT(ROW(A2828)-2, 参照用!$J$12) + 3,1),
"")</f>
        <v>46049</v>
      </c>
      <c r="B2828" s="8" t="str">
        <f>IF(INDEX(中間シート!D$1:D$149,QUOTIENT(ROW(B2828)-2, 参照用!$J$12) + 3,1)&gt;0,
INDEX(中間シート!D$1:D$149,QUOTIENT(ROW(B2828)-2, 参照用!$J$12) + 3,1),
"")</f>
        <v>夜</v>
      </c>
      <c r="C2828" s="8" t="str">
        <f>INDEX(中間シート!$A$1:$AZ$149,MATCH(A2828&amp;B2828,中間シート!$A$1:$A$149,0),MATCH(C$1,中間シート!$A$2:$AZ$2,0))</f>
        <v/>
      </c>
      <c r="D2828" s="8" t="str">
        <f>INDEX(中間シート!$A$1:$AZ$149,MATCH($A2828&amp;$B2828,中間シート!$A$1:$A$149,0),MATCH(D$1,中間シート!$A$2:$AZ$2,0))</f>
        <v/>
      </c>
      <c r="E2828" t="str">
        <f>IF(
A2828="","",
VLOOKUP(MOD(ROW(A2828)-2, 参照用!$J$12) + 1,参照用!$N$1:$P$50,2,0)
)</f>
        <v>悪化サイン</v>
      </c>
      <c r="F2828" t="str">
        <f xml:space="preserve">
IF(A2828="","",
VLOOKUP(MOD(ROW(A2828)-2, 参照用!$J$12) + 1,参照用!$N$1:$P$50,3,0)
)</f>
        <v>人間不信</v>
      </c>
      <c r="G2828">
        <f xml:space="preserve">
IF(A2828="","",
IFERROR(
INDEX(中間シート!$B:$CB,
MATCH(A2828&amp;B2828,中間シート!$A$1:$A$149,0),
MATCH(F2828,中間シート!$B$2:$CB$2,0)
),
"")
)</f>
        <v>0</v>
      </c>
      <c r="H2828">
        <f t="shared" si="132"/>
        <v>0</v>
      </c>
      <c r="I2828" t="str">
        <f t="shared" si="133"/>
        <v/>
      </c>
      <c r="J2828" t="str">
        <f xml:space="preserve">
_xlfn.SWITCH(E2828,
"良好サイン",H2828*VLOOKUP(F2828,参照用!$P$2:$Q$55,2,0),
"注意サイン",H2828*VLOOKUP(F2828,参照用!$P$2:$Q$55,2,0),
""
)</f>
        <v/>
      </c>
      <c r="K2828" s="20">
        <f t="shared" si="134"/>
        <v>60</v>
      </c>
    </row>
    <row r="2829" spans="1:11" x14ac:dyDescent="0.2">
      <c r="A2829" s="8">
        <f>IF(INDEX(中間シート!B$1:B$149,QUOTIENT(ROW(A2829)-2, 参照用!$J$12) + 3,1)&gt;0,
INDEX(中間シート!B$1:B$149,QUOTIENT(ROW(A2829)-2, 参照用!$J$12) + 3,1),
"")</f>
        <v>46049</v>
      </c>
      <c r="B2829" s="8" t="str">
        <f>IF(INDEX(中間シート!D$1:D$149,QUOTIENT(ROW(B2829)-2, 参照用!$J$12) + 3,1)&gt;0,
INDEX(中間シート!D$1:D$149,QUOTIENT(ROW(B2829)-2, 参照用!$J$12) + 3,1),
"")</f>
        <v>夜</v>
      </c>
      <c r="C2829" s="8" t="str">
        <f>INDEX(中間シート!$A$1:$AZ$149,MATCH(A2829&amp;B2829,中間シート!$A$1:$A$149,0),MATCH(C$1,中間シート!$A$2:$AZ$2,0))</f>
        <v/>
      </c>
      <c r="D2829" s="8" t="str">
        <f>INDEX(中間シート!$A$1:$AZ$149,MATCH($A2829&amp;$B2829,中間シート!$A$1:$A$149,0),MATCH(D$1,中間シート!$A$2:$AZ$2,0))</f>
        <v/>
      </c>
      <c r="E2829" t="str">
        <f>IF(
A2829="","",
VLOOKUP(MOD(ROW(A2829)-2, 参照用!$J$12) + 1,参照用!$N$1:$P$50,2,0)
)</f>
        <v>悪化サイン</v>
      </c>
      <c r="F2829" t="str">
        <f xml:space="preserve">
IF(A2829="","",
VLOOKUP(MOD(ROW(A2829)-2, 参照用!$J$12) + 1,参照用!$N$1:$P$50,3,0)
)</f>
        <v>破壊衝動</v>
      </c>
      <c r="G2829">
        <f xml:space="preserve">
IF(A2829="","",
IFERROR(
INDEX(中間シート!$B:$CB,
MATCH(A2829&amp;B2829,中間シート!$A$1:$A$149,0),
MATCH(F2829,中間シート!$B$2:$CB$2,0)
),
"")
)</f>
        <v>0</v>
      </c>
      <c r="H2829">
        <f t="shared" si="132"/>
        <v>0</v>
      </c>
      <c r="I2829" t="str">
        <f t="shared" si="133"/>
        <v/>
      </c>
      <c r="J2829" t="str">
        <f xml:space="preserve">
_xlfn.SWITCH(E2829,
"良好サイン",H2829*VLOOKUP(F2829,参照用!$P$2:$Q$55,2,0),
"注意サイン",H2829*VLOOKUP(F2829,参照用!$P$2:$Q$55,2,0),
""
)</f>
        <v/>
      </c>
      <c r="K2829" s="20">
        <f t="shared" si="134"/>
        <v>60</v>
      </c>
    </row>
    <row r="2830" spans="1:11" x14ac:dyDescent="0.2">
      <c r="A2830" s="8">
        <f>IF(INDEX(中間シート!B$1:B$149,QUOTIENT(ROW(A2830)-2, 参照用!$J$12) + 3,1)&gt;0,
INDEX(中間シート!B$1:B$149,QUOTIENT(ROW(A2830)-2, 参照用!$J$12) + 3,1),
"")</f>
        <v>46049</v>
      </c>
      <c r="B2830" s="8" t="str">
        <f>IF(INDEX(中間シート!D$1:D$149,QUOTIENT(ROW(B2830)-2, 参照用!$J$12) + 3,1)&gt;0,
INDEX(中間シート!D$1:D$149,QUOTIENT(ROW(B2830)-2, 参照用!$J$12) + 3,1),
"")</f>
        <v>夜</v>
      </c>
      <c r="C2830" s="8" t="str">
        <f>INDEX(中間シート!$A$1:$AZ$149,MATCH(A2830&amp;B2830,中間シート!$A$1:$A$149,0),MATCH(C$1,中間シート!$A$2:$AZ$2,0))</f>
        <v/>
      </c>
      <c r="D2830" s="8" t="str">
        <f>INDEX(中間シート!$A$1:$AZ$149,MATCH($A2830&amp;$B2830,中間シート!$A$1:$A$149,0),MATCH(D$1,中間シート!$A$2:$AZ$2,0))</f>
        <v/>
      </c>
      <c r="E2830" t="str">
        <f>IF(
A2830="","",
VLOOKUP(MOD(ROW(A2830)-2, 参照用!$J$12) + 1,参照用!$N$1:$P$50,2,0)
)</f>
        <v>リカバリー</v>
      </c>
      <c r="F2830" t="str">
        <f xml:space="preserve">
IF(A2830="","",
VLOOKUP(MOD(ROW(A2830)-2, 参照用!$J$12) + 1,参照用!$N$1:$P$50,3,0)
)</f>
        <v>ストレッチ</v>
      </c>
      <c r="G2830">
        <f xml:space="preserve">
IF(A2830="","",
IFERROR(
INDEX(中間シート!$B:$CB,
MATCH(A2830&amp;B2830,中間シート!$A$1:$A$149,0),
MATCH(F2830,中間シート!$B$2:$CB$2,0)
),
"")
)</f>
        <v>0</v>
      </c>
      <c r="H2830">
        <f t="shared" si="132"/>
        <v>0</v>
      </c>
      <c r="I2830" t="str">
        <f t="shared" si="133"/>
        <v/>
      </c>
      <c r="J2830" t="str">
        <f xml:space="preserve">
_xlfn.SWITCH(E2830,
"良好サイン",H2830*VLOOKUP(F2830,参照用!$P$2:$Q$55,2,0),
"注意サイン",H2830*VLOOKUP(F2830,参照用!$P$2:$Q$55,2,0),
""
)</f>
        <v/>
      </c>
      <c r="K2830" s="20">
        <f t="shared" si="134"/>
        <v>60</v>
      </c>
    </row>
    <row r="2831" spans="1:11" x14ac:dyDescent="0.2">
      <c r="A2831" s="8">
        <f>IF(INDEX(中間シート!B$1:B$149,QUOTIENT(ROW(A2831)-2, 参照用!$J$12) + 3,1)&gt;0,
INDEX(中間シート!B$1:B$149,QUOTIENT(ROW(A2831)-2, 参照用!$J$12) + 3,1),
"")</f>
        <v>46049</v>
      </c>
      <c r="B2831" s="8" t="str">
        <f>IF(INDEX(中間シート!D$1:D$149,QUOTIENT(ROW(B2831)-2, 参照用!$J$12) + 3,1)&gt;0,
INDEX(中間シート!D$1:D$149,QUOTIENT(ROW(B2831)-2, 参照用!$J$12) + 3,1),
"")</f>
        <v>夜</v>
      </c>
      <c r="C2831" s="8" t="str">
        <f>INDEX(中間シート!$A$1:$AZ$149,MATCH(A2831&amp;B2831,中間シート!$A$1:$A$149,0),MATCH(C$1,中間シート!$A$2:$AZ$2,0))</f>
        <v/>
      </c>
      <c r="D2831" s="8" t="str">
        <f>INDEX(中間シート!$A$1:$AZ$149,MATCH($A2831&amp;$B2831,中間シート!$A$1:$A$149,0),MATCH(D$1,中間シート!$A$2:$AZ$2,0))</f>
        <v/>
      </c>
      <c r="E2831" t="str">
        <f>IF(
A2831="","",
VLOOKUP(MOD(ROW(A2831)-2, 参照用!$J$12) + 1,参照用!$N$1:$P$50,2,0)
)</f>
        <v>リカバリー</v>
      </c>
      <c r="F2831" t="str">
        <f xml:space="preserve">
IF(A2831="","",
VLOOKUP(MOD(ROW(A2831)-2, 参照用!$J$12) + 1,参照用!$N$1:$P$50,3,0)
)</f>
        <v>仮眠</v>
      </c>
      <c r="G2831">
        <f xml:space="preserve">
IF(A2831="","",
IFERROR(
INDEX(中間シート!$B:$CB,
MATCH(A2831&amp;B2831,中間シート!$A$1:$A$149,0),
MATCH(F2831,中間シート!$B$2:$CB$2,0)
),
"")
)</f>
        <v>0</v>
      </c>
      <c r="H2831">
        <f t="shared" si="132"/>
        <v>0</v>
      </c>
      <c r="I2831" t="str">
        <f t="shared" si="133"/>
        <v/>
      </c>
      <c r="J2831" t="str">
        <f xml:space="preserve">
_xlfn.SWITCH(E2831,
"良好サイン",H2831*VLOOKUP(F2831,参照用!$P$2:$Q$55,2,0),
"注意サイン",H2831*VLOOKUP(F2831,参照用!$P$2:$Q$55,2,0),
""
)</f>
        <v/>
      </c>
      <c r="K2831" s="20">
        <f t="shared" si="134"/>
        <v>60</v>
      </c>
    </row>
    <row r="2832" spans="1:11" x14ac:dyDescent="0.2">
      <c r="A2832" s="8">
        <f>IF(INDEX(中間シート!B$1:B$149,QUOTIENT(ROW(A2832)-2, 参照用!$J$12) + 3,1)&gt;0,
INDEX(中間シート!B$1:B$149,QUOTIENT(ROW(A2832)-2, 参照用!$J$12) + 3,1),
"")</f>
        <v>46049</v>
      </c>
      <c r="B2832" s="8" t="str">
        <f>IF(INDEX(中間シート!D$1:D$149,QUOTIENT(ROW(B2832)-2, 参照用!$J$12) + 3,1)&gt;0,
INDEX(中間シート!D$1:D$149,QUOTIENT(ROW(B2832)-2, 参照用!$J$12) + 3,1),
"")</f>
        <v>夜</v>
      </c>
      <c r="C2832" s="8" t="str">
        <f>INDEX(中間シート!$A$1:$AZ$149,MATCH(A2832&amp;B2832,中間シート!$A$1:$A$149,0),MATCH(C$1,中間シート!$A$2:$AZ$2,0))</f>
        <v/>
      </c>
      <c r="D2832" s="8" t="str">
        <f>INDEX(中間シート!$A$1:$AZ$149,MATCH($A2832&amp;$B2832,中間シート!$A$1:$A$149,0),MATCH(D$1,中間シート!$A$2:$AZ$2,0))</f>
        <v/>
      </c>
      <c r="E2832" t="str">
        <f>IF(
A2832="","",
VLOOKUP(MOD(ROW(A2832)-2, 参照用!$J$12) + 1,参照用!$N$1:$P$50,2,0)
)</f>
        <v>リカバリー</v>
      </c>
      <c r="F2832" t="str">
        <f xml:space="preserve">
IF(A2832="","",
VLOOKUP(MOD(ROW(A2832)-2, 参照用!$J$12) + 1,参照用!$N$1:$P$50,3,0)
)</f>
        <v>音楽</v>
      </c>
      <c r="G2832">
        <f xml:space="preserve">
IF(A2832="","",
IFERROR(
INDEX(中間シート!$B:$CB,
MATCH(A2832&amp;B2832,中間シート!$A$1:$A$149,0),
MATCH(F2832,中間シート!$B$2:$CB$2,0)
),
"")
)</f>
        <v>0</v>
      </c>
      <c r="H2832">
        <f t="shared" si="132"/>
        <v>0</v>
      </c>
      <c r="I2832" t="str">
        <f t="shared" si="133"/>
        <v/>
      </c>
      <c r="J2832" t="str">
        <f xml:space="preserve">
_xlfn.SWITCH(E2832,
"良好サイン",H2832*VLOOKUP(F2832,参照用!$P$2:$Q$55,2,0),
"注意サイン",H2832*VLOOKUP(F2832,参照用!$P$2:$Q$55,2,0),
""
)</f>
        <v/>
      </c>
      <c r="K2832" s="20">
        <f t="shared" si="134"/>
        <v>60</v>
      </c>
    </row>
    <row r="2833" spans="1:11" x14ac:dyDescent="0.2">
      <c r="A2833" s="8">
        <f>IF(INDEX(中間シート!B$1:B$149,QUOTIENT(ROW(A2833)-2, 参照用!$J$12) + 3,1)&gt;0,
INDEX(中間シート!B$1:B$149,QUOTIENT(ROW(A2833)-2, 参照用!$J$12) + 3,1),
"")</f>
        <v>46049</v>
      </c>
      <c r="B2833" s="8" t="str">
        <f>IF(INDEX(中間シート!D$1:D$149,QUOTIENT(ROW(B2833)-2, 参照用!$J$12) + 3,1)&gt;0,
INDEX(中間シート!D$1:D$149,QUOTIENT(ROW(B2833)-2, 参照用!$J$12) + 3,1),
"")</f>
        <v>夜</v>
      </c>
      <c r="C2833" s="8" t="str">
        <f>INDEX(中間シート!$A$1:$AZ$149,MATCH(A2833&amp;B2833,中間シート!$A$1:$A$149,0),MATCH(C$1,中間シート!$A$2:$AZ$2,0))</f>
        <v/>
      </c>
      <c r="D2833" s="8" t="str">
        <f>INDEX(中間シート!$A$1:$AZ$149,MATCH($A2833&amp;$B2833,中間シート!$A$1:$A$149,0),MATCH(D$1,中間シート!$A$2:$AZ$2,0))</f>
        <v/>
      </c>
      <c r="E2833" t="str">
        <f>IF(
A2833="","",
VLOOKUP(MOD(ROW(A2833)-2, 参照用!$J$12) + 1,参照用!$N$1:$P$50,2,0)
)</f>
        <v>リカバリー</v>
      </c>
      <c r="F2833" t="str">
        <f xml:space="preserve">
IF(A2833="","",
VLOOKUP(MOD(ROW(A2833)-2, 参照用!$J$12) + 1,参照用!$N$1:$P$50,3,0)
)</f>
        <v>頓服</v>
      </c>
      <c r="G2833">
        <f xml:space="preserve">
IF(A2833="","",
IFERROR(
INDEX(中間シート!$B:$CB,
MATCH(A2833&amp;B2833,中間シート!$A$1:$A$149,0),
MATCH(F2833,中間シート!$B$2:$CB$2,0)
),
"")
)</f>
        <v>0</v>
      </c>
      <c r="H2833">
        <f t="shared" si="132"/>
        <v>0</v>
      </c>
      <c r="I2833" t="str">
        <f t="shared" si="133"/>
        <v/>
      </c>
      <c r="J2833" t="str">
        <f xml:space="preserve">
_xlfn.SWITCH(E2833,
"良好サイン",H2833*VLOOKUP(F2833,参照用!$P$2:$Q$55,2,0),
"注意サイン",H2833*VLOOKUP(F2833,参照用!$P$2:$Q$55,2,0),
""
)</f>
        <v/>
      </c>
      <c r="K2833" s="20">
        <f t="shared" si="134"/>
        <v>60</v>
      </c>
    </row>
    <row r="2834" spans="1:11" x14ac:dyDescent="0.2">
      <c r="A2834" s="8">
        <f>IF(INDEX(中間シート!B$1:B$149,QUOTIENT(ROW(A2834)-2, 参照用!$J$12) + 3,1)&gt;0,
INDEX(中間シート!B$1:B$149,QUOTIENT(ROW(A2834)-2, 参照用!$J$12) + 3,1),
"")</f>
        <v>46049</v>
      </c>
      <c r="B2834" s="8" t="str">
        <f>IF(INDEX(中間シート!D$1:D$149,QUOTIENT(ROW(B2834)-2, 参照用!$J$12) + 3,1)&gt;0,
INDEX(中間シート!D$1:D$149,QUOTIENT(ROW(B2834)-2, 参照用!$J$12) + 3,1),
"")</f>
        <v>夜</v>
      </c>
      <c r="C2834" s="8" t="str">
        <f>INDEX(中間シート!$A$1:$AZ$149,MATCH(A2834&amp;B2834,中間シート!$A$1:$A$149,0),MATCH(C$1,中間シート!$A$2:$AZ$2,0))</f>
        <v/>
      </c>
      <c r="D2834" s="8" t="str">
        <f>INDEX(中間シート!$A$1:$AZ$149,MATCH($A2834&amp;$B2834,中間シート!$A$1:$A$149,0),MATCH(D$1,中間シート!$A$2:$AZ$2,0))</f>
        <v/>
      </c>
      <c r="E2834" t="str">
        <f>IF(
A2834="","",
VLOOKUP(MOD(ROW(A2834)-2, 参照用!$J$12) + 1,参照用!$N$1:$P$50,2,0)
)</f>
        <v>リカバリー</v>
      </c>
      <c r="F2834" t="str">
        <f xml:space="preserve">
IF(A2834="","",
VLOOKUP(MOD(ROW(A2834)-2, 参照用!$J$12) + 1,参照用!$N$1:$P$50,3,0)
)</f>
        <v>散歩</v>
      </c>
      <c r="G2834">
        <f xml:space="preserve">
IF(A2834="","",
IFERROR(
INDEX(中間シート!$B:$CB,
MATCH(A2834&amp;B2834,中間シート!$A$1:$A$149,0),
MATCH(F2834,中間シート!$B$2:$CB$2,0)
),
"")
)</f>
        <v>0</v>
      </c>
      <c r="H2834">
        <f t="shared" si="132"/>
        <v>0</v>
      </c>
      <c r="I2834" t="str">
        <f t="shared" si="133"/>
        <v/>
      </c>
      <c r="J2834" t="str">
        <f xml:space="preserve">
_xlfn.SWITCH(E2834,
"良好サイン",H2834*VLOOKUP(F2834,参照用!$P$2:$Q$55,2,0),
"注意サイン",H2834*VLOOKUP(F2834,参照用!$P$2:$Q$55,2,0),
""
)</f>
        <v/>
      </c>
      <c r="K2834" s="20">
        <f t="shared" si="134"/>
        <v>60</v>
      </c>
    </row>
    <row r="2835" spans="1:11" x14ac:dyDescent="0.2">
      <c r="A2835" s="8">
        <f>IF(INDEX(中間シート!B$1:B$149,QUOTIENT(ROW(A2835)-2, 参照用!$J$12) + 3,1)&gt;0,
INDEX(中間シート!B$1:B$149,QUOTIENT(ROW(A2835)-2, 参照用!$J$12) + 3,1),
"")</f>
        <v>46049</v>
      </c>
      <c r="B2835" s="8" t="str">
        <f>IF(INDEX(中間シート!D$1:D$149,QUOTIENT(ROW(B2835)-2, 参照用!$J$12) + 3,1)&gt;0,
INDEX(中間シート!D$1:D$149,QUOTIENT(ROW(B2835)-2, 参照用!$J$12) + 3,1),
"")</f>
        <v>夜</v>
      </c>
      <c r="C2835" s="8" t="str">
        <f>INDEX(中間シート!$A$1:$AZ$149,MATCH(A2835&amp;B2835,中間シート!$A$1:$A$149,0),MATCH(C$1,中間シート!$A$2:$AZ$2,0))</f>
        <v/>
      </c>
      <c r="D2835" s="8" t="str">
        <f>INDEX(中間シート!$A$1:$AZ$149,MATCH($A2835&amp;$B2835,中間シート!$A$1:$A$149,0),MATCH(D$1,中間シート!$A$2:$AZ$2,0))</f>
        <v/>
      </c>
      <c r="E2835" t="str">
        <f>IF(
A2835="","",
VLOOKUP(MOD(ROW(A2835)-2, 参照用!$J$12) + 1,参照用!$N$1:$P$50,2,0)
)</f>
        <v>服薬</v>
      </c>
      <c r="F2835" t="str">
        <f xml:space="preserve">
IF(A2835="","",
VLOOKUP(MOD(ROW(A2835)-2, 参照用!$J$12) + 1,参照用!$N$1:$P$50,3,0)
)</f>
        <v>いつもの薬</v>
      </c>
      <c r="G2835">
        <f xml:space="preserve">
IF(A2835="","",
IFERROR(
INDEX(中間シート!$B:$CB,
MATCH(A2835&amp;B2835,中間シート!$A$1:$A$149,0),
MATCH(F2835,中間シート!$B$2:$CB$2,0)
),
"")
)</f>
        <v>0</v>
      </c>
      <c r="H2835">
        <f t="shared" si="132"/>
        <v>0</v>
      </c>
      <c r="I2835" t="str">
        <f t="shared" si="133"/>
        <v/>
      </c>
      <c r="J2835" t="str">
        <f xml:space="preserve">
_xlfn.SWITCH(E2835,
"良好サイン",H2835*VLOOKUP(F2835,参照用!$P$2:$Q$55,2,0),
"注意サイン",H2835*VLOOKUP(F2835,参照用!$P$2:$Q$55,2,0),
""
)</f>
        <v/>
      </c>
      <c r="K2835" s="20">
        <f t="shared" si="134"/>
        <v>60</v>
      </c>
    </row>
    <row r="2836" spans="1:11" x14ac:dyDescent="0.2">
      <c r="A2836" s="8">
        <f>IF(INDEX(中間シート!B$1:B$149,QUOTIENT(ROW(A2836)-2, 参照用!$J$12) + 3,1)&gt;0,
INDEX(中間シート!B$1:B$149,QUOTIENT(ROW(A2836)-2, 参照用!$J$12) + 3,1),
"")</f>
        <v>46049</v>
      </c>
      <c r="B2836" s="8" t="str">
        <f>IF(INDEX(中間シート!D$1:D$149,QUOTIENT(ROW(B2836)-2, 参照用!$J$12) + 3,1)&gt;0,
INDEX(中間シート!D$1:D$149,QUOTIENT(ROW(B2836)-2, 参照用!$J$12) + 3,1),
"")</f>
        <v>夜</v>
      </c>
      <c r="C2836" s="8" t="str">
        <f>INDEX(中間シート!$A$1:$AZ$149,MATCH(A2836&amp;B2836,中間シート!$A$1:$A$149,0),MATCH(C$1,中間シート!$A$2:$AZ$2,0))</f>
        <v/>
      </c>
      <c r="D2836" s="8" t="str">
        <f>INDEX(中間シート!$A$1:$AZ$149,MATCH($A2836&amp;$B2836,中間シート!$A$1:$A$149,0),MATCH(D$1,中間シート!$A$2:$AZ$2,0))</f>
        <v/>
      </c>
      <c r="E2836" t="str">
        <f>IF(
A2836="","",
VLOOKUP(MOD(ROW(A2836)-2, 参照用!$J$12) + 1,参照用!$N$1:$P$50,2,0)
)</f>
        <v>備考</v>
      </c>
      <c r="F2836" t="str">
        <f xml:space="preserve">
IF(A2836="","",
VLOOKUP(MOD(ROW(A2836)-2, 参照用!$J$12) + 1,参照用!$N$1:$P$50,3,0)
)</f>
        <v>コメント</v>
      </c>
      <c r="G2836" t="str">
        <f xml:space="preserve">
IF(A2836="","",
IFERROR(
INDEX(中間シート!$B:$CB,
MATCH(A2836&amp;B2836,中間シート!$A$1:$A$149,0),
MATCH(F2836,中間シート!$B$2:$CB$2,0)
),
"")
)</f>
        <v/>
      </c>
      <c r="H2836" t="str">
        <f t="shared" si="132"/>
        <v/>
      </c>
      <c r="I2836" t="str">
        <f t="shared" si="133"/>
        <v/>
      </c>
      <c r="J2836" t="str">
        <f xml:space="preserve">
_xlfn.SWITCH(E2836,
"良好サイン",H2836*VLOOKUP(F2836,参照用!$P$2:$Q$55,2,0),
"注意サイン",H2836*VLOOKUP(F2836,参照用!$P$2:$Q$55,2,0),
""
)</f>
        <v/>
      </c>
      <c r="K2836" s="20">
        <f t="shared" si="134"/>
        <v>60</v>
      </c>
    </row>
    <row r="2837" spans="1:11" x14ac:dyDescent="0.2">
      <c r="A2837" s="8">
        <f>IF(INDEX(中間シート!B$1:B$149,QUOTIENT(ROW(A2837)-2, 参照用!$J$12) + 3,1)&gt;0,
INDEX(中間シート!B$1:B$149,QUOTIENT(ROW(A2837)-2, 参照用!$J$12) + 3,1),
"")</f>
        <v>46050</v>
      </c>
      <c r="B2837" s="8" t="str">
        <f>IF(INDEX(中間シート!D$1:D$149,QUOTIENT(ROW(B2837)-2, 参照用!$J$12) + 3,1)&gt;0,
INDEX(中間シート!D$1:D$149,QUOTIENT(ROW(B2837)-2, 参照用!$J$12) + 3,1),
"")</f>
        <v>朝</v>
      </c>
      <c r="C2837" s="8" t="str">
        <f>INDEX(中間シート!$A$1:$AZ$149,MATCH(A2837&amp;B2837,中間シート!$A$1:$A$149,0),MATCH(C$1,中間シート!$A$2:$AZ$2,0))</f>
        <v/>
      </c>
      <c r="D2837" s="8" t="str">
        <f>INDEX(中間シート!$A$1:$AZ$149,MATCH($A2837&amp;$B2837,中間シート!$A$1:$A$149,0),MATCH(D$1,中間シート!$A$2:$AZ$2,0))</f>
        <v/>
      </c>
      <c r="E2837" t="str">
        <f>IF(
A2837="","",
VLOOKUP(MOD(ROW(A2837)-2, 参照用!$J$12) + 1,参照用!$N$1:$P$50,2,0)
)</f>
        <v>日付</v>
      </c>
      <c r="F2837" t="str">
        <f xml:space="preserve">
IF(A2837="","",
VLOOKUP(MOD(ROW(A2837)-2, 参照用!$J$12) + 1,参照用!$N$1:$P$50,3,0)
)</f>
        <v>日付</v>
      </c>
      <c r="G2837">
        <f xml:space="preserve">
IF(A2837="","",
IFERROR(
INDEX(中間シート!$B:$CB,
MATCH(A2837&amp;B2837,中間シート!$A$1:$A$149,0),
MATCH(F2837,中間シート!$B$2:$CB$2,0)
),
"")
)</f>
        <v>46050</v>
      </c>
      <c r="H2837" t="str">
        <f t="shared" si="132"/>
        <v/>
      </c>
      <c r="I2837">
        <f t="shared" si="133"/>
        <v>46050</v>
      </c>
      <c r="J2837" t="str">
        <f xml:space="preserve">
_xlfn.SWITCH(E2837,
"良好サイン",H2837*VLOOKUP(F2837,参照用!$P$2:$Q$55,2,0),
"注意サイン",H2837*VLOOKUP(F2837,参照用!$P$2:$Q$55,2,0),
""
)</f>
        <v/>
      </c>
      <c r="K2837" s="20">
        <f t="shared" si="134"/>
        <v>60</v>
      </c>
    </row>
    <row r="2838" spans="1:11" x14ac:dyDescent="0.2">
      <c r="A2838" s="8">
        <f>IF(INDEX(中間シート!B$1:B$149,QUOTIENT(ROW(A2838)-2, 参照用!$J$12) + 3,1)&gt;0,
INDEX(中間シート!B$1:B$149,QUOTIENT(ROW(A2838)-2, 参照用!$J$12) + 3,1),
"")</f>
        <v>46050</v>
      </c>
      <c r="B2838" s="8" t="str">
        <f>IF(INDEX(中間シート!D$1:D$149,QUOTIENT(ROW(B2838)-2, 参照用!$J$12) + 3,1)&gt;0,
INDEX(中間シート!D$1:D$149,QUOTIENT(ROW(B2838)-2, 参照用!$J$12) + 3,1),
"")</f>
        <v>朝</v>
      </c>
      <c r="C2838" s="8" t="str">
        <f>INDEX(中間シート!$A$1:$AZ$149,MATCH(A2838&amp;B2838,中間シート!$A$1:$A$149,0),MATCH(C$1,中間シート!$A$2:$AZ$2,0))</f>
        <v/>
      </c>
      <c r="D2838" s="8" t="str">
        <f>INDEX(中間シート!$A$1:$AZ$149,MATCH($A2838&amp;$B2838,中間シート!$A$1:$A$149,0),MATCH(D$1,中間シート!$A$2:$AZ$2,0))</f>
        <v/>
      </c>
      <c r="E2838" t="str">
        <f>IF(
A2838="","",
VLOOKUP(MOD(ROW(A2838)-2, 参照用!$J$12) + 1,参照用!$N$1:$P$50,2,0)
)</f>
        <v>曜日</v>
      </c>
      <c r="F2838" t="str">
        <f xml:space="preserve">
IF(A2838="","",
VLOOKUP(MOD(ROW(A2838)-2, 参照用!$J$12) + 1,参照用!$N$1:$P$50,3,0)
)</f>
        <v>曜日</v>
      </c>
      <c r="G2838" t="str">
        <f xml:space="preserve">
IF(A2838="","",
IFERROR(
INDEX(中間シート!$B:$CB,
MATCH(A2838&amp;B2838,中間シート!$A$1:$A$149,0),
MATCH(F2838,中間シート!$B$2:$CB$2,0)
),
"")
)</f>
        <v>水</v>
      </c>
      <c r="H2838" t="str">
        <f t="shared" si="132"/>
        <v/>
      </c>
      <c r="I2838" t="str">
        <f t="shared" si="133"/>
        <v>水</v>
      </c>
      <c r="J2838" t="str">
        <f xml:space="preserve">
_xlfn.SWITCH(E2838,
"良好サイン",H2838*VLOOKUP(F2838,参照用!$P$2:$Q$55,2,0),
"注意サイン",H2838*VLOOKUP(F2838,参照用!$P$2:$Q$55,2,0),
""
)</f>
        <v/>
      </c>
      <c r="K2838" s="20">
        <f t="shared" si="134"/>
        <v>60</v>
      </c>
    </row>
    <row r="2839" spans="1:11" x14ac:dyDescent="0.2">
      <c r="A2839" s="8">
        <f>IF(INDEX(中間シート!B$1:B$149,QUOTIENT(ROW(A2839)-2, 参照用!$J$12) + 3,1)&gt;0,
INDEX(中間シート!B$1:B$149,QUOTIENT(ROW(A2839)-2, 参照用!$J$12) + 3,1),
"")</f>
        <v>46050</v>
      </c>
      <c r="B2839" s="8" t="str">
        <f>IF(INDEX(中間シート!D$1:D$149,QUOTIENT(ROW(B2839)-2, 参照用!$J$12) + 3,1)&gt;0,
INDEX(中間シート!D$1:D$149,QUOTIENT(ROW(B2839)-2, 参照用!$J$12) + 3,1),
"")</f>
        <v>朝</v>
      </c>
      <c r="C2839" s="8" t="str">
        <f>INDEX(中間シート!$A$1:$AZ$149,MATCH(A2839&amp;B2839,中間シート!$A$1:$A$149,0),MATCH(C$1,中間シート!$A$2:$AZ$2,0))</f>
        <v/>
      </c>
      <c r="D2839" s="8" t="str">
        <f>INDEX(中間シート!$A$1:$AZ$149,MATCH($A2839&amp;$B2839,中間シート!$A$1:$A$149,0),MATCH(D$1,中間シート!$A$2:$AZ$2,0))</f>
        <v/>
      </c>
      <c r="E2839" t="str">
        <f>IF(
A2839="","",
VLOOKUP(MOD(ROW(A2839)-2, 参照用!$J$12) + 1,参照用!$N$1:$P$50,2,0)
)</f>
        <v>時間帯</v>
      </c>
      <c r="F2839" t="str">
        <f xml:space="preserve">
IF(A2839="","",
VLOOKUP(MOD(ROW(A2839)-2, 参照用!$J$12) + 1,参照用!$N$1:$P$50,3,0)
)</f>
        <v>時間帯</v>
      </c>
      <c r="G2839" t="str">
        <f xml:space="preserve">
IF(A2839="","",
IFERROR(
INDEX(中間シート!$B:$CB,
MATCH(A2839&amp;B2839,中間シート!$A$1:$A$149,0),
MATCH(F2839,中間シート!$B$2:$CB$2,0)
),
"")
)</f>
        <v>朝</v>
      </c>
      <c r="H2839" t="str">
        <f t="shared" si="132"/>
        <v/>
      </c>
      <c r="I2839" t="str">
        <f t="shared" si="133"/>
        <v>朝</v>
      </c>
      <c r="J2839" t="str">
        <f xml:space="preserve">
_xlfn.SWITCH(E2839,
"良好サイン",H2839*VLOOKUP(F2839,参照用!$P$2:$Q$55,2,0),
"注意サイン",H2839*VLOOKUP(F2839,参照用!$P$2:$Q$55,2,0),
""
)</f>
        <v/>
      </c>
      <c r="K2839" s="20">
        <f t="shared" si="134"/>
        <v>60</v>
      </c>
    </row>
    <row r="2840" spans="1:11" x14ac:dyDescent="0.2">
      <c r="A2840" s="8">
        <f>IF(INDEX(中間シート!B$1:B$149,QUOTIENT(ROW(A2840)-2, 参照用!$J$12) + 3,1)&gt;0,
INDEX(中間シート!B$1:B$149,QUOTIENT(ROW(A2840)-2, 参照用!$J$12) + 3,1),
"")</f>
        <v>46050</v>
      </c>
      <c r="B2840" s="8" t="str">
        <f>IF(INDEX(中間シート!D$1:D$149,QUOTIENT(ROW(B2840)-2, 参照用!$J$12) + 3,1)&gt;0,
INDEX(中間シート!D$1:D$149,QUOTIENT(ROW(B2840)-2, 参照用!$J$12) + 3,1),
"")</f>
        <v>朝</v>
      </c>
      <c r="C2840" s="8" t="str">
        <f>INDEX(中間シート!$A$1:$AZ$149,MATCH(A2840&amp;B2840,中間シート!$A$1:$A$149,0),MATCH(C$1,中間シート!$A$2:$AZ$2,0))</f>
        <v/>
      </c>
      <c r="D2840" s="8" t="str">
        <f>INDEX(中間シート!$A$1:$AZ$149,MATCH($A2840&amp;$B2840,中間シート!$A$1:$A$149,0),MATCH(D$1,中間シート!$A$2:$AZ$2,0))</f>
        <v/>
      </c>
      <c r="E2840" t="str">
        <f>IF(
A2840="","",
VLOOKUP(MOD(ROW(A2840)-2, 参照用!$J$12) + 1,参照用!$N$1:$P$50,2,0)
)</f>
        <v>気候</v>
      </c>
      <c r="F2840" t="str">
        <f xml:space="preserve">
IF(A2840="","",
VLOOKUP(MOD(ROW(A2840)-2, 参照用!$J$12) + 1,参照用!$N$1:$P$50,3,0)
)</f>
        <v>天気</v>
      </c>
      <c r="G2840" t="str">
        <f xml:space="preserve">
IF(A2840="","",
IFERROR(
INDEX(中間シート!$B:$CB,
MATCH(A2840&amp;B2840,中間シート!$A$1:$A$149,0),
MATCH(F2840,中間シート!$B$2:$CB$2,0)
),
"")
)</f>
        <v/>
      </c>
      <c r="H2840" t="str">
        <f t="shared" si="132"/>
        <v/>
      </c>
      <c r="I2840" t="str">
        <f t="shared" si="133"/>
        <v/>
      </c>
      <c r="J2840" t="str">
        <f xml:space="preserve">
_xlfn.SWITCH(E2840,
"良好サイン",H2840*VLOOKUP(F2840,参照用!$P$2:$Q$55,2,0),
"注意サイン",H2840*VLOOKUP(F2840,参照用!$P$2:$Q$55,2,0),
""
)</f>
        <v/>
      </c>
      <c r="K2840" s="20">
        <f t="shared" si="134"/>
        <v>60</v>
      </c>
    </row>
    <row r="2841" spans="1:11" x14ac:dyDescent="0.2">
      <c r="A2841" s="8">
        <f>IF(INDEX(中間シート!B$1:B$149,QUOTIENT(ROW(A2841)-2, 参照用!$J$12) + 3,1)&gt;0,
INDEX(中間シート!B$1:B$149,QUOTIENT(ROW(A2841)-2, 参照用!$J$12) + 3,1),
"")</f>
        <v>46050</v>
      </c>
      <c r="B2841" s="8" t="str">
        <f>IF(INDEX(中間シート!D$1:D$149,QUOTIENT(ROW(B2841)-2, 参照用!$J$12) + 3,1)&gt;0,
INDEX(中間シート!D$1:D$149,QUOTIENT(ROW(B2841)-2, 参照用!$J$12) + 3,1),
"")</f>
        <v>朝</v>
      </c>
      <c r="C2841" s="8" t="str">
        <f>INDEX(中間シート!$A$1:$AZ$149,MATCH(A2841&amp;B2841,中間シート!$A$1:$A$149,0),MATCH(C$1,中間シート!$A$2:$AZ$2,0))</f>
        <v/>
      </c>
      <c r="D2841" s="8" t="str">
        <f>INDEX(中間シート!$A$1:$AZ$149,MATCH($A2841&amp;$B2841,中間シート!$A$1:$A$149,0),MATCH(D$1,中間シート!$A$2:$AZ$2,0))</f>
        <v/>
      </c>
      <c r="E2841" t="str">
        <f>IF(
A2841="","",
VLOOKUP(MOD(ROW(A2841)-2, 参照用!$J$12) + 1,参照用!$N$1:$P$50,2,0)
)</f>
        <v>気候</v>
      </c>
      <c r="F2841" t="str">
        <f xml:space="preserve">
IF(A2841="","",
VLOOKUP(MOD(ROW(A2841)-2, 参照用!$J$12) + 1,参照用!$N$1:$P$50,3,0)
)</f>
        <v>気温</v>
      </c>
      <c r="G2841" t="str">
        <f xml:space="preserve">
IF(A2841="","",
IFERROR(
INDEX(中間シート!$B:$CB,
MATCH(A2841&amp;B2841,中間シート!$A$1:$A$149,0),
MATCH(F2841,中間シート!$B$2:$CB$2,0)
),
"")
)</f>
        <v/>
      </c>
      <c r="H2841" t="str">
        <f t="shared" si="132"/>
        <v/>
      </c>
      <c r="I2841" t="str">
        <f t="shared" si="133"/>
        <v/>
      </c>
      <c r="J2841" t="str">
        <f xml:space="preserve">
_xlfn.SWITCH(E2841,
"良好サイン",H2841*VLOOKUP(F2841,参照用!$P$2:$Q$55,2,0),
"注意サイン",H2841*VLOOKUP(F2841,参照用!$P$2:$Q$55,2,0),
""
)</f>
        <v/>
      </c>
      <c r="K2841" s="20">
        <f t="shared" si="134"/>
        <v>60</v>
      </c>
    </row>
    <row r="2842" spans="1:11" x14ac:dyDescent="0.2">
      <c r="A2842" s="8">
        <f>IF(INDEX(中間シート!B$1:B$149,QUOTIENT(ROW(A2842)-2, 参照用!$J$12) + 3,1)&gt;0,
INDEX(中間シート!B$1:B$149,QUOTIENT(ROW(A2842)-2, 参照用!$J$12) + 3,1),
"")</f>
        <v>46050</v>
      </c>
      <c r="B2842" s="8" t="str">
        <f>IF(INDEX(中間シート!D$1:D$149,QUOTIENT(ROW(B2842)-2, 参照用!$J$12) + 3,1)&gt;0,
INDEX(中間シート!D$1:D$149,QUOTIENT(ROW(B2842)-2, 参照用!$J$12) + 3,1),
"")</f>
        <v>朝</v>
      </c>
      <c r="C2842" s="8" t="str">
        <f>INDEX(中間シート!$A$1:$AZ$149,MATCH(A2842&amp;B2842,中間シート!$A$1:$A$149,0),MATCH(C$1,中間シート!$A$2:$AZ$2,0))</f>
        <v/>
      </c>
      <c r="D2842" s="8" t="str">
        <f>INDEX(中間シート!$A$1:$AZ$149,MATCH($A2842&amp;$B2842,中間シート!$A$1:$A$149,0),MATCH(D$1,中間シート!$A$2:$AZ$2,0))</f>
        <v/>
      </c>
      <c r="E2842" t="str">
        <f>IF(
A2842="","",
VLOOKUP(MOD(ROW(A2842)-2, 参照用!$J$12) + 1,参照用!$N$1:$P$50,2,0)
)</f>
        <v>基礎指標</v>
      </c>
      <c r="F2842" t="str">
        <f xml:space="preserve">
IF(A2842="","",
VLOOKUP(MOD(ROW(A2842)-2, 参照用!$J$12) + 1,参照用!$N$1:$P$50,3,0)
)</f>
        <v>睡眠</v>
      </c>
      <c r="G2842">
        <f xml:space="preserve">
IF(A2842="","",
IFERROR(
INDEX(中間シート!$B:$CB,
MATCH(A2842&amp;B2842,中間シート!$A$1:$A$149,0),
MATCH(F2842,中間シート!$B$2:$CB$2,0)
),
"")
)</f>
        <v>0</v>
      </c>
      <c r="H2842">
        <f t="shared" si="132"/>
        <v>0</v>
      </c>
      <c r="I2842" t="str">
        <f t="shared" si="133"/>
        <v/>
      </c>
      <c r="J2842" t="str">
        <f xml:space="preserve">
_xlfn.SWITCH(E2842,
"良好サイン",H2842*VLOOKUP(F2842,参照用!$P$2:$Q$55,2,0),
"注意サイン",H2842*VLOOKUP(F2842,参照用!$P$2:$Q$55,2,0),
""
)</f>
        <v/>
      </c>
      <c r="K2842" s="20">
        <f t="shared" si="134"/>
        <v>60</v>
      </c>
    </row>
    <row r="2843" spans="1:11" x14ac:dyDescent="0.2">
      <c r="A2843" s="8">
        <f>IF(INDEX(中間シート!B$1:B$149,QUOTIENT(ROW(A2843)-2, 参照用!$J$12) + 3,1)&gt;0,
INDEX(中間シート!B$1:B$149,QUOTIENT(ROW(A2843)-2, 参照用!$J$12) + 3,1),
"")</f>
        <v>46050</v>
      </c>
      <c r="B2843" s="8" t="str">
        <f>IF(INDEX(中間シート!D$1:D$149,QUOTIENT(ROW(B2843)-2, 参照用!$J$12) + 3,1)&gt;0,
INDEX(中間シート!D$1:D$149,QUOTIENT(ROW(B2843)-2, 参照用!$J$12) + 3,1),
"")</f>
        <v>朝</v>
      </c>
      <c r="C2843" s="8" t="str">
        <f>INDEX(中間シート!$A$1:$AZ$149,MATCH(A2843&amp;B2843,中間シート!$A$1:$A$149,0),MATCH(C$1,中間シート!$A$2:$AZ$2,0))</f>
        <v/>
      </c>
      <c r="D2843" s="8" t="str">
        <f>INDEX(中間シート!$A$1:$AZ$149,MATCH($A2843&amp;$B2843,中間シート!$A$1:$A$149,0),MATCH(D$1,中間シート!$A$2:$AZ$2,0))</f>
        <v/>
      </c>
      <c r="E2843" t="str">
        <f>IF(
A2843="","",
VLOOKUP(MOD(ROW(A2843)-2, 参照用!$J$12) + 1,参照用!$N$1:$P$50,2,0)
)</f>
        <v>基礎指標</v>
      </c>
      <c r="F2843" t="str">
        <f xml:space="preserve">
IF(A2843="","",
VLOOKUP(MOD(ROW(A2843)-2, 参照用!$J$12) + 1,参照用!$N$1:$P$50,3,0)
)</f>
        <v>食事</v>
      </c>
      <c r="G2843">
        <f xml:space="preserve">
IF(A2843="","",
IFERROR(
INDEX(中間シート!$B:$CB,
MATCH(A2843&amp;B2843,中間シート!$A$1:$A$149,0),
MATCH(F2843,中間シート!$B$2:$CB$2,0)
),
"")
)</f>
        <v>0</v>
      </c>
      <c r="H2843">
        <f t="shared" si="132"/>
        <v>0</v>
      </c>
      <c r="I2843" t="str">
        <f t="shared" si="133"/>
        <v/>
      </c>
      <c r="J2843" t="str">
        <f xml:space="preserve">
_xlfn.SWITCH(E2843,
"良好サイン",H2843*VLOOKUP(F2843,参照用!$P$2:$Q$55,2,0),
"注意サイン",H2843*VLOOKUP(F2843,参照用!$P$2:$Q$55,2,0),
""
)</f>
        <v/>
      </c>
      <c r="K2843" s="20">
        <f t="shared" si="134"/>
        <v>60</v>
      </c>
    </row>
    <row r="2844" spans="1:11" x14ac:dyDescent="0.2">
      <c r="A2844" s="8">
        <f>IF(INDEX(中間シート!B$1:B$149,QUOTIENT(ROW(A2844)-2, 参照用!$J$12) + 3,1)&gt;0,
INDEX(中間シート!B$1:B$149,QUOTIENT(ROW(A2844)-2, 参照用!$J$12) + 3,1),
"")</f>
        <v>46050</v>
      </c>
      <c r="B2844" s="8" t="str">
        <f>IF(INDEX(中間シート!D$1:D$149,QUOTIENT(ROW(B2844)-2, 参照用!$J$12) + 3,1)&gt;0,
INDEX(中間シート!D$1:D$149,QUOTIENT(ROW(B2844)-2, 参照用!$J$12) + 3,1),
"")</f>
        <v>朝</v>
      </c>
      <c r="C2844" s="8" t="str">
        <f>INDEX(中間シート!$A$1:$AZ$149,MATCH(A2844&amp;B2844,中間シート!$A$1:$A$149,0),MATCH(C$1,中間シート!$A$2:$AZ$2,0))</f>
        <v/>
      </c>
      <c r="D2844" s="8" t="str">
        <f>INDEX(中間シート!$A$1:$AZ$149,MATCH($A2844&amp;$B2844,中間シート!$A$1:$A$149,0),MATCH(D$1,中間シート!$A$2:$AZ$2,0))</f>
        <v/>
      </c>
      <c r="E2844" t="str">
        <f>IF(
A2844="","",
VLOOKUP(MOD(ROW(A2844)-2, 参照用!$J$12) + 1,参照用!$N$1:$P$50,2,0)
)</f>
        <v>基礎指標</v>
      </c>
      <c r="F2844" t="str">
        <f xml:space="preserve">
IF(A2844="","",
VLOOKUP(MOD(ROW(A2844)-2, 参照用!$J$12) + 1,参照用!$N$1:$P$50,3,0)
)</f>
        <v>ストレス</v>
      </c>
      <c r="G2844">
        <f xml:space="preserve">
IF(A2844="","",
IFERROR(
INDEX(中間シート!$B:$CB,
MATCH(A2844&amp;B2844,中間シート!$A$1:$A$149,0),
MATCH(F2844,中間シート!$B$2:$CB$2,0)
),
"")
)</f>
        <v>0</v>
      </c>
      <c r="H2844">
        <f t="shared" si="132"/>
        <v>0</v>
      </c>
      <c r="I2844" t="str">
        <f t="shared" si="133"/>
        <v/>
      </c>
      <c r="J2844" t="str">
        <f xml:space="preserve">
_xlfn.SWITCH(E2844,
"良好サイン",H2844*VLOOKUP(F2844,参照用!$P$2:$Q$55,2,0),
"注意サイン",H2844*VLOOKUP(F2844,参照用!$P$2:$Q$55,2,0),
""
)</f>
        <v/>
      </c>
      <c r="K2844" s="20">
        <f t="shared" si="134"/>
        <v>60</v>
      </c>
    </row>
    <row r="2845" spans="1:11" x14ac:dyDescent="0.2">
      <c r="A2845" s="8">
        <f>IF(INDEX(中間シート!B$1:B$149,QUOTIENT(ROW(A2845)-2, 参照用!$J$12) + 3,1)&gt;0,
INDEX(中間シート!B$1:B$149,QUOTIENT(ROW(A2845)-2, 参照用!$J$12) + 3,1),
"")</f>
        <v>46050</v>
      </c>
      <c r="B2845" s="8" t="str">
        <f>IF(INDEX(中間シート!D$1:D$149,QUOTIENT(ROW(B2845)-2, 参照用!$J$12) + 3,1)&gt;0,
INDEX(中間シート!D$1:D$149,QUOTIENT(ROW(B2845)-2, 参照用!$J$12) + 3,1),
"")</f>
        <v>朝</v>
      </c>
      <c r="C2845" s="8" t="str">
        <f>INDEX(中間シート!$A$1:$AZ$149,MATCH(A2845&amp;B2845,中間シート!$A$1:$A$149,0),MATCH(C$1,中間シート!$A$2:$AZ$2,0))</f>
        <v/>
      </c>
      <c r="D2845" s="8" t="str">
        <f>INDEX(中間シート!$A$1:$AZ$149,MATCH($A2845&amp;$B2845,中間シート!$A$1:$A$149,0),MATCH(D$1,中間シート!$A$2:$AZ$2,0))</f>
        <v/>
      </c>
      <c r="E2845" t="str">
        <f>IF(
A2845="","",
VLOOKUP(MOD(ROW(A2845)-2, 参照用!$J$12) + 1,参照用!$N$1:$P$50,2,0)
)</f>
        <v>良好サイン</v>
      </c>
      <c r="F2845" t="str">
        <f xml:space="preserve">
IF(A2845="","",
VLOOKUP(MOD(ROW(A2845)-2, 参照用!$J$12) + 1,参照用!$N$1:$P$50,3,0)
)</f>
        <v>プラス思考</v>
      </c>
      <c r="G2845">
        <f xml:space="preserve">
IF(A2845="","",
IFERROR(
INDEX(中間シート!$B:$CB,
MATCH(A2845&amp;B2845,中間シート!$A$1:$A$149,0),
MATCH(F2845,中間シート!$B$2:$CB$2,0)
),
"")
)</f>
        <v>0</v>
      </c>
      <c r="H2845">
        <f t="shared" si="132"/>
        <v>0</v>
      </c>
      <c r="I2845" t="str">
        <f t="shared" si="133"/>
        <v/>
      </c>
      <c r="J2845">
        <f xml:space="preserve">
_xlfn.SWITCH(E2845,
"良好サイン",H2845*VLOOKUP(F2845,参照用!$P$2:$Q$55,2,0),
"注意サイン",H2845*VLOOKUP(F2845,参照用!$P$2:$Q$55,2,0),
""
)</f>
        <v>0</v>
      </c>
      <c r="K2845" s="20">
        <f t="shared" si="134"/>
        <v>60</v>
      </c>
    </row>
    <row r="2846" spans="1:11" x14ac:dyDescent="0.2">
      <c r="A2846" s="8">
        <f>IF(INDEX(中間シート!B$1:B$149,QUOTIENT(ROW(A2846)-2, 参照用!$J$12) + 3,1)&gt;0,
INDEX(中間シート!B$1:B$149,QUOTIENT(ROW(A2846)-2, 参照用!$J$12) + 3,1),
"")</f>
        <v>46050</v>
      </c>
      <c r="B2846" s="8" t="str">
        <f>IF(INDEX(中間シート!D$1:D$149,QUOTIENT(ROW(B2846)-2, 参照用!$J$12) + 3,1)&gt;0,
INDEX(中間シート!D$1:D$149,QUOTIENT(ROW(B2846)-2, 参照用!$J$12) + 3,1),
"")</f>
        <v>朝</v>
      </c>
      <c r="C2846" s="8" t="str">
        <f>INDEX(中間シート!$A$1:$AZ$149,MATCH(A2846&amp;B2846,中間シート!$A$1:$A$149,0),MATCH(C$1,中間シート!$A$2:$AZ$2,0))</f>
        <v/>
      </c>
      <c r="D2846" s="8" t="str">
        <f>INDEX(中間シート!$A$1:$AZ$149,MATCH($A2846&amp;$B2846,中間シート!$A$1:$A$149,0),MATCH(D$1,中間シート!$A$2:$AZ$2,0))</f>
        <v/>
      </c>
      <c r="E2846" t="str">
        <f>IF(
A2846="","",
VLOOKUP(MOD(ROW(A2846)-2, 参照用!$J$12) + 1,参照用!$N$1:$P$50,2,0)
)</f>
        <v>良好サイン</v>
      </c>
      <c r="F2846" t="str">
        <f xml:space="preserve">
IF(A2846="","",
VLOOKUP(MOD(ROW(A2846)-2, 参照用!$J$12) + 1,参照用!$N$1:$P$50,3,0)
)</f>
        <v>元気</v>
      </c>
      <c r="G2846">
        <f xml:space="preserve">
IF(A2846="","",
IFERROR(
INDEX(中間シート!$B:$CB,
MATCH(A2846&amp;B2846,中間シート!$A$1:$A$149,0),
MATCH(F2846,中間シート!$B$2:$CB$2,0)
),
"")
)</f>
        <v>0</v>
      </c>
      <c r="H2846">
        <f t="shared" si="132"/>
        <v>0</v>
      </c>
      <c r="I2846" t="str">
        <f t="shared" si="133"/>
        <v/>
      </c>
      <c r="J2846">
        <f xml:space="preserve">
_xlfn.SWITCH(E2846,
"良好サイン",H2846*VLOOKUP(F2846,参照用!$P$2:$Q$55,2,0),
"注意サイン",H2846*VLOOKUP(F2846,参照用!$P$2:$Q$55,2,0),
""
)</f>
        <v>0</v>
      </c>
      <c r="K2846" s="20">
        <f t="shared" si="134"/>
        <v>60</v>
      </c>
    </row>
    <row r="2847" spans="1:11" x14ac:dyDescent="0.2">
      <c r="A2847" s="8">
        <f>IF(INDEX(中間シート!B$1:B$149,QUOTIENT(ROW(A2847)-2, 参照用!$J$12) + 3,1)&gt;0,
INDEX(中間シート!B$1:B$149,QUOTIENT(ROW(A2847)-2, 参照用!$J$12) + 3,1),
"")</f>
        <v>46050</v>
      </c>
      <c r="B2847" s="8" t="str">
        <f>IF(INDEX(中間シート!D$1:D$149,QUOTIENT(ROW(B2847)-2, 参照用!$J$12) + 3,1)&gt;0,
INDEX(中間シート!D$1:D$149,QUOTIENT(ROW(B2847)-2, 参照用!$J$12) + 3,1),
"")</f>
        <v>朝</v>
      </c>
      <c r="C2847" s="8" t="str">
        <f>INDEX(中間シート!$A$1:$AZ$149,MATCH(A2847&amp;B2847,中間シート!$A$1:$A$149,0),MATCH(C$1,中間シート!$A$2:$AZ$2,0))</f>
        <v/>
      </c>
      <c r="D2847" s="8" t="str">
        <f>INDEX(中間シート!$A$1:$AZ$149,MATCH($A2847&amp;$B2847,中間シート!$A$1:$A$149,0),MATCH(D$1,中間シート!$A$2:$AZ$2,0))</f>
        <v/>
      </c>
      <c r="E2847" t="str">
        <f>IF(
A2847="","",
VLOOKUP(MOD(ROW(A2847)-2, 参照用!$J$12) + 1,参照用!$N$1:$P$50,2,0)
)</f>
        <v>良好サイン</v>
      </c>
      <c r="F2847" t="str">
        <f xml:space="preserve">
IF(A2847="","",
VLOOKUP(MOD(ROW(A2847)-2, 参照用!$J$12) + 1,参照用!$N$1:$P$50,3,0)
)</f>
        <v>やる気あり</v>
      </c>
      <c r="G2847">
        <f xml:space="preserve">
IF(A2847="","",
IFERROR(
INDEX(中間シート!$B:$CB,
MATCH(A2847&amp;B2847,中間シート!$A$1:$A$149,0),
MATCH(F2847,中間シート!$B$2:$CB$2,0)
),
"")
)</f>
        <v>0</v>
      </c>
      <c r="H2847">
        <f t="shared" si="132"/>
        <v>0</v>
      </c>
      <c r="I2847" t="str">
        <f t="shared" si="133"/>
        <v/>
      </c>
      <c r="J2847">
        <f xml:space="preserve">
_xlfn.SWITCH(E2847,
"良好サイン",H2847*VLOOKUP(F2847,参照用!$P$2:$Q$55,2,0),
"注意サイン",H2847*VLOOKUP(F2847,参照用!$P$2:$Q$55,2,0),
""
)</f>
        <v>0</v>
      </c>
      <c r="K2847" s="20">
        <f t="shared" si="134"/>
        <v>60</v>
      </c>
    </row>
    <row r="2848" spans="1:11" x14ac:dyDescent="0.2">
      <c r="A2848" s="8">
        <f>IF(INDEX(中間シート!B$1:B$149,QUOTIENT(ROW(A2848)-2, 参照用!$J$12) + 3,1)&gt;0,
INDEX(中間シート!B$1:B$149,QUOTIENT(ROW(A2848)-2, 参照用!$J$12) + 3,1),
"")</f>
        <v>46050</v>
      </c>
      <c r="B2848" s="8" t="str">
        <f>IF(INDEX(中間シート!D$1:D$149,QUOTIENT(ROW(B2848)-2, 参照用!$J$12) + 3,1)&gt;0,
INDEX(中間シート!D$1:D$149,QUOTIENT(ROW(B2848)-2, 参照用!$J$12) + 3,1),
"")</f>
        <v>朝</v>
      </c>
      <c r="C2848" s="8" t="str">
        <f>INDEX(中間シート!$A$1:$AZ$149,MATCH(A2848&amp;B2848,中間シート!$A$1:$A$149,0),MATCH(C$1,中間シート!$A$2:$AZ$2,0))</f>
        <v/>
      </c>
      <c r="D2848" s="8" t="str">
        <f>INDEX(中間シート!$A$1:$AZ$149,MATCH($A2848&amp;$B2848,中間シート!$A$1:$A$149,0),MATCH(D$1,中間シート!$A$2:$AZ$2,0))</f>
        <v/>
      </c>
      <c r="E2848" t="str">
        <f>IF(
A2848="","",
VLOOKUP(MOD(ROW(A2848)-2, 参照用!$J$12) + 1,参照用!$N$1:$P$50,2,0)
)</f>
        <v>良好サイン</v>
      </c>
      <c r="F2848" t="str">
        <f xml:space="preserve">
IF(A2848="","",
VLOOKUP(MOD(ROW(A2848)-2, 参照用!$J$12) + 1,参照用!$N$1:$P$50,3,0)
)</f>
        <v>心に余裕</v>
      </c>
      <c r="G2848">
        <f xml:space="preserve">
IF(A2848="","",
IFERROR(
INDEX(中間シート!$B:$CB,
MATCH(A2848&amp;B2848,中間シート!$A$1:$A$149,0),
MATCH(F2848,中間シート!$B$2:$CB$2,0)
),
"")
)</f>
        <v>0</v>
      </c>
      <c r="H2848">
        <f t="shared" si="132"/>
        <v>0</v>
      </c>
      <c r="I2848" t="str">
        <f t="shared" si="133"/>
        <v/>
      </c>
      <c r="J2848">
        <f xml:space="preserve">
_xlfn.SWITCH(E2848,
"良好サイン",H2848*VLOOKUP(F2848,参照用!$P$2:$Q$55,2,0),
"注意サイン",H2848*VLOOKUP(F2848,参照用!$P$2:$Q$55,2,0),
""
)</f>
        <v>0</v>
      </c>
      <c r="K2848" s="20">
        <f t="shared" si="134"/>
        <v>60</v>
      </c>
    </row>
    <row r="2849" spans="1:11" x14ac:dyDescent="0.2">
      <c r="A2849" s="8">
        <f>IF(INDEX(中間シート!B$1:B$149,QUOTIENT(ROW(A2849)-2, 参照用!$J$12) + 3,1)&gt;0,
INDEX(中間シート!B$1:B$149,QUOTIENT(ROW(A2849)-2, 参照用!$J$12) + 3,1),
"")</f>
        <v>46050</v>
      </c>
      <c r="B2849" s="8" t="str">
        <f>IF(INDEX(中間シート!D$1:D$149,QUOTIENT(ROW(B2849)-2, 参照用!$J$12) + 3,1)&gt;0,
INDEX(中間シート!D$1:D$149,QUOTIENT(ROW(B2849)-2, 参照用!$J$12) + 3,1),
"")</f>
        <v>朝</v>
      </c>
      <c r="C2849" s="8" t="str">
        <f>INDEX(中間シート!$A$1:$AZ$149,MATCH(A2849&amp;B2849,中間シート!$A$1:$A$149,0),MATCH(C$1,中間シート!$A$2:$AZ$2,0))</f>
        <v/>
      </c>
      <c r="D2849" s="8" t="str">
        <f>INDEX(中間シート!$A$1:$AZ$149,MATCH($A2849&amp;$B2849,中間シート!$A$1:$A$149,0),MATCH(D$1,中間シート!$A$2:$AZ$2,0))</f>
        <v/>
      </c>
      <c r="E2849" t="str">
        <f>IF(
A2849="","",
VLOOKUP(MOD(ROW(A2849)-2, 参照用!$J$12) + 1,参照用!$N$1:$P$50,2,0)
)</f>
        <v>良好サイン</v>
      </c>
      <c r="F2849" t="str">
        <f xml:space="preserve">
IF(A2849="","",
VLOOKUP(MOD(ROW(A2849)-2, 参照用!$J$12) + 1,参照用!$N$1:$P$50,3,0)
)</f>
        <v>イキイキ</v>
      </c>
      <c r="G2849">
        <f xml:space="preserve">
IF(A2849="","",
IFERROR(
INDEX(中間シート!$B:$CB,
MATCH(A2849&amp;B2849,中間シート!$A$1:$A$149,0),
MATCH(F2849,中間シート!$B$2:$CB$2,0)
),
"")
)</f>
        <v>0</v>
      </c>
      <c r="H2849">
        <f t="shared" si="132"/>
        <v>0</v>
      </c>
      <c r="I2849" t="str">
        <f t="shared" si="133"/>
        <v/>
      </c>
      <c r="J2849">
        <f xml:space="preserve">
_xlfn.SWITCH(E2849,
"良好サイン",H2849*VLOOKUP(F2849,参照用!$P$2:$Q$55,2,0),
"注意サイン",H2849*VLOOKUP(F2849,参照用!$P$2:$Q$55,2,0),
""
)</f>
        <v>0</v>
      </c>
      <c r="K2849" s="20">
        <f t="shared" si="134"/>
        <v>60</v>
      </c>
    </row>
    <row r="2850" spans="1:11" x14ac:dyDescent="0.2">
      <c r="A2850" s="8">
        <f>IF(INDEX(中間シート!B$1:B$149,QUOTIENT(ROW(A2850)-2, 参照用!$J$12) + 3,1)&gt;0,
INDEX(中間シート!B$1:B$149,QUOTIENT(ROW(A2850)-2, 参照用!$J$12) + 3,1),
"")</f>
        <v>46050</v>
      </c>
      <c r="B2850" s="8" t="str">
        <f>IF(INDEX(中間シート!D$1:D$149,QUOTIENT(ROW(B2850)-2, 参照用!$J$12) + 3,1)&gt;0,
INDEX(中間シート!D$1:D$149,QUOTIENT(ROW(B2850)-2, 参照用!$J$12) + 3,1),
"")</f>
        <v>朝</v>
      </c>
      <c r="C2850" s="8" t="str">
        <f>INDEX(中間シート!$A$1:$AZ$149,MATCH(A2850&amp;B2850,中間シート!$A$1:$A$149,0),MATCH(C$1,中間シート!$A$2:$AZ$2,0))</f>
        <v/>
      </c>
      <c r="D2850" s="8" t="str">
        <f>INDEX(中間シート!$A$1:$AZ$149,MATCH($A2850&amp;$B2850,中間シート!$A$1:$A$149,0),MATCH(D$1,中間シート!$A$2:$AZ$2,0))</f>
        <v/>
      </c>
      <c r="E2850" t="str">
        <f>IF(
A2850="","",
VLOOKUP(MOD(ROW(A2850)-2, 参照用!$J$12) + 1,参照用!$N$1:$P$50,2,0)
)</f>
        <v>良好サイン</v>
      </c>
      <c r="F2850" t="str">
        <f xml:space="preserve">
IF(A2850="","",
VLOOKUP(MOD(ROW(A2850)-2, 参照用!$J$12) + 1,参照用!$N$1:$P$50,3,0)
)</f>
        <v>活動的</v>
      </c>
      <c r="G2850">
        <f xml:space="preserve">
IF(A2850="","",
IFERROR(
INDEX(中間シート!$B:$CB,
MATCH(A2850&amp;B2850,中間シート!$A$1:$A$149,0),
MATCH(F2850,中間シート!$B$2:$CB$2,0)
),
"")
)</f>
        <v>0</v>
      </c>
      <c r="H2850">
        <f t="shared" si="132"/>
        <v>0</v>
      </c>
      <c r="I2850" t="str">
        <f t="shared" si="133"/>
        <v/>
      </c>
      <c r="J2850">
        <f xml:space="preserve">
_xlfn.SWITCH(E2850,
"良好サイン",H2850*VLOOKUP(F2850,参照用!$P$2:$Q$55,2,0),
"注意サイン",H2850*VLOOKUP(F2850,参照用!$P$2:$Q$55,2,0),
""
)</f>
        <v>0</v>
      </c>
      <c r="K2850" s="20">
        <f t="shared" si="134"/>
        <v>60</v>
      </c>
    </row>
    <row r="2851" spans="1:11" x14ac:dyDescent="0.2">
      <c r="A2851" s="8">
        <f>IF(INDEX(中間シート!B$1:B$149,QUOTIENT(ROW(A2851)-2, 参照用!$J$12) + 3,1)&gt;0,
INDEX(中間シート!B$1:B$149,QUOTIENT(ROW(A2851)-2, 参照用!$J$12) + 3,1),
"")</f>
        <v>46050</v>
      </c>
      <c r="B2851" s="8" t="str">
        <f>IF(INDEX(中間シート!D$1:D$149,QUOTIENT(ROW(B2851)-2, 参照用!$J$12) + 3,1)&gt;0,
INDEX(中間シート!D$1:D$149,QUOTIENT(ROW(B2851)-2, 参照用!$J$12) + 3,1),
"")</f>
        <v>朝</v>
      </c>
      <c r="C2851" s="8" t="str">
        <f>INDEX(中間シート!$A$1:$AZ$149,MATCH(A2851&amp;B2851,中間シート!$A$1:$A$149,0),MATCH(C$1,中間シート!$A$2:$AZ$2,0))</f>
        <v/>
      </c>
      <c r="D2851" s="8" t="str">
        <f>INDEX(中間シート!$A$1:$AZ$149,MATCH($A2851&amp;$B2851,中間シート!$A$1:$A$149,0),MATCH(D$1,中間シート!$A$2:$AZ$2,0))</f>
        <v/>
      </c>
      <c r="E2851" t="str">
        <f>IF(
A2851="","",
VLOOKUP(MOD(ROW(A2851)-2, 参照用!$J$12) + 1,参照用!$N$1:$P$50,2,0)
)</f>
        <v>注意サイン</v>
      </c>
      <c r="F2851" t="str">
        <f xml:space="preserve">
IF(A2851="","",
VLOOKUP(MOD(ROW(A2851)-2, 参照用!$J$12) + 1,参照用!$N$1:$P$50,3,0)
)</f>
        <v>ため息が増加</v>
      </c>
      <c r="G2851">
        <f xml:space="preserve">
IF(A2851="","",
IFERROR(
INDEX(中間シート!$B:$CB,
MATCH(A2851&amp;B2851,中間シート!$A$1:$A$149,0),
MATCH(F2851,中間シート!$B$2:$CB$2,0)
),
"")
)</f>
        <v>0</v>
      </c>
      <c r="H2851">
        <f t="shared" si="132"/>
        <v>0</v>
      </c>
      <c r="I2851" t="str">
        <f t="shared" si="133"/>
        <v/>
      </c>
      <c r="J2851">
        <f xml:space="preserve">
_xlfn.SWITCH(E2851,
"良好サイン",H2851*VLOOKUP(F2851,参照用!$P$2:$Q$55,2,0),
"注意サイン",H2851*VLOOKUP(F2851,参照用!$P$2:$Q$55,2,0),
""
)</f>
        <v>0</v>
      </c>
      <c r="K2851" s="20">
        <f t="shared" si="134"/>
        <v>60</v>
      </c>
    </row>
    <row r="2852" spans="1:11" x14ac:dyDescent="0.2">
      <c r="A2852" s="8">
        <f>IF(INDEX(中間シート!B$1:B$149,QUOTIENT(ROW(A2852)-2, 参照用!$J$12) + 3,1)&gt;0,
INDEX(中間シート!B$1:B$149,QUOTIENT(ROW(A2852)-2, 参照用!$J$12) + 3,1),
"")</f>
        <v>46050</v>
      </c>
      <c r="B2852" s="8" t="str">
        <f>IF(INDEX(中間シート!D$1:D$149,QUOTIENT(ROW(B2852)-2, 参照用!$J$12) + 3,1)&gt;0,
INDEX(中間シート!D$1:D$149,QUOTIENT(ROW(B2852)-2, 参照用!$J$12) + 3,1),
"")</f>
        <v>朝</v>
      </c>
      <c r="C2852" s="8" t="str">
        <f>INDEX(中間シート!$A$1:$AZ$149,MATCH(A2852&amp;B2852,中間シート!$A$1:$A$149,0),MATCH(C$1,中間シート!$A$2:$AZ$2,0))</f>
        <v/>
      </c>
      <c r="D2852" s="8" t="str">
        <f>INDEX(中間シート!$A$1:$AZ$149,MATCH($A2852&amp;$B2852,中間シート!$A$1:$A$149,0),MATCH(D$1,中間シート!$A$2:$AZ$2,0))</f>
        <v/>
      </c>
      <c r="E2852" t="str">
        <f>IF(
A2852="","",
VLOOKUP(MOD(ROW(A2852)-2, 参照用!$J$12) + 1,参照用!$N$1:$P$50,2,0)
)</f>
        <v>注意サイン</v>
      </c>
      <c r="F2852" t="str">
        <f xml:space="preserve">
IF(A2852="","",
VLOOKUP(MOD(ROW(A2852)-2, 参照用!$J$12) + 1,参照用!$N$1:$P$50,3,0)
)</f>
        <v>もやもや</v>
      </c>
      <c r="G2852">
        <f xml:space="preserve">
IF(A2852="","",
IFERROR(
INDEX(中間シート!$B:$CB,
MATCH(A2852&amp;B2852,中間シート!$A$1:$A$149,0),
MATCH(F2852,中間シート!$B$2:$CB$2,0)
),
"")
)</f>
        <v>0</v>
      </c>
      <c r="H2852">
        <f t="shared" si="132"/>
        <v>0</v>
      </c>
      <c r="I2852" t="str">
        <f t="shared" si="133"/>
        <v/>
      </c>
      <c r="J2852">
        <f xml:space="preserve">
_xlfn.SWITCH(E2852,
"良好サイン",H2852*VLOOKUP(F2852,参照用!$P$2:$Q$55,2,0),
"注意サイン",H2852*VLOOKUP(F2852,参照用!$P$2:$Q$55,2,0),
""
)</f>
        <v>0</v>
      </c>
      <c r="K2852" s="20">
        <f t="shared" si="134"/>
        <v>60</v>
      </c>
    </row>
    <row r="2853" spans="1:11" x14ac:dyDescent="0.2">
      <c r="A2853" s="8">
        <f>IF(INDEX(中間シート!B$1:B$149,QUOTIENT(ROW(A2853)-2, 参照用!$J$12) + 3,1)&gt;0,
INDEX(中間シート!B$1:B$149,QUOTIENT(ROW(A2853)-2, 参照用!$J$12) + 3,1),
"")</f>
        <v>46050</v>
      </c>
      <c r="B2853" s="8" t="str">
        <f>IF(INDEX(中間シート!D$1:D$149,QUOTIENT(ROW(B2853)-2, 参照用!$J$12) + 3,1)&gt;0,
INDEX(中間シート!D$1:D$149,QUOTIENT(ROW(B2853)-2, 参照用!$J$12) + 3,1),
"")</f>
        <v>朝</v>
      </c>
      <c r="C2853" s="8" t="str">
        <f>INDEX(中間シート!$A$1:$AZ$149,MATCH(A2853&amp;B2853,中間シート!$A$1:$A$149,0),MATCH(C$1,中間シート!$A$2:$AZ$2,0))</f>
        <v/>
      </c>
      <c r="D2853" s="8" t="str">
        <f>INDEX(中間シート!$A$1:$AZ$149,MATCH($A2853&amp;$B2853,中間シート!$A$1:$A$149,0),MATCH(D$1,中間シート!$A$2:$AZ$2,0))</f>
        <v/>
      </c>
      <c r="E2853" t="str">
        <f>IF(
A2853="","",
VLOOKUP(MOD(ROW(A2853)-2, 参照用!$J$12) + 1,参照用!$N$1:$P$50,2,0)
)</f>
        <v>注意サイン</v>
      </c>
      <c r="F2853" t="str">
        <f xml:space="preserve">
IF(A2853="","",
VLOOKUP(MOD(ROW(A2853)-2, 参照用!$J$12) + 1,参照用!$N$1:$P$50,3,0)
)</f>
        <v>だるい</v>
      </c>
      <c r="G2853">
        <f xml:space="preserve">
IF(A2853="","",
IFERROR(
INDEX(中間シート!$B:$CB,
MATCH(A2853&amp;B2853,中間シート!$A$1:$A$149,0),
MATCH(F2853,中間シート!$B$2:$CB$2,0)
),
"")
)</f>
        <v>0</v>
      </c>
      <c r="H2853">
        <f t="shared" si="132"/>
        <v>0</v>
      </c>
      <c r="I2853" t="str">
        <f t="shared" si="133"/>
        <v/>
      </c>
      <c r="J2853">
        <f xml:space="preserve">
_xlfn.SWITCH(E2853,
"良好サイン",H2853*VLOOKUP(F2853,参照用!$P$2:$Q$55,2,0),
"注意サイン",H2853*VLOOKUP(F2853,参照用!$P$2:$Q$55,2,0),
""
)</f>
        <v>0</v>
      </c>
      <c r="K2853" s="20">
        <f t="shared" si="134"/>
        <v>60</v>
      </c>
    </row>
    <row r="2854" spans="1:11" x14ac:dyDescent="0.2">
      <c r="A2854" s="8">
        <f>IF(INDEX(中間シート!B$1:B$149,QUOTIENT(ROW(A2854)-2, 参照用!$J$12) + 3,1)&gt;0,
INDEX(中間シート!B$1:B$149,QUOTIENT(ROW(A2854)-2, 参照用!$J$12) + 3,1),
"")</f>
        <v>46050</v>
      </c>
      <c r="B2854" s="8" t="str">
        <f>IF(INDEX(中間シート!D$1:D$149,QUOTIENT(ROW(B2854)-2, 参照用!$J$12) + 3,1)&gt;0,
INDEX(中間シート!D$1:D$149,QUOTIENT(ROW(B2854)-2, 参照用!$J$12) + 3,1),
"")</f>
        <v>朝</v>
      </c>
      <c r="C2854" s="8" t="str">
        <f>INDEX(中間シート!$A$1:$AZ$149,MATCH(A2854&amp;B2854,中間シート!$A$1:$A$149,0),MATCH(C$1,中間シート!$A$2:$AZ$2,0))</f>
        <v/>
      </c>
      <c r="D2854" s="8" t="str">
        <f>INDEX(中間シート!$A$1:$AZ$149,MATCH($A2854&amp;$B2854,中間シート!$A$1:$A$149,0),MATCH(D$1,中間シート!$A$2:$AZ$2,0))</f>
        <v/>
      </c>
      <c r="E2854" t="str">
        <f>IF(
A2854="","",
VLOOKUP(MOD(ROW(A2854)-2, 参照用!$J$12) + 1,参照用!$N$1:$P$50,2,0)
)</f>
        <v>注意サイン</v>
      </c>
      <c r="F2854" t="str">
        <f xml:space="preserve">
IF(A2854="","",
VLOOKUP(MOD(ROW(A2854)-2, 参照用!$J$12) + 1,参照用!$N$1:$P$50,3,0)
)</f>
        <v>ぼーっとする</v>
      </c>
      <c r="G2854">
        <f xml:space="preserve">
IF(A2854="","",
IFERROR(
INDEX(中間シート!$B:$CB,
MATCH(A2854&amp;B2854,中間シート!$A$1:$A$149,0),
MATCH(F2854,中間シート!$B$2:$CB$2,0)
),
"")
)</f>
        <v>0</v>
      </c>
      <c r="H2854">
        <f t="shared" si="132"/>
        <v>0</v>
      </c>
      <c r="I2854" t="str">
        <f t="shared" si="133"/>
        <v/>
      </c>
      <c r="J2854">
        <f xml:space="preserve">
_xlfn.SWITCH(E2854,
"良好サイン",H2854*VLOOKUP(F2854,参照用!$P$2:$Q$55,2,0),
"注意サイン",H2854*VLOOKUP(F2854,参照用!$P$2:$Q$55,2,0),
""
)</f>
        <v>0</v>
      </c>
      <c r="K2854" s="20">
        <f t="shared" si="134"/>
        <v>60</v>
      </c>
    </row>
    <row r="2855" spans="1:11" x14ac:dyDescent="0.2">
      <c r="A2855" s="8">
        <f>IF(INDEX(中間シート!B$1:B$149,QUOTIENT(ROW(A2855)-2, 参照用!$J$12) + 3,1)&gt;0,
INDEX(中間シート!B$1:B$149,QUOTIENT(ROW(A2855)-2, 参照用!$J$12) + 3,1),
"")</f>
        <v>46050</v>
      </c>
      <c r="B2855" s="8" t="str">
        <f>IF(INDEX(中間シート!D$1:D$149,QUOTIENT(ROW(B2855)-2, 参照用!$J$12) + 3,1)&gt;0,
INDEX(中間シート!D$1:D$149,QUOTIENT(ROW(B2855)-2, 参照用!$J$12) + 3,1),
"")</f>
        <v>朝</v>
      </c>
      <c r="C2855" s="8" t="str">
        <f>INDEX(中間シート!$A$1:$AZ$149,MATCH(A2855&amp;B2855,中間シート!$A$1:$A$149,0),MATCH(C$1,中間シート!$A$2:$AZ$2,0))</f>
        <v/>
      </c>
      <c r="D2855" s="8" t="str">
        <f>INDEX(中間シート!$A$1:$AZ$149,MATCH($A2855&amp;$B2855,中間シート!$A$1:$A$149,0),MATCH(D$1,中間シート!$A$2:$AZ$2,0))</f>
        <v/>
      </c>
      <c r="E2855" t="str">
        <f>IF(
A2855="","",
VLOOKUP(MOD(ROW(A2855)-2, 参照用!$J$12) + 1,参照用!$N$1:$P$50,2,0)
)</f>
        <v>注意サイン</v>
      </c>
      <c r="F2855" t="str">
        <f xml:space="preserve">
IF(A2855="","",
VLOOKUP(MOD(ROW(A2855)-2, 参照用!$J$12) + 1,参照用!$N$1:$P$50,3,0)
)</f>
        <v>協調性が低下</v>
      </c>
      <c r="G2855">
        <f xml:space="preserve">
IF(A2855="","",
IFERROR(
INDEX(中間シート!$B:$CB,
MATCH(A2855&amp;B2855,中間シート!$A$1:$A$149,0),
MATCH(F2855,中間シート!$B$2:$CB$2,0)
),
"")
)</f>
        <v>0</v>
      </c>
      <c r="H2855">
        <f t="shared" si="132"/>
        <v>0</v>
      </c>
      <c r="I2855" t="str">
        <f t="shared" si="133"/>
        <v/>
      </c>
      <c r="J2855">
        <f xml:space="preserve">
_xlfn.SWITCH(E2855,
"良好サイン",H2855*VLOOKUP(F2855,参照用!$P$2:$Q$55,2,0),
"注意サイン",H2855*VLOOKUP(F2855,参照用!$P$2:$Q$55,2,0),
""
)</f>
        <v>0</v>
      </c>
      <c r="K2855" s="20">
        <f t="shared" si="134"/>
        <v>60</v>
      </c>
    </row>
    <row r="2856" spans="1:11" x14ac:dyDescent="0.2">
      <c r="A2856" s="8">
        <f>IF(INDEX(中間シート!B$1:B$149,QUOTIENT(ROW(A2856)-2, 参照用!$J$12) + 3,1)&gt;0,
INDEX(中間シート!B$1:B$149,QUOTIENT(ROW(A2856)-2, 参照用!$J$12) + 3,1),
"")</f>
        <v>46050</v>
      </c>
      <c r="B2856" s="8" t="str">
        <f>IF(INDEX(中間シート!D$1:D$149,QUOTIENT(ROW(B2856)-2, 参照用!$J$12) + 3,1)&gt;0,
INDEX(中間シート!D$1:D$149,QUOTIENT(ROW(B2856)-2, 参照用!$J$12) + 3,1),
"")</f>
        <v>朝</v>
      </c>
      <c r="C2856" s="8" t="str">
        <f>INDEX(中間シート!$A$1:$AZ$149,MATCH(A2856&amp;B2856,中間シート!$A$1:$A$149,0),MATCH(C$1,中間シート!$A$2:$AZ$2,0))</f>
        <v/>
      </c>
      <c r="D2856" s="8" t="str">
        <f>INDEX(中間シート!$A$1:$AZ$149,MATCH($A2856&amp;$B2856,中間シート!$A$1:$A$149,0),MATCH(D$1,中間シート!$A$2:$AZ$2,0))</f>
        <v/>
      </c>
      <c r="E2856" t="str">
        <f>IF(
A2856="","",
VLOOKUP(MOD(ROW(A2856)-2, 参照用!$J$12) + 1,参照用!$N$1:$P$50,2,0)
)</f>
        <v>注意サイン</v>
      </c>
      <c r="F2856" t="str">
        <f xml:space="preserve">
IF(A2856="","",
VLOOKUP(MOD(ROW(A2856)-2, 参照用!$J$12) + 1,参照用!$N$1:$P$50,3,0)
)</f>
        <v>憂鬱</v>
      </c>
      <c r="G2856">
        <f xml:space="preserve">
IF(A2856="","",
IFERROR(
INDEX(中間シート!$B:$CB,
MATCH(A2856&amp;B2856,中間シート!$A$1:$A$149,0),
MATCH(F2856,中間シート!$B$2:$CB$2,0)
),
"")
)</f>
        <v>0</v>
      </c>
      <c r="H2856">
        <f t="shared" si="132"/>
        <v>0</v>
      </c>
      <c r="I2856" t="str">
        <f t="shared" si="133"/>
        <v/>
      </c>
      <c r="J2856">
        <f xml:space="preserve">
_xlfn.SWITCH(E2856,
"良好サイン",H2856*VLOOKUP(F2856,参照用!$P$2:$Q$55,2,0),
"注意サイン",H2856*VLOOKUP(F2856,参照用!$P$2:$Q$55,2,0),
""
)</f>
        <v>0</v>
      </c>
      <c r="K2856" s="20">
        <f t="shared" si="134"/>
        <v>60</v>
      </c>
    </row>
    <row r="2857" spans="1:11" x14ac:dyDescent="0.2">
      <c r="A2857" s="8">
        <f>IF(INDEX(中間シート!B$1:B$149,QUOTIENT(ROW(A2857)-2, 参照用!$J$12) + 3,1)&gt;0,
INDEX(中間シート!B$1:B$149,QUOTIENT(ROW(A2857)-2, 参照用!$J$12) + 3,1),
"")</f>
        <v>46050</v>
      </c>
      <c r="B2857" s="8" t="str">
        <f>IF(INDEX(中間シート!D$1:D$149,QUOTIENT(ROW(B2857)-2, 参照用!$J$12) + 3,1)&gt;0,
INDEX(中間シート!D$1:D$149,QUOTIENT(ROW(B2857)-2, 参照用!$J$12) + 3,1),
"")</f>
        <v>朝</v>
      </c>
      <c r="C2857" s="8" t="str">
        <f>INDEX(中間シート!$A$1:$AZ$149,MATCH(A2857&amp;B2857,中間シート!$A$1:$A$149,0),MATCH(C$1,中間シート!$A$2:$AZ$2,0))</f>
        <v/>
      </c>
      <c r="D2857" s="8" t="str">
        <f>INDEX(中間シート!$A$1:$AZ$149,MATCH($A2857&amp;$B2857,中間シート!$A$1:$A$149,0),MATCH(D$1,中間シート!$A$2:$AZ$2,0))</f>
        <v/>
      </c>
      <c r="E2857" t="str">
        <f>IF(
A2857="","",
VLOOKUP(MOD(ROW(A2857)-2, 参照用!$J$12) + 1,参照用!$N$1:$P$50,2,0)
)</f>
        <v>注意サイン</v>
      </c>
      <c r="F2857" t="str">
        <f xml:space="preserve">
IF(A2857="","",
VLOOKUP(MOD(ROW(A2857)-2, 参照用!$J$12) + 1,参照用!$N$1:$P$50,3,0)
)</f>
        <v>やる気が無い</v>
      </c>
      <c r="G2857">
        <f xml:space="preserve">
IF(A2857="","",
IFERROR(
INDEX(中間シート!$B:$CB,
MATCH(A2857&amp;B2857,中間シート!$A$1:$A$149,0),
MATCH(F2857,中間シート!$B$2:$CB$2,0)
),
"")
)</f>
        <v>0</v>
      </c>
      <c r="H2857">
        <f t="shared" si="132"/>
        <v>0</v>
      </c>
      <c r="I2857" t="str">
        <f t="shared" si="133"/>
        <v/>
      </c>
      <c r="J2857">
        <f xml:space="preserve">
_xlfn.SWITCH(E2857,
"良好サイン",H2857*VLOOKUP(F2857,参照用!$P$2:$Q$55,2,0),
"注意サイン",H2857*VLOOKUP(F2857,参照用!$P$2:$Q$55,2,0),
""
)</f>
        <v>0</v>
      </c>
      <c r="K2857" s="20">
        <f t="shared" si="134"/>
        <v>60</v>
      </c>
    </row>
    <row r="2858" spans="1:11" x14ac:dyDescent="0.2">
      <c r="A2858" s="8">
        <f>IF(INDEX(中間シート!B$1:B$149,QUOTIENT(ROW(A2858)-2, 参照用!$J$12) + 3,1)&gt;0,
INDEX(中間シート!B$1:B$149,QUOTIENT(ROW(A2858)-2, 参照用!$J$12) + 3,1),
"")</f>
        <v>46050</v>
      </c>
      <c r="B2858" s="8" t="str">
        <f>IF(INDEX(中間シート!D$1:D$149,QUOTIENT(ROW(B2858)-2, 参照用!$J$12) + 3,1)&gt;0,
INDEX(中間シート!D$1:D$149,QUOTIENT(ROW(B2858)-2, 参照用!$J$12) + 3,1),
"")</f>
        <v>朝</v>
      </c>
      <c r="C2858" s="8" t="str">
        <f>INDEX(中間シート!$A$1:$AZ$149,MATCH(A2858&amp;B2858,中間シート!$A$1:$A$149,0),MATCH(C$1,中間シート!$A$2:$AZ$2,0))</f>
        <v/>
      </c>
      <c r="D2858" s="8" t="str">
        <f>INDEX(中間シート!$A$1:$AZ$149,MATCH($A2858&amp;$B2858,中間シート!$A$1:$A$149,0),MATCH(D$1,中間シート!$A$2:$AZ$2,0))</f>
        <v/>
      </c>
      <c r="E2858" t="str">
        <f>IF(
A2858="","",
VLOOKUP(MOD(ROW(A2858)-2, 参照用!$J$12) + 1,参照用!$N$1:$P$50,2,0)
)</f>
        <v>注意サイン</v>
      </c>
      <c r="F2858" t="str">
        <f xml:space="preserve">
IF(A2858="","",
VLOOKUP(MOD(ROW(A2858)-2, 参照用!$J$12) + 1,参照用!$N$1:$P$50,3,0)
)</f>
        <v>物忘れ</v>
      </c>
      <c r="G2858">
        <f xml:space="preserve">
IF(A2858="","",
IFERROR(
INDEX(中間シート!$B:$CB,
MATCH(A2858&amp;B2858,中間シート!$A$1:$A$149,0),
MATCH(F2858,中間シート!$B$2:$CB$2,0)
),
"")
)</f>
        <v>0</v>
      </c>
      <c r="H2858">
        <f t="shared" si="132"/>
        <v>0</v>
      </c>
      <c r="I2858" t="str">
        <f t="shared" si="133"/>
        <v/>
      </c>
      <c r="J2858">
        <f xml:space="preserve">
_xlfn.SWITCH(E2858,
"良好サイン",H2858*VLOOKUP(F2858,参照用!$P$2:$Q$55,2,0),
"注意サイン",H2858*VLOOKUP(F2858,参照用!$P$2:$Q$55,2,0),
""
)</f>
        <v>0</v>
      </c>
      <c r="K2858" s="20">
        <f t="shared" si="134"/>
        <v>60</v>
      </c>
    </row>
    <row r="2859" spans="1:11" x14ac:dyDescent="0.2">
      <c r="A2859" s="8">
        <f>IF(INDEX(中間シート!B$1:B$149,QUOTIENT(ROW(A2859)-2, 参照用!$J$12) + 3,1)&gt;0,
INDEX(中間シート!B$1:B$149,QUOTIENT(ROW(A2859)-2, 参照用!$J$12) + 3,1),
"")</f>
        <v>46050</v>
      </c>
      <c r="B2859" s="8" t="str">
        <f>IF(INDEX(中間シート!D$1:D$149,QUOTIENT(ROW(B2859)-2, 参照用!$J$12) + 3,1)&gt;0,
INDEX(中間シート!D$1:D$149,QUOTIENT(ROW(B2859)-2, 参照用!$J$12) + 3,1),
"")</f>
        <v>朝</v>
      </c>
      <c r="C2859" s="8" t="str">
        <f>INDEX(中間シート!$A$1:$AZ$149,MATCH(A2859&amp;B2859,中間シート!$A$1:$A$149,0),MATCH(C$1,中間シート!$A$2:$AZ$2,0))</f>
        <v/>
      </c>
      <c r="D2859" s="8" t="str">
        <f>INDEX(中間シート!$A$1:$AZ$149,MATCH($A2859&amp;$B2859,中間シート!$A$1:$A$149,0),MATCH(D$1,中間シート!$A$2:$AZ$2,0))</f>
        <v/>
      </c>
      <c r="E2859" t="str">
        <f>IF(
A2859="","",
VLOOKUP(MOD(ROW(A2859)-2, 参照用!$J$12) + 1,参照用!$N$1:$P$50,2,0)
)</f>
        <v>悪化サイン</v>
      </c>
      <c r="F2859" t="str">
        <f xml:space="preserve">
IF(A2859="","",
VLOOKUP(MOD(ROW(A2859)-2, 参照用!$J$12) + 1,参照用!$N$1:$P$50,3,0)
)</f>
        <v>イライラ</v>
      </c>
      <c r="G2859">
        <f xml:space="preserve">
IF(A2859="","",
IFERROR(
INDEX(中間シート!$B:$CB,
MATCH(A2859&amp;B2859,中間シート!$A$1:$A$149,0),
MATCH(F2859,中間シート!$B$2:$CB$2,0)
),
"")
)</f>
        <v>0</v>
      </c>
      <c r="H2859">
        <f t="shared" si="132"/>
        <v>0</v>
      </c>
      <c r="I2859" t="str">
        <f t="shared" si="133"/>
        <v/>
      </c>
      <c r="J2859" t="str">
        <f xml:space="preserve">
_xlfn.SWITCH(E2859,
"良好サイン",H2859*VLOOKUP(F2859,参照用!$P$2:$Q$55,2,0),
"注意サイン",H2859*VLOOKUP(F2859,参照用!$P$2:$Q$55,2,0),
""
)</f>
        <v/>
      </c>
      <c r="K2859" s="20">
        <f t="shared" si="134"/>
        <v>60</v>
      </c>
    </row>
    <row r="2860" spans="1:11" x14ac:dyDescent="0.2">
      <c r="A2860" s="8">
        <f>IF(INDEX(中間シート!B$1:B$149,QUOTIENT(ROW(A2860)-2, 参照用!$J$12) + 3,1)&gt;0,
INDEX(中間シート!B$1:B$149,QUOTIENT(ROW(A2860)-2, 参照用!$J$12) + 3,1),
"")</f>
        <v>46050</v>
      </c>
      <c r="B2860" s="8" t="str">
        <f>IF(INDEX(中間シート!D$1:D$149,QUOTIENT(ROW(B2860)-2, 参照用!$J$12) + 3,1)&gt;0,
INDEX(中間シート!D$1:D$149,QUOTIENT(ROW(B2860)-2, 参照用!$J$12) + 3,1),
"")</f>
        <v>朝</v>
      </c>
      <c r="C2860" s="8" t="str">
        <f>INDEX(中間シート!$A$1:$AZ$149,MATCH(A2860&amp;B2860,中間シート!$A$1:$A$149,0),MATCH(C$1,中間シート!$A$2:$AZ$2,0))</f>
        <v/>
      </c>
      <c r="D2860" s="8" t="str">
        <f>INDEX(中間シート!$A$1:$AZ$149,MATCH($A2860&amp;$B2860,中間シート!$A$1:$A$149,0),MATCH(D$1,中間シート!$A$2:$AZ$2,0))</f>
        <v/>
      </c>
      <c r="E2860" t="str">
        <f>IF(
A2860="","",
VLOOKUP(MOD(ROW(A2860)-2, 参照用!$J$12) + 1,参照用!$N$1:$P$50,2,0)
)</f>
        <v>悪化サイン</v>
      </c>
      <c r="F2860" t="str">
        <f xml:space="preserve">
IF(A2860="","",
VLOOKUP(MOD(ROW(A2860)-2, 参照用!$J$12) + 1,参照用!$N$1:$P$50,3,0)
)</f>
        <v>恐怖心</v>
      </c>
      <c r="G2860">
        <f xml:space="preserve">
IF(A2860="","",
IFERROR(
INDEX(中間シート!$B:$CB,
MATCH(A2860&amp;B2860,中間シート!$A$1:$A$149,0),
MATCH(F2860,中間シート!$B$2:$CB$2,0)
),
"")
)</f>
        <v>0</v>
      </c>
      <c r="H2860">
        <f t="shared" si="132"/>
        <v>0</v>
      </c>
      <c r="I2860" t="str">
        <f t="shared" si="133"/>
        <v/>
      </c>
      <c r="J2860" t="str">
        <f xml:space="preserve">
_xlfn.SWITCH(E2860,
"良好サイン",H2860*VLOOKUP(F2860,参照用!$P$2:$Q$55,2,0),
"注意サイン",H2860*VLOOKUP(F2860,参照用!$P$2:$Q$55,2,0),
""
)</f>
        <v/>
      </c>
      <c r="K2860" s="20">
        <f t="shared" si="134"/>
        <v>60</v>
      </c>
    </row>
    <row r="2861" spans="1:11" x14ac:dyDescent="0.2">
      <c r="A2861" s="8">
        <f>IF(INDEX(中間シート!B$1:B$149,QUOTIENT(ROW(A2861)-2, 参照用!$J$12) + 3,1)&gt;0,
INDEX(中間シート!B$1:B$149,QUOTIENT(ROW(A2861)-2, 参照用!$J$12) + 3,1),
"")</f>
        <v>46050</v>
      </c>
      <c r="B2861" s="8" t="str">
        <f>IF(INDEX(中間シート!D$1:D$149,QUOTIENT(ROW(B2861)-2, 参照用!$J$12) + 3,1)&gt;0,
INDEX(中間シート!D$1:D$149,QUOTIENT(ROW(B2861)-2, 参照用!$J$12) + 3,1),
"")</f>
        <v>朝</v>
      </c>
      <c r="C2861" s="8" t="str">
        <f>INDEX(中間シート!$A$1:$AZ$149,MATCH(A2861&amp;B2861,中間シート!$A$1:$A$149,0),MATCH(C$1,中間シート!$A$2:$AZ$2,0))</f>
        <v/>
      </c>
      <c r="D2861" s="8" t="str">
        <f>INDEX(中間シート!$A$1:$AZ$149,MATCH($A2861&amp;$B2861,中間シート!$A$1:$A$149,0),MATCH(D$1,中間シート!$A$2:$AZ$2,0))</f>
        <v/>
      </c>
      <c r="E2861" t="str">
        <f>IF(
A2861="","",
VLOOKUP(MOD(ROW(A2861)-2, 参照用!$J$12) + 1,参照用!$N$1:$P$50,2,0)
)</f>
        <v>悪化サイン</v>
      </c>
      <c r="F2861" t="str">
        <f xml:space="preserve">
IF(A2861="","",
VLOOKUP(MOD(ROW(A2861)-2, 参照用!$J$12) + 1,参照用!$N$1:$P$50,3,0)
)</f>
        <v>外出不可</v>
      </c>
      <c r="G2861">
        <f xml:space="preserve">
IF(A2861="","",
IFERROR(
INDEX(中間シート!$B:$CB,
MATCH(A2861&amp;B2861,中間シート!$A$1:$A$149,0),
MATCH(F2861,中間シート!$B$2:$CB$2,0)
),
"")
)</f>
        <v>0</v>
      </c>
      <c r="H2861">
        <f t="shared" si="132"/>
        <v>0</v>
      </c>
      <c r="I2861" t="str">
        <f t="shared" si="133"/>
        <v/>
      </c>
      <c r="J2861" t="str">
        <f xml:space="preserve">
_xlfn.SWITCH(E2861,
"良好サイン",H2861*VLOOKUP(F2861,参照用!$P$2:$Q$55,2,0),
"注意サイン",H2861*VLOOKUP(F2861,参照用!$P$2:$Q$55,2,0),
""
)</f>
        <v/>
      </c>
      <c r="K2861" s="20">
        <f t="shared" si="134"/>
        <v>60</v>
      </c>
    </row>
    <row r="2862" spans="1:11" x14ac:dyDescent="0.2">
      <c r="A2862" s="8">
        <f>IF(INDEX(中間シート!B$1:B$149,QUOTIENT(ROW(A2862)-2, 参照用!$J$12) + 3,1)&gt;0,
INDEX(中間シート!B$1:B$149,QUOTIENT(ROW(A2862)-2, 参照用!$J$12) + 3,1),
"")</f>
        <v>46050</v>
      </c>
      <c r="B2862" s="8" t="str">
        <f>IF(INDEX(中間シート!D$1:D$149,QUOTIENT(ROW(B2862)-2, 参照用!$J$12) + 3,1)&gt;0,
INDEX(中間シート!D$1:D$149,QUOTIENT(ROW(B2862)-2, 参照用!$J$12) + 3,1),
"")</f>
        <v>朝</v>
      </c>
      <c r="C2862" s="8" t="str">
        <f>INDEX(中間シート!$A$1:$AZ$149,MATCH(A2862&amp;B2862,中間シート!$A$1:$A$149,0),MATCH(C$1,中間シート!$A$2:$AZ$2,0))</f>
        <v/>
      </c>
      <c r="D2862" s="8" t="str">
        <f>INDEX(中間シート!$A$1:$AZ$149,MATCH($A2862&amp;$B2862,中間シート!$A$1:$A$149,0),MATCH(D$1,中間シート!$A$2:$AZ$2,0))</f>
        <v/>
      </c>
      <c r="E2862" t="str">
        <f>IF(
A2862="","",
VLOOKUP(MOD(ROW(A2862)-2, 参照用!$J$12) + 1,参照用!$N$1:$P$50,2,0)
)</f>
        <v>悪化サイン</v>
      </c>
      <c r="F2862" t="str">
        <f xml:space="preserve">
IF(A2862="","",
VLOOKUP(MOD(ROW(A2862)-2, 参照用!$J$12) + 1,参照用!$N$1:$P$50,3,0)
)</f>
        <v>思考不能</v>
      </c>
      <c r="G2862">
        <f xml:space="preserve">
IF(A2862="","",
IFERROR(
INDEX(中間シート!$B:$CB,
MATCH(A2862&amp;B2862,中間シート!$A$1:$A$149,0),
MATCH(F2862,中間シート!$B$2:$CB$2,0)
),
"")
)</f>
        <v>0</v>
      </c>
      <c r="H2862">
        <f t="shared" si="132"/>
        <v>0</v>
      </c>
      <c r="I2862" t="str">
        <f t="shared" si="133"/>
        <v/>
      </c>
      <c r="J2862" t="str">
        <f xml:space="preserve">
_xlfn.SWITCH(E2862,
"良好サイン",H2862*VLOOKUP(F2862,参照用!$P$2:$Q$55,2,0),
"注意サイン",H2862*VLOOKUP(F2862,参照用!$P$2:$Q$55,2,0),
""
)</f>
        <v/>
      </c>
      <c r="K2862" s="20">
        <f t="shared" si="134"/>
        <v>60</v>
      </c>
    </row>
    <row r="2863" spans="1:11" x14ac:dyDescent="0.2">
      <c r="A2863" s="8">
        <f>IF(INDEX(中間シート!B$1:B$149,QUOTIENT(ROW(A2863)-2, 参照用!$J$12) + 3,1)&gt;0,
INDEX(中間シート!B$1:B$149,QUOTIENT(ROW(A2863)-2, 参照用!$J$12) + 3,1),
"")</f>
        <v>46050</v>
      </c>
      <c r="B2863" s="8" t="str">
        <f>IF(INDEX(中間シート!D$1:D$149,QUOTIENT(ROW(B2863)-2, 参照用!$J$12) + 3,1)&gt;0,
INDEX(中間シート!D$1:D$149,QUOTIENT(ROW(B2863)-2, 参照用!$J$12) + 3,1),
"")</f>
        <v>朝</v>
      </c>
      <c r="C2863" s="8" t="str">
        <f>INDEX(中間シート!$A$1:$AZ$149,MATCH(A2863&amp;B2863,中間シート!$A$1:$A$149,0),MATCH(C$1,中間シート!$A$2:$AZ$2,0))</f>
        <v/>
      </c>
      <c r="D2863" s="8" t="str">
        <f>INDEX(中間シート!$A$1:$AZ$149,MATCH($A2863&amp;$B2863,中間シート!$A$1:$A$149,0),MATCH(D$1,中間シート!$A$2:$AZ$2,0))</f>
        <v/>
      </c>
      <c r="E2863" t="str">
        <f>IF(
A2863="","",
VLOOKUP(MOD(ROW(A2863)-2, 参照用!$J$12) + 1,参照用!$N$1:$P$50,2,0)
)</f>
        <v>悪化サイン</v>
      </c>
      <c r="F2863" t="str">
        <f xml:space="preserve">
IF(A2863="","",
VLOOKUP(MOD(ROW(A2863)-2, 参照用!$J$12) + 1,参照用!$N$1:$P$50,3,0)
)</f>
        <v>人間不信</v>
      </c>
      <c r="G2863">
        <f xml:space="preserve">
IF(A2863="","",
IFERROR(
INDEX(中間シート!$B:$CB,
MATCH(A2863&amp;B2863,中間シート!$A$1:$A$149,0),
MATCH(F2863,中間シート!$B$2:$CB$2,0)
),
"")
)</f>
        <v>0</v>
      </c>
      <c r="H2863">
        <f t="shared" si="132"/>
        <v>0</v>
      </c>
      <c r="I2863" t="str">
        <f t="shared" si="133"/>
        <v/>
      </c>
      <c r="J2863" t="str">
        <f xml:space="preserve">
_xlfn.SWITCH(E2863,
"良好サイン",H2863*VLOOKUP(F2863,参照用!$P$2:$Q$55,2,0),
"注意サイン",H2863*VLOOKUP(F2863,参照用!$P$2:$Q$55,2,0),
""
)</f>
        <v/>
      </c>
      <c r="K2863" s="20">
        <f t="shared" si="134"/>
        <v>60</v>
      </c>
    </row>
    <row r="2864" spans="1:11" x14ac:dyDescent="0.2">
      <c r="A2864" s="8">
        <f>IF(INDEX(中間シート!B$1:B$149,QUOTIENT(ROW(A2864)-2, 参照用!$J$12) + 3,1)&gt;0,
INDEX(中間シート!B$1:B$149,QUOTIENT(ROW(A2864)-2, 参照用!$J$12) + 3,1),
"")</f>
        <v>46050</v>
      </c>
      <c r="B2864" s="8" t="str">
        <f>IF(INDEX(中間シート!D$1:D$149,QUOTIENT(ROW(B2864)-2, 参照用!$J$12) + 3,1)&gt;0,
INDEX(中間シート!D$1:D$149,QUOTIENT(ROW(B2864)-2, 参照用!$J$12) + 3,1),
"")</f>
        <v>朝</v>
      </c>
      <c r="C2864" s="8" t="str">
        <f>INDEX(中間シート!$A$1:$AZ$149,MATCH(A2864&amp;B2864,中間シート!$A$1:$A$149,0),MATCH(C$1,中間シート!$A$2:$AZ$2,0))</f>
        <v/>
      </c>
      <c r="D2864" s="8" t="str">
        <f>INDEX(中間シート!$A$1:$AZ$149,MATCH($A2864&amp;$B2864,中間シート!$A$1:$A$149,0),MATCH(D$1,中間シート!$A$2:$AZ$2,0))</f>
        <v/>
      </c>
      <c r="E2864" t="str">
        <f>IF(
A2864="","",
VLOOKUP(MOD(ROW(A2864)-2, 参照用!$J$12) + 1,参照用!$N$1:$P$50,2,0)
)</f>
        <v>悪化サイン</v>
      </c>
      <c r="F2864" t="str">
        <f xml:space="preserve">
IF(A2864="","",
VLOOKUP(MOD(ROW(A2864)-2, 参照用!$J$12) + 1,参照用!$N$1:$P$50,3,0)
)</f>
        <v>破壊衝動</v>
      </c>
      <c r="G2864">
        <f xml:space="preserve">
IF(A2864="","",
IFERROR(
INDEX(中間シート!$B:$CB,
MATCH(A2864&amp;B2864,中間シート!$A$1:$A$149,0),
MATCH(F2864,中間シート!$B$2:$CB$2,0)
),
"")
)</f>
        <v>0</v>
      </c>
      <c r="H2864">
        <f t="shared" si="132"/>
        <v>0</v>
      </c>
      <c r="I2864" t="str">
        <f t="shared" si="133"/>
        <v/>
      </c>
      <c r="J2864" t="str">
        <f xml:space="preserve">
_xlfn.SWITCH(E2864,
"良好サイン",H2864*VLOOKUP(F2864,参照用!$P$2:$Q$55,2,0),
"注意サイン",H2864*VLOOKUP(F2864,参照用!$P$2:$Q$55,2,0),
""
)</f>
        <v/>
      </c>
      <c r="K2864" s="20">
        <f t="shared" si="134"/>
        <v>60</v>
      </c>
    </row>
    <row r="2865" spans="1:11" x14ac:dyDescent="0.2">
      <c r="A2865" s="8">
        <f>IF(INDEX(中間シート!B$1:B$149,QUOTIENT(ROW(A2865)-2, 参照用!$J$12) + 3,1)&gt;0,
INDEX(中間シート!B$1:B$149,QUOTIENT(ROW(A2865)-2, 参照用!$J$12) + 3,1),
"")</f>
        <v>46050</v>
      </c>
      <c r="B2865" s="8" t="str">
        <f>IF(INDEX(中間シート!D$1:D$149,QUOTIENT(ROW(B2865)-2, 参照用!$J$12) + 3,1)&gt;0,
INDEX(中間シート!D$1:D$149,QUOTIENT(ROW(B2865)-2, 参照用!$J$12) + 3,1),
"")</f>
        <v>朝</v>
      </c>
      <c r="C2865" s="8" t="str">
        <f>INDEX(中間シート!$A$1:$AZ$149,MATCH(A2865&amp;B2865,中間シート!$A$1:$A$149,0),MATCH(C$1,中間シート!$A$2:$AZ$2,0))</f>
        <v/>
      </c>
      <c r="D2865" s="8" t="str">
        <f>INDEX(中間シート!$A$1:$AZ$149,MATCH($A2865&amp;$B2865,中間シート!$A$1:$A$149,0),MATCH(D$1,中間シート!$A$2:$AZ$2,0))</f>
        <v/>
      </c>
      <c r="E2865" t="str">
        <f>IF(
A2865="","",
VLOOKUP(MOD(ROW(A2865)-2, 参照用!$J$12) + 1,参照用!$N$1:$P$50,2,0)
)</f>
        <v>リカバリー</v>
      </c>
      <c r="F2865" t="str">
        <f xml:space="preserve">
IF(A2865="","",
VLOOKUP(MOD(ROW(A2865)-2, 参照用!$J$12) + 1,参照用!$N$1:$P$50,3,0)
)</f>
        <v>ストレッチ</v>
      </c>
      <c r="G2865">
        <f xml:space="preserve">
IF(A2865="","",
IFERROR(
INDEX(中間シート!$B:$CB,
MATCH(A2865&amp;B2865,中間シート!$A$1:$A$149,0),
MATCH(F2865,中間シート!$B$2:$CB$2,0)
),
"")
)</f>
        <v>0</v>
      </c>
      <c r="H2865">
        <f t="shared" si="132"/>
        <v>0</v>
      </c>
      <c r="I2865" t="str">
        <f t="shared" si="133"/>
        <v/>
      </c>
      <c r="J2865" t="str">
        <f xml:space="preserve">
_xlfn.SWITCH(E2865,
"良好サイン",H2865*VLOOKUP(F2865,参照用!$P$2:$Q$55,2,0),
"注意サイン",H2865*VLOOKUP(F2865,参照用!$P$2:$Q$55,2,0),
""
)</f>
        <v/>
      </c>
      <c r="K2865" s="20">
        <f t="shared" si="134"/>
        <v>60</v>
      </c>
    </row>
    <row r="2866" spans="1:11" x14ac:dyDescent="0.2">
      <c r="A2866" s="8">
        <f>IF(INDEX(中間シート!B$1:B$149,QUOTIENT(ROW(A2866)-2, 参照用!$J$12) + 3,1)&gt;0,
INDEX(中間シート!B$1:B$149,QUOTIENT(ROW(A2866)-2, 参照用!$J$12) + 3,1),
"")</f>
        <v>46050</v>
      </c>
      <c r="B2866" s="8" t="str">
        <f>IF(INDEX(中間シート!D$1:D$149,QUOTIENT(ROW(B2866)-2, 参照用!$J$12) + 3,1)&gt;0,
INDEX(中間シート!D$1:D$149,QUOTIENT(ROW(B2866)-2, 参照用!$J$12) + 3,1),
"")</f>
        <v>朝</v>
      </c>
      <c r="C2866" s="8" t="str">
        <f>INDEX(中間シート!$A$1:$AZ$149,MATCH(A2866&amp;B2866,中間シート!$A$1:$A$149,0),MATCH(C$1,中間シート!$A$2:$AZ$2,0))</f>
        <v/>
      </c>
      <c r="D2866" s="8" t="str">
        <f>INDEX(中間シート!$A$1:$AZ$149,MATCH($A2866&amp;$B2866,中間シート!$A$1:$A$149,0),MATCH(D$1,中間シート!$A$2:$AZ$2,0))</f>
        <v/>
      </c>
      <c r="E2866" t="str">
        <f>IF(
A2866="","",
VLOOKUP(MOD(ROW(A2866)-2, 参照用!$J$12) + 1,参照用!$N$1:$P$50,2,0)
)</f>
        <v>リカバリー</v>
      </c>
      <c r="F2866" t="str">
        <f xml:space="preserve">
IF(A2866="","",
VLOOKUP(MOD(ROW(A2866)-2, 参照用!$J$12) + 1,参照用!$N$1:$P$50,3,0)
)</f>
        <v>仮眠</v>
      </c>
      <c r="G2866">
        <f xml:space="preserve">
IF(A2866="","",
IFERROR(
INDEX(中間シート!$B:$CB,
MATCH(A2866&amp;B2866,中間シート!$A$1:$A$149,0),
MATCH(F2866,中間シート!$B$2:$CB$2,0)
),
"")
)</f>
        <v>0</v>
      </c>
      <c r="H2866">
        <f t="shared" si="132"/>
        <v>0</v>
      </c>
      <c r="I2866" t="str">
        <f t="shared" si="133"/>
        <v/>
      </c>
      <c r="J2866" t="str">
        <f xml:space="preserve">
_xlfn.SWITCH(E2866,
"良好サイン",H2866*VLOOKUP(F2866,参照用!$P$2:$Q$55,2,0),
"注意サイン",H2866*VLOOKUP(F2866,参照用!$P$2:$Q$55,2,0),
""
)</f>
        <v/>
      </c>
      <c r="K2866" s="20">
        <f t="shared" si="134"/>
        <v>60</v>
      </c>
    </row>
    <row r="2867" spans="1:11" x14ac:dyDescent="0.2">
      <c r="A2867" s="8">
        <f>IF(INDEX(中間シート!B$1:B$149,QUOTIENT(ROW(A2867)-2, 参照用!$J$12) + 3,1)&gt;0,
INDEX(中間シート!B$1:B$149,QUOTIENT(ROW(A2867)-2, 参照用!$J$12) + 3,1),
"")</f>
        <v>46050</v>
      </c>
      <c r="B2867" s="8" t="str">
        <f>IF(INDEX(中間シート!D$1:D$149,QUOTIENT(ROW(B2867)-2, 参照用!$J$12) + 3,1)&gt;0,
INDEX(中間シート!D$1:D$149,QUOTIENT(ROW(B2867)-2, 参照用!$J$12) + 3,1),
"")</f>
        <v>朝</v>
      </c>
      <c r="C2867" s="8" t="str">
        <f>INDEX(中間シート!$A$1:$AZ$149,MATCH(A2867&amp;B2867,中間シート!$A$1:$A$149,0),MATCH(C$1,中間シート!$A$2:$AZ$2,0))</f>
        <v/>
      </c>
      <c r="D2867" s="8" t="str">
        <f>INDEX(中間シート!$A$1:$AZ$149,MATCH($A2867&amp;$B2867,中間シート!$A$1:$A$149,0),MATCH(D$1,中間シート!$A$2:$AZ$2,0))</f>
        <v/>
      </c>
      <c r="E2867" t="str">
        <f>IF(
A2867="","",
VLOOKUP(MOD(ROW(A2867)-2, 参照用!$J$12) + 1,参照用!$N$1:$P$50,2,0)
)</f>
        <v>リカバリー</v>
      </c>
      <c r="F2867" t="str">
        <f xml:space="preserve">
IF(A2867="","",
VLOOKUP(MOD(ROW(A2867)-2, 参照用!$J$12) + 1,参照用!$N$1:$P$50,3,0)
)</f>
        <v>音楽</v>
      </c>
      <c r="G2867">
        <f xml:space="preserve">
IF(A2867="","",
IFERROR(
INDEX(中間シート!$B:$CB,
MATCH(A2867&amp;B2867,中間シート!$A$1:$A$149,0),
MATCH(F2867,中間シート!$B$2:$CB$2,0)
),
"")
)</f>
        <v>0</v>
      </c>
      <c r="H2867">
        <f t="shared" si="132"/>
        <v>0</v>
      </c>
      <c r="I2867" t="str">
        <f t="shared" si="133"/>
        <v/>
      </c>
      <c r="J2867" t="str">
        <f xml:space="preserve">
_xlfn.SWITCH(E2867,
"良好サイン",H2867*VLOOKUP(F2867,参照用!$P$2:$Q$55,2,0),
"注意サイン",H2867*VLOOKUP(F2867,参照用!$P$2:$Q$55,2,0),
""
)</f>
        <v/>
      </c>
      <c r="K2867" s="20">
        <f t="shared" si="134"/>
        <v>60</v>
      </c>
    </row>
    <row r="2868" spans="1:11" x14ac:dyDescent="0.2">
      <c r="A2868" s="8">
        <f>IF(INDEX(中間シート!B$1:B$149,QUOTIENT(ROW(A2868)-2, 参照用!$J$12) + 3,1)&gt;0,
INDEX(中間シート!B$1:B$149,QUOTIENT(ROW(A2868)-2, 参照用!$J$12) + 3,1),
"")</f>
        <v>46050</v>
      </c>
      <c r="B2868" s="8" t="str">
        <f>IF(INDEX(中間シート!D$1:D$149,QUOTIENT(ROW(B2868)-2, 参照用!$J$12) + 3,1)&gt;0,
INDEX(中間シート!D$1:D$149,QUOTIENT(ROW(B2868)-2, 参照用!$J$12) + 3,1),
"")</f>
        <v>朝</v>
      </c>
      <c r="C2868" s="8" t="str">
        <f>INDEX(中間シート!$A$1:$AZ$149,MATCH(A2868&amp;B2868,中間シート!$A$1:$A$149,0),MATCH(C$1,中間シート!$A$2:$AZ$2,0))</f>
        <v/>
      </c>
      <c r="D2868" s="8" t="str">
        <f>INDEX(中間シート!$A$1:$AZ$149,MATCH($A2868&amp;$B2868,中間シート!$A$1:$A$149,0),MATCH(D$1,中間シート!$A$2:$AZ$2,0))</f>
        <v/>
      </c>
      <c r="E2868" t="str">
        <f>IF(
A2868="","",
VLOOKUP(MOD(ROW(A2868)-2, 参照用!$J$12) + 1,参照用!$N$1:$P$50,2,0)
)</f>
        <v>リカバリー</v>
      </c>
      <c r="F2868" t="str">
        <f xml:space="preserve">
IF(A2868="","",
VLOOKUP(MOD(ROW(A2868)-2, 参照用!$J$12) + 1,参照用!$N$1:$P$50,3,0)
)</f>
        <v>頓服</v>
      </c>
      <c r="G2868">
        <f xml:space="preserve">
IF(A2868="","",
IFERROR(
INDEX(中間シート!$B:$CB,
MATCH(A2868&amp;B2868,中間シート!$A$1:$A$149,0),
MATCH(F2868,中間シート!$B$2:$CB$2,0)
),
"")
)</f>
        <v>0</v>
      </c>
      <c r="H2868">
        <f t="shared" si="132"/>
        <v>0</v>
      </c>
      <c r="I2868" t="str">
        <f t="shared" si="133"/>
        <v/>
      </c>
      <c r="J2868" t="str">
        <f xml:space="preserve">
_xlfn.SWITCH(E2868,
"良好サイン",H2868*VLOOKUP(F2868,参照用!$P$2:$Q$55,2,0),
"注意サイン",H2868*VLOOKUP(F2868,参照用!$P$2:$Q$55,2,0),
""
)</f>
        <v/>
      </c>
      <c r="K2868" s="20">
        <f t="shared" si="134"/>
        <v>60</v>
      </c>
    </row>
    <row r="2869" spans="1:11" x14ac:dyDescent="0.2">
      <c r="A2869" s="8">
        <f>IF(INDEX(中間シート!B$1:B$149,QUOTIENT(ROW(A2869)-2, 参照用!$J$12) + 3,1)&gt;0,
INDEX(中間シート!B$1:B$149,QUOTIENT(ROW(A2869)-2, 参照用!$J$12) + 3,1),
"")</f>
        <v>46050</v>
      </c>
      <c r="B2869" s="8" t="str">
        <f>IF(INDEX(中間シート!D$1:D$149,QUOTIENT(ROW(B2869)-2, 参照用!$J$12) + 3,1)&gt;0,
INDEX(中間シート!D$1:D$149,QUOTIENT(ROW(B2869)-2, 参照用!$J$12) + 3,1),
"")</f>
        <v>朝</v>
      </c>
      <c r="C2869" s="8" t="str">
        <f>INDEX(中間シート!$A$1:$AZ$149,MATCH(A2869&amp;B2869,中間シート!$A$1:$A$149,0),MATCH(C$1,中間シート!$A$2:$AZ$2,0))</f>
        <v/>
      </c>
      <c r="D2869" s="8" t="str">
        <f>INDEX(中間シート!$A$1:$AZ$149,MATCH($A2869&amp;$B2869,中間シート!$A$1:$A$149,0),MATCH(D$1,中間シート!$A$2:$AZ$2,0))</f>
        <v/>
      </c>
      <c r="E2869" t="str">
        <f>IF(
A2869="","",
VLOOKUP(MOD(ROW(A2869)-2, 参照用!$J$12) + 1,参照用!$N$1:$P$50,2,0)
)</f>
        <v>リカバリー</v>
      </c>
      <c r="F2869" t="str">
        <f xml:space="preserve">
IF(A2869="","",
VLOOKUP(MOD(ROW(A2869)-2, 参照用!$J$12) + 1,参照用!$N$1:$P$50,3,0)
)</f>
        <v>散歩</v>
      </c>
      <c r="G2869">
        <f xml:space="preserve">
IF(A2869="","",
IFERROR(
INDEX(中間シート!$B:$CB,
MATCH(A2869&amp;B2869,中間シート!$A$1:$A$149,0),
MATCH(F2869,中間シート!$B$2:$CB$2,0)
),
"")
)</f>
        <v>0</v>
      </c>
      <c r="H2869">
        <f t="shared" si="132"/>
        <v>0</v>
      </c>
      <c r="I2869" t="str">
        <f t="shared" si="133"/>
        <v/>
      </c>
      <c r="J2869" t="str">
        <f xml:space="preserve">
_xlfn.SWITCH(E2869,
"良好サイン",H2869*VLOOKUP(F2869,参照用!$P$2:$Q$55,2,0),
"注意サイン",H2869*VLOOKUP(F2869,参照用!$P$2:$Q$55,2,0),
""
)</f>
        <v/>
      </c>
      <c r="K2869" s="20">
        <f t="shared" si="134"/>
        <v>60</v>
      </c>
    </row>
    <row r="2870" spans="1:11" x14ac:dyDescent="0.2">
      <c r="A2870" s="8">
        <f>IF(INDEX(中間シート!B$1:B$149,QUOTIENT(ROW(A2870)-2, 参照用!$J$12) + 3,1)&gt;0,
INDEX(中間シート!B$1:B$149,QUOTIENT(ROW(A2870)-2, 参照用!$J$12) + 3,1),
"")</f>
        <v>46050</v>
      </c>
      <c r="B2870" s="8" t="str">
        <f>IF(INDEX(中間シート!D$1:D$149,QUOTIENT(ROW(B2870)-2, 参照用!$J$12) + 3,1)&gt;0,
INDEX(中間シート!D$1:D$149,QUOTIENT(ROW(B2870)-2, 参照用!$J$12) + 3,1),
"")</f>
        <v>朝</v>
      </c>
      <c r="C2870" s="8" t="str">
        <f>INDEX(中間シート!$A$1:$AZ$149,MATCH(A2870&amp;B2870,中間シート!$A$1:$A$149,0),MATCH(C$1,中間シート!$A$2:$AZ$2,0))</f>
        <v/>
      </c>
      <c r="D2870" s="8" t="str">
        <f>INDEX(中間シート!$A$1:$AZ$149,MATCH($A2870&amp;$B2870,中間シート!$A$1:$A$149,0),MATCH(D$1,中間シート!$A$2:$AZ$2,0))</f>
        <v/>
      </c>
      <c r="E2870" t="str">
        <f>IF(
A2870="","",
VLOOKUP(MOD(ROW(A2870)-2, 参照用!$J$12) + 1,参照用!$N$1:$P$50,2,0)
)</f>
        <v>服薬</v>
      </c>
      <c r="F2870" t="str">
        <f xml:space="preserve">
IF(A2870="","",
VLOOKUP(MOD(ROW(A2870)-2, 参照用!$J$12) + 1,参照用!$N$1:$P$50,3,0)
)</f>
        <v>いつもの薬</v>
      </c>
      <c r="G2870">
        <f xml:space="preserve">
IF(A2870="","",
IFERROR(
INDEX(中間シート!$B:$CB,
MATCH(A2870&amp;B2870,中間シート!$A$1:$A$149,0),
MATCH(F2870,中間シート!$B$2:$CB$2,0)
),
"")
)</f>
        <v>0</v>
      </c>
      <c r="H2870">
        <f t="shared" si="132"/>
        <v>0</v>
      </c>
      <c r="I2870" t="str">
        <f t="shared" si="133"/>
        <v/>
      </c>
      <c r="J2870" t="str">
        <f xml:space="preserve">
_xlfn.SWITCH(E2870,
"良好サイン",H2870*VLOOKUP(F2870,参照用!$P$2:$Q$55,2,0),
"注意サイン",H2870*VLOOKUP(F2870,参照用!$P$2:$Q$55,2,0),
""
)</f>
        <v/>
      </c>
      <c r="K2870" s="20">
        <f t="shared" si="134"/>
        <v>60</v>
      </c>
    </row>
    <row r="2871" spans="1:11" x14ac:dyDescent="0.2">
      <c r="A2871" s="8">
        <f>IF(INDEX(中間シート!B$1:B$149,QUOTIENT(ROW(A2871)-2, 参照用!$J$12) + 3,1)&gt;0,
INDEX(中間シート!B$1:B$149,QUOTIENT(ROW(A2871)-2, 参照用!$J$12) + 3,1),
"")</f>
        <v>46050</v>
      </c>
      <c r="B2871" s="8" t="str">
        <f>IF(INDEX(中間シート!D$1:D$149,QUOTIENT(ROW(B2871)-2, 参照用!$J$12) + 3,1)&gt;0,
INDEX(中間シート!D$1:D$149,QUOTIENT(ROW(B2871)-2, 参照用!$J$12) + 3,1),
"")</f>
        <v>朝</v>
      </c>
      <c r="C2871" s="8" t="str">
        <f>INDEX(中間シート!$A$1:$AZ$149,MATCH(A2871&amp;B2871,中間シート!$A$1:$A$149,0),MATCH(C$1,中間シート!$A$2:$AZ$2,0))</f>
        <v/>
      </c>
      <c r="D2871" s="8" t="str">
        <f>INDEX(中間シート!$A$1:$AZ$149,MATCH($A2871&amp;$B2871,中間シート!$A$1:$A$149,0),MATCH(D$1,中間シート!$A$2:$AZ$2,0))</f>
        <v/>
      </c>
      <c r="E2871" t="str">
        <f>IF(
A2871="","",
VLOOKUP(MOD(ROW(A2871)-2, 参照用!$J$12) + 1,参照用!$N$1:$P$50,2,0)
)</f>
        <v>備考</v>
      </c>
      <c r="F2871" t="str">
        <f xml:space="preserve">
IF(A2871="","",
VLOOKUP(MOD(ROW(A2871)-2, 参照用!$J$12) + 1,参照用!$N$1:$P$50,3,0)
)</f>
        <v>コメント</v>
      </c>
      <c r="G2871" t="str">
        <f xml:space="preserve">
IF(A2871="","",
IFERROR(
INDEX(中間シート!$B:$CB,
MATCH(A2871&amp;B2871,中間シート!$A$1:$A$149,0),
MATCH(F2871,中間シート!$B$2:$CB$2,0)
),
"")
)</f>
        <v/>
      </c>
      <c r="H2871" t="str">
        <f t="shared" si="132"/>
        <v/>
      </c>
      <c r="I2871" t="str">
        <f t="shared" si="133"/>
        <v/>
      </c>
      <c r="J2871" t="str">
        <f xml:space="preserve">
_xlfn.SWITCH(E2871,
"良好サイン",H2871*VLOOKUP(F2871,参照用!$P$2:$Q$55,2,0),
"注意サイン",H2871*VLOOKUP(F2871,参照用!$P$2:$Q$55,2,0),
""
)</f>
        <v/>
      </c>
      <c r="K2871" s="20">
        <f t="shared" si="134"/>
        <v>60</v>
      </c>
    </row>
    <row r="2872" spans="1:11" x14ac:dyDescent="0.2">
      <c r="A2872" s="8">
        <f>IF(INDEX(中間シート!B$1:B$149,QUOTIENT(ROW(A2872)-2, 参照用!$J$12) + 3,1)&gt;0,
INDEX(中間シート!B$1:B$149,QUOTIENT(ROW(A2872)-2, 参照用!$J$12) + 3,1),
"")</f>
        <v>46050</v>
      </c>
      <c r="B2872" s="8" t="str">
        <f>IF(INDEX(中間シート!D$1:D$149,QUOTIENT(ROW(B2872)-2, 参照用!$J$12) + 3,1)&gt;0,
INDEX(中間シート!D$1:D$149,QUOTIENT(ROW(B2872)-2, 参照用!$J$12) + 3,1),
"")</f>
        <v>昼</v>
      </c>
      <c r="C2872" s="8" t="str">
        <f>INDEX(中間シート!$A$1:$AZ$149,MATCH(A2872&amp;B2872,中間シート!$A$1:$A$149,0),MATCH(C$1,中間シート!$A$2:$AZ$2,0))</f>
        <v/>
      </c>
      <c r="D2872" s="8" t="str">
        <f>INDEX(中間シート!$A$1:$AZ$149,MATCH($A2872&amp;$B2872,中間シート!$A$1:$A$149,0),MATCH(D$1,中間シート!$A$2:$AZ$2,0))</f>
        <v/>
      </c>
      <c r="E2872" t="str">
        <f>IF(
A2872="","",
VLOOKUP(MOD(ROW(A2872)-2, 参照用!$J$12) + 1,参照用!$N$1:$P$50,2,0)
)</f>
        <v>日付</v>
      </c>
      <c r="F2872" t="str">
        <f xml:space="preserve">
IF(A2872="","",
VLOOKUP(MOD(ROW(A2872)-2, 参照用!$J$12) + 1,参照用!$N$1:$P$50,3,0)
)</f>
        <v>日付</v>
      </c>
      <c r="G2872">
        <f xml:space="preserve">
IF(A2872="","",
IFERROR(
INDEX(中間シート!$B:$CB,
MATCH(A2872&amp;B2872,中間シート!$A$1:$A$149,0),
MATCH(F2872,中間シート!$B$2:$CB$2,0)
),
"")
)</f>
        <v>46050</v>
      </c>
      <c r="H2872" t="str">
        <f t="shared" si="132"/>
        <v/>
      </c>
      <c r="I2872">
        <f t="shared" si="133"/>
        <v>46050</v>
      </c>
      <c r="J2872" t="str">
        <f xml:space="preserve">
_xlfn.SWITCH(E2872,
"良好サイン",H2872*VLOOKUP(F2872,参照用!$P$2:$Q$55,2,0),
"注意サイン",H2872*VLOOKUP(F2872,参照用!$P$2:$Q$55,2,0),
""
)</f>
        <v/>
      </c>
      <c r="K2872" s="20">
        <f t="shared" si="134"/>
        <v>60</v>
      </c>
    </row>
    <row r="2873" spans="1:11" x14ac:dyDescent="0.2">
      <c r="A2873" s="8">
        <f>IF(INDEX(中間シート!B$1:B$149,QUOTIENT(ROW(A2873)-2, 参照用!$J$12) + 3,1)&gt;0,
INDEX(中間シート!B$1:B$149,QUOTIENT(ROW(A2873)-2, 参照用!$J$12) + 3,1),
"")</f>
        <v>46050</v>
      </c>
      <c r="B2873" s="8" t="str">
        <f>IF(INDEX(中間シート!D$1:D$149,QUOTIENT(ROW(B2873)-2, 参照用!$J$12) + 3,1)&gt;0,
INDEX(中間シート!D$1:D$149,QUOTIENT(ROW(B2873)-2, 参照用!$J$12) + 3,1),
"")</f>
        <v>昼</v>
      </c>
      <c r="C2873" s="8" t="str">
        <f>INDEX(中間シート!$A$1:$AZ$149,MATCH(A2873&amp;B2873,中間シート!$A$1:$A$149,0),MATCH(C$1,中間シート!$A$2:$AZ$2,0))</f>
        <v/>
      </c>
      <c r="D2873" s="8" t="str">
        <f>INDEX(中間シート!$A$1:$AZ$149,MATCH($A2873&amp;$B2873,中間シート!$A$1:$A$149,0),MATCH(D$1,中間シート!$A$2:$AZ$2,0))</f>
        <v/>
      </c>
      <c r="E2873" t="str">
        <f>IF(
A2873="","",
VLOOKUP(MOD(ROW(A2873)-2, 参照用!$J$12) + 1,参照用!$N$1:$P$50,2,0)
)</f>
        <v>曜日</v>
      </c>
      <c r="F2873" t="str">
        <f xml:space="preserve">
IF(A2873="","",
VLOOKUP(MOD(ROW(A2873)-2, 参照用!$J$12) + 1,参照用!$N$1:$P$50,3,0)
)</f>
        <v>曜日</v>
      </c>
      <c r="G2873" t="str">
        <f xml:space="preserve">
IF(A2873="","",
IFERROR(
INDEX(中間シート!$B:$CB,
MATCH(A2873&amp;B2873,中間シート!$A$1:$A$149,0),
MATCH(F2873,中間シート!$B$2:$CB$2,0)
),
"")
)</f>
        <v>水</v>
      </c>
      <c r="H2873" t="str">
        <f t="shared" si="132"/>
        <v/>
      </c>
      <c r="I2873" t="str">
        <f t="shared" si="133"/>
        <v>水</v>
      </c>
      <c r="J2873" t="str">
        <f xml:space="preserve">
_xlfn.SWITCH(E2873,
"良好サイン",H2873*VLOOKUP(F2873,参照用!$P$2:$Q$55,2,0),
"注意サイン",H2873*VLOOKUP(F2873,参照用!$P$2:$Q$55,2,0),
""
)</f>
        <v/>
      </c>
      <c r="K2873" s="20">
        <f t="shared" si="134"/>
        <v>60</v>
      </c>
    </row>
    <row r="2874" spans="1:11" x14ac:dyDescent="0.2">
      <c r="A2874" s="8">
        <f>IF(INDEX(中間シート!B$1:B$149,QUOTIENT(ROW(A2874)-2, 参照用!$J$12) + 3,1)&gt;0,
INDEX(中間シート!B$1:B$149,QUOTIENT(ROW(A2874)-2, 参照用!$J$12) + 3,1),
"")</f>
        <v>46050</v>
      </c>
      <c r="B2874" s="8" t="str">
        <f>IF(INDEX(中間シート!D$1:D$149,QUOTIENT(ROW(B2874)-2, 参照用!$J$12) + 3,1)&gt;0,
INDEX(中間シート!D$1:D$149,QUOTIENT(ROW(B2874)-2, 参照用!$J$12) + 3,1),
"")</f>
        <v>昼</v>
      </c>
      <c r="C2874" s="8" t="str">
        <f>INDEX(中間シート!$A$1:$AZ$149,MATCH(A2874&amp;B2874,中間シート!$A$1:$A$149,0),MATCH(C$1,中間シート!$A$2:$AZ$2,0))</f>
        <v/>
      </c>
      <c r="D2874" s="8" t="str">
        <f>INDEX(中間シート!$A$1:$AZ$149,MATCH($A2874&amp;$B2874,中間シート!$A$1:$A$149,0),MATCH(D$1,中間シート!$A$2:$AZ$2,0))</f>
        <v/>
      </c>
      <c r="E2874" t="str">
        <f>IF(
A2874="","",
VLOOKUP(MOD(ROW(A2874)-2, 参照用!$J$12) + 1,参照用!$N$1:$P$50,2,0)
)</f>
        <v>時間帯</v>
      </c>
      <c r="F2874" t="str">
        <f xml:space="preserve">
IF(A2874="","",
VLOOKUP(MOD(ROW(A2874)-2, 参照用!$J$12) + 1,参照用!$N$1:$P$50,3,0)
)</f>
        <v>時間帯</v>
      </c>
      <c r="G2874" t="str">
        <f xml:space="preserve">
IF(A2874="","",
IFERROR(
INDEX(中間シート!$B:$CB,
MATCH(A2874&amp;B2874,中間シート!$A$1:$A$149,0),
MATCH(F2874,中間シート!$B$2:$CB$2,0)
),
"")
)</f>
        <v>昼</v>
      </c>
      <c r="H2874" t="str">
        <f t="shared" si="132"/>
        <v/>
      </c>
      <c r="I2874" t="str">
        <f t="shared" si="133"/>
        <v>昼</v>
      </c>
      <c r="J2874" t="str">
        <f xml:space="preserve">
_xlfn.SWITCH(E2874,
"良好サイン",H2874*VLOOKUP(F2874,参照用!$P$2:$Q$55,2,0),
"注意サイン",H2874*VLOOKUP(F2874,参照用!$P$2:$Q$55,2,0),
""
)</f>
        <v/>
      </c>
      <c r="K2874" s="20">
        <f t="shared" si="134"/>
        <v>60</v>
      </c>
    </row>
    <row r="2875" spans="1:11" x14ac:dyDescent="0.2">
      <c r="A2875" s="8">
        <f>IF(INDEX(中間シート!B$1:B$149,QUOTIENT(ROW(A2875)-2, 参照用!$J$12) + 3,1)&gt;0,
INDEX(中間シート!B$1:B$149,QUOTIENT(ROW(A2875)-2, 参照用!$J$12) + 3,1),
"")</f>
        <v>46050</v>
      </c>
      <c r="B2875" s="8" t="str">
        <f>IF(INDEX(中間シート!D$1:D$149,QUOTIENT(ROW(B2875)-2, 参照用!$J$12) + 3,1)&gt;0,
INDEX(中間シート!D$1:D$149,QUOTIENT(ROW(B2875)-2, 参照用!$J$12) + 3,1),
"")</f>
        <v>昼</v>
      </c>
      <c r="C2875" s="8" t="str">
        <f>INDEX(中間シート!$A$1:$AZ$149,MATCH(A2875&amp;B2875,中間シート!$A$1:$A$149,0),MATCH(C$1,中間シート!$A$2:$AZ$2,0))</f>
        <v/>
      </c>
      <c r="D2875" s="8" t="str">
        <f>INDEX(中間シート!$A$1:$AZ$149,MATCH($A2875&amp;$B2875,中間シート!$A$1:$A$149,0),MATCH(D$1,中間シート!$A$2:$AZ$2,0))</f>
        <v/>
      </c>
      <c r="E2875" t="str">
        <f>IF(
A2875="","",
VLOOKUP(MOD(ROW(A2875)-2, 参照用!$J$12) + 1,参照用!$N$1:$P$50,2,0)
)</f>
        <v>気候</v>
      </c>
      <c r="F2875" t="str">
        <f xml:space="preserve">
IF(A2875="","",
VLOOKUP(MOD(ROW(A2875)-2, 参照用!$J$12) + 1,参照用!$N$1:$P$50,3,0)
)</f>
        <v>天気</v>
      </c>
      <c r="G2875" t="str">
        <f xml:space="preserve">
IF(A2875="","",
IFERROR(
INDEX(中間シート!$B:$CB,
MATCH(A2875&amp;B2875,中間シート!$A$1:$A$149,0),
MATCH(F2875,中間シート!$B$2:$CB$2,0)
),
"")
)</f>
        <v/>
      </c>
      <c r="H2875" t="str">
        <f t="shared" si="132"/>
        <v/>
      </c>
      <c r="I2875" t="str">
        <f t="shared" si="133"/>
        <v/>
      </c>
      <c r="J2875" t="str">
        <f xml:space="preserve">
_xlfn.SWITCH(E2875,
"良好サイン",H2875*VLOOKUP(F2875,参照用!$P$2:$Q$55,2,0),
"注意サイン",H2875*VLOOKUP(F2875,参照用!$P$2:$Q$55,2,0),
""
)</f>
        <v/>
      </c>
      <c r="K2875" s="20">
        <f t="shared" si="134"/>
        <v>60</v>
      </c>
    </row>
    <row r="2876" spans="1:11" x14ac:dyDescent="0.2">
      <c r="A2876" s="8">
        <f>IF(INDEX(中間シート!B$1:B$149,QUOTIENT(ROW(A2876)-2, 参照用!$J$12) + 3,1)&gt;0,
INDEX(中間シート!B$1:B$149,QUOTIENT(ROW(A2876)-2, 参照用!$J$12) + 3,1),
"")</f>
        <v>46050</v>
      </c>
      <c r="B2876" s="8" t="str">
        <f>IF(INDEX(中間シート!D$1:D$149,QUOTIENT(ROW(B2876)-2, 参照用!$J$12) + 3,1)&gt;0,
INDEX(中間シート!D$1:D$149,QUOTIENT(ROW(B2876)-2, 参照用!$J$12) + 3,1),
"")</f>
        <v>昼</v>
      </c>
      <c r="C2876" s="8" t="str">
        <f>INDEX(中間シート!$A$1:$AZ$149,MATCH(A2876&amp;B2876,中間シート!$A$1:$A$149,0),MATCH(C$1,中間シート!$A$2:$AZ$2,0))</f>
        <v/>
      </c>
      <c r="D2876" s="8" t="str">
        <f>INDEX(中間シート!$A$1:$AZ$149,MATCH($A2876&amp;$B2876,中間シート!$A$1:$A$149,0),MATCH(D$1,中間シート!$A$2:$AZ$2,0))</f>
        <v/>
      </c>
      <c r="E2876" t="str">
        <f>IF(
A2876="","",
VLOOKUP(MOD(ROW(A2876)-2, 参照用!$J$12) + 1,参照用!$N$1:$P$50,2,0)
)</f>
        <v>気候</v>
      </c>
      <c r="F2876" t="str">
        <f xml:space="preserve">
IF(A2876="","",
VLOOKUP(MOD(ROW(A2876)-2, 参照用!$J$12) + 1,参照用!$N$1:$P$50,3,0)
)</f>
        <v>気温</v>
      </c>
      <c r="G2876" t="str">
        <f xml:space="preserve">
IF(A2876="","",
IFERROR(
INDEX(中間シート!$B:$CB,
MATCH(A2876&amp;B2876,中間シート!$A$1:$A$149,0),
MATCH(F2876,中間シート!$B$2:$CB$2,0)
),
"")
)</f>
        <v/>
      </c>
      <c r="H2876" t="str">
        <f t="shared" si="132"/>
        <v/>
      </c>
      <c r="I2876" t="str">
        <f t="shared" si="133"/>
        <v/>
      </c>
      <c r="J2876" t="str">
        <f xml:space="preserve">
_xlfn.SWITCH(E2876,
"良好サイン",H2876*VLOOKUP(F2876,参照用!$P$2:$Q$55,2,0),
"注意サイン",H2876*VLOOKUP(F2876,参照用!$P$2:$Q$55,2,0),
""
)</f>
        <v/>
      </c>
      <c r="K2876" s="20">
        <f t="shared" si="134"/>
        <v>60</v>
      </c>
    </row>
    <row r="2877" spans="1:11" x14ac:dyDescent="0.2">
      <c r="A2877" s="8">
        <f>IF(INDEX(中間シート!B$1:B$149,QUOTIENT(ROW(A2877)-2, 参照用!$J$12) + 3,1)&gt;0,
INDEX(中間シート!B$1:B$149,QUOTIENT(ROW(A2877)-2, 参照用!$J$12) + 3,1),
"")</f>
        <v>46050</v>
      </c>
      <c r="B2877" s="8" t="str">
        <f>IF(INDEX(中間シート!D$1:D$149,QUOTIENT(ROW(B2877)-2, 参照用!$J$12) + 3,1)&gt;0,
INDEX(中間シート!D$1:D$149,QUOTIENT(ROW(B2877)-2, 参照用!$J$12) + 3,1),
"")</f>
        <v>昼</v>
      </c>
      <c r="C2877" s="8" t="str">
        <f>INDEX(中間シート!$A$1:$AZ$149,MATCH(A2877&amp;B2877,中間シート!$A$1:$A$149,0),MATCH(C$1,中間シート!$A$2:$AZ$2,0))</f>
        <v/>
      </c>
      <c r="D2877" s="8" t="str">
        <f>INDEX(中間シート!$A$1:$AZ$149,MATCH($A2877&amp;$B2877,中間シート!$A$1:$A$149,0),MATCH(D$1,中間シート!$A$2:$AZ$2,0))</f>
        <v/>
      </c>
      <c r="E2877" t="str">
        <f>IF(
A2877="","",
VLOOKUP(MOD(ROW(A2877)-2, 参照用!$J$12) + 1,参照用!$N$1:$P$50,2,0)
)</f>
        <v>基礎指標</v>
      </c>
      <c r="F2877" t="str">
        <f xml:space="preserve">
IF(A2877="","",
VLOOKUP(MOD(ROW(A2877)-2, 参照用!$J$12) + 1,参照用!$N$1:$P$50,3,0)
)</f>
        <v>睡眠</v>
      </c>
      <c r="G2877">
        <f xml:space="preserve">
IF(A2877="","",
IFERROR(
INDEX(中間シート!$B:$CB,
MATCH(A2877&amp;B2877,中間シート!$A$1:$A$149,0),
MATCH(F2877,中間シート!$B$2:$CB$2,0)
),
"")
)</f>
        <v>0</v>
      </c>
      <c r="H2877">
        <f t="shared" si="132"/>
        <v>0</v>
      </c>
      <c r="I2877" t="str">
        <f t="shared" si="133"/>
        <v/>
      </c>
      <c r="J2877" t="str">
        <f xml:space="preserve">
_xlfn.SWITCH(E2877,
"良好サイン",H2877*VLOOKUP(F2877,参照用!$P$2:$Q$55,2,0),
"注意サイン",H2877*VLOOKUP(F2877,参照用!$P$2:$Q$55,2,0),
""
)</f>
        <v/>
      </c>
      <c r="K2877" s="20">
        <f t="shared" si="134"/>
        <v>60</v>
      </c>
    </row>
    <row r="2878" spans="1:11" x14ac:dyDescent="0.2">
      <c r="A2878" s="8">
        <f>IF(INDEX(中間シート!B$1:B$149,QUOTIENT(ROW(A2878)-2, 参照用!$J$12) + 3,1)&gt;0,
INDEX(中間シート!B$1:B$149,QUOTIENT(ROW(A2878)-2, 参照用!$J$12) + 3,1),
"")</f>
        <v>46050</v>
      </c>
      <c r="B2878" s="8" t="str">
        <f>IF(INDEX(中間シート!D$1:D$149,QUOTIENT(ROW(B2878)-2, 参照用!$J$12) + 3,1)&gt;0,
INDEX(中間シート!D$1:D$149,QUOTIENT(ROW(B2878)-2, 参照用!$J$12) + 3,1),
"")</f>
        <v>昼</v>
      </c>
      <c r="C2878" s="8" t="str">
        <f>INDEX(中間シート!$A$1:$AZ$149,MATCH(A2878&amp;B2878,中間シート!$A$1:$A$149,0),MATCH(C$1,中間シート!$A$2:$AZ$2,0))</f>
        <v/>
      </c>
      <c r="D2878" s="8" t="str">
        <f>INDEX(中間シート!$A$1:$AZ$149,MATCH($A2878&amp;$B2878,中間シート!$A$1:$A$149,0),MATCH(D$1,中間シート!$A$2:$AZ$2,0))</f>
        <v/>
      </c>
      <c r="E2878" t="str">
        <f>IF(
A2878="","",
VLOOKUP(MOD(ROW(A2878)-2, 参照用!$J$12) + 1,参照用!$N$1:$P$50,2,0)
)</f>
        <v>基礎指標</v>
      </c>
      <c r="F2878" t="str">
        <f xml:space="preserve">
IF(A2878="","",
VLOOKUP(MOD(ROW(A2878)-2, 参照用!$J$12) + 1,参照用!$N$1:$P$50,3,0)
)</f>
        <v>食事</v>
      </c>
      <c r="G2878">
        <f xml:space="preserve">
IF(A2878="","",
IFERROR(
INDEX(中間シート!$B:$CB,
MATCH(A2878&amp;B2878,中間シート!$A$1:$A$149,0),
MATCH(F2878,中間シート!$B$2:$CB$2,0)
),
"")
)</f>
        <v>0</v>
      </c>
      <c r="H2878">
        <f t="shared" si="132"/>
        <v>0</v>
      </c>
      <c r="I2878" t="str">
        <f t="shared" si="133"/>
        <v/>
      </c>
      <c r="J2878" t="str">
        <f xml:space="preserve">
_xlfn.SWITCH(E2878,
"良好サイン",H2878*VLOOKUP(F2878,参照用!$P$2:$Q$55,2,0),
"注意サイン",H2878*VLOOKUP(F2878,参照用!$P$2:$Q$55,2,0),
""
)</f>
        <v/>
      </c>
      <c r="K2878" s="20">
        <f t="shared" si="134"/>
        <v>60</v>
      </c>
    </row>
    <row r="2879" spans="1:11" x14ac:dyDescent="0.2">
      <c r="A2879" s="8">
        <f>IF(INDEX(中間シート!B$1:B$149,QUOTIENT(ROW(A2879)-2, 参照用!$J$12) + 3,1)&gt;0,
INDEX(中間シート!B$1:B$149,QUOTIENT(ROW(A2879)-2, 参照用!$J$12) + 3,1),
"")</f>
        <v>46050</v>
      </c>
      <c r="B2879" s="8" t="str">
        <f>IF(INDEX(中間シート!D$1:D$149,QUOTIENT(ROW(B2879)-2, 参照用!$J$12) + 3,1)&gt;0,
INDEX(中間シート!D$1:D$149,QUOTIENT(ROW(B2879)-2, 参照用!$J$12) + 3,1),
"")</f>
        <v>昼</v>
      </c>
      <c r="C2879" s="8" t="str">
        <f>INDEX(中間シート!$A$1:$AZ$149,MATCH(A2879&amp;B2879,中間シート!$A$1:$A$149,0),MATCH(C$1,中間シート!$A$2:$AZ$2,0))</f>
        <v/>
      </c>
      <c r="D2879" s="8" t="str">
        <f>INDEX(中間シート!$A$1:$AZ$149,MATCH($A2879&amp;$B2879,中間シート!$A$1:$A$149,0),MATCH(D$1,中間シート!$A$2:$AZ$2,0))</f>
        <v/>
      </c>
      <c r="E2879" t="str">
        <f>IF(
A2879="","",
VLOOKUP(MOD(ROW(A2879)-2, 参照用!$J$12) + 1,参照用!$N$1:$P$50,2,0)
)</f>
        <v>基礎指標</v>
      </c>
      <c r="F2879" t="str">
        <f xml:space="preserve">
IF(A2879="","",
VLOOKUP(MOD(ROW(A2879)-2, 参照用!$J$12) + 1,参照用!$N$1:$P$50,3,0)
)</f>
        <v>ストレス</v>
      </c>
      <c r="G2879">
        <f xml:space="preserve">
IF(A2879="","",
IFERROR(
INDEX(中間シート!$B:$CB,
MATCH(A2879&amp;B2879,中間シート!$A$1:$A$149,0),
MATCH(F2879,中間シート!$B$2:$CB$2,0)
),
"")
)</f>
        <v>0</v>
      </c>
      <c r="H2879">
        <f t="shared" si="132"/>
        <v>0</v>
      </c>
      <c r="I2879" t="str">
        <f t="shared" si="133"/>
        <v/>
      </c>
      <c r="J2879" t="str">
        <f xml:space="preserve">
_xlfn.SWITCH(E2879,
"良好サイン",H2879*VLOOKUP(F2879,参照用!$P$2:$Q$55,2,0),
"注意サイン",H2879*VLOOKUP(F2879,参照用!$P$2:$Q$55,2,0),
""
)</f>
        <v/>
      </c>
      <c r="K2879" s="20">
        <f t="shared" si="134"/>
        <v>60</v>
      </c>
    </row>
    <row r="2880" spans="1:11" x14ac:dyDescent="0.2">
      <c r="A2880" s="8">
        <f>IF(INDEX(中間シート!B$1:B$149,QUOTIENT(ROW(A2880)-2, 参照用!$J$12) + 3,1)&gt;0,
INDEX(中間シート!B$1:B$149,QUOTIENT(ROW(A2880)-2, 参照用!$J$12) + 3,1),
"")</f>
        <v>46050</v>
      </c>
      <c r="B2880" s="8" t="str">
        <f>IF(INDEX(中間シート!D$1:D$149,QUOTIENT(ROW(B2880)-2, 参照用!$J$12) + 3,1)&gt;0,
INDEX(中間シート!D$1:D$149,QUOTIENT(ROW(B2880)-2, 参照用!$J$12) + 3,1),
"")</f>
        <v>昼</v>
      </c>
      <c r="C2880" s="8" t="str">
        <f>INDEX(中間シート!$A$1:$AZ$149,MATCH(A2880&amp;B2880,中間シート!$A$1:$A$149,0),MATCH(C$1,中間シート!$A$2:$AZ$2,0))</f>
        <v/>
      </c>
      <c r="D2880" s="8" t="str">
        <f>INDEX(中間シート!$A$1:$AZ$149,MATCH($A2880&amp;$B2880,中間シート!$A$1:$A$149,0),MATCH(D$1,中間シート!$A$2:$AZ$2,0))</f>
        <v/>
      </c>
      <c r="E2880" t="str">
        <f>IF(
A2880="","",
VLOOKUP(MOD(ROW(A2880)-2, 参照用!$J$12) + 1,参照用!$N$1:$P$50,2,0)
)</f>
        <v>良好サイン</v>
      </c>
      <c r="F2880" t="str">
        <f xml:space="preserve">
IF(A2880="","",
VLOOKUP(MOD(ROW(A2880)-2, 参照用!$J$12) + 1,参照用!$N$1:$P$50,3,0)
)</f>
        <v>プラス思考</v>
      </c>
      <c r="G2880">
        <f xml:space="preserve">
IF(A2880="","",
IFERROR(
INDEX(中間シート!$B:$CB,
MATCH(A2880&amp;B2880,中間シート!$A$1:$A$149,0),
MATCH(F2880,中間シート!$B$2:$CB$2,0)
),
"")
)</f>
        <v>0</v>
      </c>
      <c r="H2880">
        <f t="shared" si="132"/>
        <v>0</v>
      </c>
      <c r="I2880" t="str">
        <f t="shared" si="133"/>
        <v/>
      </c>
      <c r="J2880">
        <f xml:space="preserve">
_xlfn.SWITCH(E2880,
"良好サイン",H2880*VLOOKUP(F2880,参照用!$P$2:$Q$55,2,0),
"注意サイン",H2880*VLOOKUP(F2880,参照用!$P$2:$Q$55,2,0),
""
)</f>
        <v>0</v>
      </c>
      <c r="K2880" s="20">
        <f t="shared" si="134"/>
        <v>60</v>
      </c>
    </row>
    <row r="2881" spans="1:11" x14ac:dyDescent="0.2">
      <c r="A2881" s="8">
        <f>IF(INDEX(中間シート!B$1:B$149,QUOTIENT(ROW(A2881)-2, 参照用!$J$12) + 3,1)&gt;0,
INDEX(中間シート!B$1:B$149,QUOTIENT(ROW(A2881)-2, 参照用!$J$12) + 3,1),
"")</f>
        <v>46050</v>
      </c>
      <c r="B2881" s="8" t="str">
        <f>IF(INDEX(中間シート!D$1:D$149,QUOTIENT(ROW(B2881)-2, 参照用!$J$12) + 3,1)&gt;0,
INDEX(中間シート!D$1:D$149,QUOTIENT(ROW(B2881)-2, 参照用!$J$12) + 3,1),
"")</f>
        <v>昼</v>
      </c>
      <c r="C2881" s="8" t="str">
        <f>INDEX(中間シート!$A$1:$AZ$149,MATCH(A2881&amp;B2881,中間シート!$A$1:$A$149,0),MATCH(C$1,中間シート!$A$2:$AZ$2,0))</f>
        <v/>
      </c>
      <c r="D2881" s="8" t="str">
        <f>INDEX(中間シート!$A$1:$AZ$149,MATCH($A2881&amp;$B2881,中間シート!$A$1:$A$149,0),MATCH(D$1,中間シート!$A$2:$AZ$2,0))</f>
        <v/>
      </c>
      <c r="E2881" t="str">
        <f>IF(
A2881="","",
VLOOKUP(MOD(ROW(A2881)-2, 参照用!$J$12) + 1,参照用!$N$1:$P$50,2,0)
)</f>
        <v>良好サイン</v>
      </c>
      <c r="F2881" t="str">
        <f xml:space="preserve">
IF(A2881="","",
VLOOKUP(MOD(ROW(A2881)-2, 参照用!$J$12) + 1,参照用!$N$1:$P$50,3,0)
)</f>
        <v>元気</v>
      </c>
      <c r="G2881">
        <f xml:space="preserve">
IF(A2881="","",
IFERROR(
INDEX(中間シート!$B:$CB,
MATCH(A2881&amp;B2881,中間シート!$A$1:$A$149,0),
MATCH(F2881,中間シート!$B$2:$CB$2,0)
),
"")
)</f>
        <v>0</v>
      </c>
      <c r="H2881">
        <f t="shared" si="132"/>
        <v>0</v>
      </c>
      <c r="I2881" t="str">
        <f t="shared" si="133"/>
        <v/>
      </c>
      <c r="J2881">
        <f xml:space="preserve">
_xlfn.SWITCH(E2881,
"良好サイン",H2881*VLOOKUP(F2881,参照用!$P$2:$Q$55,2,0),
"注意サイン",H2881*VLOOKUP(F2881,参照用!$P$2:$Q$55,2,0),
""
)</f>
        <v>0</v>
      </c>
      <c r="K2881" s="20">
        <f t="shared" si="134"/>
        <v>60</v>
      </c>
    </row>
    <row r="2882" spans="1:11" x14ac:dyDescent="0.2">
      <c r="A2882" s="8">
        <f>IF(INDEX(中間シート!B$1:B$149,QUOTIENT(ROW(A2882)-2, 参照用!$J$12) + 3,1)&gt;0,
INDEX(中間シート!B$1:B$149,QUOTIENT(ROW(A2882)-2, 参照用!$J$12) + 3,1),
"")</f>
        <v>46050</v>
      </c>
      <c r="B2882" s="8" t="str">
        <f>IF(INDEX(中間シート!D$1:D$149,QUOTIENT(ROW(B2882)-2, 参照用!$J$12) + 3,1)&gt;0,
INDEX(中間シート!D$1:D$149,QUOTIENT(ROW(B2882)-2, 参照用!$J$12) + 3,1),
"")</f>
        <v>昼</v>
      </c>
      <c r="C2882" s="8" t="str">
        <f>INDEX(中間シート!$A$1:$AZ$149,MATCH(A2882&amp;B2882,中間シート!$A$1:$A$149,0),MATCH(C$1,中間シート!$A$2:$AZ$2,0))</f>
        <v/>
      </c>
      <c r="D2882" s="8" t="str">
        <f>INDEX(中間シート!$A$1:$AZ$149,MATCH($A2882&amp;$B2882,中間シート!$A$1:$A$149,0),MATCH(D$1,中間シート!$A$2:$AZ$2,0))</f>
        <v/>
      </c>
      <c r="E2882" t="str">
        <f>IF(
A2882="","",
VLOOKUP(MOD(ROW(A2882)-2, 参照用!$J$12) + 1,参照用!$N$1:$P$50,2,0)
)</f>
        <v>良好サイン</v>
      </c>
      <c r="F2882" t="str">
        <f xml:space="preserve">
IF(A2882="","",
VLOOKUP(MOD(ROW(A2882)-2, 参照用!$J$12) + 1,参照用!$N$1:$P$50,3,0)
)</f>
        <v>やる気あり</v>
      </c>
      <c r="G2882">
        <f xml:space="preserve">
IF(A2882="","",
IFERROR(
INDEX(中間シート!$B:$CB,
MATCH(A2882&amp;B2882,中間シート!$A$1:$A$149,0),
MATCH(F2882,中間シート!$B$2:$CB$2,0)
),
"")
)</f>
        <v>0</v>
      </c>
      <c r="H2882">
        <f t="shared" si="132"/>
        <v>0</v>
      </c>
      <c r="I2882" t="str">
        <f t="shared" si="133"/>
        <v/>
      </c>
      <c r="J2882">
        <f xml:space="preserve">
_xlfn.SWITCH(E2882,
"良好サイン",H2882*VLOOKUP(F2882,参照用!$P$2:$Q$55,2,0),
"注意サイン",H2882*VLOOKUP(F2882,参照用!$P$2:$Q$55,2,0),
""
)</f>
        <v>0</v>
      </c>
      <c r="K2882" s="20">
        <f t="shared" si="134"/>
        <v>60</v>
      </c>
    </row>
    <row r="2883" spans="1:11" x14ac:dyDescent="0.2">
      <c r="A2883" s="8">
        <f>IF(INDEX(中間シート!B$1:B$149,QUOTIENT(ROW(A2883)-2, 参照用!$J$12) + 3,1)&gt;0,
INDEX(中間シート!B$1:B$149,QUOTIENT(ROW(A2883)-2, 参照用!$J$12) + 3,1),
"")</f>
        <v>46050</v>
      </c>
      <c r="B2883" s="8" t="str">
        <f>IF(INDEX(中間シート!D$1:D$149,QUOTIENT(ROW(B2883)-2, 参照用!$J$12) + 3,1)&gt;0,
INDEX(中間シート!D$1:D$149,QUOTIENT(ROW(B2883)-2, 参照用!$J$12) + 3,1),
"")</f>
        <v>昼</v>
      </c>
      <c r="C2883" s="8" t="str">
        <f>INDEX(中間シート!$A$1:$AZ$149,MATCH(A2883&amp;B2883,中間シート!$A$1:$A$149,0),MATCH(C$1,中間シート!$A$2:$AZ$2,0))</f>
        <v/>
      </c>
      <c r="D2883" s="8" t="str">
        <f>INDEX(中間シート!$A$1:$AZ$149,MATCH($A2883&amp;$B2883,中間シート!$A$1:$A$149,0),MATCH(D$1,中間シート!$A$2:$AZ$2,0))</f>
        <v/>
      </c>
      <c r="E2883" t="str">
        <f>IF(
A2883="","",
VLOOKUP(MOD(ROW(A2883)-2, 参照用!$J$12) + 1,参照用!$N$1:$P$50,2,0)
)</f>
        <v>良好サイン</v>
      </c>
      <c r="F2883" t="str">
        <f xml:space="preserve">
IF(A2883="","",
VLOOKUP(MOD(ROW(A2883)-2, 参照用!$J$12) + 1,参照用!$N$1:$P$50,3,0)
)</f>
        <v>心に余裕</v>
      </c>
      <c r="G2883">
        <f xml:space="preserve">
IF(A2883="","",
IFERROR(
INDEX(中間シート!$B:$CB,
MATCH(A2883&amp;B2883,中間シート!$A$1:$A$149,0),
MATCH(F2883,中間シート!$B$2:$CB$2,0)
),
"")
)</f>
        <v>0</v>
      </c>
      <c r="H2883">
        <f t="shared" ref="H2883:H2946" si="135">IFERROR(IF(VALUE(G2883)&gt;100,"",VALUE(G2883)),"")</f>
        <v>0</v>
      </c>
      <c r="I2883" t="str">
        <f t="shared" ref="I2883:I2946" si="136">IF(H2883="",G2883,"")</f>
        <v/>
      </c>
      <c r="J2883">
        <f xml:space="preserve">
_xlfn.SWITCH(E2883,
"良好サイン",H2883*VLOOKUP(F2883,参照用!$P$2:$Q$55,2,0),
"注意サイン",H2883*VLOOKUP(F2883,参照用!$P$2:$Q$55,2,0),
""
)</f>
        <v>0</v>
      </c>
      <c r="K2883" s="20">
        <f t="shared" ref="K2883:K2946" si="137">IFERROR(IF(A2883="","",(60+SUMIFS($J$1:$J$3999,$A$1:$A$3999,A2883,$B$1:$B$3999,B2883)))
/
(1+SUMIFS(H:H,A:A,A2883,B:B,B2883,E:E,"悪化サイン")),"")</f>
        <v>60</v>
      </c>
    </row>
    <row r="2884" spans="1:11" x14ac:dyDescent="0.2">
      <c r="A2884" s="8">
        <f>IF(INDEX(中間シート!B$1:B$149,QUOTIENT(ROW(A2884)-2, 参照用!$J$12) + 3,1)&gt;0,
INDEX(中間シート!B$1:B$149,QUOTIENT(ROW(A2884)-2, 参照用!$J$12) + 3,1),
"")</f>
        <v>46050</v>
      </c>
      <c r="B2884" s="8" t="str">
        <f>IF(INDEX(中間シート!D$1:D$149,QUOTIENT(ROW(B2884)-2, 参照用!$J$12) + 3,1)&gt;0,
INDEX(中間シート!D$1:D$149,QUOTIENT(ROW(B2884)-2, 参照用!$J$12) + 3,1),
"")</f>
        <v>昼</v>
      </c>
      <c r="C2884" s="8" t="str">
        <f>INDEX(中間シート!$A$1:$AZ$149,MATCH(A2884&amp;B2884,中間シート!$A$1:$A$149,0),MATCH(C$1,中間シート!$A$2:$AZ$2,0))</f>
        <v/>
      </c>
      <c r="D2884" s="8" t="str">
        <f>INDEX(中間シート!$A$1:$AZ$149,MATCH($A2884&amp;$B2884,中間シート!$A$1:$A$149,0),MATCH(D$1,中間シート!$A$2:$AZ$2,0))</f>
        <v/>
      </c>
      <c r="E2884" t="str">
        <f>IF(
A2884="","",
VLOOKUP(MOD(ROW(A2884)-2, 参照用!$J$12) + 1,参照用!$N$1:$P$50,2,0)
)</f>
        <v>良好サイン</v>
      </c>
      <c r="F2884" t="str">
        <f xml:space="preserve">
IF(A2884="","",
VLOOKUP(MOD(ROW(A2884)-2, 参照用!$J$12) + 1,参照用!$N$1:$P$50,3,0)
)</f>
        <v>イキイキ</v>
      </c>
      <c r="G2884">
        <f xml:space="preserve">
IF(A2884="","",
IFERROR(
INDEX(中間シート!$B:$CB,
MATCH(A2884&amp;B2884,中間シート!$A$1:$A$149,0),
MATCH(F2884,中間シート!$B$2:$CB$2,0)
),
"")
)</f>
        <v>0</v>
      </c>
      <c r="H2884">
        <f t="shared" si="135"/>
        <v>0</v>
      </c>
      <c r="I2884" t="str">
        <f t="shared" si="136"/>
        <v/>
      </c>
      <c r="J2884">
        <f xml:space="preserve">
_xlfn.SWITCH(E2884,
"良好サイン",H2884*VLOOKUP(F2884,参照用!$P$2:$Q$55,2,0),
"注意サイン",H2884*VLOOKUP(F2884,参照用!$P$2:$Q$55,2,0),
""
)</f>
        <v>0</v>
      </c>
      <c r="K2884" s="20">
        <f t="shared" si="137"/>
        <v>60</v>
      </c>
    </row>
    <row r="2885" spans="1:11" x14ac:dyDescent="0.2">
      <c r="A2885" s="8">
        <f>IF(INDEX(中間シート!B$1:B$149,QUOTIENT(ROW(A2885)-2, 参照用!$J$12) + 3,1)&gt;0,
INDEX(中間シート!B$1:B$149,QUOTIENT(ROW(A2885)-2, 参照用!$J$12) + 3,1),
"")</f>
        <v>46050</v>
      </c>
      <c r="B2885" s="8" t="str">
        <f>IF(INDEX(中間シート!D$1:D$149,QUOTIENT(ROW(B2885)-2, 参照用!$J$12) + 3,1)&gt;0,
INDEX(中間シート!D$1:D$149,QUOTIENT(ROW(B2885)-2, 参照用!$J$12) + 3,1),
"")</f>
        <v>昼</v>
      </c>
      <c r="C2885" s="8" t="str">
        <f>INDEX(中間シート!$A$1:$AZ$149,MATCH(A2885&amp;B2885,中間シート!$A$1:$A$149,0),MATCH(C$1,中間シート!$A$2:$AZ$2,0))</f>
        <v/>
      </c>
      <c r="D2885" s="8" t="str">
        <f>INDEX(中間シート!$A$1:$AZ$149,MATCH($A2885&amp;$B2885,中間シート!$A$1:$A$149,0),MATCH(D$1,中間シート!$A$2:$AZ$2,0))</f>
        <v/>
      </c>
      <c r="E2885" t="str">
        <f>IF(
A2885="","",
VLOOKUP(MOD(ROW(A2885)-2, 参照用!$J$12) + 1,参照用!$N$1:$P$50,2,0)
)</f>
        <v>良好サイン</v>
      </c>
      <c r="F2885" t="str">
        <f xml:space="preserve">
IF(A2885="","",
VLOOKUP(MOD(ROW(A2885)-2, 参照用!$J$12) + 1,参照用!$N$1:$P$50,3,0)
)</f>
        <v>活動的</v>
      </c>
      <c r="G2885">
        <f xml:space="preserve">
IF(A2885="","",
IFERROR(
INDEX(中間シート!$B:$CB,
MATCH(A2885&amp;B2885,中間シート!$A$1:$A$149,0),
MATCH(F2885,中間シート!$B$2:$CB$2,0)
),
"")
)</f>
        <v>0</v>
      </c>
      <c r="H2885">
        <f t="shared" si="135"/>
        <v>0</v>
      </c>
      <c r="I2885" t="str">
        <f t="shared" si="136"/>
        <v/>
      </c>
      <c r="J2885">
        <f xml:space="preserve">
_xlfn.SWITCH(E2885,
"良好サイン",H2885*VLOOKUP(F2885,参照用!$P$2:$Q$55,2,0),
"注意サイン",H2885*VLOOKUP(F2885,参照用!$P$2:$Q$55,2,0),
""
)</f>
        <v>0</v>
      </c>
      <c r="K2885" s="20">
        <f t="shared" si="137"/>
        <v>60</v>
      </c>
    </row>
    <row r="2886" spans="1:11" x14ac:dyDescent="0.2">
      <c r="A2886" s="8">
        <f>IF(INDEX(中間シート!B$1:B$149,QUOTIENT(ROW(A2886)-2, 参照用!$J$12) + 3,1)&gt;0,
INDEX(中間シート!B$1:B$149,QUOTIENT(ROW(A2886)-2, 参照用!$J$12) + 3,1),
"")</f>
        <v>46050</v>
      </c>
      <c r="B2886" s="8" t="str">
        <f>IF(INDEX(中間シート!D$1:D$149,QUOTIENT(ROW(B2886)-2, 参照用!$J$12) + 3,1)&gt;0,
INDEX(中間シート!D$1:D$149,QUOTIENT(ROW(B2886)-2, 参照用!$J$12) + 3,1),
"")</f>
        <v>昼</v>
      </c>
      <c r="C2886" s="8" t="str">
        <f>INDEX(中間シート!$A$1:$AZ$149,MATCH(A2886&amp;B2886,中間シート!$A$1:$A$149,0),MATCH(C$1,中間シート!$A$2:$AZ$2,0))</f>
        <v/>
      </c>
      <c r="D2886" s="8" t="str">
        <f>INDEX(中間シート!$A$1:$AZ$149,MATCH($A2886&amp;$B2886,中間シート!$A$1:$A$149,0),MATCH(D$1,中間シート!$A$2:$AZ$2,0))</f>
        <v/>
      </c>
      <c r="E2886" t="str">
        <f>IF(
A2886="","",
VLOOKUP(MOD(ROW(A2886)-2, 参照用!$J$12) + 1,参照用!$N$1:$P$50,2,0)
)</f>
        <v>注意サイン</v>
      </c>
      <c r="F2886" t="str">
        <f xml:space="preserve">
IF(A2886="","",
VLOOKUP(MOD(ROW(A2886)-2, 参照用!$J$12) + 1,参照用!$N$1:$P$50,3,0)
)</f>
        <v>ため息が増加</v>
      </c>
      <c r="G2886">
        <f xml:space="preserve">
IF(A2886="","",
IFERROR(
INDEX(中間シート!$B:$CB,
MATCH(A2886&amp;B2886,中間シート!$A$1:$A$149,0),
MATCH(F2886,中間シート!$B$2:$CB$2,0)
),
"")
)</f>
        <v>0</v>
      </c>
      <c r="H2886">
        <f t="shared" si="135"/>
        <v>0</v>
      </c>
      <c r="I2886" t="str">
        <f t="shared" si="136"/>
        <v/>
      </c>
      <c r="J2886">
        <f xml:space="preserve">
_xlfn.SWITCH(E2886,
"良好サイン",H2886*VLOOKUP(F2886,参照用!$P$2:$Q$55,2,0),
"注意サイン",H2886*VLOOKUP(F2886,参照用!$P$2:$Q$55,2,0),
""
)</f>
        <v>0</v>
      </c>
      <c r="K2886" s="20">
        <f t="shared" si="137"/>
        <v>60</v>
      </c>
    </row>
    <row r="2887" spans="1:11" x14ac:dyDescent="0.2">
      <c r="A2887" s="8">
        <f>IF(INDEX(中間シート!B$1:B$149,QUOTIENT(ROW(A2887)-2, 参照用!$J$12) + 3,1)&gt;0,
INDEX(中間シート!B$1:B$149,QUOTIENT(ROW(A2887)-2, 参照用!$J$12) + 3,1),
"")</f>
        <v>46050</v>
      </c>
      <c r="B2887" s="8" t="str">
        <f>IF(INDEX(中間シート!D$1:D$149,QUOTIENT(ROW(B2887)-2, 参照用!$J$12) + 3,1)&gt;0,
INDEX(中間シート!D$1:D$149,QUOTIENT(ROW(B2887)-2, 参照用!$J$12) + 3,1),
"")</f>
        <v>昼</v>
      </c>
      <c r="C2887" s="8" t="str">
        <f>INDEX(中間シート!$A$1:$AZ$149,MATCH(A2887&amp;B2887,中間シート!$A$1:$A$149,0),MATCH(C$1,中間シート!$A$2:$AZ$2,0))</f>
        <v/>
      </c>
      <c r="D2887" s="8" t="str">
        <f>INDEX(中間シート!$A$1:$AZ$149,MATCH($A2887&amp;$B2887,中間シート!$A$1:$A$149,0),MATCH(D$1,中間シート!$A$2:$AZ$2,0))</f>
        <v/>
      </c>
      <c r="E2887" t="str">
        <f>IF(
A2887="","",
VLOOKUP(MOD(ROW(A2887)-2, 参照用!$J$12) + 1,参照用!$N$1:$P$50,2,0)
)</f>
        <v>注意サイン</v>
      </c>
      <c r="F2887" t="str">
        <f xml:space="preserve">
IF(A2887="","",
VLOOKUP(MOD(ROW(A2887)-2, 参照用!$J$12) + 1,参照用!$N$1:$P$50,3,0)
)</f>
        <v>もやもや</v>
      </c>
      <c r="G2887">
        <f xml:space="preserve">
IF(A2887="","",
IFERROR(
INDEX(中間シート!$B:$CB,
MATCH(A2887&amp;B2887,中間シート!$A$1:$A$149,0),
MATCH(F2887,中間シート!$B$2:$CB$2,0)
),
"")
)</f>
        <v>0</v>
      </c>
      <c r="H2887">
        <f t="shared" si="135"/>
        <v>0</v>
      </c>
      <c r="I2887" t="str">
        <f t="shared" si="136"/>
        <v/>
      </c>
      <c r="J2887">
        <f xml:space="preserve">
_xlfn.SWITCH(E2887,
"良好サイン",H2887*VLOOKUP(F2887,参照用!$P$2:$Q$55,2,0),
"注意サイン",H2887*VLOOKUP(F2887,参照用!$P$2:$Q$55,2,0),
""
)</f>
        <v>0</v>
      </c>
      <c r="K2887" s="20">
        <f t="shared" si="137"/>
        <v>60</v>
      </c>
    </row>
    <row r="2888" spans="1:11" x14ac:dyDescent="0.2">
      <c r="A2888" s="8">
        <f>IF(INDEX(中間シート!B$1:B$149,QUOTIENT(ROW(A2888)-2, 参照用!$J$12) + 3,1)&gt;0,
INDEX(中間シート!B$1:B$149,QUOTIENT(ROW(A2888)-2, 参照用!$J$12) + 3,1),
"")</f>
        <v>46050</v>
      </c>
      <c r="B2888" s="8" t="str">
        <f>IF(INDEX(中間シート!D$1:D$149,QUOTIENT(ROW(B2888)-2, 参照用!$J$12) + 3,1)&gt;0,
INDEX(中間シート!D$1:D$149,QUOTIENT(ROW(B2888)-2, 参照用!$J$12) + 3,1),
"")</f>
        <v>昼</v>
      </c>
      <c r="C2888" s="8" t="str">
        <f>INDEX(中間シート!$A$1:$AZ$149,MATCH(A2888&amp;B2888,中間シート!$A$1:$A$149,0),MATCH(C$1,中間シート!$A$2:$AZ$2,0))</f>
        <v/>
      </c>
      <c r="D2888" s="8" t="str">
        <f>INDEX(中間シート!$A$1:$AZ$149,MATCH($A2888&amp;$B2888,中間シート!$A$1:$A$149,0),MATCH(D$1,中間シート!$A$2:$AZ$2,0))</f>
        <v/>
      </c>
      <c r="E2888" t="str">
        <f>IF(
A2888="","",
VLOOKUP(MOD(ROW(A2888)-2, 参照用!$J$12) + 1,参照用!$N$1:$P$50,2,0)
)</f>
        <v>注意サイン</v>
      </c>
      <c r="F2888" t="str">
        <f xml:space="preserve">
IF(A2888="","",
VLOOKUP(MOD(ROW(A2888)-2, 参照用!$J$12) + 1,参照用!$N$1:$P$50,3,0)
)</f>
        <v>だるい</v>
      </c>
      <c r="G2888">
        <f xml:space="preserve">
IF(A2888="","",
IFERROR(
INDEX(中間シート!$B:$CB,
MATCH(A2888&amp;B2888,中間シート!$A$1:$A$149,0),
MATCH(F2888,中間シート!$B$2:$CB$2,0)
),
"")
)</f>
        <v>0</v>
      </c>
      <c r="H2888">
        <f t="shared" si="135"/>
        <v>0</v>
      </c>
      <c r="I2888" t="str">
        <f t="shared" si="136"/>
        <v/>
      </c>
      <c r="J2888">
        <f xml:space="preserve">
_xlfn.SWITCH(E2888,
"良好サイン",H2888*VLOOKUP(F2888,参照用!$P$2:$Q$55,2,0),
"注意サイン",H2888*VLOOKUP(F2888,参照用!$P$2:$Q$55,2,0),
""
)</f>
        <v>0</v>
      </c>
      <c r="K2888" s="20">
        <f t="shared" si="137"/>
        <v>60</v>
      </c>
    </row>
    <row r="2889" spans="1:11" x14ac:dyDescent="0.2">
      <c r="A2889" s="8">
        <f>IF(INDEX(中間シート!B$1:B$149,QUOTIENT(ROW(A2889)-2, 参照用!$J$12) + 3,1)&gt;0,
INDEX(中間シート!B$1:B$149,QUOTIENT(ROW(A2889)-2, 参照用!$J$12) + 3,1),
"")</f>
        <v>46050</v>
      </c>
      <c r="B2889" s="8" t="str">
        <f>IF(INDEX(中間シート!D$1:D$149,QUOTIENT(ROW(B2889)-2, 参照用!$J$12) + 3,1)&gt;0,
INDEX(中間シート!D$1:D$149,QUOTIENT(ROW(B2889)-2, 参照用!$J$12) + 3,1),
"")</f>
        <v>昼</v>
      </c>
      <c r="C2889" s="8" t="str">
        <f>INDEX(中間シート!$A$1:$AZ$149,MATCH(A2889&amp;B2889,中間シート!$A$1:$A$149,0),MATCH(C$1,中間シート!$A$2:$AZ$2,0))</f>
        <v/>
      </c>
      <c r="D2889" s="8" t="str">
        <f>INDEX(中間シート!$A$1:$AZ$149,MATCH($A2889&amp;$B2889,中間シート!$A$1:$A$149,0),MATCH(D$1,中間シート!$A$2:$AZ$2,0))</f>
        <v/>
      </c>
      <c r="E2889" t="str">
        <f>IF(
A2889="","",
VLOOKUP(MOD(ROW(A2889)-2, 参照用!$J$12) + 1,参照用!$N$1:$P$50,2,0)
)</f>
        <v>注意サイン</v>
      </c>
      <c r="F2889" t="str">
        <f xml:space="preserve">
IF(A2889="","",
VLOOKUP(MOD(ROW(A2889)-2, 参照用!$J$12) + 1,参照用!$N$1:$P$50,3,0)
)</f>
        <v>ぼーっとする</v>
      </c>
      <c r="G2889">
        <f xml:space="preserve">
IF(A2889="","",
IFERROR(
INDEX(中間シート!$B:$CB,
MATCH(A2889&amp;B2889,中間シート!$A$1:$A$149,0),
MATCH(F2889,中間シート!$B$2:$CB$2,0)
),
"")
)</f>
        <v>0</v>
      </c>
      <c r="H2889">
        <f t="shared" si="135"/>
        <v>0</v>
      </c>
      <c r="I2889" t="str">
        <f t="shared" si="136"/>
        <v/>
      </c>
      <c r="J2889">
        <f xml:space="preserve">
_xlfn.SWITCH(E2889,
"良好サイン",H2889*VLOOKUP(F2889,参照用!$P$2:$Q$55,2,0),
"注意サイン",H2889*VLOOKUP(F2889,参照用!$P$2:$Q$55,2,0),
""
)</f>
        <v>0</v>
      </c>
      <c r="K2889" s="20">
        <f t="shared" si="137"/>
        <v>60</v>
      </c>
    </row>
    <row r="2890" spans="1:11" x14ac:dyDescent="0.2">
      <c r="A2890" s="8">
        <f>IF(INDEX(中間シート!B$1:B$149,QUOTIENT(ROW(A2890)-2, 参照用!$J$12) + 3,1)&gt;0,
INDEX(中間シート!B$1:B$149,QUOTIENT(ROW(A2890)-2, 参照用!$J$12) + 3,1),
"")</f>
        <v>46050</v>
      </c>
      <c r="B2890" s="8" t="str">
        <f>IF(INDEX(中間シート!D$1:D$149,QUOTIENT(ROW(B2890)-2, 参照用!$J$12) + 3,1)&gt;0,
INDEX(中間シート!D$1:D$149,QUOTIENT(ROW(B2890)-2, 参照用!$J$12) + 3,1),
"")</f>
        <v>昼</v>
      </c>
      <c r="C2890" s="8" t="str">
        <f>INDEX(中間シート!$A$1:$AZ$149,MATCH(A2890&amp;B2890,中間シート!$A$1:$A$149,0),MATCH(C$1,中間シート!$A$2:$AZ$2,0))</f>
        <v/>
      </c>
      <c r="D2890" s="8" t="str">
        <f>INDEX(中間シート!$A$1:$AZ$149,MATCH($A2890&amp;$B2890,中間シート!$A$1:$A$149,0),MATCH(D$1,中間シート!$A$2:$AZ$2,0))</f>
        <v/>
      </c>
      <c r="E2890" t="str">
        <f>IF(
A2890="","",
VLOOKUP(MOD(ROW(A2890)-2, 参照用!$J$12) + 1,参照用!$N$1:$P$50,2,0)
)</f>
        <v>注意サイン</v>
      </c>
      <c r="F2890" t="str">
        <f xml:space="preserve">
IF(A2890="","",
VLOOKUP(MOD(ROW(A2890)-2, 参照用!$J$12) + 1,参照用!$N$1:$P$50,3,0)
)</f>
        <v>協調性が低下</v>
      </c>
      <c r="G2890">
        <f xml:space="preserve">
IF(A2890="","",
IFERROR(
INDEX(中間シート!$B:$CB,
MATCH(A2890&amp;B2890,中間シート!$A$1:$A$149,0),
MATCH(F2890,中間シート!$B$2:$CB$2,0)
),
"")
)</f>
        <v>0</v>
      </c>
      <c r="H2890">
        <f t="shared" si="135"/>
        <v>0</v>
      </c>
      <c r="I2890" t="str">
        <f t="shared" si="136"/>
        <v/>
      </c>
      <c r="J2890">
        <f xml:space="preserve">
_xlfn.SWITCH(E2890,
"良好サイン",H2890*VLOOKUP(F2890,参照用!$P$2:$Q$55,2,0),
"注意サイン",H2890*VLOOKUP(F2890,参照用!$P$2:$Q$55,2,0),
""
)</f>
        <v>0</v>
      </c>
      <c r="K2890" s="20">
        <f t="shared" si="137"/>
        <v>60</v>
      </c>
    </row>
    <row r="2891" spans="1:11" x14ac:dyDescent="0.2">
      <c r="A2891" s="8">
        <f>IF(INDEX(中間シート!B$1:B$149,QUOTIENT(ROW(A2891)-2, 参照用!$J$12) + 3,1)&gt;0,
INDEX(中間シート!B$1:B$149,QUOTIENT(ROW(A2891)-2, 参照用!$J$12) + 3,1),
"")</f>
        <v>46050</v>
      </c>
      <c r="B2891" s="8" t="str">
        <f>IF(INDEX(中間シート!D$1:D$149,QUOTIENT(ROW(B2891)-2, 参照用!$J$12) + 3,1)&gt;0,
INDEX(中間シート!D$1:D$149,QUOTIENT(ROW(B2891)-2, 参照用!$J$12) + 3,1),
"")</f>
        <v>昼</v>
      </c>
      <c r="C2891" s="8" t="str">
        <f>INDEX(中間シート!$A$1:$AZ$149,MATCH(A2891&amp;B2891,中間シート!$A$1:$A$149,0),MATCH(C$1,中間シート!$A$2:$AZ$2,0))</f>
        <v/>
      </c>
      <c r="D2891" s="8" t="str">
        <f>INDEX(中間シート!$A$1:$AZ$149,MATCH($A2891&amp;$B2891,中間シート!$A$1:$A$149,0),MATCH(D$1,中間シート!$A$2:$AZ$2,0))</f>
        <v/>
      </c>
      <c r="E2891" t="str">
        <f>IF(
A2891="","",
VLOOKUP(MOD(ROW(A2891)-2, 参照用!$J$12) + 1,参照用!$N$1:$P$50,2,0)
)</f>
        <v>注意サイン</v>
      </c>
      <c r="F2891" t="str">
        <f xml:space="preserve">
IF(A2891="","",
VLOOKUP(MOD(ROW(A2891)-2, 参照用!$J$12) + 1,参照用!$N$1:$P$50,3,0)
)</f>
        <v>憂鬱</v>
      </c>
      <c r="G2891">
        <f xml:space="preserve">
IF(A2891="","",
IFERROR(
INDEX(中間シート!$B:$CB,
MATCH(A2891&amp;B2891,中間シート!$A$1:$A$149,0),
MATCH(F2891,中間シート!$B$2:$CB$2,0)
),
"")
)</f>
        <v>0</v>
      </c>
      <c r="H2891">
        <f t="shared" si="135"/>
        <v>0</v>
      </c>
      <c r="I2891" t="str">
        <f t="shared" si="136"/>
        <v/>
      </c>
      <c r="J2891">
        <f xml:space="preserve">
_xlfn.SWITCH(E2891,
"良好サイン",H2891*VLOOKUP(F2891,参照用!$P$2:$Q$55,2,0),
"注意サイン",H2891*VLOOKUP(F2891,参照用!$P$2:$Q$55,2,0),
""
)</f>
        <v>0</v>
      </c>
      <c r="K2891" s="20">
        <f t="shared" si="137"/>
        <v>60</v>
      </c>
    </row>
    <row r="2892" spans="1:11" x14ac:dyDescent="0.2">
      <c r="A2892" s="8">
        <f>IF(INDEX(中間シート!B$1:B$149,QUOTIENT(ROW(A2892)-2, 参照用!$J$12) + 3,1)&gt;0,
INDEX(中間シート!B$1:B$149,QUOTIENT(ROW(A2892)-2, 参照用!$J$12) + 3,1),
"")</f>
        <v>46050</v>
      </c>
      <c r="B2892" s="8" t="str">
        <f>IF(INDEX(中間シート!D$1:D$149,QUOTIENT(ROW(B2892)-2, 参照用!$J$12) + 3,1)&gt;0,
INDEX(中間シート!D$1:D$149,QUOTIENT(ROW(B2892)-2, 参照用!$J$12) + 3,1),
"")</f>
        <v>昼</v>
      </c>
      <c r="C2892" s="8" t="str">
        <f>INDEX(中間シート!$A$1:$AZ$149,MATCH(A2892&amp;B2892,中間シート!$A$1:$A$149,0),MATCH(C$1,中間シート!$A$2:$AZ$2,0))</f>
        <v/>
      </c>
      <c r="D2892" s="8" t="str">
        <f>INDEX(中間シート!$A$1:$AZ$149,MATCH($A2892&amp;$B2892,中間シート!$A$1:$A$149,0),MATCH(D$1,中間シート!$A$2:$AZ$2,0))</f>
        <v/>
      </c>
      <c r="E2892" t="str">
        <f>IF(
A2892="","",
VLOOKUP(MOD(ROW(A2892)-2, 参照用!$J$12) + 1,参照用!$N$1:$P$50,2,0)
)</f>
        <v>注意サイン</v>
      </c>
      <c r="F2892" t="str">
        <f xml:space="preserve">
IF(A2892="","",
VLOOKUP(MOD(ROW(A2892)-2, 参照用!$J$12) + 1,参照用!$N$1:$P$50,3,0)
)</f>
        <v>やる気が無い</v>
      </c>
      <c r="G2892">
        <f xml:space="preserve">
IF(A2892="","",
IFERROR(
INDEX(中間シート!$B:$CB,
MATCH(A2892&amp;B2892,中間シート!$A$1:$A$149,0),
MATCH(F2892,中間シート!$B$2:$CB$2,0)
),
"")
)</f>
        <v>0</v>
      </c>
      <c r="H2892">
        <f t="shared" si="135"/>
        <v>0</v>
      </c>
      <c r="I2892" t="str">
        <f t="shared" si="136"/>
        <v/>
      </c>
      <c r="J2892">
        <f xml:space="preserve">
_xlfn.SWITCH(E2892,
"良好サイン",H2892*VLOOKUP(F2892,参照用!$P$2:$Q$55,2,0),
"注意サイン",H2892*VLOOKUP(F2892,参照用!$P$2:$Q$55,2,0),
""
)</f>
        <v>0</v>
      </c>
      <c r="K2892" s="20">
        <f t="shared" si="137"/>
        <v>60</v>
      </c>
    </row>
    <row r="2893" spans="1:11" x14ac:dyDescent="0.2">
      <c r="A2893" s="8">
        <f>IF(INDEX(中間シート!B$1:B$149,QUOTIENT(ROW(A2893)-2, 参照用!$J$12) + 3,1)&gt;0,
INDEX(中間シート!B$1:B$149,QUOTIENT(ROW(A2893)-2, 参照用!$J$12) + 3,1),
"")</f>
        <v>46050</v>
      </c>
      <c r="B2893" s="8" t="str">
        <f>IF(INDEX(中間シート!D$1:D$149,QUOTIENT(ROW(B2893)-2, 参照用!$J$12) + 3,1)&gt;0,
INDEX(中間シート!D$1:D$149,QUOTIENT(ROW(B2893)-2, 参照用!$J$12) + 3,1),
"")</f>
        <v>昼</v>
      </c>
      <c r="C2893" s="8" t="str">
        <f>INDEX(中間シート!$A$1:$AZ$149,MATCH(A2893&amp;B2893,中間シート!$A$1:$A$149,0),MATCH(C$1,中間シート!$A$2:$AZ$2,0))</f>
        <v/>
      </c>
      <c r="D2893" s="8" t="str">
        <f>INDEX(中間シート!$A$1:$AZ$149,MATCH($A2893&amp;$B2893,中間シート!$A$1:$A$149,0),MATCH(D$1,中間シート!$A$2:$AZ$2,0))</f>
        <v/>
      </c>
      <c r="E2893" t="str">
        <f>IF(
A2893="","",
VLOOKUP(MOD(ROW(A2893)-2, 参照用!$J$12) + 1,参照用!$N$1:$P$50,2,0)
)</f>
        <v>注意サイン</v>
      </c>
      <c r="F2893" t="str">
        <f xml:space="preserve">
IF(A2893="","",
VLOOKUP(MOD(ROW(A2893)-2, 参照用!$J$12) + 1,参照用!$N$1:$P$50,3,0)
)</f>
        <v>物忘れ</v>
      </c>
      <c r="G2893">
        <f xml:space="preserve">
IF(A2893="","",
IFERROR(
INDEX(中間シート!$B:$CB,
MATCH(A2893&amp;B2893,中間シート!$A$1:$A$149,0),
MATCH(F2893,中間シート!$B$2:$CB$2,0)
),
"")
)</f>
        <v>0</v>
      </c>
      <c r="H2893">
        <f t="shared" si="135"/>
        <v>0</v>
      </c>
      <c r="I2893" t="str">
        <f t="shared" si="136"/>
        <v/>
      </c>
      <c r="J2893">
        <f xml:space="preserve">
_xlfn.SWITCH(E2893,
"良好サイン",H2893*VLOOKUP(F2893,参照用!$P$2:$Q$55,2,0),
"注意サイン",H2893*VLOOKUP(F2893,参照用!$P$2:$Q$55,2,0),
""
)</f>
        <v>0</v>
      </c>
      <c r="K2893" s="20">
        <f t="shared" si="137"/>
        <v>60</v>
      </c>
    </row>
    <row r="2894" spans="1:11" x14ac:dyDescent="0.2">
      <c r="A2894" s="8">
        <f>IF(INDEX(中間シート!B$1:B$149,QUOTIENT(ROW(A2894)-2, 参照用!$J$12) + 3,1)&gt;0,
INDEX(中間シート!B$1:B$149,QUOTIENT(ROW(A2894)-2, 参照用!$J$12) + 3,1),
"")</f>
        <v>46050</v>
      </c>
      <c r="B2894" s="8" t="str">
        <f>IF(INDEX(中間シート!D$1:D$149,QUOTIENT(ROW(B2894)-2, 参照用!$J$12) + 3,1)&gt;0,
INDEX(中間シート!D$1:D$149,QUOTIENT(ROW(B2894)-2, 参照用!$J$12) + 3,1),
"")</f>
        <v>昼</v>
      </c>
      <c r="C2894" s="8" t="str">
        <f>INDEX(中間シート!$A$1:$AZ$149,MATCH(A2894&amp;B2894,中間シート!$A$1:$A$149,0),MATCH(C$1,中間シート!$A$2:$AZ$2,0))</f>
        <v/>
      </c>
      <c r="D2894" s="8" t="str">
        <f>INDEX(中間シート!$A$1:$AZ$149,MATCH($A2894&amp;$B2894,中間シート!$A$1:$A$149,0),MATCH(D$1,中間シート!$A$2:$AZ$2,0))</f>
        <v/>
      </c>
      <c r="E2894" t="str">
        <f>IF(
A2894="","",
VLOOKUP(MOD(ROW(A2894)-2, 参照用!$J$12) + 1,参照用!$N$1:$P$50,2,0)
)</f>
        <v>悪化サイン</v>
      </c>
      <c r="F2894" t="str">
        <f xml:space="preserve">
IF(A2894="","",
VLOOKUP(MOD(ROW(A2894)-2, 参照用!$J$12) + 1,参照用!$N$1:$P$50,3,0)
)</f>
        <v>イライラ</v>
      </c>
      <c r="G2894">
        <f xml:space="preserve">
IF(A2894="","",
IFERROR(
INDEX(中間シート!$B:$CB,
MATCH(A2894&amp;B2894,中間シート!$A$1:$A$149,0),
MATCH(F2894,中間シート!$B$2:$CB$2,0)
),
"")
)</f>
        <v>0</v>
      </c>
      <c r="H2894">
        <f t="shared" si="135"/>
        <v>0</v>
      </c>
      <c r="I2894" t="str">
        <f t="shared" si="136"/>
        <v/>
      </c>
      <c r="J2894" t="str">
        <f xml:space="preserve">
_xlfn.SWITCH(E2894,
"良好サイン",H2894*VLOOKUP(F2894,参照用!$P$2:$Q$55,2,0),
"注意サイン",H2894*VLOOKUP(F2894,参照用!$P$2:$Q$55,2,0),
""
)</f>
        <v/>
      </c>
      <c r="K2894" s="20">
        <f t="shared" si="137"/>
        <v>60</v>
      </c>
    </row>
    <row r="2895" spans="1:11" x14ac:dyDescent="0.2">
      <c r="A2895" s="8">
        <f>IF(INDEX(中間シート!B$1:B$149,QUOTIENT(ROW(A2895)-2, 参照用!$J$12) + 3,1)&gt;0,
INDEX(中間シート!B$1:B$149,QUOTIENT(ROW(A2895)-2, 参照用!$J$12) + 3,1),
"")</f>
        <v>46050</v>
      </c>
      <c r="B2895" s="8" t="str">
        <f>IF(INDEX(中間シート!D$1:D$149,QUOTIENT(ROW(B2895)-2, 参照用!$J$12) + 3,1)&gt;0,
INDEX(中間シート!D$1:D$149,QUOTIENT(ROW(B2895)-2, 参照用!$J$12) + 3,1),
"")</f>
        <v>昼</v>
      </c>
      <c r="C2895" s="8" t="str">
        <f>INDEX(中間シート!$A$1:$AZ$149,MATCH(A2895&amp;B2895,中間シート!$A$1:$A$149,0),MATCH(C$1,中間シート!$A$2:$AZ$2,0))</f>
        <v/>
      </c>
      <c r="D2895" s="8" t="str">
        <f>INDEX(中間シート!$A$1:$AZ$149,MATCH($A2895&amp;$B2895,中間シート!$A$1:$A$149,0),MATCH(D$1,中間シート!$A$2:$AZ$2,0))</f>
        <v/>
      </c>
      <c r="E2895" t="str">
        <f>IF(
A2895="","",
VLOOKUP(MOD(ROW(A2895)-2, 参照用!$J$12) + 1,参照用!$N$1:$P$50,2,0)
)</f>
        <v>悪化サイン</v>
      </c>
      <c r="F2895" t="str">
        <f xml:space="preserve">
IF(A2895="","",
VLOOKUP(MOD(ROW(A2895)-2, 参照用!$J$12) + 1,参照用!$N$1:$P$50,3,0)
)</f>
        <v>恐怖心</v>
      </c>
      <c r="G2895">
        <f xml:space="preserve">
IF(A2895="","",
IFERROR(
INDEX(中間シート!$B:$CB,
MATCH(A2895&amp;B2895,中間シート!$A$1:$A$149,0),
MATCH(F2895,中間シート!$B$2:$CB$2,0)
),
"")
)</f>
        <v>0</v>
      </c>
      <c r="H2895">
        <f t="shared" si="135"/>
        <v>0</v>
      </c>
      <c r="I2895" t="str">
        <f t="shared" si="136"/>
        <v/>
      </c>
      <c r="J2895" t="str">
        <f xml:space="preserve">
_xlfn.SWITCH(E2895,
"良好サイン",H2895*VLOOKUP(F2895,参照用!$P$2:$Q$55,2,0),
"注意サイン",H2895*VLOOKUP(F2895,参照用!$P$2:$Q$55,2,0),
""
)</f>
        <v/>
      </c>
      <c r="K2895" s="20">
        <f t="shared" si="137"/>
        <v>60</v>
      </c>
    </row>
    <row r="2896" spans="1:11" x14ac:dyDescent="0.2">
      <c r="A2896" s="8">
        <f>IF(INDEX(中間シート!B$1:B$149,QUOTIENT(ROW(A2896)-2, 参照用!$J$12) + 3,1)&gt;0,
INDEX(中間シート!B$1:B$149,QUOTIENT(ROW(A2896)-2, 参照用!$J$12) + 3,1),
"")</f>
        <v>46050</v>
      </c>
      <c r="B2896" s="8" t="str">
        <f>IF(INDEX(中間シート!D$1:D$149,QUOTIENT(ROW(B2896)-2, 参照用!$J$12) + 3,1)&gt;0,
INDEX(中間シート!D$1:D$149,QUOTIENT(ROW(B2896)-2, 参照用!$J$12) + 3,1),
"")</f>
        <v>昼</v>
      </c>
      <c r="C2896" s="8" t="str">
        <f>INDEX(中間シート!$A$1:$AZ$149,MATCH(A2896&amp;B2896,中間シート!$A$1:$A$149,0),MATCH(C$1,中間シート!$A$2:$AZ$2,0))</f>
        <v/>
      </c>
      <c r="D2896" s="8" t="str">
        <f>INDEX(中間シート!$A$1:$AZ$149,MATCH($A2896&amp;$B2896,中間シート!$A$1:$A$149,0),MATCH(D$1,中間シート!$A$2:$AZ$2,0))</f>
        <v/>
      </c>
      <c r="E2896" t="str">
        <f>IF(
A2896="","",
VLOOKUP(MOD(ROW(A2896)-2, 参照用!$J$12) + 1,参照用!$N$1:$P$50,2,0)
)</f>
        <v>悪化サイン</v>
      </c>
      <c r="F2896" t="str">
        <f xml:space="preserve">
IF(A2896="","",
VLOOKUP(MOD(ROW(A2896)-2, 参照用!$J$12) + 1,参照用!$N$1:$P$50,3,0)
)</f>
        <v>外出不可</v>
      </c>
      <c r="G2896">
        <f xml:space="preserve">
IF(A2896="","",
IFERROR(
INDEX(中間シート!$B:$CB,
MATCH(A2896&amp;B2896,中間シート!$A$1:$A$149,0),
MATCH(F2896,中間シート!$B$2:$CB$2,0)
),
"")
)</f>
        <v>0</v>
      </c>
      <c r="H2896">
        <f t="shared" si="135"/>
        <v>0</v>
      </c>
      <c r="I2896" t="str">
        <f t="shared" si="136"/>
        <v/>
      </c>
      <c r="J2896" t="str">
        <f xml:space="preserve">
_xlfn.SWITCH(E2896,
"良好サイン",H2896*VLOOKUP(F2896,参照用!$P$2:$Q$55,2,0),
"注意サイン",H2896*VLOOKUP(F2896,参照用!$P$2:$Q$55,2,0),
""
)</f>
        <v/>
      </c>
      <c r="K2896" s="20">
        <f t="shared" si="137"/>
        <v>60</v>
      </c>
    </row>
    <row r="2897" spans="1:11" x14ac:dyDescent="0.2">
      <c r="A2897" s="8">
        <f>IF(INDEX(中間シート!B$1:B$149,QUOTIENT(ROW(A2897)-2, 参照用!$J$12) + 3,1)&gt;0,
INDEX(中間シート!B$1:B$149,QUOTIENT(ROW(A2897)-2, 参照用!$J$12) + 3,1),
"")</f>
        <v>46050</v>
      </c>
      <c r="B2897" s="8" t="str">
        <f>IF(INDEX(中間シート!D$1:D$149,QUOTIENT(ROW(B2897)-2, 参照用!$J$12) + 3,1)&gt;0,
INDEX(中間シート!D$1:D$149,QUOTIENT(ROW(B2897)-2, 参照用!$J$12) + 3,1),
"")</f>
        <v>昼</v>
      </c>
      <c r="C2897" s="8" t="str">
        <f>INDEX(中間シート!$A$1:$AZ$149,MATCH(A2897&amp;B2897,中間シート!$A$1:$A$149,0),MATCH(C$1,中間シート!$A$2:$AZ$2,0))</f>
        <v/>
      </c>
      <c r="D2897" s="8" t="str">
        <f>INDEX(中間シート!$A$1:$AZ$149,MATCH($A2897&amp;$B2897,中間シート!$A$1:$A$149,0),MATCH(D$1,中間シート!$A$2:$AZ$2,0))</f>
        <v/>
      </c>
      <c r="E2897" t="str">
        <f>IF(
A2897="","",
VLOOKUP(MOD(ROW(A2897)-2, 参照用!$J$12) + 1,参照用!$N$1:$P$50,2,0)
)</f>
        <v>悪化サイン</v>
      </c>
      <c r="F2897" t="str">
        <f xml:space="preserve">
IF(A2897="","",
VLOOKUP(MOD(ROW(A2897)-2, 参照用!$J$12) + 1,参照用!$N$1:$P$50,3,0)
)</f>
        <v>思考不能</v>
      </c>
      <c r="G2897">
        <f xml:space="preserve">
IF(A2897="","",
IFERROR(
INDEX(中間シート!$B:$CB,
MATCH(A2897&amp;B2897,中間シート!$A$1:$A$149,0),
MATCH(F2897,中間シート!$B$2:$CB$2,0)
),
"")
)</f>
        <v>0</v>
      </c>
      <c r="H2897">
        <f t="shared" si="135"/>
        <v>0</v>
      </c>
      <c r="I2897" t="str">
        <f t="shared" si="136"/>
        <v/>
      </c>
      <c r="J2897" t="str">
        <f xml:space="preserve">
_xlfn.SWITCH(E2897,
"良好サイン",H2897*VLOOKUP(F2897,参照用!$P$2:$Q$55,2,0),
"注意サイン",H2897*VLOOKUP(F2897,参照用!$P$2:$Q$55,2,0),
""
)</f>
        <v/>
      </c>
      <c r="K2897" s="20">
        <f t="shared" si="137"/>
        <v>60</v>
      </c>
    </row>
    <row r="2898" spans="1:11" x14ac:dyDescent="0.2">
      <c r="A2898" s="8">
        <f>IF(INDEX(中間シート!B$1:B$149,QUOTIENT(ROW(A2898)-2, 参照用!$J$12) + 3,1)&gt;0,
INDEX(中間シート!B$1:B$149,QUOTIENT(ROW(A2898)-2, 参照用!$J$12) + 3,1),
"")</f>
        <v>46050</v>
      </c>
      <c r="B2898" s="8" t="str">
        <f>IF(INDEX(中間シート!D$1:D$149,QUOTIENT(ROW(B2898)-2, 参照用!$J$12) + 3,1)&gt;0,
INDEX(中間シート!D$1:D$149,QUOTIENT(ROW(B2898)-2, 参照用!$J$12) + 3,1),
"")</f>
        <v>昼</v>
      </c>
      <c r="C2898" s="8" t="str">
        <f>INDEX(中間シート!$A$1:$AZ$149,MATCH(A2898&amp;B2898,中間シート!$A$1:$A$149,0),MATCH(C$1,中間シート!$A$2:$AZ$2,0))</f>
        <v/>
      </c>
      <c r="D2898" s="8" t="str">
        <f>INDEX(中間シート!$A$1:$AZ$149,MATCH($A2898&amp;$B2898,中間シート!$A$1:$A$149,0),MATCH(D$1,中間シート!$A$2:$AZ$2,0))</f>
        <v/>
      </c>
      <c r="E2898" t="str">
        <f>IF(
A2898="","",
VLOOKUP(MOD(ROW(A2898)-2, 参照用!$J$12) + 1,参照用!$N$1:$P$50,2,0)
)</f>
        <v>悪化サイン</v>
      </c>
      <c r="F2898" t="str">
        <f xml:space="preserve">
IF(A2898="","",
VLOOKUP(MOD(ROW(A2898)-2, 参照用!$J$12) + 1,参照用!$N$1:$P$50,3,0)
)</f>
        <v>人間不信</v>
      </c>
      <c r="G2898">
        <f xml:space="preserve">
IF(A2898="","",
IFERROR(
INDEX(中間シート!$B:$CB,
MATCH(A2898&amp;B2898,中間シート!$A$1:$A$149,0),
MATCH(F2898,中間シート!$B$2:$CB$2,0)
),
"")
)</f>
        <v>0</v>
      </c>
      <c r="H2898">
        <f t="shared" si="135"/>
        <v>0</v>
      </c>
      <c r="I2898" t="str">
        <f t="shared" si="136"/>
        <v/>
      </c>
      <c r="J2898" t="str">
        <f xml:space="preserve">
_xlfn.SWITCH(E2898,
"良好サイン",H2898*VLOOKUP(F2898,参照用!$P$2:$Q$55,2,0),
"注意サイン",H2898*VLOOKUP(F2898,参照用!$P$2:$Q$55,2,0),
""
)</f>
        <v/>
      </c>
      <c r="K2898" s="20">
        <f t="shared" si="137"/>
        <v>60</v>
      </c>
    </row>
    <row r="2899" spans="1:11" x14ac:dyDescent="0.2">
      <c r="A2899" s="8">
        <f>IF(INDEX(中間シート!B$1:B$149,QUOTIENT(ROW(A2899)-2, 参照用!$J$12) + 3,1)&gt;0,
INDEX(中間シート!B$1:B$149,QUOTIENT(ROW(A2899)-2, 参照用!$J$12) + 3,1),
"")</f>
        <v>46050</v>
      </c>
      <c r="B2899" s="8" t="str">
        <f>IF(INDEX(中間シート!D$1:D$149,QUOTIENT(ROW(B2899)-2, 参照用!$J$12) + 3,1)&gt;0,
INDEX(中間シート!D$1:D$149,QUOTIENT(ROW(B2899)-2, 参照用!$J$12) + 3,1),
"")</f>
        <v>昼</v>
      </c>
      <c r="C2899" s="8" t="str">
        <f>INDEX(中間シート!$A$1:$AZ$149,MATCH(A2899&amp;B2899,中間シート!$A$1:$A$149,0),MATCH(C$1,中間シート!$A$2:$AZ$2,0))</f>
        <v/>
      </c>
      <c r="D2899" s="8" t="str">
        <f>INDEX(中間シート!$A$1:$AZ$149,MATCH($A2899&amp;$B2899,中間シート!$A$1:$A$149,0),MATCH(D$1,中間シート!$A$2:$AZ$2,0))</f>
        <v/>
      </c>
      <c r="E2899" t="str">
        <f>IF(
A2899="","",
VLOOKUP(MOD(ROW(A2899)-2, 参照用!$J$12) + 1,参照用!$N$1:$P$50,2,0)
)</f>
        <v>悪化サイン</v>
      </c>
      <c r="F2899" t="str">
        <f xml:space="preserve">
IF(A2899="","",
VLOOKUP(MOD(ROW(A2899)-2, 参照用!$J$12) + 1,参照用!$N$1:$P$50,3,0)
)</f>
        <v>破壊衝動</v>
      </c>
      <c r="G2899">
        <f xml:space="preserve">
IF(A2899="","",
IFERROR(
INDEX(中間シート!$B:$CB,
MATCH(A2899&amp;B2899,中間シート!$A$1:$A$149,0),
MATCH(F2899,中間シート!$B$2:$CB$2,0)
),
"")
)</f>
        <v>0</v>
      </c>
      <c r="H2899">
        <f t="shared" si="135"/>
        <v>0</v>
      </c>
      <c r="I2899" t="str">
        <f t="shared" si="136"/>
        <v/>
      </c>
      <c r="J2899" t="str">
        <f xml:space="preserve">
_xlfn.SWITCH(E2899,
"良好サイン",H2899*VLOOKUP(F2899,参照用!$P$2:$Q$55,2,0),
"注意サイン",H2899*VLOOKUP(F2899,参照用!$P$2:$Q$55,2,0),
""
)</f>
        <v/>
      </c>
      <c r="K2899" s="20">
        <f t="shared" si="137"/>
        <v>60</v>
      </c>
    </row>
    <row r="2900" spans="1:11" x14ac:dyDescent="0.2">
      <c r="A2900" s="8">
        <f>IF(INDEX(中間シート!B$1:B$149,QUOTIENT(ROW(A2900)-2, 参照用!$J$12) + 3,1)&gt;0,
INDEX(中間シート!B$1:B$149,QUOTIENT(ROW(A2900)-2, 参照用!$J$12) + 3,1),
"")</f>
        <v>46050</v>
      </c>
      <c r="B2900" s="8" t="str">
        <f>IF(INDEX(中間シート!D$1:D$149,QUOTIENT(ROW(B2900)-2, 参照用!$J$12) + 3,1)&gt;0,
INDEX(中間シート!D$1:D$149,QUOTIENT(ROW(B2900)-2, 参照用!$J$12) + 3,1),
"")</f>
        <v>昼</v>
      </c>
      <c r="C2900" s="8" t="str">
        <f>INDEX(中間シート!$A$1:$AZ$149,MATCH(A2900&amp;B2900,中間シート!$A$1:$A$149,0),MATCH(C$1,中間シート!$A$2:$AZ$2,0))</f>
        <v/>
      </c>
      <c r="D2900" s="8" t="str">
        <f>INDEX(中間シート!$A$1:$AZ$149,MATCH($A2900&amp;$B2900,中間シート!$A$1:$A$149,0),MATCH(D$1,中間シート!$A$2:$AZ$2,0))</f>
        <v/>
      </c>
      <c r="E2900" t="str">
        <f>IF(
A2900="","",
VLOOKUP(MOD(ROW(A2900)-2, 参照用!$J$12) + 1,参照用!$N$1:$P$50,2,0)
)</f>
        <v>リカバリー</v>
      </c>
      <c r="F2900" t="str">
        <f xml:space="preserve">
IF(A2900="","",
VLOOKUP(MOD(ROW(A2900)-2, 参照用!$J$12) + 1,参照用!$N$1:$P$50,3,0)
)</f>
        <v>ストレッチ</v>
      </c>
      <c r="G2900">
        <f xml:space="preserve">
IF(A2900="","",
IFERROR(
INDEX(中間シート!$B:$CB,
MATCH(A2900&amp;B2900,中間シート!$A$1:$A$149,0),
MATCH(F2900,中間シート!$B$2:$CB$2,0)
),
"")
)</f>
        <v>0</v>
      </c>
      <c r="H2900">
        <f t="shared" si="135"/>
        <v>0</v>
      </c>
      <c r="I2900" t="str">
        <f t="shared" si="136"/>
        <v/>
      </c>
      <c r="J2900" t="str">
        <f xml:space="preserve">
_xlfn.SWITCH(E2900,
"良好サイン",H2900*VLOOKUP(F2900,参照用!$P$2:$Q$55,2,0),
"注意サイン",H2900*VLOOKUP(F2900,参照用!$P$2:$Q$55,2,0),
""
)</f>
        <v/>
      </c>
      <c r="K2900" s="20">
        <f t="shared" si="137"/>
        <v>60</v>
      </c>
    </row>
    <row r="2901" spans="1:11" x14ac:dyDescent="0.2">
      <c r="A2901" s="8">
        <f>IF(INDEX(中間シート!B$1:B$149,QUOTIENT(ROW(A2901)-2, 参照用!$J$12) + 3,1)&gt;0,
INDEX(中間シート!B$1:B$149,QUOTIENT(ROW(A2901)-2, 参照用!$J$12) + 3,1),
"")</f>
        <v>46050</v>
      </c>
      <c r="B2901" s="8" t="str">
        <f>IF(INDEX(中間シート!D$1:D$149,QUOTIENT(ROW(B2901)-2, 参照用!$J$12) + 3,1)&gt;0,
INDEX(中間シート!D$1:D$149,QUOTIENT(ROW(B2901)-2, 参照用!$J$12) + 3,1),
"")</f>
        <v>昼</v>
      </c>
      <c r="C2901" s="8" t="str">
        <f>INDEX(中間シート!$A$1:$AZ$149,MATCH(A2901&amp;B2901,中間シート!$A$1:$A$149,0),MATCH(C$1,中間シート!$A$2:$AZ$2,0))</f>
        <v/>
      </c>
      <c r="D2901" s="8" t="str">
        <f>INDEX(中間シート!$A$1:$AZ$149,MATCH($A2901&amp;$B2901,中間シート!$A$1:$A$149,0),MATCH(D$1,中間シート!$A$2:$AZ$2,0))</f>
        <v/>
      </c>
      <c r="E2901" t="str">
        <f>IF(
A2901="","",
VLOOKUP(MOD(ROW(A2901)-2, 参照用!$J$12) + 1,参照用!$N$1:$P$50,2,0)
)</f>
        <v>リカバリー</v>
      </c>
      <c r="F2901" t="str">
        <f xml:space="preserve">
IF(A2901="","",
VLOOKUP(MOD(ROW(A2901)-2, 参照用!$J$12) + 1,参照用!$N$1:$P$50,3,0)
)</f>
        <v>仮眠</v>
      </c>
      <c r="G2901">
        <f xml:space="preserve">
IF(A2901="","",
IFERROR(
INDEX(中間シート!$B:$CB,
MATCH(A2901&amp;B2901,中間シート!$A$1:$A$149,0),
MATCH(F2901,中間シート!$B$2:$CB$2,0)
),
"")
)</f>
        <v>0</v>
      </c>
      <c r="H2901">
        <f t="shared" si="135"/>
        <v>0</v>
      </c>
      <c r="I2901" t="str">
        <f t="shared" si="136"/>
        <v/>
      </c>
      <c r="J2901" t="str">
        <f xml:space="preserve">
_xlfn.SWITCH(E2901,
"良好サイン",H2901*VLOOKUP(F2901,参照用!$P$2:$Q$55,2,0),
"注意サイン",H2901*VLOOKUP(F2901,参照用!$P$2:$Q$55,2,0),
""
)</f>
        <v/>
      </c>
      <c r="K2901" s="20">
        <f t="shared" si="137"/>
        <v>60</v>
      </c>
    </row>
    <row r="2902" spans="1:11" x14ac:dyDescent="0.2">
      <c r="A2902" s="8">
        <f>IF(INDEX(中間シート!B$1:B$149,QUOTIENT(ROW(A2902)-2, 参照用!$J$12) + 3,1)&gt;0,
INDEX(中間シート!B$1:B$149,QUOTIENT(ROW(A2902)-2, 参照用!$J$12) + 3,1),
"")</f>
        <v>46050</v>
      </c>
      <c r="B2902" s="8" t="str">
        <f>IF(INDEX(中間シート!D$1:D$149,QUOTIENT(ROW(B2902)-2, 参照用!$J$12) + 3,1)&gt;0,
INDEX(中間シート!D$1:D$149,QUOTIENT(ROW(B2902)-2, 参照用!$J$12) + 3,1),
"")</f>
        <v>昼</v>
      </c>
      <c r="C2902" s="8" t="str">
        <f>INDEX(中間シート!$A$1:$AZ$149,MATCH(A2902&amp;B2902,中間シート!$A$1:$A$149,0),MATCH(C$1,中間シート!$A$2:$AZ$2,0))</f>
        <v/>
      </c>
      <c r="D2902" s="8" t="str">
        <f>INDEX(中間シート!$A$1:$AZ$149,MATCH($A2902&amp;$B2902,中間シート!$A$1:$A$149,0),MATCH(D$1,中間シート!$A$2:$AZ$2,0))</f>
        <v/>
      </c>
      <c r="E2902" t="str">
        <f>IF(
A2902="","",
VLOOKUP(MOD(ROW(A2902)-2, 参照用!$J$12) + 1,参照用!$N$1:$P$50,2,0)
)</f>
        <v>リカバリー</v>
      </c>
      <c r="F2902" t="str">
        <f xml:space="preserve">
IF(A2902="","",
VLOOKUP(MOD(ROW(A2902)-2, 参照用!$J$12) + 1,参照用!$N$1:$P$50,3,0)
)</f>
        <v>音楽</v>
      </c>
      <c r="G2902">
        <f xml:space="preserve">
IF(A2902="","",
IFERROR(
INDEX(中間シート!$B:$CB,
MATCH(A2902&amp;B2902,中間シート!$A$1:$A$149,0),
MATCH(F2902,中間シート!$B$2:$CB$2,0)
),
"")
)</f>
        <v>0</v>
      </c>
      <c r="H2902">
        <f t="shared" si="135"/>
        <v>0</v>
      </c>
      <c r="I2902" t="str">
        <f t="shared" si="136"/>
        <v/>
      </c>
      <c r="J2902" t="str">
        <f xml:space="preserve">
_xlfn.SWITCH(E2902,
"良好サイン",H2902*VLOOKUP(F2902,参照用!$P$2:$Q$55,2,0),
"注意サイン",H2902*VLOOKUP(F2902,参照用!$P$2:$Q$55,2,0),
""
)</f>
        <v/>
      </c>
      <c r="K2902" s="20">
        <f t="shared" si="137"/>
        <v>60</v>
      </c>
    </row>
    <row r="2903" spans="1:11" x14ac:dyDescent="0.2">
      <c r="A2903" s="8">
        <f>IF(INDEX(中間シート!B$1:B$149,QUOTIENT(ROW(A2903)-2, 参照用!$J$12) + 3,1)&gt;0,
INDEX(中間シート!B$1:B$149,QUOTIENT(ROW(A2903)-2, 参照用!$J$12) + 3,1),
"")</f>
        <v>46050</v>
      </c>
      <c r="B2903" s="8" t="str">
        <f>IF(INDEX(中間シート!D$1:D$149,QUOTIENT(ROW(B2903)-2, 参照用!$J$12) + 3,1)&gt;0,
INDEX(中間シート!D$1:D$149,QUOTIENT(ROW(B2903)-2, 参照用!$J$12) + 3,1),
"")</f>
        <v>昼</v>
      </c>
      <c r="C2903" s="8" t="str">
        <f>INDEX(中間シート!$A$1:$AZ$149,MATCH(A2903&amp;B2903,中間シート!$A$1:$A$149,0),MATCH(C$1,中間シート!$A$2:$AZ$2,0))</f>
        <v/>
      </c>
      <c r="D2903" s="8" t="str">
        <f>INDEX(中間シート!$A$1:$AZ$149,MATCH($A2903&amp;$B2903,中間シート!$A$1:$A$149,0),MATCH(D$1,中間シート!$A$2:$AZ$2,0))</f>
        <v/>
      </c>
      <c r="E2903" t="str">
        <f>IF(
A2903="","",
VLOOKUP(MOD(ROW(A2903)-2, 参照用!$J$12) + 1,参照用!$N$1:$P$50,2,0)
)</f>
        <v>リカバリー</v>
      </c>
      <c r="F2903" t="str">
        <f xml:space="preserve">
IF(A2903="","",
VLOOKUP(MOD(ROW(A2903)-2, 参照用!$J$12) + 1,参照用!$N$1:$P$50,3,0)
)</f>
        <v>頓服</v>
      </c>
      <c r="G2903">
        <f xml:space="preserve">
IF(A2903="","",
IFERROR(
INDEX(中間シート!$B:$CB,
MATCH(A2903&amp;B2903,中間シート!$A$1:$A$149,0),
MATCH(F2903,中間シート!$B$2:$CB$2,0)
),
"")
)</f>
        <v>0</v>
      </c>
      <c r="H2903">
        <f t="shared" si="135"/>
        <v>0</v>
      </c>
      <c r="I2903" t="str">
        <f t="shared" si="136"/>
        <v/>
      </c>
      <c r="J2903" t="str">
        <f xml:space="preserve">
_xlfn.SWITCH(E2903,
"良好サイン",H2903*VLOOKUP(F2903,参照用!$P$2:$Q$55,2,0),
"注意サイン",H2903*VLOOKUP(F2903,参照用!$P$2:$Q$55,2,0),
""
)</f>
        <v/>
      </c>
      <c r="K2903" s="20">
        <f t="shared" si="137"/>
        <v>60</v>
      </c>
    </row>
    <row r="2904" spans="1:11" x14ac:dyDescent="0.2">
      <c r="A2904" s="8">
        <f>IF(INDEX(中間シート!B$1:B$149,QUOTIENT(ROW(A2904)-2, 参照用!$J$12) + 3,1)&gt;0,
INDEX(中間シート!B$1:B$149,QUOTIENT(ROW(A2904)-2, 参照用!$J$12) + 3,1),
"")</f>
        <v>46050</v>
      </c>
      <c r="B2904" s="8" t="str">
        <f>IF(INDEX(中間シート!D$1:D$149,QUOTIENT(ROW(B2904)-2, 参照用!$J$12) + 3,1)&gt;0,
INDEX(中間シート!D$1:D$149,QUOTIENT(ROW(B2904)-2, 参照用!$J$12) + 3,1),
"")</f>
        <v>昼</v>
      </c>
      <c r="C2904" s="8" t="str">
        <f>INDEX(中間シート!$A$1:$AZ$149,MATCH(A2904&amp;B2904,中間シート!$A$1:$A$149,0),MATCH(C$1,中間シート!$A$2:$AZ$2,0))</f>
        <v/>
      </c>
      <c r="D2904" s="8" t="str">
        <f>INDEX(中間シート!$A$1:$AZ$149,MATCH($A2904&amp;$B2904,中間シート!$A$1:$A$149,0),MATCH(D$1,中間シート!$A$2:$AZ$2,0))</f>
        <v/>
      </c>
      <c r="E2904" t="str">
        <f>IF(
A2904="","",
VLOOKUP(MOD(ROW(A2904)-2, 参照用!$J$12) + 1,参照用!$N$1:$P$50,2,0)
)</f>
        <v>リカバリー</v>
      </c>
      <c r="F2904" t="str">
        <f xml:space="preserve">
IF(A2904="","",
VLOOKUP(MOD(ROW(A2904)-2, 参照用!$J$12) + 1,参照用!$N$1:$P$50,3,0)
)</f>
        <v>散歩</v>
      </c>
      <c r="G2904">
        <f xml:space="preserve">
IF(A2904="","",
IFERROR(
INDEX(中間シート!$B:$CB,
MATCH(A2904&amp;B2904,中間シート!$A$1:$A$149,0),
MATCH(F2904,中間シート!$B$2:$CB$2,0)
),
"")
)</f>
        <v>0</v>
      </c>
      <c r="H2904">
        <f t="shared" si="135"/>
        <v>0</v>
      </c>
      <c r="I2904" t="str">
        <f t="shared" si="136"/>
        <v/>
      </c>
      <c r="J2904" t="str">
        <f xml:space="preserve">
_xlfn.SWITCH(E2904,
"良好サイン",H2904*VLOOKUP(F2904,参照用!$P$2:$Q$55,2,0),
"注意サイン",H2904*VLOOKUP(F2904,参照用!$P$2:$Q$55,2,0),
""
)</f>
        <v/>
      </c>
      <c r="K2904" s="20">
        <f t="shared" si="137"/>
        <v>60</v>
      </c>
    </row>
    <row r="2905" spans="1:11" x14ac:dyDescent="0.2">
      <c r="A2905" s="8">
        <f>IF(INDEX(中間シート!B$1:B$149,QUOTIENT(ROW(A2905)-2, 参照用!$J$12) + 3,1)&gt;0,
INDEX(中間シート!B$1:B$149,QUOTIENT(ROW(A2905)-2, 参照用!$J$12) + 3,1),
"")</f>
        <v>46050</v>
      </c>
      <c r="B2905" s="8" t="str">
        <f>IF(INDEX(中間シート!D$1:D$149,QUOTIENT(ROW(B2905)-2, 参照用!$J$12) + 3,1)&gt;0,
INDEX(中間シート!D$1:D$149,QUOTIENT(ROW(B2905)-2, 参照用!$J$12) + 3,1),
"")</f>
        <v>昼</v>
      </c>
      <c r="C2905" s="8" t="str">
        <f>INDEX(中間シート!$A$1:$AZ$149,MATCH(A2905&amp;B2905,中間シート!$A$1:$A$149,0),MATCH(C$1,中間シート!$A$2:$AZ$2,0))</f>
        <v/>
      </c>
      <c r="D2905" s="8" t="str">
        <f>INDEX(中間シート!$A$1:$AZ$149,MATCH($A2905&amp;$B2905,中間シート!$A$1:$A$149,0),MATCH(D$1,中間シート!$A$2:$AZ$2,0))</f>
        <v/>
      </c>
      <c r="E2905" t="str">
        <f>IF(
A2905="","",
VLOOKUP(MOD(ROW(A2905)-2, 参照用!$J$12) + 1,参照用!$N$1:$P$50,2,0)
)</f>
        <v>服薬</v>
      </c>
      <c r="F2905" t="str">
        <f xml:space="preserve">
IF(A2905="","",
VLOOKUP(MOD(ROW(A2905)-2, 参照用!$J$12) + 1,参照用!$N$1:$P$50,3,0)
)</f>
        <v>いつもの薬</v>
      </c>
      <c r="G2905">
        <f xml:space="preserve">
IF(A2905="","",
IFERROR(
INDEX(中間シート!$B:$CB,
MATCH(A2905&amp;B2905,中間シート!$A$1:$A$149,0),
MATCH(F2905,中間シート!$B$2:$CB$2,0)
),
"")
)</f>
        <v>0</v>
      </c>
      <c r="H2905">
        <f t="shared" si="135"/>
        <v>0</v>
      </c>
      <c r="I2905" t="str">
        <f t="shared" si="136"/>
        <v/>
      </c>
      <c r="J2905" t="str">
        <f xml:space="preserve">
_xlfn.SWITCH(E2905,
"良好サイン",H2905*VLOOKUP(F2905,参照用!$P$2:$Q$55,2,0),
"注意サイン",H2905*VLOOKUP(F2905,参照用!$P$2:$Q$55,2,0),
""
)</f>
        <v/>
      </c>
      <c r="K2905" s="20">
        <f t="shared" si="137"/>
        <v>60</v>
      </c>
    </row>
    <row r="2906" spans="1:11" x14ac:dyDescent="0.2">
      <c r="A2906" s="8">
        <f>IF(INDEX(中間シート!B$1:B$149,QUOTIENT(ROW(A2906)-2, 参照用!$J$12) + 3,1)&gt;0,
INDEX(中間シート!B$1:B$149,QUOTIENT(ROW(A2906)-2, 参照用!$J$12) + 3,1),
"")</f>
        <v>46050</v>
      </c>
      <c r="B2906" s="8" t="str">
        <f>IF(INDEX(中間シート!D$1:D$149,QUOTIENT(ROW(B2906)-2, 参照用!$J$12) + 3,1)&gt;0,
INDEX(中間シート!D$1:D$149,QUOTIENT(ROW(B2906)-2, 参照用!$J$12) + 3,1),
"")</f>
        <v>昼</v>
      </c>
      <c r="C2906" s="8" t="str">
        <f>INDEX(中間シート!$A$1:$AZ$149,MATCH(A2906&amp;B2906,中間シート!$A$1:$A$149,0),MATCH(C$1,中間シート!$A$2:$AZ$2,0))</f>
        <v/>
      </c>
      <c r="D2906" s="8" t="str">
        <f>INDEX(中間シート!$A$1:$AZ$149,MATCH($A2906&amp;$B2906,中間シート!$A$1:$A$149,0),MATCH(D$1,中間シート!$A$2:$AZ$2,0))</f>
        <v/>
      </c>
      <c r="E2906" t="str">
        <f>IF(
A2906="","",
VLOOKUP(MOD(ROW(A2906)-2, 参照用!$J$12) + 1,参照用!$N$1:$P$50,2,0)
)</f>
        <v>備考</v>
      </c>
      <c r="F2906" t="str">
        <f xml:space="preserve">
IF(A2906="","",
VLOOKUP(MOD(ROW(A2906)-2, 参照用!$J$12) + 1,参照用!$N$1:$P$50,3,0)
)</f>
        <v>コメント</v>
      </c>
      <c r="G2906" t="str">
        <f xml:space="preserve">
IF(A2906="","",
IFERROR(
INDEX(中間シート!$B:$CB,
MATCH(A2906&amp;B2906,中間シート!$A$1:$A$149,0),
MATCH(F2906,中間シート!$B$2:$CB$2,0)
),
"")
)</f>
        <v/>
      </c>
      <c r="H2906" t="str">
        <f t="shared" si="135"/>
        <v/>
      </c>
      <c r="I2906" t="str">
        <f t="shared" si="136"/>
        <v/>
      </c>
      <c r="J2906" t="str">
        <f xml:space="preserve">
_xlfn.SWITCH(E2906,
"良好サイン",H2906*VLOOKUP(F2906,参照用!$P$2:$Q$55,2,0),
"注意サイン",H2906*VLOOKUP(F2906,参照用!$P$2:$Q$55,2,0),
""
)</f>
        <v/>
      </c>
      <c r="K2906" s="20">
        <f t="shared" si="137"/>
        <v>60</v>
      </c>
    </row>
    <row r="2907" spans="1:11" x14ac:dyDescent="0.2">
      <c r="A2907" s="8">
        <f>IF(INDEX(中間シート!B$1:B$149,QUOTIENT(ROW(A2907)-2, 参照用!$J$12) + 3,1)&gt;0,
INDEX(中間シート!B$1:B$149,QUOTIENT(ROW(A2907)-2, 参照用!$J$12) + 3,1),
"")</f>
        <v>46050</v>
      </c>
      <c r="B2907" s="8" t="str">
        <f>IF(INDEX(中間シート!D$1:D$149,QUOTIENT(ROW(B2907)-2, 参照用!$J$12) + 3,1)&gt;0,
INDEX(中間シート!D$1:D$149,QUOTIENT(ROW(B2907)-2, 参照用!$J$12) + 3,1),
"")</f>
        <v>夜</v>
      </c>
      <c r="C2907" s="8" t="str">
        <f>INDEX(中間シート!$A$1:$AZ$149,MATCH(A2907&amp;B2907,中間シート!$A$1:$A$149,0),MATCH(C$1,中間シート!$A$2:$AZ$2,0))</f>
        <v/>
      </c>
      <c r="D2907" s="8" t="str">
        <f>INDEX(中間シート!$A$1:$AZ$149,MATCH($A2907&amp;$B2907,中間シート!$A$1:$A$149,0),MATCH(D$1,中間シート!$A$2:$AZ$2,0))</f>
        <v/>
      </c>
      <c r="E2907" t="str">
        <f>IF(
A2907="","",
VLOOKUP(MOD(ROW(A2907)-2, 参照用!$J$12) + 1,参照用!$N$1:$P$50,2,0)
)</f>
        <v>日付</v>
      </c>
      <c r="F2907" t="str">
        <f xml:space="preserve">
IF(A2907="","",
VLOOKUP(MOD(ROW(A2907)-2, 参照用!$J$12) + 1,参照用!$N$1:$P$50,3,0)
)</f>
        <v>日付</v>
      </c>
      <c r="G2907">
        <f xml:space="preserve">
IF(A2907="","",
IFERROR(
INDEX(中間シート!$B:$CB,
MATCH(A2907&amp;B2907,中間シート!$A$1:$A$149,0),
MATCH(F2907,中間シート!$B$2:$CB$2,0)
),
"")
)</f>
        <v>46050</v>
      </c>
      <c r="H2907" t="str">
        <f t="shared" si="135"/>
        <v/>
      </c>
      <c r="I2907">
        <f t="shared" si="136"/>
        <v>46050</v>
      </c>
      <c r="J2907" t="str">
        <f xml:space="preserve">
_xlfn.SWITCH(E2907,
"良好サイン",H2907*VLOOKUP(F2907,参照用!$P$2:$Q$55,2,0),
"注意サイン",H2907*VLOOKUP(F2907,参照用!$P$2:$Q$55,2,0),
""
)</f>
        <v/>
      </c>
      <c r="K2907" s="20">
        <f t="shared" si="137"/>
        <v>60</v>
      </c>
    </row>
    <row r="2908" spans="1:11" x14ac:dyDescent="0.2">
      <c r="A2908" s="8">
        <f>IF(INDEX(中間シート!B$1:B$149,QUOTIENT(ROW(A2908)-2, 参照用!$J$12) + 3,1)&gt;0,
INDEX(中間シート!B$1:B$149,QUOTIENT(ROW(A2908)-2, 参照用!$J$12) + 3,1),
"")</f>
        <v>46050</v>
      </c>
      <c r="B2908" s="8" t="str">
        <f>IF(INDEX(中間シート!D$1:D$149,QUOTIENT(ROW(B2908)-2, 参照用!$J$12) + 3,1)&gt;0,
INDEX(中間シート!D$1:D$149,QUOTIENT(ROW(B2908)-2, 参照用!$J$12) + 3,1),
"")</f>
        <v>夜</v>
      </c>
      <c r="C2908" s="8" t="str">
        <f>INDEX(中間シート!$A$1:$AZ$149,MATCH(A2908&amp;B2908,中間シート!$A$1:$A$149,0),MATCH(C$1,中間シート!$A$2:$AZ$2,0))</f>
        <v/>
      </c>
      <c r="D2908" s="8" t="str">
        <f>INDEX(中間シート!$A$1:$AZ$149,MATCH($A2908&amp;$B2908,中間シート!$A$1:$A$149,0),MATCH(D$1,中間シート!$A$2:$AZ$2,0))</f>
        <v/>
      </c>
      <c r="E2908" t="str">
        <f>IF(
A2908="","",
VLOOKUP(MOD(ROW(A2908)-2, 参照用!$J$12) + 1,参照用!$N$1:$P$50,2,0)
)</f>
        <v>曜日</v>
      </c>
      <c r="F2908" t="str">
        <f xml:space="preserve">
IF(A2908="","",
VLOOKUP(MOD(ROW(A2908)-2, 参照用!$J$12) + 1,参照用!$N$1:$P$50,3,0)
)</f>
        <v>曜日</v>
      </c>
      <c r="G2908" t="str">
        <f xml:space="preserve">
IF(A2908="","",
IFERROR(
INDEX(中間シート!$B:$CB,
MATCH(A2908&amp;B2908,中間シート!$A$1:$A$149,0),
MATCH(F2908,中間シート!$B$2:$CB$2,0)
),
"")
)</f>
        <v>水</v>
      </c>
      <c r="H2908" t="str">
        <f t="shared" si="135"/>
        <v/>
      </c>
      <c r="I2908" t="str">
        <f t="shared" si="136"/>
        <v>水</v>
      </c>
      <c r="J2908" t="str">
        <f xml:space="preserve">
_xlfn.SWITCH(E2908,
"良好サイン",H2908*VLOOKUP(F2908,参照用!$P$2:$Q$55,2,0),
"注意サイン",H2908*VLOOKUP(F2908,参照用!$P$2:$Q$55,2,0),
""
)</f>
        <v/>
      </c>
      <c r="K2908" s="20">
        <f t="shared" si="137"/>
        <v>60</v>
      </c>
    </row>
    <row r="2909" spans="1:11" x14ac:dyDescent="0.2">
      <c r="A2909" s="8">
        <f>IF(INDEX(中間シート!B$1:B$149,QUOTIENT(ROW(A2909)-2, 参照用!$J$12) + 3,1)&gt;0,
INDEX(中間シート!B$1:B$149,QUOTIENT(ROW(A2909)-2, 参照用!$J$12) + 3,1),
"")</f>
        <v>46050</v>
      </c>
      <c r="B2909" s="8" t="str">
        <f>IF(INDEX(中間シート!D$1:D$149,QUOTIENT(ROW(B2909)-2, 参照用!$J$12) + 3,1)&gt;0,
INDEX(中間シート!D$1:D$149,QUOTIENT(ROW(B2909)-2, 参照用!$J$12) + 3,1),
"")</f>
        <v>夜</v>
      </c>
      <c r="C2909" s="8" t="str">
        <f>INDEX(中間シート!$A$1:$AZ$149,MATCH(A2909&amp;B2909,中間シート!$A$1:$A$149,0),MATCH(C$1,中間シート!$A$2:$AZ$2,0))</f>
        <v/>
      </c>
      <c r="D2909" s="8" t="str">
        <f>INDEX(中間シート!$A$1:$AZ$149,MATCH($A2909&amp;$B2909,中間シート!$A$1:$A$149,0),MATCH(D$1,中間シート!$A$2:$AZ$2,0))</f>
        <v/>
      </c>
      <c r="E2909" t="str">
        <f>IF(
A2909="","",
VLOOKUP(MOD(ROW(A2909)-2, 参照用!$J$12) + 1,参照用!$N$1:$P$50,2,0)
)</f>
        <v>時間帯</v>
      </c>
      <c r="F2909" t="str">
        <f xml:space="preserve">
IF(A2909="","",
VLOOKUP(MOD(ROW(A2909)-2, 参照用!$J$12) + 1,参照用!$N$1:$P$50,3,0)
)</f>
        <v>時間帯</v>
      </c>
      <c r="G2909" t="str">
        <f xml:space="preserve">
IF(A2909="","",
IFERROR(
INDEX(中間シート!$B:$CB,
MATCH(A2909&amp;B2909,中間シート!$A$1:$A$149,0),
MATCH(F2909,中間シート!$B$2:$CB$2,0)
),
"")
)</f>
        <v>夜</v>
      </c>
      <c r="H2909" t="str">
        <f t="shared" si="135"/>
        <v/>
      </c>
      <c r="I2909" t="str">
        <f t="shared" si="136"/>
        <v>夜</v>
      </c>
      <c r="J2909" t="str">
        <f xml:space="preserve">
_xlfn.SWITCH(E2909,
"良好サイン",H2909*VLOOKUP(F2909,参照用!$P$2:$Q$55,2,0),
"注意サイン",H2909*VLOOKUP(F2909,参照用!$P$2:$Q$55,2,0),
""
)</f>
        <v/>
      </c>
      <c r="K2909" s="20">
        <f t="shared" si="137"/>
        <v>60</v>
      </c>
    </row>
    <row r="2910" spans="1:11" x14ac:dyDescent="0.2">
      <c r="A2910" s="8">
        <f>IF(INDEX(中間シート!B$1:B$149,QUOTIENT(ROW(A2910)-2, 参照用!$J$12) + 3,1)&gt;0,
INDEX(中間シート!B$1:B$149,QUOTIENT(ROW(A2910)-2, 参照用!$J$12) + 3,1),
"")</f>
        <v>46050</v>
      </c>
      <c r="B2910" s="8" t="str">
        <f>IF(INDEX(中間シート!D$1:D$149,QUOTIENT(ROW(B2910)-2, 参照用!$J$12) + 3,1)&gt;0,
INDEX(中間シート!D$1:D$149,QUOTIENT(ROW(B2910)-2, 参照用!$J$12) + 3,1),
"")</f>
        <v>夜</v>
      </c>
      <c r="C2910" s="8" t="str">
        <f>INDEX(中間シート!$A$1:$AZ$149,MATCH(A2910&amp;B2910,中間シート!$A$1:$A$149,0),MATCH(C$1,中間シート!$A$2:$AZ$2,0))</f>
        <v/>
      </c>
      <c r="D2910" s="8" t="str">
        <f>INDEX(中間シート!$A$1:$AZ$149,MATCH($A2910&amp;$B2910,中間シート!$A$1:$A$149,0),MATCH(D$1,中間シート!$A$2:$AZ$2,0))</f>
        <v/>
      </c>
      <c r="E2910" t="str">
        <f>IF(
A2910="","",
VLOOKUP(MOD(ROW(A2910)-2, 参照用!$J$12) + 1,参照用!$N$1:$P$50,2,0)
)</f>
        <v>気候</v>
      </c>
      <c r="F2910" t="str">
        <f xml:space="preserve">
IF(A2910="","",
VLOOKUP(MOD(ROW(A2910)-2, 参照用!$J$12) + 1,参照用!$N$1:$P$50,3,0)
)</f>
        <v>天気</v>
      </c>
      <c r="G2910" t="str">
        <f xml:space="preserve">
IF(A2910="","",
IFERROR(
INDEX(中間シート!$B:$CB,
MATCH(A2910&amp;B2910,中間シート!$A$1:$A$149,0),
MATCH(F2910,中間シート!$B$2:$CB$2,0)
),
"")
)</f>
        <v/>
      </c>
      <c r="H2910" t="str">
        <f t="shared" si="135"/>
        <v/>
      </c>
      <c r="I2910" t="str">
        <f t="shared" si="136"/>
        <v/>
      </c>
      <c r="J2910" t="str">
        <f xml:space="preserve">
_xlfn.SWITCH(E2910,
"良好サイン",H2910*VLOOKUP(F2910,参照用!$P$2:$Q$55,2,0),
"注意サイン",H2910*VLOOKUP(F2910,参照用!$P$2:$Q$55,2,0),
""
)</f>
        <v/>
      </c>
      <c r="K2910" s="20">
        <f t="shared" si="137"/>
        <v>60</v>
      </c>
    </row>
    <row r="2911" spans="1:11" x14ac:dyDescent="0.2">
      <c r="A2911" s="8">
        <f>IF(INDEX(中間シート!B$1:B$149,QUOTIENT(ROW(A2911)-2, 参照用!$J$12) + 3,1)&gt;0,
INDEX(中間シート!B$1:B$149,QUOTIENT(ROW(A2911)-2, 参照用!$J$12) + 3,1),
"")</f>
        <v>46050</v>
      </c>
      <c r="B2911" s="8" t="str">
        <f>IF(INDEX(中間シート!D$1:D$149,QUOTIENT(ROW(B2911)-2, 参照用!$J$12) + 3,1)&gt;0,
INDEX(中間シート!D$1:D$149,QUOTIENT(ROW(B2911)-2, 参照用!$J$12) + 3,1),
"")</f>
        <v>夜</v>
      </c>
      <c r="C2911" s="8" t="str">
        <f>INDEX(中間シート!$A$1:$AZ$149,MATCH(A2911&amp;B2911,中間シート!$A$1:$A$149,0),MATCH(C$1,中間シート!$A$2:$AZ$2,0))</f>
        <v/>
      </c>
      <c r="D2911" s="8" t="str">
        <f>INDEX(中間シート!$A$1:$AZ$149,MATCH($A2911&amp;$B2911,中間シート!$A$1:$A$149,0),MATCH(D$1,中間シート!$A$2:$AZ$2,0))</f>
        <v/>
      </c>
      <c r="E2911" t="str">
        <f>IF(
A2911="","",
VLOOKUP(MOD(ROW(A2911)-2, 参照用!$J$12) + 1,参照用!$N$1:$P$50,2,0)
)</f>
        <v>気候</v>
      </c>
      <c r="F2911" t="str">
        <f xml:space="preserve">
IF(A2911="","",
VLOOKUP(MOD(ROW(A2911)-2, 参照用!$J$12) + 1,参照用!$N$1:$P$50,3,0)
)</f>
        <v>気温</v>
      </c>
      <c r="G2911" t="str">
        <f xml:space="preserve">
IF(A2911="","",
IFERROR(
INDEX(中間シート!$B:$CB,
MATCH(A2911&amp;B2911,中間シート!$A$1:$A$149,0),
MATCH(F2911,中間シート!$B$2:$CB$2,0)
),
"")
)</f>
        <v/>
      </c>
      <c r="H2911" t="str">
        <f t="shared" si="135"/>
        <v/>
      </c>
      <c r="I2911" t="str">
        <f t="shared" si="136"/>
        <v/>
      </c>
      <c r="J2911" t="str">
        <f xml:space="preserve">
_xlfn.SWITCH(E2911,
"良好サイン",H2911*VLOOKUP(F2911,参照用!$P$2:$Q$55,2,0),
"注意サイン",H2911*VLOOKUP(F2911,参照用!$P$2:$Q$55,2,0),
""
)</f>
        <v/>
      </c>
      <c r="K2911" s="20">
        <f t="shared" si="137"/>
        <v>60</v>
      </c>
    </row>
    <row r="2912" spans="1:11" x14ac:dyDescent="0.2">
      <c r="A2912" s="8">
        <f>IF(INDEX(中間シート!B$1:B$149,QUOTIENT(ROW(A2912)-2, 参照用!$J$12) + 3,1)&gt;0,
INDEX(中間シート!B$1:B$149,QUOTIENT(ROW(A2912)-2, 参照用!$J$12) + 3,1),
"")</f>
        <v>46050</v>
      </c>
      <c r="B2912" s="8" t="str">
        <f>IF(INDEX(中間シート!D$1:D$149,QUOTIENT(ROW(B2912)-2, 参照用!$J$12) + 3,1)&gt;0,
INDEX(中間シート!D$1:D$149,QUOTIENT(ROW(B2912)-2, 参照用!$J$12) + 3,1),
"")</f>
        <v>夜</v>
      </c>
      <c r="C2912" s="8" t="str">
        <f>INDEX(中間シート!$A$1:$AZ$149,MATCH(A2912&amp;B2912,中間シート!$A$1:$A$149,0),MATCH(C$1,中間シート!$A$2:$AZ$2,0))</f>
        <v/>
      </c>
      <c r="D2912" s="8" t="str">
        <f>INDEX(中間シート!$A$1:$AZ$149,MATCH($A2912&amp;$B2912,中間シート!$A$1:$A$149,0),MATCH(D$1,中間シート!$A$2:$AZ$2,0))</f>
        <v/>
      </c>
      <c r="E2912" t="str">
        <f>IF(
A2912="","",
VLOOKUP(MOD(ROW(A2912)-2, 参照用!$J$12) + 1,参照用!$N$1:$P$50,2,0)
)</f>
        <v>基礎指標</v>
      </c>
      <c r="F2912" t="str">
        <f xml:space="preserve">
IF(A2912="","",
VLOOKUP(MOD(ROW(A2912)-2, 参照用!$J$12) + 1,参照用!$N$1:$P$50,3,0)
)</f>
        <v>睡眠</v>
      </c>
      <c r="G2912">
        <f xml:space="preserve">
IF(A2912="","",
IFERROR(
INDEX(中間シート!$B:$CB,
MATCH(A2912&amp;B2912,中間シート!$A$1:$A$149,0),
MATCH(F2912,中間シート!$B$2:$CB$2,0)
),
"")
)</f>
        <v>0</v>
      </c>
      <c r="H2912">
        <f t="shared" si="135"/>
        <v>0</v>
      </c>
      <c r="I2912" t="str">
        <f t="shared" si="136"/>
        <v/>
      </c>
      <c r="J2912" t="str">
        <f xml:space="preserve">
_xlfn.SWITCH(E2912,
"良好サイン",H2912*VLOOKUP(F2912,参照用!$P$2:$Q$55,2,0),
"注意サイン",H2912*VLOOKUP(F2912,参照用!$P$2:$Q$55,2,0),
""
)</f>
        <v/>
      </c>
      <c r="K2912" s="20">
        <f t="shared" si="137"/>
        <v>60</v>
      </c>
    </row>
    <row r="2913" spans="1:11" x14ac:dyDescent="0.2">
      <c r="A2913" s="8">
        <f>IF(INDEX(中間シート!B$1:B$149,QUOTIENT(ROW(A2913)-2, 参照用!$J$12) + 3,1)&gt;0,
INDEX(中間シート!B$1:B$149,QUOTIENT(ROW(A2913)-2, 参照用!$J$12) + 3,1),
"")</f>
        <v>46050</v>
      </c>
      <c r="B2913" s="8" t="str">
        <f>IF(INDEX(中間シート!D$1:D$149,QUOTIENT(ROW(B2913)-2, 参照用!$J$12) + 3,1)&gt;0,
INDEX(中間シート!D$1:D$149,QUOTIENT(ROW(B2913)-2, 参照用!$J$12) + 3,1),
"")</f>
        <v>夜</v>
      </c>
      <c r="C2913" s="8" t="str">
        <f>INDEX(中間シート!$A$1:$AZ$149,MATCH(A2913&amp;B2913,中間シート!$A$1:$A$149,0),MATCH(C$1,中間シート!$A$2:$AZ$2,0))</f>
        <v/>
      </c>
      <c r="D2913" s="8" t="str">
        <f>INDEX(中間シート!$A$1:$AZ$149,MATCH($A2913&amp;$B2913,中間シート!$A$1:$A$149,0),MATCH(D$1,中間シート!$A$2:$AZ$2,0))</f>
        <v/>
      </c>
      <c r="E2913" t="str">
        <f>IF(
A2913="","",
VLOOKUP(MOD(ROW(A2913)-2, 参照用!$J$12) + 1,参照用!$N$1:$P$50,2,0)
)</f>
        <v>基礎指標</v>
      </c>
      <c r="F2913" t="str">
        <f xml:space="preserve">
IF(A2913="","",
VLOOKUP(MOD(ROW(A2913)-2, 参照用!$J$12) + 1,参照用!$N$1:$P$50,3,0)
)</f>
        <v>食事</v>
      </c>
      <c r="G2913">
        <f xml:space="preserve">
IF(A2913="","",
IFERROR(
INDEX(中間シート!$B:$CB,
MATCH(A2913&amp;B2913,中間シート!$A$1:$A$149,0),
MATCH(F2913,中間シート!$B$2:$CB$2,0)
),
"")
)</f>
        <v>0</v>
      </c>
      <c r="H2913">
        <f t="shared" si="135"/>
        <v>0</v>
      </c>
      <c r="I2913" t="str">
        <f t="shared" si="136"/>
        <v/>
      </c>
      <c r="J2913" t="str">
        <f xml:space="preserve">
_xlfn.SWITCH(E2913,
"良好サイン",H2913*VLOOKUP(F2913,参照用!$P$2:$Q$55,2,0),
"注意サイン",H2913*VLOOKUP(F2913,参照用!$P$2:$Q$55,2,0),
""
)</f>
        <v/>
      </c>
      <c r="K2913" s="20">
        <f t="shared" si="137"/>
        <v>60</v>
      </c>
    </row>
    <row r="2914" spans="1:11" x14ac:dyDescent="0.2">
      <c r="A2914" s="8">
        <f>IF(INDEX(中間シート!B$1:B$149,QUOTIENT(ROW(A2914)-2, 参照用!$J$12) + 3,1)&gt;0,
INDEX(中間シート!B$1:B$149,QUOTIENT(ROW(A2914)-2, 参照用!$J$12) + 3,1),
"")</f>
        <v>46050</v>
      </c>
      <c r="B2914" s="8" t="str">
        <f>IF(INDEX(中間シート!D$1:D$149,QUOTIENT(ROW(B2914)-2, 参照用!$J$12) + 3,1)&gt;0,
INDEX(中間シート!D$1:D$149,QUOTIENT(ROW(B2914)-2, 参照用!$J$12) + 3,1),
"")</f>
        <v>夜</v>
      </c>
      <c r="C2914" s="8" t="str">
        <f>INDEX(中間シート!$A$1:$AZ$149,MATCH(A2914&amp;B2914,中間シート!$A$1:$A$149,0),MATCH(C$1,中間シート!$A$2:$AZ$2,0))</f>
        <v/>
      </c>
      <c r="D2914" s="8" t="str">
        <f>INDEX(中間シート!$A$1:$AZ$149,MATCH($A2914&amp;$B2914,中間シート!$A$1:$A$149,0),MATCH(D$1,中間シート!$A$2:$AZ$2,0))</f>
        <v/>
      </c>
      <c r="E2914" t="str">
        <f>IF(
A2914="","",
VLOOKUP(MOD(ROW(A2914)-2, 参照用!$J$12) + 1,参照用!$N$1:$P$50,2,0)
)</f>
        <v>基礎指標</v>
      </c>
      <c r="F2914" t="str">
        <f xml:space="preserve">
IF(A2914="","",
VLOOKUP(MOD(ROW(A2914)-2, 参照用!$J$12) + 1,参照用!$N$1:$P$50,3,0)
)</f>
        <v>ストレス</v>
      </c>
      <c r="G2914">
        <f xml:space="preserve">
IF(A2914="","",
IFERROR(
INDEX(中間シート!$B:$CB,
MATCH(A2914&amp;B2914,中間シート!$A$1:$A$149,0),
MATCH(F2914,中間シート!$B$2:$CB$2,0)
),
"")
)</f>
        <v>0</v>
      </c>
      <c r="H2914">
        <f t="shared" si="135"/>
        <v>0</v>
      </c>
      <c r="I2914" t="str">
        <f t="shared" si="136"/>
        <v/>
      </c>
      <c r="J2914" t="str">
        <f xml:space="preserve">
_xlfn.SWITCH(E2914,
"良好サイン",H2914*VLOOKUP(F2914,参照用!$P$2:$Q$55,2,0),
"注意サイン",H2914*VLOOKUP(F2914,参照用!$P$2:$Q$55,2,0),
""
)</f>
        <v/>
      </c>
      <c r="K2914" s="20">
        <f t="shared" si="137"/>
        <v>60</v>
      </c>
    </row>
    <row r="2915" spans="1:11" x14ac:dyDescent="0.2">
      <c r="A2915" s="8">
        <f>IF(INDEX(中間シート!B$1:B$149,QUOTIENT(ROW(A2915)-2, 参照用!$J$12) + 3,1)&gt;0,
INDEX(中間シート!B$1:B$149,QUOTIENT(ROW(A2915)-2, 参照用!$J$12) + 3,1),
"")</f>
        <v>46050</v>
      </c>
      <c r="B2915" s="8" t="str">
        <f>IF(INDEX(中間シート!D$1:D$149,QUOTIENT(ROW(B2915)-2, 参照用!$J$12) + 3,1)&gt;0,
INDEX(中間シート!D$1:D$149,QUOTIENT(ROW(B2915)-2, 参照用!$J$12) + 3,1),
"")</f>
        <v>夜</v>
      </c>
      <c r="C2915" s="8" t="str">
        <f>INDEX(中間シート!$A$1:$AZ$149,MATCH(A2915&amp;B2915,中間シート!$A$1:$A$149,0),MATCH(C$1,中間シート!$A$2:$AZ$2,0))</f>
        <v/>
      </c>
      <c r="D2915" s="8" t="str">
        <f>INDEX(中間シート!$A$1:$AZ$149,MATCH($A2915&amp;$B2915,中間シート!$A$1:$A$149,0),MATCH(D$1,中間シート!$A$2:$AZ$2,0))</f>
        <v/>
      </c>
      <c r="E2915" t="str">
        <f>IF(
A2915="","",
VLOOKUP(MOD(ROW(A2915)-2, 参照用!$J$12) + 1,参照用!$N$1:$P$50,2,0)
)</f>
        <v>良好サイン</v>
      </c>
      <c r="F2915" t="str">
        <f xml:space="preserve">
IF(A2915="","",
VLOOKUP(MOD(ROW(A2915)-2, 参照用!$J$12) + 1,参照用!$N$1:$P$50,3,0)
)</f>
        <v>プラス思考</v>
      </c>
      <c r="G2915">
        <f xml:space="preserve">
IF(A2915="","",
IFERROR(
INDEX(中間シート!$B:$CB,
MATCH(A2915&amp;B2915,中間シート!$A$1:$A$149,0),
MATCH(F2915,中間シート!$B$2:$CB$2,0)
),
"")
)</f>
        <v>0</v>
      </c>
      <c r="H2915">
        <f t="shared" si="135"/>
        <v>0</v>
      </c>
      <c r="I2915" t="str">
        <f t="shared" si="136"/>
        <v/>
      </c>
      <c r="J2915">
        <f xml:space="preserve">
_xlfn.SWITCH(E2915,
"良好サイン",H2915*VLOOKUP(F2915,参照用!$P$2:$Q$55,2,0),
"注意サイン",H2915*VLOOKUP(F2915,参照用!$P$2:$Q$55,2,0),
""
)</f>
        <v>0</v>
      </c>
      <c r="K2915" s="20">
        <f t="shared" si="137"/>
        <v>60</v>
      </c>
    </row>
    <row r="2916" spans="1:11" x14ac:dyDescent="0.2">
      <c r="A2916" s="8">
        <f>IF(INDEX(中間シート!B$1:B$149,QUOTIENT(ROW(A2916)-2, 参照用!$J$12) + 3,1)&gt;0,
INDEX(中間シート!B$1:B$149,QUOTIENT(ROW(A2916)-2, 参照用!$J$12) + 3,1),
"")</f>
        <v>46050</v>
      </c>
      <c r="B2916" s="8" t="str">
        <f>IF(INDEX(中間シート!D$1:D$149,QUOTIENT(ROW(B2916)-2, 参照用!$J$12) + 3,1)&gt;0,
INDEX(中間シート!D$1:D$149,QUOTIENT(ROW(B2916)-2, 参照用!$J$12) + 3,1),
"")</f>
        <v>夜</v>
      </c>
      <c r="C2916" s="8" t="str">
        <f>INDEX(中間シート!$A$1:$AZ$149,MATCH(A2916&amp;B2916,中間シート!$A$1:$A$149,0),MATCH(C$1,中間シート!$A$2:$AZ$2,0))</f>
        <v/>
      </c>
      <c r="D2916" s="8" t="str">
        <f>INDEX(中間シート!$A$1:$AZ$149,MATCH($A2916&amp;$B2916,中間シート!$A$1:$A$149,0),MATCH(D$1,中間シート!$A$2:$AZ$2,0))</f>
        <v/>
      </c>
      <c r="E2916" t="str">
        <f>IF(
A2916="","",
VLOOKUP(MOD(ROW(A2916)-2, 参照用!$J$12) + 1,参照用!$N$1:$P$50,2,0)
)</f>
        <v>良好サイン</v>
      </c>
      <c r="F2916" t="str">
        <f xml:space="preserve">
IF(A2916="","",
VLOOKUP(MOD(ROW(A2916)-2, 参照用!$J$12) + 1,参照用!$N$1:$P$50,3,0)
)</f>
        <v>元気</v>
      </c>
      <c r="G2916">
        <f xml:space="preserve">
IF(A2916="","",
IFERROR(
INDEX(中間シート!$B:$CB,
MATCH(A2916&amp;B2916,中間シート!$A$1:$A$149,0),
MATCH(F2916,中間シート!$B$2:$CB$2,0)
),
"")
)</f>
        <v>0</v>
      </c>
      <c r="H2916">
        <f t="shared" si="135"/>
        <v>0</v>
      </c>
      <c r="I2916" t="str">
        <f t="shared" si="136"/>
        <v/>
      </c>
      <c r="J2916">
        <f xml:space="preserve">
_xlfn.SWITCH(E2916,
"良好サイン",H2916*VLOOKUP(F2916,参照用!$P$2:$Q$55,2,0),
"注意サイン",H2916*VLOOKUP(F2916,参照用!$P$2:$Q$55,2,0),
""
)</f>
        <v>0</v>
      </c>
      <c r="K2916" s="20">
        <f t="shared" si="137"/>
        <v>60</v>
      </c>
    </row>
    <row r="2917" spans="1:11" x14ac:dyDescent="0.2">
      <c r="A2917" s="8">
        <f>IF(INDEX(中間シート!B$1:B$149,QUOTIENT(ROW(A2917)-2, 参照用!$J$12) + 3,1)&gt;0,
INDEX(中間シート!B$1:B$149,QUOTIENT(ROW(A2917)-2, 参照用!$J$12) + 3,1),
"")</f>
        <v>46050</v>
      </c>
      <c r="B2917" s="8" t="str">
        <f>IF(INDEX(中間シート!D$1:D$149,QUOTIENT(ROW(B2917)-2, 参照用!$J$12) + 3,1)&gt;0,
INDEX(中間シート!D$1:D$149,QUOTIENT(ROW(B2917)-2, 参照用!$J$12) + 3,1),
"")</f>
        <v>夜</v>
      </c>
      <c r="C2917" s="8" t="str">
        <f>INDEX(中間シート!$A$1:$AZ$149,MATCH(A2917&amp;B2917,中間シート!$A$1:$A$149,0),MATCH(C$1,中間シート!$A$2:$AZ$2,0))</f>
        <v/>
      </c>
      <c r="D2917" s="8" t="str">
        <f>INDEX(中間シート!$A$1:$AZ$149,MATCH($A2917&amp;$B2917,中間シート!$A$1:$A$149,0),MATCH(D$1,中間シート!$A$2:$AZ$2,0))</f>
        <v/>
      </c>
      <c r="E2917" t="str">
        <f>IF(
A2917="","",
VLOOKUP(MOD(ROW(A2917)-2, 参照用!$J$12) + 1,参照用!$N$1:$P$50,2,0)
)</f>
        <v>良好サイン</v>
      </c>
      <c r="F2917" t="str">
        <f xml:space="preserve">
IF(A2917="","",
VLOOKUP(MOD(ROW(A2917)-2, 参照用!$J$12) + 1,参照用!$N$1:$P$50,3,0)
)</f>
        <v>やる気あり</v>
      </c>
      <c r="G2917">
        <f xml:space="preserve">
IF(A2917="","",
IFERROR(
INDEX(中間シート!$B:$CB,
MATCH(A2917&amp;B2917,中間シート!$A$1:$A$149,0),
MATCH(F2917,中間シート!$B$2:$CB$2,0)
),
"")
)</f>
        <v>0</v>
      </c>
      <c r="H2917">
        <f t="shared" si="135"/>
        <v>0</v>
      </c>
      <c r="I2917" t="str">
        <f t="shared" si="136"/>
        <v/>
      </c>
      <c r="J2917">
        <f xml:space="preserve">
_xlfn.SWITCH(E2917,
"良好サイン",H2917*VLOOKUP(F2917,参照用!$P$2:$Q$55,2,0),
"注意サイン",H2917*VLOOKUP(F2917,参照用!$P$2:$Q$55,2,0),
""
)</f>
        <v>0</v>
      </c>
      <c r="K2917" s="20">
        <f t="shared" si="137"/>
        <v>60</v>
      </c>
    </row>
    <row r="2918" spans="1:11" x14ac:dyDescent="0.2">
      <c r="A2918" s="8">
        <f>IF(INDEX(中間シート!B$1:B$149,QUOTIENT(ROW(A2918)-2, 参照用!$J$12) + 3,1)&gt;0,
INDEX(中間シート!B$1:B$149,QUOTIENT(ROW(A2918)-2, 参照用!$J$12) + 3,1),
"")</f>
        <v>46050</v>
      </c>
      <c r="B2918" s="8" t="str">
        <f>IF(INDEX(中間シート!D$1:D$149,QUOTIENT(ROW(B2918)-2, 参照用!$J$12) + 3,1)&gt;0,
INDEX(中間シート!D$1:D$149,QUOTIENT(ROW(B2918)-2, 参照用!$J$12) + 3,1),
"")</f>
        <v>夜</v>
      </c>
      <c r="C2918" s="8" t="str">
        <f>INDEX(中間シート!$A$1:$AZ$149,MATCH(A2918&amp;B2918,中間シート!$A$1:$A$149,0),MATCH(C$1,中間シート!$A$2:$AZ$2,0))</f>
        <v/>
      </c>
      <c r="D2918" s="8" t="str">
        <f>INDEX(中間シート!$A$1:$AZ$149,MATCH($A2918&amp;$B2918,中間シート!$A$1:$A$149,0),MATCH(D$1,中間シート!$A$2:$AZ$2,0))</f>
        <v/>
      </c>
      <c r="E2918" t="str">
        <f>IF(
A2918="","",
VLOOKUP(MOD(ROW(A2918)-2, 参照用!$J$12) + 1,参照用!$N$1:$P$50,2,0)
)</f>
        <v>良好サイン</v>
      </c>
      <c r="F2918" t="str">
        <f xml:space="preserve">
IF(A2918="","",
VLOOKUP(MOD(ROW(A2918)-2, 参照用!$J$12) + 1,参照用!$N$1:$P$50,3,0)
)</f>
        <v>心に余裕</v>
      </c>
      <c r="G2918">
        <f xml:space="preserve">
IF(A2918="","",
IFERROR(
INDEX(中間シート!$B:$CB,
MATCH(A2918&amp;B2918,中間シート!$A$1:$A$149,0),
MATCH(F2918,中間シート!$B$2:$CB$2,0)
),
"")
)</f>
        <v>0</v>
      </c>
      <c r="H2918">
        <f t="shared" si="135"/>
        <v>0</v>
      </c>
      <c r="I2918" t="str">
        <f t="shared" si="136"/>
        <v/>
      </c>
      <c r="J2918">
        <f xml:space="preserve">
_xlfn.SWITCH(E2918,
"良好サイン",H2918*VLOOKUP(F2918,参照用!$P$2:$Q$55,2,0),
"注意サイン",H2918*VLOOKUP(F2918,参照用!$P$2:$Q$55,2,0),
""
)</f>
        <v>0</v>
      </c>
      <c r="K2918" s="20">
        <f t="shared" si="137"/>
        <v>60</v>
      </c>
    </row>
    <row r="2919" spans="1:11" x14ac:dyDescent="0.2">
      <c r="A2919" s="8">
        <f>IF(INDEX(中間シート!B$1:B$149,QUOTIENT(ROW(A2919)-2, 参照用!$J$12) + 3,1)&gt;0,
INDEX(中間シート!B$1:B$149,QUOTIENT(ROW(A2919)-2, 参照用!$J$12) + 3,1),
"")</f>
        <v>46050</v>
      </c>
      <c r="B2919" s="8" t="str">
        <f>IF(INDEX(中間シート!D$1:D$149,QUOTIENT(ROW(B2919)-2, 参照用!$J$12) + 3,1)&gt;0,
INDEX(中間シート!D$1:D$149,QUOTIENT(ROW(B2919)-2, 参照用!$J$12) + 3,1),
"")</f>
        <v>夜</v>
      </c>
      <c r="C2919" s="8" t="str">
        <f>INDEX(中間シート!$A$1:$AZ$149,MATCH(A2919&amp;B2919,中間シート!$A$1:$A$149,0),MATCH(C$1,中間シート!$A$2:$AZ$2,0))</f>
        <v/>
      </c>
      <c r="D2919" s="8" t="str">
        <f>INDEX(中間シート!$A$1:$AZ$149,MATCH($A2919&amp;$B2919,中間シート!$A$1:$A$149,0),MATCH(D$1,中間シート!$A$2:$AZ$2,0))</f>
        <v/>
      </c>
      <c r="E2919" t="str">
        <f>IF(
A2919="","",
VLOOKUP(MOD(ROW(A2919)-2, 参照用!$J$12) + 1,参照用!$N$1:$P$50,2,0)
)</f>
        <v>良好サイン</v>
      </c>
      <c r="F2919" t="str">
        <f xml:space="preserve">
IF(A2919="","",
VLOOKUP(MOD(ROW(A2919)-2, 参照用!$J$12) + 1,参照用!$N$1:$P$50,3,0)
)</f>
        <v>イキイキ</v>
      </c>
      <c r="G2919">
        <f xml:space="preserve">
IF(A2919="","",
IFERROR(
INDEX(中間シート!$B:$CB,
MATCH(A2919&amp;B2919,中間シート!$A$1:$A$149,0),
MATCH(F2919,中間シート!$B$2:$CB$2,0)
),
"")
)</f>
        <v>0</v>
      </c>
      <c r="H2919">
        <f t="shared" si="135"/>
        <v>0</v>
      </c>
      <c r="I2919" t="str">
        <f t="shared" si="136"/>
        <v/>
      </c>
      <c r="J2919">
        <f xml:space="preserve">
_xlfn.SWITCH(E2919,
"良好サイン",H2919*VLOOKUP(F2919,参照用!$P$2:$Q$55,2,0),
"注意サイン",H2919*VLOOKUP(F2919,参照用!$P$2:$Q$55,2,0),
""
)</f>
        <v>0</v>
      </c>
      <c r="K2919" s="20">
        <f t="shared" si="137"/>
        <v>60</v>
      </c>
    </row>
    <row r="2920" spans="1:11" x14ac:dyDescent="0.2">
      <c r="A2920" s="8">
        <f>IF(INDEX(中間シート!B$1:B$149,QUOTIENT(ROW(A2920)-2, 参照用!$J$12) + 3,1)&gt;0,
INDEX(中間シート!B$1:B$149,QUOTIENT(ROW(A2920)-2, 参照用!$J$12) + 3,1),
"")</f>
        <v>46050</v>
      </c>
      <c r="B2920" s="8" t="str">
        <f>IF(INDEX(中間シート!D$1:D$149,QUOTIENT(ROW(B2920)-2, 参照用!$J$12) + 3,1)&gt;0,
INDEX(中間シート!D$1:D$149,QUOTIENT(ROW(B2920)-2, 参照用!$J$12) + 3,1),
"")</f>
        <v>夜</v>
      </c>
      <c r="C2920" s="8" t="str">
        <f>INDEX(中間シート!$A$1:$AZ$149,MATCH(A2920&amp;B2920,中間シート!$A$1:$A$149,0),MATCH(C$1,中間シート!$A$2:$AZ$2,0))</f>
        <v/>
      </c>
      <c r="D2920" s="8" t="str">
        <f>INDEX(中間シート!$A$1:$AZ$149,MATCH($A2920&amp;$B2920,中間シート!$A$1:$A$149,0),MATCH(D$1,中間シート!$A$2:$AZ$2,0))</f>
        <v/>
      </c>
      <c r="E2920" t="str">
        <f>IF(
A2920="","",
VLOOKUP(MOD(ROW(A2920)-2, 参照用!$J$12) + 1,参照用!$N$1:$P$50,2,0)
)</f>
        <v>良好サイン</v>
      </c>
      <c r="F2920" t="str">
        <f xml:space="preserve">
IF(A2920="","",
VLOOKUP(MOD(ROW(A2920)-2, 参照用!$J$12) + 1,参照用!$N$1:$P$50,3,0)
)</f>
        <v>活動的</v>
      </c>
      <c r="G2920">
        <f xml:space="preserve">
IF(A2920="","",
IFERROR(
INDEX(中間シート!$B:$CB,
MATCH(A2920&amp;B2920,中間シート!$A$1:$A$149,0),
MATCH(F2920,中間シート!$B$2:$CB$2,0)
),
"")
)</f>
        <v>0</v>
      </c>
      <c r="H2920">
        <f t="shared" si="135"/>
        <v>0</v>
      </c>
      <c r="I2920" t="str">
        <f t="shared" si="136"/>
        <v/>
      </c>
      <c r="J2920">
        <f xml:space="preserve">
_xlfn.SWITCH(E2920,
"良好サイン",H2920*VLOOKUP(F2920,参照用!$P$2:$Q$55,2,0),
"注意サイン",H2920*VLOOKUP(F2920,参照用!$P$2:$Q$55,2,0),
""
)</f>
        <v>0</v>
      </c>
      <c r="K2920" s="20">
        <f t="shared" si="137"/>
        <v>60</v>
      </c>
    </row>
    <row r="2921" spans="1:11" x14ac:dyDescent="0.2">
      <c r="A2921" s="8">
        <f>IF(INDEX(中間シート!B$1:B$149,QUOTIENT(ROW(A2921)-2, 参照用!$J$12) + 3,1)&gt;0,
INDEX(中間シート!B$1:B$149,QUOTIENT(ROW(A2921)-2, 参照用!$J$12) + 3,1),
"")</f>
        <v>46050</v>
      </c>
      <c r="B2921" s="8" t="str">
        <f>IF(INDEX(中間シート!D$1:D$149,QUOTIENT(ROW(B2921)-2, 参照用!$J$12) + 3,1)&gt;0,
INDEX(中間シート!D$1:D$149,QUOTIENT(ROW(B2921)-2, 参照用!$J$12) + 3,1),
"")</f>
        <v>夜</v>
      </c>
      <c r="C2921" s="8" t="str">
        <f>INDEX(中間シート!$A$1:$AZ$149,MATCH(A2921&amp;B2921,中間シート!$A$1:$A$149,0),MATCH(C$1,中間シート!$A$2:$AZ$2,0))</f>
        <v/>
      </c>
      <c r="D2921" s="8" t="str">
        <f>INDEX(中間シート!$A$1:$AZ$149,MATCH($A2921&amp;$B2921,中間シート!$A$1:$A$149,0),MATCH(D$1,中間シート!$A$2:$AZ$2,0))</f>
        <v/>
      </c>
      <c r="E2921" t="str">
        <f>IF(
A2921="","",
VLOOKUP(MOD(ROW(A2921)-2, 参照用!$J$12) + 1,参照用!$N$1:$P$50,2,0)
)</f>
        <v>注意サイン</v>
      </c>
      <c r="F2921" t="str">
        <f xml:space="preserve">
IF(A2921="","",
VLOOKUP(MOD(ROW(A2921)-2, 参照用!$J$12) + 1,参照用!$N$1:$P$50,3,0)
)</f>
        <v>ため息が増加</v>
      </c>
      <c r="G2921">
        <f xml:space="preserve">
IF(A2921="","",
IFERROR(
INDEX(中間シート!$B:$CB,
MATCH(A2921&amp;B2921,中間シート!$A$1:$A$149,0),
MATCH(F2921,中間シート!$B$2:$CB$2,0)
),
"")
)</f>
        <v>0</v>
      </c>
      <c r="H2921">
        <f t="shared" si="135"/>
        <v>0</v>
      </c>
      <c r="I2921" t="str">
        <f t="shared" si="136"/>
        <v/>
      </c>
      <c r="J2921">
        <f xml:space="preserve">
_xlfn.SWITCH(E2921,
"良好サイン",H2921*VLOOKUP(F2921,参照用!$P$2:$Q$55,2,0),
"注意サイン",H2921*VLOOKUP(F2921,参照用!$P$2:$Q$55,2,0),
""
)</f>
        <v>0</v>
      </c>
      <c r="K2921" s="20">
        <f t="shared" si="137"/>
        <v>60</v>
      </c>
    </row>
    <row r="2922" spans="1:11" x14ac:dyDescent="0.2">
      <c r="A2922" s="8">
        <f>IF(INDEX(中間シート!B$1:B$149,QUOTIENT(ROW(A2922)-2, 参照用!$J$12) + 3,1)&gt;0,
INDEX(中間シート!B$1:B$149,QUOTIENT(ROW(A2922)-2, 参照用!$J$12) + 3,1),
"")</f>
        <v>46050</v>
      </c>
      <c r="B2922" s="8" t="str">
        <f>IF(INDEX(中間シート!D$1:D$149,QUOTIENT(ROW(B2922)-2, 参照用!$J$12) + 3,1)&gt;0,
INDEX(中間シート!D$1:D$149,QUOTIENT(ROW(B2922)-2, 参照用!$J$12) + 3,1),
"")</f>
        <v>夜</v>
      </c>
      <c r="C2922" s="8" t="str">
        <f>INDEX(中間シート!$A$1:$AZ$149,MATCH(A2922&amp;B2922,中間シート!$A$1:$A$149,0),MATCH(C$1,中間シート!$A$2:$AZ$2,0))</f>
        <v/>
      </c>
      <c r="D2922" s="8" t="str">
        <f>INDEX(中間シート!$A$1:$AZ$149,MATCH($A2922&amp;$B2922,中間シート!$A$1:$A$149,0),MATCH(D$1,中間シート!$A$2:$AZ$2,0))</f>
        <v/>
      </c>
      <c r="E2922" t="str">
        <f>IF(
A2922="","",
VLOOKUP(MOD(ROW(A2922)-2, 参照用!$J$12) + 1,参照用!$N$1:$P$50,2,0)
)</f>
        <v>注意サイン</v>
      </c>
      <c r="F2922" t="str">
        <f xml:space="preserve">
IF(A2922="","",
VLOOKUP(MOD(ROW(A2922)-2, 参照用!$J$12) + 1,参照用!$N$1:$P$50,3,0)
)</f>
        <v>もやもや</v>
      </c>
      <c r="G2922">
        <f xml:space="preserve">
IF(A2922="","",
IFERROR(
INDEX(中間シート!$B:$CB,
MATCH(A2922&amp;B2922,中間シート!$A$1:$A$149,0),
MATCH(F2922,中間シート!$B$2:$CB$2,0)
),
"")
)</f>
        <v>0</v>
      </c>
      <c r="H2922">
        <f t="shared" si="135"/>
        <v>0</v>
      </c>
      <c r="I2922" t="str">
        <f t="shared" si="136"/>
        <v/>
      </c>
      <c r="J2922">
        <f xml:space="preserve">
_xlfn.SWITCH(E2922,
"良好サイン",H2922*VLOOKUP(F2922,参照用!$P$2:$Q$55,2,0),
"注意サイン",H2922*VLOOKUP(F2922,参照用!$P$2:$Q$55,2,0),
""
)</f>
        <v>0</v>
      </c>
      <c r="K2922" s="20">
        <f t="shared" si="137"/>
        <v>60</v>
      </c>
    </row>
    <row r="2923" spans="1:11" x14ac:dyDescent="0.2">
      <c r="A2923" s="8">
        <f>IF(INDEX(中間シート!B$1:B$149,QUOTIENT(ROW(A2923)-2, 参照用!$J$12) + 3,1)&gt;0,
INDEX(中間シート!B$1:B$149,QUOTIENT(ROW(A2923)-2, 参照用!$J$12) + 3,1),
"")</f>
        <v>46050</v>
      </c>
      <c r="B2923" s="8" t="str">
        <f>IF(INDEX(中間シート!D$1:D$149,QUOTIENT(ROW(B2923)-2, 参照用!$J$12) + 3,1)&gt;0,
INDEX(中間シート!D$1:D$149,QUOTIENT(ROW(B2923)-2, 参照用!$J$12) + 3,1),
"")</f>
        <v>夜</v>
      </c>
      <c r="C2923" s="8" t="str">
        <f>INDEX(中間シート!$A$1:$AZ$149,MATCH(A2923&amp;B2923,中間シート!$A$1:$A$149,0),MATCH(C$1,中間シート!$A$2:$AZ$2,0))</f>
        <v/>
      </c>
      <c r="D2923" s="8" t="str">
        <f>INDEX(中間シート!$A$1:$AZ$149,MATCH($A2923&amp;$B2923,中間シート!$A$1:$A$149,0),MATCH(D$1,中間シート!$A$2:$AZ$2,0))</f>
        <v/>
      </c>
      <c r="E2923" t="str">
        <f>IF(
A2923="","",
VLOOKUP(MOD(ROW(A2923)-2, 参照用!$J$12) + 1,参照用!$N$1:$P$50,2,0)
)</f>
        <v>注意サイン</v>
      </c>
      <c r="F2923" t="str">
        <f xml:space="preserve">
IF(A2923="","",
VLOOKUP(MOD(ROW(A2923)-2, 参照用!$J$12) + 1,参照用!$N$1:$P$50,3,0)
)</f>
        <v>だるい</v>
      </c>
      <c r="G2923">
        <f xml:space="preserve">
IF(A2923="","",
IFERROR(
INDEX(中間シート!$B:$CB,
MATCH(A2923&amp;B2923,中間シート!$A$1:$A$149,0),
MATCH(F2923,中間シート!$B$2:$CB$2,0)
),
"")
)</f>
        <v>0</v>
      </c>
      <c r="H2923">
        <f t="shared" si="135"/>
        <v>0</v>
      </c>
      <c r="I2923" t="str">
        <f t="shared" si="136"/>
        <v/>
      </c>
      <c r="J2923">
        <f xml:space="preserve">
_xlfn.SWITCH(E2923,
"良好サイン",H2923*VLOOKUP(F2923,参照用!$P$2:$Q$55,2,0),
"注意サイン",H2923*VLOOKUP(F2923,参照用!$P$2:$Q$55,2,0),
""
)</f>
        <v>0</v>
      </c>
      <c r="K2923" s="20">
        <f t="shared" si="137"/>
        <v>60</v>
      </c>
    </row>
    <row r="2924" spans="1:11" x14ac:dyDescent="0.2">
      <c r="A2924" s="8">
        <f>IF(INDEX(中間シート!B$1:B$149,QUOTIENT(ROW(A2924)-2, 参照用!$J$12) + 3,1)&gt;0,
INDEX(中間シート!B$1:B$149,QUOTIENT(ROW(A2924)-2, 参照用!$J$12) + 3,1),
"")</f>
        <v>46050</v>
      </c>
      <c r="B2924" s="8" t="str">
        <f>IF(INDEX(中間シート!D$1:D$149,QUOTIENT(ROW(B2924)-2, 参照用!$J$12) + 3,1)&gt;0,
INDEX(中間シート!D$1:D$149,QUOTIENT(ROW(B2924)-2, 参照用!$J$12) + 3,1),
"")</f>
        <v>夜</v>
      </c>
      <c r="C2924" s="8" t="str">
        <f>INDEX(中間シート!$A$1:$AZ$149,MATCH(A2924&amp;B2924,中間シート!$A$1:$A$149,0),MATCH(C$1,中間シート!$A$2:$AZ$2,0))</f>
        <v/>
      </c>
      <c r="D2924" s="8" t="str">
        <f>INDEX(中間シート!$A$1:$AZ$149,MATCH($A2924&amp;$B2924,中間シート!$A$1:$A$149,0),MATCH(D$1,中間シート!$A$2:$AZ$2,0))</f>
        <v/>
      </c>
      <c r="E2924" t="str">
        <f>IF(
A2924="","",
VLOOKUP(MOD(ROW(A2924)-2, 参照用!$J$12) + 1,参照用!$N$1:$P$50,2,0)
)</f>
        <v>注意サイン</v>
      </c>
      <c r="F2924" t="str">
        <f xml:space="preserve">
IF(A2924="","",
VLOOKUP(MOD(ROW(A2924)-2, 参照用!$J$12) + 1,参照用!$N$1:$P$50,3,0)
)</f>
        <v>ぼーっとする</v>
      </c>
      <c r="G2924">
        <f xml:space="preserve">
IF(A2924="","",
IFERROR(
INDEX(中間シート!$B:$CB,
MATCH(A2924&amp;B2924,中間シート!$A$1:$A$149,0),
MATCH(F2924,中間シート!$B$2:$CB$2,0)
),
"")
)</f>
        <v>0</v>
      </c>
      <c r="H2924">
        <f t="shared" si="135"/>
        <v>0</v>
      </c>
      <c r="I2924" t="str">
        <f t="shared" si="136"/>
        <v/>
      </c>
      <c r="J2924">
        <f xml:space="preserve">
_xlfn.SWITCH(E2924,
"良好サイン",H2924*VLOOKUP(F2924,参照用!$P$2:$Q$55,2,0),
"注意サイン",H2924*VLOOKUP(F2924,参照用!$P$2:$Q$55,2,0),
""
)</f>
        <v>0</v>
      </c>
      <c r="K2924" s="20">
        <f t="shared" si="137"/>
        <v>60</v>
      </c>
    </row>
    <row r="2925" spans="1:11" x14ac:dyDescent="0.2">
      <c r="A2925" s="8">
        <f>IF(INDEX(中間シート!B$1:B$149,QUOTIENT(ROW(A2925)-2, 参照用!$J$12) + 3,1)&gt;0,
INDEX(中間シート!B$1:B$149,QUOTIENT(ROW(A2925)-2, 参照用!$J$12) + 3,1),
"")</f>
        <v>46050</v>
      </c>
      <c r="B2925" s="8" t="str">
        <f>IF(INDEX(中間シート!D$1:D$149,QUOTIENT(ROW(B2925)-2, 参照用!$J$12) + 3,1)&gt;0,
INDEX(中間シート!D$1:D$149,QUOTIENT(ROW(B2925)-2, 参照用!$J$12) + 3,1),
"")</f>
        <v>夜</v>
      </c>
      <c r="C2925" s="8" t="str">
        <f>INDEX(中間シート!$A$1:$AZ$149,MATCH(A2925&amp;B2925,中間シート!$A$1:$A$149,0),MATCH(C$1,中間シート!$A$2:$AZ$2,0))</f>
        <v/>
      </c>
      <c r="D2925" s="8" t="str">
        <f>INDEX(中間シート!$A$1:$AZ$149,MATCH($A2925&amp;$B2925,中間シート!$A$1:$A$149,0),MATCH(D$1,中間シート!$A$2:$AZ$2,0))</f>
        <v/>
      </c>
      <c r="E2925" t="str">
        <f>IF(
A2925="","",
VLOOKUP(MOD(ROW(A2925)-2, 参照用!$J$12) + 1,参照用!$N$1:$P$50,2,0)
)</f>
        <v>注意サイン</v>
      </c>
      <c r="F2925" t="str">
        <f xml:space="preserve">
IF(A2925="","",
VLOOKUP(MOD(ROW(A2925)-2, 参照用!$J$12) + 1,参照用!$N$1:$P$50,3,0)
)</f>
        <v>協調性が低下</v>
      </c>
      <c r="G2925">
        <f xml:space="preserve">
IF(A2925="","",
IFERROR(
INDEX(中間シート!$B:$CB,
MATCH(A2925&amp;B2925,中間シート!$A$1:$A$149,0),
MATCH(F2925,中間シート!$B$2:$CB$2,0)
),
"")
)</f>
        <v>0</v>
      </c>
      <c r="H2925">
        <f t="shared" si="135"/>
        <v>0</v>
      </c>
      <c r="I2925" t="str">
        <f t="shared" si="136"/>
        <v/>
      </c>
      <c r="J2925">
        <f xml:space="preserve">
_xlfn.SWITCH(E2925,
"良好サイン",H2925*VLOOKUP(F2925,参照用!$P$2:$Q$55,2,0),
"注意サイン",H2925*VLOOKUP(F2925,参照用!$P$2:$Q$55,2,0),
""
)</f>
        <v>0</v>
      </c>
      <c r="K2925" s="20">
        <f t="shared" si="137"/>
        <v>60</v>
      </c>
    </row>
    <row r="2926" spans="1:11" x14ac:dyDescent="0.2">
      <c r="A2926" s="8">
        <f>IF(INDEX(中間シート!B$1:B$149,QUOTIENT(ROW(A2926)-2, 参照用!$J$12) + 3,1)&gt;0,
INDEX(中間シート!B$1:B$149,QUOTIENT(ROW(A2926)-2, 参照用!$J$12) + 3,1),
"")</f>
        <v>46050</v>
      </c>
      <c r="B2926" s="8" t="str">
        <f>IF(INDEX(中間シート!D$1:D$149,QUOTIENT(ROW(B2926)-2, 参照用!$J$12) + 3,1)&gt;0,
INDEX(中間シート!D$1:D$149,QUOTIENT(ROW(B2926)-2, 参照用!$J$12) + 3,1),
"")</f>
        <v>夜</v>
      </c>
      <c r="C2926" s="8" t="str">
        <f>INDEX(中間シート!$A$1:$AZ$149,MATCH(A2926&amp;B2926,中間シート!$A$1:$A$149,0),MATCH(C$1,中間シート!$A$2:$AZ$2,0))</f>
        <v/>
      </c>
      <c r="D2926" s="8" t="str">
        <f>INDEX(中間シート!$A$1:$AZ$149,MATCH($A2926&amp;$B2926,中間シート!$A$1:$A$149,0),MATCH(D$1,中間シート!$A$2:$AZ$2,0))</f>
        <v/>
      </c>
      <c r="E2926" t="str">
        <f>IF(
A2926="","",
VLOOKUP(MOD(ROW(A2926)-2, 参照用!$J$12) + 1,参照用!$N$1:$P$50,2,0)
)</f>
        <v>注意サイン</v>
      </c>
      <c r="F2926" t="str">
        <f xml:space="preserve">
IF(A2926="","",
VLOOKUP(MOD(ROW(A2926)-2, 参照用!$J$12) + 1,参照用!$N$1:$P$50,3,0)
)</f>
        <v>憂鬱</v>
      </c>
      <c r="G2926">
        <f xml:space="preserve">
IF(A2926="","",
IFERROR(
INDEX(中間シート!$B:$CB,
MATCH(A2926&amp;B2926,中間シート!$A$1:$A$149,0),
MATCH(F2926,中間シート!$B$2:$CB$2,0)
),
"")
)</f>
        <v>0</v>
      </c>
      <c r="H2926">
        <f t="shared" si="135"/>
        <v>0</v>
      </c>
      <c r="I2926" t="str">
        <f t="shared" si="136"/>
        <v/>
      </c>
      <c r="J2926">
        <f xml:space="preserve">
_xlfn.SWITCH(E2926,
"良好サイン",H2926*VLOOKUP(F2926,参照用!$P$2:$Q$55,2,0),
"注意サイン",H2926*VLOOKUP(F2926,参照用!$P$2:$Q$55,2,0),
""
)</f>
        <v>0</v>
      </c>
      <c r="K2926" s="20">
        <f t="shared" si="137"/>
        <v>60</v>
      </c>
    </row>
    <row r="2927" spans="1:11" x14ac:dyDescent="0.2">
      <c r="A2927" s="8">
        <f>IF(INDEX(中間シート!B$1:B$149,QUOTIENT(ROW(A2927)-2, 参照用!$J$12) + 3,1)&gt;0,
INDEX(中間シート!B$1:B$149,QUOTIENT(ROW(A2927)-2, 参照用!$J$12) + 3,1),
"")</f>
        <v>46050</v>
      </c>
      <c r="B2927" s="8" t="str">
        <f>IF(INDEX(中間シート!D$1:D$149,QUOTIENT(ROW(B2927)-2, 参照用!$J$12) + 3,1)&gt;0,
INDEX(中間シート!D$1:D$149,QUOTIENT(ROW(B2927)-2, 参照用!$J$12) + 3,1),
"")</f>
        <v>夜</v>
      </c>
      <c r="C2927" s="8" t="str">
        <f>INDEX(中間シート!$A$1:$AZ$149,MATCH(A2927&amp;B2927,中間シート!$A$1:$A$149,0),MATCH(C$1,中間シート!$A$2:$AZ$2,0))</f>
        <v/>
      </c>
      <c r="D2927" s="8" t="str">
        <f>INDEX(中間シート!$A$1:$AZ$149,MATCH($A2927&amp;$B2927,中間シート!$A$1:$A$149,0),MATCH(D$1,中間シート!$A$2:$AZ$2,0))</f>
        <v/>
      </c>
      <c r="E2927" t="str">
        <f>IF(
A2927="","",
VLOOKUP(MOD(ROW(A2927)-2, 参照用!$J$12) + 1,参照用!$N$1:$P$50,2,0)
)</f>
        <v>注意サイン</v>
      </c>
      <c r="F2927" t="str">
        <f xml:space="preserve">
IF(A2927="","",
VLOOKUP(MOD(ROW(A2927)-2, 参照用!$J$12) + 1,参照用!$N$1:$P$50,3,0)
)</f>
        <v>やる気が無い</v>
      </c>
      <c r="G2927">
        <f xml:space="preserve">
IF(A2927="","",
IFERROR(
INDEX(中間シート!$B:$CB,
MATCH(A2927&amp;B2927,中間シート!$A$1:$A$149,0),
MATCH(F2927,中間シート!$B$2:$CB$2,0)
),
"")
)</f>
        <v>0</v>
      </c>
      <c r="H2927">
        <f t="shared" si="135"/>
        <v>0</v>
      </c>
      <c r="I2927" t="str">
        <f t="shared" si="136"/>
        <v/>
      </c>
      <c r="J2927">
        <f xml:space="preserve">
_xlfn.SWITCH(E2927,
"良好サイン",H2927*VLOOKUP(F2927,参照用!$P$2:$Q$55,2,0),
"注意サイン",H2927*VLOOKUP(F2927,参照用!$P$2:$Q$55,2,0),
""
)</f>
        <v>0</v>
      </c>
      <c r="K2927" s="20">
        <f t="shared" si="137"/>
        <v>60</v>
      </c>
    </row>
    <row r="2928" spans="1:11" x14ac:dyDescent="0.2">
      <c r="A2928" s="8">
        <f>IF(INDEX(中間シート!B$1:B$149,QUOTIENT(ROW(A2928)-2, 参照用!$J$12) + 3,1)&gt;0,
INDEX(中間シート!B$1:B$149,QUOTIENT(ROW(A2928)-2, 参照用!$J$12) + 3,1),
"")</f>
        <v>46050</v>
      </c>
      <c r="B2928" s="8" t="str">
        <f>IF(INDEX(中間シート!D$1:D$149,QUOTIENT(ROW(B2928)-2, 参照用!$J$12) + 3,1)&gt;0,
INDEX(中間シート!D$1:D$149,QUOTIENT(ROW(B2928)-2, 参照用!$J$12) + 3,1),
"")</f>
        <v>夜</v>
      </c>
      <c r="C2928" s="8" t="str">
        <f>INDEX(中間シート!$A$1:$AZ$149,MATCH(A2928&amp;B2928,中間シート!$A$1:$A$149,0),MATCH(C$1,中間シート!$A$2:$AZ$2,0))</f>
        <v/>
      </c>
      <c r="D2928" s="8" t="str">
        <f>INDEX(中間シート!$A$1:$AZ$149,MATCH($A2928&amp;$B2928,中間シート!$A$1:$A$149,0),MATCH(D$1,中間シート!$A$2:$AZ$2,0))</f>
        <v/>
      </c>
      <c r="E2928" t="str">
        <f>IF(
A2928="","",
VLOOKUP(MOD(ROW(A2928)-2, 参照用!$J$12) + 1,参照用!$N$1:$P$50,2,0)
)</f>
        <v>注意サイン</v>
      </c>
      <c r="F2928" t="str">
        <f xml:space="preserve">
IF(A2928="","",
VLOOKUP(MOD(ROW(A2928)-2, 参照用!$J$12) + 1,参照用!$N$1:$P$50,3,0)
)</f>
        <v>物忘れ</v>
      </c>
      <c r="G2928">
        <f xml:space="preserve">
IF(A2928="","",
IFERROR(
INDEX(中間シート!$B:$CB,
MATCH(A2928&amp;B2928,中間シート!$A$1:$A$149,0),
MATCH(F2928,中間シート!$B$2:$CB$2,0)
),
"")
)</f>
        <v>0</v>
      </c>
      <c r="H2928">
        <f t="shared" si="135"/>
        <v>0</v>
      </c>
      <c r="I2928" t="str">
        <f t="shared" si="136"/>
        <v/>
      </c>
      <c r="J2928">
        <f xml:space="preserve">
_xlfn.SWITCH(E2928,
"良好サイン",H2928*VLOOKUP(F2928,参照用!$P$2:$Q$55,2,0),
"注意サイン",H2928*VLOOKUP(F2928,参照用!$P$2:$Q$55,2,0),
""
)</f>
        <v>0</v>
      </c>
      <c r="K2928" s="20">
        <f t="shared" si="137"/>
        <v>60</v>
      </c>
    </row>
    <row r="2929" spans="1:11" x14ac:dyDescent="0.2">
      <c r="A2929" s="8">
        <f>IF(INDEX(中間シート!B$1:B$149,QUOTIENT(ROW(A2929)-2, 参照用!$J$12) + 3,1)&gt;0,
INDEX(中間シート!B$1:B$149,QUOTIENT(ROW(A2929)-2, 参照用!$J$12) + 3,1),
"")</f>
        <v>46050</v>
      </c>
      <c r="B2929" s="8" t="str">
        <f>IF(INDEX(中間シート!D$1:D$149,QUOTIENT(ROW(B2929)-2, 参照用!$J$12) + 3,1)&gt;0,
INDEX(中間シート!D$1:D$149,QUOTIENT(ROW(B2929)-2, 参照用!$J$12) + 3,1),
"")</f>
        <v>夜</v>
      </c>
      <c r="C2929" s="8" t="str">
        <f>INDEX(中間シート!$A$1:$AZ$149,MATCH(A2929&amp;B2929,中間シート!$A$1:$A$149,0),MATCH(C$1,中間シート!$A$2:$AZ$2,0))</f>
        <v/>
      </c>
      <c r="D2929" s="8" t="str">
        <f>INDEX(中間シート!$A$1:$AZ$149,MATCH($A2929&amp;$B2929,中間シート!$A$1:$A$149,0),MATCH(D$1,中間シート!$A$2:$AZ$2,0))</f>
        <v/>
      </c>
      <c r="E2929" t="str">
        <f>IF(
A2929="","",
VLOOKUP(MOD(ROW(A2929)-2, 参照用!$J$12) + 1,参照用!$N$1:$P$50,2,0)
)</f>
        <v>悪化サイン</v>
      </c>
      <c r="F2929" t="str">
        <f xml:space="preserve">
IF(A2929="","",
VLOOKUP(MOD(ROW(A2929)-2, 参照用!$J$12) + 1,参照用!$N$1:$P$50,3,0)
)</f>
        <v>イライラ</v>
      </c>
      <c r="G2929">
        <f xml:space="preserve">
IF(A2929="","",
IFERROR(
INDEX(中間シート!$B:$CB,
MATCH(A2929&amp;B2929,中間シート!$A$1:$A$149,0),
MATCH(F2929,中間シート!$B$2:$CB$2,0)
),
"")
)</f>
        <v>0</v>
      </c>
      <c r="H2929">
        <f t="shared" si="135"/>
        <v>0</v>
      </c>
      <c r="I2929" t="str">
        <f t="shared" si="136"/>
        <v/>
      </c>
      <c r="J2929" t="str">
        <f xml:space="preserve">
_xlfn.SWITCH(E2929,
"良好サイン",H2929*VLOOKUP(F2929,参照用!$P$2:$Q$55,2,0),
"注意サイン",H2929*VLOOKUP(F2929,参照用!$P$2:$Q$55,2,0),
""
)</f>
        <v/>
      </c>
      <c r="K2929" s="20">
        <f t="shared" si="137"/>
        <v>60</v>
      </c>
    </row>
    <row r="2930" spans="1:11" x14ac:dyDescent="0.2">
      <c r="A2930" s="8">
        <f>IF(INDEX(中間シート!B$1:B$149,QUOTIENT(ROW(A2930)-2, 参照用!$J$12) + 3,1)&gt;0,
INDEX(中間シート!B$1:B$149,QUOTIENT(ROW(A2930)-2, 参照用!$J$12) + 3,1),
"")</f>
        <v>46050</v>
      </c>
      <c r="B2930" s="8" t="str">
        <f>IF(INDEX(中間シート!D$1:D$149,QUOTIENT(ROW(B2930)-2, 参照用!$J$12) + 3,1)&gt;0,
INDEX(中間シート!D$1:D$149,QUOTIENT(ROW(B2930)-2, 参照用!$J$12) + 3,1),
"")</f>
        <v>夜</v>
      </c>
      <c r="C2930" s="8" t="str">
        <f>INDEX(中間シート!$A$1:$AZ$149,MATCH(A2930&amp;B2930,中間シート!$A$1:$A$149,0),MATCH(C$1,中間シート!$A$2:$AZ$2,0))</f>
        <v/>
      </c>
      <c r="D2930" s="8" t="str">
        <f>INDEX(中間シート!$A$1:$AZ$149,MATCH($A2930&amp;$B2930,中間シート!$A$1:$A$149,0),MATCH(D$1,中間シート!$A$2:$AZ$2,0))</f>
        <v/>
      </c>
      <c r="E2930" t="str">
        <f>IF(
A2930="","",
VLOOKUP(MOD(ROW(A2930)-2, 参照用!$J$12) + 1,参照用!$N$1:$P$50,2,0)
)</f>
        <v>悪化サイン</v>
      </c>
      <c r="F2930" t="str">
        <f xml:space="preserve">
IF(A2930="","",
VLOOKUP(MOD(ROW(A2930)-2, 参照用!$J$12) + 1,参照用!$N$1:$P$50,3,0)
)</f>
        <v>恐怖心</v>
      </c>
      <c r="G2930">
        <f xml:space="preserve">
IF(A2930="","",
IFERROR(
INDEX(中間シート!$B:$CB,
MATCH(A2930&amp;B2930,中間シート!$A$1:$A$149,0),
MATCH(F2930,中間シート!$B$2:$CB$2,0)
),
"")
)</f>
        <v>0</v>
      </c>
      <c r="H2930">
        <f t="shared" si="135"/>
        <v>0</v>
      </c>
      <c r="I2930" t="str">
        <f t="shared" si="136"/>
        <v/>
      </c>
      <c r="J2930" t="str">
        <f xml:space="preserve">
_xlfn.SWITCH(E2930,
"良好サイン",H2930*VLOOKUP(F2930,参照用!$P$2:$Q$55,2,0),
"注意サイン",H2930*VLOOKUP(F2930,参照用!$P$2:$Q$55,2,0),
""
)</f>
        <v/>
      </c>
      <c r="K2930" s="20">
        <f t="shared" si="137"/>
        <v>60</v>
      </c>
    </row>
    <row r="2931" spans="1:11" x14ac:dyDescent="0.2">
      <c r="A2931" s="8">
        <f>IF(INDEX(中間シート!B$1:B$149,QUOTIENT(ROW(A2931)-2, 参照用!$J$12) + 3,1)&gt;0,
INDEX(中間シート!B$1:B$149,QUOTIENT(ROW(A2931)-2, 参照用!$J$12) + 3,1),
"")</f>
        <v>46050</v>
      </c>
      <c r="B2931" s="8" t="str">
        <f>IF(INDEX(中間シート!D$1:D$149,QUOTIENT(ROW(B2931)-2, 参照用!$J$12) + 3,1)&gt;0,
INDEX(中間シート!D$1:D$149,QUOTIENT(ROW(B2931)-2, 参照用!$J$12) + 3,1),
"")</f>
        <v>夜</v>
      </c>
      <c r="C2931" s="8" t="str">
        <f>INDEX(中間シート!$A$1:$AZ$149,MATCH(A2931&amp;B2931,中間シート!$A$1:$A$149,0),MATCH(C$1,中間シート!$A$2:$AZ$2,0))</f>
        <v/>
      </c>
      <c r="D2931" s="8" t="str">
        <f>INDEX(中間シート!$A$1:$AZ$149,MATCH($A2931&amp;$B2931,中間シート!$A$1:$A$149,0),MATCH(D$1,中間シート!$A$2:$AZ$2,0))</f>
        <v/>
      </c>
      <c r="E2931" t="str">
        <f>IF(
A2931="","",
VLOOKUP(MOD(ROW(A2931)-2, 参照用!$J$12) + 1,参照用!$N$1:$P$50,2,0)
)</f>
        <v>悪化サイン</v>
      </c>
      <c r="F2931" t="str">
        <f xml:space="preserve">
IF(A2931="","",
VLOOKUP(MOD(ROW(A2931)-2, 参照用!$J$12) + 1,参照用!$N$1:$P$50,3,0)
)</f>
        <v>外出不可</v>
      </c>
      <c r="G2931">
        <f xml:space="preserve">
IF(A2931="","",
IFERROR(
INDEX(中間シート!$B:$CB,
MATCH(A2931&amp;B2931,中間シート!$A$1:$A$149,0),
MATCH(F2931,中間シート!$B$2:$CB$2,0)
),
"")
)</f>
        <v>0</v>
      </c>
      <c r="H2931">
        <f t="shared" si="135"/>
        <v>0</v>
      </c>
      <c r="I2931" t="str">
        <f t="shared" si="136"/>
        <v/>
      </c>
      <c r="J2931" t="str">
        <f xml:space="preserve">
_xlfn.SWITCH(E2931,
"良好サイン",H2931*VLOOKUP(F2931,参照用!$P$2:$Q$55,2,0),
"注意サイン",H2931*VLOOKUP(F2931,参照用!$P$2:$Q$55,2,0),
""
)</f>
        <v/>
      </c>
      <c r="K2931" s="20">
        <f t="shared" si="137"/>
        <v>60</v>
      </c>
    </row>
    <row r="2932" spans="1:11" x14ac:dyDescent="0.2">
      <c r="A2932" s="8">
        <f>IF(INDEX(中間シート!B$1:B$149,QUOTIENT(ROW(A2932)-2, 参照用!$J$12) + 3,1)&gt;0,
INDEX(中間シート!B$1:B$149,QUOTIENT(ROW(A2932)-2, 参照用!$J$12) + 3,1),
"")</f>
        <v>46050</v>
      </c>
      <c r="B2932" s="8" t="str">
        <f>IF(INDEX(中間シート!D$1:D$149,QUOTIENT(ROW(B2932)-2, 参照用!$J$12) + 3,1)&gt;0,
INDEX(中間シート!D$1:D$149,QUOTIENT(ROW(B2932)-2, 参照用!$J$12) + 3,1),
"")</f>
        <v>夜</v>
      </c>
      <c r="C2932" s="8" t="str">
        <f>INDEX(中間シート!$A$1:$AZ$149,MATCH(A2932&amp;B2932,中間シート!$A$1:$A$149,0),MATCH(C$1,中間シート!$A$2:$AZ$2,0))</f>
        <v/>
      </c>
      <c r="D2932" s="8" t="str">
        <f>INDEX(中間シート!$A$1:$AZ$149,MATCH($A2932&amp;$B2932,中間シート!$A$1:$A$149,0),MATCH(D$1,中間シート!$A$2:$AZ$2,0))</f>
        <v/>
      </c>
      <c r="E2932" t="str">
        <f>IF(
A2932="","",
VLOOKUP(MOD(ROW(A2932)-2, 参照用!$J$12) + 1,参照用!$N$1:$P$50,2,0)
)</f>
        <v>悪化サイン</v>
      </c>
      <c r="F2932" t="str">
        <f xml:space="preserve">
IF(A2932="","",
VLOOKUP(MOD(ROW(A2932)-2, 参照用!$J$12) + 1,参照用!$N$1:$P$50,3,0)
)</f>
        <v>思考不能</v>
      </c>
      <c r="G2932">
        <f xml:space="preserve">
IF(A2932="","",
IFERROR(
INDEX(中間シート!$B:$CB,
MATCH(A2932&amp;B2932,中間シート!$A$1:$A$149,0),
MATCH(F2932,中間シート!$B$2:$CB$2,0)
),
"")
)</f>
        <v>0</v>
      </c>
      <c r="H2932">
        <f t="shared" si="135"/>
        <v>0</v>
      </c>
      <c r="I2932" t="str">
        <f t="shared" si="136"/>
        <v/>
      </c>
      <c r="J2932" t="str">
        <f xml:space="preserve">
_xlfn.SWITCH(E2932,
"良好サイン",H2932*VLOOKUP(F2932,参照用!$P$2:$Q$55,2,0),
"注意サイン",H2932*VLOOKUP(F2932,参照用!$P$2:$Q$55,2,0),
""
)</f>
        <v/>
      </c>
      <c r="K2932" s="20">
        <f t="shared" si="137"/>
        <v>60</v>
      </c>
    </row>
    <row r="2933" spans="1:11" x14ac:dyDescent="0.2">
      <c r="A2933" s="8">
        <f>IF(INDEX(中間シート!B$1:B$149,QUOTIENT(ROW(A2933)-2, 参照用!$J$12) + 3,1)&gt;0,
INDEX(中間シート!B$1:B$149,QUOTIENT(ROW(A2933)-2, 参照用!$J$12) + 3,1),
"")</f>
        <v>46050</v>
      </c>
      <c r="B2933" s="8" t="str">
        <f>IF(INDEX(中間シート!D$1:D$149,QUOTIENT(ROW(B2933)-2, 参照用!$J$12) + 3,1)&gt;0,
INDEX(中間シート!D$1:D$149,QUOTIENT(ROW(B2933)-2, 参照用!$J$12) + 3,1),
"")</f>
        <v>夜</v>
      </c>
      <c r="C2933" s="8" t="str">
        <f>INDEX(中間シート!$A$1:$AZ$149,MATCH(A2933&amp;B2933,中間シート!$A$1:$A$149,0),MATCH(C$1,中間シート!$A$2:$AZ$2,0))</f>
        <v/>
      </c>
      <c r="D2933" s="8" t="str">
        <f>INDEX(中間シート!$A$1:$AZ$149,MATCH($A2933&amp;$B2933,中間シート!$A$1:$A$149,0),MATCH(D$1,中間シート!$A$2:$AZ$2,0))</f>
        <v/>
      </c>
      <c r="E2933" t="str">
        <f>IF(
A2933="","",
VLOOKUP(MOD(ROW(A2933)-2, 参照用!$J$12) + 1,参照用!$N$1:$P$50,2,0)
)</f>
        <v>悪化サイン</v>
      </c>
      <c r="F2933" t="str">
        <f xml:space="preserve">
IF(A2933="","",
VLOOKUP(MOD(ROW(A2933)-2, 参照用!$J$12) + 1,参照用!$N$1:$P$50,3,0)
)</f>
        <v>人間不信</v>
      </c>
      <c r="G2933">
        <f xml:space="preserve">
IF(A2933="","",
IFERROR(
INDEX(中間シート!$B:$CB,
MATCH(A2933&amp;B2933,中間シート!$A$1:$A$149,0),
MATCH(F2933,中間シート!$B$2:$CB$2,0)
),
"")
)</f>
        <v>0</v>
      </c>
      <c r="H2933">
        <f t="shared" si="135"/>
        <v>0</v>
      </c>
      <c r="I2933" t="str">
        <f t="shared" si="136"/>
        <v/>
      </c>
      <c r="J2933" t="str">
        <f xml:space="preserve">
_xlfn.SWITCH(E2933,
"良好サイン",H2933*VLOOKUP(F2933,参照用!$P$2:$Q$55,2,0),
"注意サイン",H2933*VLOOKUP(F2933,参照用!$P$2:$Q$55,2,0),
""
)</f>
        <v/>
      </c>
      <c r="K2933" s="20">
        <f t="shared" si="137"/>
        <v>60</v>
      </c>
    </row>
    <row r="2934" spans="1:11" x14ac:dyDescent="0.2">
      <c r="A2934" s="8">
        <f>IF(INDEX(中間シート!B$1:B$149,QUOTIENT(ROW(A2934)-2, 参照用!$J$12) + 3,1)&gt;0,
INDEX(中間シート!B$1:B$149,QUOTIENT(ROW(A2934)-2, 参照用!$J$12) + 3,1),
"")</f>
        <v>46050</v>
      </c>
      <c r="B2934" s="8" t="str">
        <f>IF(INDEX(中間シート!D$1:D$149,QUOTIENT(ROW(B2934)-2, 参照用!$J$12) + 3,1)&gt;0,
INDEX(中間シート!D$1:D$149,QUOTIENT(ROW(B2934)-2, 参照用!$J$12) + 3,1),
"")</f>
        <v>夜</v>
      </c>
      <c r="C2934" s="8" t="str">
        <f>INDEX(中間シート!$A$1:$AZ$149,MATCH(A2934&amp;B2934,中間シート!$A$1:$A$149,0),MATCH(C$1,中間シート!$A$2:$AZ$2,0))</f>
        <v/>
      </c>
      <c r="D2934" s="8" t="str">
        <f>INDEX(中間シート!$A$1:$AZ$149,MATCH($A2934&amp;$B2934,中間シート!$A$1:$A$149,0),MATCH(D$1,中間シート!$A$2:$AZ$2,0))</f>
        <v/>
      </c>
      <c r="E2934" t="str">
        <f>IF(
A2934="","",
VLOOKUP(MOD(ROW(A2934)-2, 参照用!$J$12) + 1,参照用!$N$1:$P$50,2,0)
)</f>
        <v>悪化サイン</v>
      </c>
      <c r="F2934" t="str">
        <f xml:space="preserve">
IF(A2934="","",
VLOOKUP(MOD(ROW(A2934)-2, 参照用!$J$12) + 1,参照用!$N$1:$P$50,3,0)
)</f>
        <v>破壊衝動</v>
      </c>
      <c r="G2934">
        <f xml:space="preserve">
IF(A2934="","",
IFERROR(
INDEX(中間シート!$B:$CB,
MATCH(A2934&amp;B2934,中間シート!$A$1:$A$149,0),
MATCH(F2934,中間シート!$B$2:$CB$2,0)
),
"")
)</f>
        <v>0</v>
      </c>
      <c r="H2934">
        <f t="shared" si="135"/>
        <v>0</v>
      </c>
      <c r="I2934" t="str">
        <f t="shared" si="136"/>
        <v/>
      </c>
      <c r="J2934" t="str">
        <f xml:space="preserve">
_xlfn.SWITCH(E2934,
"良好サイン",H2934*VLOOKUP(F2934,参照用!$P$2:$Q$55,2,0),
"注意サイン",H2934*VLOOKUP(F2934,参照用!$P$2:$Q$55,2,0),
""
)</f>
        <v/>
      </c>
      <c r="K2934" s="20">
        <f t="shared" si="137"/>
        <v>60</v>
      </c>
    </row>
    <row r="2935" spans="1:11" x14ac:dyDescent="0.2">
      <c r="A2935" s="8">
        <f>IF(INDEX(中間シート!B$1:B$149,QUOTIENT(ROW(A2935)-2, 参照用!$J$12) + 3,1)&gt;0,
INDEX(中間シート!B$1:B$149,QUOTIENT(ROW(A2935)-2, 参照用!$J$12) + 3,1),
"")</f>
        <v>46050</v>
      </c>
      <c r="B2935" s="8" t="str">
        <f>IF(INDEX(中間シート!D$1:D$149,QUOTIENT(ROW(B2935)-2, 参照用!$J$12) + 3,1)&gt;0,
INDEX(中間シート!D$1:D$149,QUOTIENT(ROW(B2935)-2, 参照用!$J$12) + 3,1),
"")</f>
        <v>夜</v>
      </c>
      <c r="C2935" s="8" t="str">
        <f>INDEX(中間シート!$A$1:$AZ$149,MATCH(A2935&amp;B2935,中間シート!$A$1:$A$149,0),MATCH(C$1,中間シート!$A$2:$AZ$2,0))</f>
        <v/>
      </c>
      <c r="D2935" s="8" t="str">
        <f>INDEX(中間シート!$A$1:$AZ$149,MATCH($A2935&amp;$B2935,中間シート!$A$1:$A$149,0),MATCH(D$1,中間シート!$A$2:$AZ$2,0))</f>
        <v/>
      </c>
      <c r="E2935" t="str">
        <f>IF(
A2935="","",
VLOOKUP(MOD(ROW(A2935)-2, 参照用!$J$12) + 1,参照用!$N$1:$P$50,2,0)
)</f>
        <v>リカバリー</v>
      </c>
      <c r="F2935" t="str">
        <f xml:space="preserve">
IF(A2935="","",
VLOOKUP(MOD(ROW(A2935)-2, 参照用!$J$12) + 1,参照用!$N$1:$P$50,3,0)
)</f>
        <v>ストレッチ</v>
      </c>
      <c r="G2935">
        <f xml:space="preserve">
IF(A2935="","",
IFERROR(
INDEX(中間シート!$B:$CB,
MATCH(A2935&amp;B2935,中間シート!$A$1:$A$149,0),
MATCH(F2935,中間シート!$B$2:$CB$2,0)
),
"")
)</f>
        <v>0</v>
      </c>
      <c r="H2935">
        <f t="shared" si="135"/>
        <v>0</v>
      </c>
      <c r="I2935" t="str">
        <f t="shared" si="136"/>
        <v/>
      </c>
      <c r="J2935" t="str">
        <f xml:space="preserve">
_xlfn.SWITCH(E2935,
"良好サイン",H2935*VLOOKUP(F2935,参照用!$P$2:$Q$55,2,0),
"注意サイン",H2935*VLOOKUP(F2935,参照用!$P$2:$Q$55,2,0),
""
)</f>
        <v/>
      </c>
      <c r="K2935" s="20">
        <f t="shared" si="137"/>
        <v>60</v>
      </c>
    </row>
    <row r="2936" spans="1:11" x14ac:dyDescent="0.2">
      <c r="A2936" s="8">
        <f>IF(INDEX(中間シート!B$1:B$149,QUOTIENT(ROW(A2936)-2, 参照用!$J$12) + 3,1)&gt;0,
INDEX(中間シート!B$1:B$149,QUOTIENT(ROW(A2936)-2, 参照用!$J$12) + 3,1),
"")</f>
        <v>46050</v>
      </c>
      <c r="B2936" s="8" t="str">
        <f>IF(INDEX(中間シート!D$1:D$149,QUOTIENT(ROW(B2936)-2, 参照用!$J$12) + 3,1)&gt;0,
INDEX(中間シート!D$1:D$149,QUOTIENT(ROW(B2936)-2, 参照用!$J$12) + 3,1),
"")</f>
        <v>夜</v>
      </c>
      <c r="C2936" s="8" t="str">
        <f>INDEX(中間シート!$A$1:$AZ$149,MATCH(A2936&amp;B2936,中間シート!$A$1:$A$149,0),MATCH(C$1,中間シート!$A$2:$AZ$2,0))</f>
        <v/>
      </c>
      <c r="D2936" s="8" t="str">
        <f>INDEX(中間シート!$A$1:$AZ$149,MATCH($A2936&amp;$B2936,中間シート!$A$1:$A$149,0),MATCH(D$1,中間シート!$A$2:$AZ$2,0))</f>
        <v/>
      </c>
      <c r="E2936" t="str">
        <f>IF(
A2936="","",
VLOOKUP(MOD(ROW(A2936)-2, 参照用!$J$12) + 1,参照用!$N$1:$P$50,2,0)
)</f>
        <v>リカバリー</v>
      </c>
      <c r="F2936" t="str">
        <f xml:space="preserve">
IF(A2936="","",
VLOOKUP(MOD(ROW(A2936)-2, 参照用!$J$12) + 1,参照用!$N$1:$P$50,3,0)
)</f>
        <v>仮眠</v>
      </c>
      <c r="G2936">
        <f xml:space="preserve">
IF(A2936="","",
IFERROR(
INDEX(中間シート!$B:$CB,
MATCH(A2936&amp;B2936,中間シート!$A$1:$A$149,0),
MATCH(F2936,中間シート!$B$2:$CB$2,0)
),
"")
)</f>
        <v>0</v>
      </c>
      <c r="H2936">
        <f t="shared" si="135"/>
        <v>0</v>
      </c>
      <c r="I2936" t="str">
        <f t="shared" si="136"/>
        <v/>
      </c>
      <c r="J2936" t="str">
        <f xml:space="preserve">
_xlfn.SWITCH(E2936,
"良好サイン",H2936*VLOOKUP(F2936,参照用!$P$2:$Q$55,2,0),
"注意サイン",H2936*VLOOKUP(F2936,参照用!$P$2:$Q$55,2,0),
""
)</f>
        <v/>
      </c>
      <c r="K2936" s="20">
        <f t="shared" si="137"/>
        <v>60</v>
      </c>
    </row>
    <row r="2937" spans="1:11" x14ac:dyDescent="0.2">
      <c r="A2937" s="8">
        <f>IF(INDEX(中間シート!B$1:B$149,QUOTIENT(ROW(A2937)-2, 参照用!$J$12) + 3,1)&gt;0,
INDEX(中間シート!B$1:B$149,QUOTIENT(ROW(A2937)-2, 参照用!$J$12) + 3,1),
"")</f>
        <v>46050</v>
      </c>
      <c r="B2937" s="8" t="str">
        <f>IF(INDEX(中間シート!D$1:D$149,QUOTIENT(ROW(B2937)-2, 参照用!$J$12) + 3,1)&gt;0,
INDEX(中間シート!D$1:D$149,QUOTIENT(ROW(B2937)-2, 参照用!$J$12) + 3,1),
"")</f>
        <v>夜</v>
      </c>
      <c r="C2937" s="8" t="str">
        <f>INDEX(中間シート!$A$1:$AZ$149,MATCH(A2937&amp;B2937,中間シート!$A$1:$A$149,0),MATCH(C$1,中間シート!$A$2:$AZ$2,0))</f>
        <v/>
      </c>
      <c r="D2937" s="8" t="str">
        <f>INDEX(中間シート!$A$1:$AZ$149,MATCH($A2937&amp;$B2937,中間シート!$A$1:$A$149,0),MATCH(D$1,中間シート!$A$2:$AZ$2,0))</f>
        <v/>
      </c>
      <c r="E2937" t="str">
        <f>IF(
A2937="","",
VLOOKUP(MOD(ROW(A2937)-2, 参照用!$J$12) + 1,参照用!$N$1:$P$50,2,0)
)</f>
        <v>リカバリー</v>
      </c>
      <c r="F2937" t="str">
        <f xml:space="preserve">
IF(A2937="","",
VLOOKUP(MOD(ROW(A2937)-2, 参照用!$J$12) + 1,参照用!$N$1:$P$50,3,0)
)</f>
        <v>音楽</v>
      </c>
      <c r="G2937">
        <f xml:space="preserve">
IF(A2937="","",
IFERROR(
INDEX(中間シート!$B:$CB,
MATCH(A2937&amp;B2937,中間シート!$A$1:$A$149,0),
MATCH(F2937,中間シート!$B$2:$CB$2,0)
),
"")
)</f>
        <v>0</v>
      </c>
      <c r="H2937">
        <f t="shared" si="135"/>
        <v>0</v>
      </c>
      <c r="I2937" t="str">
        <f t="shared" si="136"/>
        <v/>
      </c>
      <c r="J2937" t="str">
        <f xml:space="preserve">
_xlfn.SWITCH(E2937,
"良好サイン",H2937*VLOOKUP(F2937,参照用!$P$2:$Q$55,2,0),
"注意サイン",H2937*VLOOKUP(F2937,参照用!$P$2:$Q$55,2,0),
""
)</f>
        <v/>
      </c>
      <c r="K2937" s="20">
        <f t="shared" si="137"/>
        <v>60</v>
      </c>
    </row>
    <row r="2938" spans="1:11" x14ac:dyDescent="0.2">
      <c r="A2938" s="8">
        <f>IF(INDEX(中間シート!B$1:B$149,QUOTIENT(ROW(A2938)-2, 参照用!$J$12) + 3,1)&gt;0,
INDEX(中間シート!B$1:B$149,QUOTIENT(ROW(A2938)-2, 参照用!$J$12) + 3,1),
"")</f>
        <v>46050</v>
      </c>
      <c r="B2938" s="8" t="str">
        <f>IF(INDEX(中間シート!D$1:D$149,QUOTIENT(ROW(B2938)-2, 参照用!$J$12) + 3,1)&gt;0,
INDEX(中間シート!D$1:D$149,QUOTIENT(ROW(B2938)-2, 参照用!$J$12) + 3,1),
"")</f>
        <v>夜</v>
      </c>
      <c r="C2938" s="8" t="str">
        <f>INDEX(中間シート!$A$1:$AZ$149,MATCH(A2938&amp;B2938,中間シート!$A$1:$A$149,0),MATCH(C$1,中間シート!$A$2:$AZ$2,0))</f>
        <v/>
      </c>
      <c r="D2938" s="8" t="str">
        <f>INDEX(中間シート!$A$1:$AZ$149,MATCH($A2938&amp;$B2938,中間シート!$A$1:$A$149,0),MATCH(D$1,中間シート!$A$2:$AZ$2,0))</f>
        <v/>
      </c>
      <c r="E2938" t="str">
        <f>IF(
A2938="","",
VLOOKUP(MOD(ROW(A2938)-2, 参照用!$J$12) + 1,参照用!$N$1:$P$50,2,0)
)</f>
        <v>リカバリー</v>
      </c>
      <c r="F2938" t="str">
        <f xml:space="preserve">
IF(A2938="","",
VLOOKUP(MOD(ROW(A2938)-2, 参照用!$J$12) + 1,参照用!$N$1:$P$50,3,0)
)</f>
        <v>頓服</v>
      </c>
      <c r="G2938">
        <f xml:space="preserve">
IF(A2938="","",
IFERROR(
INDEX(中間シート!$B:$CB,
MATCH(A2938&amp;B2938,中間シート!$A$1:$A$149,0),
MATCH(F2938,中間シート!$B$2:$CB$2,0)
),
"")
)</f>
        <v>0</v>
      </c>
      <c r="H2938">
        <f t="shared" si="135"/>
        <v>0</v>
      </c>
      <c r="I2938" t="str">
        <f t="shared" si="136"/>
        <v/>
      </c>
      <c r="J2938" t="str">
        <f xml:space="preserve">
_xlfn.SWITCH(E2938,
"良好サイン",H2938*VLOOKUP(F2938,参照用!$P$2:$Q$55,2,0),
"注意サイン",H2938*VLOOKUP(F2938,参照用!$P$2:$Q$55,2,0),
""
)</f>
        <v/>
      </c>
      <c r="K2938" s="20">
        <f t="shared" si="137"/>
        <v>60</v>
      </c>
    </row>
    <row r="2939" spans="1:11" x14ac:dyDescent="0.2">
      <c r="A2939" s="8">
        <f>IF(INDEX(中間シート!B$1:B$149,QUOTIENT(ROW(A2939)-2, 参照用!$J$12) + 3,1)&gt;0,
INDEX(中間シート!B$1:B$149,QUOTIENT(ROW(A2939)-2, 参照用!$J$12) + 3,1),
"")</f>
        <v>46050</v>
      </c>
      <c r="B2939" s="8" t="str">
        <f>IF(INDEX(中間シート!D$1:D$149,QUOTIENT(ROW(B2939)-2, 参照用!$J$12) + 3,1)&gt;0,
INDEX(中間シート!D$1:D$149,QUOTIENT(ROW(B2939)-2, 参照用!$J$12) + 3,1),
"")</f>
        <v>夜</v>
      </c>
      <c r="C2939" s="8" t="str">
        <f>INDEX(中間シート!$A$1:$AZ$149,MATCH(A2939&amp;B2939,中間シート!$A$1:$A$149,0),MATCH(C$1,中間シート!$A$2:$AZ$2,0))</f>
        <v/>
      </c>
      <c r="D2939" s="8" t="str">
        <f>INDEX(中間シート!$A$1:$AZ$149,MATCH($A2939&amp;$B2939,中間シート!$A$1:$A$149,0),MATCH(D$1,中間シート!$A$2:$AZ$2,0))</f>
        <v/>
      </c>
      <c r="E2939" t="str">
        <f>IF(
A2939="","",
VLOOKUP(MOD(ROW(A2939)-2, 参照用!$J$12) + 1,参照用!$N$1:$P$50,2,0)
)</f>
        <v>リカバリー</v>
      </c>
      <c r="F2939" t="str">
        <f xml:space="preserve">
IF(A2939="","",
VLOOKUP(MOD(ROW(A2939)-2, 参照用!$J$12) + 1,参照用!$N$1:$P$50,3,0)
)</f>
        <v>散歩</v>
      </c>
      <c r="G2939">
        <f xml:space="preserve">
IF(A2939="","",
IFERROR(
INDEX(中間シート!$B:$CB,
MATCH(A2939&amp;B2939,中間シート!$A$1:$A$149,0),
MATCH(F2939,中間シート!$B$2:$CB$2,0)
),
"")
)</f>
        <v>0</v>
      </c>
      <c r="H2939">
        <f t="shared" si="135"/>
        <v>0</v>
      </c>
      <c r="I2939" t="str">
        <f t="shared" si="136"/>
        <v/>
      </c>
      <c r="J2939" t="str">
        <f xml:space="preserve">
_xlfn.SWITCH(E2939,
"良好サイン",H2939*VLOOKUP(F2939,参照用!$P$2:$Q$55,2,0),
"注意サイン",H2939*VLOOKUP(F2939,参照用!$P$2:$Q$55,2,0),
""
)</f>
        <v/>
      </c>
      <c r="K2939" s="20">
        <f t="shared" si="137"/>
        <v>60</v>
      </c>
    </row>
    <row r="2940" spans="1:11" x14ac:dyDescent="0.2">
      <c r="A2940" s="8">
        <f>IF(INDEX(中間シート!B$1:B$149,QUOTIENT(ROW(A2940)-2, 参照用!$J$12) + 3,1)&gt;0,
INDEX(中間シート!B$1:B$149,QUOTIENT(ROW(A2940)-2, 参照用!$J$12) + 3,1),
"")</f>
        <v>46050</v>
      </c>
      <c r="B2940" s="8" t="str">
        <f>IF(INDEX(中間シート!D$1:D$149,QUOTIENT(ROW(B2940)-2, 参照用!$J$12) + 3,1)&gt;0,
INDEX(中間シート!D$1:D$149,QUOTIENT(ROW(B2940)-2, 参照用!$J$12) + 3,1),
"")</f>
        <v>夜</v>
      </c>
      <c r="C2940" s="8" t="str">
        <f>INDEX(中間シート!$A$1:$AZ$149,MATCH(A2940&amp;B2940,中間シート!$A$1:$A$149,0),MATCH(C$1,中間シート!$A$2:$AZ$2,0))</f>
        <v/>
      </c>
      <c r="D2940" s="8" t="str">
        <f>INDEX(中間シート!$A$1:$AZ$149,MATCH($A2940&amp;$B2940,中間シート!$A$1:$A$149,0),MATCH(D$1,中間シート!$A$2:$AZ$2,0))</f>
        <v/>
      </c>
      <c r="E2940" t="str">
        <f>IF(
A2940="","",
VLOOKUP(MOD(ROW(A2940)-2, 参照用!$J$12) + 1,参照用!$N$1:$P$50,2,0)
)</f>
        <v>服薬</v>
      </c>
      <c r="F2940" t="str">
        <f xml:space="preserve">
IF(A2940="","",
VLOOKUP(MOD(ROW(A2940)-2, 参照用!$J$12) + 1,参照用!$N$1:$P$50,3,0)
)</f>
        <v>いつもの薬</v>
      </c>
      <c r="G2940">
        <f xml:space="preserve">
IF(A2940="","",
IFERROR(
INDEX(中間シート!$B:$CB,
MATCH(A2940&amp;B2940,中間シート!$A$1:$A$149,0),
MATCH(F2940,中間シート!$B$2:$CB$2,0)
),
"")
)</f>
        <v>0</v>
      </c>
      <c r="H2940">
        <f t="shared" si="135"/>
        <v>0</v>
      </c>
      <c r="I2940" t="str">
        <f t="shared" si="136"/>
        <v/>
      </c>
      <c r="J2940" t="str">
        <f xml:space="preserve">
_xlfn.SWITCH(E2940,
"良好サイン",H2940*VLOOKUP(F2940,参照用!$P$2:$Q$55,2,0),
"注意サイン",H2940*VLOOKUP(F2940,参照用!$P$2:$Q$55,2,0),
""
)</f>
        <v/>
      </c>
      <c r="K2940" s="20">
        <f t="shared" si="137"/>
        <v>60</v>
      </c>
    </row>
    <row r="2941" spans="1:11" x14ac:dyDescent="0.2">
      <c r="A2941" s="8">
        <f>IF(INDEX(中間シート!B$1:B$149,QUOTIENT(ROW(A2941)-2, 参照用!$J$12) + 3,1)&gt;0,
INDEX(中間シート!B$1:B$149,QUOTIENT(ROW(A2941)-2, 参照用!$J$12) + 3,1),
"")</f>
        <v>46050</v>
      </c>
      <c r="B2941" s="8" t="str">
        <f>IF(INDEX(中間シート!D$1:D$149,QUOTIENT(ROW(B2941)-2, 参照用!$J$12) + 3,1)&gt;0,
INDEX(中間シート!D$1:D$149,QUOTIENT(ROW(B2941)-2, 参照用!$J$12) + 3,1),
"")</f>
        <v>夜</v>
      </c>
      <c r="C2941" s="8" t="str">
        <f>INDEX(中間シート!$A$1:$AZ$149,MATCH(A2941&amp;B2941,中間シート!$A$1:$A$149,0),MATCH(C$1,中間シート!$A$2:$AZ$2,0))</f>
        <v/>
      </c>
      <c r="D2941" s="8" t="str">
        <f>INDEX(中間シート!$A$1:$AZ$149,MATCH($A2941&amp;$B2941,中間シート!$A$1:$A$149,0),MATCH(D$1,中間シート!$A$2:$AZ$2,0))</f>
        <v/>
      </c>
      <c r="E2941" t="str">
        <f>IF(
A2941="","",
VLOOKUP(MOD(ROW(A2941)-2, 参照用!$J$12) + 1,参照用!$N$1:$P$50,2,0)
)</f>
        <v>備考</v>
      </c>
      <c r="F2941" t="str">
        <f xml:space="preserve">
IF(A2941="","",
VLOOKUP(MOD(ROW(A2941)-2, 参照用!$J$12) + 1,参照用!$N$1:$P$50,3,0)
)</f>
        <v>コメント</v>
      </c>
      <c r="G2941" t="str">
        <f xml:space="preserve">
IF(A2941="","",
IFERROR(
INDEX(中間シート!$B:$CB,
MATCH(A2941&amp;B2941,中間シート!$A$1:$A$149,0),
MATCH(F2941,中間シート!$B$2:$CB$2,0)
),
"")
)</f>
        <v/>
      </c>
      <c r="H2941" t="str">
        <f t="shared" si="135"/>
        <v/>
      </c>
      <c r="I2941" t="str">
        <f t="shared" si="136"/>
        <v/>
      </c>
      <c r="J2941" t="str">
        <f xml:space="preserve">
_xlfn.SWITCH(E2941,
"良好サイン",H2941*VLOOKUP(F2941,参照用!$P$2:$Q$55,2,0),
"注意サイン",H2941*VLOOKUP(F2941,参照用!$P$2:$Q$55,2,0),
""
)</f>
        <v/>
      </c>
      <c r="K2941" s="20">
        <f t="shared" si="137"/>
        <v>60</v>
      </c>
    </row>
    <row r="2942" spans="1:11" x14ac:dyDescent="0.2">
      <c r="A2942" s="8">
        <f>IF(INDEX(中間シート!B$1:B$149,QUOTIENT(ROW(A2942)-2, 参照用!$J$12) + 3,1)&gt;0,
INDEX(中間シート!B$1:B$149,QUOTIENT(ROW(A2942)-2, 参照用!$J$12) + 3,1),
"")</f>
        <v>46051</v>
      </c>
      <c r="B2942" s="8" t="str">
        <f>IF(INDEX(中間シート!D$1:D$149,QUOTIENT(ROW(B2942)-2, 参照用!$J$12) + 3,1)&gt;0,
INDEX(中間シート!D$1:D$149,QUOTIENT(ROW(B2942)-2, 参照用!$J$12) + 3,1),
"")</f>
        <v>朝</v>
      </c>
      <c r="C2942" s="8" t="str">
        <f>INDEX(中間シート!$A$1:$AZ$149,MATCH(A2942&amp;B2942,中間シート!$A$1:$A$149,0),MATCH(C$1,中間シート!$A$2:$AZ$2,0))</f>
        <v/>
      </c>
      <c r="D2942" s="8" t="str">
        <f>INDEX(中間シート!$A$1:$AZ$149,MATCH($A2942&amp;$B2942,中間シート!$A$1:$A$149,0),MATCH(D$1,中間シート!$A$2:$AZ$2,0))</f>
        <v/>
      </c>
      <c r="E2942" t="str">
        <f>IF(
A2942="","",
VLOOKUP(MOD(ROW(A2942)-2, 参照用!$J$12) + 1,参照用!$N$1:$P$50,2,0)
)</f>
        <v>日付</v>
      </c>
      <c r="F2942" t="str">
        <f xml:space="preserve">
IF(A2942="","",
VLOOKUP(MOD(ROW(A2942)-2, 参照用!$J$12) + 1,参照用!$N$1:$P$50,3,0)
)</f>
        <v>日付</v>
      </c>
      <c r="G2942">
        <f xml:space="preserve">
IF(A2942="","",
IFERROR(
INDEX(中間シート!$B:$CB,
MATCH(A2942&amp;B2942,中間シート!$A$1:$A$149,0),
MATCH(F2942,中間シート!$B$2:$CB$2,0)
),
"")
)</f>
        <v>46051</v>
      </c>
      <c r="H2942" t="str">
        <f t="shared" si="135"/>
        <v/>
      </c>
      <c r="I2942">
        <f t="shared" si="136"/>
        <v>46051</v>
      </c>
      <c r="J2942" t="str">
        <f xml:space="preserve">
_xlfn.SWITCH(E2942,
"良好サイン",H2942*VLOOKUP(F2942,参照用!$P$2:$Q$55,2,0),
"注意サイン",H2942*VLOOKUP(F2942,参照用!$P$2:$Q$55,2,0),
""
)</f>
        <v/>
      </c>
      <c r="K2942" s="20">
        <f t="shared" si="137"/>
        <v>60</v>
      </c>
    </row>
    <row r="2943" spans="1:11" x14ac:dyDescent="0.2">
      <c r="A2943" s="8">
        <f>IF(INDEX(中間シート!B$1:B$149,QUOTIENT(ROW(A2943)-2, 参照用!$J$12) + 3,1)&gt;0,
INDEX(中間シート!B$1:B$149,QUOTIENT(ROW(A2943)-2, 参照用!$J$12) + 3,1),
"")</f>
        <v>46051</v>
      </c>
      <c r="B2943" s="8" t="str">
        <f>IF(INDEX(中間シート!D$1:D$149,QUOTIENT(ROW(B2943)-2, 参照用!$J$12) + 3,1)&gt;0,
INDEX(中間シート!D$1:D$149,QUOTIENT(ROW(B2943)-2, 参照用!$J$12) + 3,1),
"")</f>
        <v>朝</v>
      </c>
      <c r="C2943" s="8" t="str">
        <f>INDEX(中間シート!$A$1:$AZ$149,MATCH(A2943&amp;B2943,中間シート!$A$1:$A$149,0),MATCH(C$1,中間シート!$A$2:$AZ$2,0))</f>
        <v/>
      </c>
      <c r="D2943" s="8" t="str">
        <f>INDEX(中間シート!$A$1:$AZ$149,MATCH($A2943&amp;$B2943,中間シート!$A$1:$A$149,0),MATCH(D$1,中間シート!$A$2:$AZ$2,0))</f>
        <v/>
      </c>
      <c r="E2943" t="str">
        <f>IF(
A2943="","",
VLOOKUP(MOD(ROW(A2943)-2, 参照用!$J$12) + 1,参照用!$N$1:$P$50,2,0)
)</f>
        <v>曜日</v>
      </c>
      <c r="F2943" t="str">
        <f xml:space="preserve">
IF(A2943="","",
VLOOKUP(MOD(ROW(A2943)-2, 参照用!$J$12) + 1,参照用!$N$1:$P$50,3,0)
)</f>
        <v>曜日</v>
      </c>
      <c r="G2943" t="str">
        <f xml:space="preserve">
IF(A2943="","",
IFERROR(
INDEX(中間シート!$B:$CB,
MATCH(A2943&amp;B2943,中間シート!$A$1:$A$149,0),
MATCH(F2943,中間シート!$B$2:$CB$2,0)
),
"")
)</f>
        <v>木</v>
      </c>
      <c r="H2943" t="str">
        <f t="shared" si="135"/>
        <v/>
      </c>
      <c r="I2943" t="str">
        <f t="shared" si="136"/>
        <v>木</v>
      </c>
      <c r="J2943" t="str">
        <f xml:space="preserve">
_xlfn.SWITCH(E2943,
"良好サイン",H2943*VLOOKUP(F2943,参照用!$P$2:$Q$55,2,0),
"注意サイン",H2943*VLOOKUP(F2943,参照用!$P$2:$Q$55,2,0),
""
)</f>
        <v/>
      </c>
      <c r="K2943" s="20">
        <f t="shared" si="137"/>
        <v>60</v>
      </c>
    </row>
    <row r="2944" spans="1:11" x14ac:dyDescent="0.2">
      <c r="A2944" s="8">
        <f>IF(INDEX(中間シート!B$1:B$149,QUOTIENT(ROW(A2944)-2, 参照用!$J$12) + 3,1)&gt;0,
INDEX(中間シート!B$1:B$149,QUOTIENT(ROW(A2944)-2, 参照用!$J$12) + 3,1),
"")</f>
        <v>46051</v>
      </c>
      <c r="B2944" s="8" t="str">
        <f>IF(INDEX(中間シート!D$1:D$149,QUOTIENT(ROW(B2944)-2, 参照用!$J$12) + 3,1)&gt;0,
INDEX(中間シート!D$1:D$149,QUOTIENT(ROW(B2944)-2, 参照用!$J$12) + 3,1),
"")</f>
        <v>朝</v>
      </c>
      <c r="C2944" s="8" t="str">
        <f>INDEX(中間シート!$A$1:$AZ$149,MATCH(A2944&amp;B2944,中間シート!$A$1:$A$149,0),MATCH(C$1,中間シート!$A$2:$AZ$2,0))</f>
        <v/>
      </c>
      <c r="D2944" s="8" t="str">
        <f>INDEX(中間シート!$A$1:$AZ$149,MATCH($A2944&amp;$B2944,中間シート!$A$1:$A$149,0),MATCH(D$1,中間シート!$A$2:$AZ$2,0))</f>
        <v/>
      </c>
      <c r="E2944" t="str">
        <f>IF(
A2944="","",
VLOOKUP(MOD(ROW(A2944)-2, 参照用!$J$12) + 1,参照用!$N$1:$P$50,2,0)
)</f>
        <v>時間帯</v>
      </c>
      <c r="F2944" t="str">
        <f xml:space="preserve">
IF(A2944="","",
VLOOKUP(MOD(ROW(A2944)-2, 参照用!$J$12) + 1,参照用!$N$1:$P$50,3,0)
)</f>
        <v>時間帯</v>
      </c>
      <c r="G2944" t="str">
        <f xml:space="preserve">
IF(A2944="","",
IFERROR(
INDEX(中間シート!$B:$CB,
MATCH(A2944&amp;B2944,中間シート!$A$1:$A$149,0),
MATCH(F2944,中間シート!$B$2:$CB$2,0)
),
"")
)</f>
        <v>朝</v>
      </c>
      <c r="H2944" t="str">
        <f t="shared" si="135"/>
        <v/>
      </c>
      <c r="I2944" t="str">
        <f t="shared" si="136"/>
        <v>朝</v>
      </c>
      <c r="J2944" t="str">
        <f xml:space="preserve">
_xlfn.SWITCH(E2944,
"良好サイン",H2944*VLOOKUP(F2944,参照用!$P$2:$Q$55,2,0),
"注意サイン",H2944*VLOOKUP(F2944,参照用!$P$2:$Q$55,2,0),
""
)</f>
        <v/>
      </c>
      <c r="K2944" s="20">
        <f t="shared" si="137"/>
        <v>60</v>
      </c>
    </row>
    <row r="2945" spans="1:11" x14ac:dyDescent="0.2">
      <c r="A2945" s="8">
        <f>IF(INDEX(中間シート!B$1:B$149,QUOTIENT(ROW(A2945)-2, 参照用!$J$12) + 3,1)&gt;0,
INDEX(中間シート!B$1:B$149,QUOTIENT(ROW(A2945)-2, 参照用!$J$12) + 3,1),
"")</f>
        <v>46051</v>
      </c>
      <c r="B2945" s="8" t="str">
        <f>IF(INDEX(中間シート!D$1:D$149,QUOTIENT(ROW(B2945)-2, 参照用!$J$12) + 3,1)&gt;0,
INDEX(中間シート!D$1:D$149,QUOTIENT(ROW(B2945)-2, 参照用!$J$12) + 3,1),
"")</f>
        <v>朝</v>
      </c>
      <c r="C2945" s="8" t="str">
        <f>INDEX(中間シート!$A$1:$AZ$149,MATCH(A2945&amp;B2945,中間シート!$A$1:$A$149,0),MATCH(C$1,中間シート!$A$2:$AZ$2,0))</f>
        <v/>
      </c>
      <c r="D2945" s="8" t="str">
        <f>INDEX(中間シート!$A$1:$AZ$149,MATCH($A2945&amp;$B2945,中間シート!$A$1:$A$149,0),MATCH(D$1,中間シート!$A$2:$AZ$2,0))</f>
        <v/>
      </c>
      <c r="E2945" t="str">
        <f>IF(
A2945="","",
VLOOKUP(MOD(ROW(A2945)-2, 参照用!$J$12) + 1,参照用!$N$1:$P$50,2,0)
)</f>
        <v>気候</v>
      </c>
      <c r="F2945" t="str">
        <f xml:space="preserve">
IF(A2945="","",
VLOOKUP(MOD(ROW(A2945)-2, 参照用!$J$12) + 1,参照用!$N$1:$P$50,3,0)
)</f>
        <v>天気</v>
      </c>
      <c r="G2945" t="str">
        <f xml:space="preserve">
IF(A2945="","",
IFERROR(
INDEX(中間シート!$B:$CB,
MATCH(A2945&amp;B2945,中間シート!$A$1:$A$149,0),
MATCH(F2945,中間シート!$B$2:$CB$2,0)
),
"")
)</f>
        <v/>
      </c>
      <c r="H2945" t="str">
        <f t="shared" si="135"/>
        <v/>
      </c>
      <c r="I2945" t="str">
        <f t="shared" si="136"/>
        <v/>
      </c>
      <c r="J2945" t="str">
        <f xml:space="preserve">
_xlfn.SWITCH(E2945,
"良好サイン",H2945*VLOOKUP(F2945,参照用!$P$2:$Q$55,2,0),
"注意サイン",H2945*VLOOKUP(F2945,参照用!$P$2:$Q$55,2,0),
""
)</f>
        <v/>
      </c>
      <c r="K2945" s="20">
        <f t="shared" si="137"/>
        <v>60</v>
      </c>
    </row>
    <row r="2946" spans="1:11" x14ac:dyDescent="0.2">
      <c r="A2946" s="8">
        <f>IF(INDEX(中間シート!B$1:B$149,QUOTIENT(ROW(A2946)-2, 参照用!$J$12) + 3,1)&gt;0,
INDEX(中間シート!B$1:B$149,QUOTIENT(ROW(A2946)-2, 参照用!$J$12) + 3,1),
"")</f>
        <v>46051</v>
      </c>
      <c r="B2946" s="8" t="str">
        <f>IF(INDEX(中間シート!D$1:D$149,QUOTIENT(ROW(B2946)-2, 参照用!$J$12) + 3,1)&gt;0,
INDEX(中間シート!D$1:D$149,QUOTIENT(ROW(B2946)-2, 参照用!$J$12) + 3,1),
"")</f>
        <v>朝</v>
      </c>
      <c r="C2946" s="8" t="str">
        <f>INDEX(中間シート!$A$1:$AZ$149,MATCH(A2946&amp;B2946,中間シート!$A$1:$A$149,0),MATCH(C$1,中間シート!$A$2:$AZ$2,0))</f>
        <v/>
      </c>
      <c r="D2946" s="8" t="str">
        <f>INDEX(中間シート!$A$1:$AZ$149,MATCH($A2946&amp;$B2946,中間シート!$A$1:$A$149,0),MATCH(D$1,中間シート!$A$2:$AZ$2,0))</f>
        <v/>
      </c>
      <c r="E2946" t="str">
        <f>IF(
A2946="","",
VLOOKUP(MOD(ROW(A2946)-2, 参照用!$J$12) + 1,参照用!$N$1:$P$50,2,0)
)</f>
        <v>気候</v>
      </c>
      <c r="F2946" t="str">
        <f xml:space="preserve">
IF(A2946="","",
VLOOKUP(MOD(ROW(A2946)-2, 参照用!$J$12) + 1,参照用!$N$1:$P$50,3,0)
)</f>
        <v>気温</v>
      </c>
      <c r="G2946" t="str">
        <f xml:space="preserve">
IF(A2946="","",
IFERROR(
INDEX(中間シート!$B:$CB,
MATCH(A2946&amp;B2946,中間シート!$A$1:$A$149,0),
MATCH(F2946,中間シート!$B$2:$CB$2,0)
),
"")
)</f>
        <v/>
      </c>
      <c r="H2946" t="str">
        <f t="shared" si="135"/>
        <v/>
      </c>
      <c r="I2946" t="str">
        <f t="shared" si="136"/>
        <v/>
      </c>
      <c r="J2946" t="str">
        <f xml:space="preserve">
_xlfn.SWITCH(E2946,
"良好サイン",H2946*VLOOKUP(F2946,参照用!$P$2:$Q$55,2,0),
"注意サイン",H2946*VLOOKUP(F2946,参照用!$P$2:$Q$55,2,0),
""
)</f>
        <v/>
      </c>
      <c r="K2946" s="20">
        <f t="shared" si="137"/>
        <v>60</v>
      </c>
    </row>
    <row r="2947" spans="1:11" x14ac:dyDescent="0.2">
      <c r="A2947" s="8">
        <f>IF(INDEX(中間シート!B$1:B$149,QUOTIENT(ROW(A2947)-2, 参照用!$J$12) + 3,1)&gt;0,
INDEX(中間シート!B$1:B$149,QUOTIENT(ROW(A2947)-2, 参照用!$J$12) + 3,1),
"")</f>
        <v>46051</v>
      </c>
      <c r="B2947" s="8" t="str">
        <f>IF(INDEX(中間シート!D$1:D$149,QUOTIENT(ROW(B2947)-2, 参照用!$J$12) + 3,1)&gt;0,
INDEX(中間シート!D$1:D$149,QUOTIENT(ROW(B2947)-2, 参照用!$J$12) + 3,1),
"")</f>
        <v>朝</v>
      </c>
      <c r="C2947" s="8" t="str">
        <f>INDEX(中間シート!$A$1:$AZ$149,MATCH(A2947&amp;B2947,中間シート!$A$1:$A$149,0),MATCH(C$1,中間シート!$A$2:$AZ$2,0))</f>
        <v/>
      </c>
      <c r="D2947" s="8" t="str">
        <f>INDEX(中間シート!$A$1:$AZ$149,MATCH($A2947&amp;$B2947,中間シート!$A$1:$A$149,0),MATCH(D$1,中間シート!$A$2:$AZ$2,0))</f>
        <v/>
      </c>
      <c r="E2947" t="str">
        <f>IF(
A2947="","",
VLOOKUP(MOD(ROW(A2947)-2, 参照用!$J$12) + 1,参照用!$N$1:$P$50,2,0)
)</f>
        <v>基礎指標</v>
      </c>
      <c r="F2947" t="str">
        <f xml:space="preserve">
IF(A2947="","",
VLOOKUP(MOD(ROW(A2947)-2, 参照用!$J$12) + 1,参照用!$N$1:$P$50,3,0)
)</f>
        <v>睡眠</v>
      </c>
      <c r="G2947">
        <f xml:space="preserve">
IF(A2947="","",
IFERROR(
INDEX(中間シート!$B:$CB,
MATCH(A2947&amp;B2947,中間シート!$A$1:$A$149,0),
MATCH(F2947,中間シート!$B$2:$CB$2,0)
),
"")
)</f>
        <v>0</v>
      </c>
      <c r="H2947">
        <f t="shared" ref="H2947:H3010" si="138">IFERROR(IF(VALUE(G2947)&gt;100,"",VALUE(G2947)),"")</f>
        <v>0</v>
      </c>
      <c r="I2947" t="str">
        <f t="shared" ref="I2947:I3010" si="139">IF(H2947="",G2947,"")</f>
        <v/>
      </c>
      <c r="J2947" t="str">
        <f xml:space="preserve">
_xlfn.SWITCH(E2947,
"良好サイン",H2947*VLOOKUP(F2947,参照用!$P$2:$Q$55,2,0),
"注意サイン",H2947*VLOOKUP(F2947,参照用!$P$2:$Q$55,2,0),
""
)</f>
        <v/>
      </c>
      <c r="K2947" s="20">
        <f t="shared" ref="K2947:K3010" si="140">IFERROR(IF(A2947="","",(60+SUMIFS($J$1:$J$3999,$A$1:$A$3999,A2947,$B$1:$B$3999,B2947)))
/
(1+SUMIFS(H:H,A:A,A2947,B:B,B2947,E:E,"悪化サイン")),"")</f>
        <v>60</v>
      </c>
    </row>
    <row r="2948" spans="1:11" x14ac:dyDescent="0.2">
      <c r="A2948" s="8">
        <f>IF(INDEX(中間シート!B$1:B$149,QUOTIENT(ROW(A2948)-2, 参照用!$J$12) + 3,1)&gt;0,
INDEX(中間シート!B$1:B$149,QUOTIENT(ROW(A2948)-2, 参照用!$J$12) + 3,1),
"")</f>
        <v>46051</v>
      </c>
      <c r="B2948" s="8" t="str">
        <f>IF(INDEX(中間シート!D$1:D$149,QUOTIENT(ROW(B2948)-2, 参照用!$J$12) + 3,1)&gt;0,
INDEX(中間シート!D$1:D$149,QUOTIENT(ROW(B2948)-2, 参照用!$J$12) + 3,1),
"")</f>
        <v>朝</v>
      </c>
      <c r="C2948" s="8" t="str">
        <f>INDEX(中間シート!$A$1:$AZ$149,MATCH(A2948&amp;B2948,中間シート!$A$1:$A$149,0),MATCH(C$1,中間シート!$A$2:$AZ$2,0))</f>
        <v/>
      </c>
      <c r="D2948" s="8" t="str">
        <f>INDEX(中間シート!$A$1:$AZ$149,MATCH($A2948&amp;$B2948,中間シート!$A$1:$A$149,0),MATCH(D$1,中間シート!$A$2:$AZ$2,0))</f>
        <v/>
      </c>
      <c r="E2948" t="str">
        <f>IF(
A2948="","",
VLOOKUP(MOD(ROW(A2948)-2, 参照用!$J$12) + 1,参照用!$N$1:$P$50,2,0)
)</f>
        <v>基礎指標</v>
      </c>
      <c r="F2948" t="str">
        <f xml:space="preserve">
IF(A2948="","",
VLOOKUP(MOD(ROW(A2948)-2, 参照用!$J$12) + 1,参照用!$N$1:$P$50,3,0)
)</f>
        <v>食事</v>
      </c>
      <c r="G2948">
        <f xml:space="preserve">
IF(A2948="","",
IFERROR(
INDEX(中間シート!$B:$CB,
MATCH(A2948&amp;B2948,中間シート!$A$1:$A$149,0),
MATCH(F2948,中間シート!$B$2:$CB$2,0)
),
"")
)</f>
        <v>0</v>
      </c>
      <c r="H2948">
        <f t="shared" si="138"/>
        <v>0</v>
      </c>
      <c r="I2948" t="str">
        <f t="shared" si="139"/>
        <v/>
      </c>
      <c r="J2948" t="str">
        <f xml:space="preserve">
_xlfn.SWITCH(E2948,
"良好サイン",H2948*VLOOKUP(F2948,参照用!$P$2:$Q$55,2,0),
"注意サイン",H2948*VLOOKUP(F2948,参照用!$P$2:$Q$55,2,0),
""
)</f>
        <v/>
      </c>
      <c r="K2948" s="20">
        <f t="shared" si="140"/>
        <v>60</v>
      </c>
    </row>
    <row r="2949" spans="1:11" x14ac:dyDescent="0.2">
      <c r="A2949" s="8">
        <f>IF(INDEX(中間シート!B$1:B$149,QUOTIENT(ROW(A2949)-2, 参照用!$J$12) + 3,1)&gt;0,
INDEX(中間シート!B$1:B$149,QUOTIENT(ROW(A2949)-2, 参照用!$J$12) + 3,1),
"")</f>
        <v>46051</v>
      </c>
      <c r="B2949" s="8" t="str">
        <f>IF(INDEX(中間シート!D$1:D$149,QUOTIENT(ROW(B2949)-2, 参照用!$J$12) + 3,1)&gt;0,
INDEX(中間シート!D$1:D$149,QUOTIENT(ROW(B2949)-2, 参照用!$J$12) + 3,1),
"")</f>
        <v>朝</v>
      </c>
      <c r="C2949" s="8" t="str">
        <f>INDEX(中間シート!$A$1:$AZ$149,MATCH(A2949&amp;B2949,中間シート!$A$1:$A$149,0),MATCH(C$1,中間シート!$A$2:$AZ$2,0))</f>
        <v/>
      </c>
      <c r="D2949" s="8" t="str">
        <f>INDEX(中間シート!$A$1:$AZ$149,MATCH($A2949&amp;$B2949,中間シート!$A$1:$A$149,0),MATCH(D$1,中間シート!$A$2:$AZ$2,0))</f>
        <v/>
      </c>
      <c r="E2949" t="str">
        <f>IF(
A2949="","",
VLOOKUP(MOD(ROW(A2949)-2, 参照用!$J$12) + 1,参照用!$N$1:$P$50,2,0)
)</f>
        <v>基礎指標</v>
      </c>
      <c r="F2949" t="str">
        <f xml:space="preserve">
IF(A2949="","",
VLOOKUP(MOD(ROW(A2949)-2, 参照用!$J$12) + 1,参照用!$N$1:$P$50,3,0)
)</f>
        <v>ストレス</v>
      </c>
      <c r="G2949">
        <f xml:space="preserve">
IF(A2949="","",
IFERROR(
INDEX(中間シート!$B:$CB,
MATCH(A2949&amp;B2949,中間シート!$A$1:$A$149,0),
MATCH(F2949,中間シート!$B$2:$CB$2,0)
),
"")
)</f>
        <v>0</v>
      </c>
      <c r="H2949">
        <f t="shared" si="138"/>
        <v>0</v>
      </c>
      <c r="I2949" t="str">
        <f t="shared" si="139"/>
        <v/>
      </c>
      <c r="J2949" t="str">
        <f xml:space="preserve">
_xlfn.SWITCH(E2949,
"良好サイン",H2949*VLOOKUP(F2949,参照用!$P$2:$Q$55,2,0),
"注意サイン",H2949*VLOOKUP(F2949,参照用!$P$2:$Q$55,2,0),
""
)</f>
        <v/>
      </c>
      <c r="K2949" s="20">
        <f t="shared" si="140"/>
        <v>60</v>
      </c>
    </row>
    <row r="2950" spans="1:11" x14ac:dyDescent="0.2">
      <c r="A2950" s="8">
        <f>IF(INDEX(中間シート!B$1:B$149,QUOTIENT(ROW(A2950)-2, 参照用!$J$12) + 3,1)&gt;0,
INDEX(中間シート!B$1:B$149,QUOTIENT(ROW(A2950)-2, 参照用!$J$12) + 3,1),
"")</f>
        <v>46051</v>
      </c>
      <c r="B2950" s="8" t="str">
        <f>IF(INDEX(中間シート!D$1:D$149,QUOTIENT(ROW(B2950)-2, 参照用!$J$12) + 3,1)&gt;0,
INDEX(中間シート!D$1:D$149,QUOTIENT(ROW(B2950)-2, 参照用!$J$12) + 3,1),
"")</f>
        <v>朝</v>
      </c>
      <c r="C2950" s="8" t="str">
        <f>INDEX(中間シート!$A$1:$AZ$149,MATCH(A2950&amp;B2950,中間シート!$A$1:$A$149,0),MATCH(C$1,中間シート!$A$2:$AZ$2,0))</f>
        <v/>
      </c>
      <c r="D2950" s="8" t="str">
        <f>INDEX(中間シート!$A$1:$AZ$149,MATCH($A2950&amp;$B2950,中間シート!$A$1:$A$149,0),MATCH(D$1,中間シート!$A$2:$AZ$2,0))</f>
        <v/>
      </c>
      <c r="E2950" t="str">
        <f>IF(
A2950="","",
VLOOKUP(MOD(ROW(A2950)-2, 参照用!$J$12) + 1,参照用!$N$1:$P$50,2,0)
)</f>
        <v>良好サイン</v>
      </c>
      <c r="F2950" t="str">
        <f xml:space="preserve">
IF(A2950="","",
VLOOKUP(MOD(ROW(A2950)-2, 参照用!$J$12) + 1,参照用!$N$1:$P$50,3,0)
)</f>
        <v>プラス思考</v>
      </c>
      <c r="G2950">
        <f xml:space="preserve">
IF(A2950="","",
IFERROR(
INDEX(中間シート!$B:$CB,
MATCH(A2950&amp;B2950,中間シート!$A$1:$A$149,0),
MATCH(F2950,中間シート!$B$2:$CB$2,0)
),
"")
)</f>
        <v>0</v>
      </c>
      <c r="H2950">
        <f t="shared" si="138"/>
        <v>0</v>
      </c>
      <c r="I2950" t="str">
        <f t="shared" si="139"/>
        <v/>
      </c>
      <c r="J2950">
        <f xml:space="preserve">
_xlfn.SWITCH(E2950,
"良好サイン",H2950*VLOOKUP(F2950,参照用!$P$2:$Q$55,2,0),
"注意サイン",H2950*VLOOKUP(F2950,参照用!$P$2:$Q$55,2,0),
""
)</f>
        <v>0</v>
      </c>
      <c r="K2950" s="20">
        <f t="shared" si="140"/>
        <v>60</v>
      </c>
    </row>
    <row r="2951" spans="1:11" x14ac:dyDescent="0.2">
      <c r="A2951" s="8">
        <f>IF(INDEX(中間シート!B$1:B$149,QUOTIENT(ROW(A2951)-2, 参照用!$J$12) + 3,1)&gt;0,
INDEX(中間シート!B$1:B$149,QUOTIENT(ROW(A2951)-2, 参照用!$J$12) + 3,1),
"")</f>
        <v>46051</v>
      </c>
      <c r="B2951" s="8" t="str">
        <f>IF(INDEX(中間シート!D$1:D$149,QUOTIENT(ROW(B2951)-2, 参照用!$J$12) + 3,1)&gt;0,
INDEX(中間シート!D$1:D$149,QUOTIENT(ROW(B2951)-2, 参照用!$J$12) + 3,1),
"")</f>
        <v>朝</v>
      </c>
      <c r="C2951" s="8" t="str">
        <f>INDEX(中間シート!$A$1:$AZ$149,MATCH(A2951&amp;B2951,中間シート!$A$1:$A$149,0),MATCH(C$1,中間シート!$A$2:$AZ$2,0))</f>
        <v/>
      </c>
      <c r="D2951" s="8" t="str">
        <f>INDEX(中間シート!$A$1:$AZ$149,MATCH($A2951&amp;$B2951,中間シート!$A$1:$A$149,0),MATCH(D$1,中間シート!$A$2:$AZ$2,0))</f>
        <v/>
      </c>
      <c r="E2951" t="str">
        <f>IF(
A2951="","",
VLOOKUP(MOD(ROW(A2951)-2, 参照用!$J$12) + 1,参照用!$N$1:$P$50,2,0)
)</f>
        <v>良好サイン</v>
      </c>
      <c r="F2951" t="str">
        <f xml:space="preserve">
IF(A2951="","",
VLOOKUP(MOD(ROW(A2951)-2, 参照用!$J$12) + 1,参照用!$N$1:$P$50,3,0)
)</f>
        <v>元気</v>
      </c>
      <c r="G2951">
        <f xml:space="preserve">
IF(A2951="","",
IFERROR(
INDEX(中間シート!$B:$CB,
MATCH(A2951&amp;B2951,中間シート!$A$1:$A$149,0),
MATCH(F2951,中間シート!$B$2:$CB$2,0)
),
"")
)</f>
        <v>0</v>
      </c>
      <c r="H2951">
        <f t="shared" si="138"/>
        <v>0</v>
      </c>
      <c r="I2951" t="str">
        <f t="shared" si="139"/>
        <v/>
      </c>
      <c r="J2951">
        <f xml:space="preserve">
_xlfn.SWITCH(E2951,
"良好サイン",H2951*VLOOKUP(F2951,参照用!$P$2:$Q$55,2,0),
"注意サイン",H2951*VLOOKUP(F2951,参照用!$P$2:$Q$55,2,0),
""
)</f>
        <v>0</v>
      </c>
      <c r="K2951" s="20">
        <f t="shared" si="140"/>
        <v>60</v>
      </c>
    </row>
    <row r="2952" spans="1:11" x14ac:dyDescent="0.2">
      <c r="A2952" s="8">
        <f>IF(INDEX(中間シート!B$1:B$149,QUOTIENT(ROW(A2952)-2, 参照用!$J$12) + 3,1)&gt;0,
INDEX(中間シート!B$1:B$149,QUOTIENT(ROW(A2952)-2, 参照用!$J$12) + 3,1),
"")</f>
        <v>46051</v>
      </c>
      <c r="B2952" s="8" t="str">
        <f>IF(INDEX(中間シート!D$1:D$149,QUOTIENT(ROW(B2952)-2, 参照用!$J$12) + 3,1)&gt;0,
INDEX(中間シート!D$1:D$149,QUOTIENT(ROW(B2952)-2, 参照用!$J$12) + 3,1),
"")</f>
        <v>朝</v>
      </c>
      <c r="C2952" s="8" t="str">
        <f>INDEX(中間シート!$A$1:$AZ$149,MATCH(A2952&amp;B2952,中間シート!$A$1:$A$149,0),MATCH(C$1,中間シート!$A$2:$AZ$2,0))</f>
        <v/>
      </c>
      <c r="D2952" s="8" t="str">
        <f>INDEX(中間シート!$A$1:$AZ$149,MATCH($A2952&amp;$B2952,中間シート!$A$1:$A$149,0),MATCH(D$1,中間シート!$A$2:$AZ$2,0))</f>
        <v/>
      </c>
      <c r="E2952" t="str">
        <f>IF(
A2952="","",
VLOOKUP(MOD(ROW(A2952)-2, 参照用!$J$12) + 1,参照用!$N$1:$P$50,2,0)
)</f>
        <v>良好サイン</v>
      </c>
      <c r="F2952" t="str">
        <f xml:space="preserve">
IF(A2952="","",
VLOOKUP(MOD(ROW(A2952)-2, 参照用!$J$12) + 1,参照用!$N$1:$P$50,3,0)
)</f>
        <v>やる気あり</v>
      </c>
      <c r="G2952">
        <f xml:space="preserve">
IF(A2952="","",
IFERROR(
INDEX(中間シート!$B:$CB,
MATCH(A2952&amp;B2952,中間シート!$A$1:$A$149,0),
MATCH(F2952,中間シート!$B$2:$CB$2,0)
),
"")
)</f>
        <v>0</v>
      </c>
      <c r="H2952">
        <f t="shared" si="138"/>
        <v>0</v>
      </c>
      <c r="I2952" t="str">
        <f t="shared" si="139"/>
        <v/>
      </c>
      <c r="J2952">
        <f xml:space="preserve">
_xlfn.SWITCH(E2952,
"良好サイン",H2952*VLOOKUP(F2952,参照用!$P$2:$Q$55,2,0),
"注意サイン",H2952*VLOOKUP(F2952,参照用!$P$2:$Q$55,2,0),
""
)</f>
        <v>0</v>
      </c>
      <c r="K2952" s="20">
        <f t="shared" si="140"/>
        <v>60</v>
      </c>
    </row>
    <row r="2953" spans="1:11" x14ac:dyDescent="0.2">
      <c r="A2953" s="8">
        <f>IF(INDEX(中間シート!B$1:B$149,QUOTIENT(ROW(A2953)-2, 参照用!$J$12) + 3,1)&gt;0,
INDEX(中間シート!B$1:B$149,QUOTIENT(ROW(A2953)-2, 参照用!$J$12) + 3,1),
"")</f>
        <v>46051</v>
      </c>
      <c r="B2953" s="8" t="str">
        <f>IF(INDEX(中間シート!D$1:D$149,QUOTIENT(ROW(B2953)-2, 参照用!$J$12) + 3,1)&gt;0,
INDEX(中間シート!D$1:D$149,QUOTIENT(ROW(B2953)-2, 参照用!$J$12) + 3,1),
"")</f>
        <v>朝</v>
      </c>
      <c r="C2953" s="8" t="str">
        <f>INDEX(中間シート!$A$1:$AZ$149,MATCH(A2953&amp;B2953,中間シート!$A$1:$A$149,0),MATCH(C$1,中間シート!$A$2:$AZ$2,0))</f>
        <v/>
      </c>
      <c r="D2953" s="8" t="str">
        <f>INDEX(中間シート!$A$1:$AZ$149,MATCH($A2953&amp;$B2953,中間シート!$A$1:$A$149,0),MATCH(D$1,中間シート!$A$2:$AZ$2,0))</f>
        <v/>
      </c>
      <c r="E2953" t="str">
        <f>IF(
A2953="","",
VLOOKUP(MOD(ROW(A2953)-2, 参照用!$J$12) + 1,参照用!$N$1:$P$50,2,0)
)</f>
        <v>良好サイン</v>
      </c>
      <c r="F2953" t="str">
        <f xml:space="preserve">
IF(A2953="","",
VLOOKUP(MOD(ROW(A2953)-2, 参照用!$J$12) + 1,参照用!$N$1:$P$50,3,0)
)</f>
        <v>心に余裕</v>
      </c>
      <c r="G2953">
        <f xml:space="preserve">
IF(A2953="","",
IFERROR(
INDEX(中間シート!$B:$CB,
MATCH(A2953&amp;B2953,中間シート!$A$1:$A$149,0),
MATCH(F2953,中間シート!$B$2:$CB$2,0)
),
"")
)</f>
        <v>0</v>
      </c>
      <c r="H2953">
        <f t="shared" si="138"/>
        <v>0</v>
      </c>
      <c r="I2953" t="str">
        <f t="shared" si="139"/>
        <v/>
      </c>
      <c r="J2953">
        <f xml:space="preserve">
_xlfn.SWITCH(E2953,
"良好サイン",H2953*VLOOKUP(F2953,参照用!$P$2:$Q$55,2,0),
"注意サイン",H2953*VLOOKUP(F2953,参照用!$P$2:$Q$55,2,0),
""
)</f>
        <v>0</v>
      </c>
      <c r="K2953" s="20">
        <f t="shared" si="140"/>
        <v>60</v>
      </c>
    </row>
    <row r="2954" spans="1:11" x14ac:dyDescent="0.2">
      <c r="A2954" s="8">
        <f>IF(INDEX(中間シート!B$1:B$149,QUOTIENT(ROW(A2954)-2, 参照用!$J$12) + 3,1)&gt;0,
INDEX(中間シート!B$1:B$149,QUOTIENT(ROW(A2954)-2, 参照用!$J$12) + 3,1),
"")</f>
        <v>46051</v>
      </c>
      <c r="B2954" s="8" t="str">
        <f>IF(INDEX(中間シート!D$1:D$149,QUOTIENT(ROW(B2954)-2, 参照用!$J$12) + 3,1)&gt;0,
INDEX(中間シート!D$1:D$149,QUOTIENT(ROW(B2954)-2, 参照用!$J$12) + 3,1),
"")</f>
        <v>朝</v>
      </c>
      <c r="C2954" s="8" t="str">
        <f>INDEX(中間シート!$A$1:$AZ$149,MATCH(A2954&amp;B2954,中間シート!$A$1:$A$149,0),MATCH(C$1,中間シート!$A$2:$AZ$2,0))</f>
        <v/>
      </c>
      <c r="D2954" s="8" t="str">
        <f>INDEX(中間シート!$A$1:$AZ$149,MATCH($A2954&amp;$B2954,中間シート!$A$1:$A$149,0),MATCH(D$1,中間シート!$A$2:$AZ$2,0))</f>
        <v/>
      </c>
      <c r="E2954" t="str">
        <f>IF(
A2954="","",
VLOOKUP(MOD(ROW(A2954)-2, 参照用!$J$12) + 1,参照用!$N$1:$P$50,2,0)
)</f>
        <v>良好サイン</v>
      </c>
      <c r="F2954" t="str">
        <f xml:space="preserve">
IF(A2954="","",
VLOOKUP(MOD(ROW(A2954)-2, 参照用!$J$12) + 1,参照用!$N$1:$P$50,3,0)
)</f>
        <v>イキイキ</v>
      </c>
      <c r="G2954">
        <f xml:space="preserve">
IF(A2954="","",
IFERROR(
INDEX(中間シート!$B:$CB,
MATCH(A2954&amp;B2954,中間シート!$A$1:$A$149,0),
MATCH(F2954,中間シート!$B$2:$CB$2,0)
),
"")
)</f>
        <v>0</v>
      </c>
      <c r="H2954">
        <f t="shared" si="138"/>
        <v>0</v>
      </c>
      <c r="I2954" t="str">
        <f t="shared" si="139"/>
        <v/>
      </c>
      <c r="J2954">
        <f xml:space="preserve">
_xlfn.SWITCH(E2954,
"良好サイン",H2954*VLOOKUP(F2954,参照用!$P$2:$Q$55,2,0),
"注意サイン",H2954*VLOOKUP(F2954,参照用!$P$2:$Q$55,2,0),
""
)</f>
        <v>0</v>
      </c>
      <c r="K2954" s="20">
        <f t="shared" si="140"/>
        <v>60</v>
      </c>
    </row>
    <row r="2955" spans="1:11" x14ac:dyDescent="0.2">
      <c r="A2955" s="8">
        <f>IF(INDEX(中間シート!B$1:B$149,QUOTIENT(ROW(A2955)-2, 参照用!$J$12) + 3,1)&gt;0,
INDEX(中間シート!B$1:B$149,QUOTIENT(ROW(A2955)-2, 参照用!$J$12) + 3,1),
"")</f>
        <v>46051</v>
      </c>
      <c r="B2955" s="8" t="str">
        <f>IF(INDEX(中間シート!D$1:D$149,QUOTIENT(ROW(B2955)-2, 参照用!$J$12) + 3,1)&gt;0,
INDEX(中間シート!D$1:D$149,QUOTIENT(ROW(B2955)-2, 参照用!$J$12) + 3,1),
"")</f>
        <v>朝</v>
      </c>
      <c r="C2955" s="8" t="str">
        <f>INDEX(中間シート!$A$1:$AZ$149,MATCH(A2955&amp;B2955,中間シート!$A$1:$A$149,0),MATCH(C$1,中間シート!$A$2:$AZ$2,0))</f>
        <v/>
      </c>
      <c r="D2955" s="8" t="str">
        <f>INDEX(中間シート!$A$1:$AZ$149,MATCH($A2955&amp;$B2955,中間シート!$A$1:$A$149,0),MATCH(D$1,中間シート!$A$2:$AZ$2,0))</f>
        <v/>
      </c>
      <c r="E2955" t="str">
        <f>IF(
A2955="","",
VLOOKUP(MOD(ROW(A2955)-2, 参照用!$J$12) + 1,参照用!$N$1:$P$50,2,0)
)</f>
        <v>良好サイン</v>
      </c>
      <c r="F2955" t="str">
        <f xml:space="preserve">
IF(A2955="","",
VLOOKUP(MOD(ROW(A2955)-2, 参照用!$J$12) + 1,参照用!$N$1:$P$50,3,0)
)</f>
        <v>活動的</v>
      </c>
      <c r="G2955">
        <f xml:space="preserve">
IF(A2955="","",
IFERROR(
INDEX(中間シート!$B:$CB,
MATCH(A2955&amp;B2955,中間シート!$A$1:$A$149,0),
MATCH(F2955,中間シート!$B$2:$CB$2,0)
),
"")
)</f>
        <v>0</v>
      </c>
      <c r="H2955">
        <f t="shared" si="138"/>
        <v>0</v>
      </c>
      <c r="I2955" t="str">
        <f t="shared" si="139"/>
        <v/>
      </c>
      <c r="J2955">
        <f xml:space="preserve">
_xlfn.SWITCH(E2955,
"良好サイン",H2955*VLOOKUP(F2955,参照用!$P$2:$Q$55,2,0),
"注意サイン",H2955*VLOOKUP(F2955,参照用!$P$2:$Q$55,2,0),
""
)</f>
        <v>0</v>
      </c>
      <c r="K2955" s="20">
        <f t="shared" si="140"/>
        <v>60</v>
      </c>
    </row>
    <row r="2956" spans="1:11" x14ac:dyDescent="0.2">
      <c r="A2956" s="8">
        <f>IF(INDEX(中間シート!B$1:B$149,QUOTIENT(ROW(A2956)-2, 参照用!$J$12) + 3,1)&gt;0,
INDEX(中間シート!B$1:B$149,QUOTIENT(ROW(A2956)-2, 参照用!$J$12) + 3,1),
"")</f>
        <v>46051</v>
      </c>
      <c r="B2956" s="8" t="str">
        <f>IF(INDEX(中間シート!D$1:D$149,QUOTIENT(ROW(B2956)-2, 参照用!$J$12) + 3,1)&gt;0,
INDEX(中間シート!D$1:D$149,QUOTIENT(ROW(B2956)-2, 参照用!$J$12) + 3,1),
"")</f>
        <v>朝</v>
      </c>
      <c r="C2956" s="8" t="str">
        <f>INDEX(中間シート!$A$1:$AZ$149,MATCH(A2956&amp;B2956,中間シート!$A$1:$A$149,0),MATCH(C$1,中間シート!$A$2:$AZ$2,0))</f>
        <v/>
      </c>
      <c r="D2956" s="8" t="str">
        <f>INDEX(中間シート!$A$1:$AZ$149,MATCH($A2956&amp;$B2956,中間シート!$A$1:$A$149,0),MATCH(D$1,中間シート!$A$2:$AZ$2,0))</f>
        <v/>
      </c>
      <c r="E2956" t="str">
        <f>IF(
A2956="","",
VLOOKUP(MOD(ROW(A2956)-2, 参照用!$J$12) + 1,参照用!$N$1:$P$50,2,0)
)</f>
        <v>注意サイン</v>
      </c>
      <c r="F2956" t="str">
        <f xml:space="preserve">
IF(A2956="","",
VLOOKUP(MOD(ROW(A2956)-2, 参照用!$J$12) + 1,参照用!$N$1:$P$50,3,0)
)</f>
        <v>ため息が増加</v>
      </c>
      <c r="G2956">
        <f xml:space="preserve">
IF(A2956="","",
IFERROR(
INDEX(中間シート!$B:$CB,
MATCH(A2956&amp;B2956,中間シート!$A$1:$A$149,0),
MATCH(F2956,中間シート!$B$2:$CB$2,0)
),
"")
)</f>
        <v>0</v>
      </c>
      <c r="H2956">
        <f t="shared" si="138"/>
        <v>0</v>
      </c>
      <c r="I2956" t="str">
        <f t="shared" si="139"/>
        <v/>
      </c>
      <c r="J2956">
        <f xml:space="preserve">
_xlfn.SWITCH(E2956,
"良好サイン",H2956*VLOOKUP(F2956,参照用!$P$2:$Q$55,2,0),
"注意サイン",H2956*VLOOKUP(F2956,参照用!$P$2:$Q$55,2,0),
""
)</f>
        <v>0</v>
      </c>
      <c r="K2956" s="20">
        <f t="shared" si="140"/>
        <v>60</v>
      </c>
    </row>
    <row r="2957" spans="1:11" x14ac:dyDescent="0.2">
      <c r="A2957" s="8">
        <f>IF(INDEX(中間シート!B$1:B$149,QUOTIENT(ROW(A2957)-2, 参照用!$J$12) + 3,1)&gt;0,
INDEX(中間シート!B$1:B$149,QUOTIENT(ROW(A2957)-2, 参照用!$J$12) + 3,1),
"")</f>
        <v>46051</v>
      </c>
      <c r="B2957" s="8" t="str">
        <f>IF(INDEX(中間シート!D$1:D$149,QUOTIENT(ROW(B2957)-2, 参照用!$J$12) + 3,1)&gt;0,
INDEX(中間シート!D$1:D$149,QUOTIENT(ROW(B2957)-2, 参照用!$J$12) + 3,1),
"")</f>
        <v>朝</v>
      </c>
      <c r="C2957" s="8" t="str">
        <f>INDEX(中間シート!$A$1:$AZ$149,MATCH(A2957&amp;B2957,中間シート!$A$1:$A$149,0),MATCH(C$1,中間シート!$A$2:$AZ$2,0))</f>
        <v/>
      </c>
      <c r="D2957" s="8" t="str">
        <f>INDEX(中間シート!$A$1:$AZ$149,MATCH($A2957&amp;$B2957,中間シート!$A$1:$A$149,0),MATCH(D$1,中間シート!$A$2:$AZ$2,0))</f>
        <v/>
      </c>
      <c r="E2957" t="str">
        <f>IF(
A2957="","",
VLOOKUP(MOD(ROW(A2957)-2, 参照用!$J$12) + 1,参照用!$N$1:$P$50,2,0)
)</f>
        <v>注意サイン</v>
      </c>
      <c r="F2957" t="str">
        <f xml:space="preserve">
IF(A2957="","",
VLOOKUP(MOD(ROW(A2957)-2, 参照用!$J$12) + 1,参照用!$N$1:$P$50,3,0)
)</f>
        <v>もやもや</v>
      </c>
      <c r="G2957">
        <f xml:space="preserve">
IF(A2957="","",
IFERROR(
INDEX(中間シート!$B:$CB,
MATCH(A2957&amp;B2957,中間シート!$A$1:$A$149,0),
MATCH(F2957,中間シート!$B$2:$CB$2,0)
),
"")
)</f>
        <v>0</v>
      </c>
      <c r="H2957">
        <f t="shared" si="138"/>
        <v>0</v>
      </c>
      <c r="I2957" t="str">
        <f t="shared" si="139"/>
        <v/>
      </c>
      <c r="J2957">
        <f xml:space="preserve">
_xlfn.SWITCH(E2957,
"良好サイン",H2957*VLOOKUP(F2957,参照用!$P$2:$Q$55,2,0),
"注意サイン",H2957*VLOOKUP(F2957,参照用!$P$2:$Q$55,2,0),
""
)</f>
        <v>0</v>
      </c>
      <c r="K2957" s="20">
        <f t="shared" si="140"/>
        <v>60</v>
      </c>
    </row>
    <row r="2958" spans="1:11" x14ac:dyDescent="0.2">
      <c r="A2958" s="8">
        <f>IF(INDEX(中間シート!B$1:B$149,QUOTIENT(ROW(A2958)-2, 参照用!$J$12) + 3,1)&gt;0,
INDEX(中間シート!B$1:B$149,QUOTIENT(ROW(A2958)-2, 参照用!$J$12) + 3,1),
"")</f>
        <v>46051</v>
      </c>
      <c r="B2958" s="8" t="str">
        <f>IF(INDEX(中間シート!D$1:D$149,QUOTIENT(ROW(B2958)-2, 参照用!$J$12) + 3,1)&gt;0,
INDEX(中間シート!D$1:D$149,QUOTIENT(ROW(B2958)-2, 参照用!$J$12) + 3,1),
"")</f>
        <v>朝</v>
      </c>
      <c r="C2958" s="8" t="str">
        <f>INDEX(中間シート!$A$1:$AZ$149,MATCH(A2958&amp;B2958,中間シート!$A$1:$A$149,0),MATCH(C$1,中間シート!$A$2:$AZ$2,0))</f>
        <v/>
      </c>
      <c r="D2958" s="8" t="str">
        <f>INDEX(中間シート!$A$1:$AZ$149,MATCH($A2958&amp;$B2958,中間シート!$A$1:$A$149,0),MATCH(D$1,中間シート!$A$2:$AZ$2,0))</f>
        <v/>
      </c>
      <c r="E2958" t="str">
        <f>IF(
A2958="","",
VLOOKUP(MOD(ROW(A2958)-2, 参照用!$J$12) + 1,参照用!$N$1:$P$50,2,0)
)</f>
        <v>注意サイン</v>
      </c>
      <c r="F2958" t="str">
        <f xml:space="preserve">
IF(A2958="","",
VLOOKUP(MOD(ROW(A2958)-2, 参照用!$J$12) + 1,参照用!$N$1:$P$50,3,0)
)</f>
        <v>だるい</v>
      </c>
      <c r="G2958">
        <f xml:space="preserve">
IF(A2958="","",
IFERROR(
INDEX(中間シート!$B:$CB,
MATCH(A2958&amp;B2958,中間シート!$A$1:$A$149,0),
MATCH(F2958,中間シート!$B$2:$CB$2,0)
),
"")
)</f>
        <v>0</v>
      </c>
      <c r="H2958">
        <f t="shared" si="138"/>
        <v>0</v>
      </c>
      <c r="I2958" t="str">
        <f t="shared" si="139"/>
        <v/>
      </c>
      <c r="J2958">
        <f xml:space="preserve">
_xlfn.SWITCH(E2958,
"良好サイン",H2958*VLOOKUP(F2958,参照用!$P$2:$Q$55,2,0),
"注意サイン",H2958*VLOOKUP(F2958,参照用!$P$2:$Q$55,2,0),
""
)</f>
        <v>0</v>
      </c>
      <c r="K2958" s="20">
        <f t="shared" si="140"/>
        <v>60</v>
      </c>
    </row>
    <row r="2959" spans="1:11" x14ac:dyDescent="0.2">
      <c r="A2959" s="8">
        <f>IF(INDEX(中間シート!B$1:B$149,QUOTIENT(ROW(A2959)-2, 参照用!$J$12) + 3,1)&gt;0,
INDEX(中間シート!B$1:B$149,QUOTIENT(ROW(A2959)-2, 参照用!$J$12) + 3,1),
"")</f>
        <v>46051</v>
      </c>
      <c r="B2959" s="8" t="str">
        <f>IF(INDEX(中間シート!D$1:D$149,QUOTIENT(ROW(B2959)-2, 参照用!$J$12) + 3,1)&gt;0,
INDEX(中間シート!D$1:D$149,QUOTIENT(ROW(B2959)-2, 参照用!$J$12) + 3,1),
"")</f>
        <v>朝</v>
      </c>
      <c r="C2959" s="8" t="str">
        <f>INDEX(中間シート!$A$1:$AZ$149,MATCH(A2959&amp;B2959,中間シート!$A$1:$A$149,0),MATCH(C$1,中間シート!$A$2:$AZ$2,0))</f>
        <v/>
      </c>
      <c r="D2959" s="8" t="str">
        <f>INDEX(中間シート!$A$1:$AZ$149,MATCH($A2959&amp;$B2959,中間シート!$A$1:$A$149,0),MATCH(D$1,中間シート!$A$2:$AZ$2,0))</f>
        <v/>
      </c>
      <c r="E2959" t="str">
        <f>IF(
A2959="","",
VLOOKUP(MOD(ROW(A2959)-2, 参照用!$J$12) + 1,参照用!$N$1:$P$50,2,0)
)</f>
        <v>注意サイン</v>
      </c>
      <c r="F2959" t="str">
        <f xml:space="preserve">
IF(A2959="","",
VLOOKUP(MOD(ROW(A2959)-2, 参照用!$J$12) + 1,参照用!$N$1:$P$50,3,0)
)</f>
        <v>ぼーっとする</v>
      </c>
      <c r="G2959">
        <f xml:space="preserve">
IF(A2959="","",
IFERROR(
INDEX(中間シート!$B:$CB,
MATCH(A2959&amp;B2959,中間シート!$A$1:$A$149,0),
MATCH(F2959,中間シート!$B$2:$CB$2,0)
),
"")
)</f>
        <v>0</v>
      </c>
      <c r="H2959">
        <f t="shared" si="138"/>
        <v>0</v>
      </c>
      <c r="I2959" t="str">
        <f t="shared" si="139"/>
        <v/>
      </c>
      <c r="J2959">
        <f xml:space="preserve">
_xlfn.SWITCH(E2959,
"良好サイン",H2959*VLOOKUP(F2959,参照用!$P$2:$Q$55,2,0),
"注意サイン",H2959*VLOOKUP(F2959,参照用!$P$2:$Q$55,2,0),
""
)</f>
        <v>0</v>
      </c>
      <c r="K2959" s="20">
        <f t="shared" si="140"/>
        <v>60</v>
      </c>
    </row>
    <row r="2960" spans="1:11" x14ac:dyDescent="0.2">
      <c r="A2960" s="8">
        <f>IF(INDEX(中間シート!B$1:B$149,QUOTIENT(ROW(A2960)-2, 参照用!$J$12) + 3,1)&gt;0,
INDEX(中間シート!B$1:B$149,QUOTIENT(ROW(A2960)-2, 参照用!$J$12) + 3,1),
"")</f>
        <v>46051</v>
      </c>
      <c r="B2960" s="8" t="str">
        <f>IF(INDEX(中間シート!D$1:D$149,QUOTIENT(ROW(B2960)-2, 参照用!$J$12) + 3,1)&gt;0,
INDEX(中間シート!D$1:D$149,QUOTIENT(ROW(B2960)-2, 参照用!$J$12) + 3,1),
"")</f>
        <v>朝</v>
      </c>
      <c r="C2960" s="8" t="str">
        <f>INDEX(中間シート!$A$1:$AZ$149,MATCH(A2960&amp;B2960,中間シート!$A$1:$A$149,0),MATCH(C$1,中間シート!$A$2:$AZ$2,0))</f>
        <v/>
      </c>
      <c r="D2960" s="8" t="str">
        <f>INDEX(中間シート!$A$1:$AZ$149,MATCH($A2960&amp;$B2960,中間シート!$A$1:$A$149,0),MATCH(D$1,中間シート!$A$2:$AZ$2,0))</f>
        <v/>
      </c>
      <c r="E2960" t="str">
        <f>IF(
A2960="","",
VLOOKUP(MOD(ROW(A2960)-2, 参照用!$J$12) + 1,参照用!$N$1:$P$50,2,0)
)</f>
        <v>注意サイン</v>
      </c>
      <c r="F2960" t="str">
        <f xml:space="preserve">
IF(A2960="","",
VLOOKUP(MOD(ROW(A2960)-2, 参照用!$J$12) + 1,参照用!$N$1:$P$50,3,0)
)</f>
        <v>協調性が低下</v>
      </c>
      <c r="G2960">
        <f xml:space="preserve">
IF(A2960="","",
IFERROR(
INDEX(中間シート!$B:$CB,
MATCH(A2960&amp;B2960,中間シート!$A$1:$A$149,0),
MATCH(F2960,中間シート!$B$2:$CB$2,0)
),
"")
)</f>
        <v>0</v>
      </c>
      <c r="H2960">
        <f t="shared" si="138"/>
        <v>0</v>
      </c>
      <c r="I2960" t="str">
        <f t="shared" si="139"/>
        <v/>
      </c>
      <c r="J2960">
        <f xml:space="preserve">
_xlfn.SWITCH(E2960,
"良好サイン",H2960*VLOOKUP(F2960,参照用!$P$2:$Q$55,2,0),
"注意サイン",H2960*VLOOKUP(F2960,参照用!$P$2:$Q$55,2,0),
""
)</f>
        <v>0</v>
      </c>
      <c r="K2960" s="20">
        <f t="shared" si="140"/>
        <v>60</v>
      </c>
    </row>
    <row r="2961" spans="1:11" x14ac:dyDescent="0.2">
      <c r="A2961" s="8">
        <f>IF(INDEX(中間シート!B$1:B$149,QUOTIENT(ROW(A2961)-2, 参照用!$J$12) + 3,1)&gt;0,
INDEX(中間シート!B$1:B$149,QUOTIENT(ROW(A2961)-2, 参照用!$J$12) + 3,1),
"")</f>
        <v>46051</v>
      </c>
      <c r="B2961" s="8" t="str">
        <f>IF(INDEX(中間シート!D$1:D$149,QUOTIENT(ROW(B2961)-2, 参照用!$J$12) + 3,1)&gt;0,
INDEX(中間シート!D$1:D$149,QUOTIENT(ROW(B2961)-2, 参照用!$J$12) + 3,1),
"")</f>
        <v>朝</v>
      </c>
      <c r="C2961" s="8" t="str">
        <f>INDEX(中間シート!$A$1:$AZ$149,MATCH(A2961&amp;B2961,中間シート!$A$1:$A$149,0),MATCH(C$1,中間シート!$A$2:$AZ$2,0))</f>
        <v/>
      </c>
      <c r="D2961" s="8" t="str">
        <f>INDEX(中間シート!$A$1:$AZ$149,MATCH($A2961&amp;$B2961,中間シート!$A$1:$A$149,0),MATCH(D$1,中間シート!$A$2:$AZ$2,0))</f>
        <v/>
      </c>
      <c r="E2961" t="str">
        <f>IF(
A2961="","",
VLOOKUP(MOD(ROW(A2961)-2, 参照用!$J$12) + 1,参照用!$N$1:$P$50,2,0)
)</f>
        <v>注意サイン</v>
      </c>
      <c r="F2961" t="str">
        <f xml:space="preserve">
IF(A2961="","",
VLOOKUP(MOD(ROW(A2961)-2, 参照用!$J$12) + 1,参照用!$N$1:$P$50,3,0)
)</f>
        <v>憂鬱</v>
      </c>
      <c r="G2961">
        <f xml:space="preserve">
IF(A2961="","",
IFERROR(
INDEX(中間シート!$B:$CB,
MATCH(A2961&amp;B2961,中間シート!$A$1:$A$149,0),
MATCH(F2961,中間シート!$B$2:$CB$2,0)
),
"")
)</f>
        <v>0</v>
      </c>
      <c r="H2961">
        <f t="shared" si="138"/>
        <v>0</v>
      </c>
      <c r="I2961" t="str">
        <f t="shared" si="139"/>
        <v/>
      </c>
      <c r="J2961">
        <f xml:space="preserve">
_xlfn.SWITCH(E2961,
"良好サイン",H2961*VLOOKUP(F2961,参照用!$P$2:$Q$55,2,0),
"注意サイン",H2961*VLOOKUP(F2961,参照用!$P$2:$Q$55,2,0),
""
)</f>
        <v>0</v>
      </c>
      <c r="K2961" s="20">
        <f t="shared" si="140"/>
        <v>60</v>
      </c>
    </row>
    <row r="2962" spans="1:11" x14ac:dyDescent="0.2">
      <c r="A2962" s="8">
        <f>IF(INDEX(中間シート!B$1:B$149,QUOTIENT(ROW(A2962)-2, 参照用!$J$12) + 3,1)&gt;0,
INDEX(中間シート!B$1:B$149,QUOTIENT(ROW(A2962)-2, 参照用!$J$12) + 3,1),
"")</f>
        <v>46051</v>
      </c>
      <c r="B2962" s="8" t="str">
        <f>IF(INDEX(中間シート!D$1:D$149,QUOTIENT(ROW(B2962)-2, 参照用!$J$12) + 3,1)&gt;0,
INDEX(中間シート!D$1:D$149,QUOTIENT(ROW(B2962)-2, 参照用!$J$12) + 3,1),
"")</f>
        <v>朝</v>
      </c>
      <c r="C2962" s="8" t="str">
        <f>INDEX(中間シート!$A$1:$AZ$149,MATCH(A2962&amp;B2962,中間シート!$A$1:$A$149,0),MATCH(C$1,中間シート!$A$2:$AZ$2,0))</f>
        <v/>
      </c>
      <c r="D2962" s="8" t="str">
        <f>INDEX(中間シート!$A$1:$AZ$149,MATCH($A2962&amp;$B2962,中間シート!$A$1:$A$149,0),MATCH(D$1,中間シート!$A$2:$AZ$2,0))</f>
        <v/>
      </c>
      <c r="E2962" t="str">
        <f>IF(
A2962="","",
VLOOKUP(MOD(ROW(A2962)-2, 参照用!$J$12) + 1,参照用!$N$1:$P$50,2,0)
)</f>
        <v>注意サイン</v>
      </c>
      <c r="F2962" t="str">
        <f xml:space="preserve">
IF(A2962="","",
VLOOKUP(MOD(ROW(A2962)-2, 参照用!$J$12) + 1,参照用!$N$1:$P$50,3,0)
)</f>
        <v>やる気が無い</v>
      </c>
      <c r="G2962">
        <f xml:space="preserve">
IF(A2962="","",
IFERROR(
INDEX(中間シート!$B:$CB,
MATCH(A2962&amp;B2962,中間シート!$A$1:$A$149,0),
MATCH(F2962,中間シート!$B$2:$CB$2,0)
),
"")
)</f>
        <v>0</v>
      </c>
      <c r="H2962">
        <f t="shared" si="138"/>
        <v>0</v>
      </c>
      <c r="I2962" t="str">
        <f t="shared" si="139"/>
        <v/>
      </c>
      <c r="J2962">
        <f xml:space="preserve">
_xlfn.SWITCH(E2962,
"良好サイン",H2962*VLOOKUP(F2962,参照用!$P$2:$Q$55,2,0),
"注意サイン",H2962*VLOOKUP(F2962,参照用!$P$2:$Q$55,2,0),
""
)</f>
        <v>0</v>
      </c>
      <c r="K2962" s="20">
        <f t="shared" si="140"/>
        <v>60</v>
      </c>
    </row>
    <row r="2963" spans="1:11" x14ac:dyDescent="0.2">
      <c r="A2963" s="8">
        <f>IF(INDEX(中間シート!B$1:B$149,QUOTIENT(ROW(A2963)-2, 参照用!$J$12) + 3,1)&gt;0,
INDEX(中間シート!B$1:B$149,QUOTIENT(ROW(A2963)-2, 参照用!$J$12) + 3,1),
"")</f>
        <v>46051</v>
      </c>
      <c r="B2963" s="8" t="str">
        <f>IF(INDEX(中間シート!D$1:D$149,QUOTIENT(ROW(B2963)-2, 参照用!$J$12) + 3,1)&gt;0,
INDEX(中間シート!D$1:D$149,QUOTIENT(ROW(B2963)-2, 参照用!$J$12) + 3,1),
"")</f>
        <v>朝</v>
      </c>
      <c r="C2963" s="8" t="str">
        <f>INDEX(中間シート!$A$1:$AZ$149,MATCH(A2963&amp;B2963,中間シート!$A$1:$A$149,0),MATCH(C$1,中間シート!$A$2:$AZ$2,0))</f>
        <v/>
      </c>
      <c r="D2963" s="8" t="str">
        <f>INDEX(中間シート!$A$1:$AZ$149,MATCH($A2963&amp;$B2963,中間シート!$A$1:$A$149,0),MATCH(D$1,中間シート!$A$2:$AZ$2,0))</f>
        <v/>
      </c>
      <c r="E2963" t="str">
        <f>IF(
A2963="","",
VLOOKUP(MOD(ROW(A2963)-2, 参照用!$J$12) + 1,参照用!$N$1:$P$50,2,0)
)</f>
        <v>注意サイン</v>
      </c>
      <c r="F2963" t="str">
        <f xml:space="preserve">
IF(A2963="","",
VLOOKUP(MOD(ROW(A2963)-2, 参照用!$J$12) + 1,参照用!$N$1:$P$50,3,0)
)</f>
        <v>物忘れ</v>
      </c>
      <c r="G2963">
        <f xml:space="preserve">
IF(A2963="","",
IFERROR(
INDEX(中間シート!$B:$CB,
MATCH(A2963&amp;B2963,中間シート!$A$1:$A$149,0),
MATCH(F2963,中間シート!$B$2:$CB$2,0)
),
"")
)</f>
        <v>0</v>
      </c>
      <c r="H2963">
        <f t="shared" si="138"/>
        <v>0</v>
      </c>
      <c r="I2963" t="str">
        <f t="shared" si="139"/>
        <v/>
      </c>
      <c r="J2963">
        <f xml:space="preserve">
_xlfn.SWITCH(E2963,
"良好サイン",H2963*VLOOKUP(F2963,参照用!$P$2:$Q$55,2,0),
"注意サイン",H2963*VLOOKUP(F2963,参照用!$P$2:$Q$55,2,0),
""
)</f>
        <v>0</v>
      </c>
      <c r="K2963" s="20">
        <f t="shared" si="140"/>
        <v>60</v>
      </c>
    </row>
    <row r="2964" spans="1:11" x14ac:dyDescent="0.2">
      <c r="A2964" s="8">
        <f>IF(INDEX(中間シート!B$1:B$149,QUOTIENT(ROW(A2964)-2, 参照用!$J$12) + 3,1)&gt;0,
INDEX(中間シート!B$1:B$149,QUOTIENT(ROW(A2964)-2, 参照用!$J$12) + 3,1),
"")</f>
        <v>46051</v>
      </c>
      <c r="B2964" s="8" t="str">
        <f>IF(INDEX(中間シート!D$1:D$149,QUOTIENT(ROW(B2964)-2, 参照用!$J$12) + 3,1)&gt;0,
INDEX(中間シート!D$1:D$149,QUOTIENT(ROW(B2964)-2, 参照用!$J$12) + 3,1),
"")</f>
        <v>朝</v>
      </c>
      <c r="C2964" s="8" t="str">
        <f>INDEX(中間シート!$A$1:$AZ$149,MATCH(A2964&amp;B2964,中間シート!$A$1:$A$149,0),MATCH(C$1,中間シート!$A$2:$AZ$2,0))</f>
        <v/>
      </c>
      <c r="D2964" s="8" t="str">
        <f>INDEX(中間シート!$A$1:$AZ$149,MATCH($A2964&amp;$B2964,中間シート!$A$1:$A$149,0),MATCH(D$1,中間シート!$A$2:$AZ$2,0))</f>
        <v/>
      </c>
      <c r="E2964" t="str">
        <f>IF(
A2964="","",
VLOOKUP(MOD(ROW(A2964)-2, 参照用!$J$12) + 1,参照用!$N$1:$P$50,2,0)
)</f>
        <v>悪化サイン</v>
      </c>
      <c r="F2964" t="str">
        <f xml:space="preserve">
IF(A2964="","",
VLOOKUP(MOD(ROW(A2964)-2, 参照用!$J$12) + 1,参照用!$N$1:$P$50,3,0)
)</f>
        <v>イライラ</v>
      </c>
      <c r="G2964">
        <f xml:space="preserve">
IF(A2964="","",
IFERROR(
INDEX(中間シート!$B:$CB,
MATCH(A2964&amp;B2964,中間シート!$A$1:$A$149,0),
MATCH(F2964,中間シート!$B$2:$CB$2,0)
),
"")
)</f>
        <v>0</v>
      </c>
      <c r="H2964">
        <f t="shared" si="138"/>
        <v>0</v>
      </c>
      <c r="I2964" t="str">
        <f t="shared" si="139"/>
        <v/>
      </c>
      <c r="J2964" t="str">
        <f xml:space="preserve">
_xlfn.SWITCH(E2964,
"良好サイン",H2964*VLOOKUP(F2964,参照用!$P$2:$Q$55,2,0),
"注意サイン",H2964*VLOOKUP(F2964,参照用!$P$2:$Q$55,2,0),
""
)</f>
        <v/>
      </c>
      <c r="K2964" s="20">
        <f t="shared" si="140"/>
        <v>60</v>
      </c>
    </row>
    <row r="2965" spans="1:11" x14ac:dyDescent="0.2">
      <c r="A2965" s="8">
        <f>IF(INDEX(中間シート!B$1:B$149,QUOTIENT(ROW(A2965)-2, 参照用!$J$12) + 3,1)&gt;0,
INDEX(中間シート!B$1:B$149,QUOTIENT(ROW(A2965)-2, 参照用!$J$12) + 3,1),
"")</f>
        <v>46051</v>
      </c>
      <c r="B2965" s="8" t="str">
        <f>IF(INDEX(中間シート!D$1:D$149,QUOTIENT(ROW(B2965)-2, 参照用!$J$12) + 3,1)&gt;0,
INDEX(中間シート!D$1:D$149,QUOTIENT(ROW(B2965)-2, 参照用!$J$12) + 3,1),
"")</f>
        <v>朝</v>
      </c>
      <c r="C2965" s="8" t="str">
        <f>INDEX(中間シート!$A$1:$AZ$149,MATCH(A2965&amp;B2965,中間シート!$A$1:$A$149,0),MATCH(C$1,中間シート!$A$2:$AZ$2,0))</f>
        <v/>
      </c>
      <c r="D2965" s="8" t="str">
        <f>INDEX(中間シート!$A$1:$AZ$149,MATCH($A2965&amp;$B2965,中間シート!$A$1:$A$149,0),MATCH(D$1,中間シート!$A$2:$AZ$2,0))</f>
        <v/>
      </c>
      <c r="E2965" t="str">
        <f>IF(
A2965="","",
VLOOKUP(MOD(ROW(A2965)-2, 参照用!$J$12) + 1,参照用!$N$1:$P$50,2,0)
)</f>
        <v>悪化サイン</v>
      </c>
      <c r="F2965" t="str">
        <f xml:space="preserve">
IF(A2965="","",
VLOOKUP(MOD(ROW(A2965)-2, 参照用!$J$12) + 1,参照用!$N$1:$P$50,3,0)
)</f>
        <v>恐怖心</v>
      </c>
      <c r="G2965">
        <f xml:space="preserve">
IF(A2965="","",
IFERROR(
INDEX(中間シート!$B:$CB,
MATCH(A2965&amp;B2965,中間シート!$A$1:$A$149,0),
MATCH(F2965,中間シート!$B$2:$CB$2,0)
),
"")
)</f>
        <v>0</v>
      </c>
      <c r="H2965">
        <f t="shared" si="138"/>
        <v>0</v>
      </c>
      <c r="I2965" t="str">
        <f t="shared" si="139"/>
        <v/>
      </c>
      <c r="J2965" t="str">
        <f xml:space="preserve">
_xlfn.SWITCH(E2965,
"良好サイン",H2965*VLOOKUP(F2965,参照用!$P$2:$Q$55,2,0),
"注意サイン",H2965*VLOOKUP(F2965,参照用!$P$2:$Q$55,2,0),
""
)</f>
        <v/>
      </c>
      <c r="K2965" s="20">
        <f t="shared" si="140"/>
        <v>60</v>
      </c>
    </row>
    <row r="2966" spans="1:11" x14ac:dyDescent="0.2">
      <c r="A2966" s="8">
        <f>IF(INDEX(中間シート!B$1:B$149,QUOTIENT(ROW(A2966)-2, 参照用!$J$12) + 3,1)&gt;0,
INDEX(中間シート!B$1:B$149,QUOTIENT(ROW(A2966)-2, 参照用!$J$12) + 3,1),
"")</f>
        <v>46051</v>
      </c>
      <c r="B2966" s="8" t="str">
        <f>IF(INDEX(中間シート!D$1:D$149,QUOTIENT(ROW(B2966)-2, 参照用!$J$12) + 3,1)&gt;0,
INDEX(中間シート!D$1:D$149,QUOTIENT(ROW(B2966)-2, 参照用!$J$12) + 3,1),
"")</f>
        <v>朝</v>
      </c>
      <c r="C2966" s="8" t="str">
        <f>INDEX(中間シート!$A$1:$AZ$149,MATCH(A2966&amp;B2966,中間シート!$A$1:$A$149,0),MATCH(C$1,中間シート!$A$2:$AZ$2,0))</f>
        <v/>
      </c>
      <c r="D2966" s="8" t="str">
        <f>INDEX(中間シート!$A$1:$AZ$149,MATCH($A2966&amp;$B2966,中間シート!$A$1:$A$149,0),MATCH(D$1,中間シート!$A$2:$AZ$2,0))</f>
        <v/>
      </c>
      <c r="E2966" t="str">
        <f>IF(
A2966="","",
VLOOKUP(MOD(ROW(A2966)-2, 参照用!$J$12) + 1,参照用!$N$1:$P$50,2,0)
)</f>
        <v>悪化サイン</v>
      </c>
      <c r="F2966" t="str">
        <f xml:space="preserve">
IF(A2966="","",
VLOOKUP(MOD(ROW(A2966)-2, 参照用!$J$12) + 1,参照用!$N$1:$P$50,3,0)
)</f>
        <v>外出不可</v>
      </c>
      <c r="G2966">
        <f xml:space="preserve">
IF(A2966="","",
IFERROR(
INDEX(中間シート!$B:$CB,
MATCH(A2966&amp;B2966,中間シート!$A$1:$A$149,0),
MATCH(F2966,中間シート!$B$2:$CB$2,0)
),
"")
)</f>
        <v>0</v>
      </c>
      <c r="H2966">
        <f t="shared" si="138"/>
        <v>0</v>
      </c>
      <c r="I2966" t="str">
        <f t="shared" si="139"/>
        <v/>
      </c>
      <c r="J2966" t="str">
        <f xml:space="preserve">
_xlfn.SWITCH(E2966,
"良好サイン",H2966*VLOOKUP(F2966,参照用!$P$2:$Q$55,2,0),
"注意サイン",H2966*VLOOKUP(F2966,参照用!$P$2:$Q$55,2,0),
""
)</f>
        <v/>
      </c>
      <c r="K2966" s="20">
        <f t="shared" si="140"/>
        <v>60</v>
      </c>
    </row>
    <row r="2967" spans="1:11" x14ac:dyDescent="0.2">
      <c r="A2967" s="8">
        <f>IF(INDEX(中間シート!B$1:B$149,QUOTIENT(ROW(A2967)-2, 参照用!$J$12) + 3,1)&gt;0,
INDEX(中間シート!B$1:B$149,QUOTIENT(ROW(A2967)-2, 参照用!$J$12) + 3,1),
"")</f>
        <v>46051</v>
      </c>
      <c r="B2967" s="8" t="str">
        <f>IF(INDEX(中間シート!D$1:D$149,QUOTIENT(ROW(B2967)-2, 参照用!$J$12) + 3,1)&gt;0,
INDEX(中間シート!D$1:D$149,QUOTIENT(ROW(B2967)-2, 参照用!$J$12) + 3,1),
"")</f>
        <v>朝</v>
      </c>
      <c r="C2967" s="8" t="str">
        <f>INDEX(中間シート!$A$1:$AZ$149,MATCH(A2967&amp;B2967,中間シート!$A$1:$A$149,0),MATCH(C$1,中間シート!$A$2:$AZ$2,0))</f>
        <v/>
      </c>
      <c r="D2967" s="8" t="str">
        <f>INDEX(中間シート!$A$1:$AZ$149,MATCH($A2967&amp;$B2967,中間シート!$A$1:$A$149,0),MATCH(D$1,中間シート!$A$2:$AZ$2,0))</f>
        <v/>
      </c>
      <c r="E2967" t="str">
        <f>IF(
A2967="","",
VLOOKUP(MOD(ROW(A2967)-2, 参照用!$J$12) + 1,参照用!$N$1:$P$50,2,0)
)</f>
        <v>悪化サイン</v>
      </c>
      <c r="F2967" t="str">
        <f xml:space="preserve">
IF(A2967="","",
VLOOKUP(MOD(ROW(A2967)-2, 参照用!$J$12) + 1,参照用!$N$1:$P$50,3,0)
)</f>
        <v>思考不能</v>
      </c>
      <c r="G2967">
        <f xml:space="preserve">
IF(A2967="","",
IFERROR(
INDEX(中間シート!$B:$CB,
MATCH(A2967&amp;B2967,中間シート!$A$1:$A$149,0),
MATCH(F2967,中間シート!$B$2:$CB$2,0)
),
"")
)</f>
        <v>0</v>
      </c>
      <c r="H2967">
        <f t="shared" si="138"/>
        <v>0</v>
      </c>
      <c r="I2967" t="str">
        <f t="shared" si="139"/>
        <v/>
      </c>
      <c r="J2967" t="str">
        <f xml:space="preserve">
_xlfn.SWITCH(E2967,
"良好サイン",H2967*VLOOKUP(F2967,参照用!$P$2:$Q$55,2,0),
"注意サイン",H2967*VLOOKUP(F2967,参照用!$P$2:$Q$55,2,0),
""
)</f>
        <v/>
      </c>
      <c r="K2967" s="20">
        <f t="shared" si="140"/>
        <v>60</v>
      </c>
    </row>
    <row r="2968" spans="1:11" x14ac:dyDescent="0.2">
      <c r="A2968" s="8">
        <f>IF(INDEX(中間シート!B$1:B$149,QUOTIENT(ROW(A2968)-2, 参照用!$J$12) + 3,1)&gt;0,
INDEX(中間シート!B$1:B$149,QUOTIENT(ROW(A2968)-2, 参照用!$J$12) + 3,1),
"")</f>
        <v>46051</v>
      </c>
      <c r="B2968" s="8" t="str">
        <f>IF(INDEX(中間シート!D$1:D$149,QUOTIENT(ROW(B2968)-2, 参照用!$J$12) + 3,1)&gt;0,
INDEX(中間シート!D$1:D$149,QUOTIENT(ROW(B2968)-2, 参照用!$J$12) + 3,1),
"")</f>
        <v>朝</v>
      </c>
      <c r="C2968" s="8" t="str">
        <f>INDEX(中間シート!$A$1:$AZ$149,MATCH(A2968&amp;B2968,中間シート!$A$1:$A$149,0),MATCH(C$1,中間シート!$A$2:$AZ$2,0))</f>
        <v/>
      </c>
      <c r="D2968" s="8" t="str">
        <f>INDEX(中間シート!$A$1:$AZ$149,MATCH($A2968&amp;$B2968,中間シート!$A$1:$A$149,0),MATCH(D$1,中間シート!$A$2:$AZ$2,0))</f>
        <v/>
      </c>
      <c r="E2968" t="str">
        <f>IF(
A2968="","",
VLOOKUP(MOD(ROW(A2968)-2, 参照用!$J$12) + 1,参照用!$N$1:$P$50,2,0)
)</f>
        <v>悪化サイン</v>
      </c>
      <c r="F2968" t="str">
        <f xml:space="preserve">
IF(A2968="","",
VLOOKUP(MOD(ROW(A2968)-2, 参照用!$J$12) + 1,参照用!$N$1:$P$50,3,0)
)</f>
        <v>人間不信</v>
      </c>
      <c r="G2968">
        <f xml:space="preserve">
IF(A2968="","",
IFERROR(
INDEX(中間シート!$B:$CB,
MATCH(A2968&amp;B2968,中間シート!$A$1:$A$149,0),
MATCH(F2968,中間シート!$B$2:$CB$2,0)
),
"")
)</f>
        <v>0</v>
      </c>
      <c r="H2968">
        <f t="shared" si="138"/>
        <v>0</v>
      </c>
      <c r="I2968" t="str">
        <f t="shared" si="139"/>
        <v/>
      </c>
      <c r="J2968" t="str">
        <f xml:space="preserve">
_xlfn.SWITCH(E2968,
"良好サイン",H2968*VLOOKUP(F2968,参照用!$P$2:$Q$55,2,0),
"注意サイン",H2968*VLOOKUP(F2968,参照用!$P$2:$Q$55,2,0),
""
)</f>
        <v/>
      </c>
      <c r="K2968" s="20">
        <f t="shared" si="140"/>
        <v>60</v>
      </c>
    </row>
    <row r="2969" spans="1:11" x14ac:dyDescent="0.2">
      <c r="A2969" s="8">
        <f>IF(INDEX(中間シート!B$1:B$149,QUOTIENT(ROW(A2969)-2, 参照用!$J$12) + 3,1)&gt;0,
INDEX(中間シート!B$1:B$149,QUOTIENT(ROW(A2969)-2, 参照用!$J$12) + 3,1),
"")</f>
        <v>46051</v>
      </c>
      <c r="B2969" s="8" t="str">
        <f>IF(INDEX(中間シート!D$1:D$149,QUOTIENT(ROW(B2969)-2, 参照用!$J$12) + 3,1)&gt;0,
INDEX(中間シート!D$1:D$149,QUOTIENT(ROW(B2969)-2, 参照用!$J$12) + 3,1),
"")</f>
        <v>朝</v>
      </c>
      <c r="C2969" s="8" t="str">
        <f>INDEX(中間シート!$A$1:$AZ$149,MATCH(A2969&amp;B2969,中間シート!$A$1:$A$149,0),MATCH(C$1,中間シート!$A$2:$AZ$2,0))</f>
        <v/>
      </c>
      <c r="D2969" s="8" t="str">
        <f>INDEX(中間シート!$A$1:$AZ$149,MATCH($A2969&amp;$B2969,中間シート!$A$1:$A$149,0),MATCH(D$1,中間シート!$A$2:$AZ$2,0))</f>
        <v/>
      </c>
      <c r="E2969" t="str">
        <f>IF(
A2969="","",
VLOOKUP(MOD(ROW(A2969)-2, 参照用!$J$12) + 1,参照用!$N$1:$P$50,2,0)
)</f>
        <v>悪化サイン</v>
      </c>
      <c r="F2969" t="str">
        <f xml:space="preserve">
IF(A2969="","",
VLOOKUP(MOD(ROW(A2969)-2, 参照用!$J$12) + 1,参照用!$N$1:$P$50,3,0)
)</f>
        <v>破壊衝動</v>
      </c>
      <c r="G2969">
        <f xml:space="preserve">
IF(A2969="","",
IFERROR(
INDEX(中間シート!$B:$CB,
MATCH(A2969&amp;B2969,中間シート!$A$1:$A$149,0),
MATCH(F2969,中間シート!$B$2:$CB$2,0)
),
"")
)</f>
        <v>0</v>
      </c>
      <c r="H2969">
        <f t="shared" si="138"/>
        <v>0</v>
      </c>
      <c r="I2969" t="str">
        <f t="shared" si="139"/>
        <v/>
      </c>
      <c r="J2969" t="str">
        <f xml:space="preserve">
_xlfn.SWITCH(E2969,
"良好サイン",H2969*VLOOKUP(F2969,参照用!$P$2:$Q$55,2,0),
"注意サイン",H2969*VLOOKUP(F2969,参照用!$P$2:$Q$55,2,0),
""
)</f>
        <v/>
      </c>
      <c r="K2969" s="20">
        <f t="shared" si="140"/>
        <v>60</v>
      </c>
    </row>
    <row r="2970" spans="1:11" x14ac:dyDescent="0.2">
      <c r="A2970" s="8">
        <f>IF(INDEX(中間シート!B$1:B$149,QUOTIENT(ROW(A2970)-2, 参照用!$J$12) + 3,1)&gt;0,
INDEX(中間シート!B$1:B$149,QUOTIENT(ROW(A2970)-2, 参照用!$J$12) + 3,1),
"")</f>
        <v>46051</v>
      </c>
      <c r="B2970" s="8" t="str">
        <f>IF(INDEX(中間シート!D$1:D$149,QUOTIENT(ROW(B2970)-2, 参照用!$J$12) + 3,1)&gt;0,
INDEX(中間シート!D$1:D$149,QUOTIENT(ROW(B2970)-2, 参照用!$J$12) + 3,1),
"")</f>
        <v>朝</v>
      </c>
      <c r="C2970" s="8" t="str">
        <f>INDEX(中間シート!$A$1:$AZ$149,MATCH(A2970&amp;B2970,中間シート!$A$1:$A$149,0),MATCH(C$1,中間シート!$A$2:$AZ$2,0))</f>
        <v/>
      </c>
      <c r="D2970" s="8" t="str">
        <f>INDEX(中間シート!$A$1:$AZ$149,MATCH($A2970&amp;$B2970,中間シート!$A$1:$A$149,0),MATCH(D$1,中間シート!$A$2:$AZ$2,0))</f>
        <v/>
      </c>
      <c r="E2970" t="str">
        <f>IF(
A2970="","",
VLOOKUP(MOD(ROW(A2970)-2, 参照用!$J$12) + 1,参照用!$N$1:$P$50,2,0)
)</f>
        <v>リカバリー</v>
      </c>
      <c r="F2970" t="str">
        <f xml:space="preserve">
IF(A2970="","",
VLOOKUP(MOD(ROW(A2970)-2, 参照用!$J$12) + 1,参照用!$N$1:$P$50,3,0)
)</f>
        <v>ストレッチ</v>
      </c>
      <c r="G2970">
        <f xml:space="preserve">
IF(A2970="","",
IFERROR(
INDEX(中間シート!$B:$CB,
MATCH(A2970&amp;B2970,中間シート!$A$1:$A$149,0),
MATCH(F2970,中間シート!$B$2:$CB$2,0)
),
"")
)</f>
        <v>0</v>
      </c>
      <c r="H2970">
        <f t="shared" si="138"/>
        <v>0</v>
      </c>
      <c r="I2970" t="str">
        <f t="shared" si="139"/>
        <v/>
      </c>
      <c r="J2970" t="str">
        <f xml:space="preserve">
_xlfn.SWITCH(E2970,
"良好サイン",H2970*VLOOKUP(F2970,参照用!$P$2:$Q$55,2,0),
"注意サイン",H2970*VLOOKUP(F2970,参照用!$P$2:$Q$55,2,0),
""
)</f>
        <v/>
      </c>
      <c r="K2970" s="20">
        <f t="shared" si="140"/>
        <v>60</v>
      </c>
    </row>
    <row r="2971" spans="1:11" x14ac:dyDescent="0.2">
      <c r="A2971" s="8">
        <f>IF(INDEX(中間シート!B$1:B$149,QUOTIENT(ROW(A2971)-2, 参照用!$J$12) + 3,1)&gt;0,
INDEX(中間シート!B$1:B$149,QUOTIENT(ROW(A2971)-2, 参照用!$J$12) + 3,1),
"")</f>
        <v>46051</v>
      </c>
      <c r="B2971" s="8" t="str">
        <f>IF(INDEX(中間シート!D$1:D$149,QUOTIENT(ROW(B2971)-2, 参照用!$J$12) + 3,1)&gt;0,
INDEX(中間シート!D$1:D$149,QUOTIENT(ROW(B2971)-2, 参照用!$J$12) + 3,1),
"")</f>
        <v>朝</v>
      </c>
      <c r="C2971" s="8" t="str">
        <f>INDEX(中間シート!$A$1:$AZ$149,MATCH(A2971&amp;B2971,中間シート!$A$1:$A$149,0),MATCH(C$1,中間シート!$A$2:$AZ$2,0))</f>
        <v/>
      </c>
      <c r="D2971" s="8" t="str">
        <f>INDEX(中間シート!$A$1:$AZ$149,MATCH($A2971&amp;$B2971,中間シート!$A$1:$A$149,0),MATCH(D$1,中間シート!$A$2:$AZ$2,0))</f>
        <v/>
      </c>
      <c r="E2971" t="str">
        <f>IF(
A2971="","",
VLOOKUP(MOD(ROW(A2971)-2, 参照用!$J$12) + 1,参照用!$N$1:$P$50,2,0)
)</f>
        <v>リカバリー</v>
      </c>
      <c r="F2971" t="str">
        <f xml:space="preserve">
IF(A2971="","",
VLOOKUP(MOD(ROW(A2971)-2, 参照用!$J$12) + 1,参照用!$N$1:$P$50,3,0)
)</f>
        <v>仮眠</v>
      </c>
      <c r="G2971">
        <f xml:space="preserve">
IF(A2971="","",
IFERROR(
INDEX(中間シート!$B:$CB,
MATCH(A2971&amp;B2971,中間シート!$A$1:$A$149,0),
MATCH(F2971,中間シート!$B$2:$CB$2,0)
),
"")
)</f>
        <v>0</v>
      </c>
      <c r="H2971">
        <f t="shared" si="138"/>
        <v>0</v>
      </c>
      <c r="I2971" t="str">
        <f t="shared" si="139"/>
        <v/>
      </c>
      <c r="J2971" t="str">
        <f xml:space="preserve">
_xlfn.SWITCH(E2971,
"良好サイン",H2971*VLOOKUP(F2971,参照用!$P$2:$Q$55,2,0),
"注意サイン",H2971*VLOOKUP(F2971,参照用!$P$2:$Q$55,2,0),
""
)</f>
        <v/>
      </c>
      <c r="K2971" s="20">
        <f t="shared" si="140"/>
        <v>60</v>
      </c>
    </row>
    <row r="2972" spans="1:11" x14ac:dyDescent="0.2">
      <c r="A2972" s="8">
        <f>IF(INDEX(中間シート!B$1:B$149,QUOTIENT(ROW(A2972)-2, 参照用!$J$12) + 3,1)&gt;0,
INDEX(中間シート!B$1:B$149,QUOTIENT(ROW(A2972)-2, 参照用!$J$12) + 3,1),
"")</f>
        <v>46051</v>
      </c>
      <c r="B2972" s="8" t="str">
        <f>IF(INDEX(中間シート!D$1:D$149,QUOTIENT(ROW(B2972)-2, 参照用!$J$12) + 3,1)&gt;0,
INDEX(中間シート!D$1:D$149,QUOTIENT(ROW(B2972)-2, 参照用!$J$12) + 3,1),
"")</f>
        <v>朝</v>
      </c>
      <c r="C2972" s="8" t="str">
        <f>INDEX(中間シート!$A$1:$AZ$149,MATCH(A2972&amp;B2972,中間シート!$A$1:$A$149,0),MATCH(C$1,中間シート!$A$2:$AZ$2,0))</f>
        <v/>
      </c>
      <c r="D2972" s="8" t="str">
        <f>INDEX(中間シート!$A$1:$AZ$149,MATCH($A2972&amp;$B2972,中間シート!$A$1:$A$149,0),MATCH(D$1,中間シート!$A$2:$AZ$2,0))</f>
        <v/>
      </c>
      <c r="E2972" t="str">
        <f>IF(
A2972="","",
VLOOKUP(MOD(ROW(A2972)-2, 参照用!$J$12) + 1,参照用!$N$1:$P$50,2,0)
)</f>
        <v>リカバリー</v>
      </c>
      <c r="F2972" t="str">
        <f xml:space="preserve">
IF(A2972="","",
VLOOKUP(MOD(ROW(A2972)-2, 参照用!$J$12) + 1,参照用!$N$1:$P$50,3,0)
)</f>
        <v>音楽</v>
      </c>
      <c r="G2972">
        <f xml:space="preserve">
IF(A2972="","",
IFERROR(
INDEX(中間シート!$B:$CB,
MATCH(A2972&amp;B2972,中間シート!$A$1:$A$149,0),
MATCH(F2972,中間シート!$B$2:$CB$2,0)
),
"")
)</f>
        <v>0</v>
      </c>
      <c r="H2972">
        <f t="shared" si="138"/>
        <v>0</v>
      </c>
      <c r="I2972" t="str">
        <f t="shared" si="139"/>
        <v/>
      </c>
      <c r="J2972" t="str">
        <f xml:space="preserve">
_xlfn.SWITCH(E2972,
"良好サイン",H2972*VLOOKUP(F2972,参照用!$P$2:$Q$55,2,0),
"注意サイン",H2972*VLOOKUP(F2972,参照用!$P$2:$Q$55,2,0),
""
)</f>
        <v/>
      </c>
      <c r="K2972" s="20">
        <f t="shared" si="140"/>
        <v>60</v>
      </c>
    </row>
    <row r="2973" spans="1:11" x14ac:dyDescent="0.2">
      <c r="A2973" s="8">
        <f>IF(INDEX(中間シート!B$1:B$149,QUOTIENT(ROW(A2973)-2, 参照用!$J$12) + 3,1)&gt;0,
INDEX(中間シート!B$1:B$149,QUOTIENT(ROW(A2973)-2, 参照用!$J$12) + 3,1),
"")</f>
        <v>46051</v>
      </c>
      <c r="B2973" s="8" t="str">
        <f>IF(INDEX(中間シート!D$1:D$149,QUOTIENT(ROW(B2973)-2, 参照用!$J$12) + 3,1)&gt;0,
INDEX(中間シート!D$1:D$149,QUOTIENT(ROW(B2973)-2, 参照用!$J$12) + 3,1),
"")</f>
        <v>朝</v>
      </c>
      <c r="C2973" s="8" t="str">
        <f>INDEX(中間シート!$A$1:$AZ$149,MATCH(A2973&amp;B2973,中間シート!$A$1:$A$149,0),MATCH(C$1,中間シート!$A$2:$AZ$2,0))</f>
        <v/>
      </c>
      <c r="D2973" s="8" t="str">
        <f>INDEX(中間シート!$A$1:$AZ$149,MATCH($A2973&amp;$B2973,中間シート!$A$1:$A$149,0),MATCH(D$1,中間シート!$A$2:$AZ$2,0))</f>
        <v/>
      </c>
      <c r="E2973" t="str">
        <f>IF(
A2973="","",
VLOOKUP(MOD(ROW(A2973)-2, 参照用!$J$12) + 1,参照用!$N$1:$P$50,2,0)
)</f>
        <v>リカバリー</v>
      </c>
      <c r="F2973" t="str">
        <f xml:space="preserve">
IF(A2973="","",
VLOOKUP(MOD(ROW(A2973)-2, 参照用!$J$12) + 1,参照用!$N$1:$P$50,3,0)
)</f>
        <v>頓服</v>
      </c>
      <c r="G2973">
        <f xml:space="preserve">
IF(A2973="","",
IFERROR(
INDEX(中間シート!$B:$CB,
MATCH(A2973&amp;B2973,中間シート!$A$1:$A$149,0),
MATCH(F2973,中間シート!$B$2:$CB$2,0)
),
"")
)</f>
        <v>0</v>
      </c>
      <c r="H2973">
        <f t="shared" si="138"/>
        <v>0</v>
      </c>
      <c r="I2973" t="str">
        <f t="shared" si="139"/>
        <v/>
      </c>
      <c r="J2973" t="str">
        <f xml:space="preserve">
_xlfn.SWITCH(E2973,
"良好サイン",H2973*VLOOKUP(F2973,参照用!$P$2:$Q$55,2,0),
"注意サイン",H2973*VLOOKUP(F2973,参照用!$P$2:$Q$55,2,0),
""
)</f>
        <v/>
      </c>
      <c r="K2973" s="20">
        <f t="shared" si="140"/>
        <v>60</v>
      </c>
    </row>
    <row r="2974" spans="1:11" x14ac:dyDescent="0.2">
      <c r="A2974" s="8">
        <f>IF(INDEX(中間シート!B$1:B$149,QUOTIENT(ROW(A2974)-2, 参照用!$J$12) + 3,1)&gt;0,
INDEX(中間シート!B$1:B$149,QUOTIENT(ROW(A2974)-2, 参照用!$J$12) + 3,1),
"")</f>
        <v>46051</v>
      </c>
      <c r="B2974" s="8" t="str">
        <f>IF(INDEX(中間シート!D$1:D$149,QUOTIENT(ROW(B2974)-2, 参照用!$J$12) + 3,1)&gt;0,
INDEX(中間シート!D$1:D$149,QUOTIENT(ROW(B2974)-2, 参照用!$J$12) + 3,1),
"")</f>
        <v>朝</v>
      </c>
      <c r="C2974" s="8" t="str">
        <f>INDEX(中間シート!$A$1:$AZ$149,MATCH(A2974&amp;B2974,中間シート!$A$1:$A$149,0),MATCH(C$1,中間シート!$A$2:$AZ$2,0))</f>
        <v/>
      </c>
      <c r="D2974" s="8" t="str">
        <f>INDEX(中間シート!$A$1:$AZ$149,MATCH($A2974&amp;$B2974,中間シート!$A$1:$A$149,0),MATCH(D$1,中間シート!$A$2:$AZ$2,0))</f>
        <v/>
      </c>
      <c r="E2974" t="str">
        <f>IF(
A2974="","",
VLOOKUP(MOD(ROW(A2974)-2, 参照用!$J$12) + 1,参照用!$N$1:$P$50,2,0)
)</f>
        <v>リカバリー</v>
      </c>
      <c r="F2974" t="str">
        <f xml:space="preserve">
IF(A2974="","",
VLOOKUP(MOD(ROW(A2974)-2, 参照用!$J$12) + 1,参照用!$N$1:$P$50,3,0)
)</f>
        <v>散歩</v>
      </c>
      <c r="G2974">
        <f xml:space="preserve">
IF(A2974="","",
IFERROR(
INDEX(中間シート!$B:$CB,
MATCH(A2974&amp;B2974,中間シート!$A$1:$A$149,0),
MATCH(F2974,中間シート!$B$2:$CB$2,0)
),
"")
)</f>
        <v>0</v>
      </c>
      <c r="H2974">
        <f t="shared" si="138"/>
        <v>0</v>
      </c>
      <c r="I2974" t="str">
        <f t="shared" si="139"/>
        <v/>
      </c>
      <c r="J2974" t="str">
        <f xml:space="preserve">
_xlfn.SWITCH(E2974,
"良好サイン",H2974*VLOOKUP(F2974,参照用!$P$2:$Q$55,2,0),
"注意サイン",H2974*VLOOKUP(F2974,参照用!$P$2:$Q$55,2,0),
""
)</f>
        <v/>
      </c>
      <c r="K2974" s="20">
        <f t="shared" si="140"/>
        <v>60</v>
      </c>
    </row>
    <row r="2975" spans="1:11" x14ac:dyDescent="0.2">
      <c r="A2975" s="8">
        <f>IF(INDEX(中間シート!B$1:B$149,QUOTIENT(ROW(A2975)-2, 参照用!$J$12) + 3,1)&gt;0,
INDEX(中間シート!B$1:B$149,QUOTIENT(ROW(A2975)-2, 参照用!$J$12) + 3,1),
"")</f>
        <v>46051</v>
      </c>
      <c r="B2975" s="8" t="str">
        <f>IF(INDEX(中間シート!D$1:D$149,QUOTIENT(ROW(B2975)-2, 参照用!$J$12) + 3,1)&gt;0,
INDEX(中間シート!D$1:D$149,QUOTIENT(ROW(B2975)-2, 参照用!$J$12) + 3,1),
"")</f>
        <v>朝</v>
      </c>
      <c r="C2975" s="8" t="str">
        <f>INDEX(中間シート!$A$1:$AZ$149,MATCH(A2975&amp;B2975,中間シート!$A$1:$A$149,0),MATCH(C$1,中間シート!$A$2:$AZ$2,0))</f>
        <v/>
      </c>
      <c r="D2975" s="8" t="str">
        <f>INDEX(中間シート!$A$1:$AZ$149,MATCH($A2975&amp;$B2975,中間シート!$A$1:$A$149,0),MATCH(D$1,中間シート!$A$2:$AZ$2,0))</f>
        <v/>
      </c>
      <c r="E2975" t="str">
        <f>IF(
A2975="","",
VLOOKUP(MOD(ROW(A2975)-2, 参照用!$J$12) + 1,参照用!$N$1:$P$50,2,0)
)</f>
        <v>服薬</v>
      </c>
      <c r="F2975" t="str">
        <f xml:space="preserve">
IF(A2975="","",
VLOOKUP(MOD(ROW(A2975)-2, 参照用!$J$12) + 1,参照用!$N$1:$P$50,3,0)
)</f>
        <v>いつもの薬</v>
      </c>
      <c r="G2975">
        <f xml:space="preserve">
IF(A2975="","",
IFERROR(
INDEX(中間シート!$B:$CB,
MATCH(A2975&amp;B2975,中間シート!$A$1:$A$149,0),
MATCH(F2975,中間シート!$B$2:$CB$2,0)
),
"")
)</f>
        <v>0</v>
      </c>
      <c r="H2975">
        <f t="shared" si="138"/>
        <v>0</v>
      </c>
      <c r="I2975" t="str">
        <f t="shared" si="139"/>
        <v/>
      </c>
      <c r="J2975" t="str">
        <f xml:space="preserve">
_xlfn.SWITCH(E2975,
"良好サイン",H2975*VLOOKUP(F2975,参照用!$P$2:$Q$55,2,0),
"注意サイン",H2975*VLOOKUP(F2975,参照用!$P$2:$Q$55,2,0),
""
)</f>
        <v/>
      </c>
      <c r="K2975" s="20">
        <f t="shared" si="140"/>
        <v>60</v>
      </c>
    </row>
    <row r="2976" spans="1:11" x14ac:dyDescent="0.2">
      <c r="A2976" s="8">
        <f>IF(INDEX(中間シート!B$1:B$149,QUOTIENT(ROW(A2976)-2, 参照用!$J$12) + 3,1)&gt;0,
INDEX(中間シート!B$1:B$149,QUOTIENT(ROW(A2976)-2, 参照用!$J$12) + 3,1),
"")</f>
        <v>46051</v>
      </c>
      <c r="B2976" s="8" t="str">
        <f>IF(INDEX(中間シート!D$1:D$149,QUOTIENT(ROW(B2976)-2, 参照用!$J$12) + 3,1)&gt;0,
INDEX(中間シート!D$1:D$149,QUOTIENT(ROW(B2976)-2, 参照用!$J$12) + 3,1),
"")</f>
        <v>朝</v>
      </c>
      <c r="C2976" s="8" t="str">
        <f>INDEX(中間シート!$A$1:$AZ$149,MATCH(A2976&amp;B2976,中間シート!$A$1:$A$149,0),MATCH(C$1,中間シート!$A$2:$AZ$2,0))</f>
        <v/>
      </c>
      <c r="D2976" s="8" t="str">
        <f>INDEX(中間シート!$A$1:$AZ$149,MATCH($A2976&amp;$B2976,中間シート!$A$1:$A$149,0),MATCH(D$1,中間シート!$A$2:$AZ$2,0))</f>
        <v/>
      </c>
      <c r="E2976" t="str">
        <f>IF(
A2976="","",
VLOOKUP(MOD(ROW(A2976)-2, 参照用!$J$12) + 1,参照用!$N$1:$P$50,2,0)
)</f>
        <v>備考</v>
      </c>
      <c r="F2976" t="str">
        <f xml:space="preserve">
IF(A2976="","",
VLOOKUP(MOD(ROW(A2976)-2, 参照用!$J$12) + 1,参照用!$N$1:$P$50,3,0)
)</f>
        <v>コメント</v>
      </c>
      <c r="G2976" t="str">
        <f xml:space="preserve">
IF(A2976="","",
IFERROR(
INDEX(中間シート!$B:$CB,
MATCH(A2976&amp;B2976,中間シート!$A$1:$A$149,0),
MATCH(F2976,中間シート!$B$2:$CB$2,0)
),
"")
)</f>
        <v/>
      </c>
      <c r="H2976" t="str">
        <f t="shared" si="138"/>
        <v/>
      </c>
      <c r="I2976" t="str">
        <f t="shared" si="139"/>
        <v/>
      </c>
      <c r="J2976" t="str">
        <f xml:space="preserve">
_xlfn.SWITCH(E2976,
"良好サイン",H2976*VLOOKUP(F2976,参照用!$P$2:$Q$55,2,0),
"注意サイン",H2976*VLOOKUP(F2976,参照用!$P$2:$Q$55,2,0),
""
)</f>
        <v/>
      </c>
      <c r="K2976" s="20">
        <f t="shared" si="140"/>
        <v>60</v>
      </c>
    </row>
    <row r="2977" spans="1:11" x14ac:dyDescent="0.2">
      <c r="A2977" s="8">
        <f>IF(INDEX(中間シート!B$1:B$149,QUOTIENT(ROW(A2977)-2, 参照用!$J$12) + 3,1)&gt;0,
INDEX(中間シート!B$1:B$149,QUOTIENT(ROW(A2977)-2, 参照用!$J$12) + 3,1),
"")</f>
        <v>46051</v>
      </c>
      <c r="B2977" s="8" t="str">
        <f>IF(INDEX(中間シート!D$1:D$149,QUOTIENT(ROW(B2977)-2, 参照用!$J$12) + 3,1)&gt;0,
INDEX(中間シート!D$1:D$149,QUOTIENT(ROW(B2977)-2, 参照用!$J$12) + 3,1),
"")</f>
        <v>昼</v>
      </c>
      <c r="C2977" s="8" t="str">
        <f>INDEX(中間シート!$A$1:$AZ$149,MATCH(A2977&amp;B2977,中間シート!$A$1:$A$149,0),MATCH(C$1,中間シート!$A$2:$AZ$2,0))</f>
        <v/>
      </c>
      <c r="D2977" s="8" t="str">
        <f>INDEX(中間シート!$A$1:$AZ$149,MATCH($A2977&amp;$B2977,中間シート!$A$1:$A$149,0),MATCH(D$1,中間シート!$A$2:$AZ$2,0))</f>
        <v/>
      </c>
      <c r="E2977" t="str">
        <f>IF(
A2977="","",
VLOOKUP(MOD(ROW(A2977)-2, 参照用!$J$12) + 1,参照用!$N$1:$P$50,2,0)
)</f>
        <v>日付</v>
      </c>
      <c r="F2977" t="str">
        <f xml:space="preserve">
IF(A2977="","",
VLOOKUP(MOD(ROW(A2977)-2, 参照用!$J$12) + 1,参照用!$N$1:$P$50,3,0)
)</f>
        <v>日付</v>
      </c>
      <c r="G2977">
        <f xml:space="preserve">
IF(A2977="","",
IFERROR(
INDEX(中間シート!$B:$CB,
MATCH(A2977&amp;B2977,中間シート!$A$1:$A$149,0),
MATCH(F2977,中間シート!$B$2:$CB$2,0)
),
"")
)</f>
        <v>46051</v>
      </c>
      <c r="H2977" t="str">
        <f t="shared" si="138"/>
        <v/>
      </c>
      <c r="I2977">
        <f t="shared" si="139"/>
        <v>46051</v>
      </c>
      <c r="J2977" t="str">
        <f xml:space="preserve">
_xlfn.SWITCH(E2977,
"良好サイン",H2977*VLOOKUP(F2977,参照用!$P$2:$Q$55,2,0),
"注意サイン",H2977*VLOOKUP(F2977,参照用!$P$2:$Q$55,2,0),
""
)</f>
        <v/>
      </c>
      <c r="K2977" s="20">
        <f t="shared" si="140"/>
        <v>60</v>
      </c>
    </row>
    <row r="2978" spans="1:11" x14ac:dyDescent="0.2">
      <c r="A2978" s="8">
        <f>IF(INDEX(中間シート!B$1:B$149,QUOTIENT(ROW(A2978)-2, 参照用!$J$12) + 3,1)&gt;0,
INDEX(中間シート!B$1:B$149,QUOTIENT(ROW(A2978)-2, 参照用!$J$12) + 3,1),
"")</f>
        <v>46051</v>
      </c>
      <c r="B2978" s="8" t="str">
        <f>IF(INDEX(中間シート!D$1:D$149,QUOTIENT(ROW(B2978)-2, 参照用!$J$12) + 3,1)&gt;0,
INDEX(中間シート!D$1:D$149,QUOTIENT(ROW(B2978)-2, 参照用!$J$12) + 3,1),
"")</f>
        <v>昼</v>
      </c>
      <c r="C2978" s="8" t="str">
        <f>INDEX(中間シート!$A$1:$AZ$149,MATCH(A2978&amp;B2978,中間シート!$A$1:$A$149,0),MATCH(C$1,中間シート!$A$2:$AZ$2,0))</f>
        <v/>
      </c>
      <c r="D2978" s="8" t="str">
        <f>INDEX(中間シート!$A$1:$AZ$149,MATCH($A2978&amp;$B2978,中間シート!$A$1:$A$149,0),MATCH(D$1,中間シート!$A$2:$AZ$2,0))</f>
        <v/>
      </c>
      <c r="E2978" t="str">
        <f>IF(
A2978="","",
VLOOKUP(MOD(ROW(A2978)-2, 参照用!$J$12) + 1,参照用!$N$1:$P$50,2,0)
)</f>
        <v>曜日</v>
      </c>
      <c r="F2978" t="str">
        <f xml:space="preserve">
IF(A2978="","",
VLOOKUP(MOD(ROW(A2978)-2, 参照用!$J$12) + 1,参照用!$N$1:$P$50,3,0)
)</f>
        <v>曜日</v>
      </c>
      <c r="G2978" t="str">
        <f xml:space="preserve">
IF(A2978="","",
IFERROR(
INDEX(中間シート!$B:$CB,
MATCH(A2978&amp;B2978,中間シート!$A$1:$A$149,0),
MATCH(F2978,中間シート!$B$2:$CB$2,0)
),
"")
)</f>
        <v>木</v>
      </c>
      <c r="H2978" t="str">
        <f t="shared" si="138"/>
        <v/>
      </c>
      <c r="I2978" t="str">
        <f t="shared" si="139"/>
        <v>木</v>
      </c>
      <c r="J2978" t="str">
        <f xml:space="preserve">
_xlfn.SWITCH(E2978,
"良好サイン",H2978*VLOOKUP(F2978,参照用!$P$2:$Q$55,2,0),
"注意サイン",H2978*VLOOKUP(F2978,参照用!$P$2:$Q$55,2,0),
""
)</f>
        <v/>
      </c>
      <c r="K2978" s="20">
        <f t="shared" si="140"/>
        <v>60</v>
      </c>
    </row>
    <row r="2979" spans="1:11" x14ac:dyDescent="0.2">
      <c r="A2979" s="8">
        <f>IF(INDEX(中間シート!B$1:B$149,QUOTIENT(ROW(A2979)-2, 参照用!$J$12) + 3,1)&gt;0,
INDEX(中間シート!B$1:B$149,QUOTIENT(ROW(A2979)-2, 参照用!$J$12) + 3,1),
"")</f>
        <v>46051</v>
      </c>
      <c r="B2979" s="8" t="str">
        <f>IF(INDEX(中間シート!D$1:D$149,QUOTIENT(ROW(B2979)-2, 参照用!$J$12) + 3,1)&gt;0,
INDEX(中間シート!D$1:D$149,QUOTIENT(ROW(B2979)-2, 参照用!$J$12) + 3,1),
"")</f>
        <v>昼</v>
      </c>
      <c r="C2979" s="8" t="str">
        <f>INDEX(中間シート!$A$1:$AZ$149,MATCH(A2979&amp;B2979,中間シート!$A$1:$A$149,0),MATCH(C$1,中間シート!$A$2:$AZ$2,0))</f>
        <v/>
      </c>
      <c r="D2979" s="8" t="str">
        <f>INDEX(中間シート!$A$1:$AZ$149,MATCH($A2979&amp;$B2979,中間シート!$A$1:$A$149,0),MATCH(D$1,中間シート!$A$2:$AZ$2,0))</f>
        <v/>
      </c>
      <c r="E2979" t="str">
        <f>IF(
A2979="","",
VLOOKUP(MOD(ROW(A2979)-2, 参照用!$J$12) + 1,参照用!$N$1:$P$50,2,0)
)</f>
        <v>時間帯</v>
      </c>
      <c r="F2979" t="str">
        <f xml:space="preserve">
IF(A2979="","",
VLOOKUP(MOD(ROW(A2979)-2, 参照用!$J$12) + 1,参照用!$N$1:$P$50,3,0)
)</f>
        <v>時間帯</v>
      </c>
      <c r="G2979" t="str">
        <f xml:space="preserve">
IF(A2979="","",
IFERROR(
INDEX(中間シート!$B:$CB,
MATCH(A2979&amp;B2979,中間シート!$A$1:$A$149,0),
MATCH(F2979,中間シート!$B$2:$CB$2,0)
),
"")
)</f>
        <v>昼</v>
      </c>
      <c r="H2979" t="str">
        <f t="shared" si="138"/>
        <v/>
      </c>
      <c r="I2979" t="str">
        <f t="shared" si="139"/>
        <v>昼</v>
      </c>
      <c r="J2979" t="str">
        <f xml:space="preserve">
_xlfn.SWITCH(E2979,
"良好サイン",H2979*VLOOKUP(F2979,参照用!$P$2:$Q$55,2,0),
"注意サイン",H2979*VLOOKUP(F2979,参照用!$P$2:$Q$55,2,0),
""
)</f>
        <v/>
      </c>
      <c r="K2979" s="20">
        <f t="shared" si="140"/>
        <v>60</v>
      </c>
    </row>
    <row r="2980" spans="1:11" x14ac:dyDescent="0.2">
      <c r="A2980" s="8">
        <f>IF(INDEX(中間シート!B$1:B$149,QUOTIENT(ROW(A2980)-2, 参照用!$J$12) + 3,1)&gt;0,
INDEX(中間シート!B$1:B$149,QUOTIENT(ROW(A2980)-2, 参照用!$J$12) + 3,1),
"")</f>
        <v>46051</v>
      </c>
      <c r="B2980" s="8" t="str">
        <f>IF(INDEX(中間シート!D$1:D$149,QUOTIENT(ROW(B2980)-2, 参照用!$J$12) + 3,1)&gt;0,
INDEX(中間シート!D$1:D$149,QUOTIENT(ROW(B2980)-2, 参照用!$J$12) + 3,1),
"")</f>
        <v>昼</v>
      </c>
      <c r="C2980" s="8" t="str">
        <f>INDEX(中間シート!$A$1:$AZ$149,MATCH(A2980&amp;B2980,中間シート!$A$1:$A$149,0),MATCH(C$1,中間シート!$A$2:$AZ$2,0))</f>
        <v/>
      </c>
      <c r="D2980" s="8" t="str">
        <f>INDEX(中間シート!$A$1:$AZ$149,MATCH($A2980&amp;$B2980,中間シート!$A$1:$A$149,0),MATCH(D$1,中間シート!$A$2:$AZ$2,0))</f>
        <v/>
      </c>
      <c r="E2980" t="str">
        <f>IF(
A2980="","",
VLOOKUP(MOD(ROW(A2980)-2, 参照用!$J$12) + 1,参照用!$N$1:$P$50,2,0)
)</f>
        <v>気候</v>
      </c>
      <c r="F2980" t="str">
        <f xml:space="preserve">
IF(A2980="","",
VLOOKUP(MOD(ROW(A2980)-2, 参照用!$J$12) + 1,参照用!$N$1:$P$50,3,0)
)</f>
        <v>天気</v>
      </c>
      <c r="G2980" t="str">
        <f xml:space="preserve">
IF(A2980="","",
IFERROR(
INDEX(中間シート!$B:$CB,
MATCH(A2980&amp;B2980,中間シート!$A$1:$A$149,0),
MATCH(F2980,中間シート!$B$2:$CB$2,0)
),
"")
)</f>
        <v/>
      </c>
      <c r="H2980" t="str">
        <f t="shared" si="138"/>
        <v/>
      </c>
      <c r="I2980" t="str">
        <f t="shared" si="139"/>
        <v/>
      </c>
      <c r="J2980" t="str">
        <f xml:space="preserve">
_xlfn.SWITCH(E2980,
"良好サイン",H2980*VLOOKUP(F2980,参照用!$P$2:$Q$55,2,0),
"注意サイン",H2980*VLOOKUP(F2980,参照用!$P$2:$Q$55,2,0),
""
)</f>
        <v/>
      </c>
      <c r="K2980" s="20">
        <f t="shared" si="140"/>
        <v>60</v>
      </c>
    </row>
    <row r="2981" spans="1:11" x14ac:dyDescent="0.2">
      <c r="A2981" s="8">
        <f>IF(INDEX(中間シート!B$1:B$149,QUOTIENT(ROW(A2981)-2, 参照用!$J$12) + 3,1)&gt;0,
INDEX(中間シート!B$1:B$149,QUOTIENT(ROW(A2981)-2, 参照用!$J$12) + 3,1),
"")</f>
        <v>46051</v>
      </c>
      <c r="B2981" s="8" t="str">
        <f>IF(INDEX(中間シート!D$1:D$149,QUOTIENT(ROW(B2981)-2, 参照用!$J$12) + 3,1)&gt;0,
INDEX(中間シート!D$1:D$149,QUOTIENT(ROW(B2981)-2, 参照用!$J$12) + 3,1),
"")</f>
        <v>昼</v>
      </c>
      <c r="C2981" s="8" t="str">
        <f>INDEX(中間シート!$A$1:$AZ$149,MATCH(A2981&amp;B2981,中間シート!$A$1:$A$149,0),MATCH(C$1,中間シート!$A$2:$AZ$2,0))</f>
        <v/>
      </c>
      <c r="D2981" s="8" t="str">
        <f>INDEX(中間シート!$A$1:$AZ$149,MATCH($A2981&amp;$B2981,中間シート!$A$1:$A$149,0),MATCH(D$1,中間シート!$A$2:$AZ$2,0))</f>
        <v/>
      </c>
      <c r="E2981" t="str">
        <f>IF(
A2981="","",
VLOOKUP(MOD(ROW(A2981)-2, 参照用!$J$12) + 1,参照用!$N$1:$P$50,2,0)
)</f>
        <v>気候</v>
      </c>
      <c r="F2981" t="str">
        <f xml:space="preserve">
IF(A2981="","",
VLOOKUP(MOD(ROW(A2981)-2, 参照用!$J$12) + 1,参照用!$N$1:$P$50,3,0)
)</f>
        <v>気温</v>
      </c>
      <c r="G2981" t="str">
        <f xml:space="preserve">
IF(A2981="","",
IFERROR(
INDEX(中間シート!$B:$CB,
MATCH(A2981&amp;B2981,中間シート!$A$1:$A$149,0),
MATCH(F2981,中間シート!$B$2:$CB$2,0)
),
"")
)</f>
        <v/>
      </c>
      <c r="H2981" t="str">
        <f t="shared" si="138"/>
        <v/>
      </c>
      <c r="I2981" t="str">
        <f t="shared" si="139"/>
        <v/>
      </c>
      <c r="J2981" t="str">
        <f xml:space="preserve">
_xlfn.SWITCH(E2981,
"良好サイン",H2981*VLOOKUP(F2981,参照用!$P$2:$Q$55,2,0),
"注意サイン",H2981*VLOOKUP(F2981,参照用!$P$2:$Q$55,2,0),
""
)</f>
        <v/>
      </c>
      <c r="K2981" s="20">
        <f t="shared" si="140"/>
        <v>60</v>
      </c>
    </row>
    <row r="2982" spans="1:11" x14ac:dyDescent="0.2">
      <c r="A2982" s="8">
        <f>IF(INDEX(中間シート!B$1:B$149,QUOTIENT(ROW(A2982)-2, 参照用!$J$12) + 3,1)&gt;0,
INDEX(中間シート!B$1:B$149,QUOTIENT(ROW(A2982)-2, 参照用!$J$12) + 3,1),
"")</f>
        <v>46051</v>
      </c>
      <c r="B2982" s="8" t="str">
        <f>IF(INDEX(中間シート!D$1:D$149,QUOTIENT(ROW(B2982)-2, 参照用!$J$12) + 3,1)&gt;0,
INDEX(中間シート!D$1:D$149,QUOTIENT(ROW(B2982)-2, 参照用!$J$12) + 3,1),
"")</f>
        <v>昼</v>
      </c>
      <c r="C2982" s="8" t="str">
        <f>INDEX(中間シート!$A$1:$AZ$149,MATCH(A2982&amp;B2982,中間シート!$A$1:$A$149,0),MATCH(C$1,中間シート!$A$2:$AZ$2,0))</f>
        <v/>
      </c>
      <c r="D2982" s="8" t="str">
        <f>INDEX(中間シート!$A$1:$AZ$149,MATCH($A2982&amp;$B2982,中間シート!$A$1:$A$149,0),MATCH(D$1,中間シート!$A$2:$AZ$2,0))</f>
        <v/>
      </c>
      <c r="E2982" t="str">
        <f>IF(
A2982="","",
VLOOKUP(MOD(ROW(A2982)-2, 参照用!$J$12) + 1,参照用!$N$1:$P$50,2,0)
)</f>
        <v>基礎指標</v>
      </c>
      <c r="F2982" t="str">
        <f xml:space="preserve">
IF(A2982="","",
VLOOKUP(MOD(ROW(A2982)-2, 参照用!$J$12) + 1,参照用!$N$1:$P$50,3,0)
)</f>
        <v>睡眠</v>
      </c>
      <c r="G2982">
        <f xml:space="preserve">
IF(A2982="","",
IFERROR(
INDEX(中間シート!$B:$CB,
MATCH(A2982&amp;B2982,中間シート!$A$1:$A$149,0),
MATCH(F2982,中間シート!$B$2:$CB$2,0)
),
"")
)</f>
        <v>0</v>
      </c>
      <c r="H2982">
        <f t="shared" si="138"/>
        <v>0</v>
      </c>
      <c r="I2982" t="str">
        <f t="shared" si="139"/>
        <v/>
      </c>
      <c r="J2982" t="str">
        <f xml:space="preserve">
_xlfn.SWITCH(E2982,
"良好サイン",H2982*VLOOKUP(F2982,参照用!$P$2:$Q$55,2,0),
"注意サイン",H2982*VLOOKUP(F2982,参照用!$P$2:$Q$55,2,0),
""
)</f>
        <v/>
      </c>
      <c r="K2982" s="20">
        <f t="shared" si="140"/>
        <v>60</v>
      </c>
    </row>
    <row r="2983" spans="1:11" x14ac:dyDescent="0.2">
      <c r="A2983" s="8">
        <f>IF(INDEX(中間シート!B$1:B$149,QUOTIENT(ROW(A2983)-2, 参照用!$J$12) + 3,1)&gt;0,
INDEX(中間シート!B$1:B$149,QUOTIENT(ROW(A2983)-2, 参照用!$J$12) + 3,1),
"")</f>
        <v>46051</v>
      </c>
      <c r="B2983" s="8" t="str">
        <f>IF(INDEX(中間シート!D$1:D$149,QUOTIENT(ROW(B2983)-2, 参照用!$J$12) + 3,1)&gt;0,
INDEX(中間シート!D$1:D$149,QUOTIENT(ROW(B2983)-2, 参照用!$J$12) + 3,1),
"")</f>
        <v>昼</v>
      </c>
      <c r="C2983" s="8" t="str">
        <f>INDEX(中間シート!$A$1:$AZ$149,MATCH(A2983&amp;B2983,中間シート!$A$1:$A$149,0),MATCH(C$1,中間シート!$A$2:$AZ$2,0))</f>
        <v/>
      </c>
      <c r="D2983" s="8" t="str">
        <f>INDEX(中間シート!$A$1:$AZ$149,MATCH($A2983&amp;$B2983,中間シート!$A$1:$A$149,0),MATCH(D$1,中間シート!$A$2:$AZ$2,0))</f>
        <v/>
      </c>
      <c r="E2983" t="str">
        <f>IF(
A2983="","",
VLOOKUP(MOD(ROW(A2983)-2, 参照用!$J$12) + 1,参照用!$N$1:$P$50,2,0)
)</f>
        <v>基礎指標</v>
      </c>
      <c r="F2983" t="str">
        <f xml:space="preserve">
IF(A2983="","",
VLOOKUP(MOD(ROW(A2983)-2, 参照用!$J$12) + 1,参照用!$N$1:$P$50,3,0)
)</f>
        <v>食事</v>
      </c>
      <c r="G2983">
        <f xml:space="preserve">
IF(A2983="","",
IFERROR(
INDEX(中間シート!$B:$CB,
MATCH(A2983&amp;B2983,中間シート!$A$1:$A$149,0),
MATCH(F2983,中間シート!$B$2:$CB$2,0)
),
"")
)</f>
        <v>0</v>
      </c>
      <c r="H2983">
        <f t="shared" si="138"/>
        <v>0</v>
      </c>
      <c r="I2983" t="str">
        <f t="shared" si="139"/>
        <v/>
      </c>
      <c r="J2983" t="str">
        <f xml:space="preserve">
_xlfn.SWITCH(E2983,
"良好サイン",H2983*VLOOKUP(F2983,参照用!$P$2:$Q$55,2,0),
"注意サイン",H2983*VLOOKUP(F2983,参照用!$P$2:$Q$55,2,0),
""
)</f>
        <v/>
      </c>
      <c r="K2983" s="20">
        <f t="shared" si="140"/>
        <v>60</v>
      </c>
    </row>
    <row r="2984" spans="1:11" x14ac:dyDescent="0.2">
      <c r="A2984" s="8">
        <f>IF(INDEX(中間シート!B$1:B$149,QUOTIENT(ROW(A2984)-2, 参照用!$J$12) + 3,1)&gt;0,
INDEX(中間シート!B$1:B$149,QUOTIENT(ROW(A2984)-2, 参照用!$J$12) + 3,1),
"")</f>
        <v>46051</v>
      </c>
      <c r="B2984" s="8" t="str">
        <f>IF(INDEX(中間シート!D$1:D$149,QUOTIENT(ROW(B2984)-2, 参照用!$J$12) + 3,1)&gt;0,
INDEX(中間シート!D$1:D$149,QUOTIENT(ROW(B2984)-2, 参照用!$J$12) + 3,1),
"")</f>
        <v>昼</v>
      </c>
      <c r="C2984" s="8" t="str">
        <f>INDEX(中間シート!$A$1:$AZ$149,MATCH(A2984&amp;B2984,中間シート!$A$1:$A$149,0),MATCH(C$1,中間シート!$A$2:$AZ$2,0))</f>
        <v/>
      </c>
      <c r="D2984" s="8" t="str">
        <f>INDEX(中間シート!$A$1:$AZ$149,MATCH($A2984&amp;$B2984,中間シート!$A$1:$A$149,0),MATCH(D$1,中間シート!$A$2:$AZ$2,0))</f>
        <v/>
      </c>
      <c r="E2984" t="str">
        <f>IF(
A2984="","",
VLOOKUP(MOD(ROW(A2984)-2, 参照用!$J$12) + 1,参照用!$N$1:$P$50,2,0)
)</f>
        <v>基礎指標</v>
      </c>
      <c r="F2984" t="str">
        <f xml:space="preserve">
IF(A2984="","",
VLOOKUP(MOD(ROW(A2984)-2, 参照用!$J$12) + 1,参照用!$N$1:$P$50,3,0)
)</f>
        <v>ストレス</v>
      </c>
      <c r="G2984">
        <f xml:space="preserve">
IF(A2984="","",
IFERROR(
INDEX(中間シート!$B:$CB,
MATCH(A2984&amp;B2984,中間シート!$A$1:$A$149,0),
MATCH(F2984,中間シート!$B$2:$CB$2,0)
),
"")
)</f>
        <v>0</v>
      </c>
      <c r="H2984">
        <f t="shared" si="138"/>
        <v>0</v>
      </c>
      <c r="I2984" t="str">
        <f t="shared" si="139"/>
        <v/>
      </c>
      <c r="J2984" t="str">
        <f xml:space="preserve">
_xlfn.SWITCH(E2984,
"良好サイン",H2984*VLOOKUP(F2984,参照用!$P$2:$Q$55,2,0),
"注意サイン",H2984*VLOOKUP(F2984,参照用!$P$2:$Q$55,2,0),
""
)</f>
        <v/>
      </c>
      <c r="K2984" s="20">
        <f t="shared" si="140"/>
        <v>60</v>
      </c>
    </row>
    <row r="2985" spans="1:11" x14ac:dyDescent="0.2">
      <c r="A2985" s="8">
        <f>IF(INDEX(中間シート!B$1:B$149,QUOTIENT(ROW(A2985)-2, 参照用!$J$12) + 3,1)&gt;0,
INDEX(中間シート!B$1:B$149,QUOTIENT(ROW(A2985)-2, 参照用!$J$12) + 3,1),
"")</f>
        <v>46051</v>
      </c>
      <c r="B2985" s="8" t="str">
        <f>IF(INDEX(中間シート!D$1:D$149,QUOTIENT(ROW(B2985)-2, 参照用!$J$12) + 3,1)&gt;0,
INDEX(中間シート!D$1:D$149,QUOTIENT(ROW(B2985)-2, 参照用!$J$12) + 3,1),
"")</f>
        <v>昼</v>
      </c>
      <c r="C2985" s="8" t="str">
        <f>INDEX(中間シート!$A$1:$AZ$149,MATCH(A2985&amp;B2985,中間シート!$A$1:$A$149,0),MATCH(C$1,中間シート!$A$2:$AZ$2,0))</f>
        <v/>
      </c>
      <c r="D2985" s="8" t="str">
        <f>INDEX(中間シート!$A$1:$AZ$149,MATCH($A2985&amp;$B2985,中間シート!$A$1:$A$149,0),MATCH(D$1,中間シート!$A$2:$AZ$2,0))</f>
        <v/>
      </c>
      <c r="E2985" t="str">
        <f>IF(
A2985="","",
VLOOKUP(MOD(ROW(A2985)-2, 参照用!$J$12) + 1,参照用!$N$1:$P$50,2,0)
)</f>
        <v>良好サイン</v>
      </c>
      <c r="F2985" t="str">
        <f xml:space="preserve">
IF(A2985="","",
VLOOKUP(MOD(ROW(A2985)-2, 参照用!$J$12) + 1,参照用!$N$1:$P$50,3,0)
)</f>
        <v>プラス思考</v>
      </c>
      <c r="G2985">
        <f xml:space="preserve">
IF(A2985="","",
IFERROR(
INDEX(中間シート!$B:$CB,
MATCH(A2985&amp;B2985,中間シート!$A$1:$A$149,0),
MATCH(F2985,中間シート!$B$2:$CB$2,0)
),
"")
)</f>
        <v>0</v>
      </c>
      <c r="H2985">
        <f t="shared" si="138"/>
        <v>0</v>
      </c>
      <c r="I2985" t="str">
        <f t="shared" si="139"/>
        <v/>
      </c>
      <c r="J2985">
        <f xml:space="preserve">
_xlfn.SWITCH(E2985,
"良好サイン",H2985*VLOOKUP(F2985,参照用!$P$2:$Q$55,2,0),
"注意サイン",H2985*VLOOKUP(F2985,参照用!$P$2:$Q$55,2,0),
""
)</f>
        <v>0</v>
      </c>
      <c r="K2985" s="20">
        <f t="shared" si="140"/>
        <v>60</v>
      </c>
    </row>
    <row r="2986" spans="1:11" x14ac:dyDescent="0.2">
      <c r="A2986" s="8">
        <f>IF(INDEX(中間シート!B$1:B$149,QUOTIENT(ROW(A2986)-2, 参照用!$J$12) + 3,1)&gt;0,
INDEX(中間シート!B$1:B$149,QUOTIENT(ROW(A2986)-2, 参照用!$J$12) + 3,1),
"")</f>
        <v>46051</v>
      </c>
      <c r="B2986" s="8" t="str">
        <f>IF(INDEX(中間シート!D$1:D$149,QUOTIENT(ROW(B2986)-2, 参照用!$J$12) + 3,1)&gt;0,
INDEX(中間シート!D$1:D$149,QUOTIENT(ROW(B2986)-2, 参照用!$J$12) + 3,1),
"")</f>
        <v>昼</v>
      </c>
      <c r="C2986" s="8" t="str">
        <f>INDEX(中間シート!$A$1:$AZ$149,MATCH(A2986&amp;B2986,中間シート!$A$1:$A$149,0),MATCH(C$1,中間シート!$A$2:$AZ$2,0))</f>
        <v/>
      </c>
      <c r="D2986" s="8" t="str">
        <f>INDEX(中間シート!$A$1:$AZ$149,MATCH($A2986&amp;$B2986,中間シート!$A$1:$A$149,0),MATCH(D$1,中間シート!$A$2:$AZ$2,0))</f>
        <v/>
      </c>
      <c r="E2986" t="str">
        <f>IF(
A2986="","",
VLOOKUP(MOD(ROW(A2986)-2, 参照用!$J$12) + 1,参照用!$N$1:$P$50,2,0)
)</f>
        <v>良好サイン</v>
      </c>
      <c r="F2986" t="str">
        <f xml:space="preserve">
IF(A2986="","",
VLOOKUP(MOD(ROW(A2986)-2, 参照用!$J$12) + 1,参照用!$N$1:$P$50,3,0)
)</f>
        <v>元気</v>
      </c>
      <c r="G2986">
        <f xml:space="preserve">
IF(A2986="","",
IFERROR(
INDEX(中間シート!$B:$CB,
MATCH(A2986&amp;B2986,中間シート!$A$1:$A$149,0),
MATCH(F2986,中間シート!$B$2:$CB$2,0)
),
"")
)</f>
        <v>0</v>
      </c>
      <c r="H2986">
        <f t="shared" si="138"/>
        <v>0</v>
      </c>
      <c r="I2986" t="str">
        <f t="shared" si="139"/>
        <v/>
      </c>
      <c r="J2986">
        <f xml:space="preserve">
_xlfn.SWITCH(E2986,
"良好サイン",H2986*VLOOKUP(F2986,参照用!$P$2:$Q$55,2,0),
"注意サイン",H2986*VLOOKUP(F2986,参照用!$P$2:$Q$55,2,0),
""
)</f>
        <v>0</v>
      </c>
      <c r="K2986" s="20">
        <f t="shared" si="140"/>
        <v>60</v>
      </c>
    </row>
    <row r="2987" spans="1:11" x14ac:dyDescent="0.2">
      <c r="A2987" s="8">
        <f>IF(INDEX(中間シート!B$1:B$149,QUOTIENT(ROW(A2987)-2, 参照用!$J$12) + 3,1)&gt;0,
INDEX(中間シート!B$1:B$149,QUOTIENT(ROW(A2987)-2, 参照用!$J$12) + 3,1),
"")</f>
        <v>46051</v>
      </c>
      <c r="B2987" s="8" t="str">
        <f>IF(INDEX(中間シート!D$1:D$149,QUOTIENT(ROW(B2987)-2, 参照用!$J$12) + 3,1)&gt;0,
INDEX(中間シート!D$1:D$149,QUOTIENT(ROW(B2987)-2, 参照用!$J$12) + 3,1),
"")</f>
        <v>昼</v>
      </c>
      <c r="C2987" s="8" t="str">
        <f>INDEX(中間シート!$A$1:$AZ$149,MATCH(A2987&amp;B2987,中間シート!$A$1:$A$149,0),MATCH(C$1,中間シート!$A$2:$AZ$2,0))</f>
        <v/>
      </c>
      <c r="D2987" s="8" t="str">
        <f>INDEX(中間シート!$A$1:$AZ$149,MATCH($A2987&amp;$B2987,中間シート!$A$1:$A$149,0),MATCH(D$1,中間シート!$A$2:$AZ$2,0))</f>
        <v/>
      </c>
      <c r="E2987" t="str">
        <f>IF(
A2987="","",
VLOOKUP(MOD(ROW(A2987)-2, 参照用!$J$12) + 1,参照用!$N$1:$P$50,2,0)
)</f>
        <v>良好サイン</v>
      </c>
      <c r="F2987" t="str">
        <f xml:space="preserve">
IF(A2987="","",
VLOOKUP(MOD(ROW(A2987)-2, 参照用!$J$12) + 1,参照用!$N$1:$P$50,3,0)
)</f>
        <v>やる気あり</v>
      </c>
      <c r="G2987">
        <f xml:space="preserve">
IF(A2987="","",
IFERROR(
INDEX(中間シート!$B:$CB,
MATCH(A2987&amp;B2987,中間シート!$A$1:$A$149,0),
MATCH(F2987,中間シート!$B$2:$CB$2,0)
),
"")
)</f>
        <v>0</v>
      </c>
      <c r="H2987">
        <f t="shared" si="138"/>
        <v>0</v>
      </c>
      <c r="I2987" t="str">
        <f t="shared" si="139"/>
        <v/>
      </c>
      <c r="J2987">
        <f xml:space="preserve">
_xlfn.SWITCH(E2987,
"良好サイン",H2987*VLOOKUP(F2987,参照用!$P$2:$Q$55,2,0),
"注意サイン",H2987*VLOOKUP(F2987,参照用!$P$2:$Q$55,2,0),
""
)</f>
        <v>0</v>
      </c>
      <c r="K2987" s="20">
        <f t="shared" si="140"/>
        <v>60</v>
      </c>
    </row>
    <row r="2988" spans="1:11" x14ac:dyDescent="0.2">
      <c r="A2988" s="8">
        <f>IF(INDEX(中間シート!B$1:B$149,QUOTIENT(ROW(A2988)-2, 参照用!$J$12) + 3,1)&gt;0,
INDEX(中間シート!B$1:B$149,QUOTIENT(ROW(A2988)-2, 参照用!$J$12) + 3,1),
"")</f>
        <v>46051</v>
      </c>
      <c r="B2988" s="8" t="str">
        <f>IF(INDEX(中間シート!D$1:D$149,QUOTIENT(ROW(B2988)-2, 参照用!$J$12) + 3,1)&gt;0,
INDEX(中間シート!D$1:D$149,QUOTIENT(ROW(B2988)-2, 参照用!$J$12) + 3,1),
"")</f>
        <v>昼</v>
      </c>
      <c r="C2988" s="8" t="str">
        <f>INDEX(中間シート!$A$1:$AZ$149,MATCH(A2988&amp;B2988,中間シート!$A$1:$A$149,0),MATCH(C$1,中間シート!$A$2:$AZ$2,0))</f>
        <v/>
      </c>
      <c r="D2988" s="8" t="str">
        <f>INDEX(中間シート!$A$1:$AZ$149,MATCH($A2988&amp;$B2988,中間シート!$A$1:$A$149,0),MATCH(D$1,中間シート!$A$2:$AZ$2,0))</f>
        <v/>
      </c>
      <c r="E2988" t="str">
        <f>IF(
A2988="","",
VLOOKUP(MOD(ROW(A2988)-2, 参照用!$J$12) + 1,参照用!$N$1:$P$50,2,0)
)</f>
        <v>良好サイン</v>
      </c>
      <c r="F2988" t="str">
        <f xml:space="preserve">
IF(A2988="","",
VLOOKUP(MOD(ROW(A2988)-2, 参照用!$J$12) + 1,参照用!$N$1:$P$50,3,0)
)</f>
        <v>心に余裕</v>
      </c>
      <c r="G2988">
        <f xml:space="preserve">
IF(A2988="","",
IFERROR(
INDEX(中間シート!$B:$CB,
MATCH(A2988&amp;B2988,中間シート!$A$1:$A$149,0),
MATCH(F2988,中間シート!$B$2:$CB$2,0)
),
"")
)</f>
        <v>0</v>
      </c>
      <c r="H2988">
        <f t="shared" si="138"/>
        <v>0</v>
      </c>
      <c r="I2988" t="str">
        <f t="shared" si="139"/>
        <v/>
      </c>
      <c r="J2988">
        <f xml:space="preserve">
_xlfn.SWITCH(E2988,
"良好サイン",H2988*VLOOKUP(F2988,参照用!$P$2:$Q$55,2,0),
"注意サイン",H2988*VLOOKUP(F2988,参照用!$P$2:$Q$55,2,0),
""
)</f>
        <v>0</v>
      </c>
      <c r="K2988" s="20">
        <f t="shared" si="140"/>
        <v>60</v>
      </c>
    </row>
    <row r="2989" spans="1:11" x14ac:dyDescent="0.2">
      <c r="A2989" s="8">
        <f>IF(INDEX(中間シート!B$1:B$149,QUOTIENT(ROW(A2989)-2, 参照用!$J$12) + 3,1)&gt;0,
INDEX(中間シート!B$1:B$149,QUOTIENT(ROW(A2989)-2, 参照用!$J$12) + 3,1),
"")</f>
        <v>46051</v>
      </c>
      <c r="B2989" s="8" t="str">
        <f>IF(INDEX(中間シート!D$1:D$149,QUOTIENT(ROW(B2989)-2, 参照用!$J$12) + 3,1)&gt;0,
INDEX(中間シート!D$1:D$149,QUOTIENT(ROW(B2989)-2, 参照用!$J$12) + 3,1),
"")</f>
        <v>昼</v>
      </c>
      <c r="C2989" s="8" t="str">
        <f>INDEX(中間シート!$A$1:$AZ$149,MATCH(A2989&amp;B2989,中間シート!$A$1:$A$149,0),MATCH(C$1,中間シート!$A$2:$AZ$2,0))</f>
        <v/>
      </c>
      <c r="D2989" s="8" t="str">
        <f>INDEX(中間シート!$A$1:$AZ$149,MATCH($A2989&amp;$B2989,中間シート!$A$1:$A$149,0),MATCH(D$1,中間シート!$A$2:$AZ$2,0))</f>
        <v/>
      </c>
      <c r="E2989" t="str">
        <f>IF(
A2989="","",
VLOOKUP(MOD(ROW(A2989)-2, 参照用!$J$12) + 1,参照用!$N$1:$P$50,2,0)
)</f>
        <v>良好サイン</v>
      </c>
      <c r="F2989" t="str">
        <f xml:space="preserve">
IF(A2989="","",
VLOOKUP(MOD(ROW(A2989)-2, 参照用!$J$12) + 1,参照用!$N$1:$P$50,3,0)
)</f>
        <v>イキイキ</v>
      </c>
      <c r="G2989">
        <f xml:space="preserve">
IF(A2989="","",
IFERROR(
INDEX(中間シート!$B:$CB,
MATCH(A2989&amp;B2989,中間シート!$A$1:$A$149,0),
MATCH(F2989,中間シート!$B$2:$CB$2,0)
),
"")
)</f>
        <v>0</v>
      </c>
      <c r="H2989">
        <f t="shared" si="138"/>
        <v>0</v>
      </c>
      <c r="I2989" t="str">
        <f t="shared" si="139"/>
        <v/>
      </c>
      <c r="J2989">
        <f xml:space="preserve">
_xlfn.SWITCH(E2989,
"良好サイン",H2989*VLOOKUP(F2989,参照用!$P$2:$Q$55,2,0),
"注意サイン",H2989*VLOOKUP(F2989,参照用!$P$2:$Q$55,2,0),
""
)</f>
        <v>0</v>
      </c>
      <c r="K2989" s="20">
        <f t="shared" si="140"/>
        <v>60</v>
      </c>
    </row>
    <row r="2990" spans="1:11" x14ac:dyDescent="0.2">
      <c r="A2990" s="8">
        <f>IF(INDEX(中間シート!B$1:B$149,QUOTIENT(ROW(A2990)-2, 参照用!$J$12) + 3,1)&gt;0,
INDEX(中間シート!B$1:B$149,QUOTIENT(ROW(A2990)-2, 参照用!$J$12) + 3,1),
"")</f>
        <v>46051</v>
      </c>
      <c r="B2990" s="8" t="str">
        <f>IF(INDEX(中間シート!D$1:D$149,QUOTIENT(ROW(B2990)-2, 参照用!$J$12) + 3,1)&gt;0,
INDEX(中間シート!D$1:D$149,QUOTIENT(ROW(B2990)-2, 参照用!$J$12) + 3,1),
"")</f>
        <v>昼</v>
      </c>
      <c r="C2990" s="8" t="str">
        <f>INDEX(中間シート!$A$1:$AZ$149,MATCH(A2990&amp;B2990,中間シート!$A$1:$A$149,0),MATCH(C$1,中間シート!$A$2:$AZ$2,0))</f>
        <v/>
      </c>
      <c r="D2990" s="8" t="str">
        <f>INDEX(中間シート!$A$1:$AZ$149,MATCH($A2990&amp;$B2990,中間シート!$A$1:$A$149,0),MATCH(D$1,中間シート!$A$2:$AZ$2,0))</f>
        <v/>
      </c>
      <c r="E2990" t="str">
        <f>IF(
A2990="","",
VLOOKUP(MOD(ROW(A2990)-2, 参照用!$J$12) + 1,参照用!$N$1:$P$50,2,0)
)</f>
        <v>良好サイン</v>
      </c>
      <c r="F2990" t="str">
        <f xml:space="preserve">
IF(A2990="","",
VLOOKUP(MOD(ROW(A2990)-2, 参照用!$J$12) + 1,参照用!$N$1:$P$50,3,0)
)</f>
        <v>活動的</v>
      </c>
      <c r="G2990">
        <f xml:space="preserve">
IF(A2990="","",
IFERROR(
INDEX(中間シート!$B:$CB,
MATCH(A2990&amp;B2990,中間シート!$A$1:$A$149,0),
MATCH(F2990,中間シート!$B$2:$CB$2,0)
),
"")
)</f>
        <v>0</v>
      </c>
      <c r="H2990">
        <f t="shared" si="138"/>
        <v>0</v>
      </c>
      <c r="I2990" t="str">
        <f t="shared" si="139"/>
        <v/>
      </c>
      <c r="J2990">
        <f xml:space="preserve">
_xlfn.SWITCH(E2990,
"良好サイン",H2990*VLOOKUP(F2990,参照用!$P$2:$Q$55,2,0),
"注意サイン",H2990*VLOOKUP(F2990,参照用!$P$2:$Q$55,2,0),
""
)</f>
        <v>0</v>
      </c>
      <c r="K2990" s="20">
        <f t="shared" si="140"/>
        <v>60</v>
      </c>
    </row>
    <row r="2991" spans="1:11" x14ac:dyDescent="0.2">
      <c r="A2991" s="8">
        <f>IF(INDEX(中間シート!B$1:B$149,QUOTIENT(ROW(A2991)-2, 参照用!$J$12) + 3,1)&gt;0,
INDEX(中間シート!B$1:B$149,QUOTIENT(ROW(A2991)-2, 参照用!$J$12) + 3,1),
"")</f>
        <v>46051</v>
      </c>
      <c r="B2991" s="8" t="str">
        <f>IF(INDEX(中間シート!D$1:D$149,QUOTIENT(ROW(B2991)-2, 参照用!$J$12) + 3,1)&gt;0,
INDEX(中間シート!D$1:D$149,QUOTIENT(ROW(B2991)-2, 参照用!$J$12) + 3,1),
"")</f>
        <v>昼</v>
      </c>
      <c r="C2991" s="8" t="str">
        <f>INDEX(中間シート!$A$1:$AZ$149,MATCH(A2991&amp;B2991,中間シート!$A$1:$A$149,0),MATCH(C$1,中間シート!$A$2:$AZ$2,0))</f>
        <v/>
      </c>
      <c r="D2991" s="8" t="str">
        <f>INDEX(中間シート!$A$1:$AZ$149,MATCH($A2991&amp;$B2991,中間シート!$A$1:$A$149,0),MATCH(D$1,中間シート!$A$2:$AZ$2,0))</f>
        <v/>
      </c>
      <c r="E2991" t="str">
        <f>IF(
A2991="","",
VLOOKUP(MOD(ROW(A2991)-2, 参照用!$J$12) + 1,参照用!$N$1:$P$50,2,0)
)</f>
        <v>注意サイン</v>
      </c>
      <c r="F2991" t="str">
        <f xml:space="preserve">
IF(A2991="","",
VLOOKUP(MOD(ROW(A2991)-2, 参照用!$J$12) + 1,参照用!$N$1:$P$50,3,0)
)</f>
        <v>ため息が増加</v>
      </c>
      <c r="G2991">
        <f xml:space="preserve">
IF(A2991="","",
IFERROR(
INDEX(中間シート!$B:$CB,
MATCH(A2991&amp;B2991,中間シート!$A$1:$A$149,0),
MATCH(F2991,中間シート!$B$2:$CB$2,0)
),
"")
)</f>
        <v>0</v>
      </c>
      <c r="H2991">
        <f t="shared" si="138"/>
        <v>0</v>
      </c>
      <c r="I2991" t="str">
        <f t="shared" si="139"/>
        <v/>
      </c>
      <c r="J2991">
        <f xml:space="preserve">
_xlfn.SWITCH(E2991,
"良好サイン",H2991*VLOOKUP(F2991,参照用!$P$2:$Q$55,2,0),
"注意サイン",H2991*VLOOKUP(F2991,参照用!$P$2:$Q$55,2,0),
""
)</f>
        <v>0</v>
      </c>
      <c r="K2991" s="20">
        <f t="shared" si="140"/>
        <v>60</v>
      </c>
    </row>
    <row r="2992" spans="1:11" x14ac:dyDescent="0.2">
      <c r="A2992" s="8">
        <f>IF(INDEX(中間シート!B$1:B$149,QUOTIENT(ROW(A2992)-2, 参照用!$J$12) + 3,1)&gt;0,
INDEX(中間シート!B$1:B$149,QUOTIENT(ROW(A2992)-2, 参照用!$J$12) + 3,1),
"")</f>
        <v>46051</v>
      </c>
      <c r="B2992" s="8" t="str">
        <f>IF(INDEX(中間シート!D$1:D$149,QUOTIENT(ROW(B2992)-2, 参照用!$J$12) + 3,1)&gt;0,
INDEX(中間シート!D$1:D$149,QUOTIENT(ROW(B2992)-2, 参照用!$J$12) + 3,1),
"")</f>
        <v>昼</v>
      </c>
      <c r="C2992" s="8" t="str">
        <f>INDEX(中間シート!$A$1:$AZ$149,MATCH(A2992&amp;B2992,中間シート!$A$1:$A$149,0),MATCH(C$1,中間シート!$A$2:$AZ$2,0))</f>
        <v/>
      </c>
      <c r="D2992" s="8" t="str">
        <f>INDEX(中間シート!$A$1:$AZ$149,MATCH($A2992&amp;$B2992,中間シート!$A$1:$A$149,0),MATCH(D$1,中間シート!$A$2:$AZ$2,0))</f>
        <v/>
      </c>
      <c r="E2992" t="str">
        <f>IF(
A2992="","",
VLOOKUP(MOD(ROW(A2992)-2, 参照用!$J$12) + 1,参照用!$N$1:$P$50,2,0)
)</f>
        <v>注意サイン</v>
      </c>
      <c r="F2992" t="str">
        <f xml:space="preserve">
IF(A2992="","",
VLOOKUP(MOD(ROW(A2992)-2, 参照用!$J$12) + 1,参照用!$N$1:$P$50,3,0)
)</f>
        <v>もやもや</v>
      </c>
      <c r="G2992">
        <f xml:space="preserve">
IF(A2992="","",
IFERROR(
INDEX(中間シート!$B:$CB,
MATCH(A2992&amp;B2992,中間シート!$A$1:$A$149,0),
MATCH(F2992,中間シート!$B$2:$CB$2,0)
),
"")
)</f>
        <v>0</v>
      </c>
      <c r="H2992">
        <f t="shared" si="138"/>
        <v>0</v>
      </c>
      <c r="I2992" t="str">
        <f t="shared" si="139"/>
        <v/>
      </c>
      <c r="J2992">
        <f xml:space="preserve">
_xlfn.SWITCH(E2992,
"良好サイン",H2992*VLOOKUP(F2992,参照用!$P$2:$Q$55,2,0),
"注意サイン",H2992*VLOOKUP(F2992,参照用!$P$2:$Q$55,2,0),
""
)</f>
        <v>0</v>
      </c>
      <c r="K2992" s="20">
        <f t="shared" si="140"/>
        <v>60</v>
      </c>
    </row>
    <row r="2993" spans="1:11" x14ac:dyDescent="0.2">
      <c r="A2993" s="8">
        <f>IF(INDEX(中間シート!B$1:B$149,QUOTIENT(ROW(A2993)-2, 参照用!$J$12) + 3,1)&gt;0,
INDEX(中間シート!B$1:B$149,QUOTIENT(ROW(A2993)-2, 参照用!$J$12) + 3,1),
"")</f>
        <v>46051</v>
      </c>
      <c r="B2993" s="8" t="str">
        <f>IF(INDEX(中間シート!D$1:D$149,QUOTIENT(ROW(B2993)-2, 参照用!$J$12) + 3,1)&gt;0,
INDEX(中間シート!D$1:D$149,QUOTIENT(ROW(B2993)-2, 参照用!$J$12) + 3,1),
"")</f>
        <v>昼</v>
      </c>
      <c r="C2993" s="8" t="str">
        <f>INDEX(中間シート!$A$1:$AZ$149,MATCH(A2993&amp;B2993,中間シート!$A$1:$A$149,0),MATCH(C$1,中間シート!$A$2:$AZ$2,0))</f>
        <v/>
      </c>
      <c r="D2993" s="8" t="str">
        <f>INDEX(中間シート!$A$1:$AZ$149,MATCH($A2993&amp;$B2993,中間シート!$A$1:$A$149,0),MATCH(D$1,中間シート!$A$2:$AZ$2,0))</f>
        <v/>
      </c>
      <c r="E2993" t="str">
        <f>IF(
A2993="","",
VLOOKUP(MOD(ROW(A2993)-2, 参照用!$J$12) + 1,参照用!$N$1:$P$50,2,0)
)</f>
        <v>注意サイン</v>
      </c>
      <c r="F2993" t="str">
        <f xml:space="preserve">
IF(A2993="","",
VLOOKUP(MOD(ROW(A2993)-2, 参照用!$J$12) + 1,参照用!$N$1:$P$50,3,0)
)</f>
        <v>だるい</v>
      </c>
      <c r="G2993">
        <f xml:space="preserve">
IF(A2993="","",
IFERROR(
INDEX(中間シート!$B:$CB,
MATCH(A2993&amp;B2993,中間シート!$A$1:$A$149,0),
MATCH(F2993,中間シート!$B$2:$CB$2,0)
),
"")
)</f>
        <v>0</v>
      </c>
      <c r="H2993">
        <f t="shared" si="138"/>
        <v>0</v>
      </c>
      <c r="I2993" t="str">
        <f t="shared" si="139"/>
        <v/>
      </c>
      <c r="J2993">
        <f xml:space="preserve">
_xlfn.SWITCH(E2993,
"良好サイン",H2993*VLOOKUP(F2993,参照用!$P$2:$Q$55,2,0),
"注意サイン",H2993*VLOOKUP(F2993,参照用!$P$2:$Q$55,2,0),
""
)</f>
        <v>0</v>
      </c>
      <c r="K2993" s="20">
        <f t="shared" si="140"/>
        <v>60</v>
      </c>
    </row>
    <row r="2994" spans="1:11" x14ac:dyDescent="0.2">
      <c r="A2994" s="8">
        <f>IF(INDEX(中間シート!B$1:B$149,QUOTIENT(ROW(A2994)-2, 参照用!$J$12) + 3,1)&gt;0,
INDEX(中間シート!B$1:B$149,QUOTIENT(ROW(A2994)-2, 参照用!$J$12) + 3,1),
"")</f>
        <v>46051</v>
      </c>
      <c r="B2994" s="8" t="str">
        <f>IF(INDEX(中間シート!D$1:D$149,QUOTIENT(ROW(B2994)-2, 参照用!$J$12) + 3,1)&gt;0,
INDEX(中間シート!D$1:D$149,QUOTIENT(ROW(B2994)-2, 参照用!$J$12) + 3,1),
"")</f>
        <v>昼</v>
      </c>
      <c r="C2994" s="8" t="str">
        <f>INDEX(中間シート!$A$1:$AZ$149,MATCH(A2994&amp;B2994,中間シート!$A$1:$A$149,0),MATCH(C$1,中間シート!$A$2:$AZ$2,0))</f>
        <v/>
      </c>
      <c r="D2994" s="8" t="str">
        <f>INDEX(中間シート!$A$1:$AZ$149,MATCH($A2994&amp;$B2994,中間シート!$A$1:$A$149,0),MATCH(D$1,中間シート!$A$2:$AZ$2,0))</f>
        <v/>
      </c>
      <c r="E2994" t="str">
        <f>IF(
A2994="","",
VLOOKUP(MOD(ROW(A2994)-2, 参照用!$J$12) + 1,参照用!$N$1:$P$50,2,0)
)</f>
        <v>注意サイン</v>
      </c>
      <c r="F2994" t="str">
        <f xml:space="preserve">
IF(A2994="","",
VLOOKUP(MOD(ROW(A2994)-2, 参照用!$J$12) + 1,参照用!$N$1:$P$50,3,0)
)</f>
        <v>ぼーっとする</v>
      </c>
      <c r="G2994">
        <f xml:space="preserve">
IF(A2994="","",
IFERROR(
INDEX(中間シート!$B:$CB,
MATCH(A2994&amp;B2994,中間シート!$A$1:$A$149,0),
MATCH(F2994,中間シート!$B$2:$CB$2,0)
),
"")
)</f>
        <v>0</v>
      </c>
      <c r="H2994">
        <f t="shared" si="138"/>
        <v>0</v>
      </c>
      <c r="I2994" t="str">
        <f t="shared" si="139"/>
        <v/>
      </c>
      <c r="J2994">
        <f xml:space="preserve">
_xlfn.SWITCH(E2994,
"良好サイン",H2994*VLOOKUP(F2994,参照用!$P$2:$Q$55,2,0),
"注意サイン",H2994*VLOOKUP(F2994,参照用!$P$2:$Q$55,2,0),
""
)</f>
        <v>0</v>
      </c>
      <c r="K2994" s="20">
        <f t="shared" si="140"/>
        <v>60</v>
      </c>
    </row>
    <row r="2995" spans="1:11" x14ac:dyDescent="0.2">
      <c r="A2995" s="8">
        <f>IF(INDEX(中間シート!B$1:B$149,QUOTIENT(ROW(A2995)-2, 参照用!$J$12) + 3,1)&gt;0,
INDEX(中間シート!B$1:B$149,QUOTIENT(ROW(A2995)-2, 参照用!$J$12) + 3,1),
"")</f>
        <v>46051</v>
      </c>
      <c r="B2995" s="8" t="str">
        <f>IF(INDEX(中間シート!D$1:D$149,QUOTIENT(ROW(B2995)-2, 参照用!$J$12) + 3,1)&gt;0,
INDEX(中間シート!D$1:D$149,QUOTIENT(ROW(B2995)-2, 参照用!$J$12) + 3,1),
"")</f>
        <v>昼</v>
      </c>
      <c r="C2995" s="8" t="str">
        <f>INDEX(中間シート!$A$1:$AZ$149,MATCH(A2995&amp;B2995,中間シート!$A$1:$A$149,0),MATCH(C$1,中間シート!$A$2:$AZ$2,0))</f>
        <v/>
      </c>
      <c r="D2995" s="8" t="str">
        <f>INDEX(中間シート!$A$1:$AZ$149,MATCH($A2995&amp;$B2995,中間シート!$A$1:$A$149,0),MATCH(D$1,中間シート!$A$2:$AZ$2,0))</f>
        <v/>
      </c>
      <c r="E2995" t="str">
        <f>IF(
A2995="","",
VLOOKUP(MOD(ROW(A2995)-2, 参照用!$J$12) + 1,参照用!$N$1:$P$50,2,0)
)</f>
        <v>注意サイン</v>
      </c>
      <c r="F2995" t="str">
        <f xml:space="preserve">
IF(A2995="","",
VLOOKUP(MOD(ROW(A2995)-2, 参照用!$J$12) + 1,参照用!$N$1:$P$50,3,0)
)</f>
        <v>協調性が低下</v>
      </c>
      <c r="G2995">
        <f xml:space="preserve">
IF(A2995="","",
IFERROR(
INDEX(中間シート!$B:$CB,
MATCH(A2995&amp;B2995,中間シート!$A$1:$A$149,0),
MATCH(F2995,中間シート!$B$2:$CB$2,0)
),
"")
)</f>
        <v>0</v>
      </c>
      <c r="H2995">
        <f t="shared" si="138"/>
        <v>0</v>
      </c>
      <c r="I2995" t="str">
        <f t="shared" si="139"/>
        <v/>
      </c>
      <c r="J2995">
        <f xml:space="preserve">
_xlfn.SWITCH(E2995,
"良好サイン",H2995*VLOOKUP(F2995,参照用!$P$2:$Q$55,2,0),
"注意サイン",H2995*VLOOKUP(F2995,参照用!$P$2:$Q$55,2,0),
""
)</f>
        <v>0</v>
      </c>
      <c r="K2995" s="20">
        <f t="shared" si="140"/>
        <v>60</v>
      </c>
    </row>
    <row r="2996" spans="1:11" x14ac:dyDescent="0.2">
      <c r="A2996" s="8">
        <f>IF(INDEX(中間シート!B$1:B$149,QUOTIENT(ROW(A2996)-2, 参照用!$J$12) + 3,1)&gt;0,
INDEX(中間シート!B$1:B$149,QUOTIENT(ROW(A2996)-2, 参照用!$J$12) + 3,1),
"")</f>
        <v>46051</v>
      </c>
      <c r="B2996" s="8" t="str">
        <f>IF(INDEX(中間シート!D$1:D$149,QUOTIENT(ROW(B2996)-2, 参照用!$J$12) + 3,1)&gt;0,
INDEX(中間シート!D$1:D$149,QUOTIENT(ROW(B2996)-2, 参照用!$J$12) + 3,1),
"")</f>
        <v>昼</v>
      </c>
      <c r="C2996" s="8" t="str">
        <f>INDEX(中間シート!$A$1:$AZ$149,MATCH(A2996&amp;B2996,中間シート!$A$1:$A$149,0),MATCH(C$1,中間シート!$A$2:$AZ$2,0))</f>
        <v/>
      </c>
      <c r="D2996" s="8" t="str">
        <f>INDEX(中間シート!$A$1:$AZ$149,MATCH($A2996&amp;$B2996,中間シート!$A$1:$A$149,0),MATCH(D$1,中間シート!$A$2:$AZ$2,0))</f>
        <v/>
      </c>
      <c r="E2996" t="str">
        <f>IF(
A2996="","",
VLOOKUP(MOD(ROW(A2996)-2, 参照用!$J$12) + 1,参照用!$N$1:$P$50,2,0)
)</f>
        <v>注意サイン</v>
      </c>
      <c r="F2996" t="str">
        <f xml:space="preserve">
IF(A2996="","",
VLOOKUP(MOD(ROW(A2996)-2, 参照用!$J$12) + 1,参照用!$N$1:$P$50,3,0)
)</f>
        <v>憂鬱</v>
      </c>
      <c r="G2996">
        <f xml:space="preserve">
IF(A2996="","",
IFERROR(
INDEX(中間シート!$B:$CB,
MATCH(A2996&amp;B2996,中間シート!$A$1:$A$149,0),
MATCH(F2996,中間シート!$B$2:$CB$2,0)
),
"")
)</f>
        <v>0</v>
      </c>
      <c r="H2996">
        <f t="shared" si="138"/>
        <v>0</v>
      </c>
      <c r="I2996" t="str">
        <f t="shared" si="139"/>
        <v/>
      </c>
      <c r="J2996">
        <f xml:space="preserve">
_xlfn.SWITCH(E2996,
"良好サイン",H2996*VLOOKUP(F2996,参照用!$P$2:$Q$55,2,0),
"注意サイン",H2996*VLOOKUP(F2996,参照用!$P$2:$Q$55,2,0),
""
)</f>
        <v>0</v>
      </c>
      <c r="K2996" s="20">
        <f t="shared" si="140"/>
        <v>60</v>
      </c>
    </row>
    <row r="2997" spans="1:11" x14ac:dyDescent="0.2">
      <c r="A2997" s="8">
        <f>IF(INDEX(中間シート!B$1:B$149,QUOTIENT(ROW(A2997)-2, 参照用!$J$12) + 3,1)&gt;0,
INDEX(中間シート!B$1:B$149,QUOTIENT(ROW(A2997)-2, 参照用!$J$12) + 3,1),
"")</f>
        <v>46051</v>
      </c>
      <c r="B2997" s="8" t="str">
        <f>IF(INDEX(中間シート!D$1:D$149,QUOTIENT(ROW(B2997)-2, 参照用!$J$12) + 3,1)&gt;0,
INDEX(中間シート!D$1:D$149,QUOTIENT(ROW(B2997)-2, 参照用!$J$12) + 3,1),
"")</f>
        <v>昼</v>
      </c>
      <c r="C2997" s="8" t="str">
        <f>INDEX(中間シート!$A$1:$AZ$149,MATCH(A2997&amp;B2997,中間シート!$A$1:$A$149,0),MATCH(C$1,中間シート!$A$2:$AZ$2,0))</f>
        <v/>
      </c>
      <c r="D2997" s="8" t="str">
        <f>INDEX(中間シート!$A$1:$AZ$149,MATCH($A2997&amp;$B2997,中間シート!$A$1:$A$149,0),MATCH(D$1,中間シート!$A$2:$AZ$2,0))</f>
        <v/>
      </c>
      <c r="E2997" t="str">
        <f>IF(
A2997="","",
VLOOKUP(MOD(ROW(A2997)-2, 参照用!$J$12) + 1,参照用!$N$1:$P$50,2,0)
)</f>
        <v>注意サイン</v>
      </c>
      <c r="F2997" t="str">
        <f xml:space="preserve">
IF(A2997="","",
VLOOKUP(MOD(ROW(A2997)-2, 参照用!$J$12) + 1,参照用!$N$1:$P$50,3,0)
)</f>
        <v>やる気が無い</v>
      </c>
      <c r="G2997">
        <f xml:space="preserve">
IF(A2997="","",
IFERROR(
INDEX(中間シート!$B:$CB,
MATCH(A2997&amp;B2997,中間シート!$A$1:$A$149,0),
MATCH(F2997,中間シート!$B$2:$CB$2,0)
),
"")
)</f>
        <v>0</v>
      </c>
      <c r="H2997">
        <f t="shared" si="138"/>
        <v>0</v>
      </c>
      <c r="I2997" t="str">
        <f t="shared" si="139"/>
        <v/>
      </c>
      <c r="J2997">
        <f xml:space="preserve">
_xlfn.SWITCH(E2997,
"良好サイン",H2997*VLOOKUP(F2997,参照用!$P$2:$Q$55,2,0),
"注意サイン",H2997*VLOOKUP(F2997,参照用!$P$2:$Q$55,2,0),
""
)</f>
        <v>0</v>
      </c>
      <c r="K2997" s="20">
        <f t="shared" si="140"/>
        <v>60</v>
      </c>
    </row>
    <row r="2998" spans="1:11" x14ac:dyDescent="0.2">
      <c r="A2998" s="8">
        <f>IF(INDEX(中間シート!B$1:B$149,QUOTIENT(ROW(A2998)-2, 参照用!$J$12) + 3,1)&gt;0,
INDEX(中間シート!B$1:B$149,QUOTIENT(ROW(A2998)-2, 参照用!$J$12) + 3,1),
"")</f>
        <v>46051</v>
      </c>
      <c r="B2998" s="8" t="str">
        <f>IF(INDEX(中間シート!D$1:D$149,QUOTIENT(ROW(B2998)-2, 参照用!$J$12) + 3,1)&gt;0,
INDEX(中間シート!D$1:D$149,QUOTIENT(ROW(B2998)-2, 参照用!$J$12) + 3,1),
"")</f>
        <v>昼</v>
      </c>
      <c r="C2998" s="8" t="str">
        <f>INDEX(中間シート!$A$1:$AZ$149,MATCH(A2998&amp;B2998,中間シート!$A$1:$A$149,0),MATCH(C$1,中間シート!$A$2:$AZ$2,0))</f>
        <v/>
      </c>
      <c r="D2998" s="8" t="str">
        <f>INDEX(中間シート!$A$1:$AZ$149,MATCH($A2998&amp;$B2998,中間シート!$A$1:$A$149,0),MATCH(D$1,中間シート!$A$2:$AZ$2,0))</f>
        <v/>
      </c>
      <c r="E2998" t="str">
        <f>IF(
A2998="","",
VLOOKUP(MOD(ROW(A2998)-2, 参照用!$J$12) + 1,参照用!$N$1:$P$50,2,0)
)</f>
        <v>注意サイン</v>
      </c>
      <c r="F2998" t="str">
        <f xml:space="preserve">
IF(A2998="","",
VLOOKUP(MOD(ROW(A2998)-2, 参照用!$J$12) + 1,参照用!$N$1:$P$50,3,0)
)</f>
        <v>物忘れ</v>
      </c>
      <c r="G2998">
        <f xml:space="preserve">
IF(A2998="","",
IFERROR(
INDEX(中間シート!$B:$CB,
MATCH(A2998&amp;B2998,中間シート!$A$1:$A$149,0),
MATCH(F2998,中間シート!$B$2:$CB$2,0)
),
"")
)</f>
        <v>0</v>
      </c>
      <c r="H2998">
        <f t="shared" si="138"/>
        <v>0</v>
      </c>
      <c r="I2998" t="str">
        <f t="shared" si="139"/>
        <v/>
      </c>
      <c r="J2998">
        <f xml:space="preserve">
_xlfn.SWITCH(E2998,
"良好サイン",H2998*VLOOKUP(F2998,参照用!$P$2:$Q$55,2,0),
"注意サイン",H2998*VLOOKUP(F2998,参照用!$P$2:$Q$55,2,0),
""
)</f>
        <v>0</v>
      </c>
      <c r="K2998" s="20">
        <f t="shared" si="140"/>
        <v>60</v>
      </c>
    </row>
    <row r="2999" spans="1:11" x14ac:dyDescent="0.2">
      <c r="A2999" s="8">
        <f>IF(INDEX(中間シート!B$1:B$149,QUOTIENT(ROW(A2999)-2, 参照用!$J$12) + 3,1)&gt;0,
INDEX(中間シート!B$1:B$149,QUOTIENT(ROW(A2999)-2, 参照用!$J$12) + 3,1),
"")</f>
        <v>46051</v>
      </c>
      <c r="B2999" s="8" t="str">
        <f>IF(INDEX(中間シート!D$1:D$149,QUOTIENT(ROW(B2999)-2, 参照用!$J$12) + 3,1)&gt;0,
INDEX(中間シート!D$1:D$149,QUOTIENT(ROW(B2999)-2, 参照用!$J$12) + 3,1),
"")</f>
        <v>昼</v>
      </c>
      <c r="C2999" s="8" t="str">
        <f>INDEX(中間シート!$A$1:$AZ$149,MATCH(A2999&amp;B2999,中間シート!$A$1:$A$149,0),MATCH(C$1,中間シート!$A$2:$AZ$2,0))</f>
        <v/>
      </c>
      <c r="D2999" s="8" t="str">
        <f>INDEX(中間シート!$A$1:$AZ$149,MATCH($A2999&amp;$B2999,中間シート!$A$1:$A$149,0),MATCH(D$1,中間シート!$A$2:$AZ$2,0))</f>
        <v/>
      </c>
      <c r="E2999" t="str">
        <f>IF(
A2999="","",
VLOOKUP(MOD(ROW(A2999)-2, 参照用!$J$12) + 1,参照用!$N$1:$P$50,2,0)
)</f>
        <v>悪化サイン</v>
      </c>
      <c r="F2999" t="str">
        <f xml:space="preserve">
IF(A2999="","",
VLOOKUP(MOD(ROW(A2999)-2, 参照用!$J$12) + 1,参照用!$N$1:$P$50,3,0)
)</f>
        <v>イライラ</v>
      </c>
      <c r="G2999">
        <f xml:space="preserve">
IF(A2999="","",
IFERROR(
INDEX(中間シート!$B:$CB,
MATCH(A2999&amp;B2999,中間シート!$A$1:$A$149,0),
MATCH(F2999,中間シート!$B$2:$CB$2,0)
),
"")
)</f>
        <v>0</v>
      </c>
      <c r="H2999">
        <f t="shared" si="138"/>
        <v>0</v>
      </c>
      <c r="I2999" t="str">
        <f t="shared" si="139"/>
        <v/>
      </c>
      <c r="J2999" t="str">
        <f xml:space="preserve">
_xlfn.SWITCH(E2999,
"良好サイン",H2999*VLOOKUP(F2999,参照用!$P$2:$Q$55,2,0),
"注意サイン",H2999*VLOOKUP(F2999,参照用!$P$2:$Q$55,2,0),
""
)</f>
        <v/>
      </c>
      <c r="K2999" s="20">
        <f t="shared" si="140"/>
        <v>60</v>
      </c>
    </row>
    <row r="3000" spans="1:11" x14ac:dyDescent="0.2">
      <c r="A3000" s="8">
        <f>IF(INDEX(中間シート!B$1:B$149,QUOTIENT(ROW(A3000)-2, 参照用!$J$12) + 3,1)&gt;0,
INDEX(中間シート!B$1:B$149,QUOTIENT(ROW(A3000)-2, 参照用!$J$12) + 3,1),
"")</f>
        <v>46051</v>
      </c>
      <c r="B3000" s="8" t="str">
        <f>IF(INDEX(中間シート!D$1:D$149,QUOTIENT(ROW(B3000)-2, 参照用!$J$12) + 3,1)&gt;0,
INDEX(中間シート!D$1:D$149,QUOTIENT(ROW(B3000)-2, 参照用!$J$12) + 3,1),
"")</f>
        <v>昼</v>
      </c>
      <c r="C3000" s="8" t="str">
        <f>INDEX(中間シート!$A$1:$AZ$149,MATCH(A3000&amp;B3000,中間シート!$A$1:$A$149,0),MATCH(C$1,中間シート!$A$2:$AZ$2,0))</f>
        <v/>
      </c>
      <c r="D3000" s="8" t="str">
        <f>INDEX(中間シート!$A$1:$AZ$149,MATCH($A3000&amp;$B3000,中間シート!$A$1:$A$149,0),MATCH(D$1,中間シート!$A$2:$AZ$2,0))</f>
        <v/>
      </c>
      <c r="E3000" t="str">
        <f>IF(
A3000="","",
VLOOKUP(MOD(ROW(A3000)-2, 参照用!$J$12) + 1,参照用!$N$1:$P$50,2,0)
)</f>
        <v>悪化サイン</v>
      </c>
      <c r="F3000" t="str">
        <f xml:space="preserve">
IF(A3000="","",
VLOOKUP(MOD(ROW(A3000)-2, 参照用!$J$12) + 1,参照用!$N$1:$P$50,3,0)
)</f>
        <v>恐怖心</v>
      </c>
      <c r="G3000">
        <f xml:space="preserve">
IF(A3000="","",
IFERROR(
INDEX(中間シート!$B:$CB,
MATCH(A3000&amp;B3000,中間シート!$A$1:$A$149,0),
MATCH(F3000,中間シート!$B$2:$CB$2,0)
),
"")
)</f>
        <v>0</v>
      </c>
      <c r="H3000">
        <f t="shared" si="138"/>
        <v>0</v>
      </c>
      <c r="I3000" t="str">
        <f t="shared" si="139"/>
        <v/>
      </c>
      <c r="J3000" t="str">
        <f xml:space="preserve">
_xlfn.SWITCH(E3000,
"良好サイン",H3000*VLOOKUP(F3000,参照用!$P$2:$Q$55,2,0),
"注意サイン",H3000*VLOOKUP(F3000,参照用!$P$2:$Q$55,2,0),
""
)</f>
        <v/>
      </c>
      <c r="K3000" s="20">
        <f t="shared" si="140"/>
        <v>60</v>
      </c>
    </row>
    <row r="3001" spans="1:11" x14ac:dyDescent="0.2">
      <c r="A3001" s="8">
        <f>IF(INDEX(中間シート!B$1:B$149,QUOTIENT(ROW(A3001)-2, 参照用!$J$12) + 3,1)&gt;0,
INDEX(中間シート!B$1:B$149,QUOTIENT(ROW(A3001)-2, 参照用!$J$12) + 3,1),
"")</f>
        <v>46051</v>
      </c>
      <c r="B3001" s="8" t="str">
        <f>IF(INDEX(中間シート!D$1:D$149,QUOTIENT(ROW(B3001)-2, 参照用!$J$12) + 3,1)&gt;0,
INDEX(中間シート!D$1:D$149,QUOTIENT(ROW(B3001)-2, 参照用!$J$12) + 3,1),
"")</f>
        <v>昼</v>
      </c>
      <c r="C3001" s="8" t="str">
        <f>INDEX(中間シート!$A$1:$AZ$149,MATCH(A3001&amp;B3001,中間シート!$A$1:$A$149,0),MATCH(C$1,中間シート!$A$2:$AZ$2,0))</f>
        <v/>
      </c>
      <c r="D3001" s="8" t="str">
        <f>INDEX(中間シート!$A$1:$AZ$149,MATCH($A3001&amp;$B3001,中間シート!$A$1:$A$149,0),MATCH(D$1,中間シート!$A$2:$AZ$2,0))</f>
        <v/>
      </c>
      <c r="E3001" t="str">
        <f>IF(
A3001="","",
VLOOKUP(MOD(ROW(A3001)-2, 参照用!$J$12) + 1,参照用!$N$1:$P$50,2,0)
)</f>
        <v>悪化サイン</v>
      </c>
      <c r="F3001" t="str">
        <f xml:space="preserve">
IF(A3001="","",
VLOOKUP(MOD(ROW(A3001)-2, 参照用!$J$12) + 1,参照用!$N$1:$P$50,3,0)
)</f>
        <v>外出不可</v>
      </c>
      <c r="G3001">
        <f xml:space="preserve">
IF(A3001="","",
IFERROR(
INDEX(中間シート!$B:$CB,
MATCH(A3001&amp;B3001,中間シート!$A$1:$A$149,0),
MATCH(F3001,中間シート!$B$2:$CB$2,0)
),
"")
)</f>
        <v>0</v>
      </c>
      <c r="H3001">
        <f t="shared" si="138"/>
        <v>0</v>
      </c>
      <c r="I3001" t="str">
        <f t="shared" si="139"/>
        <v/>
      </c>
      <c r="J3001" t="str">
        <f xml:space="preserve">
_xlfn.SWITCH(E3001,
"良好サイン",H3001*VLOOKUP(F3001,参照用!$P$2:$Q$55,2,0),
"注意サイン",H3001*VLOOKUP(F3001,参照用!$P$2:$Q$55,2,0),
""
)</f>
        <v/>
      </c>
      <c r="K3001" s="20">
        <f t="shared" si="140"/>
        <v>60</v>
      </c>
    </row>
    <row r="3002" spans="1:11" x14ac:dyDescent="0.2">
      <c r="A3002" s="8">
        <f>IF(INDEX(中間シート!B$1:B$149,QUOTIENT(ROW(A3002)-2, 参照用!$J$12) + 3,1)&gt;0,
INDEX(中間シート!B$1:B$149,QUOTIENT(ROW(A3002)-2, 参照用!$J$12) + 3,1),
"")</f>
        <v>46051</v>
      </c>
      <c r="B3002" s="8" t="str">
        <f>IF(INDEX(中間シート!D$1:D$149,QUOTIENT(ROW(B3002)-2, 参照用!$J$12) + 3,1)&gt;0,
INDEX(中間シート!D$1:D$149,QUOTIENT(ROW(B3002)-2, 参照用!$J$12) + 3,1),
"")</f>
        <v>昼</v>
      </c>
      <c r="C3002" s="8" t="str">
        <f>INDEX(中間シート!$A$1:$AZ$149,MATCH(A3002&amp;B3002,中間シート!$A$1:$A$149,0),MATCH(C$1,中間シート!$A$2:$AZ$2,0))</f>
        <v/>
      </c>
      <c r="D3002" s="8" t="str">
        <f>INDEX(中間シート!$A$1:$AZ$149,MATCH($A3002&amp;$B3002,中間シート!$A$1:$A$149,0),MATCH(D$1,中間シート!$A$2:$AZ$2,0))</f>
        <v/>
      </c>
      <c r="E3002" t="str">
        <f>IF(
A3002="","",
VLOOKUP(MOD(ROW(A3002)-2, 参照用!$J$12) + 1,参照用!$N$1:$P$50,2,0)
)</f>
        <v>悪化サイン</v>
      </c>
      <c r="F3002" t="str">
        <f xml:space="preserve">
IF(A3002="","",
VLOOKUP(MOD(ROW(A3002)-2, 参照用!$J$12) + 1,参照用!$N$1:$P$50,3,0)
)</f>
        <v>思考不能</v>
      </c>
      <c r="G3002">
        <f xml:space="preserve">
IF(A3002="","",
IFERROR(
INDEX(中間シート!$B:$CB,
MATCH(A3002&amp;B3002,中間シート!$A$1:$A$149,0),
MATCH(F3002,中間シート!$B$2:$CB$2,0)
),
"")
)</f>
        <v>0</v>
      </c>
      <c r="H3002">
        <f t="shared" si="138"/>
        <v>0</v>
      </c>
      <c r="I3002" t="str">
        <f t="shared" si="139"/>
        <v/>
      </c>
      <c r="J3002" t="str">
        <f xml:space="preserve">
_xlfn.SWITCH(E3002,
"良好サイン",H3002*VLOOKUP(F3002,参照用!$P$2:$Q$55,2,0),
"注意サイン",H3002*VLOOKUP(F3002,参照用!$P$2:$Q$55,2,0),
""
)</f>
        <v/>
      </c>
      <c r="K3002" s="20">
        <f t="shared" si="140"/>
        <v>60</v>
      </c>
    </row>
    <row r="3003" spans="1:11" x14ac:dyDescent="0.2">
      <c r="A3003" s="8">
        <f>IF(INDEX(中間シート!B$1:B$149,QUOTIENT(ROW(A3003)-2, 参照用!$J$12) + 3,1)&gt;0,
INDEX(中間シート!B$1:B$149,QUOTIENT(ROW(A3003)-2, 参照用!$J$12) + 3,1),
"")</f>
        <v>46051</v>
      </c>
      <c r="B3003" s="8" t="str">
        <f>IF(INDEX(中間シート!D$1:D$149,QUOTIENT(ROW(B3003)-2, 参照用!$J$12) + 3,1)&gt;0,
INDEX(中間シート!D$1:D$149,QUOTIENT(ROW(B3003)-2, 参照用!$J$12) + 3,1),
"")</f>
        <v>昼</v>
      </c>
      <c r="C3003" s="8" t="str">
        <f>INDEX(中間シート!$A$1:$AZ$149,MATCH(A3003&amp;B3003,中間シート!$A$1:$A$149,0),MATCH(C$1,中間シート!$A$2:$AZ$2,0))</f>
        <v/>
      </c>
      <c r="D3003" s="8" t="str">
        <f>INDEX(中間シート!$A$1:$AZ$149,MATCH($A3003&amp;$B3003,中間シート!$A$1:$A$149,0),MATCH(D$1,中間シート!$A$2:$AZ$2,0))</f>
        <v/>
      </c>
      <c r="E3003" t="str">
        <f>IF(
A3003="","",
VLOOKUP(MOD(ROW(A3003)-2, 参照用!$J$12) + 1,参照用!$N$1:$P$50,2,0)
)</f>
        <v>悪化サイン</v>
      </c>
      <c r="F3003" t="str">
        <f xml:space="preserve">
IF(A3003="","",
VLOOKUP(MOD(ROW(A3003)-2, 参照用!$J$12) + 1,参照用!$N$1:$P$50,3,0)
)</f>
        <v>人間不信</v>
      </c>
      <c r="G3003">
        <f xml:space="preserve">
IF(A3003="","",
IFERROR(
INDEX(中間シート!$B:$CB,
MATCH(A3003&amp;B3003,中間シート!$A$1:$A$149,0),
MATCH(F3003,中間シート!$B$2:$CB$2,0)
),
"")
)</f>
        <v>0</v>
      </c>
      <c r="H3003">
        <f t="shared" si="138"/>
        <v>0</v>
      </c>
      <c r="I3003" t="str">
        <f t="shared" si="139"/>
        <v/>
      </c>
      <c r="J3003" t="str">
        <f xml:space="preserve">
_xlfn.SWITCH(E3003,
"良好サイン",H3003*VLOOKUP(F3003,参照用!$P$2:$Q$55,2,0),
"注意サイン",H3003*VLOOKUP(F3003,参照用!$P$2:$Q$55,2,0),
""
)</f>
        <v/>
      </c>
      <c r="K3003" s="20">
        <f t="shared" si="140"/>
        <v>60</v>
      </c>
    </row>
    <row r="3004" spans="1:11" x14ac:dyDescent="0.2">
      <c r="A3004" s="8">
        <f>IF(INDEX(中間シート!B$1:B$149,QUOTIENT(ROW(A3004)-2, 参照用!$J$12) + 3,1)&gt;0,
INDEX(中間シート!B$1:B$149,QUOTIENT(ROW(A3004)-2, 参照用!$J$12) + 3,1),
"")</f>
        <v>46051</v>
      </c>
      <c r="B3004" s="8" t="str">
        <f>IF(INDEX(中間シート!D$1:D$149,QUOTIENT(ROW(B3004)-2, 参照用!$J$12) + 3,1)&gt;0,
INDEX(中間シート!D$1:D$149,QUOTIENT(ROW(B3004)-2, 参照用!$J$12) + 3,1),
"")</f>
        <v>昼</v>
      </c>
      <c r="C3004" s="8" t="str">
        <f>INDEX(中間シート!$A$1:$AZ$149,MATCH(A3004&amp;B3004,中間シート!$A$1:$A$149,0),MATCH(C$1,中間シート!$A$2:$AZ$2,0))</f>
        <v/>
      </c>
      <c r="D3004" s="8" t="str">
        <f>INDEX(中間シート!$A$1:$AZ$149,MATCH($A3004&amp;$B3004,中間シート!$A$1:$A$149,0),MATCH(D$1,中間シート!$A$2:$AZ$2,0))</f>
        <v/>
      </c>
      <c r="E3004" t="str">
        <f>IF(
A3004="","",
VLOOKUP(MOD(ROW(A3004)-2, 参照用!$J$12) + 1,参照用!$N$1:$P$50,2,0)
)</f>
        <v>悪化サイン</v>
      </c>
      <c r="F3004" t="str">
        <f xml:space="preserve">
IF(A3004="","",
VLOOKUP(MOD(ROW(A3004)-2, 参照用!$J$12) + 1,参照用!$N$1:$P$50,3,0)
)</f>
        <v>破壊衝動</v>
      </c>
      <c r="G3004">
        <f xml:space="preserve">
IF(A3004="","",
IFERROR(
INDEX(中間シート!$B:$CB,
MATCH(A3004&amp;B3004,中間シート!$A$1:$A$149,0),
MATCH(F3004,中間シート!$B$2:$CB$2,0)
),
"")
)</f>
        <v>0</v>
      </c>
      <c r="H3004">
        <f t="shared" si="138"/>
        <v>0</v>
      </c>
      <c r="I3004" t="str">
        <f t="shared" si="139"/>
        <v/>
      </c>
      <c r="J3004" t="str">
        <f xml:space="preserve">
_xlfn.SWITCH(E3004,
"良好サイン",H3004*VLOOKUP(F3004,参照用!$P$2:$Q$55,2,0),
"注意サイン",H3004*VLOOKUP(F3004,参照用!$P$2:$Q$55,2,0),
""
)</f>
        <v/>
      </c>
      <c r="K3004" s="20">
        <f t="shared" si="140"/>
        <v>60</v>
      </c>
    </row>
    <row r="3005" spans="1:11" x14ac:dyDescent="0.2">
      <c r="A3005" s="8">
        <f>IF(INDEX(中間シート!B$1:B$149,QUOTIENT(ROW(A3005)-2, 参照用!$J$12) + 3,1)&gt;0,
INDEX(中間シート!B$1:B$149,QUOTIENT(ROW(A3005)-2, 参照用!$J$12) + 3,1),
"")</f>
        <v>46051</v>
      </c>
      <c r="B3005" s="8" t="str">
        <f>IF(INDEX(中間シート!D$1:D$149,QUOTIENT(ROW(B3005)-2, 参照用!$J$12) + 3,1)&gt;0,
INDEX(中間シート!D$1:D$149,QUOTIENT(ROW(B3005)-2, 参照用!$J$12) + 3,1),
"")</f>
        <v>昼</v>
      </c>
      <c r="C3005" s="8" t="str">
        <f>INDEX(中間シート!$A$1:$AZ$149,MATCH(A3005&amp;B3005,中間シート!$A$1:$A$149,0),MATCH(C$1,中間シート!$A$2:$AZ$2,0))</f>
        <v/>
      </c>
      <c r="D3005" s="8" t="str">
        <f>INDEX(中間シート!$A$1:$AZ$149,MATCH($A3005&amp;$B3005,中間シート!$A$1:$A$149,0),MATCH(D$1,中間シート!$A$2:$AZ$2,0))</f>
        <v/>
      </c>
      <c r="E3005" t="str">
        <f>IF(
A3005="","",
VLOOKUP(MOD(ROW(A3005)-2, 参照用!$J$12) + 1,参照用!$N$1:$P$50,2,0)
)</f>
        <v>リカバリー</v>
      </c>
      <c r="F3005" t="str">
        <f xml:space="preserve">
IF(A3005="","",
VLOOKUP(MOD(ROW(A3005)-2, 参照用!$J$12) + 1,参照用!$N$1:$P$50,3,0)
)</f>
        <v>ストレッチ</v>
      </c>
      <c r="G3005">
        <f xml:space="preserve">
IF(A3005="","",
IFERROR(
INDEX(中間シート!$B:$CB,
MATCH(A3005&amp;B3005,中間シート!$A$1:$A$149,0),
MATCH(F3005,中間シート!$B$2:$CB$2,0)
),
"")
)</f>
        <v>0</v>
      </c>
      <c r="H3005">
        <f t="shared" si="138"/>
        <v>0</v>
      </c>
      <c r="I3005" t="str">
        <f t="shared" si="139"/>
        <v/>
      </c>
      <c r="J3005" t="str">
        <f xml:space="preserve">
_xlfn.SWITCH(E3005,
"良好サイン",H3005*VLOOKUP(F3005,参照用!$P$2:$Q$55,2,0),
"注意サイン",H3005*VLOOKUP(F3005,参照用!$P$2:$Q$55,2,0),
""
)</f>
        <v/>
      </c>
      <c r="K3005" s="20">
        <f t="shared" si="140"/>
        <v>60</v>
      </c>
    </row>
    <row r="3006" spans="1:11" x14ac:dyDescent="0.2">
      <c r="A3006" s="8">
        <f>IF(INDEX(中間シート!B$1:B$149,QUOTIENT(ROW(A3006)-2, 参照用!$J$12) + 3,1)&gt;0,
INDEX(中間シート!B$1:B$149,QUOTIENT(ROW(A3006)-2, 参照用!$J$12) + 3,1),
"")</f>
        <v>46051</v>
      </c>
      <c r="B3006" s="8" t="str">
        <f>IF(INDEX(中間シート!D$1:D$149,QUOTIENT(ROW(B3006)-2, 参照用!$J$12) + 3,1)&gt;0,
INDEX(中間シート!D$1:D$149,QUOTIENT(ROW(B3006)-2, 参照用!$J$12) + 3,1),
"")</f>
        <v>昼</v>
      </c>
      <c r="C3006" s="8" t="str">
        <f>INDEX(中間シート!$A$1:$AZ$149,MATCH(A3006&amp;B3006,中間シート!$A$1:$A$149,0),MATCH(C$1,中間シート!$A$2:$AZ$2,0))</f>
        <v/>
      </c>
      <c r="D3006" s="8" t="str">
        <f>INDEX(中間シート!$A$1:$AZ$149,MATCH($A3006&amp;$B3006,中間シート!$A$1:$A$149,0),MATCH(D$1,中間シート!$A$2:$AZ$2,0))</f>
        <v/>
      </c>
      <c r="E3006" t="str">
        <f>IF(
A3006="","",
VLOOKUP(MOD(ROW(A3006)-2, 参照用!$J$12) + 1,参照用!$N$1:$P$50,2,0)
)</f>
        <v>リカバリー</v>
      </c>
      <c r="F3006" t="str">
        <f xml:space="preserve">
IF(A3006="","",
VLOOKUP(MOD(ROW(A3006)-2, 参照用!$J$12) + 1,参照用!$N$1:$P$50,3,0)
)</f>
        <v>仮眠</v>
      </c>
      <c r="G3006">
        <f xml:space="preserve">
IF(A3006="","",
IFERROR(
INDEX(中間シート!$B:$CB,
MATCH(A3006&amp;B3006,中間シート!$A$1:$A$149,0),
MATCH(F3006,中間シート!$B$2:$CB$2,0)
),
"")
)</f>
        <v>0</v>
      </c>
      <c r="H3006">
        <f t="shared" si="138"/>
        <v>0</v>
      </c>
      <c r="I3006" t="str">
        <f t="shared" si="139"/>
        <v/>
      </c>
      <c r="J3006" t="str">
        <f xml:space="preserve">
_xlfn.SWITCH(E3006,
"良好サイン",H3006*VLOOKUP(F3006,参照用!$P$2:$Q$55,2,0),
"注意サイン",H3006*VLOOKUP(F3006,参照用!$P$2:$Q$55,2,0),
""
)</f>
        <v/>
      </c>
      <c r="K3006" s="20">
        <f t="shared" si="140"/>
        <v>60</v>
      </c>
    </row>
    <row r="3007" spans="1:11" x14ac:dyDescent="0.2">
      <c r="A3007" s="8">
        <f>IF(INDEX(中間シート!B$1:B$149,QUOTIENT(ROW(A3007)-2, 参照用!$J$12) + 3,1)&gt;0,
INDEX(中間シート!B$1:B$149,QUOTIENT(ROW(A3007)-2, 参照用!$J$12) + 3,1),
"")</f>
        <v>46051</v>
      </c>
      <c r="B3007" s="8" t="str">
        <f>IF(INDEX(中間シート!D$1:D$149,QUOTIENT(ROW(B3007)-2, 参照用!$J$12) + 3,1)&gt;0,
INDEX(中間シート!D$1:D$149,QUOTIENT(ROW(B3007)-2, 参照用!$J$12) + 3,1),
"")</f>
        <v>昼</v>
      </c>
      <c r="C3007" s="8" t="str">
        <f>INDEX(中間シート!$A$1:$AZ$149,MATCH(A3007&amp;B3007,中間シート!$A$1:$A$149,0),MATCH(C$1,中間シート!$A$2:$AZ$2,0))</f>
        <v/>
      </c>
      <c r="D3007" s="8" t="str">
        <f>INDEX(中間シート!$A$1:$AZ$149,MATCH($A3007&amp;$B3007,中間シート!$A$1:$A$149,0),MATCH(D$1,中間シート!$A$2:$AZ$2,0))</f>
        <v/>
      </c>
      <c r="E3007" t="str">
        <f>IF(
A3007="","",
VLOOKUP(MOD(ROW(A3007)-2, 参照用!$J$12) + 1,参照用!$N$1:$P$50,2,0)
)</f>
        <v>リカバリー</v>
      </c>
      <c r="F3007" t="str">
        <f xml:space="preserve">
IF(A3007="","",
VLOOKUP(MOD(ROW(A3007)-2, 参照用!$J$12) + 1,参照用!$N$1:$P$50,3,0)
)</f>
        <v>音楽</v>
      </c>
      <c r="G3007">
        <f xml:space="preserve">
IF(A3007="","",
IFERROR(
INDEX(中間シート!$B:$CB,
MATCH(A3007&amp;B3007,中間シート!$A$1:$A$149,0),
MATCH(F3007,中間シート!$B$2:$CB$2,0)
),
"")
)</f>
        <v>0</v>
      </c>
      <c r="H3007">
        <f t="shared" si="138"/>
        <v>0</v>
      </c>
      <c r="I3007" t="str">
        <f t="shared" si="139"/>
        <v/>
      </c>
      <c r="J3007" t="str">
        <f xml:space="preserve">
_xlfn.SWITCH(E3007,
"良好サイン",H3007*VLOOKUP(F3007,参照用!$P$2:$Q$55,2,0),
"注意サイン",H3007*VLOOKUP(F3007,参照用!$P$2:$Q$55,2,0),
""
)</f>
        <v/>
      </c>
      <c r="K3007" s="20">
        <f t="shared" si="140"/>
        <v>60</v>
      </c>
    </row>
    <row r="3008" spans="1:11" x14ac:dyDescent="0.2">
      <c r="A3008" s="8">
        <f>IF(INDEX(中間シート!B$1:B$149,QUOTIENT(ROW(A3008)-2, 参照用!$J$12) + 3,1)&gt;0,
INDEX(中間シート!B$1:B$149,QUOTIENT(ROW(A3008)-2, 参照用!$J$12) + 3,1),
"")</f>
        <v>46051</v>
      </c>
      <c r="B3008" s="8" t="str">
        <f>IF(INDEX(中間シート!D$1:D$149,QUOTIENT(ROW(B3008)-2, 参照用!$J$12) + 3,1)&gt;0,
INDEX(中間シート!D$1:D$149,QUOTIENT(ROW(B3008)-2, 参照用!$J$12) + 3,1),
"")</f>
        <v>昼</v>
      </c>
      <c r="C3008" s="8" t="str">
        <f>INDEX(中間シート!$A$1:$AZ$149,MATCH(A3008&amp;B3008,中間シート!$A$1:$A$149,0),MATCH(C$1,中間シート!$A$2:$AZ$2,0))</f>
        <v/>
      </c>
      <c r="D3008" s="8" t="str">
        <f>INDEX(中間シート!$A$1:$AZ$149,MATCH($A3008&amp;$B3008,中間シート!$A$1:$A$149,0),MATCH(D$1,中間シート!$A$2:$AZ$2,0))</f>
        <v/>
      </c>
      <c r="E3008" t="str">
        <f>IF(
A3008="","",
VLOOKUP(MOD(ROW(A3008)-2, 参照用!$J$12) + 1,参照用!$N$1:$P$50,2,0)
)</f>
        <v>リカバリー</v>
      </c>
      <c r="F3008" t="str">
        <f xml:space="preserve">
IF(A3008="","",
VLOOKUP(MOD(ROW(A3008)-2, 参照用!$J$12) + 1,参照用!$N$1:$P$50,3,0)
)</f>
        <v>頓服</v>
      </c>
      <c r="G3008">
        <f xml:space="preserve">
IF(A3008="","",
IFERROR(
INDEX(中間シート!$B:$CB,
MATCH(A3008&amp;B3008,中間シート!$A$1:$A$149,0),
MATCH(F3008,中間シート!$B$2:$CB$2,0)
),
"")
)</f>
        <v>0</v>
      </c>
      <c r="H3008">
        <f t="shared" si="138"/>
        <v>0</v>
      </c>
      <c r="I3008" t="str">
        <f t="shared" si="139"/>
        <v/>
      </c>
      <c r="J3008" t="str">
        <f xml:space="preserve">
_xlfn.SWITCH(E3008,
"良好サイン",H3008*VLOOKUP(F3008,参照用!$P$2:$Q$55,2,0),
"注意サイン",H3008*VLOOKUP(F3008,参照用!$P$2:$Q$55,2,0),
""
)</f>
        <v/>
      </c>
      <c r="K3008" s="20">
        <f t="shared" si="140"/>
        <v>60</v>
      </c>
    </row>
    <row r="3009" spans="1:11" x14ac:dyDescent="0.2">
      <c r="A3009" s="8">
        <f>IF(INDEX(中間シート!B$1:B$149,QUOTIENT(ROW(A3009)-2, 参照用!$J$12) + 3,1)&gt;0,
INDEX(中間シート!B$1:B$149,QUOTIENT(ROW(A3009)-2, 参照用!$J$12) + 3,1),
"")</f>
        <v>46051</v>
      </c>
      <c r="B3009" s="8" t="str">
        <f>IF(INDEX(中間シート!D$1:D$149,QUOTIENT(ROW(B3009)-2, 参照用!$J$12) + 3,1)&gt;0,
INDEX(中間シート!D$1:D$149,QUOTIENT(ROW(B3009)-2, 参照用!$J$12) + 3,1),
"")</f>
        <v>昼</v>
      </c>
      <c r="C3009" s="8" t="str">
        <f>INDEX(中間シート!$A$1:$AZ$149,MATCH(A3009&amp;B3009,中間シート!$A$1:$A$149,0),MATCH(C$1,中間シート!$A$2:$AZ$2,0))</f>
        <v/>
      </c>
      <c r="D3009" s="8" t="str">
        <f>INDEX(中間シート!$A$1:$AZ$149,MATCH($A3009&amp;$B3009,中間シート!$A$1:$A$149,0),MATCH(D$1,中間シート!$A$2:$AZ$2,0))</f>
        <v/>
      </c>
      <c r="E3009" t="str">
        <f>IF(
A3009="","",
VLOOKUP(MOD(ROW(A3009)-2, 参照用!$J$12) + 1,参照用!$N$1:$P$50,2,0)
)</f>
        <v>リカバリー</v>
      </c>
      <c r="F3009" t="str">
        <f xml:space="preserve">
IF(A3009="","",
VLOOKUP(MOD(ROW(A3009)-2, 参照用!$J$12) + 1,参照用!$N$1:$P$50,3,0)
)</f>
        <v>散歩</v>
      </c>
      <c r="G3009">
        <f xml:space="preserve">
IF(A3009="","",
IFERROR(
INDEX(中間シート!$B:$CB,
MATCH(A3009&amp;B3009,中間シート!$A$1:$A$149,0),
MATCH(F3009,中間シート!$B$2:$CB$2,0)
),
"")
)</f>
        <v>0</v>
      </c>
      <c r="H3009">
        <f t="shared" si="138"/>
        <v>0</v>
      </c>
      <c r="I3009" t="str">
        <f t="shared" si="139"/>
        <v/>
      </c>
      <c r="J3009" t="str">
        <f xml:space="preserve">
_xlfn.SWITCH(E3009,
"良好サイン",H3009*VLOOKUP(F3009,参照用!$P$2:$Q$55,2,0),
"注意サイン",H3009*VLOOKUP(F3009,参照用!$P$2:$Q$55,2,0),
""
)</f>
        <v/>
      </c>
      <c r="K3009" s="20">
        <f t="shared" si="140"/>
        <v>60</v>
      </c>
    </row>
    <row r="3010" spans="1:11" x14ac:dyDescent="0.2">
      <c r="A3010" s="8">
        <f>IF(INDEX(中間シート!B$1:B$149,QUOTIENT(ROW(A3010)-2, 参照用!$J$12) + 3,1)&gt;0,
INDEX(中間シート!B$1:B$149,QUOTIENT(ROW(A3010)-2, 参照用!$J$12) + 3,1),
"")</f>
        <v>46051</v>
      </c>
      <c r="B3010" s="8" t="str">
        <f>IF(INDEX(中間シート!D$1:D$149,QUOTIENT(ROW(B3010)-2, 参照用!$J$12) + 3,1)&gt;0,
INDEX(中間シート!D$1:D$149,QUOTIENT(ROW(B3010)-2, 参照用!$J$12) + 3,1),
"")</f>
        <v>昼</v>
      </c>
      <c r="C3010" s="8" t="str">
        <f>INDEX(中間シート!$A$1:$AZ$149,MATCH(A3010&amp;B3010,中間シート!$A$1:$A$149,0),MATCH(C$1,中間シート!$A$2:$AZ$2,0))</f>
        <v/>
      </c>
      <c r="D3010" s="8" t="str">
        <f>INDEX(中間シート!$A$1:$AZ$149,MATCH($A3010&amp;$B3010,中間シート!$A$1:$A$149,0),MATCH(D$1,中間シート!$A$2:$AZ$2,0))</f>
        <v/>
      </c>
      <c r="E3010" t="str">
        <f>IF(
A3010="","",
VLOOKUP(MOD(ROW(A3010)-2, 参照用!$J$12) + 1,参照用!$N$1:$P$50,2,0)
)</f>
        <v>服薬</v>
      </c>
      <c r="F3010" t="str">
        <f xml:space="preserve">
IF(A3010="","",
VLOOKUP(MOD(ROW(A3010)-2, 参照用!$J$12) + 1,参照用!$N$1:$P$50,3,0)
)</f>
        <v>いつもの薬</v>
      </c>
      <c r="G3010">
        <f xml:space="preserve">
IF(A3010="","",
IFERROR(
INDEX(中間シート!$B:$CB,
MATCH(A3010&amp;B3010,中間シート!$A$1:$A$149,0),
MATCH(F3010,中間シート!$B$2:$CB$2,0)
),
"")
)</f>
        <v>0</v>
      </c>
      <c r="H3010">
        <f t="shared" si="138"/>
        <v>0</v>
      </c>
      <c r="I3010" t="str">
        <f t="shared" si="139"/>
        <v/>
      </c>
      <c r="J3010" t="str">
        <f xml:space="preserve">
_xlfn.SWITCH(E3010,
"良好サイン",H3010*VLOOKUP(F3010,参照用!$P$2:$Q$55,2,0),
"注意サイン",H3010*VLOOKUP(F3010,参照用!$P$2:$Q$55,2,0),
""
)</f>
        <v/>
      </c>
      <c r="K3010" s="20">
        <f t="shared" si="140"/>
        <v>60</v>
      </c>
    </row>
    <row r="3011" spans="1:11" x14ac:dyDescent="0.2">
      <c r="A3011" s="8">
        <f>IF(INDEX(中間シート!B$1:B$149,QUOTIENT(ROW(A3011)-2, 参照用!$J$12) + 3,1)&gt;0,
INDEX(中間シート!B$1:B$149,QUOTIENT(ROW(A3011)-2, 参照用!$J$12) + 3,1),
"")</f>
        <v>46051</v>
      </c>
      <c r="B3011" s="8" t="str">
        <f>IF(INDEX(中間シート!D$1:D$149,QUOTIENT(ROW(B3011)-2, 参照用!$J$12) + 3,1)&gt;0,
INDEX(中間シート!D$1:D$149,QUOTIENT(ROW(B3011)-2, 参照用!$J$12) + 3,1),
"")</f>
        <v>昼</v>
      </c>
      <c r="C3011" s="8" t="str">
        <f>INDEX(中間シート!$A$1:$AZ$149,MATCH(A3011&amp;B3011,中間シート!$A$1:$A$149,0),MATCH(C$1,中間シート!$A$2:$AZ$2,0))</f>
        <v/>
      </c>
      <c r="D3011" s="8" t="str">
        <f>INDEX(中間シート!$A$1:$AZ$149,MATCH($A3011&amp;$B3011,中間シート!$A$1:$A$149,0),MATCH(D$1,中間シート!$A$2:$AZ$2,0))</f>
        <v/>
      </c>
      <c r="E3011" t="str">
        <f>IF(
A3011="","",
VLOOKUP(MOD(ROW(A3011)-2, 参照用!$J$12) + 1,参照用!$N$1:$P$50,2,0)
)</f>
        <v>備考</v>
      </c>
      <c r="F3011" t="str">
        <f xml:space="preserve">
IF(A3011="","",
VLOOKUP(MOD(ROW(A3011)-2, 参照用!$J$12) + 1,参照用!$N$1:$P$50,3,0)
)</f>
        <v>コメント</v>
      </c>
      <c r="G3011" t="str">
        <f xml:space="preserve">
IF(A3011="","",
IFERROR(
INDEX(中間シート!$B:$CB,
MATCH(A3011&amp;B3011,中間シート!$A$1:$A$149,0),
MATCH(F3011,中間シート!$B$2:$CB$2,0)
),
"")
)</f>
        <v/>
      </c>
      <c r="H3011" t="str">
        <f t="shared" ref="H3011:H3074" si="141">IFERROR(IF(VALUE(G3011)&gt;100,"",VALUE(G3011)),"")</f>
        <v/>
      </c>
      <c r="I3011" t="str">
        <f t="shared" ref="I3011:I3074" si="142">IF(H3011="",G3011,"")</f>
        <v/>
      </c>
      <c r="J3011" t="str">
        <f xml:space="preserve">
_xlfn.SWITCH(E3011,
"良好サイン",H3011*VLOOKUP(F3011,参照用!$P$2:$Q$55,2,0),
"注意サイン",H3011*VLOOKUP(F3011,参照用!$P$2:$Q$55,2,0),
""
)</f>
        <v/>
      </c>
      <c r="K3011" s="20">
        <f t="shared" ref="K3011:K3074" si="143">IFERROR(IF(A3011="","",(60+SUMIFS($J$1:$J$3999,$A$1:$A$3999,A3011,$B$1:$B$3999,B3011)))
/
(1+SUMIFS(H:H,A:A,A3011,B:B,B3011,E:E,"悪化サイン")),"")</f>
        <v>60</v>
      </c>
    </row>
    <row r="3012" spans="1:11" x14ac:dyDescent="0.2">
      <c r="A3012" s="8">
        <f>IF(INDEX(中間シート!B$1:B$149,QUOTIENT(ROW(A3012)-2, 参照用!$J$12) + 3,1)&gt;0,
INDEX(中間シート!B$1:B$149,QUOTIENT(ROW(A3012)-2, 参照用!$J$12) + 3,1),
"")</f>
        <v>46051</v>
      </c>
      <c r="B3012" s="8" t="str">
        <f>IF(INDEX(中間シート!D$1:D$149,QUOTIENT(ROW(B3012)-2, 参照用!$J$12) + 3,1)&gt;0,
INDEX(中間シート!D$1:D$149,QUOTIENT(ROW(B3012)-2, 参照用!$J$12) + 3,1),
"")</f>
        <v>夜</v>
      </c>
      <c r="C3012" s="8" t="str">
        <f>INDEX(中間シート!$A$1:$AZ$149,MATCH(A3012&amp;B3012,中間シート!$A$1:$A$149,0),MATCH(C$1,中間シート!$A$2:$AZ$2,0))</f>
        <v/>
      </c>
      <c r="D3012" s="8" t="str">
        <f>INDEX(中間シート!$A$1:$AZ$149,MATCH($A3012&amp;$B3012,中間シート!$A$1:$A$149,0),MATCH(D$1,中間シート!$A$2:$AZ$2,0))</f>
        <v/>
      </c>
      <c r="E3012" t="str">
        <f>IF(
A3012="","",
VLOOKUP(MOD(ROW(A3012)-2, 参照用!$J$12) + 1,参照用!$N$1:$P$50,2,0)
)</f>
        <v>日付</v>
      </c>
      <c r="F3012" t="str">
        <f xml:space="preserve">
IF(A3012="","",
VLOOKUP(MOD(ROW(A3012)-2, 参照用!$J$12) + 1,参照用!$N$1:$P$50,3,0)
)</f>
        <v>日付</v>
      </c>
      <c r="G3012">
        <f xml:space="preserve">
IF(A3012="","",
IFERROR(
INDEX(中間シート!$B:$CB,
MATCH(A3012&amp;B3012,中間シート!$A$1:$A$149,0),
MATCH(F3012,中間シート!$B$2:$CB$2,0)
),
"")
)</f>
        <v>46051</v>
      </c>
      <c r="H3012" t="str">
        <f t="shared" si="141"/>
        <v/>
      </c>
      <c r="I3012">
        <f t="shared" si="142"/>
        <v>46051</v>
      </c>
      <c r="J3012" t="str">
        <f xml:space="preserve">
_xlfn.SWITCH(E3012,
"良好サイン",H3012*VLOOKUP(F3012,参照用!$P$2:$Q$55,2,0),
"注意サイン",H3012*VLOOKUP(F3012,参照用!$P$2:$Q$55,2,0),
""
)</f>
        <v/>
      </c>
      <c r="K3012" s="20">
        <f t="shared" si="143"/>
        <v>60</v>
      </c>
    </row>
    <row r="3013" spans="1:11" x14ac:dyDescent="0.2">
      <c r="A3013" s="8">
        <f>IF(INDEX(中間シート!B$1:B$149,QUOTIENT(ROW(A3013)-2, 参照用!$J$12) + 3,1)&gt;0,
INDEX(中間シート!B$1:B$149,QUOTIENT(ROW(A3013)-2, 参照用!$J$12) + 3,1),
"")</f>
        <v>46051</v>
      </c>
      <c r="B3013" s="8" t="str">
        <f>IF(INDEX(中間シート!D$1:D$149,QUOTIENT(ROW(B3013)-2, 参照用!$J$12) + 3,1)&gt;0,
INDEX(中間シート!D$1:D$149,QUOTIENT(ROW(B3013)-2, 参照用!$J$12) + 3,1),
"")</f>
        <v>夜</v>
      </c>
      <c r="C3013" s="8" t="str">
        <f>INDEX(中間シート!$A$1:$AZ$149,MATCH(A3013&amp;B3013,中間シート!$A$1:$A$149,0),MATCH(C$1,中間シート!$A$2:$AZ$2,0))</f>
        <v/>
      </c>
      <c r="D3013" s="8" t="str">
        <f>INDEX(中間シート!$A$1:$AZ$149,MATCH($A3013&amp;$B3013,中間シート!$A$1:$A$149,0),MATCH(D$1,中間シート!$A$2:$AZ$2,0))</f>
        <v/>
      </c>
      <c r="E3013" t="str">
        <f>IF(
A3013="","",
VLOOKUP(MOD(ROW(A3013)-2, 参照用!$J$12) + 1,参照用!$N$1:$P$50,2,0)
)</f>
        <v>曜日</v>
      </c>
      <c r="F3013" t="str">
        <f xml:space="preserve">
IF(A3013="","",
VLOOKUP(MOD(ROW(A3013)-2, 参照用!$J$12) + 1,参照用!$N$1:$P$50,3,0)
)</f>
        <v>曜日</v>
      </c>
      <c r="G3013" t="str">
        <f xml:space="preserve">
IF(A3013="","",
IFERROR(
INDEX(中間シート!$B:$CB,
MATCH(A3013&amp;B3013,中間シート!$A$1:$A$149,0),
MATCH(F3013,中間シート!$B$2:$CB$2,0)
),
"")
)</f>
        <v>木</v>
      </c>
      <c r="H3013" t="str">
        <f t="shared" si="141"/>
        <v/>
      </c>
      <c r="I3013" t="str">
        <f t="shared" si="142"/>
        <v>木</v>
      </c>
      <c r="J3013" t="str">
        <f xml:space="preserve">
_xlfn.SWITCH(E3013,
"良好サイン",H3013*VLOOKUP(F3013,参照用!$P$2:$Q$55,2,0),
"注意サイン",H3013*VLOOKUP(F3013,参照用!$P$2:$Q$55,2,0),
""
)</f>
        <v/>
      </c>
      <c r="K3013" s="20">
        <f t="shared" si="143"/>
        <v>60</v>
      </c>
    </row>
    <row r="3014" spans="1:11" x14ac:dyDescent="0.2">
      <c r="A3014" s="8">
        <f>IF(INDEX(中間シート!B$1:B$149,QUOTIENT(ROW(A3014)-2, 参照用!$J$12) + 3,1)&gt;0,
INDEX(中間シート!B$1:B$149,QUOTIENT(ROW(A3014)-2, 参照用!$J$12) + 3,1),
"")</f>
        <v>46051</v>
      </c>
      <c r="B3014" s="8" t="str">
        <f>IF(INDEX(中間シート!D$1:D$149,QUOTIENT(ROW(B3014)-2, 参照用!$J$12) + 3,1)&gt;0,
INDEX(中間シート!D$1:D$149,QUOTIENT(ROW(B3014)-2, 参照用!$J$12) + 3,1),
"")</f>
        <v>夜</v>
      </c>
      <c r="C3014" s="8" t="str">
        <f>INDEX(中間シート!$A$1:$AZ$149,MATCH(A3014&amp;B3014,中間シート!$A$1:$A$149,0),MATCH(C$1,中間シート!$A$2:$AZ$2,0))</f>
        <v/>
      </c>
      <c r="D3014" s="8" t="str">
        <f>INDEX(中間シート!$A$1:$AZ$149,MATCH($A3014&amp;$B3014,中間シート!$A$1:$A$149,0),MATCH(D$1,中間シート!$A$2:$AZ$2,0))</f>
        <v/>
      </c>
      <c r="E3014" t="str">
        <f>IF(
A3014="","",
VLOOKUP(MOD(ROW(A3014)-2, 参照用!$J$12) + 1,参照用!$N$1:$P$50,2,0)
)</f>
        <v>時間帯</v>
      </c>
      <c r="F3014" t="str">
        <f xml:space="preserve">
IF(A3014="","",
VLOOKUP(MOD(ROW(A3014)-2, 参照用!$J$12) + 1,参照用!$N$1:$P$50,3,0)
)</f>
        <v>時間帯</v>
      </c>
      <c r="G3014" t="str">
        <f xml:space="preserve">
IF(A3014="","",
IFERROR(
INDEX(中間シート!$B:$CB,
MATCH(A3014&amp;B3014,中間シート!$A$1:$A$149,0),
MATCH(F3014,中間シート!$B$2:$CB$2,0)
),
"")
)</f>
        <v>夜</v>
      </c>
      <c r="H3014" t="str">
        <f t="shared" si="141"/>
        <v/>
      </c>
      <c r="I3014" t="str">
        <f t="shared" si="142"/>
        <v>夜</v>
      </c>
      <c r="J3014" t="str">
        <f xml:space="preserve">
_xlfn.SWITCH(E3014,
"良好サイン",H3014*VLOOKUP(F3014,参照用!$P$2:$Q$55,2,0),
"注意サイン",H3014*VLOOKUP(F3014,参照用!$P$2:$Q$55,2,0),
""
)</f>
        <v/>
      </c>
      <c r="K3014" s="20">
        <f t="shared" si="143"/>
        <v>60</v>
      </c>
    </row>
    <row r="3015" spans="1:11" x14ac:dyDescent="0.2">
      <c r="A3015" s="8">
        <f>IF(INDEX(中間シート!B$1:B$149,QUOTIENT(ROW(A3015)-2, 参照用!$J$12) + 3,1)&gt;0,
INDEX(中間シート!B$1:B$149,QUOTIENT(ROW(A3015)-2, 参照用!$J$12) + 3,1),
"")</f>
        <v>46051</v>
      </c>
      <c r="B3015" s="8" t="str">
        <f>IF(INDEX(中間シート!D$1:D$149,QUOTIENT(ROW(B3015)-2, 参照用!$J$12) + 3,1)&gt;0,
INDEX(中間シート!D$1:D$149,QUOTIENT(ROW(B3015)-2, 参照用!$J$12) + 3,1),
"")</f>
        <v>夜</v>
      </c>
      <c r="C3015" s="8" t="str">
        <f>INDEX(中間シート!$A$1:$AZ$149,MATCH(A3015&amp;B3015,中間シート!$A$1:$A$149,0),MATCH(C$1,中間シート!$A$2:$AZ$2,0))</f>
        <v/>
      </c>
      <c r="D3015" s="8" t="str">
        <f>INDEX(中間シート!$A$1:$AZ$149,MATCH($A3015&amp;$B3015,中間シート!$A$1:$A$149,0),MATCH(D$1,中間シート!$A$2:$AZ$2,0))</f>
        <v/>
      </c>
      <c r="E3015" t="str">
        <f>IF(
A3015="","",
VLOOKUP(MOD(ROW(A3015)-2, 参照用!$J$12) + 1,参照用!$N$1:$P$50,2,0)
)</f>
        <v>気候</v>
      </c>
      <c r="F3015" t="str">
        <f xml:space="preserve">
IF(A3015="","",
VLOOKUP(MOD(ROW(A3015)-2, 参照用!$J$12) + 1,参照用!$N$1:$P$50,3,0)
)</f>
        <v>天気</v>
      </c>
      <c r="G3015" t="str">
        <f xml:space="preserve">
IF(A3015="","",
IFERROR(
INDEX(中間シート!$B:$CB,
MATCH(A3015&amp;B3015,中間シート!$A$1:$A$149,0),
MATCH(F3015,中間シート!$B$2:$CB$2,0)
),
"")
)</f>
        <v/>
      </c>
      <c r="H3015" t="str">
        <f t="shared" si="141"/>
        <v/>
      </c>
      <c r="I3015" t="str">
        <f t="shared" si="142"/>
        <v/>
      </c>
      <c r="J3015" t="str">
        <f xml:space="preserve">
_xlfn.SWITCH(E3015,
"良好サイン",H3015*VLOOKUP(F3015,参照用!$P$2:$Q$55,2,0),
"注意サイン",H3015*VLOOKUP(F3015,参照用!$P$2:$Q$55,2,0),
""
)</f>
        <v/>
      </c>
      <c r="K3015" s="20">
        <f t="shared" si="143"/>
        <v>60</v>
      </c>
    </row>
    <row r="3016" spans="1:11" x14ac:dyDescent="0.2">
      <c r="A3016" s="8">
        <f>IF(INDEX(中間シート!B$1:B$149,QUOTIENT(ROW(A3016)-2, 参照用!$J$12) + 3,1)&gt;0,
INDEX(中間シート!B$1:B$149,QUOTIENT(ROW(A3016)-2, 参照用!$J$12) + 3,1),
"")</f>
        <v>46051</v>
      </c>
      <c r="B3016" s="8" t="str">
        <f>IF(INDEX(中間シート!D$1:D$149,QUOTIENT(ROW(B3016)-2, 参照用!$J$12) + 3,1)&gt;0,
INDEX(中間シート!D$1:D$149,QUOTIENT(ROW(B3016)-2, 参照用!$J$12) + 3,1),
"")</f>
        <v>夜</v>
      </c>
      <c r="C3016" s="8" t="str">
        <f>INDEX(中間シート!$A$1:$AZ$149,MATCH(A3016&amp;B3016,中間シート!$A$1:$A$149,0),MATCH(C$1,中間シート!$A$2:$AZ$2,0))</f>
        <v/>
      </c>
      <c r="D3016" s="8" t="str">
        <f>INDEX(中間シート!$A$1:$AZ$149,MATCH($A3016&amp;$B3016,中間シート!$A$1:$A$149,0),MATCH(D$1,中間シート!$A$2:$AZ$2,0))</f>
        <v/>
      </c>
      <c r="E3016" t="str">
        <f>IF(
A3016="","",
VLOOKUP(MOD(ROW(A3016)-2, 参照用!$J$12) + 1,参照用!$N$1:$P$50,2,0)
)</f>
        <v>気候</v>
      </c>
      <c r="F3016" t="str">
        <f xml:space="preserve">
IF(A3016="","",
VLOOKUP(MOD(ROW(A3016)-2, 参照用!$J$12) + 1,参照用!$N$1:$P$50,3,0)
)</f>
        <v>気温</v>
      </c>
      <c r="G3016" t="str">
        <f xml:space="preserve">
IF(A3016="","",
IFERROR(
INDEX(中間シート!$B:$CB,
MATCH(A3016&amp;B3016,中間シート!$A$1:$A$149,0),
MATCH(F3016,中間シート!$B$2:$CB$2,0)
),
"")
)</f>
        <v/>
      </c>
      <c r="H3016" t="str">
        <f t="shared" si="141"/>
        <v/>
      </c>
      <c r="I3016" t="str">
        <f t="shared" si="142"/>
        <v/>
      </c>
      <c r="J3016" t="str">
        <f xml:space="preserve">
_xlfn.SWITCH(E3016,
"良好サイン",H3016*VLOOKUP(F3016,参照用!$P$2:$Q$55,2,0),
"注意サイン",H3016*VLOOKUP(F3016,参照用!$P$2:$Q$55,2,0),
""
)</f>
        <v/>
      </c>
      <c r="K3016" s="20">
        <f t="shared" si="143"/>
        <v>60</v>
      </c>
    </row>
    <row r="3017" spans="1:11" x14ac:dyDescent="0.2">
      <c r="A3017" s="8">
        <f>IF(INDEX(中間シート!B$1:B$149,QUOTIENT(ROW(A3017)-2, 参照用!$J$12) + 3,1)&gt;0,
INDEX(中間シート!B$1:B$149,QUOTIENT(ROW(A3017)-2, 参照用!$J$12) + 3,1),
"")</f>
        <v>46051</v>
      </c>
      <c r="B3017" s="8" t="str">
        <f>IF(INDEX(中間シート!D$1:D$149,QUOTIENT(ROW(B3017)-2, 参照用!$J$12) + 3,1)&gt;0,
INDEX(中間シート!D$1:D$149,QUOTIENT(ROW(B3017)-2, 参照用!$J$12) + 3,1),
"")</f>
        <v>夜</v>
      </c>
      <c r="C3017" s="8" t="str">
        <f>INDEX(中間シート!$A$1:$AZ$149,MATCH(A3017&amp;B3017,中間シート!$A$1:$A$149,0),MATCH(C$1,中間シート!$A$2:$AZ$2,0))</f>
        <v/>
      </c>
      <c r="D3017" s="8" t="str">
        <f>INDEX(中間シート!$A$1:$AZ$149,MATCH($A3017&amp;$B3017,中間シート!$A$1:$A$149,0),MATCH(D$1,中間シート!$A$2:$AZ$2,0))</f>
        <v/>
      </c>
      <c r="E3017" t="str">
        <f>IF(
A3017="","",
VLOOKUP(MOD(ROW(A3017)-2, 参照用!$J$12) + 1,参照用!$N$1:$P$50,2,0)
)</f>
        <v>基礎指標</v>
      </c>
      <c r="F3017" t="str">
        <f xml:space="preserve">
IF(A3017="","",
VLOOKUP(MOD(ROW(A3017)-2, 参照用!$J$12) + 1,参照用!$N$1:$P$50,3,0)
)</f>
        <v>睡眠</v>
      </c>
      <c r="G3017">
        <f xml:space="preserve">
IF(A3017="","",
IFERROR(
INDEX(中間シート!$B:$CB,
MATCH(A3017&amp;B3017,中間シート!$A$1:$A$149,0),
MATCH(F3017,中間シート!$B$2:$CB$2,0)
),
"")
)</f>
        <v>0</v>
      </c>
      <c r="H3017">
        <f t="shared" si="141"/>
        <v>0</v>
      </c>
      <c r="I3017" t="str">
        <f t="shared" si="142"/>
        <v/>
      </c>
      <c r="J3017" t="str">
        <f xml:space="preserve">
_xlfn.SWITCH(E3017,
"良好サイン",H3017*VLOOKUP(F3017,参照用!$P$2:$Q$55,2,0),
"注意サイン",H3017*VLOOKUP(F3017,参照用!$P$2:$Q$55,2,0),
""
)</f>
        <v/>
      </c>
      <c r="K3017" s="20">
        <f t="shared" si="143"/>
        <v>60</v>
      </c>
    </row>
    <row r="3018" spans="1:11" x14ac:dyDescent="0.2">
      <c r="A3018" s="8">
        <f>IF(INDEX(中間シート!B$1:B$149,QUOTIENT(ROW(A3018)-2, 参照用!$J$12) + 3,1)&gt;0,
INDEX(中間シート!B$1:B$149,QUOTIENT(ROW(A3018)-2, 参照用!$J$12) + 3,1),
"")</f>
        <v>46051</v>
      </c>
      <c r="B3018" s="8" t="str">
        <f>IF(INDEX(中間シート!D$1:D$149,QUOTIENT(ROW(B3018)-2, 参照用!$J$12) + 3,1)&gt;0,
INDEX(中間シート!D$1:D$149,QUOTIENT(ROW(B3018)-2, 参照用!$J$12) + 3,1),
"")</f>
        <v>夜</v>
      </c>
      <c r="C3018" s="8" t="str">
        <f>INDEX(中間シート!$A$1:$AZ$149,MATCH(A3018&amp;B3018,中間シート!$A$1:$A$149,0),MATCH(C$1,中間シート!$A$2:$AZ$2,0))</f>
        <v/>
      </c>
      <c r="D3018" s="8" t="str">
        <f>INDEX(中間シート!$A$1:$AZ$149,MATCH($A3018&amp;$B3018,中間シート!$A$1:$A$149,0),MATCH(D$1,中間シート!$A$2:$AZ$2,0))</f>
        <v/>
      </c>
      <c r="E3018" t="str">
        <f>IF(
A3018="","",
VLOOKUP(MOD(ROW(A3018)-2, 参照用!$J$12) + 1,参照用!$N$1:$P$50,2,0)
)</f>
        <v>基礎指標</v>
      </c>
      <c r="F3018" t="str">
        <f xml:space="preserve">
IF(A3018="","",
VLOOKUP(MOD(ROW(A3018)-2, 参照用!$J$12) + 1,参照用!$N$1:$P$50,3,0)
)</f>
        <v>食事</v>
      </c>
      <c r="G3018">
        <f xml:space="preserve">
IF(A3018="","",
IFERROR(
INDEX(中間シート!$B:$CB,
MATCH(A3018&amp;B3018,中間シート!$A$1:$A$149,0),
MATCH(F3018,中間シート!$B$2:$CB$2,0)
),
"")
)</f>
        <v>0</v>
      </c>
      <c r="H3018">
        <f t="shared" si="141"/>
        <v>0</v>
      </c>
      <c r="I3018" t="str">
        <f t="shared" si="142"/>
        <v/>
      </c>
      <c r="J3018" t="str">
        <f xml:space="preserve">
_xlfn.SWITCH(E3018,
"良好サイン",H3018*VLOOKUP(F3018,参照用!$P$2:$Q$55,2,0),
"注意サイン",H3018*VLOOKUP(F3018,参照用!$P$2:$Q$55,2,0),
""
)</f>
        <v/>
      </c>
      <c r="K3018" s="20">
        <f t="shared" si="143"/>
        <v>60</v>
      </c>
    </row>
    <row r="3019" spans="1:11" x14ac:dyDescent="0.2">
      <c r="A3019" s="8">
        <f>IF(INDEX(中間シート!B$1:B$149,QUOTIENT(ROW(A3019)-2, 参照用!$J$12) + 3,1)&gt;0,
INDEX(中間シート!B$1:B$149,QUOTIENT(ROW(A3019)-2, 参照用!$J$12) + 3,1),
"")</f>
        <v>46051</v>
      </c>
      <c r="B3019" s="8" t="str">
        <f>IF(INDEX(中間シート!D$1:D$149,QUOTIENT(ROW(B3019)-2, 参照用!$J$12) + 3,1)&gt;0,
INDEX(中間シート!D$1:D$149,QUOTIENT(ROW(B3019)-2, 参照用!$J$12) + 3,1),
"")</f>
        <v>夜</v>
      </c>
      <c r="C3019" s="8" t="str">
        <f>INDEX(中間シート!$A$1:$AZ$149,MATCH(A3019&amp;B3019,中間シート!$A$1:$A$149,0),MATCH(C$1,中間シート!$A$2:$AZ$2,0))</f>
        <v/>
      </c>
      <c r="D3019" s="8" t="str">
        <f>INDEX(中間シート!$A$1:$AZ$149,MATCH($A3019&amp;$B3019,中間シート!$A$1:$A$149,0),MATCH(D$1,中間シート!$A$2:$AZ$2,0))</f>
        <v/>
      </c>
      <c r="E3019" t="str">
        <f>IF(
A3019="","",
VLOOKUP(MOD(ROW(A3019)-2, 参照用!$J$12) + 1,参照用!$N$1:$P$50,2,0)
)</f>
        <v>基礎指標</v>
      </c>
      <c r="F3019" t="str">
        <f xml:space="preserve">
IF(A3019="","",
VLOOKUP(MOD(ROW(A3019)-2, 参照用!$J$12) + 1,参照用!$N$1:$P$50,3,0)
)</f>
        <v>ストレス</v>
      </c>
      <c r="G3019">
        <f xml:space="preserve">
IF(A3019="","",
IFERROR(
INDEX(中間シート!$B:$CB,
MATCH(A3019&amp;B3019,中間シート!$A$1:$A$149,0),
MATCH(F3019,中間シート!$B$2:$CB$2,0)
),
"")
)</f>
        <v>0</v>
      </c>
      <c r="H3019">
        <f t="shared" si="141"/>
        <v>0</v>
      </c>
      <c r="I3019" t="str">
        <f t="shared" si="142"/>
        <v/>
      </c>
      <c r="J3019" t="str">
        <f xml:space="preserve">
_xlfn.SWITCH(E3019,
"良好サイン",H3019*VLOOKUP(F3019,参照用!$P$2:$Q$55,2,0),
"注意サイン",H3019*VLOOKUP(F3019,参照用!$P$2:$Q$55,2,0),
""
)</f>
        <v/>
      </c>
      <c r="K3019" s="20">
        <f t="shared" si="143"/>
        <v>60</v>
      </c>
    </row>
    <row r="3020" spans="1:11" x14ac:dyDescent="0.2">
      <c r="A3020" s="8">
        <f>IF(INDEX(中間シート!B$1:B$149,QUOTIENT(ROW(A3020)-2, 参照用!$J$12) + 3,1)&gt;0,
INDEX(中間シート!B$1:B$149,QUOTIENT(ROW(A3020)-2, 参照用!$J$12) + 3,1),
"")</f>
        <v>46051</v>
      </c>
      <c r="B3020" s="8" t="str">
        <f>IF(INDEX(中間シート!D$1:D$149,QUOTIENT(ROW(B3020)-2, 参照用!$J$12) + 3,1)&gt;0,
INDEX(中間シート!D$1:D$149,QUOTIENT(ROW(B3020)-2, 参照用!$J$12) + 3,1),
"")</f>
        <v>夜</v>
      </c>
      <c r="C3020" s="8" t="str">
        <f>INDEX(中間シート!$A$1:$AZ$149,MATCH(A3020&amp;B3020,中間シート!$A$1:$A$149,0),MATCH(C$1,中間シート!$A$2:$AZ$2,0))</f>
        <v/>
      </c>
      <c r="D3020" s="8" t="str">
        <f>INDEX(中間シート!$A$1:$AZ$149,MATCH($A3020&amp;$B3020,中間シート!$A$1:$A$149,0),MATCH(D$1,中間シート!$A$2:$AZ$2,0))</f>
        <v/>
      </c>
      <c r="E3020" t="str">
        <f>IF(
A3020="","",
VLOOKUP(MOD(ROW(A3020)-2, 参照用!$J$12) + 1,参照用!$N$1:$P$50,2,0)
)</f>
        <v>良好サイン</v>
      </c>
      <c r="F3020" t="str">
        <f xml:space="preserve">
IF(A3020="","",
VLOOKUP(MOD(ROW(A3020)-2, 参照用!$J$12) + 1,参照用!$N$1:$P$50,3,0)
)</f>
        <v>プラス思考</v>
      </c>
      <c r="G3020">
        <f xml:space="preserve">
IF(A3020="","",
IFERROR(
INDEX(中間シート!$B:$CB,
MATCH(A3020&amp;B3020,中間シート!$A$1:$A$149,0),
MATCH(F3020,中間シート!$B$2:$CB$2,0)
),
"")
)</f>
        <v>0</v>
      </c>
      <c r="H3020">
        <f t="shared" si="141"/>
        <v>0</v>
      </c>
      <c r="I3020" t="str">
        <f t="shared" si="142"/>
        <v/>
      </c>
      <c r="J3020">
        <f xml:space="preserve">
_xlfn.SWITCH(E3020,
"良好サイン",H3020*VLOOKUP(F3020,参照用!$P$2:$Q$55,2,0),
"注意サイン",H3020*VLOOKUP(F3020,参照用!$P$2:$Q$55,2,0),
""
)</f>
        <v>0</v>
      </c>
      <c r="K3020" s="20">
        <f t="shared" si="143"/>
        <v>60</v>
      </c>
    </row>
    <row r="3021" spans="1:11" x14ac:dyDescent="0.2">
      <c r="A3021" s="8">
        <f>IF(INDEX(中間シート!B$1:B$149,QUOTIENT(ROW(A3021)-2, 参照用!$J$12) + 3,1)&gt;0,
INDEX(中間シート!B$1:B$149,QUOTIENT(ROW(A3021)-2, 参照用!$J$12) + 3,1),
"")</f>
        <v>46051</v>
      </c>
      <c r="B3021" s="8" t="str">
        <f>IF(INDEX(中間シート!D$1:D$149,QUOTIENT(ROW(B3021)-2, 参照用!$J$12) + 3,1)&gt;0,
INDEX(中間シート!D$1:D$149,QUOTIENT(ROW(B3021)-2, 参照用!$J$12) + 3,1),
"")</f>
        <v>夜</v>
      </c>
      <c r="C3021" s="8" t="str">
        <f>INDEX(中間シート!$A$1:$AZ$149,MATCH(A3021&amp;B3021,中間シート!$A$1:$A$149,0),MATCH(C$1,中間シート!$A$2:$AZ$2,0))</f>
        <v/>
      </c>
      <c r="D3021" s="8" t="str">
        <f>INDEX(中間シート!$A$1:$AZ$149,MATCH($A3021&amp;$B3021,中間シート!$A$1:$A$149,0),MATCH(D$1,中間シート!$A$2:$AZ$2,0))</f>
        <v/>
      </c>
      <c r="E3021" t="str">
        <f>IF(
A3021="","",
VLOOKUP(MOD(ROW(A3021)-2, 参照用!$J$12) + 1,参照用!$N$1:$P$50,2,0)
)</f>
        <v>良好サイン</v>
      </c>
      <c r="F3021" t="str">
        <f xml:space="preserve">
IF(A3021="","",
VLOOKUP(MOD(ROW(A3021)-2, 参照用!$J$12) + 1,参照用!$N$1:$P$50,3,0)
)</f>
        <v>元気</v>
      </c>
      <c r="G3021">
        <f xml:space="preserve">
IF(A3021="","",
IFERROR(
INDEX(中間シート!$B:$CB,
MATCH(A3021&amp;B3021,中間シート!$A$1:$A$149,0),
MATCH(F3021,中間シート!$B$2:$CB$2,0)
),
"")
)</f>
        <v>0</v>
      </c>
      <c r="H3021">
        <f t="shared" si="141"/>
        <v>0</v>
      </c>
      <c r="I3021" t="str">
        <f t="shared" si="142"/>
        <v/>
      </c>
      <c r="J3021">
        <f xml:space="preserve">
_xlfn.SWITCH(E3021,
"良好サイン",H3021*VLOOKUP(F3021,参照用!$P$2:$Q$55,2,0),
"注意サイン",H3021*VLOOKUP(F3021,参照用!$P$2:$Q$55,2,0),
""
)</f>
        <v>0</v>
      </c>
      <c r="K3021" s="20">
        <f t="shared" si="143"/>
        <v>60</v>
      </c>
    </row>
    <row r="3022" spans="1:11" x14ac:dyDescent="0.2">
      <c r="A3022" s="8">
        <f>IF(INDEX(中間シート!B$1:B$149,QUOTIENT(ROW(A3022)-2, 参照用!$J$12) + 3,1)&gt;0,
INDEX(中間シート!B$1:B$149,QUOTIENT(ROW(A3022)-2, 参照用!$J$12) + 3,1),
"")</f>
        <v>46051</v>
      </c>
      <c r="B3022" s="8" t="str">
        <f>IF(INDEX(中間シート!D$1:D$149,QUOTIENT(ROW(B3022)-2, 参照用!$J$12) + 3,1)&gt;0,
INDEX(中間シート!D$1:D$149,QUOTIENT(ROW(B3022)-2, 参照用!$J$12) + 3,1),
"")</f>
        <v>夜</v>
      </c>
      <c r="C3022" s="8" t="str">
        <f>INDEX(中間シート!$A$1:$AZ$149,MATCH(A3022&amp;B3022,中間シート!$A$1:$A$149,0),MATCH(C$1,中間シート!$A$2:$AZ$2,0))</f>
        <v/>
      </c>
      <c r="D3022" s="8" t="str">
        <f>INDEX(中間シート!$A$1:$AZ$149,MATCH($A3022&amp;$B3022,中間シート!$A$1:$A$149,0),MATCH(D$1,中間シート!$A$2:$AZ$2,0))</f>
        <v/>
      </c>
      <c r="E3022" t="str">
        <f>IF(
A3022="","",
VLOOKUP(MOD(ROW(A3022)-2, 参照用!$J$12) + 1,参照用!$N$1:$P$50,2,0)
)</f>
        <v>良好サイン</v>
      </c>
      <c r="F3022" t="str">
        <f xml:space="preserve">
IF(A3022="","",
VLOOKUP(MOD(ROW(A3022)-2, 参照用!$J$12) + 1,参照用!$N$1:$P$50,3,0)
)</f>
        <v>やる気あり</v>
      </c>
      <c r="G3022">
        <f xml:space="preserve">
IF(A3022="","",
IFERROR(
INDEX(中間シート!$B:$CB,
MATCH(A3022&amp;B3022,中間シート!$A$1:$A$149,0),
MATCH(F3022,中間シート!$B$2:$CB$2,0)
),
"")
)</f>
        <v>0</v>
      </c>
      <c r="H3022">
        <f t="shared" si="141"/>
        <v>0</v>
      </c>
      <c r="I3022" t="str">
        <f t="shared" si="142"/>
        <v/>
      </c>
      <c r="J3022">
        <f xml:space="preserve">
_xlfn.SWITCH(E3022,
"良好サイン",H3022*VLOOKUP(F3022,参照用!$P$2:$Q$55,2,0),
"注意サイン",H3022*VLOOKUP(F3022,参照用!$P$2:$Q$55,2,0),
""
)</f>
        <v>0</v>
      </c>
      <c r="K3022" s="20">
        <f t="shared" si="143"/>
        <v>60</v>
      </c>
    </row>
    <row r="3023" spans="1:11" x14ac:dyDescent="0.2">
      <c r="A3023" s="8">
        <f>IF(INDEX(中間シート!B$1:B$149,QUOTIENT(ROW(A3023)-2, 参照用!$J$12) + 3,1)&gt;0,
INDEX(中間シート!B$1:B$149,QUOTIENT(ROW(A3023)-2, 参照用!$J$12) + 3,1),
"")</f>
        <v>46051</v>
      </c>
      <c r="B3023" s="8" t="str">
        <f>IF(INDEX(中間シート!D$1:D$149,QUOTIENT(ROW(B3023)-2, 参照用!$J$12) + 3,1)&gt;0,
INDEX(中間シート!D$1:D$149,QUOTIENT(ROW(B3023)-2, 参照用!$J$12) + 3,1),
"")</f>
        <v>夜</v>
      </c>
      <c r="C3023" s="8" t="str">
        <f>INDEX(中間シート!$A$1:$AZ$149,MATCH(A3023&amp;B3023,中間シート!$A$1:$A$149,0),MATCH(C$1,中間シート!$A$2:$AZ$2,0))</f>
        <v/>
      </c>
      <c r="D3023" s="8" t="str">
        <f>INDEX(中間シート!$A$1:$AZ$149,MATCH($A3023&amp;$B3023,中間シート!$A$1:$A$149,0),MATCH(D$1,中間シート!$A$2:$AZ$2,0))</f>
        <v/>
      </c>
      <c r="E3023" t="str">
        <f>IF(
A3023="","",
VLOOKUP(MOD(ROW(A3023)-2, 参照用!$J$12) + 1,参照用!$N$1:$P$50,2,0)
)</f>
        <v>良好サイン</v>
      </c>
      <c r="F3023" t="str">
        <f xml:space="preserve">
IF(A3023="","",
VLOOKUP(MOD(ROW(A3023)-2, 参照用!$J$12) + 1,参照用!$N$1:$P$50,3,0)
)</f>
        <v>心に余裕</v>
      </c>
      <c r="G3023">
        <f xml:space="preserve">
IF(A3023="","",
IFERROR(
INDEX(中間シート!$B:$CB,
MATCH(A3023&amp;B3023,中間シート!$A$1:$A$149,0),
MATCH(F3023,中間シート!$B$2:$CB$2,0)
),
"")
)</f>
        <v>0</v>
      </c>
      <c r="H3023">
        <f t="shared" si="141"/>
        <v>0</v>
      </c>
      <c r="I3023" t="str">
        <f t="shared" si="142"/>
        <v/>
      </c>
      <c r="J3023">
        <f xml:space="preserve">
_xlfn.SWITCH(E3023,
"良好サイン",H3023*VLOOKUP(F3023,参照用!$P$2:$Q$55,2,0),
"注意サイン",H3023*VLOOKUP(F3023,参照用!$P$2:$Q$55,2,0),
""
)</f>
        <v>0</v>
      </c>
      <c r="K3023" s="20">
        <f t="shared" si="143"/>
        <v>60</v>
      </c>
    </row>
    <row r="3024" spans="1:11" x14ac:dyDescent="0.2">
      <c r="A3024" s="8">
        <f>IF(INDEX(中間シート!B$1:B$149,QUOTIENT(ROW(A3024)-2, 参照用!$J$12) + 3,1)&gt;0,
INDEX(中間シート!B$1:B$149,QUOTIENT(ROW(A3024)-2, 参照用!$J$12) + 3,1),
"")</f>
        <v>46051</v>
      </c>
      <c r="B3024" s="8" t="str">
        <f>IF(INDEX(中間シート!D$1:D$149,QUOTIENT(ROW(B3024)-2, 参照用!$J$12) + 3,1)&gt;0,
INDEX(中間シート!D$1:D$149,QUOTIENT(ROW(B3024)-2, 参照用!$J$12) + 3,1),
"")</f>
        <v>夜</v>
      </c>
      <c r="C3024" s="8" t="str">
        <f>INDEX(中間シート!$A$1:$AZ$149,MATCH(A3024&amp;B3024,中間シート!$A$1:$A$149,0),MATCH(C$1,中間シート!$A$2:$AZ$2,0))</f>
        <v/>
      </c>
      <c r="D3024" s="8" t="str">
        <f>INDEX(中間シート!$A$1:$AZ$149,MATCH($A3024&amp;$B3024,中間シート!$A$1:$A$149,0),MATCH(D$1,中間シート!$A$2:$AZ$2,0))</f>
        <v/>
      </c>
      <c r="E3024" t="str">
        <f>IF(
A3024="","",
VLOOKUP(MOD(ROW(A3024)-2, 参照用!$J$12) + 1,参照用!$N$1:$P$50,2,0)
)</f>
        <v>良好サイン</v>
      </c>
      <c r="F3024" t="str">
        <f xml:space="preserve">
IF(A3024="","",
VLOOKUP(MOD(ROW(A3024)-2, 参照用!$J$12) + 1,参照用!$N$1:$P$50,3,0)
)</f>
        <v>イキイキ</v>
      </c>
      <c r="G3024">
        <f xml:space="preserve">
IF(A3024="","",
IFERROR(
INDEX(中間シート!$B:$CB,
MATCH(A3024&amp;B3024,中間シート!$A$1:$A$149,0),
MATCH(F3024,中間シート!$B$2:$CB$2,0)
),
"")
)</f>
        <v>0</v>
      </c>
      <c r="H3024">
        <f t="shared" si="141"/>
        <v>0</v>
      </c>
      <c r="I3024" t="str">
        <f t="shared" si="142"/>
        <v/>
      </c>
      <c r="J3024">
        <f xml:space="preserve">
_xlfn.SWITCH(E3024,
"良好サイン",H3024*VLOOKUP(F3024,参照用!$P$2:$Q$55,2,0),
"注意サイン",H3024*VLOOKUP(F3024,参照用!$P$2:$Q$55,2,0),
""
)</f>
        <v>0</v>
      </c>
      <c r="K3024" s="20">
        <f t="shared" si="143"/>
        <v>60</v>
      </c>
    </row>
    <row r="3025" spans="1:11" x14ac:dyDescent="0.2">
      <c r="A3025" s="8">
        <f>IF(INDEX(中間シート!B$1:B$149,QUOTIENT(ROW(A3025)-2, 参照用!$J$12) + 3,1)&gt;0,
INDEX(中間シート!B$1:B$149,QUOTIENT(ROW(A3025)-2, 参照用!$J$12) + 3,1),
"")</f>
        <v>46051</v>
      </c>
      <c r="B3025" s="8" t="str">
        <f>IF(INDEX(中間シート!D$1:D$149,QUOTIENT(ROW(B3025)-2, 参照用!$J$12) + 3,1)&gt;0,
INDEX(中間シート!D$1:D$149,QUOTIENT(ROW(B3025)-2, 参照用!$J$12) + 3,1),
"")</f>
        <v>夜</v>
      </c>
      <c r="C3025" s="8" t="str">
        <f>INDEX(中間シート!$A$1:$AZ$149,MATCH(A3025&amp;B3025,中間シート!$A$1:$A$149,0),MATCH(C$1,中間シート!$A$2:$AZ$2,0))</f>
        <v/>
      </c>
      <c r="D3025" s="8" t="str">
        <f>INDEX(中間シート!$A$1:$AZ$149,MATCH($A3025&amp;$B3025,中間シート!$A$1:$A$149,0),MATCH(D$1,中間シート!$A$2:$AZ$2,0))</f>
        <v/>
      </c>
      <c r="E3025" t="str">
        <f>IF(
A3025="","",
VLOOKUP(MOD(ROW(A3025)-2, 参照用!$J$12) + 1,参照用!$N$1:$P$50,2,0)
)</f>
        <v>良好サイン</v>
      </c>
      <c r="F3025" t="str">
        <f xml:space="preserve">
IF(A3025="","",
VLOOKUP(MOD(ROW(A3025)-2, 参照用!$J$12) + 1,参照用!$N$1:$P$50,3,0)
)</f>
        <v>活動的</v>
      </c>
      <c r="G3025">
        <f xml:space="preserve">
IF(A3025="","",
IFERROR(
INDEX(中間シート!$B:$CB,
MATCH(A3025&amp;B3025,中間シート!$A$1:$A$149,0),
MATCH(F3025,中間シート!$B$2:$CB$2,0)
),
"")
)</f>
        <v>0</v>
      </c>
      <c r="H3025">
        <f t="shared" si="141"/>
        <v>0</v>
      </c>
      <c r="I3025" t="str">
        <f t="shared" si="142"/>
        <v/>
      </c>
      <c r="J3025">
        <f xml:space="preserve">
_xlfn.SWITCH(E3025,
"良好サイン",H3025*VLOOKUP(F3025,参照用!$P$2:$Q$55,2,0),
"注意サイン",H3025*VLOOKUP(F3025,参照用!$P$2:$Q$55,2,0),
""
)</f>
        <v>0</v>
      </c>
      <c r="K3025" s="20">
        <f t="shared" si="143"/>
        <v>60</v>
      </c>
    </row>
    <row r="3026" spans="1:11" x14ac:dyDescent="0.2">
      <c r="A3026" s="8">
        <f>IF(INDEX(中間シート!B$1:B$149,QUOTIENT(ROW(A3026)-2, 参照用!$J$12) + 3,1)&gt;0,
INDEX(中間シート!B$1:B$149,QUOTIENT(ROW(A3026)-2, 参照用!$J$12) + 3,1),
"")</f>
        <v>46051</v>
      </c>
      <c r="B3026" s="8" t="str">
        <f>IF(INDEX(中間シート!D$1:D$149,QUOTIENT(ROW(B3026)-2, 参照用!$J$12) + 3,1)&gt;0,
INDEX(中間シート!D$1:D$149,QUOTIENT(ROW(B3026)-2, 参照用!$J$12) + 3,1),
"")</f>
        <v>夜</v>
      </c>
      <c r="C3026" s="8" t="str">
        <f>INDEX(中間シート!$A$1:$AZ$149,MATCH(A3026&amp;B3026,中間シート!$A$1:$A$149,0),MATCH(C$1,中間シート!$A$2:$AZ$2,0))</f>
        <v/>
      </c>
      <c r="D3026" s="8" t="str">
        <f>INDEX(中間シート!$A$1:$AZ$149,MATCH($A3026&amp;$B3026,中間シート!$A$1:$A$149,0),MATCH(D$1,中間シート!$A$2:$AZ$2,0))</f>
        <v/>
      </c>
      <c r="E3026" t="str">
        <f>IF(
A3026="","",
VLOOKUP(MOD(ROW(A3026)-2, 参照用!$J$12) + 1,参照用!$N$1:$P$50,2,0)
)</f>
        <v>注意サイン</v>
      </c>
      <c r="F3026" t="str">
        <f xml:space="preserve">
IF(A3026="","",
VLOOKUP(MOD(ROW(A3026)-2, 参照用!$J$12) + 1,参照用!$N$1:$P$50,3,0)
)</f>
        <v>ため息が増加</v>
      </c>
      <c r="G3026">
        <f xml:space="preserve">
IF(A3026="","",
IFERROR(
INDEX(中間シート!$B:$CB,
MATCH(A3026&amp;B3026,中間シート!$A$1:$A$149,0),
MATCH(F3026,中間シート!$B$2:$CB$2,0)
),
"")
)</f>
        <v>0</v>
      </c>
      <c r="H3026">
        <f t="shared" si="141"/>
        <v>0</v>
      </c>
      <c r="I3026" t="str">
        <f t="shared" si="142"/>
        <v/>
      </c>
      <c r="J3026">
        <f xml:space="preserve">
_xlfn.SWITCH(E3026,
"良好サイン",H3026*VLOOKUP(F3026,参照用!$P$2:$Q$55,2,0),
"注意サイン",H3026*VLOOKUP(F3026,参照用!$P$2:$Q$55,2,0),
""
)</f>
        <v>0</v>
      </c>
      <c r="K3026" s="20">
        <f t="shared" si="143"/>
        <v>60</v>
      </c>
    </row>
    <row r="3027" spans="1:11" x14ac:dyDescent="0.2">
      <c r="A3027" s="8">
        <f>IF(INDEX(中間シート!B$1:B$149,QUOTIENT(ROW(A3027)-2, 参照用!$J$12) + 3,1)&gt;0,
INDEX(中間シート!B$1:B$149,QUOTIENT(ROW(A3027)-2, 参照用!$J$12) + 3,1),
"")</f>
        <v>46051</v>
      </c>
      <c r="B3027" s="8" t="str">
        <f>IF(INDEX(中間シート!D$1:D$149,QUOTIENT(ROW(B3027)-2, 参照用!$J$12) + 3,1)&gt;0,
INDEX(中間シート!D$1:D$149,QUOTIENT(ROW(B3027)-2, 参照用!$J$12) + 3,1),
"")</f>
        <v>夜</v>
      </c>
      <c r="C3027" s="8" t="str">
        <f>INDEX(中間シート!$A$1:$AZ$149,MATCH(A3027&amp;B3027,中間シート!$A$1:$A$149,0),MATCH(C$1,中間シート!$A$2:$AZ$2,0))</f>
        <v/>
      </c>
      <c r="D3027" s="8" t="str">
        <f>INDEX(中間シート!$A$1:$AZ$149,MATCH($A3027&amp;$B3027,中間シート!$A$1:$A$149,0),MATCH(D$1,中間シート!$A$2:$AZ$2,0))</f>
        <v/>
      </c>
      <c r="E3027" t="str">
        <f>IF(
A3027="","",
VLOOKUP(MOD(ROW(A3027)-2, 参照用!$J$12) + 1,参照用!$N$1:$P$50,2,0)
)</f>
        <v>注意サイン</v>
      </c>
      <c r="F3027" t="str">
        <f xml:space="preserve">
IF(A3027="","",
VLOOKUP(MOD(ROW(A3027)-2, 参照用!$J$12) + 1,参照用!$N$1:$P$50,3,0)
)</f>
        <v>もやもや</v>
      </c>
      <c r="G3027">
        <f xml:space="preserve">
IF(A3027="","",
IFERROR(
INDEX(中間シート!$B:$CB,
MATCH(A3027&amp;B3027,中間シート!$A$1:$A$149,0),
MATCH(F3027,中間シート!$B$2:$CB$2,0)
),
"")
)</f>
        <v>0</v>
      </c>
      <c r="H3027">
        <f t="shared" si="141"/>
        <v>0</v>
      </c>
      <c r="I3027" t="str">
        <f t="shared" si="142"/>
        <v/>
      </c>
      <c r="J3027">
        <f xml:space="preserve">
_xlfn.SWITCH(E3027,
"良好サイン",H3027*VLOOKUP(F3027,参照用!$P$2:$Q$55,2,0),
"注意サイン",H3027*VLOOKUP(F3027,参照用!$P$2:$Q$55,2,0),
""
)</f>
        <v>0</v>
      </c>
      <c r="K3027" s="20">
        <f t="shared" si="143"/>
        <v>60</v>
      </c>
    </row>
    <row r="3028" spans="1:11" x14ac:dyDescent="0.2">
      <c r="A3028" s="8">
        <f>IF(INDEX(中間シート!B$1:B$149,QUOTIENT(ROW(A3028)-2, 参照用!$J$12) + 3,1)&gt;0,
INDEX(中間シート!B$1:B$149,QUOTIENT(ROW(A3028)-2, 参照用!$J$12) + 3,1),
"")</f>
        <v>46051</v>
      </c>
      <c r="B3028" s="8" t="str">
        <f>IF(INDEX(中間シート!D$1:D$149,QUOTIENT(ROW(B3028)-2, 参照用!$J$12) + 3,1)&gt;0,
INDEX(中間シート!D$1:D$149,QUOTIENT(ROW(B3028)-2, 参照用!$J$12) + 3,1),
"")</f>
        <v>夜</v>
      </c>
      <c r="C3028" s="8" t="str">
        <f>INDEX(中間シート!$A$1:$AZ$149,MATCH(A3028&amp;B3028,中間シート!$A$1:$A$149,0),MATCH(C$1,中間シート!$A$2:$AZ$2,0))</f>
        <v/>
      </c>
      <c r="D3028" s="8" t="str">
        <f>INDEX(中間シート!$A$1:$AZ$149,MATCH($A3028&amp;$B3028,中間シート!$A$1:$A$149,0),MATCH(D$1,中間シート!$A$2:$AZ$2,0))</f>
        <v/>
      </c>
      <c r="E3028" t="str">
        <f>IF(
A3028="","",
VLOOKUP(MOD(ROW(A3028)-2, 参照用!$J$12) + 1,参照用!$N$1:$P$50,2,0)
)</f>
        <v>注意サイン</v>
      </c>
      <c r="F3028" t="str">
        <f xml:space="preserve">
IF(A3028="","",
VLOOKUP(MOD(ROW(A3028)-2, 参照用!$J$12) + 1,参照用!$N$1:$P$50,3,0)
)</f>
        <v>だるい</v>
      </c>
      <c r="G3028">
        <f xml:space="preserve">
IF(A3028="","",
IFERROR(
INDEX(中間シート!$B:$CB,
MATCH(A3028&amp;B3028,中間シート!$A$1:$A$149,0),
MATCH(F3028,中間シート!$B$2:$CB$2,0)
),
"")
)</f>
        <v>0</v>
      </c>
      <c r="H3028">
        <f t="shared" si="141"/>
        <v>0</v>
      </c>
      <c r="I3028" t="str">
        <f t="shared" si="142"/>
        <v/>
      </c>
      <c r="J3028">
        <f xml:space="preserve">
_xlfn.SWITCH(E3028,
"良好サイン",H3028*VLOOKUP(F3028,参照用!$P$2:$Q$55,2,0),
"注意サイン",H3028*VLOOKUP(F3028,参照用!$P$2:$Q$55,2,0),
""
)</f>
        <v>0</v>
      </c>
      <c r="K3028" s="20">
        <f t="shared" si="143"/>
        <v>60</v>
      </c>
    </row>
    <row r="3029" spans="1:11" x14ac:dyDescent="0.2">
      <c r="A3029" s="8">
        <f>IF(INDEX(中間シート!B$1:B$149,QUOTIENT(ROW(A3029)-2, 参照用!$J$12) + 3,1)&gt;0,
INDEX(中間シート!B$1:B$149,QUOTIENT(ROW(A3029)-2, 参照用!$J$12) + 3,1),
"")</f>
        <v>46051</v>
      </c>
      <c r="B3029" s="8" t="str">
        <f>IF(INDEX(中間シート!D$1:D$149,QUOTIENT(ROW(B3029)-2, 参照用!$J$12) + 3,1)&gt;0,
INDEX(中間シート!D$1:D$149,QUOTIENT(ROW(B3029)-2, 参照用!$J$12) + 3,1),
"")</f>
        <v>夜</v>
      </c>
      <c r="C3029" s="8" t="str">
        <f>INDEX(中間シート!$A$1:$AZ$149,MATCH(A3029&amp;B3029,中間シート!$A$1:$A$149,0),MATCH(C$1,中間シート!$A$2:$AZ$2,0))</f>
        <v/>
      </c>
      <c r="D3029" s="8" t="str">
        <f>INDEX(中間シート!$A$1:$AZ$149,MATCH($A3029&amp;$B3029,中間シート!$A$1:$A$149,0),MATCH(D$1,中間シート!$A$2:$AZ$2,0))</f>
        <v/>
      </c>
      <c r="E3029" t="str">
        <f>IF(
A3029="","",
VLOOKUP(MOD(ROW(A3029)-2, 参照用!$J$12) + 1,参照用!$N$1:$P$50,2,0)
)</f>
        <v>注意サイン</v>
      </c>
      <c r="F3029" t="str">
        <f xml:space="preserve">
IF(A3029="","",
VLOOKUP(MOD(ROW(A3029)-2, 参照用!$J$12) + 1,参照用!$N$1:$P$50,3,0)
)</f>
        <v>ぼーっとする</v>
      </c>
      <c r="G3029">
        <f xml:space="preserve">
IF(A3029="","",
IFERROR(
INDEX(中間シート!$B:$CB,
MATCH(A3029&amp;B3029,中間シート!$A$1:$A$149,0),
MATCH(F3029,中間シート!$B$2:$CB$2,0)
),
"")
)</f>
        <v>0</v>
      </c>
      <c r="H3029">
        <f t="shared" si="141"/>
        <v>0</v>
      </c>
      <c r="I3029" t="str">
        <f t="shared" si="142"/>
        <v/>
      </c>
      <c r="J3029">
        <f xml:space="preserve">
_xlfn.SWITCH(E3029,
"良好サイン",H3029*VLOOKUP(F3029,参照用!$P$2:$Q$55,2,0),
"注意サイン",H3029*VLOOKUP(F3029,参照用!$P$2:$Q$55,2,0),
""
)</f>
        <v>0</v>
      </c>
      <c r="K3029" s="20">
        <f t="shared" si="143"/>
        <v>60</v>
      </c>
    </row>
    <row r="3030" spans="1:11" x14ac:dyDescent="0.2">
      <c r="A3030" s="8">
        <f>IF(INDEX(中間シート!B$1:B$149,QUOTIENT(ROW(A3030)-2, 参照用!$J$12) + 3,1)&gt;0,
INDEX(中間シート!B$1:B$149,QUOTIENT(ROW(A3030)-2, 参照用!$J$12) + 3,1),
"")</f>
        <v>46051</v>
      </c>
      <c r="B3030" s="8" t="str">
        <f>IF(INDEX(中間シート!D$1:D$149,QUOTIENT(ROW(B3030)-2, 参照用!$J$12) + 3,1)&gt;0,
INDEX(中間シート!D$1:D$149,QUOTIENT(ROW(B3030)-2, 参照用!$J$12) + 3,1),
"")</f>
        <v>夜</v>
      </c>
      <c r="C3030" s="8" t="str">
        <f>INDEX(中間シート!$A$1:$AZ$149,MATCH(A3030&amp;B3030,中間シート!$A$1:$A$149,0),MATCH(C$1,中間シート!$A$2:$AZ$2,0))</f>
        <v/>
      </c>
      <c r="D3030" s="8" t="str">
        <f>INDEX(中間シート!$A$1:$AZ$149,MATCH($A3030&amp;$B3030,中間シート!$A$1:$A$149,0),MATCH(D$1,中間シート!$A$2:$AZ$2,0))</f>
        <v/>
      </c>
      <c r="E3030" t="str">
        <f>IF(
A3030="","",
VLOOKUP(MOD(ROW(A3030)-2, 参照用!$J$12) + 1,参照用!$N$1:$P$50,2,0)
)</f>
        <v>注意サイン</v>
      </c>
      <c r="F3030" t="str">
        <f xml:space="preserve">
IF(A3030="","",
VLOOKUP(MOD(ROW(A3030)-2, 参照用!$J$12) + 1,参照用!$N$1:$P$50,3,0)
)</f>
        <v>協調性が低下</v>
      </c>
      <c r="G3030">
        <f xml:space="preserve">
IF(A3030="","",
IFERROR(
INDEX(中間シート!$B:$CB,
MATCH(A3030&amp;B3030,中間シート!$A$1:$A$149,0),
MATCH(F3030,中間シート!$B$2:$CB$2,0)
),
"")
)</f>
        <v>0</v>
      </c>
      <c r="H3030">
        <f t="shared" si="141"/>
        <v>0</v>
      </c>
      <c r="I3030" t="str">
        <f t="shared" si="142"/>
        <v/>
      </c>
      <c r="J3030">
        <f xml:space="preserve">
_xlfn.SWITCH(E3030,
"良好サイン",H3030*VLOOKUP(F3030,参照用!$P$2:$Q$55,2,0),
"注意サイン",H3030*VLOOKUP(F3030,参照用!$P$2:$Q$55,2,0),
""
)</f>
        <v>0</v>
      </c>
      <c r="K3030" s="20">
        <f t="shared" si="143"/>
        <v>60</v>
      </c>
    </row>
    <row r="3031" spans="1:11" x14ac:dyDescent="0.2">
      <c r="A3031" s="8">
        <f>IF(INDEX(中間シート!B$1:B$149,QUOTIENT(ROW(A3031)-2, 参照用!$J$12) + 3,1)&gt;0,
INDEX(中間シート!B$1:B$149,QUOTIENT(ROW(A3031)-2, 参照用!$J$12) + 3,1),
"")</f>
        <v>46051</v>
      </c>
      <c r="B3031" s="8" t="str">
        <f>IF(INDEX(中間シート!D$1:D$149,QUOTIENT(ROW(B3031)-2, 参照用!$J$12) + 3,1)&gt;0,
INDEX(中間シート!D$1:D$149,QUOTIENT(ROW(B3031)-2, 参照用!$J$12) + 3,1),
"")</f>
        <v>夜</v>
      </c>
      <c r="C3031" s="8" t="str">
        <f>INDEX(中間シート!$A$1:$AZ$149,MATCH(A3031&amp;B3031,中間シート!$A$1:$A$149,0),MATCH(C$1,中間シート!$A$2:$AZ$2,0))</f>
        <v/>
      </c>
      <c r="D3031" s="8" t="str">
        <f>INDEX(中間シート!$A$1:$AZ$149,MATCH($A3031&amp;$B3031,中間シート!$A$1:$A$149,0),MATCH(D$1,中間シート!$A$2:$AZ$2,0))</f>
        <v/>
      </c>
      <c r="E3031" t="str">
        <f>IF(
A3031="","",
VLOOKUP(MOD(ROW(A3031)-2, 参照用!$J$12) + 1,参照用!$N$1:$P$50,2,0)
)</f>
        <v>注意サイン</v>
      </c>
      <c r="F3031" t="str">
        <f xml:space="preserve">
IF(A3031="","",
VLOOKUP(MOD(ROW(A3031)-2, 参照用!$J$12) + 1,参照用!$N$1:$P$50,3,0)
)</f>
        <v>憂鬱</v>
      </c>
      <c r="G3031">
        <f xml:space="preserve">
IF(A3031="","",
IFERROR(
INDEX(中間シート!$B:$CB,
MATCH(A3031&amp;B3031,中間シート!$A$1:$A$149,0),
MATCH(F3031,中間シート!$B$2:$CB$2,0)
),
"")
)</f>
        <v>0</v>
      </c>
      <c r="H3031">
        <f t="shared" si="141"/>
        <v>0</v>
      </c>
      <c r="I3031" t="str">
        <f t="shared" si="142"/>
        <v/>
      </c>
      <c r="J3031">
        <f xml:space="preserve">
_xlfn.SWITCH(E3031,
"良好サイン",H3031*VLOOKUP(F3031,参照用!$P$2:$Q$55,2,0),
"注意サイン",H3031*VLOOKUP(F3031,参照用!$P$2:$Q$55,2,0),
""
)</f>
        <v>0</v>
      </c>
      <c r="K3031" s="20">
        <f t="shared" si="143"/>
        <v>60</v>
      </c>
    </row>
    <row r="3032" spans="1:11" x14ac:dyDescent="0.2">
      <c r="A3032" s="8">
        <f>IF(INDEX(中間シート!B$1:B$149,QUOTIENT(ROW(A3032)-2, 参照用!$J$12) + 3,1)&gt;0,
INDEX(中間シート!B$1:B$149,QUOTIENT(ROW(A3032)-2, 参照用!$J$12) + 3,1),
"")</f>
        <v>46051</v>
      </c>
      <c r="B3032" s="8" t="str">
        <f>IF(INDEX(中間シート!D$1:D$149,QUOTIENT(ROW(B3032)-2, 参照用!$J$12) + 3,1)&gt;0,
INDEX(中間シート!D$1:D$149,QUOTIENT(ROW(B3032)-2, 参照用!$J$12) + 3,1),
"")</f>
        <v>夜</v>
      </c>
      <c r="C3032" s="8" t="str">
        <f>INDEX(中間シート!$A$1:$AZ$149,MATCH(A3032&amp;B3032,中間シート!$A$1:$A$149,0),MATCH(C$1,中間シート!$A$2:$AZ$2,0))</f>
        <v/>
      </c>
      <c r="D3032" s="8" t="str">
        <f>INDEX(中間シート!$A$1:$AZ$149,MATCH($A3032&amp;$B3032,中間シート!$A$1:$A$149,0),MATCH(D$1,中間シート!$A$2:$AZ$2,0))</f>
        <v/>
      </c>
      <c r="E3032" t="str">
        <f>IF(
A3032="","",
VLOOKUP(MOD(ROW(A3032)-2, 参照用!$J$12) + 1,参照用!$N$1:$P$50,2,0)
)</f>
        <v>注意サイン</v>
      </c>
      <c r="F3032" t="str">
        <f xml:space="preserve">
IF(A3032="","",
VLOOKUP(MOD(ROW(A3032)-2, 参照用!$J$12) + 1,参照用!$N$1:$P$50,3,0)
)</f>
        <v>やる気が無い</v>
      </c>
      <c r="G3032">
        <f xml:space="preserve">
IF(A3032="","",
IFERROR(
INDEX(中間シート!$B:$CB,
MATCH(A3032&amp;B3032,中間シート!$A$1:$A$149,0),
MATCH(F3032,中間シート!$B$2:$CB$2,0)
),
"")
)</f>
        <v>0</v>
      </c>
      <c r="H3032">
        <f t="shared" si="141"/>
        <v>0</v>
      </c>
      <c r="I3032" t="str">
        <f t="shared" si="142"/>
        <v/>
      </c>
      <c r="J3032">
        <f xml:space="preserve">
_xlfn.SWITCH(E3032,
"良好サイン",H3032*VLOOKUP(F3032,参照用!$P$2:$Q$55,2,0),
"注意サイン",H3032*VLOOKUP(F3032,参照用!$P$2:$Q$55,2,0),
""
)</f>
        <v>0</v>
      </c>
      <c r="K3032" s="20">
        <f t="shared" si="143"/>
        <v>60</v>
      </c>
    </row>
    <row r="3033" spans="1:11" x14ac:dyDescent="0.2">
      <c r="A3033" s="8">
        <f>IF(INDEX(中間シート!B$1:B$149,QUOTIENT(ROW(A3033)-2, 参照用!$J$12) + 3,1)&gt;0,
INDEX(中間シート!B$1:B$149,QUOTIENT(ROW(A3033)-2, 参照用!$J$12) + 3,1),
"")</f>
        <v>46051</v>
      </c>
      <c r="B3033" s="8" t="str">
        <f>IF(INDEX(中間シート!D$1:D$149,QUOTIENT(ROW(B3033)-2, 参照用!$J$12) + 3,1)&gt;0,
INDEX(中間シート!D$1:D$149,QUOTIENT(ROW(B3033)-2, 参照用!$J$12) + 3,1),
"")</f>
        <v>夜</v>
      </c>
      <c r="C3033" s="8" t="str">
        <f>INDEX(中間シート!$A$1:$AZ$149,MATCH(A3033&amp;B3033,中間シート!$A$1:$A$149,0),MATCH(C$1,中間シート!$A$2:$AZ$2,0))</f>
        <v/>
      </c>
      <c r="D3033" s="8" t="str">
        <f>INDEX(中間シート!$A$1:$AZ$149,MATCH($A3033&amp;$B3033,中間シート!$A$1:$A$149,0),MATCH(D$1,中間シート!$A$2:$AZ$2,0))</f>
        <v/>
      </c>
      <c r="E3033" t="str">
        <f>IF(
A3033="","",
VLOOKUP(MOD(ROW(A3033)-2, 参照用!$J$12) + 1,参照用!$N$1:$P$50,2,0)
)</f>
        <v>注意サイン</v>
      </c>
      <c r="F3033" t="str">
        <f xml:space="preserve">
IF(A3033="","",
VLOOKUP(MOD(ROW(A3033)-2, 参照用!$J$12) + 1,参照用!$N$1:$P$50,3,0)
)</f>
        <v>物忘れ</v>
      </c>
      <c r="G3033">
        <f xml:space="preserve">
IF(A3033="","",
IFERROR(
INDEX(中間シート!$B:$CB,
MATCH(A3033&amp;B3033,中間シート!$A$1:$A$149,0),
MATCH(F3033,中間シート!$B$2:$CB$2,0)
),
"")
)</f>
        <v>0</v>
      </c>
      <c r="H3033">
        <f t="shared" si="141"/>
        <v>0</v>
      </c>
      <c r="I3033" t="str">
        <f t="shared" si="142"/>
        <v/>
      </c>
      <c r="J3033">
        <f xml:space="preserve">
_xlfn.SWITCH(E3033,
"良好サイン",H3033*VLOOKUP(F3033,参照用!$P$2:$Q$55,2,0),
"注意サイン",H3033*VLOOKUP(F3033,参照用!$P$2:$Q$55,2,0),
""
)</f>
        <v>0</v>
      </c>
      <c r="K3033" s="20">
        <f t="shared" si="143"/>
        <v>60</v>
      </c>
    </row>
    <row r="3034" spans="1:11" x14ac:dyDescent="0.2">
      <c r="A3034" s="8">
        <f>IF(INDEX(中間シート!B$1:B$149,QUOTIENT(ROW(A3034)-2, 参照用!$J$12) + 3,1)&gt;0,
INDEX(中間シート!B$1:B$149,QUOTIENT(ROW(A3034)-2, 参照用!$J$12) + 3,1),
"")</f>
        <v>46051</v>
      </c>
      <c r="B3034" s="8" t="str">
        <f>IF(INDEX(中間シート!D$1:D$149,QUOTIENT(ROW(B3034)-2, 参照用!$J$12) + 3,1)&gt;0,
INDEX(中間シート!D$1:D$149,QUOTIENT(ROW(B3034)-2, 参照用!$J$12) + 3,1),
"")</f>
        <v>夜</v>
      </c>
      <c r="C3034" s="8" t="str">
        <f>INDEX(中間シート!$A$1:$AZ$149,MATCH(A3034&amp;B3034,中間シート!$A$1:$A$149,0),MATCH(C$1,中間シート!$A$2:$AZ$2,0))</f>
        <v/>
      </c>
      <c r="D3034" s="8" t="str">
        <f>INDEX(中間シート!$A$1:$AZ$149,MATCH($A3034&amp;$B3034,中間シート!$A$1:$A$149,0),MATCH(D$1,中間シート!$A$2:$AZ$2,0))</f>
        <v/>
      </c>
      <c r="E3034" t="str">
        <f>IF(
A3034="","",
VLOOKUP(MOD(ROW(A3034)-2, 参照用!$J$12) + 1,参照用!$N$1:$P$50,2,0)
)</f>
        <v>悪化サイン</v>
      </c>
      <c r="F3034" t="str">
        <f xml:space="preserve">
IF(A3034="","",
VLOOKUP(MOD(ROW(A3034)-2, 参照用!$J$12) + 1,参照用!$N$1:$P$50,3,0)
)</f>
        <v>イライラ</v>
      </c>
      <c r="G3034">
        <f xml:space="preserve">
IF(A3034="","",
IFERROR(
INDEX(中間シート!$B:$CB,
MATCH(A3034&amp;B3034,中間シート!$A$1:$A$149,0),
MATCH(F3034,中間シート!$B$2:$CB$2,0)
),
"")
)</f>
        <v>0</v>
      </c>
      <c r="H3034">
        <f t="shared" si="141"/>
        <v>0</v>
      </c>
      <c r="I3034" t="str">
        <f t="shared" si="142"/>
        <v/>
      </c>
      <c r="J3034" t="str">
        <f xml:space="preserve">
_xlfn.SWITCH(E3034,
"良好サイン",H3034*VLOOKUP(F3034,参照用!$P$2:$Q$55,2,0),
"注意サイン",H3034*VLOOKUP(F3034,参照用!$P$2:$Q$55,2,0),
""
)</f>
        <v/>
      </c>
      <c r="K3034" s="20">
        <f t="shared" si="143"/>
        <v>60</v>
      </c>
    </row>
    <row r="3035" spans="1:11" x14ac:dyDescent="0.2">
      <c r="A3035" s="8">
        <f>IF(INDEX(中間シート!B$1:B$149,QUOTIENT(ROW(A3035)-2, 参照用!$J$12) + 3,1)&gt;0,
INDEX(中間シート!B$1:B$149,QUOTIENT(ROW(A3035)-2, 参照用!$J$12) + 3,1),
"")</f>
        <v>46051</v>
      </c>
      <c r="B3035" s="8" t="str">
        <f>IF(INDEX(中間シート!D$1:D$149,QUOTIENT(ROW(B3035)-2, 参照用!$J$12) + 3,1)&gt;0,
INDEX(中間シート!D$1:D$149,QUOTIENT(ROW(B3035)-2, 参照用!$J$12) + 3,1),
"")</f>
        <v>夜</v>
      </c>
      <c r="C3035" s="8" t="str">
        <f>INDEX(中間シート!$A$1:$AZ$149,MATCH(A3035&amp;B3035,中間シート!$A$1:$A$149,0),MATCH(C$1,中間シート!$A$2:$AZ$2,0))</f>
        <v/>
      </c>
      <c r="D3035" s="8" t="str">
        <f>INDEX(中間シート!$A$1:$AZ$149,MATCH($A3035&amp;$B3035,中間シート!$A$1:$A$149,0),MATCH(D$1,中間シート!$A$2:$AZ$2,0))</f>
        <v/>
      </c>
      <c r="E3035" t="str">
        <f>IF(
A3035="","",
VLOOKUP(MOD(ROW(A3035)-2, 参照用!$J$12) + 1,参照用!$N$1:$P$50,2,0)
)</f>
        <v>悪化サイン</v>
      </c>
      <c r="F3035" t="str">
        <f xml:space="preserve">
IF(A3035="","",
VLOOKUP(MOD(ROW(A3035)-2, 参照用!$J$12) + 1,参照用!$N$1:$P$50,3,0)
)</f>
        <v>恐怖心</v>
      </c>
      <c r="G3035">
        <f xml:space="preserve">
IF(A3035="","",
IFERROR(
INDEX(中間シート!$B:$CB,
MATCH(A3035&amp;B3035,中間シート!$A$1:$A$149,0),
MATCH(F3035,中間シート!$B$2:$CB$2,0)
),
"")
)</f>
        <v>0</v>
      </c>
      <c r="H3035">
        <f t="shared" si="141"/>
        <v>0</v>
      </c>
      <c r="I3035" t="str">
        <f t="shared" si="142"/>
        <v/>
      </c>
      <c r="J3035" t="str">
        <f xml:space="preserve">
_xlfn.SWITCH(E3035,
"良好サイン",H3035*VLOOKUP(F3035,参照用!$P$2:$Q$55,2,0),
"注意サイン",H3035*VLOOKUP(F3035,参照用!$P$2:$Q$55,2,0),
""
)</f>
        <v/>
      </c>
      <c r="K3035" s="20">
        <f t="shared" si="143"/>
        <v>60</v>
      </c>
    </row>
    <row r="3036" spans="1:11" x14ac:dyDescent="0.2">
      <c r="A3036" s="8">
        <f>IF(INDEX(中間シート!B$1:B$149,QUOTIENT(ROW(A3036)-2, 参照用!$J$12) + 3,1)&gt;0,
INDEX(中間シート!B$1:B$149,QUOTIENT(ROW(A3036)-2, 参照用!$J$12) + 3,1),
"")</f>
        <v>46051</v>
      </c>
      <c r="B3036" s="8" t="str">
        <f>IF(INDEX(中間シート!D$1:D$149,QUOTIENT(ROW(B3036)-2, 参照用!$J$12) + 3,1)&gt;0,
INDEX(中間シート!D$1:D$149,QUOTIENT(ROW(B3036)-2, 参照用!$J$12) + 3,1),
"")</f>
        <v>夜</v>
      </c>
      <c r="C3036" s="8" t="str">
        <f>INDEX(中間シート!$A$1:$AZ$149,MATCH(A3036&amp;B3036,中間シート!$A$1:$A$149,0),MATCH(C$1,中間シート!$A$2:$AZ$2,0))</f>
        <v/>
      </c>
      <c r="D3036" s="8" t="str">
        <f>INDEX(中間シート!$A$1:$AZ$149,MATCH($A3036&amp;$B3036,中間シート!$A$1:$A$149,0),MATCH(D$1,中間シート!$A$2:$AZ$2,0))</f>
        <v/>
      </c>
      <c r="E3036" t="str">
        <f>IF(
A3036="","",
VLOOKUP(MOD(ROW(A3036)-2, 参照用!$J$12) + 1,参照用!$N$1:$P$50,2,0)
)</f>
        <v>悪化サイン</v>
      </c>
      <c r="F3036" t="str">
        <f xml:space="preserve">
IF(A3036="","",
VLOOKUP(MOD(ROW(A3036)-2, 参照用!$J$12) + 1,参照用!$N$1:$P$50,3,0)
)</f>
        <v>外出不可</v>
      </c>
      <c r="G3036">
        <f xml:space="preserve">
IF(A3036="","",
IFERROR(
INDEX(中間シート!$B:$CB,
MATCH(A3036&amp;B3036,中間シート!$A$1:$A$149,0),
MATCH(F3036,中間シート!$B$2:$CB$2,0)
),
"")
)</f>
        <v>0</v>
      </c>
      <c r="H3036">
        <f t="shared" si="141"/>
        <v>0</v>
      </c>
      <c r="I3036" t="str">
        <f t="shared" si="142"/>
        <v/>
      </c>
      <c r="J3036" t="str">
        <f xml:space="preserve">
_xlfn.SWITCH(E3036,
"良好サイン",H3036*VLOOKUP(F3036,参照用!$P$2:$Q$55,2,0),
"注意サイン",H3036*VLOOKUP(F3036,参照用!$P$2:$Q$55,2,0),
""
)</f>
        <v/>
      </c>
      <c r="K3036" s="20">
        <f t="shared" si="143"/>
        <v>60</v>
      </c>
    </row>
    <row r="3037" spans="1:11" x14ac:dyDescent="0.2">
      <c r="A3037" s="8">
        <f>IF(INDEX(中間シート!B$1:B$149,QUOTIENT(ROW(A3037)-2, 参照用!$J$12) + 3,1)&gt;0,
INDEX(中間シート!B$1:B$149,QUOTIENT(ROW(A3037)-2, 参照用!$J$12) + 3,1),
"")</f>
        <v>46051</v>
      </c>
      <c r="B3037" s="8" t="str">
        <f>IF(INDEX(中間シート!D$1:D$149,QUOTIENT(ROW(B3037)-2, 参照用!$J$12) + 3,1)&gt;0,
INDEX(中間シート!D$1:D$149,QUOTIENT(ROW(B3037)-2, 参照用!$J$12) + 3,1),
"")</f>
        <v>夜</v>
      </c>
      <c r="C3037" s="8" t="str">
        <f>INDEX(中間シート!$A$1:$AZ$149,MATCH(A3037&amp;B3037,中間シート!$A$1:$A$149,0),MATCH(C$1,中間シート!$A$2:$AZ$2,0))</f>
        <v/>
      </c>
      <c r="D3037" s="8" t="str">
        <f>INDEX(中間シート!$A$1:$AZ$149,MATCH($A3037&amp;$B3037,中間シート!$A$1:$A$149,0),MATCH(D$1,中間シート!$A$2:$AZ$2,0))</f>
        <v/>
      </c>
      <c r="E3037" t="str">
        <f>IF(
A3037="","",
VLOOKUP(MOD(ROW(A3037)-2, 参照用!$J$12) + 1,参照用!$N$1:$P$50,2,0)
)</f>
        <v>悪化サイン</v>
      </c>
      <c r="F3037" t="str">
        <f xml:space="preserve">
IF(A3037="","",
VLOOKUP(MOD(ROW(A3037)-2, 参照用!$J$12) + 1,参照用!$N$1:$P$50,3,0)
)</f>
        <v>思考不能</v>
      </c>
      <c r="G3037">
        <f xml:space="preserve">
IF(A3037="","",
IFERROR(
INDEX(中間シート!$B:$CB,
MATCH(A3037&amp;B3037,中間シート!$A$1:$A$149,0),
MATCH(F3037,中間シート!$B$2:$CB$2,0)
),
"")
)</f>
        <v>0</v>
      </c>
      <c r="H3037">
        <f t="shared" si="141"/>
        <v>0</v>
      </c>
      <c r="I3037" t="str">
        <f t="shared" si="142"/>
        <v/>
      </c>
      <c r="J3037" t="str">
        <f xml:space="preserve">
_xlfn.SWITCH(E3037,
"良好サイン",H3037*VLOOKUP(F3037,参照用!$P$2:$Q$55,2,0),
"注意サイン",H3037*VLOOKUP(F3037,参照用!$P$2:$Q$55,2,0),
""
)</f>
        <v/>
      </c>
      <c r="K3037" s="20">
        <f t="shared" si="143"/>
        <v>60</v>
      </c>
    </row>
    <row r="3038" spans="1:11" x14ac:dyDescent="0.2">
      <c r="A3038" s="8">
        <f>IF(INDEX(中間シート!B$1:B$149,QUOTIENT(ROW(A3038)-2, 参照用!$J$12) + 3,1)&gt;0,
INDEX(中間シート!B$1:B$149,QUOTIENT(ROW(A3038)-2, 参照用!$J$12) + 3,1),
"")</f>
        <v>46051</v>
      </c>
      <c r="B3038" s="8" t="str">
        <f>IF(INDEX(中間シート!D$1:D$149,QUOTIENT(ROW(B3038)-2, 参照用!$J$12) + 3,1)&gt;0,
INDEX(中間シート!D$1:D$149,QUOTIENT(ROW(B3038)-2, 参照用!$J$12) + 3,1),
"")</f>
        <v>夜</v>
      </c>
      <c r="C3038" s="8" t="str">
        <f>INDEX(中間シート!$A$1:$AZ$149,MATCH(A3038&amp;B3038,中間シート!$A$1:$A$149,0),MATCH(C$1,中間シート!$A$2:$AZ$2,0))</f>
        <v/>
      </c>
      <c r="D3038" s="8" t="str">
        <f>INDEX(中間シート!$A$1:$AZ$149,MATCH($A3038&amp;$B3038,中間シート!$A$1:$A$149,0),MATCH(D$1,中間シート!$A$2:$AZ$2,0))</f>
        <v/>
      </c>
      <c r="E3038" t="str">
        <f>IF(
A3038="","",
VLOOKUP(MOD(ROW(A3038)-2, 参照用!$J$12) + 1,参照用!$N$1:$P$50,2,0)
)</f>
        <v>悪化サイン</v>
      </c>
      <c r="F3038" t="str">
        <f xml:space="preserve">
IF(A3038="","",
VLOOKUP(MOD(ROW(A3038)-2, 参照用!$J$12) + 1,参照用!$N$1:$P$50,3,0)
)</f>
        <v>人間不信</v>
      </c>
      <c r="G3038">
        <f xml:space="preserve">
IF(A3038="","",
IFERROR(
INDEX(中間シート!$B:$CB,
MATCH(A3038&amp;B3038,中間シート!$A$1:$A$149,0),
MATCH(F3038,中間シート!$B$2:$CB$2,0)
),
"")
)</f>
        <v>0</v>
      </c>
      <c r="H3038">
        <f t="shared" si="141"/>
        <v>0</v>
      </c>
      <c r="I3038" t="str">
        <f t="shared" si="142"/>
        <v/>
      </c>
      <c r="J3038" t="str">
        <f xml:space="preserve">
_xlfn.SWITCH(E3038,
"良好サイン",H3038*VLOOKUP(F3038,参照用!$P$2:$Q$55,2,0),
"注意サイン",H3038*VLOOKUP(F3038,参照用!$P$2:$Q$55,2,0),
""
)</f>
        <v/>
      </c>
      <c r="K3038" s="20">
        <f t="shared" si="143"/>
        <v>60</v>
      </c>
    </row>
    <row r="3039" spans="1:11" x14ac:dyDescent="0.2">
      <c r="A3039" s="8">
        <f>IF(INDEX(中間シート!B$1:B$149,QUOTIENT(ROW(A3039)-2, 参照用!$J$12) + 3,1)&gt;0,
INDEX(中間シート!B$1:B$149,QUOTIENT(ROW(A3039)-2, 参照用!$J$12) + 3,1),
"")</f>
        <v>46051</v>
      </c>
      <c r="B3039" s="8" t="str">
        <f>IF(INDEX(中間シート!D$1:D$149,QUOTIENT(ROW(B3039)-2, 参照用!$J$12) + 3,1)&gt;0,
INDEX(中間シート!D$1:D$149,QUOTIENT(ROW(B3039)-2, 参照用!$J$12) + 3,1),
"")</f>
        <v>夜</v>
      </c>
      <c r="C3039" s="8" t="str">
        <f>INDEX(中間シート!$A$1:$AZ$149,MATCH(A3039&amp;B3039,中間シート!$A$1:$A$149,0),MATCH(C$1,中間シート!$A$2:$AZ$2,0))</f>
        <v/>
      </c>
      <c r="D3039" s="8" t="str">
        <f>INDEX(中間シート!$A$1:$AZ$149,MATCH($A3039&amp;$B3039,中間シート!$A$1:$A$149,0),MATCH(D$1,中間シート!$A$2:$AZ$2,0))</f>
        <v/>
      </c>
      <c r="E3039" t="str">
        <f>IF(
A3039="","",
VLOOKUP(MOD(ROW(A3039)-2, 参照用!$J$12) + 1,参照用!$N$1:$P$50,2,0)
)</f>
        <v>悪化サイン</v>
      </c>
      <c r="F3039" t="str">
        <f xml:space="preserve">
IF(A3039="","",
VLOOKUP(MOD(ROW(A3039)-2, 参照用!$J$12) + 1,参照用!$N$1:$P$50,3,0)
)</f>
        <v>破壊衝動</v>
      </c>
      <c r="G3039">
        <f xml:space="preserve">
IF(A3039="","",
IFERROR(
INDEX(中間シート!$B:$CB,
MATCH(A3039&amp;B3039,中間シート!$A$1:$A$149,0),
MATCH(F3039,中間シート!$B$2:$CB$2,0)
),
"")
)</f>
        <v>0</v>
      </c>
      <c r="H3039">
        <f t="shared" si="141"/>
        <v>0</v>
      </c>
      <c r="I3039" t="str">
        <f t="shared" si="142"/>
        <v/>
      </c>
      <c r="J3039" t="str">
        <f xml:space="preserve">
_xlfn.SWITCH(E3039,
"良好サイン",H3039*VLOOKUP(F3039,参照用!$P$2:$Q$55,2,0),
"注意サイン",H3039*VLOOKUP(F3039,参照用!$P$2:$Q$55,2,0),
""
)</f>
        <v/>
      </c>
      <c r="K3039" s="20">
        <f t="shared" si="143"/>
        <v>60</v>
      </c>
    </row>
    <row r="3040" spans="1:11" x14ac:dyDescent="0.2">
      <c r="A3040" s="8">
        <f>IF(INDEX(中間シート!B$1:B$149,QUOTIENT(ROW(A3040)-2, 参照用!$J$12) + 3,1)&gt;0,
INDEX(中間シート!B$1:B$149,QUOTIENT(ROW(A3040)-2, 参照用!$J$12) + 3,1),
"")</f>
        <v>46051</v>
      </c>
      <c r="B3040" s="8" t="str">
        <f>IF(INDEX(中間シート!D$1:D$149,QUOTIENT(ROW(B3040)-2, 参照用!$J$12) + 3,1)&gt;0,
INDEX(中間シート!D$1:D$149,QUOTIENT(ROW(B3040)-2, 参照用!$J$12) + 3,1),
"")</f>
        <v>夜</v>
      </c>
      <c r="C3040" s="8" t="str">
        <f>INDEX(中間シート!$A$1:$AZ$149,MATCH(A3040&amp;B3040,中間シート!$A$1:$A$149,0),MATCH(C$1,中間シート!$A$2:$AZ$2,0))</f>
        <v/>
      </c>
      <c r="D3040" s="8" t="str">
        <f>INDEX(中間シート!$A$1:$AZ$149,MATCH($A3040&amp;$B3040,中間シート!$A$1:$A$149,0),MATCH(D$1,中間シート!$A$2:$AZ$2,0))</f>
        <v/>
      </c>
      <c r="E3040" t="str">
        <f>IF(
A3040="","",
VLOOKUP(MOD(ROW(A3040)-2, 参照用!$J$12) + 1,参照用!$N$1:$P$50,2,0)
)</f>
        <v>リカバリー</v>
      </c>
      <c r="F3040" t="str">
        <f xml:space="preserve">
IF(A3040="","",
VLOOKUP(MOD(ROW(A3040)-2, 参照用!$J$12) + 1,参照用!$N$1:$P$50,3,0)
)</f>
        <v>ストレッチ</v>
      </c>
      <c r="G3040">
        <f xml:space="preserve">
IF(A3040="","",
IFERROR(
INDEX(中間シート!$B:$CB,
MATCH(A3040&amp;B3040,中間シート!$A$1:$A$149,0),
MATCH(F3040,中間シート!$B$2:$CB$2,0)
),
"")
)</f>
        <v>0</v>
      </c>
      <c r="H3040">
        <f t="shared" si="141"/>
        <v>0</v>
      </c>
      <c r="I3040" t="str">
        <f t="shared" si="142"/>
        <v/>
      </c>
      <c r="J3040" t="str">
        <f xml:space="preserve">
_xlfn.SWITCH(E3040,
"良好サイン",H3040*VLOOKUP(F3040,参照用!$P$2:$Q$55,2,0),
"注意サイン",H3040*VLOOKUP(F3040,参照用!$P$2:$Q$55,2,0),
""
)</f>
        <v/>
      </c>
      <c r="K3040" s="20">
        <f t="shared" si="143"/>
        <v>60</v>
      </c>
    </row>
    <row r="3041" spans="1:11" x14ac:dyDescent="0.2">
      <c r="A3041" s="8">
        <f>IF(INDEX(中間シート!B$1:B$149,QUOTIENT(ROW(A3041)-2, 参照用!$J$12) + 3,1)&gt;0,
INDEX(中間シート!B$1:B$149,QUOTIENT(ROW(A3041)-2, 参照用!$J$12) + 3,1),
"")</f>
        <v>46051</v>
      </c>
      <c r="B3041" s="8" t="str">
        <f>IF(INDEX(中間シート!D$1:D$149,QUOTIENT(ROW(B3041)-2, 参照用!$J$12) + 3,1)&gt;0,
INDEX(中間シート!D$1:D$149,QUOTIENT(ROW(B3041)-2, 参照用!$J$12) + 3,1),
"")</f>
        <v>夜</v>
      </c>
      <c r="C3041" s="8" t="str">
        <f>INDEX(中間シート!$A$1:$AZ$149,MATCH(A3041&amp;B3041,中間シート!$A$1:$A$149,0),MATCH(C$1,中間シート!$A$2:$AZ$2,0))</f>
        <v/>
      </c>
      <c r="D3041" s="8" t="str">
        <f>INDEX(中間シート!$A$1:$AZ$149,MATCH($A3041&amp;$B3041,中間シート!$A$1:$A$149,0),MATCH(D$1,中間シート!$A$2:$AZ$2,0))</f>
        <v/>
      </c>
      <c r="E3041" t="str">
        <f>IF(
A3041="","",
VLOOKUP(MOD(ROW(A3041)-2, 参照用!$J$12) + 1,参照用!$N$1:$P$50,2,0)
)</f>
        <v>リカバリー</v>
      </c>
      <c r="F3041" t="str">
        <f xml:space="preserve">
IF(A3041="","",
VLOOKUP(MOD(ROW(A3041)-2, 参照用!$J$12) + 1,参照用!$N$1:$P$50,3,0)
)</f>
        <v>仮眠</v>
      </c>
      <c r="G3041">
        <f xml:space="preserve">
IF(A3041="","",
IFERROR(
INDEX(中間シート!$B:$CB,
MATCH(A3041&amp;B3041,中間シート!$A$1:$A$149,0),
MATCH(F3041,中間シート!$B$2:$CB$2,0)
),
"")
)</f>
        <v>0</v>
      </c>
      <c r="H3041">
        <f t="shared" si="141"/>
        <v>0</v>
      </c>
      <c r="I3041" t="str">
        <f t="shared" si="142"/>
        <v/>
      </c>
      <c r="J3041" t="str">
        <f xml:space="preserve">
_xlfn.SWITCH(E3041,
"良好サイン",H3041*VLOOKUP(F3041,参照用!$P$2:$Q$55,2,0),
"注意サイン",H3041*VLOOKUP(F3041,参照用!$P$2:$Q$55,2,0),
""
)</f>
        <v/>
      </c>
      <c r="K3041" s="20">
        <f t="shared" si="143"/>
        <v>60</v>
      </c>
    </row>
    <row r="3042" spans="1:11" x14ac:dyDescent="0.2">
      <c r="A3042" s="8">
        <f>IF(INDEX(中間シート!B$1:B$149,QUOTIENT(ROW(A3042)-2, 参照用!$J$12) + 3,1)&gt;0,
INDEX(中間シート!B$1:B$149,QUOTIENT(ROW(A3042)-2, 参照用!$J$12) + 3,1),
"")</f>
        <v>46051</v>
      </c>
      <c r="B3042" s="8" t="str">
        <f>IF(INDEX(中間シート!D$1:D$149,QUOTIENT(ROW(B3042)-2, 参照用!$J$12) + 3,1)&gt;0,
INDEX(中間シート!D$1:D$149,QUOTIENT(ROW(B3042)-2, 参照用!$J$12) + 3,1),
"")</f>
        <v>夜</v>
      </c>
      <c r="C3042" s="8" t="str">
        <f>INDEX(中間シート!$A$1:$AZ$149,MATCH(A3042&amp;B3042,中間シート!$A$1:$A$149,0),MATCH(C$1,中間シート!$A$2:$AZ$2,0))</f>
        <v/>
      </c>
      <c r="D3042" s="8" t="str">
        <f>INDEX(中間シート!$A$1:$AZ$149,MATCH($A3042&amp;$B3042,中間シート!$A$1:$A$149,0),MATCH(D$1,中間シート!$A$2:$AZ$2,0))</f>
        <v/>
      </c>
      <c r="E3042" t="str">
        <f>IF(
A3042="","",
VLOOKUP(MOD(ROW(A3042)-2, 参照用!$J$12) + 1,参照用!$N$1:$P$50,2,0)
)</f>
        <v>リカバリー</v>
      </c>
      <c r="F3042" t="str">
        <f xml:space="preserve">
IF(A3042="","",
VLOOKUP(MOD(ROW(A3042)-2, 参照用!$J$12) + 1,参照用!$N$1:$P$50,3,0)
)</f>
        <v>音楽</v>
      </c>
      <c r="G3042">
        <f xml:space="preserve">
IF(A3042="","",
IFERROR(
INDEX(中間シート!$B:$CB,
MATCH(A3042&amp;B3042,中間シート!$A$1:$A$149,0),
MATCH(F3042,中間シート!$B$2:$CB$2,0)
),
"")
)</f>
        <v>0</v>
      </c>
      <c r="H3042">
        <f t="shared" si="141"/>
        <v>0</v>
      </c>
      <c r="I3042" t="str">
        <f t="shared" si="142"/>
        <v/>
      </c>
      <c r="J3042" t="str">
        <f xml:space="preserve">
_xlfn.SWITCH(E3042,
"良好サイン",H3042*VLOOKUP(F3042,参照用!$P$2:$Q$55,2,0),
"注意サイン",H3042*VLOOKUP(F3042,参照用!$P$2:$Q$55,2,0),
""
)</f>
        <v/>
      </c>
      <c r="K3042" s="20">
        <f t="shared" si="143"/>
        <v>60</v>
      </c>
    </row>
    <row r="3043" spans="1:11" x14ac:dyDescent="0.2">
      <c r="A3043" s="8">
        <f>IF(INDEX(中間シート!B$1:B$149,QUOTIENT(ROW(A3043)-2, 参照用!$J$12) + 3,1)&gt;0,
INDEX(中間シート!B$1:B$149,QUOTIENT(ROW(A3043)-2, 参照用!$J$12) + 3,1),
"")</f>
        <v>46051</v>
      </c>
      <c r="B3043" s="8" t="str">
        <f>IF(INDEX(中間シート!D$1:D$149,QUOTIENT(ROW(B3043)-2, 参照用!$J$12) + 3,1)&gt;0,
INDEX(中間シート!D$1:D$149,QUOTIENT(ROW(B3043)-2, 参照用!$J$12) + 3,1),
"")</f>
        <v>夜</v>
      </c>
      <c r="C3043" s="8" t="str">
        <f>INDEX(中間シート!$A$1:$AZ$149,MATCH(A3043&amp;B3043,中間シート!$A$1:$A$149,0),MATCH(C$1,中間シート!$A$2:$AZ$2,0))</f>
        <v/>
      </c>
      <c r="D3043" s="8" t="str">
        <f>INDEX(中間シート!$A$1:$AZ$149,MATCH($A3043&amp;$B3043,中間シート!$A$1:$A$149,0),MATCH(D$1,中間シート!$A$2:$AZ$2,0))</f>
        <v/>
      </c>
      <c r="E3043" t="str">
        <f>IF(
A3043="","",
VLOOKUP(MOD(ROW(A3043)-2, 参照用!$J$12) + 1,参照用!$N$1:$P$50,2,0)
)</f>
        <v>リカバリー</v>
      </c>
      <c r="F3043" t="str">
        <f xml:space="preserve">
IF(A3043="","",
VLOOKUP(MOD(ROW(A3043)-2, 参照用!$J$12) + 1,参照用!$N$1:$P$50,3,0)
)</f>
        <v>頓服</v>
      </c>
      <c r="G3043">
        <f xml:space="preserve">
IF(A3043="","",
IFERROR(
INDEX(中間シート!$B:$CB,
MATCH(A3043&amp;B3043,中間シート!$A$1:$A$149,0),
MATCH(F3043,中間シート!$B$2:$CB$2,0)
),
"")
)</f>
        <v>0</v>
      </c>
      <c r="H3043">
        <f t="shared" si="141"/>
        <v>0</v>
      </c>
      <c r="I3043" t="str">
        <f t="shared" si="142"/>
        <v/>
      </c>
      <c r="J3043" t="str">
        <f xml:space="preserve">
_xlfn.SWITCH(E3043,
"良好サイン",H3043*VLOOKUP(F3043,参照用!$P$2:$Q$55,2,0),
"注意サイン",H3043*VLOOKUP(F3043,参照用!$P$2:$Q$55,2,0),
""
)</f>
        <v/>
      </c>
      <c r="K3043" s="20">
        <f t="shared" si="143"/>
        <v>60</v>
      </c>
    </row>
    <row r="3044" spans="1:11" x14ac:dyDescent="0.2">
      <c r="A3044" s="8">
        <f>IF(INDEX(中間シート!B$1:B$149,QUOTIENT(ROW(A3044)-2, 参照用!$J$12) + 3,1)&gt;0,
INDEX(中間シート!B$1:B$149,QUOTIENT(ROW(A3044)-2, 参照用!$J$12) + 3,1),
"")</f>
        <v>46051</v>
      </c>
      <c r="B3044" s="8" t="str">
        <f>IF(INDEX(中間シート!D$1:D$149,QUOTIENT(ROW(B3044)-2, 参照用!$J$12) + 3,1)&gt;0,
INDEX(中間シート!D$1:D$149,QUOTIENT(ROW(B3044)-2, 参照用!$J$12) + 3,1),
"")</f>
        <v>夜</v>
      </c>
      <c r="C3044" s="8" t="str">
        <f>INDEX(中間シート!$A$1:$AZ$149,MATCH(A3044&amp;B3044,中間シート!$A$1:$A$149,0),MATCH(C$1,中間シート!$A$2:$AZ$2,0))</f>
        <v/>
      </c>
      <c r="D3044" s="8" t="str">
        <f>INDEX(中間シート!$A$1:$AZ$149,MATCH($A3044&amp;$B3044,中間シート!$A$1:$A$149,0),MATCH(D$1,中間シート!$A$2:$AZ$2,0))</f>
        <v/>
      </c>
      <c r="E3044" t="str">
        <f>IF(
A3044="","",
VLOOKUP(MOD(ROW(A3044)-2, 参照用!$J$12) + 1,参照用!$N$1:$P$50,2,0)
)</f>
        <v>リカバリー</v>
      </c>
      <c r="F3044" t="str">
        <f xml:space="preserve">
IF(A3044="","",
VLOOKUP(MOD(ROW(A3044)-2, 参照用!$J$12) + 1,参照用!$N$1:$P$50,3,0)
)</f>
        <v>散歩</v>
      </c>
      <c r="G3044">
        <f xml:space="preserve">
IF(A3044="","",
IFERROR(
INDEX(中間シート!$B:$CB,
MATCH(A3044&amp;B3044,中間シート!$A$1:$A$149,0),
MATCH(F3044,中間シート!$B$2:$CB$2,0)
),
"")
)</f>
        <v>0</v>
      </c>
      <c r="H3044">
        <f t="shared" si="141"/>
        <v>0</v>
      </c>
      <c r="I3044" t="str">
        <f t="shared" si="142"/>
        <v/>
      </c>
      <c r="J3044" t="str">
        <f xml:space="preserve">
_xlfn.SWITCH(E3044,
"良好サイン",H3044*VLOOKUP(F3044,参照用!$P$2:$Q$55,2,0),
"注意サイン",H3044*VLOOKUP(F3044,参照用!$P$2:$Q$55,2,0),
""
)</f>
        <v/>
      </c>
      <c r="K3044" s="20">
        <f t="shared" si="143"/>
        <v>60</v>
      </c>
    </row>
    <row r="3045" spans="1:11" x14ac:dyDescent="0.2">
      <c r="A3045" s="8">
        <f>IF(INDEX(中間シート!B$1:B$149,QUOTIENT(ROW(A3045)-2, 参照用!$J$12) + 3,1)&gt;0,
INDEX(中間シート!B$1:B$149,QUOTIENT(ROW(A3045)-2, 参照用!$J$12) + 3,1),
"")</f>
        <v>46051</v>
      </c>
      <c r="B3045" s="8" t="str">
        <f>IF(INDEX(中間シート!D$1:D$149,QUOTIENT(ROW(B3045)-2, 参照用!$J$12) + 3,1)&gt;0,
INDEX(中間シート!D$1:D$149,QUOTIENT(ROW(B3045)-2, 参照用!$J$12) + 3,1),
"")</f>
        <v>夜</v>
      </c>
      <c r="C3045" s="8" t="str">
        <f>INDEX(中間シート!$A$1:$AZ$149,MATCH(A3045&amp;B3045,中間シート!$A$1:$A$149,0),MATCH(C$1,中間シート!$A$2:$AZ$2,0))</f>
        <v/>
      </c>
      <c r="D3045" s="8" t="str">
        <f>INDEX(中間シート!$A$1:$AZ$149,MATCH($A3045&amp;$B3045,中間シート!$A$1:$A$149,0),MATCH(D$1,中間シート!$A$2:$AZ$2,0))</f>
        <v/>
      </c>
      <c r="E3045" t="str">
        <f>IF(
A3045="","",
VLOOKUP(MOD(ROW(A3045)-2, 参照用!$J$12) + 1,参照用!$N$1:$P$50,2,0)
)</f>
        <v>服薬</v>
      </c>
      <c r="F3045" t="str">
        <f xml:space="preserve">
IF(A3045="","",
VLOOKUP(MOD(ROW(A3045)-2, 参照用!$J$12) + 1,参照用!$N$1:$P$50,3,0)
)</f>
        <v>いつもの薬</v>
      </c>
      <c r="G3045">
        <f xml:space="preserve">
IF(A3045="","",
IFERROR(
INDEX(中間シート!$B:$CB,
MATCH(A3045&amp;B3045,中間シート!$A$1:$A$149,0),
MATCH(F3045,中間シート!$B$2:$CB$2,0)
),
"")
)</f>
        <v>0</v>
      </c>
      <c r="H3045">
        <f t="shared" si="141"/>
        <v>0</v>
      </c>
      <c r="I3045" t="str">
        <f t="shared" si="142"/>
        <v/>
      </c>
      <c r="J3045" t="str">
        <f xml:space="preserve">
_xlfn.SWITCH(E3045,
"良好サイン",H3045*VLOOKUP(F3045,参照用!$P$2:$Q$55,2,0),
"注意サイン",H3045*VLOOKUP(F3045,参照用!$P$2:$Q$55,2,0),
""
)</f>
        <v/>
      </c>
      <c r="K3045" s="20">
        <f t="shared" si="143"/>
        <v>60</v>
      </c>
    </row>
    <row r="3046" spans="1:11" x14ac:dyDescent="0.2">
      <c r="A3046" s="8">
        <f>IF(INDEX(中間シート!B$1:B$149,QUOTIENT(ROW(A3046)-2, 参照用!$J$12) + 3,1)&gt;0,
INDEX(中間シート!B$1:B$149,QUOTIENT(ROW(A3046)-2, 参照用!$J$12) + 3,1),
"")</f>
        <v>46051</v>
      </c>
      <c r="B3046" s="8" t="str">
        <f>IF(INDEX(中間シート!D$1:D$149,QUOTIENT(ROW(B3046)-2, 参照用!$J$12) + 3,1)&gt;0,
INDEX(中間シート!D$1:D$149,QUOTIENT(ROW(B3046)-2, 参照用!$J$12) + 3,1),
"")</f>
        <v>夜</v>
      </c>
      <c r="C3046" s="8" t="str">
        <f>INDEX(中間シート!$A$1:$AZ$149,MATCH(A3046&amp;B3046,中間シート!$A$1:$A$149,0),MATCH(C$1,中間シート!$A$2:$AZ$2,0))</f>
        <v/>
      </c>
      <c r="D3046" s="8" t="str">
        <f>INDEX(中間シート!$A$1:$AZ$149,MATCH($A3046&amp;$B3046,中間シート!$A$1:$A$149,0),MATCH(D$1,中間シート!$A$2:$AZ$2,0))</f>
        <v/>
      </c>
      <c r="E3046" t="str">
        <f>IF(
A3046="","",
VLOOKUP(MOD(ROW(A3046)-2, 参照用!$J$12) + 1,参照用!$N$1:$P$50,2,0)
)</f>
        <v>備考</v>
      </c>
      <c r="F3046" t="str">
        <f xml:space="preserve">
IF(A3046="","",
VLOOKUP(MOD(ROW(A3046)-2, 参照用!$J$12) + 1,参照用!$N$1:$P$50,3,0)
)</f>
        <v>コメント</v>
      </c>
      <c r="G3046" t="str">
        <f xml:space="preserve">
IF(A3046="","",
IFERROR(
INDEX(中間シート!$B:$CB,
MATCH(A3046&amp;B3046,中間シート!$A$1:$A$149,0),
MATCH(F3046,中間シート!$B$2:$CB$2,0)
),
"")
)</f>
        <v/>
      </c>
      <c r="H3046" t="str">
        <f t="shared" si="141"/>
        <v/>
      </c>
      <c r="I3046" t="str">
        <f t="shared" si="142"/>
        <v/>
      </c>
      <c r="J3046" t="str">
        <f xml:space="preserve">
_xlfn.SWITCH(E3046,
"良好サイン",H3046*VLOOKUP(F3046,参照用!$P$2:$Q$55,2,0),
"注意サイン",H3046*VLOOKUP(F3046,参照用!$P$2:$Q$55,2,0),
""
)</f>
        <v/>
      </c>
      <c r="K3046" s="20">
        <f t="shared" si="143"/>
        <v>60</v>
      </c>
    </row>
    <row r="3047" spans="1:11" x14ac:dyDescent="0.2">
      <c r="A3047" s="8">
        <f>IF(INDEX(中間シート!B$1:B$149,QUOTIENT(ROW(A3047)-2, 参照用!$J$12) + 3,1)&gt;0,
INDEX(中間シート!B$1:B$149,QUOTIENT(ROW(A3047)-2, 参照用!$J$12) + 3,1),
"")</f>
        <v>46052</v>
      </c>
      <c r="B3047" s="8" t="str">
        <f>IF(INDEX(中間シート!D$1:D$149,QUOTIENT(ROW(B3047)-2, 参照用!$J$12) + 3,1)&gt;0,
INDEX(中間シート!D$1:D$149,QUOTIENT(ROW(B3047)-2, 参照用!$J$12) + 3,1),
"")</f>
        <v>朝</v>
      </c>
      <c r="C3047" s="8" t="str">
        <f>INDEX(中間シート!$A$1:$AZ$149,MATCH(A3047&amp;B3047,中間シート!$A$1:$A$149,0),MATCH(C$1,中間シート!$A$2:$AZ$2,0))</f>
        <v/>
      </c>
      <c r="D3047" s="8" t="str">
        <f>INDEX(中間シート!$A$1:$AZ$149,MATCH($A3047&amp;$B3047,中間シート!$A$1:$A$149,0),MATCH(D$1,中間シート!$A$2:$AZ$2,0))</f>
        <v/>
      </c>
      <c r="E3047" t="str">
        <f>IF(
A3047="","",
VLOOKUP(MOD(ROW(A3047)-2, 参照用!$J$12) + 1,参照用!$N$1:$P$50,2,0)
)</f>
        <v>日付</v>
      </c>
      <c r="F3047" t="str">
        <f xml:space="preserve">
IF(A3047="","",
VLOOKUP(MOD(ROW(A3047)-2, 参照用!$J$12) + 1,参照用!$N$1:$P$50,3,0)
)</f>
        <v>日付</v>
      </c>
      <c r="G3047">
        <f xml:space="preserve">
IF(A3047="","",
IFERROR(
INDEX(中間シート!$B:$CB,
MATCH(A3047&amp;B3047,中間シート!$A$1:$A$149,0),
MATCH(F3047,中間シート!$B$2:$CB$2,0)
),
"")
)</f>
        <v>46052</v>
      </c>
      <c r="H3047" t="str">
        <f t="shared" si="141"/>
        <v/>
      </c>
      <c r="I3047">
        <f t="shared" si="142"/>
        <v>46052</v>
      </c>
      <c r="J3047" t="str">
        <f xml:space="preserve">
_xlfn.SWITCH(E3047,
"良好サイン",H3047*VLOOKUP(F3047,参照用!$P$2:$Q$55,2,0),
"注意サイン",H3047*VLOOKUP(F3047,参照用!$P$2:$Q$55,2,0),
""
)</f>
        <v/>
      </c>
      <c r="K3047" s="20">
        <f t="shared" si="143"/>
        <v>60</v>
      </c>
    </row>
    <row r="3048" spans="1:11" x14ac:dyDescent="0.2">
      <c r="A3048" s="8">
        <f>IF(INDEX(中間シート!B$1:B$149,QUOTIENT(ROW(A3048)-2, 参照用!$J$12) + 3,1)&gt;0,
INDEX(中間シート!B$1:B$149,QUOTIENT(ROW(A3048)-2, 参照用!$J$12) + 3,1),
"")</f>
        <v>46052</v>
      </c>
      <c r="B3048" s="8" t="str">
        <f>IF(INDEX(中間シート!D$1:D$149,QUOTIENT(ROW(B3048)-2, 参照用!$J$12) + 3,1)&gt;0,
INDEX(中間シート!D$1:D$149,QUOTIENT(ROW(B3048)-2, 参照用!$J$12) + 3,1),
"")</f>
        <v>朝</v>
      </c>
      <c r="C3048" s="8" t="str">
        <f>INDEX(中間シート!$A$1:$AZ$149,MATCH(A3048&amp;B3048,中間シート!$A$1:$A$149,0),MATCH(C$1,中間シート!$A$2:$AZ$2,0))</f>
        <v/>
      </c>
      <c r="D3048" s="8" t="str">
        <f>INDEX(中間シート!$A$1:$AZ$149,MATCH($A3048&amp;$B3048,中間シート!$A$1:$A$149,0),MATCH(D$1,中間シート!$A$2:$AZ$2,0))</f>
        <v/>
      </c>
      <c r="E3048" t="str">
        <f>IF(
A3048="","",
VLOOKUP(MOD(ROW(A3048)-2, 参照用!$J$12) + 1,参照用!$N$1:$P$50,2,0)
)</f>
        <v>曜日</v>
      </c>
      <c r="F3048" t="str">
        <f xml:space="preserve">
IF(A3048="","",
VLOOKUP(MOD(ROW(A3048)-2, 参照用!$J$12) + 1,参照用!$N$1:$P$50,3,0)
)</f>
        <v>曜日</v>
      </c>
      <c r="G3048" t="str">
        <f xml:space="preserve">
IF(A3048="","",
IFERROR(
INDEX(中間シート!$B:$CB,
MATCH(A3048&amp;B3048,中間シート!$A$1:$A$149,0),
MATCH(F3048,中間シート!$B$2:$CB$2,0)
),
"")
)</f>
        <v>金</v>
      </c>
      <c r="H3048" t="str">
        <f t="shared" si="141"/>
        <v/>
      </c>
      <c r="I3048" t="str">
        <f t="shared" si="142"/>
        <v>金</v>
      </c>
      <c r="J3048" t="str">
        <f xml:space="preserve">
_xlfn.SWITCH(E3048,
"良好サイン",H3048*VLOOKUP(F3048,参照用!$P$2:$Q$55,2,0),
"注意サイン",H3048*VLOOKUP(F3048,参照用!$P$2:$Q$55,2,0),
""
)</f>
        <v/>
      </c>
      <c r="K3048" s="20">
        <f t="shared" si="143"/>
        <v>60</v>
      </c>
    </row>
    <row r="3049" spans="1:11" x14ac:dyDescent="0.2">
      <c r="A3049" s="8">
        <f>IF(INDEX(中間シート!B$1:B$149,QUOTIENT(ROW(A3049)-2, 参照用!$J$12) + 3,1)&gt;0,
INDEX(中間シート!B$1:B$149,QUOTIENT(ROW(A3049)-2, 参照用!$J$12) + 3,1),
"")</f>
        <v>46052</v>
      </c>
      <c r="B3049" s="8" t="str">
        <f>IF(INDEX(中間シート!D$1:D$149,QUOTIENT(ROW(B3049)-2, 参照用!$J$12) + 3,1)&gt;0,
INDEX(中間シート!D$1:D$149,QUOTIENT(ROW(B3049)-2, 参照用!$J$12) + 3,1),
"")</f>
        <v>朝</v>
      </c>
      <c r="C3049" s="8" t="str">
        <f>INDEX(中間シート!$A$1:$AZ$149,MATCH(A3049&amp;B3049,中間シート!$A$1:$A$149,0),MATCH(C$1,中間シート!$A$2:$AZ$2,0))</f>
        <v/>
      </c>
      <c r="D3049" s="8" t="str">
        <f>INDEX(中間シート!$A$1:$AZ$149,MATCH($A3049&amp;$B3049,中間シート!$A$1:$A$149,0),MATCH(D$1,中間シート!$A$2:$AZ$2,0))</f>
        <v/>
      </c>
      <c r="E3049" t="str">
        <f>IF(
A3049="","",
VLOOKUP(MOD(ROW(A3049)-2, 参照用!$J$12) + 1,参照用!$N$1:$P$50,2,0)
)</f>
        <v>時間帯</v>
      </c>
      <c r="F3049" t="str">
        <f xml:space="preserve">
IF(A3049="","",
VLOOKUP(MOD(ROW(A3049)-2, 参照用!$J$12) + 1,参照用!$N$1:$P$50,3,0)
)</f>
        <v>時間帯</v>
      </c>
      <c r="G3049" t="str">
        <f xml:space="preserve">
IF(A3049="","",
IFERROR(
INDEX(中間シート!$B:$CB,
MATCH(A3049&amp;B3049,中間シート!$A$1:$A$149,0),
MATCH(F3049,中間シート!$B$2:$CB$2,0)
),
"")
)</f>
        <v>朝</v>
      </c>
      <c r="H3049" t="str">
        <f t="shared" si="141"/>
        <v/>
      </c>
      <c r="I3049" t="str">
        <f t="shared" si="142"/>
        <v>朝</v>
      </c>
      <c r="J3049" t="str">
        <f xml:space="preserve">
_xlfn.SWITCH(E3049,
"良好サイン",H3049*VLOOKUP(F3049,参照用!$P$2:$Q$55,2,0),
"注意サイン",H3049*VLOOKUP(F3049,参照用!$P$2:$Q$55,2,0),
""
)</f>
        <v/>
      </c>
      <c r="K3049" s="20">
        <f t="shared" si="143"/>
        <v>60</v>
      </c>
    </row>
    <row r="3050" spans="1:11" x14ac:dyDescent="0.2">
      <c r="A3050" s="8">
        <f>IF(INDEX(中間シート!B$1:B$149,QUOTIENT(ROW(A3050)-2, 参照用!$J$12) + 3,1)&gt;0,
INDEX(中間シート!B$1:B$149,QUOTIENT(ROW(A3050)-2, 参照用!$J$12) + 3,1),
"")</f>
        <v>46052</v>
      </c>
      <c r="B3050" s="8" t="str">
        <f>IF(INDEX(中間シート!D$1:D$149,QUOTIENT(ROW(B3050)-2, 参照用!$J$12) + 3,1)&gt;0,
INDEX(中間シート!D$1:D$149,QUOTIENT(ROW(B3050)-2, 参照用!$J$12) + 3,1),
"")</f>
        <v>朝</v>
      </c>
      <c r="C3050" s="8" t="str">
        <f>INDEX(中間シート!$A$1:$AZ$149,MATCH(A3050&amp;B3050,中間シート!$A$1:$A$149,0),MATCH(C$1,中間シート!$A$2:$AZ$2,0))</f>
        <v/>
      </c>
      <c r="D3050" s="8" t="str">
        <f>INDEX(中間シート!$A$1:$AZ$149,MATCH($A3050&amp;$B3050,中間シート!$A$1:$A$149,0),MATCH(D$1,中間シート!$A$2:$AZ$2,0))</f>
        <v/>
      </c>
      <c r="E3050" t="str">
        <f>IF(
A3050="","",
VLOOKUP(MOD(ROW(A3050)-2, 参照用!$J$12) + 1,参照用!$N$1:$P$50,2,0)
)</f>
        <v>気候</v>
      </c>
      <c r="F3050" t="str">
        <f xml:space="preserve">
IF(A3050="","",
VLOOKUP(MOD(ROW(A3050)-2, 参照用!$J$12) + 1,参照用!$N$1:$P$50,3,0)
)</f>
        <v>天気</v>
      </c>
      <c r="G3050" t="str">
        <f xml:space="preserve">
IF(A3050="","",
IFERROR(
INDEX(中間シート!$B:$CB,
MATCH(A3050&amp;B3050,中間シート!$A$1:$A$149,0),
MATCH(F3050,中間シート!$B$2:$CB$2,0)
),
"")
)</f>
        <v/>
      </c>
      <c r="H3050" t="str">
        <f t="shared" si="141"/>
        <v/>
      </c>
      <c r="I3050" t="str">
        <f t="shared" si="142"/>
        <v/>
      </c>
      <c r="J3050" t="str">
        <f xml:space="preserve">
_xlfn.SWITCH(E3050,
"良好サイン",H3050*VLOOKUP(F3050,参照用!$P$2:$Q$55,2,0),
"注意サイン",H3050*VLOOKUP(F3050,参照用!$P$2:$Q$55,2,0),
""
)</f>
        <v/>
      </c>
      <c r="K3050" s="20">
        <f t="shared" si="143"/>
        <v>60</v>
      </c>
    </row>
    <row r="3051" spans="1:11" x14ac:dyDescent="0.2">
      <c r="A3051" s="8">
        <f>IF(INDEX(中間シート!B$1:B$149,QUOTIENT(ROW(A3051)-2, 参照用!$J$12) + 3,1)&gt;0,
INDEX(中間シート!B$1:B$149,QUOTIENT(ROW(A3051)-2, 参照用!$J$12) + 3,1),
"")</f>
        <v>46052</v>
      </c>
      <c r="B3051" s="8" t="str">
        <f>IF(INDEX(中間シート!D$1:D$149,QUOTIENT(ROW(B3051)-2, 参照用!$J$12) + 3,1)&gt;0,
INDEX(中間シート!D$1:D$149,QUOTIENT(ROW(B3051)-2, 参照用!$J$12) + 3,1),
"")</f>
        <v>朝</v>
      </c>
      <c r="C3051" s="8" t="str">
        <f>INDEX(中間シート!$A$1:$AZ$149,MATCH(A3051&amp;B3051,中間シート!$A$1:$A$149,0),MATCH(C$1,中間シート!$A$2:$AZ$2,0))</f>
        <v/>
      </c>
      <c r="D3051" s="8" t="str">
        <f>INDEX(中間シート!$A$1:$AZ$149,MATCH($A3051&amp;$B3051,中間シート!$A$1:$A$149,0),MATCH(D$1,中間シート!$A$2:$AZ$2,0))</f>
        <v/>
      </c>
      <c r="E3051" t="str">
        <f>IF(
A3051="","",
VLOOKUP(MOD(ROW(A3051)-2, 参照用!$J$12) + 1,参照用!$N$1:$P$50,2,0)
)</f>
        <v>気候</v>
      </c>
      <c r="F3051" t="str">
        <f xml:space="preserve">
IF(A3051="","",
VLOOKUP(MOD(ROW(A3051)-2, 参照用!$J$12) + 1,参照用!$N$1:$P$50,3,0)
)</f>
        <v>気温</v>
      </c>
      <c r="G3051" t="str">
        <f xml:space="preserve">
IF(A3051="","",
IFERROR(
INDEX(中間シート!$B:$CB,
MATCH(A3051&amp;B3051,中間シート!$A$1:$A$149,0),
MATCH(F3051,中間シート!$B$2:$CB$2,0)
),
"")
)</f>
        <v/>
      </c>
      <c r="H3051" t="str">
        <f t="shared" si="141"/>
        <v/>
      </c>
      <c r="I3051" t="str">
        <f t="shared" si="142"/>
        <v/>
      </c>
      <c r="J3051" t="str">
        <f xml:space="preserve">
_xlfn.SWITCH(E3051,
"良好サイン",H3051*VLOOKUP(F3051,参照用!$P$2:$Q$55,2,0),
"注意サイン",H3051*VLOOKUP(F3051,参照用!$P$2:$Q$55,2,0),
""
)</f>
        <v/>
      </c>
      <c r="K3051" s="20">
        <f t="shared" si="143"/>
        <v>60</v>
      </c>
    </row>
    <row r="3052" spans="1:11" x14ac:dyDescent="0.2">
      <c r="A3052" s="8">
        <f>IF(INDEX(中間シート!B$1:B$149,QUOTIENT(ROW(A3052)-2, 参照用!$J$12) + 3,1)&gt;0,
INDEX(中間シート!B$1:B$149,QUOTIENT(ROW(A3052)-2, 参照用!$J$12) + 3,1),
"")</f>
        <v>46052</v>
      </c>
      <c r="B3052" s="8" t="str">
        <f>IF(INDEX(中間シート!D$1:D$149,QUOTIENT(ROW(B3052)-2, 参照用!$J$12) + 3,1)&gt;0,
INDEX(中間シート!D$1:D$149,QUOTIENT(ROW(B3052)-2, 参照用!$J$12) + 3,1),
"")</f>
        <v>朝</v>
      </c>
      <c r="C3052" s="8" t="str">
        <f>INDEX(中間シート!$A$1:$AZ$149,MATCH(A3052&amp;B3052,中間シート!$A$1:$A$149,0),MATCH(C$1,中間シート!$A$2:$AZ$2,0))</f>
        <v/>
      </c>
      <c r="D3052" s="8" t="str">
        <f>INDEX(中間シート!$A$1:$AZ$149,MATCH($A3052&amp;$B3052,中間シート!$A$1:$A$149,0),MATCH(D$1,中間シート!$A$2:$AZ$2,0))</f>
        <v/>
      </c>
      <c r="E3052" t="str">
        <f>IF(
A3052="","",
VLOOKUP(MOD(ROW(A3052)-2, 参照用!$J$12) + 1,参照用!$N$1:$P$50,2,0)
)</f>
        <v>基礎指標</v>
      </c>
      <c r="F3052" t="str">
        <f xml:space="preserve">
IF(A3052="","",
VLOOKUP(MOD(ROW(A3052)-2, 参照用!$J$12) + 1,参照用!$N$1:$P$50,3,0)
)</f>
        <v>睡眠</v>
      </c>
      <c r="G3052">
        <f xml:space="preserve">
IF(A3052="","",
IFERROR(
INDEX(中間シート!$B:$CB,
MATCH(A3052&amp;B3052,中間シート!$A$1:$A$149,0),
MATCH(F3052,中間シート!$B$2:$CB$2,0)
),
"")
)</f>
        <v>0</v>
      </c>
      <c r="H3052">
        <f t="shared" si="141"/>
        <v>0</v>
      </c>
      <c r="I3052" t="str">
        <f t="shared" si="142"/>
        <v/>
      </c>
      <c r="J3052" t="str">
        <f xml:space="preserve">
_xlfn.SWITCH(E3052,
"良好サイン",H3052*VLOOKUP(F3052,参照用!$P$2:$Q$55,2,0),
"注意サイン",H3052*VLOOKUP(F3052,参照用!$P$2:$Q$55,2,0),
""
)</f>
        <v/>
      </c>
      <c r="K3052" s="20">
        <f t="shared" si="143"/>
        <v>60</v>
      </c>
    </row>
    <row r="3053" spans="1:11" x14ac:dyDescent="0.2">
      <c r="A3053" s="8">
        <f>IF(INDEX(中間シート!B$1:B$149,QUOTIENT(ROW(A3053)-2, 参照用!$J$12) + 3,1)&gt;0,
INDEX(中間シート!B$1:B$149,QUOTIENT(ROW(A3053)-2, 参照用!$J$12) + 3,1),
"")</f>
        <v>46052</v>
      </c>
      <c r="B3053" s="8" t="str">
        <f>IF(INDEX(中間シート!D$1:D$149,QUOTIENT(ROW(B3053)-2, 参照用!$J$12) + 3,1)&gt;0,
INDEX(中間シート!D$1:D$149,QUOTIENT(ROW(B3053)-2, 参照用!$J$12) + 3,1),
"")</f>
        <v>朝</v>
      </c>
      <c r="C3053" s="8" t="str">
        <f>INDEX(中間シート!$A$1:$AZ$149,MATCH(A3053&amp;B3053,中間シート!$A$1:$A$149,0),MATCH(C$1,中間シート!$A$2:$AZ$2,0))</f>
        <v/>
      </c>
      <c r="D3053" s="8" t="str">
        <f>INDEX(中間シート!$A$1:$AZ$149,MATCH($A3053&amp;$B3053,中間シート!$A$1:$A$149,0),MATCH(D$1,中間シート!$A$2:$AZ$2,0))</f>
        <v/>
      </c>
      <c r="E3053" t="str">
        <f>IF(
A3053="","",
VLOOKUP(MOD(ROW(A3053)-2, 参照用!$J$12) + 1,参照用!$N$1:$P$50,2,0)
)</f>
        <v>基礎指標</v>
      </c>
      <c r="F3053" t="str">
        <f xml:space="preserve">
IF(A3053="","",
VLOOKUP(MOD(ROW(A3053)-2, 参照用!$J$12) + 1,参照用!$N$1:$P$50,3,0)
)</f>
        <v>食事</v>
      </c>
      <c r="G3053">
        <f xml:space="preserve">
IF(A3053="","",
IFERROR(
INDEX(中間シート!$B:$CB,
MATCH(A3053&amp;B3053,中間シート!$A$1:$A$149,0),
MATCH(F3053,中間シート!$B$2:$CB$2,0)
),
"")
)</f>
        <v>0</v>
      </c>
      <c r="H3053">
        <f t="shared" si="141"/>
        <v>0</v>
      </c>
      <c r="I3053" t="str">
        <f t="shared" si="142"/>
        <v/>
      </c>
      <c r="J3053" t="str">
        <f xml:space="preserve">
_xlfn.SWITCH(E3053,
"良好サイン",H3053*VLOOKUP(F3053,参照用!$P$2:$Q$55,2,0),
"注意サイン",H3053*VLOOKUP(F3053,参照用!$P$2:$Q$55,2,0),
""
)</f>
        <v/>
      </c>
      <c r="K3053" s="20">
        <f t="shared" si="143"/>
        <v>60</v>
      </c>
    </row>
    <row r="3054" spans="1:11" x14ac:dyDescent="0.2">
      <c r="A3054" s="8">
        <f>IF(INDEX(中間シート!B$1:B$149,QUOTIENT(ROW(A3054)-2, 参照用!$J$12) + 3,1)&gt;0,
INDEX(中間シート!B$1:B$149,QUOTIENT(ROW(A3054)-2, 参照用!$J$12) + 3,1),
"")</f>
        <v>46052</v>
      </c>
      <c r="B3054" s="8" t="str">
        <f>IF(INDEX(中間シート!D$1:D$149,QUOTIENT(ROW(B3054)-2, 参照用!$J$12) + 3,1)&gt;0,
INDEX(中間シート!D$1:D$149,QUOTIENT(ROW(B3054)-2, 参照用!$J$12) + 3,1),
"")</f>
        <v>朝</v>
      </c>
      <c r="C3054" s="8" t="str">
        <f>INDEX(中間シート!$A$1:$AZ$149,MATCH(A3054&amp;B3054,中間シート!$A$1:$A$149,0),MATCH(C$1,中間シート!$A$2:$AZ$2,0))</f>
        <v/>
      </c>
      <c r="D3054" s="8" t="str">
        <f>INDEX(中間シート!$A$1:$AZ$149,MATCH($A3054&amp;$B3054,中間シート!$A$1:$A$149,0),MATCH(D$1,中間シート!$A$2:$AZ$2,0))</f>
        <v/>
      </c>
      <c r="E3054" t="str">
        <f>IF(
A3054="","",
VLOOKUP(MOD(ROW(A3054)-2, 参照用!$J$12) + 1,参照用!$N$1:$P$50,2,0)
)</f>
        <v>基礎指標</v>
      </c>
      <c r="F3054" t="str">
        <f xml:space="preserve">
IF(A3054="","",
VLOOKUP(MOD(ROW(A3054)-2, 参照用!$J$12) + 1,参照用!$N$1:$P$50,3,0)
)</f>
        <v>ストレス</v>
      </c>
      <c r="G3054">
        <f xml:space="preserve">
IF(A3054="","",
IFERROR(
INDEX(中間シート!$B:$CB,
MATCH(A3054&amp;B3054,中間シート!$A$1:$A$149,0),
MATCH(F3054,中間シート!$B$2:$CB$2,0)
),
"")
)</f>
        <v>0</v>
      </c>
      <c r="H3054">
        <f t="shared" si="141"/>
        <v>0</v>
      </c>
      <c r="I3054" t="str">
        <f t="shared" si="142"/>
        <v/>
      </c>
      <c r="J3054" t="str">
        <f xml:space="preserve">
_xlfn.SWITCH(E3054,
"良好サイン",H3054*VLOOKUP(F3054,参照用!$P$2:$Q$55,2,0),
"注意サイン",H3054*VLOOKUP(F3054,参照用!$P$2:$Q$55,2,0),
""
)</f>
        <v/>
      </c>
      <c r="K3054" s="20">
        <f t="shared" si="143"/>
        <v>60</v>
      </c>
    </row>
    <row r="3055" spans="1:11" x14ac:dyDescent="0.2">
      <c r="A3055" s="8">
        <f>IF(INDEX(中間シート!B$1:B$149,QUOTIENT(ROW(A3055)-2, 参照用!$J$12) + 3,1)&gt;0,
INDEX(中間シート!B$1:B$149,QUOTIENT(ROW(A3055)-2, 参照用!$J$12) + 3,1),
"")</f>
        <v>46052</v>
      </c>
      <c r="B3055" s="8" t="str">
        <f>IF(INDEX(中間シート!D$1:D$149,QUOTIENT(ROW(B3055)-2, 参照用!$J$12) + 3,1)&gt;0,
INDEX(中間シート!D$1:D$149,QUOTIENT(ROW(B3055)-2, 参照用!$J$12) + 3,1),
"")</f>
        <v>朝</v>
      </c>
      <c r="C3055" s="8" t="str">
        <f>INDEX(中間シート!$A$1:$AZ$149,MATCH(A3055&amp;B3055,中間シート!$A$1:$A$149,0),MATCH(C$1,中間シート!$A$2:$AZ$2,0))</f>
        <v/>
      </c>
      <c r="D3055" s="8" t="str">
        <f>INDEX(中間シート!$A$1:$AZ$149,MATCH($A3055&amp;$B3055,中間シート!$A$1:$A$149,0),MATCH(D$1,中間シート!$A$2:$AZ$2,0))</f>
        <v/>
      </c>
      <c r="E3055" t="str">
        <f>IF(
A3055="","",
VLOOKUP(MOD(ROW(A3055)-2, 参照用!$J$12) + 1,参照用!$N$1:$P$50,2,0)
)</f>
        <v>良好サイン</v>
      </c>
      <c r="F3055" t="str">
        <f xml:space="preserve">
IF(A3055="","",
VLOOKUP(MOD(ROW(A3055)-2, 参照用!$J$12) + 1,参照用!$N$1:$P$50,3,0)
)</f>
        <v>プラス思考</v>
      </c>
      <c r="G3055">
        <f xml:space="preserve">
IF(A3055="","",
IFERROR(
INDEX(中間シート!$B:$CB,
MATCH(A3055&amp;B3055,中間シート!$A$1:$A$149,0),
MATCH(F3055,中間シート!$B$2:$CB$2,0)
),
"")
)</f>
        <v>0</v>
      </c>
      <c r="H3055">
        <f t="shared" si="141"/>
        <v>0</v>
      </c>
      <c r="I3055" t="str">
        <f t="shared" si="142"/>
        <v/>
      </c>
      <c r="J3055">
        <f xml:space="preserve">
_xlfn.SWITCH(E3055,
"良好サイン",H3055*VLOOKUP(F3055,参照用!$P$2:$Q$55,2,0),
"注意サイン",H3055*VLOOKUP(F3055,参照用!$P$2:$Q$55,2,0),
""
)</f>
        <v>0</v>
      </c>
      <c r="K3055" s="20">
        <f t="shared" si="143"/>
        <v>60</v>
      </c>
    </row>
    <row r="3056" spans="1:11" x14ac:dyDescent="0.2">
      <c r="A3056" s="8">
        <f>IF(INDEX(中間シート!B$1:B$149,QUOTIENT(ROW(A3056)-2, 参照用!$J$12) + 3,1)&gt;0,
INDEX(中間シート!B$1:B$149,QUOTIENT(ROW(A3056)-2, 参照用!$J$12) + 3,1),
"")</f>
        <v>46052</v>
      </c>
      <c r="B3056" s="8" t="str">
        <f>IF(INDEX(中間シート!D$1:D$149,QUOTIENT(ROW(B3056)-2, 参照用!$J$12) + 3,1)&gt;0,
INDEX(中間シート!D$1:D$149,QUOTIENT(ROW(B3056)-2, 参照用!$J$12) + 3,1),
"")</f>
        <v>朝</v>
      </c>
      <c r="C3056" s="8" t="str">
        <f>INDEX(中間シート!$A$1:$AZ$149,MATCH(A3056&amp;B3056,中間シート!$A$1:$A$149,0),MATCH(C$1,中間シート!$A$2:$AZ$2,0))</f>
        <v/>
      </c>
      <c r="D3056" s="8" t="str">
        <f>INDEX(中間シート!$A$1:$AZ$149,MATCH($A3056&amp;$B3056,中間シート!$A$1:$A$149,0),MATCH(D$1,中間シート!$A$2:$AZ$2,0))</f>
        <v/>
      </c>
      <c r="E3056" t="str">
        <f>IF(
A3056="","",
VLOOKUP(MOD(ROW(A3056)-2, 参照用!$J$12) + 1,参照用!$N$1:$P$50,2,0)
)</f>
        <v>良好サイン</v>
      </c>
      <c r="F3056" t="str">
        <f xml:space="preserve">
IF(A3056="","",
VLOOKUP(MOD(ROW(A3056)-2, 参照用!$J$12) + 1,参照用!$N$1:$P$50,3,0)
)</f>
        <v>元気</v>
      </c>
      <c r="G3056">
        <f xml:space="preserve">
IF(A3056="","",
IFERROR(
INDEX(中間シート!$B:$CB,
MATCH(A3056&amp;B3056,中間シート!$A$1:$A$149,0),
MATCH(F3056,中間シート!$B$2:$CB$2,0)
),
"")
)</f>
        <v>0</v>
      </c>
      <c r="H3056">
        <f t="shared" si="141"/>
        <v>0</v>
      </c>
      <c r="I3056" t="str">
        <f t="shared" si="142"/>
        <v/>
      </c>
      <c r="J3056">
        <f xml:space="preserve">
_xlfn.SWITCH(E3056,
"良好サイン",H3056*VLOOKUP(F3056,参照用!$P$2:$Q$55,2,0),
"注意サイン",H3056*VLOOKUP(F3056,参照用!$P$2:$Q$55,2,0),
""
)</f>
        <v>0</v>
      </c>
      <c r="K3056" s="20">
        <f t="shared" si="143"/>
        <v>60</v>
      </c>
    </row>
    <row r="3057" spans="1:11" x14ac:dyDescent="0.2">
      <c r="A3057" s="8">
        <f>IF(INDEX(中間シート!B$1:B$149,QUOTIENT(ROW(A3057)-2, 参照用!$J$12) + 3,1)&gt;0,
INDEX(中間シート!B$1:B$149,QUOTIENT(ROW(A3057)-2, 参照用!$J$12) + 3,1),
"")</f>
        <v>46052</v>
      </c>
      <c r="B3057" s="8" t="str">
        <f>IF(INDEX(中間シート!D$1:D$149,QUOTIENT(ROW(B3057)-2, 参照用!$J$12) + 3,1)&gt;0,
INDEX(中間シート!D$1:D$149,QUOTIENT(ROW(B3057)-2, 参照用!$J$12) + 3,1),
"")</f>
        <v>朝</v>
      </c>
      <c r="C3057" s="8" t="str">
        <f>INDEX(中間シート!$A$1:$AZ$149,MATCH(A3057&amp;B3057,中間シート!$A$1:$A$149,0),MATCH(C$1,中間シート!$A$2:$AZ$2,0))</f>
        <v/>
      </c>
      <c r="D3057" s="8" t="str">
        <f>INDEX(中間シート!$A$1:$AZ$149,MATCH($A3057&amp;$B3057,中間シート!$A$1:$A$149,0),MATCH(D$1,中間シート!$A$2:$AZ$2,0))</f>
        <v/>
      </c>
      <c r="E3057" t="str">
        <f>IF(
A3057="","",
VLOOKUP(MOD(ROW(A3057)-2, 参照用!$J$12) + 1,参照用!$N$1:$P$50,2,0)
)</f>
        <v>良好サイン</v>
      </c>
      <c r="F3057" t="str">
        <f xml:space="preserve">
IF(A3057="","",
VLOOKUP(MOD(ROW(A3057)-2, 参照用!$J$12) + 1,参照用!$N$1:$P$50,3,0)
)</f>
        <v>やる気あり</v>
      </c>
      <c r="G3057">
        <f xml:space="preserve">
IF(A3057="","",
IFERROR(
INDEX(中間シート!$B:$CB,
MATCH(A3057&amp;B3057,中間シート!$A$1:$A$149,0),
MATCH(F3057,中間シート!$B$2:$CB$2,0)
),
"")
)</f>
        <v>0</v>
      </c>
      <c r="H3057">
        <f t="shared" si="141"/>
        <v>0</v>
      </c>
      <c r="I3057" t="str">
        <f t="shared" si="142"/>
        <v/>
      </c>
      <c r="J3057">
        <f xml:space="preserve">
_xlfn.SWITCH(E3057,
"良好サイン",H3057*VLOOKUP(F3057,参照用!$P$2:$Q$55,2,0),
"注意サイン",H3057*VLOOKUP(F3057,参照用!$P$2:$Q$55,2,0),
""
)</f>
        <v>0</v>
      </c>
      <c r="K3057" s="20">
        <f t="shared" si="143"/>
        <v>60</v>
      </c>
    </row>
    <row r="3058" spans="1:11" x14ac:dyDescent="0.2">
      <c r="A3058" s="8">
        <f>IF(INDEX(中間シート!B$1:B$149,QUOTIENT(ROW(A3058)-2, 参照用!$J$12) + 3,1)&gt;0,
INDEX(中間シート!B$1:B$149,QUOTIENT(ROW(A3058)-2, 参照用!$J$12) + 3,1),
"")</f>
        <v>46052</v>
      </c>
      <c r="B3058" s="8" t="str">
        <f>IF(INDEX(中間シート!D$1:D$149,QUOTIENT(ROW(B3058)-2, 参照用!$J$12) + 3,1)&gt;0,
INDEX(中間シート!D$1:D$149,QUOTIENT(ROW(B3058)-2, 参照用!$J$12) + 3,1),
"")</f>
        <v>朝</v>
      </c>
      <c r="C3058" s="8" t="str">
        <f>INDEX(中間シート!$A$1:$AZ$149,MATCH(A3058&amp;B3058,中間シート!$A$1:$A$149,0),MATCH(C$1,中間シート!$A$2:$AZ$2,0))</f>
        <v/>
      </c>
      <c r="D3058" s="8" t="str">
        <f>INDEX(中間シート!$A$1:$AZ$149,MATCH($A3058&amp;$B3058,中間シート!$A$1:$A$149,0),MATCH(D$1,中間シート!$A$2:$AZ$2,0))</f>
        <v/>
      </c>
      <c r="E3058" t="str">
        <f>IF(
A3058="","",
VLOOKUP(MOD(ROW(A3058)-2, 参照用!$J$12) + 1,参照用!$N$1:$P$50,2,0)
)</f>
        <v>良好サイン</v>
      </c>
      <c r="F3058" t="str">
        <f xml:space="preserve">
IF(A3058="","",
VLOOKUP(MOD(ROW(A3058)-2, 参照用!$J$12) + 1,参照用!$N$1:$P$50,3,0)
)</f>
        <v>心に余裕</v>
      </c>
      <c r="G3058">
        <f xml:space="preserve">
IF(A3058="","",
IFERROR(
INDEX(中間シート!$B:$CB,
MATCH(A3058&amp;B3058,中間シート!$A$1:$A$149,0),
MATCH(F3058,中間シート!$B$2:$CB$2,0)
),
"")
)</f>
        <v>0</v>
      </c>
      <c r="H3058">
        <f t="shared" si="141"/>
        <v>0</v>
      </c>
      <c r="I3058" t="str">
        <f t="shared" si="142"/>
        <v/>
      </c>
      <c r="J3058">
        <f xml:space="preserve">
_xlfn.SWITCH(E3058,
"良好サイン",H3058*VLOOKUP(F3058,参照用!$P$2:$Q$55,2,0),
"注意サイン",H3058*VLOOKUP(F3058,参照用!$P$2:$Q$55,2,0),
""
)</f>
        <v>0</v>
      </c>
      <c r="K3058" s="20">
        <f t="shared" si="143"/>
        <v>60</v>
      </c>
    </row>
    <row r="3059" spans="1:11" x14ac:dyDescent="0.2">
      <c r="A3059" s="8">
        <f>IF(INDEX(中間シート!B$1:B$149,QUOTIENT(ROW(A3059)-2, 参照用!$J$12) + 3,1)&gt;0,
INDEX(中間シート!B$1:B$149,QUOTIENT(ROW(A3059)-2, 参照用!$J$12) + 3,1),
"")</f>
        <v>46052</v>
      </c>
      <c r="B3059" s="8" t="str">
        <f>IF(INDEX(中間シート!D$1:D$149,QUOTIENT(ROW(B3059)-2, 参照用!$J$12) + 3,1)&gt;0,
INDEX(中間シート!D$1:D$149,QUOTIENT(ROW(B3059)-2, 参照用!$J$12) + 3,1),
"")</f>
        <v>朝</v>
      </c>
      <c r="C3059" s="8" t="str">
        <f>INDEX(中間シート!$A$1:$AZ$149,MATCH(A3059&amp;B3059,中間シート!$A$1:$A$149,0),MATCH(C$1,中間シート!$A$2:$AZ$2,0))</f>
        <v/>
      </c>
      <c r="D3059" s="8" t="str">
        <f>INDEX(中間シート!$A$1:$AZ$149,MATCH($A3059&amp;$B3059,中間シート!$A$1:$A$149,0),MATCH(D$1,中間シート!$A$2:$AZ$2,0))</f>
        <v/>
      </c>
      <c r="E3059" t="str">
        <f>IF(
A3059="","",
VLOOKUP(MOD(ROW(A3059)-2, 参照用!$J$12) + 1,参照用!$N$1:$P$50,2,0)
)</f>
        <v>良好サイン</v>
      </c>
      <c r="F3059" t="str">
        <f xml:space="preserve">
IF(A3059="","",
VLOOKUP(MOD(ROW(A3059)-2, 参照用!$J$12) + 1,参照用!$N$1:$P$50,3,0)
)</f>
        <v>イキイキ</v>
      </c>
      <c r="G3059">
        <f xml:space="preserve">
IF(A3059="","",
IFERROR(
INDEX(中間シート!$B:$CB,
MATCH(A3059&amp;B3059,中間シート!$A$1:$A$149,0),
MATCH(F3059,中間シート!$B$2:$CB$2,0)
),
"")
)</f>
        <v>0</v>
      </c>
      <c r="H3059">
        <f t="shared" si="141"/>
        <v>0</v>
      </c>
      <c r="I3059" t="str">
        <f t="shared" si="142"/>
        <v/>
      </c>
      <c r="J3059">
        <f xml:space="preserve">
_xlfn.SWITCH(E3059,
"良好サイン",H3059*VLOOKUP(F3059,参照用!$P$2:$Q$55,2,0),
"注意サイン",H3059*VLOOKUP(F3059,参照用!$P$2:$Q$55,2,0),
""
)</f>
        <v>0</v>
      </c>
      <c r="K3059" s="20">
        <f t="shared" si="143"/>
        <v>60</v>
      </c>
    </row>
    <row r="3060" spans="1:11" x14ac:dyDescent="0.2">
      <c r="A3060" s="8">
        <f>IF(INDEX(中間シート!B$1:B$149,QUOTIENT(ROW(A3060)-2, 参照用!$J$12) + 3,1)&gt;0,
INDEX(中間シート!B$1:B$149,QUOTIENT(ROW(A3060)-2, 参照用!$J$12) + 3,1),
"")</f>
        <v>46052</v>
      </c>
      <c r="B3060" s="8" t="str">
        <f>IF(INDEX(中間シート!D$1:D$149,QUOTIENT(ROW(B3060)-2, 参照用!$J$12) + 3,1)&gt;0,
INDEX(中間シート!D$1:D$149,QUOTIENT(ROW(B3060)-2, 参照用!$J$12) + 3,1),
"")</f>
        <v>朝</v>
      </c>
      <c r="C3060" s="8" t="str">
        <f>INDEX(中間シート!$A$1:$AZ$149,MATCH(A3060&amp;B3060,中間シート!$A$1:$A$149,0),MATCH(C$1,中間シート!$A$2:$AZ$2,0))</f>
        <v/>
      </c>
      <c r="D3060" s="8" t="str">
        <f>INDEX(中間シート!$A$1:$AZ$149,MATCH($A3060&amp;$B3060,中間シート!$A$1:$A$149,0),MATCH(D$1,中間シート!$A$2:$AZ$2,0))</f>
        <v/>
      </c>
      <c r="E3060" t="str">
        <f>IF(
A3060="","",
VLOOKUP(MOD(ROW(A3060)-2, 参照用!$J$12) + 1,参照用!$N$1:$P$50,2,0)
)</f>
        <v>良好サイン</v>
      </c>
      <c r="F3060" t="str">
        <f xml:space="preserve">
IF(A3060="","",
VLOOKUP(MOD(ROW(A3060)-2, 参照用!$J$12) + 1,参照用!$N$1:$P$50,3,0)
)</f>
        <v>活動的</v>
      </c>
      <c r="G3060">
        <f xml:space="preserve">
IF(A3060="","",
IFERROR(
INDEX(中間シート!$B:$CB,
MATCH(A3060&amp;B3060,中間シート!$A$1:$A$149,0),
MATCH(F3060,中間シート!$B$2:$CB$2,0)
),
"")
)</f>
        <v>0</v>
      </c>
      <c r="H3060">
        <f t="shared" si="141"/>
        <v>0</v>
      </c>
      <c r="I3060" t="str">
        <f t="shared" si="142"/>
        <v/>
      </c>
      <c r="J3060">
        <f xml:space="preserve">
_xlfn.SWITCH(E3060,
"良好サイン",H3060*VLOOKUP(F3060,参照用!$P$2:$Q$55,2,0),
"注意サイン",H3060*VLOOKUP(F3060,参照用!$P$2:$Q$55,2,0),
""
)</f>
        <v>0</v>
      </c>
      <c r="K3060" s="20">
        <f t="shared" si="143"/>
        <v>60</v>
      </c>
    </row>
    <row r="3061" spans="1:11" x14ac:dyDescent="0.2">
      <c r="A3061" s="8">
        <f>IF(INDEX(中間シート!B$1:B$149,QUOTIENT(ROW(A3061)-2, 参照用!$J$12) + 3,1)&gt;0,
INDEX(中間シート!B$1:B$149,QUOTIENT(ROW(A3061)-2, 参照用!$J$12) + 3,1),
"")</f>
        <v>46052</v>
      </c>
      <c r="B3061" s="8" t="str">
        <f>IF(INDEX(中間シート!D$1:D$149,QUOTIENT(ROW(B3061)-2, 参照用!$J$12) + 3,1)&gt;0,
INDEX(中間シート!D$1:D$149,QUOTIENT(ROW(B3061)-2, 参照用!$J$12) + 3,1),
"")</f>
        <v>朝</v>
      </c>
      <c r="C3061" s="8" t="str">
        <f>INDEX(中間シート!$A$1:$AZ$149,MATCH(A3061&amp;B3061,中間シート!$A$1:$A$149,0),MATCH(C$1,中間シート!$A$2:$AZ$2,0))</f>
        <v/>
      </c>
      <c r="D3061" s="8" t="str">
        <f>INDEX(中間シート!$A$1:$AZ$149,MATCH($A3061&amp;$B3061,中間シート!$A$1:$A$149,0),MATCH(D$1,中間シート!$A$2:$AZ$2,0))</f>
        <v/>
      </c>
      <c r="E3061" t="str">
        <f>IF(
A3061="","",
VLOOKUP(MOD(ROW(A3061)-2, 参照用!$J$12) + 1,参照用!$N$1:$P$50,2,0)
)</f>
        <v>注意サイン</v>
      </c>
      <c r="F3061" t="str">
        <f xml:space="preserve">
IF(A3061="","",
VLOOKUP(MOD(ROW(A3061)-2, 参照用!$J$12) + 1,参照用!$N$1:$P$50,3,0)
)</f>
        <v>ため息が増加</v>
      </c>
      <c r="G3061">
        <f xml:space="preserve">
IF(A3061="","",
IFERROR(
INDEX(中間シート!$B:$CB,
MATCH(A3061&amp;B3061,中間シート!$A$1:$A$149,0),
MATCH(F3061,中間シート!$B$2:$CB$2,0)
),
"")
)</f>
        <v>0</v>
      </c>
      <c r="H3061">
        <f t="shared" si="141"/>
        <v>0</v>
      </c>
      <c r="I3061" t="str">
        <f t="shared" si="142"/>
        <v/>
      </c>
      <c r="J3061">
        <f xml:space="preserve">
_xlfn.SWITCH(E3061,
"良好サイン",H3061*VLOOKUP(F3061,参照用!$P$2:$Q$55,2,0),
"注意サイン",H3061*VLOOKUP(F3061,参照用!$P$2:$Q$55,2,0),
""
)</f>
        <v>0</v>
      </c>
      <c r="K3061" s="20">
        <f t="shared" si="143"/>
        <v>60</v>
      </c>
    </row>
    <row r="3062" spans="1:11" x14ac:dyDescent="0.2">
      <c r="A3062" s="8">
        <f>IF(INDEX(中間シート!B$1:B$149,QUOTIENT(ROW(A3062)-2, 参照用!$J$12) + 3,1)&gt;0,
INDEX(中間シート!B$1:B$149,QUOTIENT(ROW(A3062)-2, 参照用!$J$12) + 3,1),
"")</f>
        <v>46052</v>
      </c>
      <c r="B3062" s="8" t="str">
        <f>IF(INDEX(中間シート!D$1:D$149,QUOTIENT(ROW(B3062)-2, 参照用!$J$12) + 3,1)&gt;0,
INDEX(中間シート!D$1:D$149,QUOTIENT(ROW(B3062)-2, 参照用!$J$12) + 3,1),
"")</f>
        <v>朝</v>
      </c>
      <c r="C3062" s="8" t="str">
        <f>INDEX(中間シート!$A$1:$AZ$149,MATCH(A3062&amp;B3062,中間シート!$A$1:$A$149,0),MATCH(C$1,中間シート!$A$2:$AZ$2,0))</f>
        <v/>
      </c>
      <c r="D3062" s="8" t="str">
        <f>INDEX(中間シート!$A$1:$AZ$149,MATCH($A3062&amp;$B3062,中間シート!$A$1:$A$149,0),MATCH(D$1,中間シート!$A$2:$AZ$2,0))</f>
        <v/>
      </c>
      <c r="E3062" t="str">
        <f>IF(
A3062="","",
VLOOKUP(MOD(ROW(A3062)-2, 参照用!$J$12) + 1,参照用!$N$1:$P$50,2,0)
)</f>
        <v>注意サイン</v>
      </c>
      <c r="F3062" t="str">
        <f xml:space="preserve">
IF(A3062="","",
VLOOKUP(MOD(ROW(A3062)-2, 参照用!$J$12) + 1,参照用!$N$1:$P$50,3,0)
)</f>
        <v>もやもや</v>
      </c>
      <c r="G3062">
        <f xml:space="preserve">
IF(A3062="","",
IFERROR(
INDEX(中間シート!$B:$CB,
MATCH(A3062&amp;B3062,中間シート!$A$1:$A$149,0),
MATCH(F3062,中間シート!$B$2:$CB$2,0)
),
"")
)</f>
        <v>0</v>
      </c>
      <c r="H3062">
        <f t="shared" si="141"/>
        <v>0</v>
      </c>
      <c r="I3062" t="str">
        <f t="shared" si="142"/>
        <v/>
      </c>
      <c r="J3062">
        <f xml:space="preserve">
_xlfn.SWITCH(E3062,
"良好サイン",H3062*VLOOKUP(F3062,参照用!$P$2:$Q$55,2,0),
"注意サイン",H3062*VLOOKUP(F3062,参照用!$P$2:$Q$55,2,0),
""
)</f>
        <v>0</v>
      </c>
      <c r="K3062" s="20">
        <f t="shared" si="143"/>
        <v>60</v>
      </c>
    </row>
    <row r="3063" spans="1:11" x14ac:dyDescent="0.2">
      <c r="A3063" s="8">
        <f>IF(INDEX(中間シート!B$1:B$149,QUOTIENT(ROW(A3063)-2, 参照用!$J$12) + 3,1)&gt;0,
INDEX(中間シート!B$1:B$149,QUOTIENT(ROW(A3063)-2, 参照用!$J$12) + 3,1),
"")</f>
        <v>46052</v>
      </c>
      <c r="B3063" s="8" t="str">
        <f>IF(INDEX(中間シート!D$1:D$149,QUOTIENT(ROW(B3063)-2, 参照用!$J$12) + 3,1)&gt;0,
INDEX(中間シート!D$1:D$149,QUOTIENT(ROW(B3063)-2, 参照用!$J$12) + 3,1),
"")</f>
        <v>朝</v>
      </c>
      <c r="C3063" s="8" t="str">
        <f>INDEX(中間シート!$A$1:$AZ$149,MATCH(A3063&amp;B3063,中間シート!$A$1:$A$149,0),MATCH(C$1,中間シート!$A$2:$AZ$2,0))</f>
        <v/>
      </c>
      <c r="D3063" s="8" t="str">
        <f>INDEX(中間シート!$A$1:$AZ$149,MATCH($A3063&amp;$B3063,中間シート!$A$1:$A$149,0),MATCH(D$1,中間シート!$A$2:$AZ$2,0))</f>
        <v/>
      </c>
      <c r="E3063" t="str">
        <f>IF(
A3063="","",
VLOOKUP(MOD(ROW(A3063)-2, 参照用!$J$12) + 1,参照用!$N$1:$P$50,2,0)
)</f>
        <v>注意サイン</v>
      </c>
      <c r="F3063" t="str">
        <f xml:space="preserve">
IF(A3063="","",
VLOOKUP(MOD(ROW(A3063)-2, 参照用!$J$12) + 1,参照用!$N$1:$P$50,3,0)
)</f>
        <v>だるい</v>
      </c>
      <c r="G3063">
        <f xml:space="preserve">
IF(A3063="","",
IFERROR(
INDEX(中間シート!$B:$CB,
MATCH(A3063&amp;B3063,中間シート!$A$1:$A$149,0),
MATCH(F3063,中間シート!$B$2:$CB$2,0)
),
"")
)</f>
        <v>0</v>
      </c>
      <c r="H3063">
        <f t="shared" si="141"/>
        <v>0</v>
      </c>
      <c r="I3063" t="str">
        <f t="shared" si="142"/>
        <v/>
      </c>
      <c r="J3063">
        <f xml:space="preserve">
_xlfn.SWITCH(E3063,
"良好サイン",H3063*VLOOKUP(F3063,参照用!$P$2:$Q$55,2,0),
"注意サイン",H3063*VLOOKUP(F3063,参照用!$P$2:$Q$55,2,0),
""
)</f>
        <v>0</v>
      </c>
      <c r="K3063" s="20">
        <f t="shared" si="143"/>
        <v>60</v>
      </c>
    </row>
    <row r="3064" spans="1:11" x14ac:dyDescent="0.2">
      <c r="A3064" s="8">
        <f>IF(INDEX(中間シート!B$1:B$149,QUOTIENT(ROW(A3064)-2, 参照用!$J$12) + 3,1)&gt;0,
INDEX(中間シート!B$1:B$149,QUOTIENT(ROW(A3064)-2, 参照用!$J$12) + 3,1),
"")</f>
        <v>46052</v>
      </c>
      <c r="B3064" s="8" t="str">
        <f>IF(INDEX(中間シート!D$1:D$149,QUOTIENT(ROW(B3064)-2, 参照用!$J$12) + 3,1)&gt;0,
INDEX(中間シート!D$1:D$149,QUOTIENT(ROW(B3064)-2, 参照用!$J$12) + 3,1),
"")</f>
        <v>朝</v>
      </c>
      <c r="C3064" s="8" t="str">
        <f>INDEX(中間シート!$A$1:$AZ$149,MATCH(A3064&amp;B3064,中間シート!$A$1:$A$149,0),MATCH(C$1,中間シート!$A$2:$AZ$2,0))</f>
        <v/>
      </c>
      <c r="D3064" s="8" t="str">
        <f>INDEX(中間シート!$A$1:$AZ$149,MATCH($A3064&amp;$B3064,中間シート!$A$1:$A$149,0),MATCH(D$1,中間シート!$A$2:$AZ$2,0))</f>
        <v/>
      </c>
      <c r="E3064" t="str">
        <f>IF(
A3064="","",
VLOOKUP(MOD(ROW(A3064)-2, 参照用!$J$12) + 1,参照用!$N$1:$P$50,2,0)
)</f>
        <v>注意サイン</v>
      </c>
      <c r="F3064" t="str">
        <f xml:space="preserve">
IF(A3064="","",
VLOOKUP(MOD(ROW(A3064)-2, 参照用!$J$12) + 1,参照用!$N$1:$P$50,3,0)
)</f>
        <v>ぼーっとする</v>
      </c>
      <c r="G3064">
        <f xml:space="preserve">
IF(A3064="","",
IFERROR(
INDEX(中間シート!$B:$CB,
MATCH(A3064&amp;B3064,中間シート!$A$1:$A$149,0),
MATCH(F3064,中間シート!$B$2:$CB$2,0)
),
"")
)</f>
        <v>0</v>
      </c>
      <c r="H3064">
        <f t="shared" si="141"/>
        <v>0</v>
      </c>
      <c r="I3064" t="str">
        <f t="shared" si="142"/>
        <v/>
      </c>
      <c r="J3064">
        <f xml:space="preserve">
_xlfn.SWITCH(E3064,
"良好サイン",H3064*VLOOKUP(F3064,参照用!$P$2:$Q$55,2,0),
"注意サイン",H3064*VLOOKUP(F3064,参照用!$P$2:$Q$55,2,0),
""
)</f>
        <v>0</v>
      </c>
      <c r="K3064" s="20">
        <f t="shared" si="143"/>
        <v>60</v>
      </c>
    </row>
    <row r="3065" spans="1:11" x14ac:dyDescent="0.2">
      <c r="A3065" s="8">
        <f>IF(INDEX(中間シート!B$1:B$149,QUOTIENT(ROW(A3065)-2, 参照用!$J$12) + 3,1)&gt;0,
INDEX(中間シート!B$1:B$149,QUOTIENT(ROW(A3065)-2, 参照用!$J$12) + 3,1),
"")</f>
        <v>46052</v>
      </c>
      <c r="B3065" s="8" t="str">
        <f>IF(INDEX(中間シート!D$1:D$149,QUOTIENT(ROW(B3065)-2, 参照用!$J$12) + 3,1)&gt;0,
INDEX(中間シート!D$1:D$149,QUOTIENT(ROW(B3065)-2, 参照用!$J$12) + 3,1),
"")</f>
        <v>朝</v>
      </c>
      <c r="C3065" s="8" t="str">
        <f>INDEX(中間シート!$A$1:$AZ$149,MATCH(A3065&amp;B3065,中間シート!$A$1:$A$149,0),MATCH(C$1,中間シート!$A$2:$AZ$2,0))</f>
        <v/>
      </c>
      <c r="D3065" s="8" t="str">
        <f>INDEX(中間シート!$A$1:$AZ$149,MATCH($A3065&amp;$B3065,中間シート!$A$1:$A$149,0),MATCH(D$1,中間シート!$A$2:$AZ$2,0))</f>
        <v/>
      </c>
      <c r="E3065" t="str">
        <f>IF(
A3065="","",
VLOOKUP(MOD(ROW(A3065)-2, 参照用!$J$12) + 1,参照用!$N$1:$P$50,2,0)
)</f>
        <v>注意サイン</v>
      </c>
      <c r="F3065" t="str">
        <f xml:space="preserve">
IF(A3065="","",
VLOOKUP(MOD(ROW(A3065)-2, 参照用!$J$12) + 1,参照用!$N$1:$P$50,3,0)
)</f>
        <v>協調性が低下</v>
      </c>
      <c r="G3065">
        <f xml:space="preserve">
IF(A3065="","",
IFERROR(
INDEX(中間シート!$B:$CB,
MATCH(A3065&amp;B3065,中間シート!$A$1:$A$149,0),
MATCH(F3065,中間シート!$B$2:$CB$2,0)
),
"")
)</f>
        <v>0</v>
      </c>
      <c r="H3065">
        <f t="shared" si="141"/>
        <v>0</v>
      </c>
      <c r="I3065" t="str">
        <f t="shared" si="142"/>
        <v/>
      </c>
      <c r="J3065">
        <f xml:space="preserve">
_xlfn.SWITCH(E3065,
"良好サイン",H3065*VLOOKUP(F3065,参照用!$P$2:$Q$55,2,0),
"注意サイン",H3065*VLOOKUP(F3065,参照用!$P$2:$Q$55,2,0),
""
)</f>
        <v>0</v>
      </c>
      <c r="K3065" s="20">
        <f t="shared" si="143"/>
        <v>60</v>
      </c>
    </row>
    <row r="3066" spans="1:11" x14ac:dyDescent="0.2">
      <c r="A3066" s="8">
        <f>IF(INDEX(中間シート!B$1:B$149,QUOTIENT(ROW(A3066)-2, 参照用!$J$12) + 3,1)&gt;0,
INDEX(中間シート!B$1:B$149,QUOTIENT(ROW(A3066)-2, 参照用!$J$12) + 3,1),
"")</f>
        <v>46052</v>
      </c>
      <c r="B3066" s="8" t="str">
        <f>IF(INDEX(中間シート!D$1:D$149,QUOTIENT(ROW(B3066)-2, 参照用!$J$12) + 3,1)&gt;0,
INDEX(中間シート!D$1:D$149,QUOTIENT(ROW(B3066)-2, 参照用!$J$12) + 3,1),
"")</f>
        <v>朝</v>
      </c>
      <c r="C3066" s="8" t="str">
        <f>INDEX(中間シート!$A$1:$AZ$149,MATCH(A3066&amp;B3066,中間シート!$A$1:$A$149,0),MATCH(C$1,中間シート!$A$2:$AZ$2,0))</f>
        <v/>
      </c>
      <c r="D3066" s="8" t="str">
        <f>INDEX(中間シート!$A$1:$AZ$149,MATCH($A3066&amp;$B3066,中間シート!$A$1:$A$149,0),MATCH(D$1,中間シート!$A$2:$AZ$2,0))</f>
        <v/>
      </c>
      <c r="E3066" t="str">
        <f>IF(
A3066="","",
VLOOKUP(MOD(ROW(A3066)-2, 参照用!$J$12) + 1,参照用!$N$1:$P$50,2,0)
)</f>
        <v>注意サイン</v>
      </c>
      <c r="F3066" t="str">
        <f xml:space="preserve">
IF(A3066="","",
VLOOKUP(MOD(ROW(A3066)-2, 参照用!$J$12) + 1,参照用!$N$1:$P$50,3,0)
)</f>
        <v>憂鬱</v>
      </c>
      <c r="G3066">
        <f xml:space="preserve">
IF(A3066="","",
IFERROR(
INDEX(中間シート!$B:$CB,
MATCH(A3066&amp;B3066,中間シート!$A$1:$A$149,0),
MATCH(F3066,中間シート!$B$2:$CB$2,0)
),
"")
)</f>
        <v>0</v>
      </c>
      <c r="H3066">
        <f t="shared" si="141"/>
        <v>0</v>
      </c>
      <c r="I3066" t="str">
        <f t="shared" si="142"/>
        <v/>
      </c>
      <c r="J3066">
        <f xml:space="preserve">
_xlfn.SWITCH(E3066,
"良好サイン",H3066*VLOOKUP(F3066,参照用!$P$2:$Q$55,2,0),
"注意サイン",H3066*VLOOKUP(F3066,参照用!$P$2:$Q$55,2,0),
""
)</f>
        <v>0</v>
      </c>
      <c r="K3066" s="20">
        <f t="shared" si="143"/>
        <v>60</v>
      </c>
    </row>
    <row r="3067" spans="1:11" x14ac:dyDescent="0.2">
      <c r="A3067" s="8">
        <f>IF(INDEX(中間シート!B$1:B$149,QUOTIENT(ROW(A3067)-2, 参照用!$J$12) + 3,1)&gt;0,
INDEX(中間シート!B$1:B$149,QUOTIENT(ROW(A3067)-2, 参照用!$J$12) + 3,1),
"")</f>
        <v>46052</v>
      </c>
      <c r="B3067" s="8" t="str">
        <f>IF(INDEX(中間シート!D$1:D$149,QUOTIENT(ROW(B3067)-2, 参照用!$J$12) + 3,1)&gt;0,
INDEX(中間シート!D$1:D$149,QUOTIENT(ROW(B3067)-2, 参照用!$J$12) + 3,1),
"")</f>
        <v>朝</v>
      </c>
      <c r="C3067" s="8" t="str">
        <f>INDEX(中間シート!$A$1:$AZ$149,MATCH(A3067&amp;B3067,中間シート!$A$1:$A$149,0),MATCH(C$1,中間シート!$A$2:$AZ$2,0))</f>
        <v/>
      </c>
      <c r="D3067" s="8" t="str">
        <f>INDEX(中間シート!$A$1:$AZ$149,MATCH($A3067&amp;$B3067,中間シート!$A$1:$A$149,0),MATCH(D$1,中間シート!$A$2:$AZ$2,0))</f>
        <v/>
      </c>
      <c r="E3067" t="str">
        <f>IF(
A3067="","",
VLOOKUP(MOD(ROW(A3067)-2, 参照用!$J$12) + 1,参照用!$N$1:$P$50,2,0)
)</f>
        <v>注意サイン</v>
      </c>
      <c r="F3067" t="str">
        <f xml:space="preserve">
IF(A3067="","",
VLOOKUP(MOD(ROW(A3067)-2, 参照用!$J$12) + 1,参照用!$N$1:$P$50,3,0)
)</f>
        <v>やる気が無い</v>
      </c>
      <c r="G3067">
        <f xml:space="preserve">
IF(A3067="","",
IFERROR(
INDEX(中間シート!$B:$CB,
MATCH(A3067&amp;B3067,中間シート!$A$1:$A$149,0),
MATCH(F3067,中間シート!$B$2:$CB$2,0)
),
"")
)</f>
        <v>0</v>
      </c>
      <c r="H3067">
        <f t="shared" si="141"/>
        <v>0</v>
      </c>
      <c r="I3067" t="str">
        <f t="shared" si="142"/>
        <v/>
      </c>
      <c r="J3067">
        <f xml:space="preserve">
_xlfn.SWITCH(E3067,
"良好サイン",H3067*VLOOKUP(F3067,参照用!$P$2:$Q$55,2,0),
"注意サイン",H3067*VLOOKUP(F3067,参照用!$P$2:$Q$55,2,0),
""
)</f>
        <v>0</v>
      </c>
      <c r="K3067" s="20">
        <f t="shared" si="143"/>
        <v>60</v>
      </c>
    </row>
    <row r="3068" spans="1:11" x14ac:dyDescent="0.2">
      <c r="A3068" s="8">
        <f>IF(INDEX(中間シート!B$1:B$149,QUOTIENT(ROW(A3068)-2, 参照用!$J$12) + 3,1)&gt;0,
INDEX(中間シート!B$1:B$149,QUOTIENT(ROW(A3068)-2, 参照用!$J$12) + 3,1),
"")</f>
        <v>46052</v>
      </c>
      <c r="B3068" s="8" t="str">
        <f>IF(INDEX(中間シート!D$1:D$149,QUOTIENT(ROW(B3068)-2, 参照用!$J$12) + 3,1)&gt;0,
INDEX(中間シート!D$1:D$149,QUOTIENT(ROW(B3068)-2, 参照用!$J$12) + 3,1),
"")</f>
        <v>朝</v>
      </c>
      <c r="C3068" s="8" t="str">
        <f>INDEX(中間シート!$A$1:$AZ$149,MATCH(A3068&amp;B3068,中間シート!$A$1:$A$149,0),MATCH(C$1,中間シート!$A$2:$AZ$2,0))</f>
        <v/>
      </c>
      <c r="D3068" s="8" t="str">
        <f>INDEX(中間シート!$A$1:$AZ$149,MATCH($A3068&amp;$B3068,中間シート!$A$1:$A$149,0),MATCH(D$1,中間シート!$A$2:$AZ$2,0))</f>
        <v/>
      </c>
      <c r="E3068" t="str">
        <f>IF(
A3068="","",
VLOOKUP(MOD(ROW(A3068)-2, 参照用!$J$12) + 1,参照用!$N$1:$P$50,2,0)
)</f>
        <v>注意サイン</v>
      </c>
      <c r="F3068" t="str">
        <f xml:space="preserve">
IF(A3068="","",
VLOOKUP(MOD(ROW(A3068)-2, 参照用!$J$12) + 1,参照用!$N$1:$P$50,3,0)
)</f>
        <v>物忘れ</v>
      </c>
      <c r="G3068">
        <f xml:space="preserve">
IF(A3068="","",
IFERROR(
INDEX(中間シート!$B:$CB,
MATCH(A3068&amp;B3068,中間シート!$A$1:$A$149,0),
MATCH(F3068,中間シート!$B$2:$CB$2,0)
),
"")
)</f>
        <v>0</v>
      </c>
      <c r="H3068">
        <f t="shared" si="141"/>
        <v>0</v>
      </c>
      <c r="I3068" t="str">
        <f t="shared" si="142"/>
        <v/>
      </c>
      <c r="J3068">
        <f xml:space="preserve">
_xlfn.SWITCH(E3068,
"良好サイン",H3068*VLOOKUP(F3068,参照用!$P$2:$Q$55,2,0),
"注意サイン",H3068*VLOOKUP(F3068,参照用!$P$2:$Q$55,2,0),
""
)</f>
        <v>0</v>
      </c>
      <c r="K3068" s="20">
        <f t="shared" si="143"/>
        <v>60</v>
      </c>
    </row>
    <row r="3069" spans="1:11" x14ac:dyDescent="0.2">
      <c r="A3069" s="8">
        <f>IF(INDEX(中間シート!B$1:B$149,QUOTIENT(ROW(A3069)-2, 参照用!$J$12) + 3,1)&gt;0,
INDEX(中間シート!B$1:B$149,QUOTIENT(ROW(A3069)-2, 参照用!$J$12) + 3,1),
"")</f>
        <v>46052</v>
      </c>
      <c r="B3069" s="8" t="str">
        <f>IF(INDEX(中間シート!D$1:D$149,QUOTIENT(ROW(B3069)-2, 参照用!$J$12) + 3,1)&gt;0,
INDEX(中間シート!D$1:D$149,QUOTIENT(ROW(B3069)-2, 参照用!$J$12) + 3,1),
"")</f>
        <v>朝</v>
      </c>
      <c r="C3069" s="8" t="str">
        <f>INDEX(中間シート!$A$1:$AZ$149,MATCH(A3069&amp;B3069,中間シート!$A$1:$A$149,0),MATCH(C$1,中間シート!$A$2:$AZ$2,0))</f>
        <v/>
      </c>
      <c r="D3069" s="8" t="str">
        <f>INDEX(中間シート!$A$1:$AZ$149,MATCH($A3069&amp;$B3069,中間シート!$A$1:$A$149,0),MATCH(D$1,中間シート!$A$2:$AZ$2,0))</f>
        <v/>
      </c>
      <c r="E3069" t="str">
        <f>IF(
A3069="","",
VLOOKUP(MOD(ROW(A3069)-2, 参照用!$J$12) + 1,参照用!$N$1:$P$50,2,0)
)</f>
        <v>悪化サイン</v>
      </c>
      <c r="F3069" t="str">
        <f xml:space="preserve">
IF(A3069="","",
VLOOKUP(MOD(ROW(A3069)-2, 参照用!$J$12) + 1,参照用!$N$1:$P$50,3,0)
)</f>
        <v>イライラ</v>
      </c>
      <c r="G3069">
        <f xml:space="preserve">
IF(A3069="","",
IFERROR(
INDEX(中間シート!$B:$CB,
MATCH(A3069&amp;B3069,中間シート!$A$1:$A$149,0),
MATCH(F3069,中間シート!$B$2:$CB$2,0)
),
"")
)</f>
        <v>0</v>
      </c>
      <c r="H3069">
        <f t="shared" si="141"/>
        <v>0</v>
      </c>
      <c r="I3069" t="str">
        <f t="shared" si="142"/>
        <v/>
      </c>
      <c r="J3069" t="str">
        <f xml:space="preserve">
_xlfn.SWITCH(E3069,
"良好サイン",H3069*VLOOKUP(F3069,参照用!$P$2:$Q$55,2,0),
"注意サイン",H3069*VLOOKUP(F3069,参照用!$P$2:$Q$55,2,0),
""
)</f>
        <v/>
      </c>
      <c r="K3069" s="20">
        <f t="shared" si="143"/>
        <v>60</v>
      </c>
    </row>
    <row r="3070" spans="1:11" x14ac:dyDescent="0.2">
      <c r="A3070" s="8">
        <f>IF(INDEX(中間シート!B$1:B$149,QUOTIENT(ROW(A3070)-2, 参照用!$J$12) + 3,1)&gt;0,
INDEX(中間シート!B$1:B$149,QUOTIENT(ROW(A3070)-2, 参照用!$J$12) + 3,1),
"")</f>
        <v>46052</v>
      </c>
      <c r="B3070" s="8" t="str">
        <f>IF(INDEX(中間シート!D$1:D$149,QUOTIENT(ROW(B3070)-2, 参照用!$J$12) + 3,1)&gt;0,
INDEX(中間シート!D$1:D$149,QUOTIENT(ROW(B3070)-2, 参照用!$J$12) + 3,1),
"")</f>
        <v>朝</v>
      </c>
      <c r="C3070" s="8" t="str">
        <f>INDEX(中間シート!$A$1:$AZ$149,MATCH(A3070&amp;B3070,中間シート!$A$1:$A$149,0),MATCH(C$1,中間シート!$A$2:$AZ$2,0))</f>
        <v/>
      </c>
      <c r="D3070" s="8" t="str">
        <f>INDEX(中間シート!$A$1:$AZ$149,MATCH($A3070&amp;$B3070,中間シート!$A$1:$A$149,0),MATCH(D$1,中間シート!$A$2:$AZ$2,0))</f>
        <v/>
      </c>
      <c r="E3070" t="str">
        <f>IF(
A3070="","",
VLOOKUP(MOD(ROW(A3070)-2, 参照用!$J$12) + 1,参照用!$N$1:$P$50,2,0)
)</f>
        <v>悪化サイン</v>
      </c>
      <c r="F3070" t="str">
        <f xml:space="preserve">
IF(A3070="","",
VLOOKUP(MOD(ROW(A3070)-2, 参照用!$J$12) + 1,参照用!$N$1:$P$50,3,0)
)</f>
        <v>恐怖心</v>
      </c>
      <c r="G3070">
        <f xml:space="preserve">
IF(A3070="","",
IFERROR(
INDEX(中間シート!$B:$CB,
MATCH(A3070&amp;B3070,中間シート!$A$1:$A$149,0),
MATCH(F3070,中間シート!$B$2:$CB$2,0)
),
"")
)</f>
        <v>0</v>
      </c>
      <c r="H3070">
        <f t="shared" si="141"/>
        <v>0</v>
      </c>
      <c r="I3070" t="str">
        <f t="shared" si="142"/>
        <v/>
      </c>
      <c r="J3070" t="str">
        <f xml:space="preserve">
_xlfn.SWITCH(E3070,
"良好サイン",H3070*VLOOKUP(F3070,参照用!$P$2:$Q$55,2,0),
"注意サイン",H3070*VLOOKUP(F3070,参照用!$P$2:$Q$55,2,0),
""
)</f>
        <v/>
      </c>
      <c r="K3070" s="20">
        <f t="shared" si="143"/>
        <v>60</v>
      </c>
    </row>
    <row r="3071" spans="1:11" x14ac:dyDescent="0.2">
      <c r="A3071" s="8">
        <f>IF(INDEX(中間シート!B$1:B$149,QUOTIENT(ROW(A3071)-2, 参照用!$J$12) + 3,1)&gt;0,
INDEX(中間シート!B$1:B$149,QUOTIENT(ROW(A3071)-2, 参照用!$J$12) + 3,1),
"")</f>
        <v>46052</v>
      </c>
      <c r="B3071" s="8" t="str">
        <f>IF(INDEX(中間シート!D$1:D$149,QUOTIENT(ROW(B3071)-2, 参照用!$J$12) + 3,1)&gt;0,
INDEX(中間シート!D$1:D$149,QUOTIENT(ROW(B3071)-2, 参照用!$J$12) + 3,1),
"")</f>
        <v>朝</v>
      </c>
      <c r="C3071" s="8" t="str">
        <f>INDEX(中間シート!$A$1:$AZ$149,MATCH(A3071&amp;B3071,中間シート!$A$1:$A$149,0),MATCH(C$1,中間シート!$A$2:$AZ$2,0))</f>
        <v/>
      </c>
      <c r="D3071" s="8" t="str">
        <f>INDEX(中間シート!$A$1:$AZ$149,MATCH($A3071&amp;$B3071,中間シート!$A$1:$A$149,0),MATCH(D$1,中間シート!$A$2:$AZ$2,0))</f>
        <v/>
      </c>
      <c r="E3071" t="str">
        <f>IF(
A3071="","",
VLOOKUP(MOD(ROW(A3071)-2, 参照用!$J$12) + 1,参照用!$N$1:$P$50,2,0)
)</f>
        <v>悪化サイン</v>
      </c>
      <c r="F3071" t="str">
        <f xml:space="preserve">
IF(A3071="","",
VLOOKUP(MOD(ROW(A3071)-2, 参照用!$J$12) + 1,参照用!$N$1:$P$50,3,0)
)</f>
        <v>外出不可</v>
      </c>
      <c r="G3071">
        <f xml:space="preserve">
IF(A3071="","",
IFERROR(
INDEX(中間シート!$B:$CB,
MATCH(A3071&amp;B3071,中間シート!$A$1:$A$149,0),
MATCH(F3071,中間シート!$B$2:$CB$2,0)
),
"")
)</f>
        <v>0</v>
      </c>
      <c r="H3071">
        <f t="shared" si="141"/>
        <v>0</v>
      </c>
      <c r="I3071" t="str">
        <f t="shared" si="142"/>
        <v/>
      </c>
      <c r="J3071" t="str">
        <f xml:space="preserve">
_xlfn.SWITCH(E3071,
"良好サイン",H3071*VLOOKUP(F3071,参照用!$P$2:$Q$55,2,0),
"注意サイン",H3071*VLOOKUP(F3071,参照用!$P$2:$Q$55,2,0),
""
)</f>
        <v/>
      </c>
      <c r="K3071" s="20">
        <f t="shared" si="143"/>
        <v>60</v>
      </c>
    </row>
    <row r="3072" spans="1:11" x14ac:dyDescent="0.2">
      <c r="A3072" s="8">
        <f>IF(INDEX(中間シート!B$1:B$149,QUOTIENT(ROW(A3072)-2, 参照用!$J$12) + 3,1)&gt;0,
INDEX(中間シート!B$1:B$149,QUOTIENT(ROW(A3072)-2, 参照用!$J$12) + 3,1),
"")</f>
        <v>46052</v>
      </c>
      <c r="B3072" s="8" t="str">
        <f>IF(INDEX(中間シート!D$1:D$149,QUOTIENT(ROW(B3072)-2, 参照用!$J$12) + 3,1)&gt;0,
INDEX(中間シート!D$1:D$149,QUOTIENT(ROW(B3072)-2, 参照用!$J$12) + 3,1),
"")</f>
        <v>朝</v>
      </c>
      <c r="C3072" s="8" t="str">
        <f>INDEX(中間シート!$A$1:$AZ$149,MATCH(A3072&amp;B3072,中間シート!$A$1:$A$149,0),MATCH(C$1,中間シート!$A$2:$AZ$2,0))</f>
        <v/>
      </c>
      <c r="D3072" s="8" t="str">
        <f>INDEX(中間シート!$A$1:$AZ$149,MATCH($A3072&amp;$B3072,中間シート!$A$1:$A$149,0),MATCH(D$1,中間シート!$A$2:$AZ$2,0))</f>
        <v/>
      </c>
      <c r="E3072" t="str">
        <f>IF(
A3072="","",
VLOOKUP(MOD(ROW(A3072)-2, 参照用!$J$12) + 1,参照用!$N$1:$P$50,2,0)
)</f>
        <v>悪化サイン</v>
      </c>
      <c r="F3072" t="str">
        <f xml:space="preserve">
IF(A3072="","",
VLOOKUP(MOD(ROW(A3072)-2, 参照用!$J$12) + 1,参照用!$N$1:$P$50,3,0)
)</f>
        <v>思考不能</v>
      </c>
      <c r="G3072">
        <f xml:space="preserve">
IF(A3072="","",
IFERROR(
INDEX(中間シート!$B:$CB,
MATCH(A3072&amp;B3072,中間シート!$A$1:$A$149,0),
MATCH(F3072,中間シート!$B$2:$CB$2,0)
),
"")
)</f>
        <v>0</v>
      </c>
      <c r="H3072">
        <f t="shared" si="141"/>
        <v>0</v>
      </c>
      <c r="I3072" t="str">
        <f t="shared" si="142"/>
        <v/>
      </c>
      <c r="J3072" t="str">
        <f xml:space="preserve">
_xlfn.SWITCH(E3072,
"良好サイン",H3072*VLOOKUP(F3072,参照用!$P$2:$Q$55,2,0),
"注意サイン",H3072*VLOOKUP(F3072,参照用!$P$2:$Q$55,2,0),
""
)</f>
        <v/>
      </c>
      <c r="K3072" s="20">
        <f t="shared" si="143"/>
        <v>60</v>
      </c>
    </row>
    <row r="3073" spans="1:11" x14ac:dyDescent="0.2">
      <c r="A3073" s="8">
        <f>IF(INDEX(中間シート!B$1:B$149,QUOTIENT(ROW(A3073)-2, 参照用!$J$12) + 3,1)&gt;0,
INDEX(中間シート!B$1:B$149,QUOTIENT(ROW(A3073)-2, 参照用!$J$12) + 3,1),
"")</f>
        <v>46052</v>
      </c>
      <c r="B3073" s="8" t="str">
        <f>IF(INDEX(中間シート!D$1:D$149,QUOTIENT(ROW(B3073)-2, 参照用!$J$12) + 3,1)&gt;0,
INDEX(中間シート!D$1:D$149,QUOTIENT(ROW(B3073)-2, 参照用!$J$12) + 3,1),
"")</f>
        <v>朝</v>
      </c>
      <c r="C3073" s="8" t="str">
        <f>INDEX(中間シート!$A$1:$AZ$149,MATCH(A3073&amp;B3073,中間シート!$A$1:$A$149,0),MATCH(C$1,中間シート!$A$2:$AZ$2,0))</f>
        <v/>
      </c>
      <c r="D3073" s="8" t="str">
        <f>INDEX(中間シート!$A$1:$AZ$149,MATCH($A3073&amp;$B3073,中間シート!$A$1:$A$149,0),MATCH(D$1,中間シート!$A$2:$AZ$2,0))</f>
        <v/>
      </c>
      <c r="E3073" t="str">
        <f>IF(
A3073="","",
VLOOKUP(MOD(ROW(A3073)-2, 参照用!$J$12) + 1,参照用!$N$1:$P$50,2,0)
)</f>
        <v>悪化サイン</v>
      </c>
      <c r="F3073" t="str">
        <f xml:space="preserve">
IF(A3073="","",
VLOOKUP(MOD(ROW(A3073)-2, 参照用!$J$12) + 1,参照用!$N$1:$P$50,3,0)
)</f>
        <v>人間不信</v>
      </c>
      <c r="G3073">
        <f xml:space="preserve">
IF(A3073="","",
IFERROR(
INDEX(中間シート!$B:$CB,
MATCH(A3073&amp;B3073,中間シート!$A$1:$A$149,0),
MATCH(F3073,中間シート!$B$2:$CB$2,0)
),
"")
)</f>
        <v>0</v>
      </c>
      <c r="H3073">
        <f t="shared" si="141"/>
        <v>0</v>
      </c>
      <c r="I3073" t="str">
        <f t="shared" si="142"/>
        <v/>
      </c>
      <c r="J3073" t="str">
        <f xml:space="preserve">
_xlfn.SWITCH(E3073,
"良好サイン",H3073*VLOOKUP(F3073,参照用!$P$2:$Q$55,2,0),
"注意サイン",H3073*VLOOKUP(F3073,参照用!$P$2:$Q$55,2,0),
""
)</f>
        <v/>
      </c>
      <c r="K3073" s="20">
        <f t="shared" si="143"/>
        <v>60</v>
      </c>
    </row>
    <row r="3074" spans="1:11" x14ac:dyDescent="0.2">
      <c r="A3074" s="8">
        <f>IF(INDEX(中間シート!B$1:B$149,QUOTIENT(ROW(A3074)-2, 参照用!$J$12) + 3,1)&gt;0,
INDEX(中間シート!B$1:B$149,QUOTIENT(ROW(A3074)-2, 参照用!$J$12) + 3,1),
"")</f>
        <v>46052</v>
      </c>
      <c r="B3074" s="8" t="str">
        <f>IF(INDEX(中間シート!D$1:D$149,QUOTIENT(ROW(B3074)-2, 参照用!$J$12) + 3,1)&gt;0,
INDEX(中間シート!D$1:D$149,QUOTIENT(ROW(B3074)-2, 参照用!$J$12) + 3,1),
"")</f>
        <v>朝</v>
      </c>
      <c r="C3074" s="8" t="str">
        <f>INDEX(中間シート!$A$1:$AZ$149,MATCH(A3074&amp;B3074,中間シート!$A$1:$A$149,0),MATCH(C$1,中間シート!$A$2:$AZ$2,0))</f>
        <v/>
      </c>
      <c r="D3074" s="8" t="str">
        <f>INDEX(中間シート!$A$1:$AZ$149,MATCH($A3074&amp;$B3074,中間シート!$A$1:$A$149,0),MATCH(D$1,中間シート!$A$2:$AZ$2,0))</f>
        <v/>
      </c>
      <c r="E3074" t="str">
        <f>IF(
A3074="","",
VLOOKUP(MOD(ROW(A3074)-2, 参照用!$J$12) + 1,参照用!$N$1:$P$50,2,0)
)</f>
        <v>悪化サイン</v>
      </c>
      <c r="F3074" t="str">
        <f xml:space="preserve">
IF(A3074="","",
VLOOKUP(MOD(ROW(A3074)-2, 参照用!$J$12) + 1,参照用!$N$1:$P$50,3,0)
)</f>
        <v>破壊衝動</v>
      </c>
      <c r="G3074">
        <f xml:space="preserve">
IF(A3074="","",
IFERROR(
INDEX(中間シート!$B:$CB,
MATCH(A3074&amp;B3074,中間シート!$A$1:$A$149,0),
MATCH(F3074,中間シート!$B$2:$CB$2,0)
),
"")
)</f>
        <v>0</v>
      </c>
      <c r="H3074">
        <f t="shared" si="141"/>
        <v>0</v>
      </c>
      <c r="I3074" t="str">
        <f t="shared" si="142"/>
        <v/>
      </c>
      <c r="J3074" t="str">
        <f xml:space="preserve">
_xlfn.SWITCH(E3074,
"良好サイン",H3074*VLOOKUP(F3074,参照用!$P$2:$Q$55,2,0),
"注意サイン",H3074*VLOOKUP(F3074,参照用!$P$2:$Q$55,2,0),
""
)</f>
        <v/>
      </c>
      <c r="K3074" s="20">
        <f t="shared" si="143"/>
        <v>60</v>
      </c>
    </row>
    <row r="3075" spans="1:11" x14ac:dyDescent="0.2">
      <c r="A3075" s="8">
        <f>IF(INDEX(中間シート!B$1:B$149,QUOTIENT(ROW(A3075)-2, 参照用!$J$12) + 3,1)&gt;0,
INDEX(中間シート!B$1:B$149,QUOTIENT(ROW(A3075)-2, 参照用!$J$12) + 3,1),
"")</f>
        <v>46052</v>
      </c>
      <c r="B3075" s="8" t="str">
        <f>IF(INDEX(中間シート!D$1:D$149,QUOTIENT(ROW(B3075)-2, 参照用!$J$12) + 3,1)&gt;0,
INDEX(中間シート!D$1:D$149,QUOTIENT(ROW(B3075)-2, 参照用!$J$12) + 3,1),
"")</f>
        <v>朝</v>
      </c>
      <c r="C3075" s="8" t="str">
        <f>INDEX(中間シート!$A$1:$AZ$149,MATCH(A3075&amp;B3075,中間シート!$A$1:$A$149,0),MATCH(C$1,中間シート!$A$2:$AZ$2,0))</f>
        <v/>
      </c>
      <c r="D3075" s="8" t="str">
        <f>INDEX(中間シート!$A$1:$AZ$149,MATCH($A3075&amp;$B3075,中間シート!$A$1:$A$149,0),MATCH(D$1,中間シート!$A$2:$AZ$2,0))</f>
        <v/>
      </c>
      <c r="E3075" t="str">
        <f>IF(
A3075="","",
VLOOKUP(MOD(ROW(A3075)-2, 参照用!$J$12) + 1,参照用!$N$1:$P$50,2,0)
)</f>
        <v>リカバリー</v>
      </c>
      <c r="F3075" t="str">
        <f xml:space="preserve">
IF(A3075="","",
VLOOKUP(MOD(ROW(A3075)-2, 参照用!$J$12) + 1,参照用!$N$1:$P$50,3,0)
)</f>
        <v>ストレッチ</v>
      </c>
      <c r="G3075">
        <f xml:space="preserve">
IF(A3075="","",
IFERROR(
INDEX(中間シート!$B:$CB,
MATCH(A3075&amp;B3075,中間シート!$A$1:$A$149,0),
MATCH(F3075,中間シート!$B$2:$CB$2,0)
),
"")
)</f>
        <v>0</v>
      </c>
      <c r="H3075">
        <f t="shared" ref="H3075:H3138" si="144">IFERROR(IF(VALUE(G3075)&gt;100,"",VALUE(G3075)),"")</f>
        <v>0</v>
      </c>
      <c r="I3075" t="str">
        <f t="shared" ref="I3075:I3138" si="145">IF(H3075="",G3075,"")</f>
        <v/>
      </c>
      <c r="J3075" t="str">
        <f xml:space="preserve">
_xlfn.SWITCH(E3075,
"良好サイン",H3075*VLOOKUP(F3075,参照用!$P$2:$Q$55,2,0),
"注意サイン",H3075*VLOOKUP(F3075,参照用!$P$2:$Q$55,2,0),
""
)</f>
        <v/>
      </c>
      <c r="K3075" s="20">
        <f t="shared" ref="K3075:K3138" si="146">IFERROR(IF(A3075="","",(60+SUMIFS($J$1:$J$3999,$A$1:$A$3999,A3075,$B$1:$B$3999,B3075)))
/
(1+SUMIFS(H:H,A:A,A3075,B:B,B3075,E:E,"悪化サイン")),"")</f>
        <v>60</v>
      </c>
    </row>
    <row r="3076" spans="1:11" x14ac:dyDescent="0.2">
      <c r="A3076" s="8">
        <f>IF(INDEX(中間シート!B$1:B$149,QUOTIENT(ROW(A3076)-2, 参照用!$J$12) + 3,1)&gt;0,
INDEX(中間シート!B$1:B$149,QUOTIENT(ROW(A3076)-2, 参照用!$J$12) + 3,1),
"")</f>
        <v>46052</v>
      </c>
      <c r="B3076" s="8" t="str">
        <f>IF(INDEX(中間シート!D$1:D$149,QUOTIENT(ROW(B3076)-2, 参照用!$J$12) + 3,1)&gt;0,
INDEX(中間シート!D$1:D$149,QUOTIENT(ROW(B3076)-2, 参照用!$J$12) + 3,1),
"")</f>
        <v>朝</v>
      </c>
      <c r="C3076" s="8" t="str">
        <f>INDEX(中間シート!$A$1:$AZ$149,MATCH(A3076&amp;B3076,中間シート!$A$1:$A$149,0),MATCH(C$1,中間シート!$A$2:$AZ$2,0))</f>
        <v/>
      </c>
      <c r="D3076" s="8" t="str">
        <f>INDEX(中間シート!$A$1:$AZ$149,MATCH($A3076&amp;$B3076,中間シート!$A$1:$A$149,0),MATCH(D$1,中間シート!$A$2:$AZ$2,0))</f>
        <v/>
      </c>
      <c r="E3076" t="str">
        <f>IF(
A3076="","",
VLOOKUP(MOD(ROW(A3076)-2, 参照用!$J$12) + 1,参照用!$N$1:$P$50,2,0)
)</f>
        <v>リカバリー</v>
      </c>
      <c r="F3076" t="str">
        <f xml:space="preserve">
IF(A3076="","",
VLOOKUP(MOD(ROW(A3076)-2, 参照用!$J$12) + 1,参照用!$N$1:$P$50,3,0)
)</f>
        <v>仮眠</v>
      </c>
      <c r="G3076">
        <f xml:space="preserve">
IF(A3076="","",
IFERROR(
INDEX(中間シート!$B:$CB,
MATCH(A3076&amp;B3076,中間シート!$A$1:$A$149,0),
MATCH(F3076,中間シート!$B$2:$CB$2,0)
),
"")
)</f>
        <v>0</v>
      </c>
      <c r="H3076">
        <f t="shared" si="144"/>
        <v>0</v>
      </c>
      <c r="I3076" t="str">
        <f t="shared" si="145"/>
        <v/>
      </c>
      <c r="J3076" t="str">
        <f xml:space="preserve">
_xlfn.SWITCH(E3076,
"良好サイン",H3076*VLOOKUP(F3076,参照用!$P$2:$Q$55,2,0),
"注意サイン",H3076*VLOOKUP(F3076,参照用!$P$2:$Q$55,2,0),
""
)</f>
        <v/>
      </c>
      <c r="K3076" s="20">
        <f t="shared" si="146"/>
        <v>60</v>
      </c>
    </row>
    <row r="3077" spans="1:11" x14ac:dyDescent="0.2">
      <c r="A3077" s="8">
        <f>IF(INDEX(中間シート!B$1:B$149,QUOTIENT(ROW(A3077)-2, 参照用!$J$12) + 3,1)&gt;0,
INDEX(中間シート!B$1:B$149,QUOTIENT(ROW(A3077)-2, 参照用!$J$12) + 3,1),
"")</f>
        <v>46052</v>
      </c>
      <c r="B3077" s="8" t="str">
        <f>IF(INDEX(中間シート!D$1:D$149,QUOTIENT(ROW(B3077)-2, 参照用!$J$12) + 3,1)&gt;0,
INDEX(中間シート!D$1:D$149,QUOTIENT(ROW(B3077)-2, 参照用!$J$12) + 3,1),
"")</f>
        <v>朝</v>
      </c>
      <c r="C3077" s="8" t="str">
        <f>INDEX(中間シート!$A$1:$AZ$149,MATCH(A3077&amp;B3077,中間シート!$A$1:$A$149,0),MATCH(C$1,中間シート!$A$2:$AZ$2,0))</f>
        <v/>
      </c>
      <c r="D3077" s="8" t="str">
        <f>INDEX(中間シート!$A$1:$AZ$149,MATCH($A3077&amp;$B3077,中間シート!$A$1:$A$149,0),MATCH(D$1,中間シート!$A$2:$AZ$2,0))</f>
        <v/>
      </c>
      <c r="E3077" t="str">
        <f>IF(
A3077="","",
VLOOKUP(MOD(ROW(A3077)-2, 参照用!$J$12) + 1,参照用!$N$1:$P$50,2,0)
)</f>
        <v>リカバリー</v>
      </c>
      <c r="F3077" t="str">
        <f xml:space="preserve">
IF(A3077="","",
VLOOKUP(MOD(ROW(A3077)-2, 参照用!$J$12) + 1,参照用!$N$1:$P$50,3,0)
)</f>
        <v>音楽</v>
      </c>
      <c r="G3077">
        <f xml:space="preserve">
IF(A3077="","",
IFERROR(
INDEX(中間シート!$B:$CB,
MATCH(A3077&amp;B3077,中間シート!$A$1:$A$149,0),
MATCH(F3077,中間シート!$B$2:$CB$2,0)
),
"")
)</f>
        <v>0</v>
      </c>
      <c r="H3077">
        <f t="shared" si="144"/>
        <v>0</v>
      </c>
      <c r="I3077" t="str">
        <f t="shared" si="145"/>
        <v/>
      </c>
      <c r="J3077" t="str">
        <f xml:space="preserve">
_xlfn.SWITCH(E3077,
"良好サイン",H3077*VLOOKUP(F3077,参照用!$P$2:$Q$55,2,0),
"注意サイン",H3077*VLOOKUP(F3077,参照用!$P$2:$Q$55,2,0),
""
)</f>
        <v/>
      </c>
      <c r="K3077" s="20">
        <f t="shared" si="146"/>
        <v>60</v>
      </c>
    </row>
    <row r="3078" spans="1:11" x14ac:dyDescent="0.2">
      <c r="A3078" s="8">
        <f>IF(INDEX(中間シート!B$1:B$149,QUOTIENT(ROW(A3078)-2, 参照用!$J$12) + 3,1)&gt;0,
INDEX(中間シート!B$1:B$149,QUOTIENT(ROW(A3078)-2, 参照用!$J$12) + 3,1),
"")</f>
        <v>46052</v>
      </c>
      <c r="B3078" s="8" t="str">
        <f>IF(INDEX(中間シート!D$1:D$149,QUOTIENT(ROW(B3078)-2, 参照用!$J$12) + 3,1)&gt;0,
INDEX(中間シート!D$1:D$149,QUOTIENT(ROW(B3078)-2, 参照用!$J$12) + 3,1),
"")</f>
        <v>朝</v>
      </c>
      <c r="C3078" s="8" t="str">
        <f>INDEX(中間シート!$A$1:$AZ$149,MATCH(A3078&amp;B3078,中間シート!$A$1:$A$149,0),MATCH(C$1,中間シート!$A$2:$AZ$2,0))</f>
        <v/>
      </c>
      <c r="D3078" s="8" t="str">
        <f>INDEX(中間シート!$A$1:$AZ$149,MATCH($A3078&amp;$B3078,中間シート!$A$1:$A$149,0),MATCH(D$1,中間シート!$A$2:$AZ$2,0))</f>
        <v/>
      </c>
      <c r="E3078" t="str">
        <f>IF(
A3078="","",
VLOOKUP(MOD(ROW(A3078)-2, 参照用!$J$12) + 1,参照用!$N$1:$P$50,2,0)
)</f>
        <v>リカバリー</v>
      </c>
      <c r="F3078" t="str">
        <f xml:space="preserve">
IF(A3078="","",
VLOOKUP(MOD(ROW(A3078)-2, 参照用!$J$12) + 1,参照用!$N$1:$P$50,3,0)
)</f>
        <v>頓服</v>
      </c>
      <c r="G3078">
        <f xml:space="preserve">
IF(A3078="","",
IFERROR(
INDEX(中間シート!$B:$CB,
MATCH(A3078&amp;B3078,中間シート!$A$1:$A$149,0),
MATCH(F3078,中間シート!$B$2:$CB$2,0)
),
"")
)</f>
        <v>0</v>
      </c>
      <c r="H3078">
        <f t="shared" si="144"/>
        <v>0</v>
      </c>
      <c r="I3078" t="str">
        <f t="shared" si="145"/>
        <v/>
      </c>
      <c r="J3078" t="str">
        <f xml:space="preserve">
_xlfn.SWITCH(E3078,
"良好サイン",H3078*VLOOKUP(F3078,参照用!$P$2:$Q$55,2,0),
"注意サイン",H3078*VLOOKUP(F3078,参照用!$P$2:$Q$55,2,0),
""
)</f>
        <v/>
      </c>
      <c r="K3078" s="20">
        <f t="shared" si="146"/>
        <v>60</v>
      </c>
    </row>
    <row r="3079" spans="1:11" x14ac:dyDescent="0.2">
      <c r="A3079" s="8">
        <f>IF(INDEX(中間シート!B$1:B$149,QUOTIENT(ROW(A3079)-2, 参照用!$J$12) + 3,1)&gt;0,
INDEX(中間シート!B$1:B$149,QUOTIENT(ROW(A3079)-2, 参照用!$J$12) + 3,1),
"")</f>
        <v>46052</v>
      </c>
      <c r="B3079" s="8" t="str">
        <f>IF(INDEX(中間シート!D$1:D$149,QUOTIENT(ROW(B3079)-2, 参照用!$J$12) + 3,1)&gt;0,
INDEX(中間シート!D$1:D$149,QUOTIENT(ROW(B3079)-2, 参照用!$J$12) + 3,1),
"")</f>
        <v>朝</v>
      </c>
      <c r="C3079" s="8" t="str">
        <f>INDEX(中間シート!$A$1:$AZ$149,MATCH(A3079&amp;B3079,中間シート!$A$1:$A$149,0),MATCH(C$1,中間シート!$A$2:$AZ$2,0))</f>
        <v/>
      </c>
      <c r="D3079" s="8" t="str">
        <f>INDEX(中間シート!$A$1:$AZ$149,MATCH($A3079&amp;$B3079,中間シート!$A$1:$A$149,0),MATCH(D$1,中間シート!$A$2:$AZ$2,0))</f>
        <v/>
      </c>
      <c r="E3079" t="str">
        <f>IF(
A3079="","",
VLOOKUP(MOD(ROW(A3079)-2, 参照用!$J$12) + 1,参照用!$N$1:$P$50,2,0)
)</f>
        <v>リカバリー</v>
      </c>
      <c r="F3079" t="str">
        <f xml:space="preserve">
IF(A3079="","",
VLOOKUP(MOD(ROW(A3079)-2, 参照用!$J$12) + 1,参照用!$N$1:$P$50,3,0)
)</f>
        <v>散歩</v>
      </c>
      <c r="G3079">
        <f xml:space="preserve">
IF(A3079="","",
IFERROR(
INDEX(中間シート!$B:$CB,
MATCH(A3079&amp;B3079,中間シート!$A$1:$A$149,0),
MATCH(F3079,中間シート!$B$2:$CB$2,0)
),
"")
)</f>
        <v>0</v>
      </c>
      <c r="H3079">
        <f t="shared" si="144"/>
        <v>0</v>
      </c>
      <c r="I3079" t="str">
        <f t="shared" si="145"/>
        <v/>
      </c>
      <c r="J3079" t="str">
        <f xml:space="preserve">
_xlfn.SWITCH(E3079,
"良好サイン",H3079*VLOOKUP(F3079,参照用!$P$2:$Q$55,2,0),
"注意サイン",H3079*VLOOKUP(F3079,参照用!$P$2:$Q$55,2,0),
""
)</f>
        <v/>
      </c>
      <c r="K3079" s="20">
        <f t="shared" si="146"/>
        <v>60</v>
      </c>
    </row>
    <row r="3080" spans="1:11" x14ac:dyDescent="0.2">
      <c r="A3080" s="8">
        <f>IF(INDEX(中間シート!B$1:B$149,QUOTIENT(ROW(A3080)-2, 参照用!$J$12) + 3,1)&gt;0,
INDEX(中間シート!B$1:B$149,QUOTIENT(ROW(A3080)-2, 参照用!$J$12) + 3,1),
"")</f>
        <v>46052</v>
      </c>
      <c r="B3080" s="8" t="str">
        <f>IF(INDEX(中間シート!D$1:D$149,QUOTIENT(ROW(B3080)-2, 参照用!$J$12) + 3,1)&gt;0,
INDEX(中間シート!D$1:D$149,QUOTIENT(ROW(B3080)-2, 参照用!$J$12) + 3,1),
"")</f>
        <v>朝</v>
      </c>
      <c r="C3080" s="8" t="str">
        <f>INDEX(中間シート!$A$1:$AZ$149,MATCH(A3080&amp;B3080,中間シート!$A$1:$A$149,0),MATCH(C$1,中間シート!$A$2:$AZ$2,0))</f>
        <v/>
      </c>
      <c r="D3080" s="8" t="str">
        <f>INDEX(中間シート!$A$1:$AZ$149,MATCH($A3080&amp;$B3080,中間シート!$A$1:$A$149,0),MATCH(D$1,中間シート!$A$2:$AZ$2,0))</f>
        <v/>
      </c>
      <c r="E3080" t="str">
        <f>IF(
A3080="","",
VLOOKUP(MOD(ROW(A3080)-2, 参照用!$J$12) + 1,参照用!$N$1:$P$50,2,0)
)</f>
        <v>服薬</v>
      </c>
      <c r="F3080" t="str">
        <f xml:space="preserve">
IF(A3080="","",
VLOOKUP(MOD(ROW(A3080)-2, 参照用!$J$12) + 1,参照用!$N$1:$P$50,3,0)
)</f>
        <v>いつもの薬</v>
      </c>
      <c r="G3080">
        <f xml:space="preserve">
IF(A3080="","",
IFERROR(
INDEX(中間シート!$B:$CB,
MATCH(A3080&amp;B3080,中間シート!$A$1:$A$149,0),
MATCH(F3080,中間シート!$B$2:$CB$2,0)
),
"")
)</f>
        <v>0</v>
      </c>
      <c r="H3080">
        <f t="shared" si="144"/>
        <v>0</v>
      </c>
      <c r="I3080" t="str">
        <f t="shared" si="145"/>
        <v/>
      </c>
      <c r="J3080" t="str">
        <f xml:space="preserve">
_xlfn.SWITCH(E3080,
"良好サイン",H3080*VLOOKUP(F3080,参照用!$P$2:$Q$55,2,0),
"注意サイン",H3080*VLOOKUP(F3080,参照用!$P$2:$Q$55,2,0),
""
)</f>
        <v/>
      </c>
      <c r="K3080" s="20">
        <f t="shared" si="146"/>
        <v>60</v>
      </c>
    </row>
    <row r="3081" spans="1:11" x14ac:dyDescent="0.2">
      <c r="A3081" s="8">
        <f>IF(INDEX(中間シート!B$1:B$149,QUOTIENT(ROW(A3081)-2, 参照用!$J$12) + 3,1)&gt;0,
INDEX(中間シート!B$1:B$149,QUOTIENT(ROW(A3081)-2, 参照用!$J$12) + 3,1),
"")</f>
        <v>46052</v>
      </c>
      <c r="B3081" s="8" t="str">
        <f>IF(INDEX(中間シート!D$1:D$149,QUOTIENT(ROW(B3081)-2, 参照用!$J$12) + 3,1)&gt;0,
INDEX(中間シート!D$1:D$149,QUOTIENT(ROW(B3081)-2, 参照用!$J$12) + 3,1),
"")</f>
        <v>朝</v>
      </c>
      <c r="C3081" s="8" t="str">
        <f>INDEX(中間シート!$A$1:$AZ$149,MATCH(A3081&amp;B3081,中間シート!$A$1:$A$149,0),MATCH(C$1,中間シート!$A$2:$AZ$2,0))</f>
        <v/>
      </c>
      <c r="D3081" s="8" t="str">
        <f>INDEX(中間シート!$A$1:$AZ$149,MATCH($A3081&amp;$B3081,中間シート!$A$1:$A$149,0),MATCH(D$1,中間シート!$A$2:$AZ$2,0))</f>
        <v/>
      </c>
      <c r="E3081" t="str">
        <f>IF(
A3081="","",
VLOOKUP(MOD(ROW(A3081)-2, 参照用!$J$12) + 1,参照用!$N$1:$P$50,2,0)
)</f>
        <v>備考</v>
      </c>
      <c r="F3081" t="str">
        <f xml:space="preserve">
IF(A3081="","",
VLOOKUP(MOD(ROW(A3081)-2, 参照用!$J$12) + 1,参照用!$N$1:$P$50,3,0)
)</f>
        <v>コメント</v>
      </c>
      <c r="G3081" t="str">
        <f xml:space="preserve">
IF(A3081="","",
IFERROR(
INDEX(中間シート!$B:$CB,
MATCH(A3081&amp;B3081,中間シート!$A$1:$A$149,0),
MATCH(F3081,中間シート!$B$2:$CB$2,0)
),
"")
)</f>
        <v/>
      </c>
      <c r="H3081" t="str">
        <f t="shared" si="144"/>
        <v/>
      </c>
      <c r="I3081" t="str">
        <f t="shared" si="145"/>
        <v/>
      </c>
      <c r="J3081" t="str">
        <f xml:space="preserve">
_xlfn.SWITCH(E3081,
"良好サイン",H3081*VLOOKUP(F3081,参照用!$P$2:$Q$55,2,0),
"注意サイン",H3081*VLOOKUP(F3081,参照用!$P$2:$Q$55,2,0),
""
)</f>
        <v/>
      </c>
      <c r="K3081" s="20">
        <f t="shared" si="146"/>
        <v>60</v>
      </c>
    </row>
    <row r="3082" spans="1:11" x14ac:dyDescent="0.2">
      <c r="A3082" s="8">
        <f>IF(INDEX(中間シート!B$1:B$149,QUOTIENT(ROW(A3082)-2, 参照用!$J$12) + 3,1)&gt;0,
INDEX(中間シート!B$1:B$149,QUOTIENT(ROW(A3082)-2, 参照用!$J$12) + 3,1),
"")</f>
        <v>46052</v>
      </c>
      <c r="B3082" s="8" t="str">
        <f>IF(INDEX(中間シート!D$1:D$149,QUOTIENT(ROW(B3082)-2, 参照用!$J$12) + 3,1)&gt;0,
INDEX(中間シート!D$1:D$149,QUOTIENT(ROW(B3082)-2, 参照用!$J$12) + 3,1),
"")</f>
        <v>昼</v>
      </c>
      <c r="C3082" s="8" t="str">
        <f>INDEX(中間シート!$A$1:$AZ$149,MATCH(A3082&amp;B3082,中間シート!$A$1:$A$149,0),MATCH(C$1,中間シート!$A$2:$AZ$2,0))</f>
        <v/>
      </c>
      <c r="D3082" s="8" t="str">
        <f>INDEX(中間シート!$A$1:$AZ$149,MATCH($A3082&amp;$B3082,中間シート!$A$1:$A$149,0),MATCH(D$1,中間シート!$A$2:$AZ$2,0))</f>
        <v/>
      </c>
      <c r="E3082" t="str">
        <f>IF(
A3082="","",
VLOOKUP(MOD(ROW(A3082)-2, 参照用!$J$12) + 1,参照用!$N$1:$P$50,2,0)
)</f>
        <v>日付</v>
      </c>
      <c r="F3082" t="str">
        <f xml:space="preserve">
IF(A3082="","",
VLOOKUP(MOD(ROW(A3082)-2, 参照用!$J$12) + 1,参照用!$N$1:$P$50,3,0)
)</f>
        <v>日付</v>
      </c>
      <c r="G3082">
        <f xml:space="preserve">
IF(A3082="","",
IFERROR(
INDEX(中間シート!$B:$CB,
MATCH(A3082&amp;B3082,中間シート!$A$1:$A$149,0),
MATCH(F3082,中間シート!$B$2:$CB$2,0)
),
"")
)</f>
        <v>46052</v>
      </c>
      <c r="H3082" t="str">
        <f t="shared" si="144"/>
        <v/>
      </c>
      <c r="I3082">
        <f t="shared" si="145"/>
        <v>46052</v>
      </c>
      <c r="J3082" t="str">
        <f xml:space="preserve">
_xlfn.SWITCH(E3082,
"良好サイン",H3082*VLOOKUP(F3082,参照用!$P$2:$Q$55,2,0),
"注意サイン",H3082*VLOOKUP(F3082,参照用!$P$2:$Q$55,2,0),
""
)</f>
        <v/>
      </c>
      <c r="K3082" s="20">
        <f t="shared" si="146"/>
        <v>60</v>
      </c>
    </row>
    <row r="3083" spans="1:11" x14ac:dyDescent="0.2">
      <c r="A3083" s="8">
        <f>IF(INDEX(中間シート!B$1:B$149,QUOTIENT(ROW(A3083)-2, 参照用!$J$12) + 3,1)&gt;0,
INDEX(中間シート!B$1:B$149,QUOTIENT(ROW(A3083)-2, 参照用!$J$12) + 3,1),
"")</f>
        <v>46052</v>
      </c>
      <c r="B3083" s="8" t="str">
        <f>IF(INDEX(中間シート!D$1:D$149,QUOTIENT(ROW(B3083)-2, 参照用!$J$12) + 3,1)&gt;0,
INDEX(中間シート!D$1:D$149,QUOTIENT(ROW(B3083)-2, 参照用!$J$12) + 3,1),
"")</f>
        <v>昼</v>
      </c>
      <c r="C3083" s="8" t="str">
        <f>INDEX(中間シート!$A$1:$AZ$149,MATCH(A3083&amp;B3083,中間シート!$A$1:$A$149,0),MATCH(C$1,中間シート!$A$2:$AZ$2,0))</f>
        <v/>
      </c>
      <c r="D3083" s="8" t="str">
        <f>INDEX(中間シート!$A$1:$AZ$149,MATCH($A3083&amp;$B3083,中間シート!$A$1:$A$149,0),MATCH(D$1,中間シート!$A$2:$AZ$2,0))</f>
        <v/>
      </c>
      <c r="E3083" t="str">
        <f>IF(
A3083="","",
VLOOKUP(MOD(ROW(A3083)-2, 参照用!$J$12) + 1,参照用!$N$1:$P$50,2,0)
)</f>
        <v>曜日</v>
      </c>
      <c r="F3083" t="str">
        <f xml:space="preserve">
IF(A3083="","",
VLOOKUP(MOD(ROW(A3083)-2, 参照用!$J$12) + 1,参照用!$N$1:$P$50,3,0)
)</f>
        <v>曜日</v>
      </c>
      <c r="G3083" t="str">
        <f xml:space="preserve">
IF(A3083="","",
IFERROR(
INDEX(中間シート!$B:$CB,
MATCH(A3083&amp;B3083,中間シート!$A$1:$A$149,0),
MATCH(F3083,中間シート!$B$2:$CB$2,0)
),
"")
)</f>
        <v>金</v>
      </c>
      <c r="H3083" t="str">
        <f t="shared" si="144"/>
        <v/>
      </c>
      <c r="I3083" t="str">
        <f t="shared" si="145"/>
        <v>金</v>
      </c>
      <c r="J3083" t="str">
        <f xml:space="preserve">
_xlfn.SWITCH(E3083,
"良好サイン",H3083*VLOOKUP(F3083,参照用!$P$2:$Q$55,2,0),
"注意サイン",H3083*VLOOKUP(F3083,参照用!$P$2:$Q$55,2,0),
""
)</f>
        <v/>
      </c>
      <c r="K3083" s="20">
        <f t="shared" si="146"/>
        <v>60</v>
      </c>
    </row>
    <row r="3084" spans="1:11" x14ac:dyDescent="0.2">
      <c r="A3084" s="8">
        <f>IF(INDEX(中間シート!B$1:B$149,QUOTIENT(ROW(A3084)-2, 参照用!$J$12) + 3,1)&gt;0,
INDEX(中間シート!B$1:B$149,QUOTIENT(ROW(A3084)-2, 参照用!$J$12) + 3,1),
"")</f>
        <v>46052</v>
      </c>
      <c r="B3084" s="8" t="str">
        <f>IF(INDEX(中間シート!D$1:D$149,QUOTIENT(ROW(B3084)-2, 参照用!$J$12) + 3,1)&gt;0,
INDEX(中間シート!D$1:D$149,QUOTIENT(ROW(B3084)-2, 参照用!$J$12) + 3,1),
"")</f>
        <v>昼</v>
      </c>
      <c r="C3084" s="8" t="str">
        <f>INDEX(中間シート!$A$1:$AZ$149,MATCH(A3084&amp;B3084,中間シート!$A$1:$A$149,0),MATCH(C$1,中間シート!$A$2:$AZ$2,0))</f>
        <v/>
      </c>
      <c r="D3084" s="8" t="str">
        <f>INDEX(中間シート!$A$1:$AZ$149,MATCH($A3084&amp;$B3084,中間シート!$A$1:$A$149,0),MATCH(D$1,中間シート!$A$2:$AZ$2,0))</f>
        <v/>
      </c>
      <c r="E3084" t="str">
        <f>IF(
A3084="","",
VLOOKUP(MOD(ROW(A3084)-2, 参照用!$J$12) + 1,参照用!$N$1:$P$50,2,0)
)</f>
        <v>時間帯</v>
      </c>
      <c r="F3084" t="str">
        <f xml:space="preserve">
IF(A3084="","",
VLOOKUP(MOD(ROW(A3084)-2, 参照用!$J$12) + 1,参照用!$N$1:$P$50,3,0)
)</f>
        <v>時間帯</v>
      </c>
      <c r="G3084" t="str">
        <f xml:space="preserve">
IF(A3084="","",
IFERROR(
INDEX(中間シート!$B:$CB,
MATCH(A3084&amp;B3084,中間シート!$A$1:$A$149,0),
MATCH(F3084,中間シート!$B$2:$CB$2,0)
),
"")
)</f>
        <v>昼</v>
      </c>
      <c r="H3084" t="str">
        <f t="shared" si="144"/>
        <v/>
      </c>
      <c r="I3084" t="str">
        <f t="shared" si="145"/>
        <v>昼</v>
      </c>
      <c r="J3084" t="str">
        <f xml:space="preserve">
_xlfn.SWITCH(E3084,
"良好サイン",H3084*VLOOKUP(F3084,参照用!$P$2:$Q$55,2,0),
"注意サイン",H3084*VLOOKUP(F3084,参照用!$P$2:$Q$55,2,0),
""
)</f>
        <v/>
      </c>
      <c r="K3084" s="20">
        <f t="shared" si="146"/>
        <v>60</v>
      </c>
    </row>
    <row r="3085" spans="1:11" x14ac:dyDescent="0.2">
      <c r="A3085" s="8">
        <f>IF(INDEX(中間シート!B$1:B$149,QUOTIENT(ROW(A3085)-2, 参照用!$J$12) + 3,1)&gt;0,
INDEX(中間シート!B$1:B$149,QUOTIENT(ROW(A3085)-2, 参照用!$J$12) + 3,1),
"")</f>
        <v>46052</v>
      </c>
      <c r="B3085" s="8" t="str">
        <f>IF(INDEX(中間シート!D$1:D$149,QUOTIENT(ROW(B3085)-2, 参照用!$J$12) + 3,1)&gt;0,
INDEX(中間シート!D$1:D$149,QUOTIENT(ROW(B3085)-2, 参照用!$J$12) + 3,1),
"")</f>
        <v>昼</v>
      </c>
      <c r="C3085" s="8" t="str">
        <f>INDEX(中間シート!$A$1:$AZ$149,MATCH(A3085&amp;B3085,中間シート!$A$1:$A$149,0),MATCH(C$1,中間シート!$A$2:$AZ$2,0))</f>
        <v/>
      </c>
      <c r="D3085" s="8" t="str">
        <f>INDEX(中間シート!$A$1:$AZ$149,MATCH($A3085&amp;$B3085,中間シート!$A$1:$A$149,0),MATCH(D$1,中間シート!$A$2:$AZ$2,0))</f>
        <v/>
      </c>
      <c r="E3085" t="str">
        <f>IF(
A3085="","",
VLOOKUP(MOD(ROW(A3085)-2, 参照用!$J$12) + 1,参照用!$N$1:$P$50,2,0)
)</f>
        <v>気候</v>
      </c>
      <c r="F3085" t="str">
        <f xml:space="preserve">
IF(A3085="","",
VLOOKUP(MOD(ROW(A3085)-2, 参照用!$J$12) + 1,参照用!$N$1:$P$50,3,0)
)</f>
        <v>天気</v>
      </c>
      <c r="G3085" t="str">
        <f xml:space="preserve">
IF(A3085="","",
IFERROR(
INDEX(中間シート!$B:$CB,
MATCH(A3085&amp;B3085,中間シート!$A$1:$A$149,0),
MATCH(F3085,中間シート!$B$2:$CB$2,0)
),
"")
)</f>
        <v/>
      </c>
      <c r="H3085" t="str">
        <f t="shared" si="144"/>
        <v/>
      </c>
      <c r="I3085" t="str">
        <f t="shared" si="145"/>
        <v/>
      </c>
      <c r="J3085" t="str">
        <f xml:space="preserve">
_xlfn.SWITCH(E3085,
"良好サイン",H3085*VLOOKUP(F3085,参照用!$P$2:$Q$55,2,0),
"注意サイン",H3085*VLOOKUP(F3085,参照用!$P$2:$Q$55,2,0),
""
)</f>
        <v/>
      </c>
      <c r="K3085" s="20">
        <f t="shared" si="146"/>
        <v>60</v>
      </c>
    </row>
    <row r="3086" spans="1:11" x14ac:dyDescent="0.2">
      <c r="A3086" s="8">
        <f>IF(INDEX(中間シート!B$1:B$149,QUOTIENT(ROW(A3086)-2, 参照用!$J$12) + 3,1)&gt;0,
INDEX(中間シート!B$1:B$149,QUOTIENT(ROW(A3086)-2, 参照用!$J$12) + 3,1),
"")</f>
        <v>46052</v>
      </c>
      <c r="B3086" s="8" t="str">
        <f>IF(INDEX(中間シート!D$1:D$149,QUOTIENT(ROW(B3086)-2, 参照用!$J$12) + 3,1)&gt;0,
INDEX(中間シート!D$1:D$149,QUOTIENT(ROW(B3086)-2, 参照用!$J$12) + 3,1),
"")</f>
        <v>昼</v>
      </c>
      <c r="C3086" s="8" t="str">
        <f>INDEX(中間シート!$A$1:$AZ$149,MATCH(A3086&amp;B3086,中間シート!$A$1:$A$149,0),MATCH(C$1,中間シート!$A$2:$AZ$2,0))</f>
        <v/>
      </c>
      <c r="D3086" s="8" t="str">
        <f>INDEX(中間シート!$A$1:$AZ$149,MATCH($A3086&amp;$B3086,中間シート!$A$1:$A$149,0),MATCH(D$1,中間シート!$A$2:$AZ$2,0))</f>
        <v/>
      </c>
      <c r="E3086" t="str">
        <f>IF(
A3086="","",
VLOOKUP(MOD(ROW(A3086)-2, 参照用!$J$12) + 1,参照用!$N$1:$P$50,2,0)
)</f>
        <v>気候</v>
      </c>
      <c r="F3086" t="str">
        <f xml:space="preserve">
IF(A3086="","",
VLOOKUP(MOD(ROW(A3086)-2, 参照用!$J$12) + 1,参照用!$N$1:$P$50,3,0)
)</f>
        <v>気温</v>
      </c>
      <c r="G3086" t="str">
        <f xml:space="preserve">
IF(A3086="","",
IFERROR(
INDEX(中間シート!$B:$CB,
MATCH(A3086&amp;B3086,中間シート!$A$1:$A$149,0),
MATCH(F3086,中間シート!$B$2:$CB$2,0)
),
"")
)</f>
        <v/>
      </c>
      <c r="H3086" t="str">
        <f t="shared" si="144"/>
        <v/>
      </c>
      <c r="I3086" t="str">
        <f t="shared" si="145"/>
        <v/>
      </c>
      <c r="J3086" t="str">
        <f xml:space="preserve">
_xlfn.SWITCH(E3086,
"良好サイン",H3086*VLOOKUP(F3086,参照用!$P$2:$Q$55,2,0),
"注意サイン",H3086*VLOOKUP(F3086,参照用!$P$2:$Q$55,2,0),
""
)</f>
        <v/>
      </c>
      <c r="K3086" s="20">
        <f t="shared" si="146"/>
        <v>60</v>
      </c>
    </row>
    <row r="3087" spans="1:11" x14ac:dyDescent="0.2">
      <c r="A3087" s="8">
        <f>IF(INDEX(中間シート!B$1:B$149,QUOTIENT(ROW(A3087)-2, 参照用!$J$12) + 3,1)&gt;0,
INDEX(中間シート!B$1:B$149,QUOTIENT(ROW(A3087)-2, 参照用!$J$12) + 3,1),
"")</f>
        <v>46052</v>
      </c>
      <c r="B3087" s="8" t="str">
        <f>IF(INDEX(中間シート!D$1:D$149,QUOTIENT(ROW(B3087)-2, 参照用!$J$12) + 3,1)&gt;0,
INDEX(中間シート!D$1:D$149,QUOTIENT(ROW(B3087)-2, 参照用!$J$12) + 3,1),
"")</f>
        <v>昼</v>
      </c>
      <c r="C3087" s="8" t="str">
        <f>INDEX(中間シート!$A$1:$AZ$149,MATCH(A3087&amp;B3087,中間シート!$A$1:$A$149,0),MATCH(C$1,中間シート!$A$2:$AZ$2,0))</f>
        <v/>
      </c>
      <c r="D3087" s="8" t="str">
        <f>INDEX(中間シート!$A$1:$AZ$149,MATCH($A3087&amp;$B3087,中間シート!$A$1:$A$149,0),MATCH(D$1,中間シート!$A$2:$AZ$2,0))</f>
        <v/>
      </c>
      <c r="E3087" t="str">
        <f>IF(
A3087="","",
VLOOKUP(MOD(ROW(A3087)-2, 参照用!$J$12) + 1,参照用!$N$1:$P$50,2,0)
)</f>
        <v>基礎指標</v>
      </c>
      <c r="F3087" t="str">
        <f xml:space="preserve">
IF(A3087="","",
VLOOKUP(MOD(ROW(A3087)-2, 参照用!$J$12) + 1,参照用!$N$1:$P$50,3,0)
)</f>
        <v>睡眠</v>
      </c>
      <c r="G3087">
        <f xml:space="preserve">
IF(A3087="","",
IFERROR(
INDEX(中間シート!$B:$CB,
MATCH(A3087&amp;B3087,中間シート!$A$1:$A$149,0),
MATCH(F3087,中間シート!$B$2:$CB$2,0)
),
"")
)</f>
        <v>0</v>
      </c>
      <c r="H3087">
        <f t="shared" si="144"/>
        <v>0</v>
      </c>
      <c r="I3087" t="str">
        <f t="shared" si="145"/>
        <v/>
      </c>
      <c r="J3087" t="str">
        <f xml:space="preserve">
_xlfn.SWITCH(E3087,
"良好サイン",H3087*VLOOKUP(F3087,参照用!$P$2:$Q$55,2,0),
"注意サイン",H3087*VLOOKUP(F3087,参照用!$P$2:$Q$55,2,0),
""
)</f>
        <v/>
      </c>
      <c r="K3087" s="20">
        <f t="shared" si="146"/>
        <v>60</v>
      </c>
    </row>
    <row r="3088" spans="1:11" x14ac:dyDescent="0.2">
      <c r="A3088" s="8">
        <f>IF(INDEX(中間シート!B$1:B$149,QUOTIENT(ROW(A3088)-2, 参照用!$J$12) + 3,1)&gt;0,
INDEX(中間シート!B$1:B$149,QUOTIENT(ROW(A3088)-2, 参照用!$J$12) + 3,1),
"")</f>
        <v>46052</v>
      </c>
      <c r="B3088" s="8" t="str">
        <f>IF(INDEX(中間シート!D$1:D$149,QUOTIENT(ROW(B3088)-2, 参照用!$J$12) + 3,1)&gt;0,
INDEX(中間シート!D$1:D$149,QUOTIENT(ROW(B3088)-2, 参照用!$J$12) + 3,1),
"")</f>
        <v>昼</v>
      </c>
      <c r="C3088" s="8" t="str">
        <f>INDEX(中間シート!$A$1:$AZ$149,MATCH(A3088&amp;B3088,中間シート!$A$1:$A$149,0),MATCH(C$1,中間シート!$A$2:$AZ$2,0))</f>
        <v/>
      </c>
      <c r="D3088" s="8" t="str">
        <f>INDEX(中間シート!$A$1:$AZ$149,MATCH($A3088&amp;$B3088,中間シート!$A$1:$A$149,0),MATCH(D$1,中間シート!$A$2:$AZ$2,0))</f>
        <v/>
      </c>
      <c r="E3088" t="str">
        <f>IF(
A3088="","",
VLOOKUP(MOD(ROW(A3088)-2, 参照用!$J$12) + 1,参照用!$N$1:$P$50,2,0)
)</f>
        <v>基礎指標</v>
      </c>
      <c r="F3088" t="str">
        <f xml:space="preserve">
IF(A3088="","",
VLOOKUP(MOD(ROW(A3088)-2, 参照用!$J$12) + 1,参照用!$N$1:$P$50,3,0)
)</f>
        <v>食事</v>
      </c>
      <c r="G3088">
        <f xml:space="preserve">
IF(A3088="","",
IFERROR(
INDEX(中間シート!$B:$CB,
MATCH(A3088&amp;B3088,中間シート!$A$1:$A$149,0),
MATCH(F3088,中間シート!$B$2:$CB$2,0)
),
"")
)</f>
        <v>0</v>
      </c>
      <c r="H3088">
        <f t="shared" si="144"/>
        <v>0</v>
      </c>
      <c r="I3088" t="str">
        <f t="shared" si="145"/>
        <v/>
      </c>
      <c r="J3088" t="str">
        <f xml:space="preserve">
_xlfn.SWITCH(E3088,
"良好サイン",H3088*VLOOKUP(F3088,参照用!$P$2:$Q$55,2,0),
"注意サイン",H3088*VLOOKUP(F3088,参照用!$P$2:$Q$55,2,0),
""
)</f>
        <v/>
      </c>
      <c r="K3088" s="20">
        <f t="shared" si="146"/>
        <v>60</v>
      </c>
    </row>
    <row r="3089" spans="1:11" x14ac:dyDescent="0.2">
      <c r="A3089" s="8">
        <f>IF(INDEX(中間シート!B$1:B$149,QUOTIENT(ROW(A3089)-2, 参照用!$J$12) + 3,1)&gt;0,
INDEX(中間シート!B$1:B$149,QUOTIENT(ROW(A3089)-2, 参照用!$J$12) + 3,1),
"")</f>
        <v>46052</v>
      </c>
      <c r="B3089" s="8" t="str">
        <f>IF(INDEX(中間シート!D$1:D$149,QUOTIENT(ROW(B3089)-2, 参照用!$J$12) + 3,1)&gt;0,
INDEX(中間シート!D$1:D$149,QUOTIENT(ROW(B3089)-2, 参照用!$J$12) + 3,1),
"")</f>
        <v>昼</v>
      </c>
      <c r="C3089" s="8" t="str">
        <f>INDEX(中間シート!$A$1:$AZ$149,MATCH(A3089&amp;B3089,中間シート!$A$1:$A$149,0),MATCH(C$1,中間シート!$A$2:$AZ$2,0))</f>
        <v/>
      </c>
      <c r="D3089" s="8" t="str">
        <f>INDEX(中間シート!$A$1:$AZ$149,MATCH($A3089&amp;$B3089,中間シート!$A$1:$A$149,0),MATCH(D$1,中間シート!$A$2:$AZ$2,0))</f>
        <v/>
      </c>
      <c r="E3089" t="str">
        <f>IF(
A3089="","",
VLOOKUP(MOD(ROW(A3089)-2, 参照用!$J$12) + 1,参照用!$N$1:$P$50,2,0)
)</f>
        <v>基礎指標</v>
      </c>
      <c r="F3089" t="str">
        <f xml:space="preserve">
IF(A3089="","",
VLOOKUP(MOD(ROW(A3089)-2, 参照用!$J$12) + 1,参照用!$N$1:$P$50,3,0)
)</f>
        <v>ストレス</v>
      </c>
      <c r="G3089">
        <f xml:space="preserve">
IF(A3089="","",
IFERROR(
INDEX(中間シート!$B:$CB,
MATCH(A3089&amp;B3089,中間シート!$A$1:$A$149,0),
MATCH(F3089,中間シート!$B$2:$CB$2,0)
),
"")
)</f>
        <v>0</v>
      </c>
      <c r="H3089">
        <f t="shared" si="144"/>
        <v>0</v>
      </c>
      <c r="I3089" t="str">
        <f t="shared" si="145"/>
        <v/>
      </c>
      <c r="J3089" t="str">
        <f xml:space="preserve">
_xlfn.SWITCH(E3089,
"良好サイン",H3089*VLOOKUP(F3089,参照用!$P$2:$Q$55,2,0),
"注意サイン",H3089*VLOOKUP(F3089,参照用!$P$2:$Q$55,2,0),
""
)</f>
        <v/>
      </c>
      <c r="K3089" s="20">
        <f t="shared" si="146"/>
        <v>60</v>
      </c>
    </row>
    <row r="3090" spans="1:11" x14ac:dyDescent="0.2">
      <c r="A3090" s="8">
        <f>IF(INDEX(中間シート!B$1:B$149,QUOTIENT(ROW(A3090)-2, 参照用!$J$12) + 3,1)&gt;0,
INDEX(中間シート!B$1:B$149,QUOTIENT(ROW(A3090)-2, 参照用!$J$12) + 3,1),
"")</f>
        <v>46052</v>
      </c>
      <c r="B3090" s="8" t="str">
        <f>IF(INDEX(中間シート!D$1:D$149,QUOTIENT(ROW(B3090)-2, 参照用!$J$12) + 3,1)&gt;0,
INDEX(中間シート!D$1:D$149,QUOTIENT(ROW(B3090)-2, 参照用!$J$12) + 3,1),
"")</f>
        <v>昼</v>
      </c>
      <c r="C3090" s="8" t="str">
        <f>INDEX(中間シート!$A$1:$AZ$149,MATCH(A3090&amp;B3090,中間シート!$A$1:$A$149,0),MATCH(C$1,中間シート!$A$2:$AZ$2,0))</f>
        <v/>
      </c>
      <c r="D3090" s="8" t="str">
        <f>INDEX(中間シート!$A$1:$AZ$149,MATCH($A3090&amp;$B3090,中間シート!$A$1:$A$149,0),MATCH(D$1,中間シート!$A$2:$AZ$2,0))</f>
        <v/>
      </c>
      <c r="E3090" t="str">
        <f>IF(
A3090="","",
VLOOKUP(MOD(ROW(A3090)-2, 参照用!$J$12) + 1,参照用!$N$1:$P$50,2,0)
)</f>
        <v>良好サイン</v>
      </c>
      <c r="F3090" t="str">
        <f xml:space="preserve">
IF(A3090="","",
VLOOKUP(MOD(ROW(A3090)-2, 参照用!$J$12) + 1,参照用!$N$1:$P$50,3,0)
)</f>
        <v>プラス思考</v>
      </c>
      <c r="G3090">
        <f xml:space="preserve">
IF(A3090="","",
IFERROR(
INDEX(中間シート!$B:$CB,
MATCH(A3090&amp;B3090,中間シート!$A$1:$A$149,0),
MATCH(F3090,中間シート!$B$2:$CB$2,0)
),
"")
)</f>
        <v>0</v>
      </c>
      <c r="H3090">
        <f t="shared" si="144"/>
        <v>0</v>
      </c>
      <c r="I3090" t="str">
        <f t="shared" si="145"/>
        <v/>
      </c>
      <c r="J3090">
        <f xml:space="preserve">
_xlfn.SWITCH(E3090,
"良好サイン",H3090*VLOOKUP(F3090,参照用!$P$2:$Q$55,2,0),
"注意サイン",H3090*VLOOKUP(F3090,参照用!$P$2:$Q$55,2,0),
""
)</f>
        <v>0</v>
      </c>
      <c r="K3090" s="20">
        <f t="shared" si="146"/>
        <v>60</v>
      </c>
    </row>
    <row r="3091" spans="1:11" x14ac:dyDescent="0.2">
      <c r="A3091" s="8">
        <f>IF(INDEX(中間シート!B$1:B$149,QUOTIENT(ROW(A3091)-2, 参照用!$J$12) + 3,1)&gt;0,
INDEX(中間シート!B$1:B$149,QUOTIENT(ROW(A3091)-2, 参照用!$J$12) + 3,1),
"")</f>
        <v>46052</v>
      </c>
      <c r="B3091" s="8" t="str">
        <f>IF(INDEX(中間シート!D$1:D$149,QUOTIENT(ROW(B3091)-2, 参照用!$J$12) + 3,1)&gt;0,
INDEX(中間シート!D$1:D$149,QUOTIENT(ROW(B3091)-2, 参照用!$J$12) + 3,1),
"")</f>
        <v>昼</v>
      </c>
      <c r="C3091" s="8" t="str">
        <f>INDEX(中間シート!$A$1:$AZ$149,MATCH(A3091&amp;B3091,中間シート!$A$1:$A$149,0),MATCH(C$1,中間シート!$A$2:$AZ$2,0))</f>
        <v/>
      </c>
      <c r="D3091" s="8" t="str">
        <f>INDEX(中間シート!$A$1:$AZ$149,MATCH($A3091&amp;$B3091,中間シート!$A$1:$A$149,0),MATCH(D$1,中間シート!$A$2:$AZ$2,0))</f>
        <v/>
      </c>
      <c r="E3091" t="str">
        <f>IF(
A3091="","",
VLOOKUP(MOD(ROW(A3091)-2, 参照用!$J$12) + 1,参照用!$N$1:$P$50,2,0)
)</f>
        <v>良好サイン</v>
      </c>
      <c r="F3091" t="str">
        <f xml:space="preserve">
IF(A3091="","",
VLOOKUP(MOD(ROW(A3091)-2, 参照用!$J$12) + 1,参照用!$N$1:$P$50,3,0)
)</f>
        <v>元気</v>
      </c>
      <c r="G3091">
        <f xml:space="preserve">
IF(A3091="","",
IFERROR(
INDEX(中間シート!$B:$CB,
MATCH(A3091&amp;B3091,中間シート!$A$1:$A$149,0),
MATCH(F3091,中間シート!$B$2:$CB$2,0)
),
"")
)</f>
        <v>0</v>
      </c>
      <c r="H3091">
        <f t="shared" si="144"/>
        <v>0</v>
      </c>
      <c r="I3091" t="str">
        <f t="shared" si="145"/>
        <v/>
      </c>
      <c r="J3091">
        <f xml:space="preserve">
_xlfn.SWITCH(E3091,
"良好サイン",H3091*VLOOKUP(F3091,参照用!$P$2:$Q$55,2,0),
"注意サイン",H3091*VLOOKUP(F3091,参照用!$P$2:$Q$55,2,0),
""
)</f>
        <v>0</v>
      </c>
      <c r="K3091" s="20">
        <f t="shared" si="146"/>
        <v>60</v>
      </c>
    </row>
    <row r="3092" spans="1:11" x14ac:dyDescent="0.2">
      <c r="A3092" s="8">
        <f>IF(INDEX(中間シート!B$1:B$149,QUOTIENT(ROW(A3092)-2, 参照用!$J$12) + 3,1)&gt;0,
INDEX(中間シート!B$1:B$149,QUOTIENT(ROW(A3092)-2, 参照用!$J$12) + 3,1),
"")</f>
        <v>46052</v>
      </c>
      <c r="B3092" s="8" t="str">
        <f>IF(INDEX(中間シート!D$1:D$149,QUOTIENT(ROW(B3092)-2, 参照用!$J$12) + 3,1)&gt;0,
INDEX(中間シート!D$1:D$149,QUOTIENT(ROW(B3092)-2, 参照用!$J$12) + 3,1),
"")</f>
        <v>昼</v>
      </c>
      <c r="C3092" s="8" t="str">
        <f>INDEX(中間シート!$A$1:$AZ$149,MATCH(A3092&amp;B3092,中間シート!$A$1:$A$149,0),MATCH(C$1,中間シート!$A$2:$AZ$2,0))</f>
        <v/>
      </c>
      <c r="D3092" s="8" t="str">
        <f>INDEX(中間シート!$A$1:$AZ$149,MATCH($A3092&amp;$B3092,中間シート!$A$1:$A$149,0),MATCH(D$1,中間シート!$A$2:$AZ$2,0))</f>
        <v/>
      </c>
      <c r="E3092" t="str">
        <f>IF(
A3092="","",
VLOOKUP(MOD(ROW(A3092)-2, 参照用!$J$12) + 1,参照用!$N$1:$P$50,2,0)
)</f>
        <v>良好サイン</v>
      </c>
      <c r="F3092" t="str">
        <f xml:space="preserve">
IF(A3092="","",
VLOOKUP(MOD(ROW(A3092)-2, 参照用!$J$12) + 1,参照用!$N$1:$P$50,3,0)
)</f>
        <v>やる気あり</v>
      </c>
      <c r="G3092">
        <f xml:space="preserve">
IF(A3092="","",
IFERROR(
INDEX(中間シート!$B:$CB,
MATCH(A3092&amp;B3092,中間シート!$A$1:$A$149,0),
MATCH(F3092,中間シート!$B$2:$CB$2,0)
),
"")
)</f>
        <v>0</v>
      </c>
      <c r="H3092">
        <f t="shared" si="144"/>
        <v>0</v>
      </c>
      <c r="I3092" t="str">
        <f t="shared" si="145"/>
        <v/>
      </c>
      <c r="J3092">
        <f xml:space="preserve">
_xlfn.SWITCH(E3092,
"良好サイン",H3092*VLOOKUP(F3092,参照用!$P$2:$Q$55,2,0),
"注意サイン",H3092*VLOOKUP(F3092,参照用!$P$2:$Q$55,2,0),
""
)</f>
        <v>0</v>
      </c>
      <c r="K3092" s="20">
        <f t="shared" si="146"/>
        <v>60</v>
      </c>
    </row>
    <row r="3093" spans="1:11" x14ac:dyDescent="0.2">
      <c r="A3093" s="8">
        <f>IF(INDEX(中間シート!B$1:B$149,QUOTIENT(ROW(A3093)-2, 参照用!$J$12) + 3,1)&gt;0,
INDEX(中間シート!B$1:B$149,QUOTIENT(ROW(A3093)-2, 参照用!$J$12) + 3,1),
"")</f>
        <v>46052</v>
      </c>
      <c r="B3093" s="8" t="str">
        <f>IF(INDEX(中間シート!D$1:D$149,QUOTIENT(ROW(B3093)-2, 参照用!$J$12) + 3,1)&gt;0,
INDEX(中間シート!D$1:D$149,QUOTIENT(ROW(B3093)-2, 参照用!$J$12) + 3,1),
"")</f>
        <v>昼</v>
      </c>
      <c r="C3093" s="8" t="str">
        <f>INDEX(中間シート!$A$1:$AZ$149,MATCH(A3093&amp;B3093,中間シート!$A$1:$A$149,0),MATCH(C$1,中間シート!$A$2:$AZ$2,0))</f>
        <v/>
      </c>
      <c r="D3093" s="8" t="str">
        <f>INDEX(中間シート!$A$1:$AZ$149,MATCH($A3093&amp;$B3093,中間シート!$A$1:$A$149,0),MATCH(D$1,中間シート!$A$2:$AZ$2,0))</f>
        <v/>
      </c>
      <c r="E3093" t="str">
        <f>IF(
A3093="","",
VLOOKUP(MOD(ROW(A3093)-2, 参照用!$J$12) + 1,参照用!$N$1:$P$50,2,0)
)</f>
        <v>良好サイン</v>
      </c>
      <c r="F3093" t="str">
        <f xml:space="preserve">
IF(A3093="","",
VLOOKUP(MOD(ROW(A3093)-2, 参照用!$J$12) + 1,参照用!$N$1:$P$50,3,0)
)</f>
        <v>心に余裕</v>
      </c>
      <c r="G3093">
        <f xml:space="preserve">
IF(A3093="","",
IFERROR(
INDEX(中間シート!$B:$CB,
MATCH(A3093&amp;B3093,中間シート!$A$1:$A$149,0),
MATCH(F3093,中間シート!$B$2:$CB$2,0)
),
"")
)</f>
        <v>0</v>
      </c>
      <c r="H3093">
        <f t="shared" si="144"/>
        <v>0</v>
      </c>
      <c r="I3093" t="str">
        <f t="shared" si="145"/>
        <v/>
      </c>
      <c r="J3093">
        <f xml:space="preserve">
_xlfn.SWITCH(E3093,
"良好サイン",H3093*VLOOKUP(F3093,参照用!$P$2:$Q$55,2,0),
"注意サイン",H3093*VLOOKUP(F3093,参照用!$P$2:$Q$55,2,0),
""
)</f>
        <v>0</v>
      </c>
      <c r="K3093" s="20">
        <f t="shared" si="146"/>
        <v>60</v>
      </c>
    </row>
    <row r="3094" spans="1:11" x14ac:dyDescent="0.2">
      <c r="A3094" s="8">
        <f>IF(INDEX(中間シート!B$1:B$149,QUOTIENT(ROW(A3094)-2, 参照用!$J$12) + 3,1)&gt;0,
INDEX(中間シート!B$1:B$149,QUOTIENT(ROW(A3094)-2, 参照用!$J$12) + 3,1),
"")</f>
        <v>46052</v>
      </c>
      <c r="B3094" s="8" t="str">
        <f>IF(INDEX(中間シート!D$1:D$149,QUOTIENT(ROW(B3094)-2, 参照用!$J$12) + 3,1)&gt;0,
INDEX(中間シート!D$1:D$149,QUOTIENT(ROW(B3094)-2, 参照用!$J$12) + 3,1),
"")</f>
        <v>昼</v>
      </c>
      <c r="C3094" s="8" t="str">
        <f>INDEX(中間シート!$A$1:$AZ$149,MATCH(A3094&amp;B3094,中間シート!$A$1:$A$149,0),MATCH(C$1,中間シート!$A$2:$AZ$2,0))</f>
        <v/>
      </c>
      <c r="D3094" s="8" t="str">
        <f>INDEX(中間シート!$A$1:$AZ$149,MATCH($A3094&amp;$B3094,中間シート!$A$1:$A$149,0),MATCH(D$1,中間シート!$A$2:$AZ$2,0))</f>
        <v/>
      </c>
      <c r="E3094" t="str">
        <f>IF(
A3094="","",
VLOOKUP(MOD(ROW(A3094)-2, 参照用!$J$12) + 1,参照用!$N$1:$P$50,2,0)
)</f>
        <v>良好サイン</v>
      </c>
      <c r="F3094" t="str">
        <f xml:space="preserve">
IF(A3094="","",
VLOOKUP(MOD(ROW(A3094)-2, 参照用!$J$12) + 1,参照用!$N$1:$P$50,3,0)
)</f>
        <v>イキイキ</v>
      </c>
      <c r="G3094">
        <f xml:space="preserve">
IF(A3094="","",
IFERROR(
INDEX(中間シート!$B:$CB,
MATCH(A3094&amp;B3094,中間シート!$A$1:$A$149,0),
MATCH(F3094,中間シート!$B$2:$CB$2,0)
),
"")
)</f>
        <v>0</v>
      </c>
      <c r="H3094">
        <f t="shared" si="144"/>
        <v>0</v>
      </c>
      <c r="I3094" t="str">
        <f t="shared" si="145"/>
        <v/>
      </c>
      <c r="J3094">
        <f xml:space="preserve">
_xlfn.SWITCH(E3094,
"良好サイン",H3094*VLOOKUP(F3094,参照用!$P$2:$Q$55,2,0),
"注意サイン",H3094*VLOOKUP(F3094,参照用!$P$2:$Q$55,2,0),
""
)</f>
        <v>0</v>
      </c>
      <c r="K3094" s="20">
        <f t="shared" si="146"/>
        <v>60</v>
      </c>
    </row>
    <row r="3095" spans="1:11" x14ac:dyDescent="0.2">
      <c r="A3095" s="8">
        <f>IF(INDEX(中間シート!B$1:B$149,QUOTIENT(ROW(A3095)-2, 参照用!$J$12) + 3,1)&gt;0,
INDEX(中間シート!B$1:B$149,QUOTIENT(ROW(A3095)-2, 参照用!$J$12) + 3,1),
"")</f>
        <v>46052</v>
      </c>
      <c r="B3095" s="8" t="str">
        <f>IF(INDEX(中間シート!D$1:D$149,QUOTIENT(ROW(B3095)-2, 参照用!$J$12) + 3,1)&gt;0,
INDEX(中間シート!D$1:D$149,QUOTIENT(ROW(B3095)-2, 参照用!$J$12) + 3,1),
"")</f>
        <v>昼</v>
      </c>
      <c r="C3095" s="8" t="str">
        <f>INDEX(中間シート!$A$1:$AZ$149,MATCH(A3095&amp;B3095,中間シート!$A$1:$A$149,0),MATCH(C$1,中間シート!$A$2:$AZ$2,0))</f>
        <v/>
      </c>
      <c r="D3095" s="8" t="str">
        <f>INDEX(中間シート!$A$1:$AZ$149,MATCH($A3095&amp;$B3095,中間シート!$A$1:$A$149,0),MATCH(D$1,中間シート!$A$2:$AZ$2,0))</f>
        <v/>
      </c>
      <c r="E3095" t="str">
        <f>IF(
A3095="","",
VLOOKUP(MOD(ROW(A3095)-2, 参照用!$J$12) + 1,参照用!$N$1:$P$50,2,0)
)</f>
        <v>良好サイン</v>
      </c>
      <c r="F3095" t="str">
        <f xml:space="preserve">
IF(A3095="","",
VLOOKUP(MOD(ROW(A3095)-2, 参照用!$J$12) + 1,参照用!$N$1:$P$50,3,0)
)</f>
        <v>活動的</v>
      </c>
      <c r="G3095">
        <f xml:space="preserve">
IF(A3095="","",
IFERROR(
INDEX(中間シート!$B:$CB,
MATCH(A3095&amp;B3095,中間シート!$A$1:$A$149,0),
MATCH(F3095,中間シート!$B$2:$CB$2,0)
),
"")
)</f>
        <v>0</v>
      </c>
      <c r="H3095">
        <f t="shared" si="144"/>
        <v>0</v>
      </c>
      <c r="I3095" t="str">
        <f t="shared" si="145"/>
        <v/>
      </c>
      <c r="J3095">
        <f xml:space="preserve">
_xlfn.SWITCH(E3095,
"良好サイン",H3095*VLOOKUP(F3095,参照用!$P$2:$Q$55,2,0),
"注意サイン",H3095*VLOOKUP(F3095,参照用!$P$2:$Q$55,2,0),
""
)</f>
        <v>0</v>
      </c>
      <c r="K3095" s="20">
        <f t="shared" si="146"/>
        <v>60</v>
      </c>
    </row>
    <row r="3096" spans="1:11" x14ac:dyDescent="0.2">
      <c r="A3096" s="8">
        <f>IF(INDEX(中間シート!B$1:B$149,QUOTIENT(ROW(A3096)-2, 参照用!$J$12) + 3,1)&gt;0,
INDEX(中間シート!B$1:B$149,QUOTIENT(ROW(A3096)-2, 参照用!$J$12) + 3,1),
"")</f>
        <v>46052</v>
      </c>
      <c r="B3096" s="8" t="str">
        <f>IF(INDEX(中間シート!D$1:D$149,QUOTIENT(ROW(B3096)-2, 参照用!$J$12) + 3,1)&gt;0,
INDEX(中間シート!D$1:D$149,QUOTIENT(ROW(B3096)-2, 参照用!$J$12) + 3,1),
"")</f>
        <v>昼</v>
      </c>
      <c r="C3096" s="8" t="str">
        <f>INDEX(中間シート!$A$1:$AZ$149,MATCH(A3096&amp;B3096,中間シート!$A$1:$A$149,0),MATCH(C$1,中間シート!$A$2:$AZ$2,0))</f>
        <v/>
      </c>
      <c r="D3096" s="8" t="str">
        <f>INDEX(中間シート!$A$1:$AZ$149,MATCH($A3096&amp;$B3096,中間シート!$A$1:$A$149,0),MATCH(D$1,中間シート!$A$2:$AZ$2,0))</f>
        <v/>
      </c>
      <c r="E3096" t="str">
        <f>IF(
A3096="","",
VLOOKUP(MOD(ROW(A3096)-2, 参照用!$J$12) + 1,参照用!$N$1:$P$50,2,0)
)</f>
        <v>注意サイン</v>
      </c>
      <c r="F3096" t="str">
        <f xml:space="preserve">
IF(A3096="","",
VLOOKUP(MOD(ROW(A3096)-2, 参照用!$J$12) + 1,参照用!$N$1:$P$50,3,0)
)</f>
        <v>ため息が増加</v>
      </c>
      <c r="G3096">
        <f xml:space="preserve">
IF(A3096="","",
IFERROR(
INDEX(中間シート!$B:$CB,
MATCH(A3096&amp;B3096,中間シート!$A$1:$A$149,0),
MATCH(F3096,中間シート!$B$2:$CB$2,0)
),
"")
)</f>
        <v>0</v>
      </c>
      <c r="H3096">
        <f t="shared" si="144"/>
        <v>0</v>
      </c>
      <c r="I3096" t="str">
        <f t="shared" si="145"/>
        <v/>
      </c>
      <c r="J3096">
        <f xml:space="preserve">
_xlfn.SWITCH(E3096,
"良好サイン",H3096*VLOOKUP(F3096,参照用!$P$2:$Q$55,2,0),
"注意サイン",H3096*VLOOKUP(F3096,参照用!$P$2:$Q$55,2,0),
""
)</f>
        <v>0</v>
      </c>
      <c r="K3096" s="20">
        <f t="shared" si="146"/>
        <v>60</v>
      </c>
    </row>
    <row r="3097" spans="1:11" x14ac:dyDescent="0.2">
      <c r="A3097" s="8">
        <f>IF(INDEX(中間シート!B$1:B$149,QUOTIENT(ROW(A3097)-2, 参照用!$J$12) + 3,1)&gt;0,
INDEX(中間シート!B$1:B$149,QUOTIENT(ROW(A3097)-2, 参照用!$J$12) + 3,1),
"")</f>
        <v>46052</v>
      </c>
      <c r="B3097" s="8" t="str">
        <f>IF(INDEX(中間シート!D$1:D$149,QUOTIENT(ROW(B3097)-2, 参照用!$J$12) + 3,1)&gt;0,
INDEX(中間シート!D$1:D$149,QUOTIENT(ROW(B3097)-2, 参照用!$J$12) + 3,1),
"")</f>
        <v>昼</v>
      </c>
      <c r="C3097" s="8" t="str">
        <f>INDEX(中間シート!$A$1:$AZ$149,MATCH(A3097&amp;B3097,中間シート!$A$1:$A$149,0),MATCH(C$1,中間シート!$A$2:$AZ$2,0))</f>
        <v/>
      </c>
      <c r="D3097" s="8" t="str">
        <f>INDEX(中間シート!$A$1:$AZ$149,MATCH($A3097&amp;$B3097,中間シート!$A$1:$A$149,0),MATCH(D$1,中間シート!$A$2:$AZ$2,0))</f>
        <v/>
      </c>
      <c r="E3097" t="str">
        <f>IF(
A3097="","",
VLOOKUP(MOD(ROW(A3097)-2, 参照用!$J$12) + 1,参照用!$N$1:$P$50,2,0)
)</f>
        <v>注意サイン</v>
      </c>
      <c r="F3097" t="str">
        <f xml:space="preserve">
IF(A3097="","",
VLOOKUP(MOD(ROW(A3097)-2, 参照用!$J$12) + 1,参照用!$N$1:$P$50,3,0)
)</f>
        <v>もやもや</v>
      </c>
      <c r="G3097">
        <f xml:space="preserve">
IF(A3097="","",
IFERROR(
INDEX(中間シート!$B:$CB,
MATCH(A3097&amp;B3097,中間シート!$A$1:$A$149,0),
MATCH(F3097,中間シート!$B$2:$CB$2,0)
),
"")
)</f>
        <v>0</v>
      </c>
      <c r="H3097">
        <f t="shared" si="144"/>
        <v>0</v>
      </c>
      <c r="I3097" t="str">
        <f t="shared" si="145"/>
        <v/>
      </c>
      <c r="J3097">
        <f xml:space="preserve">
_xlfn.SWITCH(E3097,
"良好サイン",H3097*VLOOKUP(F3097,参照用!$P$2:$Q$55,2,0),
"注意サイン",H3097*VLOOKUP(F3097,参照用!$P$2:$Q$55,2,0),
""
)</f>
        <v>0</v>
      </c>
      <c r="K3097" s="20">
        <f t="shared" si="146"/>
        <v>60</v>
      </c>
    </row>
    <row r="3098" spans="1:11" x14ac:dyDescent="0.2">
      <c r="A3098" s="8">
        <f>IF(INDEX(中間シート!B$1:B$149,QUOTIENT(ROW(A3098)-2, 参照用!$J$12) + 3,1)&gt;0,
INDEX(中間シート!B$1:B$149,QUOTIENT(ROW(A3098)-2, 参照用!$J$12) + 3,1),
"")</f>
        <v>46052</v>
      </c>
      <c r="B3098" s="8" t="str">
        <f>IF(INDEX(中間シート!D$1:D$149,QUOTIENT(ROW(B3098)-2, 参照用!$J$12) + 3,1)&gt;0,
INDEX(中間シート!D$1:D$149,QUOTIENT(ROW(B3098)-2, 参照用!$J$12) + 3,1),
"")</f>
        <v>昼</v>
      </c>
      <c r="C3098" s="8" t="str">
        <f>INDEX(中間シート!$A$1:$AZ$149,MATCH(A3098&amp;B3098,中間シート!$A$1:$A$149,0),MATCH(C$1,中間シート!$A$2:$AZ$2,0))</f>
        <v/>
      </c>
      <c r="D3098" s="8" t="str">
        <f>INDEX(中間シート!$A$1:$AZ$149,MATCH($A3098&amp;$B3098,中間シート!$A$1:$A$149,0),MATCH(D$1,中間シート!$A$2:$AZ$2,0))</f>
        <v/>
      </c>
      <c r="E3098" t="str">
        <f>IF(
A3098="","",
VLOOKUP(MOD(ROW(A3098)-2, 参照用!$J$12) + 1,参照用!$N$1:$P$50,2,0)
)</f>
        <v>注意サイン</v>
      </c>
      <c r="F3098" t="str">
        <f xml:space="preserve">
IF(A3098="","",
VLOOKUP(MOD(ROW(A3098)-2, 参照用!$J$12) + 1,参照用!$N$1:$P$50,3,0)
)</f>
        <v>だるい</v>
      </c>
      <c r="G3098">
        <f xml:space="preserve">
IF(A3098="","",
IFERROR(
INDEX(中間シート!$B:$CB,
MATCH(A3098&amp;B3098,中間シート!$A$1:$A$149,0),
MATCH(F3098,中間シート!$B$2:$CB$2,0)
),
"")
)</f>
        <v>0</v>
      </c>
      <c r="H3098">
        <f t="shared" si="144"/>
        <v>0</v>
      </c>
      <c r="I3098" t="str">
        <f t="shared" si="145"/>
        <v/>
      </c>
      <c r="J3098">
        <f xml:space="preserve">
_xlfn.SWITCH(E3098,
"良好サイン",H3098*VLOOKUP(F3098,参照用!$P$2:$Q$55,2,0),
"注意サイン",H3098*VLOOKUP(F3098,参照用!$P$2:$Q$55,2,0),
""
)</f>
        <v>0</v>
      </c>
      <c r="K3098" s="20">
        <f t="shared" si="146"/>
        <v>60</v>
      </c>
    </row>
    <row r="3099" spans="1:11" x14ac:dyDescent="0.2">
      <c r="A3099" s="8">
        <f>IF(INDEX(中間シート!B$1:B$149,QUOTIENT(ROW(A3099)-2, 参照用!$J$12) + 3,1)&gt;0,
INDEX(中間シート!B$1:B$149,QUOTIENT(ROW(A3099)-2, 参照用!$J$12) + 3,1),
"")</f>
        <v>46052</v>
      </c>
      <c r="B3099" s="8" t="str">
        <f>IF(INDEX(中間シート!D$1:D$149,QUOTIENT(ROW(B3099)-2, 参照用!$J$12) + 3,1)&gt;0,
INDEX(中間シート!D$1:D$149,QUOTIENT(ROW(B3099)-2, 参照用!$J$12) + 3,1),
"")</f>
        <v>昼</v>
      </c>
      <c r="C3099" s="8" t="str">
        <f>INDEX(中間シート!$A$1:$AZ$149,MATCH(A3099&amp;B3099,中間シート!$A$1:$A$149,0),MATCH(C$1,中間シート!$A$2:$AZ$2,0))</f>
        <v/>
      </c>
      <c r="D3099" s="8" t="str">
        <f>INDEX(中間シート!$A$1:$AZ$149,MATCH($A3099&amp;$B3099,中間シート!$A$1:$A$149,0),MATCH(D$1,中間シート!$A$2:$AZ$2,0))</f>
        <v/>
      </c>
      <c r="E3099" t="str">
        <f>IF(
A3099="","",
VLOOKUP(MOD(ROW(A3099)-2, 参照用!$J$12) + 1,参照用!$N$1:$P$50,2,0)
)</f>
        <v>注意サイン</v>
      </c>
      <c r="F3099" t="str">
        <f xml:space="preserve">
IF(A3099="","",
VLOOKUP(MOD(ROW(A3099)-2, 参照用!$J$12) + 1,参照用!$N$1:$P$50,3,0)
)</f>
        <v>ぼーっとする</v>
      </c>
      <c r="G3099">
        <f xml:space="preserve">
IF(A3099="","",
IFERROR(
INDEX(中間シート!$B:$CB,
MATCH(A3099&amp;B3099,中間シート!$A$1:$A$149,0),
MATCH(F3099,中間シート!$B$2:$CB$2,0)
),
"")
)</f>
        <v>0</v>
      </c>
      <c r="H3099">
        <f t="shared" si="144"/>
        <v>0</v>
      </c>
      <c r="I3099" t="str">
        <f t="shared" si="145"/>
        <v/>
      </c>
      <c r="J3099">
        <f xml:space="preserve">
_xlfn.SWITCH(E3099,
"良好サイン",H3099*VLOOKUP(F3099,参照用!$P$2:$Q$55,2,0),
"注意サイン",H3099*VLOOKUP(F3099,参照用!$P$2:$Q$55,2,0),
""
)</f>
        <v>0</v>
      </c>
      <c r="K3099" s="20">
        <f t="shared" si="146"/>
        <v>60</v>
      </c>
    </row>
    <row r="3100" spans="1:11" x14ac:dyDescent="0.2">
      <c r="A3100" s="8">
        <f>IF(INDEX(中間シート!B$1:B$149,QUOTIENT(ROW(A3100)-2, 参照用!$J$12) + 3,1)&gt;0,
INDEX(中間シート!B$1:B$149,QUOTIENT(ROW(A3100)-2, 参照用!$J$12) + 3,1),
"")</f>
        <v>46052</v>
      </c>
      <c r="B3100" s="8" t="str">
        <f>IF(INDEX(中間シート!D$1:D$149,QUOTIENT(ROW(B3100)-2, 参照用!$J$12) + 3,1)&gt;0,
INDEX(中間シート!D$1:D$149,QUOTIENT(ROW(B3100)-2, 参照用!$J$12) + 3,1),
"")</f>
        <v>昼</v>
      </c>
      <c r="C3100" s="8" t="str">
        <f>INDEX(中間シート!$A$1:$AZ$149,MATCH(A3100&amp;B3100,中間シート!$A$1:$A$149,0),MATCH(C$1,中間シート!$A$2:$AZ$2,0))</f>
        <v/>
      </c>
      <c r="D3100" s="8" t="str">
        <f>INDEX(中間シート!$A$1:$AZ$149,MATCH($A3100&amp;$B3100,中間シート!$A$1:$A$149,0),MATCH(D$1,中間シート!$A$2:$AZ$2,0))</f>
        <v/>
      </c>
      <c r="E3100" t="str">
        <f>IF(
A3100="","",
VLOOKUP(MOD(ROW(A3100)-2, 参照用!$J$12) + 1,参照用!$N$1:$P$50,2,0)
)</f>
        <v>注意サイン</v>
      </c>
      <c r="F3100" t="str">
        <f xml:space="preserve">
IF(A3100="","",
VLOOKUP(MOD(ROW(A3100)-2, 参照用!$J$12) + 1,参照用!$N$1:$P$50,3,0)
)</f>
        <v>協調性が低下</v>
      </c>
      <c r="G3100">
        <f xml:space="preserve">
IF(A3100="","",
IFERROR(
INDEX(中間シート!$B:$CB,
MATCH(A3100&amp;B3100,中間シート!$A$1:$A$149,0),
MATCH(F3100,中間シート!$B$2:$CB$2,0)
),
"")
)</f>
        <v>0</v>
      </c>
      <c r="H3100">
        <f t="shared" si="144"/>
        <v>0</v>
      </c>
      <c r="I3100" t="str">
        <f t="shared" si="145"/>
        <v/>
      </c>
      <c r="J3100">
        <f xml:space="preserve">
_xlfn.SWITCH(E3100,
"良好サイン",H3100*VLOOKUP(F3100,参照用!$P$2:$Q$55,2,0),
"注意サイン",H3100*VLOOKUP(F3100,参照用!$P$2:$Q$55,2,0),
""
)</f>
        <v>0</v>
      </c>
      <c r="K3100" s="20">
        <f t="shared" si="146"/>
        <v>60</v>
      </c>
    </row>
    <row r="3101" spans="1:11" x14ac:dyDescent="0.2">
      <c r="A3101" s="8">
        <f>IF(INDEX(中間シート!B$1:B$149,QUOTIENT(ROW(A3101)-2, 参照用!$J$12) + 3,1)&gt;0,
INDEX(中間シート!B$1:B$149,QUOTIENT(ROW(A3101)-2, 参照用!$J$12) + 3,1),
"")</f>
        <v>46052</v>
      </c>
      <c r="B3101" s="8" t="str">
        <f>IF(INDEX(中間シート!D$1:D$149,QUOTIENT(ROW(B3101)-2, 参照用!$J$12) + 3,1)&gt;0,
INDEX(中間シート!D$1:D$149,QUOTIENT(ROW(B3101)-2, 参照用!$J$12) + 3,1),
"")</f>
        <v>昼</v>
      </c>
      <c r="C3101" s="8" t="str">
        <f>INDEX(中間シート!$A$1:$AZ$149,MATCH(A3101&amp;B3101,中間シート!$A$1:$A$149,0),MATCH(C$1,中間シート!$A$2:$AZ$2,0))</f>
        <v/>
      </c>
      <c r="D3101" s="8" t="str">
        <f>INDEX(中間シート!$A$1:$AZ$149,MATCH($A3101&amp;$B3101,中間シート!$A$1:$A$149,0),MATCH(D$1,中間シート!$A$2:$AZ$2,0))</f>
        <v/>
      </c>
      <c r="E3101" t="str">
        <f>IF(
A3101="","",
VLOOKUP(MOD(ROW(A3101)-2, 参照用!$J$12) + 1,参照用!$N$1:$P$50,2,0)
)</f>
        <v>注意サイン</v>
      </c>
      <c r="F3101" t="str">
        <f xml:space="preserve">
IF(A3101="","",
VLOOKUP(MOD(ROW(A3101)-2, 参照用!$J$12) + 1,参照用!$N$1:$P$50,3,0)
)</f>
        <v>憂鬱</v>
      </c>
      <c r="G3101">
        <f xml:space="preserve">
IF(A3101="","",
IFERROR(
INDEX(中間シート!$B:$CB,
MATCH(A3101&amp;B3101,中間シート!$A$1:$A$149,0),
MATCH(F3101,中間シート!$B$2:$CB$2,0)
),
"")
)</f>
        <v>0</v>
      </c>
      <c r="H3101">
        <f t="shared" si="144"/>
        <v>0</v>
      </c>
      <c r="I3101" t="str">
        <f t="shared" si="145"/>
        <v/>
      </c>
      <c r="J3101">
        <f xml:space="preserve">
_xlfn.SWITCH(E3101,
"良好サイン",H3101*VLOOKUP(F3101,参照用!$P$2:$Q$55,2,0),
"注意サイン",H3101*VLOOKUP(F3101,参照用!$P$2:$Q$55,2,0),
""
)</f>
        <v>0</v>
      </c>
      <c r="K3101" s="20">
        <f t="shared" si="146"/>
        <v>60</v>
      </c>
    </row>
    <row r="3102" spans="1:11" x14ac:dyDescent="0.2">
      <c r="A3102" s="8">
        <f>IF(INDEX(中間シート!B$1:B$149,QUOTIENT(ROW(A3102)-2, 参照用!$J$12) + 3,1)&gt;0,
INDEX(中間シート!B$1:B$149,QUOTIENT(ROW(A3102)-2, 参照用!$J$12) + 3,1),
"")</f>
        <v>46052</v>
      </c>
      <c r="B3102" s="8" t="str">
        <f>IF(INDEX(中間シート!D$1:D$149,QUOTIENT(ROW(B3102)-2, 参照用!$J$12) + 3,1)&gt;0,
INDEX(中間シート!D$1:D$149,QUOTIENT(ROW(B3102)-2, 参照用!$J$12) + 3,1),
"")</f>
        <v>昼</v>
      </c>
      <c r="C3102" s="8" t="str">
        <f>INDEX(中間シート!$A$1:$AZ$149,MATCH(A3102&amp;B3102,中間シート!$A$1:$A$149,0),MATCH(C$1,中間シート!$A$2:$AZ$2,0))</f>
        <v/>
      </c>
      <c r="D3102" s="8" t="str">
        <f>INDEX(中間シート!$A$1:$AZ$149,MATCH($A3102&amp;$B3102,中間シート!$A$1:$A$149,0),MATCH(D$1,中間シート!$A$2:$AZ$2,0))</f>
        <v/>
      </c>
      <c r="E3102" t="str">
        <f>IF(
A3102="","",
VLOOKUP(MOD(ROW(A3102)-2, 参照用!$J$12) + 1,参照用!$N$1:$P$50,2,0)
)</f>
        <v>注意サイン</v>
      </c>
      <c r="F3102" t="str">
        <f xml:space="preserve">
IF(A3102="","",
VLOOKUP(MOD(ROW(A3102)-2, 参照用!$J$12) + 1,参照用!$N$1:$P$50,3,0)
)</f>
        <v>やる気が無い</v>
      </c>
      <c r="G3102">
        <f xml:space="preserve">
IF(A3102="","",
IFERROR(
INDEX(中間シート!$B:$CB,
MATCH(A3102&amp;B3102,中間シート!$A$1:$A$149,0),
MATCH(F3102,中間シート!$B$2:$CB$2,0)
),
"")
)</f>
        <v>0</v>
      </c>
      <c r="H3102">
        <f t="shared" si="144"/>
        <v>0</v>
      </c>
      <c r="I3102" t="str">
        <f t="shared" si="145"/>
        <v/>
      </c>
      <c r="J3102">
        <f xml:space="preserve">
_xlfn.SWITCH(E3102,
"良好サイン",H3102*VLOOKUP(F3102,参照用!$P$2:$Q$55,2,0),
"注意サイン",H3102*VLOOKUP(F3102,参照用!$P$2:$Q$55,2,0),
""
)</f>
        <v>0</v>
      </c>
      <c r="K3102" s="20">
        <f t="shared" si="146"/>
        <v>60</v>
      </c>
    </row>
    <row r="3103" spans="1:11" x14ac:dyDescent="0.2">
      <c r="A3103" s="8">
        <f>IF(INDEX(中間シート!B$1:B$149,QUOTIENT(ROW(A3103)-2, 参照用!$J$12) + 3,1)&gt;0,
INDEX(中間シート!B$1:B$149,QUOTIENT(ROW(A3103)-2, 参照用!$J$12) + 3,1),
"")</f>
        <v>46052</v>
      </c>
      <c r="B3103" s="8" t="str">
        <f>IF(INDEX(中間シート!D$1:D$149,QUOTIENT(ROW(B3103)-2, 参照用!$J$12) + 3,1)&gt;0,
INDEX(中間シート!D$1:D$149,QUOTIENT(ROW(B3103)-2, 参照用!$J$12) + 3,1),
"")</f>
        <v>昼</v>
      </c>
      <c r="C3103" s="8" t="str">
        <f>INDEX(中間シート!$A$1:$AZ$149,MATCH(A3103&amp;B3103,中間シート!$A$1:$A$149,0),MATCH(C$1,中間シート!$A$2:$AZ$2,0))</f>
        <v/>
      </c>
      <c r="D3103" s="8" t="str">
        <f>INDEX(中間シート!$A$1:$AZ$149,MATCH($A3103&amp;$B3103,中間シート!$A$1:$A$149,0),MATCH(D$1,中間シート!$A$2:$AZ$2,0))</f>
        <v/>
      </c>
      <c r="E3103" t="str">
        <f>IF(
A3103="","",
VLOOKUP(MOD(ROW(A3103)-2, 参照用!$J$12) + 1,参照用!$N$1:$P$50,2,0)
)</f>
        <v>注意サイン</v>
      </c>
      <c r="F3103" t="str">
        <f xml:space="preserve">
IF(A3103="","",
VLOOKUP(MOD(ROW(A3103)-2, 参照用!$J$12) + 1,参照用!$N$1:$P$50,3,0)
)</f>
        <v>物忘れ</v>
      </c>
      <c r="G3103">
        <f xml:space="preserve">
IF(A3103="","",
IFERROR(
INDEX(中間シート!$B:$CB,
MATCH(A3103&amp;B3103,中間シート!$A$1:$A$149,0),
MATCH(F3103,中間シート!$B$2:$CB$2,0)
),
"")
)</f>
        <v>0</v>
      </c>
      <c r="H3103">
        <f t="shared" si="144"/>
        <v>0</v>
      </c>
      <c r="I3103" t="str">
        <f t="shared" si="145"/>
        <v/>
      </c>
      <c r="J3103">
        <f xml:space="preserve">
_xlfn.SWITCH(E3103,
"良好サイン",H3103*VLOOKUP(F3103,参照用!$P$2:$Q$55,2,0),
"注意サイン",H3103*VLOOKUP(F3103,参照用!$P$2:$Q$55,2,0),
""
)</f>
        <v>0</v>
      </c>
      <c r="K3103" s="20">
        <f t="shared" si="146"/>
        <v>60</v>
      </c>
    </row>
    <row r="3104" spans="1:11" x14ac:dyDescent="0.2">
      <c r="A3104" s="8">
        <f>IF(INDEX(中間シート!B$1:B$149,QUOTIENT(ROW(A3104)-2, 参照用!$J$12) + 3,1)&gt;0,
INDEX(中間シート!B$1:B$149,QUOTIENT(ROW(A3104)-2, 参照用!$J$12) + 3,1),
"")</f>
        <v>46052</v>
      </c>
      <c r="B3104" s="8" t="str">
        <f>IF(INDEX(中間シート!D$1:D$149,QUOTIENT(ROW(B3104)-2, 参照用!$J$12) + 3,1)&gt;0,
INDEX(中間シート!D$1:D$149,QUOTIENT(ROW(B3104)-2, 参照用!$J$12) + 3,1),
"")</f>
        <v>昼</v>
      </c>
      <c r="C3104" s="8" t="str">
        <f>INDEX(中間シート!$A$1:$AZ$149,MATCH(A3104&amp;B3104,中間シート!$A$1:$A$149,0),MATCH(C$1,中間シート!$A$2:$AZ$2,0))</f>
        <v/>
      </c>
      <c r="D3104" s="8" t="str">
        <f>INDEX(中間シート!$A$1:$AZ$149,MATCH($A3104&amp;$B3104,中間シート!$A$1:$A$149,0),MATCH(D$1,中間シート!$A$2:$AZ$2,0))</f>
        <v/>
      </c>
      <c r="E3104" t="str">
        <f>IF(
A3104="","",
VLOOKUP(MOD(ROW(A3104)-2, 参照用!$J$12) + 1,参照用!$N$1:$P$50,2,0)
)</f>
        <v>悪化サイン</v>
      </c>
      <c r="F3104" t="str">
        <f xml:space="preserve">
IF(A3104="","",
VLOOKUP(MOD(ROW(A3104)-2, 参照用!$J$12) + 1,参照用!$N$1:$P$50,3,0)
)</f>
        <v>イライラ</v>
      </c>
      <c r="G3104">
        <f xml:space="preserve">
IF(A3104="","",
IFERROR(
INDEX(中間シート!$B:$CB,
MATCH(A3104&amp;B3104,中間シート!$A$1:$A$149,0),
MATCH(F3104,中間シート!$B$2:$CB$2,0)
),
"")
)</f>
        <v>0</v>
      </c>
      <c r="H3104">
        <f t="shared" si="144"/>
        <v>0</v>
      </c>
      <c r="I3104" t="str">
        <f t="shared" si="145"/>
        <v/>
      </c>
      <c r="J3104" t="str">
        <f xml:space="preserve">
_xlfn.SWITCH(E3104,
"良好サイン",H3104*VLOOKUP(F3104,参照用!$P$2:$Q$55,2,0),
"注意サイン",H3104*VLOOKUP(F3104,参照用!$P$2:$Q$55,2,0),
""
)</f>
        <v/>
      </c>
      <c r="K3104" s="20">
        <f t="shared" si="146"/>
        <v>60</v>
      </c>
    </row>
    <row r="3105" spans="1:11" x14ac:dyDescent="0.2">
      <c r="A3105" s="8">
        <f>IF(INDEX(中間シート!B$1:B$149,QUOTIENT(ROW(A3105)-2, 参照用!$J$12) + 3,1)&gt;0,
INDEX(中間シート!B$1:B$149,QUOTIENT(ROW(A3105)-2, 参照用!$J$12) + 3,1),
"")</f>
        <v>46052</v>
      </c>
      <c r="B3105" s="8" t="str">
        <f>IF(INDEX(中間シート!D$1:D$149,QUOTIENT(ROW(B3105)-2, 参照用!$J$12) + 3,1)&gt;0,
INDEX(中間シート!D$1:D$149,QUOTIENT(ROW(B3105)-2, 参照用!$J$12) + 3,1),
"")</f>
        <v>昼</v>
      </c>
      <c r="C3105" s="8" t="str">
        <f>INDEX(中間シート!$A$1:$AZ$149,MATCH(A3105&amp;B3105,中間シート!$A$1:$A$149,0),MATCH(C$1,中間シート!$A$2:$AZ$2,0))</f>
        <v/>
      </c>
      <c r="D3105" s="8" t="str">
        <f>INDEX(中間シート!$A$1:$AZ$149,MATCH($A3105&amp;$B3105,中間シート!$A$1:$A$149,0),MATCH(D$1,中間シート!$A$2:$AZ$2,0))</f>
        <v/>
      </c>
      <c r="E3105" t="str">
        <f>IF(
A3105="","",
VLOOKUP(MOD(ROW(A3105)-2, 参照用!$J$12) + 1,参照用!$N$1:$P$50,2,0)
)</f>
        <v>悪化サイン</v>
      </c>
      <c r="F3105" t="str">
        <f xml:space="preserve">
IF(A3105="","",
VLOOKUP(MOD(ROW(A3105)-2, 参照用!$J$12) + 1,参照用!$N$1:$P$50,3,0)
)</f>
        <v>恐怖心</v>
      </c>
      <c r="G3105">
        <f xml:space="preserve">
IF(A3105="","",
IFERROR(
INDEX(中間シート!$B:$CB,
MATCH(A3105&amp;B3105,中間シート!$A$1:$A$149,0),
MATCH(F3105,中間シート!$B$2:$CB$2,0)
),
"")
)</f>
        <v>0</v>
      </c>
      <c r="H3105">
        <f t="shared" si="144"/>
        <v>0</v>
      </c>
      <c r="I3105" t="str">
        <f t="shared" si="145"/>
        <v/>
      </c>
      <c r="J3105" t="str">
        <f xml:space="preserve">
_xlfn.SWITCH(E3105,
"良好サイン",H3105*VLOOKUP(F3105,参照用!$P$2:$Q$55,2,0),
"注意サイン",H3105*VLOOKUP(F3105,参照用!$P$2:$Q$55,2,0),
""
)</f>
        <v/>
      </c>
      <c r="K3105" s="20">
        <f t="shared" si="146"/>
        <v>60</v>
      </c>
    </row>
    <row r="3106" spans="1:11" x14ac:dyDescent="0.2">
      <c r="A3106" s="8">
        <f>IF(INDEX(中間シート!B$1:B$149,QUOTIENT(ROW(A3106)-2, 参照用!$J$12) + 3,1)&gt;0,
INDEX(中間シート!B$1:B$149,QUOTIENT(ROW(A3106)-2, 参照用!$J$12) + 3,1),
"")</f>
        <v>46052</v>
      </c>
      <c r="B3106" s="8" t="str">
        <f>IF(INDEX(中間シート!D$1:D$149,QUOTIENT(ROW(B3106)-2, 参照用!$J$12) + 3,1)&gt;0,
INDEX(中間シート!D$1:D$149,QUOTIENT(ROW(B3106)-2, 参照用!$J$12) + 3,1),
"")</f>
        <v>昼</v>
      </c>
      <c r="C3106" s="8" t="str">
        <f>INDEX(中間シート!$A$1:$AZ$149,MATCH(A3106&amp;B3106,中間シート!$A$1:$A$149,0),MATCH(C$1,中間シート!$A$2:$AZ$2,0))</f>
        <v/>
      </c>
      <c r="D3106" s="8" t="str">
        <f>INDEX(中間シート!$A$1:$AZ$149,MATCH($A3106&amp;$B3106,中間シート!$A$1:$A$149,0),MATCH(D$1,中間シート!$A$2:$AZ$2,0))</f>
        <v/>
      </c>
      <c r="E3106" t="str">
        <f>IF(
A3106="","",
VLOOKUP(MOD(ROW(A3106)-2, 参照用!$J$12) + 1,参照用!$N$1:$P$50,2,0)
)</f>
        <v>悪化サイン</v>
      </c>
      <c r="F3106" t="str">
        <f xml:space="preserve">
IF(A3106="","",
VLOOKUP(MOD(ROW(A3106)-2, 参照用!$J$12) + 1,参照用!$N$1:$P$50,3,0)
)</f>
        <v>外出不可</v>
      </c>
      <c r="G3106">
        <f xml:space="preserve">
IF(A3106="","",
IFERROR(
INDEX(中間シート!$B:$CB,
MATCH(A3106&amp;B3106,中間シート!$A$1:$A$149,0),
MATCH(F3106,中間シート!$B$2:$CB$2,0)
),
"")
)</f>
        <v>0</v>
      </c>
      <c r="H3106">
        <f t="shared" si="144"/>
        <v>0</v>
      </c>
      <c r="I3106" t="str">
        <f t="shared" si="145"/>
        <v/>
      </c>
      <c r="J3106" t="str">
        <f xml:space="preserve">
_xlfn.SWITCH(E3106,
"良好サイン",H3106*VLOOKUP(F3106,参照用!$P$2:$Q$55,2,0),
"注意サイン",H3106*VLOOKUP(F3106,参照用!$P$2:$Q$55,2,0),
""
)</f>
        <v/>
      </c>
      <c r="K3106" s="20">
        <f t="shared" si="146"/>
        <v>60</v>
      </c>
    </row>
    <row r="3107" spans="1:11" x14ac:dyDescent="0.2">
      <c r="A3107" s="8">
        <f>IF(INDEX(中間シート!B$1:B$149,QUOTIENT(ROW(A3107)-2, 参照用!$J$12) + 3,1)&gt;0,
INDEX(中間シート!B$1:B$149,QUOTIENT(ROW(A3107)-2, 参照用!$J$12) + 3,1),
"")</f>
        <v>46052</v>
      </c>
      <c r="B3107" s="8" t="str">
        <f>IF(INDEX(中間シート!D$1:D$149,QUOTIENT(ROW(B3107)-2, 参照用!$J$12) + 3,1)&gt;0,
INDEX(中間シート!D$1:D$149,QUOTIENT(ROW(B3107)-2, 参照用!$J$12) + 3,1),
"")</f>
        <v>昼</v>
      </c>
      <c r="C3107" s="8" t="str">
        <f>INDEX(中間シート!$A$1:$AZ$149,MATCH(A3107&amp;B3107,中間シート!$A$1:$A$149,0),MATCH(C$1,中間シート!$A$2:$AZ$2,0))</f>
        <v/>
      </c>
      <c r="D3107" s="8" t="str">
        <f>INDEX(中間シート!$A$1:$AZ$149,MATCH($A3107&amp;$B3107,中間シート!$A$1:$A$149,0),MATCH(D$1,中間シート!$A$2:$AZ$2,0))</f>
        <v/>
      </c>
      <c r="E3107" t="str">
        <f>IF(
A3107="","",
VLOOKUP(MOD(ROW(A3107)-2, 参照用!$J$12) + 1,参照用!$N$1:$P$50,2,0)
)</f>
        <v>悪化サイン</v>
      </c>
      <c r="F3107" t="str">
        <f xml:space="preserve">
IF(A3107="","",
VLOOKUP(MOD(ROW(A3107)-2, 参照用!$J$12) + 1,参照用!$N$1:$P$50,3,0)
)</f>
        <v>思考不能</v>
      </c>
      <c r="G3107">
        <f xml:space="preserve">
IF(A3107="","",
IFERROR(
INDEX(中間シート!$B:$CB,
MATCH(A3107&amp;B3107,中間シート!$A$1:$A$149,0),
MATCH(F3107,中間シート!$B$2:$CB$2,0)
),
"")
)</f>
        <v>0</v>
      </c>
      <c r="H3107">
        <f t="shared" si="144"/>
        <v>0</v>
      </c>
      <c r="I3107" t="str">
        <f t="shared" si="145"/>
        <v/>
      </c>
      <c r="J3107" t="str">
        <f xml:space="preserve">
_xlfn.SWITCH(E3107,
"良好サイン",H3107*VLOOKUP(F3107,参照用!$P$2:$Q$55,2,0),
"注意サイン",H3107*VLOOKUP(F3107,参照用!$P$2:$Q$55,2,0),
""
)</f>
        <v/>
      </c>
      <c r="K3107" s="20">
        <f t="shared" si="146"/>
        <v>60</v>
      </c>
    </row>
    <row r="3108" spans="1:11" x14ac:dyDescent="0.2">
      <c r="A3108" s="8">
        <f>IF(INDEX(中間シート!B$1:B$149,QUOTIENT(ROW(A3108)-2, 参照用!$J$12) + 3,1)&gt;0,
INDEX(中間シート!B$1:B$149,QUOTIENT(ROW(A3108)-2, 参照用!$J$12) + 3,1),
"")</f>
        <v>46052</v>
      </c>
      <c r="B3108" s="8" t="str">
        <f>IF(INDEX(中間シート!D$1:D$149,QUOTIENT(ROW(B3108)-2, 参照用!$J$12) + 3,1)&gt;0,
INDEX(中間シート!D$1:D$149,QUOTIENT(ROW(B3108)-2, 参照用!$J$12) + 3,1),
"")</f>
        <v>昼</v>
      </c>
      <c r="C3108" s="8" t="str">
        <f>INDEX(中間シート!$A$1:$AZ$149,MATCH(A3108&amp;B3108,中間シート!$A$1:$A$149,0),MATCH(C$1,中間シート!$A$2:$AZ$2,0))</f>
        <v/>
      </c>
      <c r="D3108" s="8" t="str">
        <f>INDEX(中間シート!$A$1:$AZ$149,MATCH($A3108&amp;$B3108,中間シート!$A$1:$A$149,0),MATCH(D$1,中間シート!$A$2:$AZ$2,0))</f>
        <v/>
      </c>
      <c r="E3108" t="str">
        <f>IF(
A3108="","",
VLOOKUP(MOD(ROW(A3108)-2, 参照用!$J$12) + 1,参照用!$N$1:$P$50,2,0)
)</f>
        <v>悪化サイン</v>
      </c>
      <c r="F3108" t="str">
        <f xml:space="preserve">
IF(A3108="","",
VLOOKUP(MOD(ROW(A3108)-2, 参照用!$J$12) + 1,参照用!$N$1:$P$50,3,0)
)</f>
        <v>人間不信</v>
      </c>
      <c r="G3108">
        <f xml:space="preserve">
IF(A3108="","",
IFERROR(
INDEX(中間シート!$B:$CB,
MATCH(A3108&amp;B3108,中間シート!$A$1:$A$149,0),
MATCH(F3108,中間シート!$B$2:$CB$2,0)
),
"")
)</f>
        <v>0</v>
      </c>
      <c r="H3108">
        <f t="shared" si="144"/>
        <v>0</v>
      </c>
      <c r="I3108" t="str">
        <f t="shared" si="145"/>
        <v/>
      </c>
      <c r="J3108" t="str">
        <f xml:space="preserve">
_xlfn.SWITCH(E3108,
"良好サイン",H3108*VLOOKUP(F3108,参照用!$P$2:$Q$55,2,0),
"注意サイン",H3108*VLOOKUP(F3108,参照用!$P$2:$Q$55,2,0),
""
)</f>
        <v/>
      </c>
      <c r="K3108" s="20">
        <f t="shared" si="146"/>
        <v>60</v>
      </c>
    </row>
    <row r="3109" spans="1:11" x14ac:dyDescent="0.2">
      <c r="A3109" s="8">
        <f>IF(INDEX(中間シート!B$1:B$149,QUOTIENT(ROW(A3109)-2, 参照用!$J$12) + 3,1)&gt;0,
INDEX(中間シート!B$1:B$149,QUOTIENT(ROW(A3109)-2, 参照用!$J$12) + 3,1),
"")</f>
        <v>46052</v>
      </c>
      <c r="B3109" s="8" t="str">
        <f>IF(INDEX(中間シート!D$1:D$149,QUOTIENT(ROW(B3109)-2, 参照用!$J$12) + 3,1)&gt;0,
INDEX(中間シート!D$1:D$149,QUOTIENT(ROW(B3109)-2, 参照用!$J$12) + 3,1),
"")</f>
        <v>昼</v>
      </c>
      <c r="C3109" s="8" t="str">
        <f>INDEX(中間シート!$A$1:$AZ$149,MATCH(A3109&amp;B3109,中間シート!$A$1:$A$149,0),MATCH(C$1,中間シート!$A$2:$AZ$2,0))</f>
        <v/>
      </c>
      <c r="D3109" s="8" t="str">
        <f>INDEX(中間シート!$A$1:$AZ$149,MATCH($A3109&amp;$B3109,中間シート!$A$1:$A$149,0),MATCH(D$1,中間シート!$A$2:$AZ$2,0))</f>
        <v/>
      </c>
      <c r="E3109" t="str">
        <f>IF(
A3109="","",
VLOOKUP(MOD(ROW(A3109)-2, 参照用!$J$12) + 1,参照用!$N$1:$P$50,2,0)
)</f>
        <v>悪化サイン</v>
      </c>
      <c r="F3109" t="str">
        <f xml:space="preserve">
IF(A3109="","",
VLOOKUP(MOD(ROW(A3109)-2, 参照用!$J$12) + 1,参照用!$N$1:$P$50,3,0)
)</f>
        <v>破壊衝動</v>
      </c>
      <c r="G3109">
        <f xml:space="preserve">
IF(A3109="","",
IFERROR(
INDEX(中間シート!$B:$CB,
MATCH(A3109&amp;B3109,中間シート!$A$1:$A$149,0),
MATCH(F3109,中間シート!$B$2:$CB$2,0)
),
"")
)</f>
        <v>0</v>
      </c>
      <c r="H3109">
        <f t="shared" si="144"/>
        <v>0</v>
      </c>
      <c r="I3109" t="str">
        <f t="shared" si="145"/>
        <v/>
      </c>
      <c r="J3109" t="str">
        <f xml:space="preserve">
_xlfn.SWITCH(E3109,
"良好サイン",H3109*VLOOKUP(F3109,参照用!$P$2:$Q$55,2,0),
"注意サイン",H3109*VLOOKUP(F3109,参照用!$P$2:$Q$55,2,0),
""
)</f>
        <v/>
      </c>
      <c r="K3109" s="20">
        <f t="shared" si="146"/>
        <v>60</v>
      </c>
    </row>
    <row r="3110" spans="1:11" x14ac:dyDescent="0.2">
      <c r="A3110" s="8">
        <f>IF(INDEX(中間シート!B$1:B$149,QUOTIENT(ROW(A3110)-2, 参照用!$J$12) + 3,1)&gt;0,
INDEX(中間シート!B$1:B$149,QUOTIENT(ROW(A3110)-2, 参照用!$J$12) + 3,1),
"")</f>
        <v>46052</v>
      </c>
      <c r="B3110" s="8" t="str">
        <f>IF(INDEX(中間シート!D$1:D$149,QUOTIENT(ROW(B3110)-2, 参照用!$J$12) + 3,1)&gt;0,
INDEX(中間シート!D$1:D$149,QUOTIENT(ROW(B3110)-2, 参照用!$J$12) + 3,1),
"")</f>
        <v>昼</v>
      </c>
      <c r="C3110" s="8" t="str">
        <f>INDEX(中間シート!$A$1:$AZ$149,MATCH(A3110&amp;B3110,中間シート!$A$1:$A$149,0),MATCH(C$1,中間シート!$A$2:$AZ$2,0))</f>
        <v/>
      </c>
      <c r="D3110" s="8" t="str">
        <f>INDEX(中間シート!$A$1:$AZ$149,MATCH($A3110&amp;$B3110,中間シート!$A$1:$A$149,0),MATCH(D$1,中間シート!$A$2:$AZ$2,0))</f>
        <v/>
      </c>
      <c r="E3110" t="str">
        <f>IF(
A3110="","",
VLOOKUP(MOD(ROW(A3110)-2, 参照用!$J$12) + 1,参照用!$N$1:$P$50,2,0)
)</f>
        <v>リカバリー</v>
      </c>
      <c r="F3110" t="str">
        <f xml:space="preserve">
IF(A3110="","",
VLOOKUP(MOD(ROW(A3110)-2, 参照用!$J$12) + 1,参照用!$N$1:$P$50,3,0)
)</f>
        <v>ストレッチ</v>
      </c>
      <c r="G3110">
        <f xml:space="preserve">
IF(A3110="","",
IFERROR(
INDEX(中間シート!$B:$CB,
MATCH(A3110&amp;B3110,中間シート!$A$1:$A$149,0),
MATCH(F3110,中間シート!$B$2:$CB$2,0)
),
"")
)</f>
        <v>0</v>
      </c>
      <c r="H3110">
        <f t="shared" si="144"/>
        <v>0</v>
      </c>
      <c r="I3110" t="str">
        <f t="shared" si="145"/>
        <v/>
      </c>
      <c r="J3110" t="str">
        <f xml:space="preserve">
_xlfn.SWITCH(E3110,
"良好サイン",H3110*VLOOKUP(F3110,参照用!$P$2:$Q$55,2,0),
"注意サイン",H3110*VLOOKUP(F3110,参照用!$P$2:$Q$55,2,0),
""
)</f>
        <v/>
      </c>
      <c r="K3110" s="20">
        <f t="shared" si="146"/>
        <v>60</v>
      </c>
    </row>
    <row r="3111" spans="1:11" x14ac:dyDescent="0.2">
      <c r="A3111" s="8">
        <f>IF(INDEX(中間シート!B$1:B$149,QUOTIENT(ROW(A3111)-2, 参照用!$J$12) + 3,1)&gt;0,
INDEX(中間シート!B$1:B$149,QUOTIENT(ROW(A3111)-2, 参照用!$J$12) + 3,1),
"")</f>
        <v>46052</v>
      </c>
      <c r="B3111" s="8" t="str">
        <f>IF(INDEX(中間シート!D$1:D$149,QUOTIENT(ROW(B3111)-2, 参照用!$J$12) + 3,1)&gt;0,
INDEX(中間シート!D$1:D$149,QUOTIENT(ROW(B3111)-2, 参照用!$J$12) + 3,1),
"")</f>
        <v>昼</v>
      </c>
      <c r="C3111" s="8" t="str">
        <f>INDEX(中間シート!$A$1:$AZ$149,MATCH(A3111&amp;B3111,中間シート!$A$1:$A$149,0),MATCH(C$1,中間シート!$A$2:$AZ$2,0))</f>
        <v/>
      </c>
      <c r="D3111" s="8" t="str">
        <f>INDEX(中間シート!$A$1:$AZ$149,MATCH($A3111&amp;$B3111,中間シート!$A$1:$A$149,0),MATCH(D$1,中間シート!$A$2:$AZ$2,0))</f>
        <v/>
      </c>
      <c r="E3111" t="str">
        <f>IF(
A3111="","",
VLOOKUP(MOD(ROW(A3111)-2, 参照用!$J$12) + 1,参照用!$N$1:$P$50,2,0)
)</f>
        <v>リカバリー</v>
      </c>
      <c r="F3111" t="str">
        <f xml:space="preserve">
IF(A3111="","",
VLOOKUP(MOD(ROW(A3111)-2, 参照用!$J$12) + 1,参照用!$N$1:$P$50,3,0)
)</f>
        <v>仮眠</v>
      </c>
      <c r="G3111">
        <f xml:space="preserve">
IF(A3111="","",
IFERROR(
INDEX(中間シート!$B:$CB,
MATCH(A3111&amp;B3111,中間シート!$A$1:$A$149,0),
MATCH(F3111,中間シート!$B$2:$CB$2,0)
),
"")
)</f>
        <v>0</v>
      </c>
      <c r="H3111">
        <f t="shared" si="144"/>
        <v>0</v>
      </c>
      <c r="I3111" t="str">
        <f t="shared" si="145"/>
        <v/>
      </c>
      <c r="J3111" t="str">
        <f xml:space="preserve">
_xlfn.SWITCH(E3111,
"良好サイン",H3111*VLOOKUP(F3111,参照用!$P$2:$Q$55,2,0),
"注意サイン",H3111*VLOOKUP(F3111,参照用!$P$2:$Q$55,2,0),
""
)</f>
        <v/>
      </c>
      <c r="K3111" s="20">
        <f t="shared" si="146"/>
        <v>60</v>
      </c>
    </row>
    <row r="3112" spans="1:11" x14ac:dyDescent="0.2">
      <c r="A3112" s="8">
        <f>IF(INDEX(中間シート!B$1:B$149,QUOTIENT(ROW(A3112)-2, 参照用!$J$12) + 3,1)&gt;0,
INDEX(中間シート!B$1:B$149,QUOTIENT(ROW(A3112)-2, 参照用!$J$12) + 3,1),
"")</f>
        <v>46052</v>
      </c>
      <c r="B3112" s="8" t="str">
        <f>IF(INDEX(中間シート!D$1:D$149,QUOTIENT(ROW(B3112)-2, 参照用!$J$12) + 3,1)&gt;0,
INDEX(中間シート!D$1:D$149,QUOTIENT(ROW(B3112)-2, 参照用!$J$12) + 3,1),
"")</f>
        <v>昼</v>
      </c>
      <c r="C3112" s="8" t="str">
        <f>INDEX(中間シート!$A$1:$AZ$149,MATCH(A3112&amp;B3112,中間シート!$A$1:$A$149,0),MATCH(C$1,中間シート!$A$2:$AZ$2,0))</f>
        <v/>
      </c>
      <c r="D3112" s="8" t="str">
        <f>INDEX(中間シート!$A$1:$AZ$149,MATCH($A3112&amp;$B3112,中間シート!$A$1:$A$149,0),MATCH(D$1,中間シート!$A$2:$AZ$2,0))</f>
        <v/>
      </c>
      <c r="E3112" t="str">
        <f>IF(
A3112="","",
VLOOKUP(MOD(ROW(A3112)-2, 参照用!$J$12) + 1,参照用!$N$1:$P$50,2,0)
)</f>
        <v>リカバリー</v>
      </c>
      <c r="F3112" t="str">
        <f xml:space="preserve">
IF(A3112="","",
VLOOKUP(MOD(ROW(A3112)-2, 参照用!$J$12) + 1,参照用!$N$1:$P$50,3,0)
)</f>
        <v>音楽</v>
      </c>
      <c r="G3112">
        <f xml:space="preserve">
IF(A3112="","",
IFERROR(
INDEX(中間シート!$B:$CB,
MATCH(A3112&amp;B3112,中間シート!$A$1:$A$149,0),
MATCH(F3112,中間シート!$B$2:$CB$2,0)
),
"")
)</f>
        <v>0</v>
      </c>
      <c r="H3112">
        <f t="shared" si="144"/>
        <v>0</v>
      </c>
      <c r="I3112" t="str">
        <f t="shared" si="145"/>
        <v/>
      </c>
      <c r="J3112" t="str">
        <f xml:space="preserve">
_xlfn.SWITCH(E3112,
"良好サイン",H3112*VLOOKUP(F3112,参照用!$P$2:$Q$55,2,0),
"注意サイン",H3112*VLOOKUP(F3112,参照用!$P$2:$Q$55,2,0),
""
)</f>
        <v/>
      </c>
      <c r="K3112" s="20">
        <f t="shared" si="146"/>
        <v>60</v>
      </c>
    </row>
    <row r="3113" spans="1:11" x14ac:dyDescent="0.2">
      <c r="A3113" s="8">
        <f>IF(INDEX(中間シート!B$1:B$149,QUOTIENT(ROW(A3113)-2, 参照用!$J$12) + 3,1)&gt;0,
INDEX(中間シート!B$1:B$149,QUOTIENT(ROW(A3113)-2, 参照用!$J$12) + 3,1),
"")</f>
        <v>46052</v>
      </c>
      <c r="B3113" s="8" t="str">
        <f>IF(INDEX(中間シート!D$1:D$149,QUOTIENT(ROW(B3113)-2, 参照用!$J$12) + 3,1)&gt;0,
INDEX(中間シート!D$1:D$149,QUOTIENT(ROW(B3113)-2, 参照用!$J$12) + 3,1),
"")</f>
        <v>昼</v>
      </c>
      <c r="C3113" s="8" t="str">
        <f>INDEX(中間シート!$A$1:$AZ$149,MATCH(A3113&amp;B3113,中間シート!$A$1:$A$149,0),MATCH(C$1,中間シート!$A$2:$AZ$2,0))</f>
        <v/>
      </c>
      <c r="D3113" s="8" t="str">
        <f>INDEX(中間シート!$A$1:$AZ$149,MATCH($A3113&amp;$B3113,中間シート!$A$1:$A$149,0),MATCH(D$1,中間シート!$A$2:$AZ$2,0))</f>
        <v/>
      </c>
      <c r="E3113" t="str">
        <f>IF(
A3113="","",
VLOOKUP(MOD(ROW(A3113)-2, 参照用!$J$12) + 1,参照用!$N$1:$P$50,2,0)
)</f>
        <v>リカバリー</v>
      </c>
      <c r="F3113" t="str">
        <f xml:space="preserve">
IF(A3113="","",
VLOOKUP(MOD(ROW(A3113)-2, 参照用!$J$12) + 1,参照用!$N$1:$P$50,3,0)
)</f>
        <v>頓服</v>
      </c>
      <c r="G3113">
        <f xml:space="preserve">
IF(A3113="","",
IFERROR(
INDEX(中間シート!$B:$CB,
MATCH(A3113&amp;B3113,中間シート!$A$1:$A$149,0),
MATCH(F3113,中間シート!$B$2:$CB$2,0)
),
"")
)</f>
        <v>0</v>
      </c>
      <c r="H3113">
        <f t="shared" si="144"/>
        <v>0</v>
      </c>
      <c r="I3113" t="str">
        <f t="shared" si="145"/>
        <v/>
      </c>
      <c r="J3113" t="str">
        <f xml:space="preserve">
_xlfn.SWITCH(E3113,
"良好サイン",H3113*VLOOKUP(F3113,参照用!$P$2:$Q$55,2,0),
"注意サイン",H3113*VLOOKUP(F3113,参照用!$P$2:$Q$55,2,0),
""
)</f>
        <v/>
      </c>
      <c r="K3113" s="20">
        <f t="shared" si="146"/>
        <v>60</v>
      </c>
    </row>
    <row r="3114" spans="1:11" x14ac:dyDescent="0.2">
      <c r="A3114" s="8">
        <f>IF(INDEX(中間シート!B$1:B$149,QUOTIENT(ROW(A3114)-2, 参照用!$J$12) + 3,1)&gt;0,
INDEX(中間シート!B$1:B$149,QUOTIENT(ROW(A3114)-2, 参照用!$J$12) + 3,1),
"")</f>
        <v>46052</v>
      </c>
      <c r="B3114" s="8" t="str">
        <f>IF(INDEX(中間シート!D$1:D$149,QUOTIENT(ROW(B3114)-2, 参照用!$J$12) + 3,1)&gt;0,
INDEX(中間シート!D$1:D$149,QUOTIENT(ROW(B3114)-2, 参照用!$J$12) + 3,1),
"")</f>
        <v>昼</v>
      </c>
      <c r="C3114" s="8" t="str">
        <f>INDEX(中間シート!$A$1:$AZ$149,MATCH(A3114&amp;B3114,中間シート!$A$1:$A$149,0),MATCH(C$1,中間シート!$A$2:$AZ$2,0))</f>
        <v/>
      </c>
      <c r="D3114" s="8" t="str">
        <f>INDEX(中間シート!$A$1:$AZ$149,MATCH($A3114&amp;$B3114,中間シート!$A$1:$A$149,0),MATCH(D$1,中間シート!$A$2:$AZ$2,0))</f>
        <v/>
      </c>
      <c r="E3114" t="str">
        <f>IF(
A3114="","",
VLOOKUP(MOD(ROW(A3114)-2, 参照用!$J$12) + 1,参照用!$N$1:$P$50,2,0)
)</f>
        <v>リカバリー</v>
      </c>
      <c r="F3114" t="str">
        <f xml:space="preserve">
IF(A3114="","",
VLOOKUP(MOD(ROW(A3114)-2, 参照用!$J$12) + 1,参照用!$N$1:$P$50,3,0)
)</f>
        <v>散歩</v>
      </c>
      <c r="G3114">
        <f xml:space="preserve">
IF(A3114="","",
IFERROR(
INDEX(中間シート!$B:$CB,
MATCH(A3114&amp;B3114,中間シート!$A$1:$A$149,0),
MATCH(F3114,中間シート!$B$2:$CB$2,0)
),
"")
)</f>
        <v>0</v>
      </c>
      <c r="H3114">
        <f t="shared" si="144"/>
        <v>0</v>
      </c>
      <c r="I3114" t="str">
        <f t="shared" si="145"/>
        <v/>
      </c>
      <c r="J3114" t="str">
        <f xml:space="preserve">
_xlfn.SWITCH(E3114,
"良好サイン",H3114*VLOOKUP(F3114,参照用!$P$2:$Q$55,2,0),
"注意サイン",H3114*VLOOKUP(F3114,参照用!$P$2:$Q$55,2,0),
""
)</f>
        <v/>
      </c>
      <c r="K3114" s="20">
        <f t="shared" si="146"/>
        <v>60</v>
      </c>
    </row>
    <row r="3115" spans="1:11" x14ac:dyDescent="0.2">
      <c r="A3115" s="8">
        <f>IF(INDEX(中間シート!B$1:B$149,QUOTIENT(ROW(A3115)-2, 参照用!$J$12) + 3,1)&gt;0,
INDEX(中間シート!B$1:B$149,QUOTIENT(ROW(A3115)-2, 参照用!$J$12) + 3,1),
"")</f>
        <v>46052</v>
      </c>
      <c r="B3115" s="8" t="str">
        <f>IF(INDEX(中間シート!D$1:D$149,QUOTIENT(ROW(B3115)-2, 参照用!$J$12) + 3,1)&gt;0,
INDEX(中間シート!D$1:D$149,QUOTIENT(ROW(B3115)-2, 参照用!$J$12) + 3,1),
"")</f>
        <v>昼</v>
      </c>
      <c r="C3115" s="8" t="str">
        <f>INDEX(中間シート!$A$1:$AZ$149,MATCH(A3115&amp;B3115,中間シート!$A$1:$A$149,0),MATCH(C$1,中間シート!$A$2:$AZ$2,0))</f>
        <v/>
      </c>
      <c r="D3115" s="8" t="str">
        <f>INDEX(中間シート!$A$1:$AZ$149,MATCH($A3115&amp;$B3115,中間シート!$A$1:$A$149,0),MATCH(D$1,中間シート!$A$2:$AZ$2,0))</f>
        <v/>
      </c>
      <c r="E3115" t="str">
        <f>IF(
A3115="","",
VLOOKUP(MOD(ROW(A3115)-2, 参照用!$J$12) + 1,参照用!$N$1:$P$50,2,0)
)</f>
        <v>服薬</v>
      </c>
      <c r="F3115" t="str">
        <f xml:space="preserve">
IF(A3115="","",
VLOOKUP(MOD(ROW(A3115)-2, 参照用!$J$12) + 1,参照用!$N$1:$P$50,3,0)
)</f>
        <v>いつもの薬</v>
      </c>
      <c r="G3115">
        <f xml:space="preserve">
IF(A3115="","",
IFERROR(
INDEX(中間シート!$B:$CB,
MATCH(A3115&amp;B3115,中間シート!$A$1:$A$149,0),
MATCH(F3115,中間シート!$B$2:$CB$2,0)
),
"")
)</f>
        <v>0</v>
      </c>
      <c r="H3115">
        <f t="shared" si="144"/>
        <v>0</v>
      </c>
      <c r="I3115" t="str">
        <f t="shared" si="145"/>
        <v/>
      </c>
      <c r="J3115" t="str">
        <f xml:space="preserve">
_xlfn.SWITCH(E3115,
"良好サイン",H3115*VLOOKUP(F3115,参照用!$P$2:$Q$55,2,0),
"注意サイン",H3115*VLOOKUP(F3115,参照用!$P$2:$Q$55,2,0),
""
)</f>
        <v/>
      </c>
      <c r="K3115" s="20">
        <f t="shared" si="146"/>
        <v>60</v>
      </c>
    </row>
    <row r="3116" spans="1:11" x14ac:dyDescent="0.2">
      <c r="A3116" s="8">
        <f>IF(INDEX(中間シート!B$1:B$149,QUOTIENT(ROW(A3116)-2, 参照用!$J$12) + 3,1)&gt;0,
INDEX(中間シート!B$1:B$149,QUOTIENT(ROW(A3116)-2, 参照用!$J$12) + 3,1),
"")</f>
        <v>46052</v>
      </c>
      <c r="B3116" s="8" t="str">
        <f>IF(INDEX(中間シート!D$1:D$149,QUOTIENT(ROW(B3116)-2, 参照用!$J$12) + 3,1)&gt;0,
INDEX(中間シート!D$1:D$149,QUOTIENT(ROW(B3116)-2, 参照用!$J$12) + 3,1),
"")</f>
        <v>昼</v>
      </c>
      <c r="C3116" s="8" t="str">
        <f>INDEX(中間シート!$A$1:$AZ$149,MATCH(A3116&amp;B3116,中間シート!$A$1:$A$149,0),MATCH(C$1,中間シート!$A$2:$AZ$2,0))</f>
        <v/>
      </c>
      <c r="D3116" s="8" t="str">
        <f>INDEX(中間シート!$A$1:$AZ$149,MATCH($A3116&amp;$B3116,中間シート!$A$1:$A$149,0),MATCH(D$1,中間シート!$A$2:$AZ$2,0))</f>
        <v/>
      </c>
      <c r="E3116" t="str">
        <f>IF(
A3116="","",
VLOOKUP(MOD(ROW(A3116)-2, 参照用!$J$12) + 1,参照用!$N$1:$P$50,2,0)
)</f>
        <v>備考</v>
      </c>
      <c r="F3116" t="str">
        <f xml:space="preserve">
IF(A3116="","",
VLOOKUP(MOD(ROW(A3116)-2, 参照用!$J$12) + 1,参照用!$N$1:$P$50,3,0)
)</f>
        <v>コメント</v>
      </c>
      <c r="G3116" t="str">
        <f xml:space="preserve">
IF(A3116="","",
IFERROR(
INDEX(中間シート!$B:$CB,
MATCH(A3116&amp;B3116,中間シート!$A$1:$A$149,0),
MATCH(F3116,中間シート!$B$2:$CB$2,0)
),
"")
)</f>
        <v/>
      </c>
      <c r="H3116" t="str">
        <f t="shared" si="144"/>
        <v/>
      </c>
      <c r="I3116" t="str">
        <f t="shared" si="145"/>
        <v/>
      </c>
      <c r="J3116" t="str">
        <f xml:space="preserve">
_xlfn.SWITCH(E3116,
"良好サイン",H3116*VLOOKUP(F3116,参照用!$P$2:$Q$55,2,0),
"注意サイン",H3116*VLOOKUP(F3116,参照用!$P$2:$Q$55,2,0),
""
)</f>
        <v/>
      </c>
      <c r="K3116" s="20">
        <f t="shared" si="146"/>
        <v>60</v>
      </c>
    </row>
    <row r="3117" spans="1:11" x14ac:dyDescent="0.2">
      <c r="A3117" s="8">
        <f>IF(INDEX(中間シート!B$1:B$149,QUOTIENT(ROW(A3117)-2, 参照用!$J$12) + 3,1)&gt;0,
INDEX(中間シート!B$1:B$149,QUOTIENT(ROW(A3117)-2, 参照用!$J$12) + 3,1),
"")</f>
        <v>46052</v>
      </c>
      <c r="B3117" s="8" t="str">
        <f>IF(INDEX(中間シート!D$1:D$149,QUOTIENT(ROW(B3117)-2, 参照用!$J$12) + 3,1)&gt;0,
INDEX(中間シート!D$1:D$149,QUOTIENT(ROW(B3117)-2, 参照用!$J$12) + 3,1),
"")</f>
        <v>夜</v>
      </c>
      <c r="C3117" s="8" t="str">
        <f>INDEX(中間シート!$A$1:$AZ$149,MATCH(A3117&amp;B3117,中間シート!$A$1:$A$149,0),MATCH(C$1,中間シート!$A$2:$AZ$2,0))</f>
        <v/>
      </c>
      <c r="D3117" s="8" t="str">
        <f>INDEX(中間シート!$A$1:$AZ$149,MATCH($A3117&amp;$B3117,中間シート!$A$1:$A$149,0),MATCH(D$1,中間シート!$A$2:$AZ$2,0))</f>
        <v/>
      </c>
      <c r="E3117" t="str">
        <f>IF(
A3117="","",
VLOOKUP(MOD(ROW(A3117)-2, 参照用!$J$12) + 1,参照用!$N$1:$P$50,2,0)
)</f>
        <v>日付</v>
      </c>
      <c r="F3117" t="str">
        <f xml:space="preserve">
IF(A3117="","",
VLOOKUP(MOD(ROW(A3117)-2, 参照用!$J$12) + 1,参照用!$N$1:$P$50,3,0)
)</f>
        <v>日付</v>
      </c>
      <c r="G3117">
        <f xml:space="preserve">
IF(A3117="","",
IFERROR(
INDEX(中間シート!$B:$CB,
MATCH(A3117&amp;B3117,中間シート!$A$1:$A$149,0),
MATCH(F3117,中間シート!$B$2:$CB$2,0)
),
"")
)</f>
        <v>46052</v>
      </c>
      <c r="H3117" t="str">
        <f t="shared" si="144"/>
        <v/>
      </c>
      <c r="I3117">
        <f t="shared" si="145"/>
        <v>46052</v>
      </c>
      <c r="J3117" t="str">
        <f xml:space="preserve">
_xlfn.SWITCH(E3117,
"良好サイン",H3117*VLOOKUP(F3117,参照用!$P$2:$Q$55,2,0),
"注意サイン",H3117*VLOOKUP(F3117,参照用!$P$2:$Q$55,2,0),
""
)</f>
        <v/>
      </c>
      <c r="K3117" s="20">
        <f t="shared" si="146"/>
        <v>60</v>
      </c>
    </row>
    <row r="3118" spans="1:11" x14ac:dyDescent="0.2">
      <c r="A3118" s="8">
        <f>IF(INDEX(中間シート!B$1:B$149,QUOTIENT(ROW(A3118)-2, 参照用!$J$12) + 3,1)&gt;0,
INDEX(中間シート!B$1:B$149,QUOTIENT(ROW(A3118)-2, 参照用!$J$12) + 3,1),
"")</f>
        <v>46052</v>
      </c>
      <c r="B3118" s="8" t="str">
        <f>IF(INDEX(中間シート!D$1:D$149,QUOTIENT(ROW(B3118)-2, 参照用!$J$12) + 3,1)&gt;0,
INDEX(中間シート!D$1:D$149,QUOTIENT(ROW(B3118)-2, 参照用!$J$12) + 3,1),
"")</f>
        <v>夜</v>
      </c>
      <c r="C3118" s="8" t="str">
        <f>INDEX(中間シート!$A$1:$AZ$149,MATCH(A3118&amp;B3118,中間シート!$A$1:$A$149,0),MATCH(C$1,中間シート!$A$2:$AZ$2,0))</f>
        <v/>
      </c>
      <c r="D3118" s="8" t="str">
        <f>INDEX(中間シート!$A$1:$AZ$149,MATCH($A3118&amp;$B3118,中間シート!$A$1:$A$149,0),MATCH(D$1,中間シート!$A$2:$AZ$2,0))</f>
        <v/>
      </c>
      <c r="E3118" t="str">
        <f>IF(
A3118="","",
VLOOKUP(MOD(ROW(A3118)-2, 参照用!$J$12) + 1,参照用!$N$1:$P$50,2,0)
)</f>
        <v>曜日</v>
      </c>
      <c r="F3118" t="str">
        <f xml:space="preserve">
IF(A3118="","",
VLOOKUP(MOD(ROW(A3118)-2, 参照用!$J$12) + 1,参照用!$N$1:$P$50,3,0)
)</f>
        <v>曜日</v>
      </c>
      <c r="G3118" t="str">
        <f xml:space="preserve">
IF(A3118="","",
IFERROR(
INDEX(中間シート!$B:$CB,
MATCH(A3118&amp;B3118,中間シート!$A$1:$A$149,0),
MATCH(F3118,中間シート!$B$2:$CB$2,0)
),
"")
)</f>
        <v>金</v>
      </c>
      <c r="H3118" t="str">
        <f t="shared" si="144"/>
        <v/>
      </c>
      <c r="I3118" t="str">
        <f t="shared" si="145"/>
        <v>金</v>
      </c>
      <c r="J3118" t="str">
        <f xml:space="preserve">
_xlfn.SWITCH(E3118,
"良好サイン",H3118*VLOOKUP(F3118,参照用!$P$2:$Q$55,2,0),
"注意サイン",H3118*VLOOKUP(F3118,参照用!$P$2:$Q$55,2,0),
""
)</f>
        <v/>
      </c>
      <c r="K3118" s="20">
        <f t="shared" si="146"/>
        <v>60</v>
      </c>
    </row>
    <row r="3119" spans="1:11" x14ac:dyDescent="0.2">
      <c r="A3119" s="8">
        <f>IF(INDEX(中間シート!B$1:B$149,QUOTIENT(ROW(A3119)-2, 参照用!$J$12) + 3,1)&gt;0,
INDEX(中間シート!B$1:B$149,QUOTIENT(ROW(A3119)-2, 参照用!$J$12) + 3,1),
"")</f>
        <v>46052</v>
      </c>
      <c r="B3119" s="8" t="str">
        <f>IF(INDEX(中間シート!D$1:D$149,QUOTIENT(ROW(B3119)-2, 参照用!$J$12) + 3,1)&gt;0,
INDEX(中間シート!D$1:D$149,QUOTIENT(ROW(B3119)-2, 参照用!$J$12) + 3,1),
"")</f>
        <v>夜</v>
      </c>
      <c r="C3119" s="8" t="str">
        <f>INDEX(中間シート!$A$1:$AZ$149,MATCH(A3119&amp;B3119,中間シート!$A$1:$A$149,0),MATCH(C$1,中間シート!$A$2:$AZ$2,0))</f>
        <v/>
      </c>
      <c r="D3119" s="8" t="str">
        <f>INDEX(中間シート!$A$1:$AZ$149,MATCH($A3119&amp;$B3119,中間シート!$A$1:$A$149,0),MATCH(D$1,中間シート!$A$2:$AZ$2,0))</f>
        <v/>
      </c>
      <c r="E3119" t="str">
        <f>IF(
A3119="","",
VLOOKUP(MOD(ROW(A3119)-2, 参照用!$J$12) + 1,参照用!$N$1:$P$50,2,0)
)</f>
        <v>時間帯</v>
      </c>
      <c r="F3119" t="str">
        <f xml:space="preserve">
IF(A3119="","",
VLOOKUP(MOD(ROW(A3119)-2, 参照用!$J$12) + 1,参照用!$N$1:$P$50,3,0)
)</f>
        <v>時間帯</v>
      </c>
      <c r="G3119" t="str">
        <f xml:space="preserve">
IF(A3119="","",
IFERROR(
INDEX(中間シート!$B:$CB,
MATCH(A3119&amp;B3119,中間シート!$A$1:$A$149,0),
MATCH(F3119,中間シート!$B$2:$CB$2,0)
),
"")
)</f>
        <v>夜</v>
      </c>
      <c r="H3119" t="str">
        <f t="shared" si="144"/>
        <v/>
      </c>
      <c r="I3119" t="str">
        <f t="shared" si="145"/>
        <v>夜</v>
      </c>
      <c r="J3119" t="str">
        <f xml:space="preserve">
_xlfn.SWITCH(E3119,
"良好サイン",H3119*VLOOKUP(F3119,参照用!$P$2:$Q$55,2,0),
"注意サイン",H3119*VLOOKUP(F3119,参照用!$P$2:$Q$55,2,0),
""
)</f>
        <v/>
      </c>
      <c r="K3119" s="20">
        <f t="shared" si="146"/>
        <v>60</v>
      </c>
    </row>
    <row r="3120" spans="1:11" x14ac:dyDescent="0.2">
      <c r="A3120" s="8">
        <f>IF(INDEX(中間シート!B$1:B$149,QUOTIENT(ROW(A3120)-2, 参照用!$J$12) + 3,1)&gt;0,
INDEX(中間シート!B$1:B$149,QUOTIENT(ROW(A3120)-2, 参照用!$J$12) + 3,1),
"")</f>
        <v>46052</v>
      </c>
      <c r="B3120" s="8" t="str">
        <f>IF(INDEX(中間シート!D$1:D$149,QUOTIENT(ROW(B3120)-2, 参照用!$J$12) + 3,1)&gt;0,
INDEX(中間シート!D$1:D$149,QUOTIENT(ROW(B3120)-2, 参照用!$J$12) + 3,1),
"")</f>
        <v>夜</v>
      </c>
      <c r="C3120" s="8" t="str">
        <f>INDEX(中間シート!$A$1:$AZ$149,MATCH(A3120&amp;B3120,中間シート!$A$1:$A$149,0),MATCH(C$1,中間シート!$A$2:$AZ$2,0))</f>
        <v/>
      </c>
      <c r="D3120" s="8" t="str">
        <f>INDEX(中間シート!$A$1:$AZ$149,MATCH($A3120&amp;$B3120,中間シート!$A$1:$A$149,0),MATCH(D$1,中間シート!$A$2:$AZ$2,0))</f>
        <v/>
      </c>
      <c r="E3120" t="str">
        <f>IF(
A3120="","",
VLOOKUP(MOD(ROW(A3120)-2, 参照用!$J$12) + 1,参照用!$N$1:$P$50,2,0)
)</f>
        <v>気候</v>
      </c>
      <c r="F3120" t="str">
        <f xml:space="preserve">
IF(A3120="","",
VLOOKUP(MOD(ROW(A3120)-2, 参照用!$J$12) + 1,参照用!$N$1:$P$50,3,0)
)</f>
        <v>天気</v>
      </c>
      <c r="G3120" t="str">
        <f xml:space="preserve">
IF(A3120="","",
IFERROR(
INDEX(中間シート!$B:$CB,
MATCH(A3120&amp;B3120,中間シート!$A$1:$A$149,0),
MATCH(F3120,中間シート!$B$2:$CB$2,0)
),
"")
)</f>
        <v/>
      </c>
      <c r="H3120" t="str">
        <f t="shared" si="144"/>
        <v/>
      </c>
      <c r="I3120" t="str">
        <f t="shared" si="145"/>
        <v/>
      </c>
      <c r="J3120" t="str">
        <f xml:space="preserve">
_xlfn.SWITCH(E3120,
"良好サイン",H3120*VLOOKUP(F3120,参照用!$P$2:$Q$55,2,0),
"注意サイン",H3120*VLOOKUP(F3120,参照用!$P$2:$Q$55,2,0),
""
)</f>
        <v/>
      </c>
      <c r="K3120" s="20">
        <f t="shared" si="146"/>
        <v>60</v>
      </c>
    </row>
    <row r="3121" spans="1:11" x14ac:dyDescent="0.2">
      <c r="A3121" s="8">
        <f>IF(INDEX(中間シート!B$1:B$149,QUOTIENT(ROW(A3121)-2, 参照用!$J$12) + 3,1)&gt;0,
INDEX(中間シート!B$1:B$149,QUOTIENT(ROW(A3121)-2, 参照用!$J$12) + 3,1),
"")</f>
        <v>46052</v>
      </c>
      <c r="B3121" s="8" t="str">
        <f>IF(INDEX(中間シート!D$1:D$149,QUOTIENT(ROW(B3121)-2, 参照用!$J$12) + 3,1)&gt;0,
INDEX(中間シート!D$1:D$149,QUOTIENT(ROW(B3121)-2, 参照用!$J$12) + 3,1),
"")</f>
        <v>夜</v>
      </c>
      <c r="C3121" s="8" t="str">
        <f>INDEX(中間シート!$A$1:$AZ$149,MATCH(A3121&amp;B3121,中間シート!$A$1:$A$149,0),MATCH(C$1,中間シート!$A$2:$AZ$2,0))</f>
        <v/>
      </c>
      <c r="D3121" s="8" t="str">
        <f>INDEX(中間シート!$A$1:$AZ$149,MATCH($A3121&amp;$B3121,中間シート!$A$1:$A$149,0),MATCH(D$1,中間シート!$A$2:$AZ$2,0))</f>
        <v/>
      </c>
      <c r="E3121" t="str">
        <f>IF(
A3121="","",
VLOOKUP(MOD(ROW(A3121)-2, 参照用!$J$12) + 1,参照用!$N$1:$P$50,2,0)
)</f>
        <v>気候</v>
      </c>
      <c r="F3121" t="str">
        <f xml:space="preserve">
IF(A3121="","",
VLOOKUP(MOD(ROW(A3121)-2, 参照用!$J$12) + 1,参照用!$N$1:$P$50,3,0)
)</f>
        <v>気温</v>
      </c>
      <c r="G3121" t="str">
        <f xml:space="preserve">
IF(A3121="","",
IFERROR(
INDEX(中間シート!$B:$CB,
MATCH(A3121&amp;B3121,中間シート!$A$1:$A$149,0),
MATCH(F3121,中間シート!$B$2:$CB$2,0)
),
"")
)</f>
        <v/>
      </c>
      <c r="H3121" t="str">
        <f t="shared" si="144"/>
        <v/>
      </c>
      <c r="I3121" t="str">
        <f t="shared" si="145"/>
        <v/>
      </c>
      <c r="J3121" t="str">
        <f xml:space="preserve">
_xlfn.SWITCH(E3121,
"良好サイン",H3121*VLOOKUP(F3121,参照用!$P$2:$Q$55,2,0),
"注意サイン",H3121*VLOOKUP(F3121,参照用!$P$2:$Q$55,2,0),
""
)</f>
        <v/>
      </c>
      <c r="K3121" s="20">
        <f t="shared" si="146"/>
        <v>60</v>
      </c>
    </row>
    <row r="3122" spans="1:11" x14ac:dyDescent="0.2">
      <c r="A3122" s="8">
        <f>IF(INDEX(中間シート!B$1:B$149,QUOTIENT(ROW(A3122)-2, 参照用!$J$12) + 3,1)&gt;0,
INDEX(中間シート!B$1:B$149,QUOTIENT(ROW(A3122)-2, 参照用!$J$12) + 3,1),
"")</f>
        <v>46052</v>
      </c>
      <c r="B3122" s="8" t="str">
        <f>IF(INDEX(中間シート!D$1:D$149,QUOTIENT(ROW(B3122)-2, 参照用!$J$12) + 3,1)&gt;0,
INDEX(中間シート!D$1:D$149,QUOTIENT(ROW(B3122)-2, 参照用!$J$12) + 3,1),
"")</f>
        <v>夜</v>
      </c>
      <c r="C3122" s="8" t="str">
        <f>INDEX(中間シート!$A$1:$AZ$149,MATCH(A3122&amp;B3122,中間シート!$A$1:$A$149,0),MATCH(C$1,中間シート!$A$2:$AZ$2,0))</f>
        <v/>
      </c>
      <c r="D3122" s="8" t="str">
        <f>INDEX(中間シート!$A$1:$AZ$149,MATCH($A3122&amp;$B3122,中間シート!$A$1:$A$149,0),MATCH(D$1,中間シート!$A$2:$AZ$2,0))</f>
        <v/>
      </c>
      <c r="E3122" t="str">
        <f>IF(
A3122="","",
VLOOKUP(MOD(ROW(A3122)-2, 参照用!$J$12) + 1,参照用!$N$1:$P$50,2,0)
)</f>
        <v>基礎指標</v>
      </c>
      <c r="F3122" t="str">
        <f xml:space="preserve">
IF(A3122="","",
VLOOKUP(MOD(ROW(A3122)-2, 参照用!$J$12) + 1,参照用!$N$1:$P$50,3,0)
)</f>
        <v>睡眠</v>
      </c>
      <c r="G3122">
        <f xml:space="preserve">
IF(A3122="","",
IFERROR(
INDEX(中間シート!$B:$CB,
MATCH(A3122&amp;B3122,中間シート!$A$1:$A$149,0),
MATCH(F3122,中間シート!$B$2:$CB$2,0)
),
"")
)</f>
        <v>0</v>
      </c>
      <c r="H3122">
        <f t="shared" si="144"/>
        <v>0</v>
      </c>
      <c r="I3122" t="str">
        <f t="shared" si="145"/>
        <v/>
      </c>
      <c r="J3122" t="str">
        <f xml:space="preserve">
_xlfn.SWITCH(E3122,
"良好サイン",H3122*VLOOKUP(F3122,参照用!$P$2:$Q$55,2,0),
"注意サイン",H3122*VLOOKUP(F3122,参照用!$P$2:$Q$55,2,0),
""
)</f>
        <v/>
      </c>
      <c r="K3122" s="20">
        <f t="shared" si="146"/>
        <v>60</v>
      </c>
    </row>
    <row r="3123" spans="1:11" x14ac:dyDescent="0.2">
      <c r="A3123" s="8">
        <f>IF(INDEX(中間シート!B$1:B$149,QUOTIENT(ROW(A3123)-2, 参照用!$J$12) + 3,1)&gt;0,
INDEX(中間シート!B$1:B$149,QUOTIENT(ROW(A3123)-2, 参照用!$J$12) + 3,1),
"")</f>
        <v>46052</v>
      </c>
      <c r="B3123" s="8" t="str">
        <f>IF(INDEX(中間シート!D$1:D$149,QUOTIENT(ROW(B3123)-2, 参照用!$J$12) + 3,1)&gt;0,
INDEX(中間シート!D$1:D$149,QUOTIENT(ROW(B3123)-2, 参照用!$J$12) + 3,1),
"")</f>
        <v>夜</v>
      </c>
      <c r="C3123" s="8" t="str">
        <f>INDEX(中間シート!$A$1:$AZ$149,MATCH(A3123&amp;B3123,中間シート!$A$1:$A$149,0),MATCH(C$1,中間シート!$A$2:$AZ$2,0))</f>
        <v/>
      </c>
      <c r="D3123" s="8" t="str">
        <f>INDEX(中間シート!$A$1:$AZ$149,MATCH($A3123&amp;$B3123,中間シート!$A$1:$A$149,0),MATCH(D$1,中間シート!$A$2:$AZ$2,0))</f>
        <v/>
      </c>
      <c r="E3123" t="str">
        <f>IF(
A3123="","",
VLOOKUP(MOD(ROW(A3123)-2, 参照用!$J$12) + 1,参照用!$N$1:$P$50,2,0)
)</f>
        <v>基礎指標</v>
      </c>
      <c r="F3123" t="str">
        <f xml:space="preserve">
IF(A3123="","",
VLOOKUP(MOD(ROW(A3123)-2, 参照用!$J$12) + 1,参照用!$N$1:$P$50,3,0)
)</f>
        <v>食事</v>
      </c>
      <c r="G3123">
        <f xml:space="preserve">
IF(A3123="","",
IFERROR(
INDEX(中間シート!$B:$CB,
MATCH(A3123&amp;B3123,中間シート!$A$1:$A$149,0),
MATCH(F3123,中間シート!$B$2:$CB$2,0)
),
"")
)</f>
        <v>0</v>
      </c>
      <c r="H3123">
        <f t="shared" si="144"/>
        <v>0</v>
      </c>
      <c r="I3123" t="str">
        <f t="shared" si="145"/>
        <v/>
      </c>
      <c r="J3123" t="str">
        <f xml:space="preserve">
_xlfn.SWITCH(E3123,
"良好サイン",H3123*VLOOKUP(F3123,参照用!$P$2:$Q$55,2,0),
"注意サイン",H3123*VLOOKUP(F3123,参照用!$P$2:$Q$55,2,0),
""
)</f>
        <v/>
      </c>
      <c r="K3123" s="20">
        <f t="shared" si="146"/>
        <v>60</v>
      </c>
    </row>
    <row r="3124" spans="1:11" x14ac:dyDescent="0.2">
      <c r="A3124" s="8">
        <f>IF(INDEX(中間シート!B$1:B$149,QUOTIENT(ROW(A3124)-2, 参照用!$J$12) + 3,1)&gt;0,
INDEX(中間シート!B$1:B$149,QUOTIENT(ROW(A3124)-2, 参照用!$J$12) + 3,1),
"")</f>
        <v>46052</v>
      </c>
      <c r="B3124" s="8" t="str">
        <f>IF(INDEX(中間シート!D$1:D$149,QUOTIENT(ROW(B3124)-2, 参照用!$J$12) + 3,1)&gt;0,
INDEX(中間シート!D$1:D$149,QUOTIENT(ROW(B3124)-2, 参照用!$J$12) + 3,1),
"")</f>
        <v>夜</v>
      </c>
      <c r="C3124" s="8" t="str">
        <f>INDEX(中間シート!$A$1:$AZ$149,MATCH(A3124&amp;B3124,中間シート!$A$1:$A$149,0),MATCH(C$1,中間シート!$A$2:$AZ$2,0))</f>
        <v/>
      </c>
      <c r="D3124" s="8" t="str">
        <f>INDEX(中間シート!$A$1:$AZ$149,MATCH($A3124&amp;$B3124,中間シート!$A$1:$A$149,0),MATCH(D$1,中間シート!$A$2:$AZ$2,0))</f>
        <v/>
      </c>
      <c r="E3124" t="str">
        <f>IF(
A3124="","",
VLOOKUP(MOD(ROW(A3124)-2, 参照用!$J$12) + 1,参照用!$N$1:$P$50,2,0)
)</f>
        <v>基礎指標</v>
      </c>
      <c r="F3124" t="str">
        <f xml:space="preserve">
IF(A3124="","",
VLOOKUP(MOD(ROW(A3124)-2, 参照用!$J$12) + 1,参照用!$N$1:$P$50,3,0)
)</f>
        <v>ストレス</v>
      </c>
      <c r="G3124">
        <f xml:space="preserve">
IF(A3124="","",
IFERROR(
INDEX(中間シート!$B:$CB,
MATCH(A3124&amp;B3124,中間シート!$A$1:$A$149,0),
MATCH(F3124,中間シート!$B$2:$CB$2,0)
),
"")
)</f>
        <v>0</v>
      </c>
      <c r="H3124">
        <f t="shared" si="144"/>
        <v>0</v>
      </c>
      <c r="I3124" t="str">
        <f t="shared" si="145"/>
        <v/>
      </c>
      <c r="J3124" t="str">
        <f xml:space="preserve">
_xlfn.SWITCH(E3124,
"良好サイン",H3124*VLOOKUP(F3124,参照用!$P$2:$Q$55,2,0),
"注意サイン",H3124*VLOOKUP(F3124,参照用!$P$2:$Q$55,2,0),
""
)</f>
        <v/>
      </c>
      <c r="K3124" s="20">
        <f t="shared" si="146"/>
        <v>60</v>
      </c>
    </row>
    <row r="3125" spans="1:11" x14ac:dyDescent="0.2">
      <c r="A3125" s="8">
        <f>IF(INDEX(中間シート!B$1:B$149,QUOTIENT(ROW(A3125)-2, 参照用!$J$12) + 3,1)&gt;0,
INDEX(中間シート!B$1:B$149,QUOTIENT(ROW(A3125)-2, 参照用!$J$12) + 3,1),
"")</f>
        <v>46052</v>
      </c>
      <c r="B3125" s="8" t="str">
        <f>IF(INDEX(中間シート!D$1:D$149,QUOTIENT(ROW(B3125)-2, 参照用!$J$12) + 3,1)&gt;0,
INDEX(中間シート!D$1:D$149,QUOTIENT(ROW(B3125)-2, 参照用!$J$12) + 3,1),
"")</f>
        <v>夜</v>
      </c>
      <c r="C3125" s="8" t="str">
        <f>INDEX(中間シート!$A$1:$AZ$149,MATCH(A3125&amp;B3125,中間シート!$A$1:$A$149,0),MATCH(C$1,中間シート!$A$2:$AZ$2,0))</f>
        <v/>
      </c>
      <c r="D3125" s="8" t="str">
        <f>INDEX(中間シート!$A$1:$AZ$149,MATCH($A3125&amp;$B3125,中間シート!$A$1:$A$149,0),MATCH(D$1,中間シート!$A$2:$AZ$2,0))</f>
        <v/>
      </c>
      <c r="E3125" t="str">
        <f>IF(
A3125="","",
VLOOKUP(MOD(ROW(A3125)-2, 参照用!$J$12) + 1,参照用!$N$1:$P$50,2,0)
)</f>
        <v>良好サイン</v>
      </c>
      <c r="F3125" t="str">
        <f xml:space="preserve">
IF(A3125="","",
VLOOKUP(MOD(ROW(A3125)-2, 参照用!$J$12) + 1,参照用!$N$1:$P$50,3,0)
)</f>
        <v>プラス思考</v>
      </c>
      <c r="G3125">
        <f xml:space="preserve">
IF(A3125="","",
IFERROR(
INDEX(中間シート!$B:$CB,
MATCH(A3125&amp;B3125,中間シート!$A$1:$A$149,0),
MATCH(F3125,中間シート!$B$2:$CB$2,0)
),
"")
)</f>
        <v>0</v>
      </c>
      <c r="H3125">
        <f t="shared" si="144"/>
        <v>0</v>
      </c>
      <c r="I3125" t="str">
        <f t="shared" si="145"/>
        <v/>
      </c>
      <c r="J3125">
        <f xml:space="preserve">
_xlfn.SWITCH(E3125,
"良好サイン",H3125*VLOOKUP(F3125,参照用!$P$2:$Q$55,2,0),
"注意サイン",H3125*VLOOKUP(F3125,参照用!$P$2:$Q$55,2,0),
""
)</f>
        <v>0</v>
      </c>
      <c r="K3125" s="20">
        <f t="shared" si="146"/>
        <v>60</v>
      </c>
    </row>
    <row r="3126" spans="1:11" x14ac:dyDescent="0.2">
      <c r="A3126" s="8">
        <f>IF(INDEX(中間シート!B$1:B$149,QUOTIENT(ROW(A3126)-2, 参照用!$J$12) + 3,1)&gt;0,
INDEX(中間シート!B$1:B$149,QUOTIENT(ROW(A3126)-2, 参照用!$J$12) + 3,1),
"")</f>
        <v>46052</v>
      </c>
      <c r="B3126" s="8" t="str">
        <f>IF(INDEX(中間シート!D$1:D$149,QUOTIENT(ROW(B3126)-2, 参照用!$J$12) + 3,1)&gt;0,
INDEX(中間シート!D$1:D$149,QUOTIENT(ROW(B3126)-2, 参照用!$J$12) + 3,1),
"")</f>
        <v>夜</v>
      </c>
      <c r="C3126" s="8" t="str">
        <f>INDEX(中間シート!$A$1:$AZ$149,MATCH(A3126&amp;B3126,中間シート!$A$1:$A$149,0),MATCH(C$1,中間シート!$A$2:$AZ$2,0))</f>
        <v/>
      </c>
      <c r="D3126" s="8" t="str">
        <f>INDEX(中間シート!$A$1:$AZ$149,MATCH($A3126&amp;$B3126,中間シート!$A$1:$A$149,0),MATCH(D$1,中間シート!$A$2:$AZ$2,0))</f>
        <v/>
      </c>
      <c r="E3126" t="str">
        <f>IF(
A3126="","",
VLOOKUP(MOD(ROW(A3126)-2, 参照用!$J$12) + 1,参照用!$N$1:$P$50,2,0)
)</f>
        <v>良好サイン</v>
      </c>
      <c r="F3126" t="str">
        <f xml:space="preserve">
IF(A3126="","",
VLOOKUP(MOD(ROW(A3126)-2, 参照用!$J$12) + 1,参照用!$N$1:$P$50,3,0)
)</f>
        <v>元気</v>
      </c>
      <c r="G3126">
        <f xml:space="preserve">
IF(A3126="","",
IFERROR(
INDEX(中間シート!$B:$CB,
MATCH(A3126&amp;B3126,中間シート!$A$1:$A$149,0),
MATCH(F3126,中間シート!$B$2:$CB$2,0)
),
"")
)</f>
        <v>0</v>
      </c>
      <c r="H3126">
        <f t="shared" si="144"/>
        <v>0</v>
      </c>
      <c r="I3126" t="str">
        <f t="shared" si="145"/>
        <v/>
      </c>
      <c r="J3126">
        <f xml:space="preserve">
_xlfn.SWITCH(E3126,
"良好サイン",H3126*VLOOKUP(F3126,参照用!$P$2:$Q$55,2,0),
"注意サイン",H3126*VLOOKUP(F3126,参照用!$P$2:$Q$55,2,0),
""
)</f>
        <v>0</v>
      </c>
      <c r="K3126" s="20">
        <f t="shared" si="146"/>
        <v>60</v>
      </c>
    </row>
    <row r="3127" spans="1:11" x14ac:dyDescent="0.2">
      <c r="A3127" s="8">
        <f>IF(INDEX(中間シート!B$1:B$149,QUOTIENT(ROW(A3127)-2, 参照用!$J$12) + 3,1)&gt;0,
INDEX(中間シート!B$1:B$149,QUOTIENT(ROW(A3127)-2, 参照用!$J$12) + 3,1),
"")</f>
        <v>46052</v>
      </c>
      <c r="B3127" s="8" t="str">
        <f>IF(INDEX(中間シート!D$1:D$149,QUOTIENT(ROW(B3127)-2, 参照用!$J$12) + 3,1)&gt;0,
INDEX(中間シート!D$1:D$149,QUOTIENT(ROW(B3127)-2, 参照用!$J$12) + 3,1),
"")</f>
        <v>夜</v>
      </c>
      <c r="C3127" s="8" t="str">
        <f>INDEX(中間シート!$A$1:$AZ$149,MATCH(A3127&amp;B3127,中間シート!$A$1:$A$149,0),MATCH(C$1,中間シート!$A$2:$AZ$2,0))</f>
        <v/>
      </c>
      <c r="D3127" s="8" t="str">
        <f>INDEX(中間シート!$A$1:$AZ$149,MATCH($A3127&amp;$B3127,中間シート!$A$1:$A$149,0),MATCH(D$1,中間シート!$A$2:$AZ$2,0))</f>
        <v/>
      </c>
      <c r="E3127" t="str">
        <f>IF(
A3127="","",
VLOOKUP(MOD(ROW(A3127)-2, 参照用!$J$12) + 1,参照用!$N$1:$P$50,2,0)
)</f>
        <v>良好サイン</v>
      </c>
      <c r="F3127" t="str">
        <f xml:space="preserve">
IF(A3127="","",
VLOOKUP(MOD(ROW(A3127)-2, 参照用!$J$12) + 1,参照用!$N$1:$P$50,3,0)
)</f>
        <v>やる気あり</v>
      </c>
      <c r="G3127">
        <f xml:space="preserve">
IF(A3127="","",
IFERROR(
INDEX(中間シート!$B:$CB,
MATCH(A3127&amp;B3127,中間シート!$A$1:$A$149,0),
MATCH(F3127,中間シート!$B$2:$CB$2,0)
),
"")
)</f>
        <v>0</v>
      </c>
      <c r="H3127">
        <f t="shared" si="144"/>
        <v>0</v>
      </c>
      <c r="I3127" t="str">
        <f t="shared" si="145"/>
        <v/>
      </c>
      <c r="J3127">
        <f xml:space="preserve">
_xlfn.SWITCH(E3127,
"良好サイン",H3127*VLOOKUP(F3127,参照用!$P$2:$Q$55,2,0),
"注意サイン",H3127*VLOOKUP(F3127,参照用!$P$2:$Q$55,2,0),
""
)</f>
        <v>0</v>
      </c>
      <c r="K3127" s="20">
        <f t="shared" si="146"/>
        <v>60</v>
      </c>
    </row>
    <row r="3128" spans="1:11" x14ac:dyDescent="0.2">
      <c r="A3128" s="8">
        <f>IF(INDEX(中間シート!B$1:B$149,QUOTIENT(ROW(A3128)-2, 参照用!$J$12) + 3,1)&gt;0,
INDEX(中間シート!B$1:B$149,QUOTIENT(ROW(A3128)-2, 参照用!$J$12) + 3,1),
"")</f>
        <v>46052</v>
      </c>
      <c r="B3128" s="8" t="str">
        <f>IF(INDEX(中間シート!D$1:D$149,QUOTIENT(ROW(B3128)-2, 参照用!$J$12) + 3,1)&gt;0,
INDEX(中間シート!D$1:D$149,QUOTIENT(ROW(B3128)-2, 参照用!$J$12) + 3,1),
"")</f>
        <v>夜</v>
      </c>
      <c r="C3128" s="8" t="str">
        <f>INDEX(中間シート!$A$1:$AZ$149,MATCH(A3128&amp;B3128,中間シート!$A$1:$A$149,0),MATCH(C$1,中間シート!$A$2:$AZ$2,0))</f>
        <v/>
      </c>
      <c r="D3128" s="8" t="str">
        <f>INDEX(中間シート!$A$1:$AZ$149,MATCH($A3128&amp;$B3128,中間シート!$A$1:$A$149,0),MATCH(D$1,中間シート!$A$2:$AZ$2,0))</f>
        <v/>
      </c>
      <c r="E3128" t="str">
        <f>IF(
A3128="","",
VLOOKUP(MOD(ROW(A3128)-2, 参照用!$J$12) + 1,参照用!$N$1:$P$50,2,0)
)</f>
        <v>良好サイン</v>
      </c>
      <c r="F3128" t="str">
        <f xml:space="preserve">
IF(A3128="","",
VLOOKUP(MOD(ROW(A3128)-2, 参照用!$J$12) + 1,参照用!$N$1:$P$50,3,0)
)</f>
        <v>心に余裕</v>
      </c>
      <c r="G3128">
        <f xml:space="preserve">
IF(A3128="","",
IFERROR(
INDEX(中間シート!$B:$CB,
MATCH(A3128&amp;B3128,中間シート!$A$1:$A$149,0),
MATCH(F3128,中間シート!$B$2:$CB$2,0)
),
"")
)</f>
        <v>0</v>
      </c>
      <c r="H3128">
        <f t="shared" si="144"/>
        <v>0</v>
      </c>
      <c r="I3128" t="str">
        <f t="shared" si="145"/>
        <v/>
      </c>
      <c r="J3128">
        <f xml:space="preserve">
_xlfn.SWITCH(E3128,
"良好サイン",H3128*VLOOKUP(F3128,参照用!$P$2:$Q$55,2,0),
"注意サイン",H3128*VLOOKUP(F3128,参照用!$P$2:$Q$55,2,0),
""
)</f>
        <v>0</v>
      </c>
      <c r="K3128" s="20">
        <f t="shared" si="146"/>
        <v>60</v>
      </c>
    </row>
    <row r="3129" spans="1:11" x14ac:dyDescent="0.2">
      <c r="A3129" s="8">
        <f>IF(INDEX(中間シート!B$1:B$149,QUOTIENT(ROW(A3129)-2, 参照用!$J$12) + 3,1)&gt;0,
INDEX(中間シート!B$1:B$149,QUOTIENT(ROW(A3129)-2, 参照用!$J$12) + 3,1),
"")</f>
        <v>46052</v>
      </c>
      <c r="B3129" s="8" t="str">
        <f>IF(INDEX(中間シート!D$1:D$149,QUOTIENT(ROW(B3129)-2, 参照用!$J$12) + 3,1)&gt;0,
INDEX(中間シート!D$1:D$149,QUOTIENT(ROW(B3129)-2, 参照用!$J$12) + 3,1),
"")</f>
        <v>夜</v>
      </c>
      <c r="C3129" s="8" t="str">
        <f>INDEX(中間シート!$A$1:$AZ$149,MATCH(A3129&amp;B3129,中間シート!$A$1:$A$149,0),MATCH(C$1,中間シート!$A$2:$AZ$2,0))</f>
        <v/>
      </c>
      <c r="D3129" s="8" t="str">
        <f>INDEX(中間シート!$A$1:$AZ$149,MATCH($A3129&amp;$B3129,中間シート!$A$1:$A$149,0),MATCH(D$1,中間シート!$A$2:$AZ$2,0))</f>
        <v/>
      </c>
      <c r="E3129" t="str">
        <f>IF(
A3129="","",
VLOOKUP(MOD(ROW(A3129)-2, 参照用!$J$12) + 1,参照用!$N$1:$P$50,2,0)
)</f>
        <v>良好サイン</v>
      </c>
      <c r="F3129" t="str">
        <f xml:space="preserve">
IF(A3129="","",
VLOOKUP(MOD(ROW(A3129)-2, 参照用!$J$12) + 1,参照用!$N$1:$P$50,3,0)
)</f>
        <v>イキイキ</v>
      </c>
      <c r="G3129">
        <f xml:space="preserve">
IF(A3129="","",
IFERROR(
INDEX(中間シート!$B:$CB,
MATCH(A3129&amp;B3129,中間シート!$A$1:$A$149,0),
MATCH(F3129,中間シート!$B$2:$CB$2,0)
),
"")
)</f>
        <v>0</v>
      </c>
      <c r="H3129">
        <f t="shared" si="144"/>
        <v>0</v>
      </c>
      <c r="I3129" t="str">
        <f t="shared" si="145"/>
        <v/>
      </c>
      <c r="J3129">
        <f xml:space="preserve">
_xlfn.SWITCH(E3129,
"良好サイン",H3129*VLOOKUP(F3129,参照用!$P$2:$Q$55,2,0),
"注意サイン",H3129*VLOOKUP(F3129,参照用!$P$2:$Q$55,2,0),
""
)</f>
        <v>0</v>
      </c>
      <c r="K3129" s="20">
        <f t="shared" si="146"/>
        <v>60</v>
      </c>
    </row>
    <row r="3130" spans="1:11" x14ac:dyDescent="0.2">
      <c r="A3130" s="8">
        <f>IF(INDEX(中間シート!B$1:B$149,QUOTIENT(ROW(A3130)-2, 参照用!$J$12) + 3,1)&gt;0,
INDEX(中間シート!B$1:B$149,QUOTIENT(ROW(A3130)-2, 参照用!$J$12) + 3,1),
"")</f>
        <v>46052</v>
      </c>
      <c r="B3130" s="8" t="str">
        <f>IF(INDEX(中間シート!D$1:D$149,QUOTIENT(ROW(B3130)-2, 参照用!$J$12) + 3,1)&gt;0,
INDEX(中間シート!D$1:D$149,QUOTIENT(ROW(B3130)-2, 参照用!$J$12) + 3,1),
"")</f>
        <v>夜</v>
      </c>
      <c r="C3130" s="8" t="str">
        <f>INDEX(中間シート!$A$1:$AZ$149,MATCH(A3130&amp;B3130,中間シート!$A$1:$A$149,0),MATCH(C$1,中間シート!$A$2:$AZ$2,0))</f>
        <v/>
      </c>
      <c r="D3130" s="8" t="str">
        <f>INDEX(中間シート!$A$1:$AZ$149,MATCH($A3130&amp;$B3130,中間シート!$A$1:$A$149,0),MATCH(D$1,中間シート!$A$2:$AZ$2,0))</f>
        <v/>
      </c>
      <c r="E3130" t="str">
        <f>IF(
A3130="","",
VLOOKUP(MOD(ROW(A3130)-2, 参照用!$J$12) + 1,参照用!$N$1:$P$50,2,0)
)</f>
        <v>良好サイン</v>
      </c>
      <c r="F3130" t="str">
        <f xml:space="preserve">
IF(A3130="","",
VLOOKUP(MOD(ROW(A3130)-2, 参照用!$J$12) + 1,参照用!$N$1:$P$50,3,0)
)</f>
        <v>活動的</v>
      </c>
      <c r="G3130">
        <f xml:space="preserve">
IF(A3130="","",
IFERROR(
INDEX(中間シート!$B:$CB,
MATCH(A3130&amp;B3130,中間シート!$A$1:$A$149,0),
MATCH(F3130,中間シート!$B$2:$CB$2,0)
),
"")
)</f>
        <v>0</v>
      </c>
      <c r="H3130">
        <f t="shared" si="144"/>
        <v>0</v>
      </c>
      <c r="I3130" t="str">
        <f t="shared" si="145"/>
        <v/>
      </c>
      <c r="J3130">
        <f xml:space="preserve">
_xlfn.SWITCH(E3130,
"良好サイン",H3130*VLOOKUP(F3130,参照用!$P$2:$Q$55,2,0),
"注意サイン",H3130*VLOOKUP(F3130,参照用!$P$2:$Q$55,2,0),
""
)</f>
        <v>0</v>
      </c>
      <c r="K3130" s="20">
        <f t="shared" si="146"/>
        <v>60</v>
      </c>
    </row>
    <row r="3131" spans="1:11" x14ac:dyDescent="0.2">
      <c r="A3131" s="8">
        <f>IF(INDEX(中間シート!B$1:B$149,QUOTIENT(ROW(A3131)-2, 参照用!$J$12) + 3,1)&gt;0,
INDEX(中間シート!B$1:B$149,QUOTIENT(ROW(A3131)-2, 参照用!$J$12) + 3,1),
"")</f>
        <v>46052</v>
      </c>
      <c r="B3131" s="8" t="str">
        <f>IF(INDEX(中間シート!D$1:D$149,QUOTIENT(ROW(B3131)-2, 参照用!$J$12) + 3,1)&gt;0,
INDEX(中間シート!D$1:D$149,QUOTIENT(ROW(B3131)-2, 参照用!$J$12) + 3,1),
"")</f>
        <v>夜</v>
      </c>
      <c r="C3131" s="8" t="str">
        <f>INDEX(中間シート!$A$1:$AZ$149,MATCH(A3131&amp;B3131,中間シート!$A$1:$A$149,0),MATCH(C$1,中間シート!$A$2:$AZ$2,0))</f>
        <v/>
      </c>
      <c r="D3131" s="8" t="str">
        <f>INDEX(中間シート!$A$1:$AZ$149,MATCH($A3131&amp;$B3131,中間シート!$A$1:$A$149,0),MATCH(D$1,中間シート!$A$2:$AZ$2,0))</f>
        <v/>
      </c>
      <c r="E3131" t="str">
        <f>IF(
A3131="","",
VLOOKUP(MOD(ROW(A3131)-2, 参照用!$J$12) + 1,参照用!$N$1:$P$50,2,0)
)</f>
        <v>注意サイン</v>
      </c>
      <c r="F3131" t="str">
        <f xml:space="preserve">
IF(A3131="","",
VLOOKUP(MOD(ROW(A3131)-2, 参照用!$J$12) + 1,参照用!$N$1:$P$50,3,0)
)</f>
        <v>ため息が増加</v>
      </c>
      <c r="G3131">
        <f xml:space="preserve">
IF(A3131="","",
IFERROR(
INDEX(中間シート!$B:$CB,
MATCH(A3131&amp;B3131,中間シート!$A$1:$A$149,0),
MATCH(F3131,中間シート!$B$2:$CB$2,0)
),
"")
)</f>
        <v>0</v>
      </c>
      <c r="H3131">
        <f t="shared" si="144"/>
        <v>0</v>
      </c>
      <c r="I3131" t="str">
        <f t="shared" si="145"/>
        <v/>
      </c>
      <c r="J3131">
        <f xml:space="preserve">
_xlfn.SWITCH(E3131,
"良好サイン",H3131*VLOOKUP(F3131,参照用!$P$2:$Q$55,2,0),
"注意サイン",H3131*VLOOKUP(F3131,参照用!$P$2:$Q$55,2,0),
""
)</f>
        <v>0</v>
      </c>
      <c r="K3131" s="20">
        <f t="shared" si="146"/>
        <v>60</v>
      </c>
    </row>
    <row r="3132" spans="1:11" x14ac:dyDescent="0.2">
      <c r="A3132" s="8">
        <f>IF(INDEX(中間シート!B$1:B$149,QUOTIENT(ROW(A3132)-2, 参照用!$J$12) + 3,1)&gt;0,
INDEX(中間シート!B$1:B$149,QUOTIENT(ROW(A3132)-2, 参照用!$J$12) + 3,1),
"")</f>
        <v>46052</v>
      </c>
      <c r="B3132" s="8" t="str">
        <f>IF(INDEX(中間シート!D$1:D$149,QUOTIENT(ROW(B3132)-2, 参照用!$J$12) + 3,1)&gt;0,
INDEX(中間シート!D$1:D$149,QUOTIENT(ROW(B3132)-2, 参照用!$J$12) + 3,1),
"")</f>
        <v>夜</v>
      </c>
      <c r="C3132" s="8" t="str">
        <f>INDEX(中間シート!$A$1:$AZ$149,MATCH(A3132&amp;B3132,中間シート!$A$1:$A$149,0),MATCH(C$1,中間シート!$A$2:$AZ$2,0))</f>
        <v/>
      </c>
      <c r="D3132" s="8" t="str">
        <f>INDEX(中間シート!$A$1:$AZ$149,MATCH($A3132&amp;$B3132,中間シート!$A$1:$A$149,0),MATCH(D$1,中間シート!$A$2:$AZ$2,0))</f>
        <v/>
      </c>
      <c r="E3132" t="str">
        <f>IF(
A3132="","",
VLOOKUP(MOD(ROW(A3132)-2, 参照用!$J$12) + 1,参照用!$N$1:$P$50,2,0)
)</f>
        <v>注意サイン</v>
      </c>
      <c r="F3132" t="str">
        <f xml:space="preserve">
IF(A3132="","",
VLOOKUP(MOD(ROW(A3132)-2, 参照用!$J$12) + 1,参照用!$N$1:$P$50,3,0)
)</f>
        <v>もやもや</v>
      </c>
      <c r="G3132">
        <f xml:space="preserve">
IF(A3132="","",
IFERROR(
INDEX(中間シート!$B:$CB,
MATCH(A3132&amp;B3132,中間シート!$A$1:$A$149,0),
MATCH(F3132,中間シート!$B$2:$CB$2,0)
),
"")
)</f>
        <v>0</v>
      </c>
      <c r="H3132">
        <f t="shared" si="144"/>
        <v>0</v>
      </c>
      <c r="I3132" t="str">
        <f t="shared" si="145"/>
        <v/>
      </c>
      <c r="J3132">
        <f xml:space="preserve">
_xlfn.SWITCH(E3132,
"良好サイン",H3132*VLOOKUP(F3132,参照用!$P$2:$Q$55,2,0),
"注意サイン",H3132*VLOOKUP(F3132,参照用!$P$2:$Q$55,2,0),
""
)</f>
        <v>0</v>
      </c>
      <c r="K3132" s="20">
        <f t="shared" si="146"/>
        <v>60</v>
      </c>
    </row>
    <row r="3133" spans="1:11" x14ac:dyDescent="0.2">
      <c r="A3133" s="8">
        <f>IF(INDEX(中間シート!B$1:B$149,QUOTIENT(ROW(A3133)-2, 参照用!$J$12) + 3,1)&gt;0,
INDEX(中間シート!B$1:B$149,QUOTIENT(ROW(A3133)-2, 参照用!$J$12) + 3,1),
"")</f>
        <v>46052</v>
      </c>
      <c r="B3133" s="8" t="str">
        <f>IF(INDEX(中間シート!D$1:D$149,QUOTIENT(ROW(B3133)-2, 参照用!$J$12) + 3,1)&gt;0,
INDEX(中間シート!D$1:D$149,QUOTIENT(ROW(B3133)-2, 参照用!$J$12) + 3,1),
"")</f>
        <v>夜</v>
      </c>
      <c r="C3133" s="8" t="str">
        <f>INDEX(中間シート!$A$1:$AZ$149,MATCH(A3133&amp;B3133,中間シート!$A$1:$A$149,0),MATCH(C$1,中間シート!$A$2:$AZ$2,0))</f>
        <v/>
      </c>
      <c r="D3133" s="8" t="str">
        <f>INDEX(中間シート!$A$1:$AZ$149,MATCH($A3133&amp;$B3133,中間シート!$A$1:$A$149,0),MATCH(D$1,中間シート!$A$2:$AZ$2,0))</f>
        <v/>
      </c>
      <c r="E3133" t="str">
        <f>IF(
A3133="","",
VLOOKUP(MOD(ROW(A3133)-2, 参照用!$J$12) + 1,参照用!$N$1:$P$50,2,0)
)</f>
        <v>注意サイン</v>
      </c>
      <c r="F3133" t="str">
        <f xml:space="preserve">
IF(A3133="","",
VLOOKUP(MOD(ROW(A3133)-2, 参照用!$J$12) + 1,参照用!$N$1:$P$50,3,0)
)</f>
        <v>だるい</v>
      </c>
      <c r="G3133">
        <f xml:space="preserve">
IF(A3133="","",
IFERROR(
INDEX(中間シート!$B:$CB,
MATCH(A3133&amp;B3133,中間シート!$A$1:$A$149,0),
MATCH(F3133,中間シート!$B$2:$CB$2,0)
),
"")
)</f>
        <v>0</v>
      </c>
      <c r="H3133">
        <f t="shared" si="144"/>
        <v>0</v>
      </c>
      <c r="I3133" t="str">
        <f t="shared" si="145"/>
        <v/>
      </c>
      <c r="J3133">
        <f xml:space="preserve">
_xlfn.SWITCH(E3133,
"良好サイン",H3133*VLOOKUP(F3133,参照用!$P$2:$Q$55,2,0),
"注意サイン",H3133*VLOOKUP(F3133,参照用!$P$2:$Q$55,2,0),
""
)</f>
        <v>0</v>
      </c>
      <c r="K3133" s="20">
        <f t="shared" si="146"/>
        <v>60</v>
      </c>
    </row>
    <row r="3134" spans="1:11" x14ac:dyDescent="0.2">
      <c r="A3134" s="8">
        <f>IF(INDEX(中間シート!B$1:B$149,QUOTIENT(ROW(A3134)-2, 参照用!$J$12) + 3,1)&gt;0,
INDEX(中間シート!B$1:B$149,QUOTIENT(ROW(A3134)-2, 参照用!$J$12) + 3,1),
"")</f>
        <v>46052</v>
      </c>
      <c r="B3134" s="8" t="str">
        <f>IF(INDEX(中間シート!D$1:D$149,QUOTIENT(ROW(B3134)-2, 参照用!$J$12) + 3,1)&gt;0,
INDEX(中間シート!D$1:D$149,QUOTIENT(ROW(B3134)-2, 参照用!$J$12) + 3,1),
"")</f>
        <v>夜</v>
      </c>
      <c r="C3134" s="8" t="str">
        <f>INDEX(中間シート!$A$1:$AZ$149,MATCH(A3134&amp;B3134,中間シート!$A$1:$A$149,0),MATCH(C$1,中間シート!$A$2:$AZ$2,0))</f>
        <v/>
      </c>
      <c r="D3134" s="8" t="str">
        <f>INDEX(中間シート!$A$1:$AZ$149,MATCH($A3134&amp;$B3134,中間シート!$A$1:$A$149,0),MATCH(D$1,中間シート!$A$2:$AZ$2,0))</f>
        <v/>
      </c>
      <c r="E3134" t="str">
        <f>IF(
A3134="","",
VLOOKUP(MOD(ROW(A3134)-2, 参照用!$J$12) + 1,参照用!$N$1:$P$50,2,0)
)</f>
        <v>注意サイン</v>
      </c>
      <c r="F3134" t="str">
        <f xml:space="preserve">
IF(A3134="","",
VLOOKUP(MOD(ROW(A3134)-2, 参照用!$J$12) + 1,参照用!$N$1:$P$50,3,0)
)</f>
        <v>ぼーっとする</v>
      </c>
      <c r="G3134">
        <f xml:space="preserve">
IF(A3134="","",
IFERROR(
INDEX(中間シート!$B:$CB,
MATCH(A3134&amp;B3134,中間シート!$A$1:$A$149,0),
MATCH(F3134,中間シート!$B$2:$CB$2,0)
),
"")
)</f>
        <v>0</v>
      </c>
      <c r="H3134">
        <f t="shared" si="144"/>
        <v>0</v>
      </c>
      <c r="I3134" t="str">
        <f t="shared" si="145"/>
        <v/>
      </c>
      <c r="J3134">
        <f xml:space="preserve">
_xlfn.SWITCH(E3134,
"良好サイン",H3134*VLOOKUP(F3134,参照用!$P$2:$Q$55,2,0),
"注意サイン",H3134*VLOOKUP(F3134,参照用!$P$2:$Q$55,2,0),
""
)</f>
        <v>0</v>
      </c>
      <c r="K3134" s="20">
        <f t="shared" si="146"/>
        <v>60</v>
      </c>
    </row>
    <row r="3135" spans="1:11" x14ac:dyDescent="0.2">
      <c r="A3135" s="8">
        <f>IF(INDEX(中間シート!B$1:B$149,QUOTIENT(ROW(A3135)-2, 参照用!$J$12) + 3,1)&gt;0,
INDEX(中間シート!B$1:B$149,QUOTIENT(ROW(A3135)-2, 参照用!$J$12) + 3,1),
"")</f>
        <v>46052</v>
      </c>
      <c r="B3135" s="8" t="str">
        <f>IF(INDEX(中間シート!D$1:D$149,QUOTIENT(ROW(B3135)-2, 参照用!$J$12) + 3,1)&gt;0,
INDEX(中間シート!D$1:D$149,QUOTIENT(ROW(B3135)-2, 参照用!$J$12) + 3,1),
"")</f>
        <v>夜</v>
      </c>
      <c r="C3135" s="8" t="str">
        <f>INDEX(中間シート!$A$1:$AZ$149,MATCH(A3135&amp;B3135,中間シート!$A$1:$A$149,0),MATCH(C$1,中間シート!$A$2:$AZ$2,0))</f>
        <v/>
      </c>
      <c r="D3135" s="8" t="str">
        <f>INDEX(中間シート!$A$1:$AZ$149,MATCH($A3135&amp;$B3135,中間シート!$A$1:$A$149,0),MATCH(D$1,中間シート!$A$2:$AZ$2,0))</f>
        <v/>
      </c>
      <c r="E3135" t="str">
        <f>IF(
A3135="","",
VLOOKUP(MOD(ROW(A3135)-2, 参照用!$J$12) + 1,参照用!$N$1:$P$50,2,0)
)</f>
        <v>注意サイン</v>
      </c>
      <c r="F3135" t="str">
        <f xml:space="preserve">
IF(A3135="","",
VLOOKUP(MOD(ROW(A3135)-2, 参照用!$J$12) + 1,参照用!$N$1:$P$50,3,0)
)</f>
        <v>協調性が低下</v>
      </c>
      <c r="G3135">
        <f xml:space="preserve">
IF(A3135="","",
IFERROR(
INDEX(中間シート!$B:$CB,
MATCH(A3135&amp;B3135,中間シート!$A$1:$A$149,0),
MATCH(F3135,中間シート!$B$2:$CB$2,0)
),
"")
)</f>
        <v>0</v>
      </c>
      <c r="H3135">
        <f t="shared" si="144"/>
        <v>0</v>
      </c>
      <c r="I3135" t="str">
        <f t="shared" si="145"/>
        <v/>
      </c>
      <c r="J3135">
        <f xml:space="preserve">
_xlfn.SWITCH(E3135,
"良好サイン",H3135*VLOOKUP(F3135,参照用!$P$2:$Q$55,2,0),
"注意サイン",H3135*VLOOKUP(F3135,参照用!$P$2:$Q$55,2,0),
""
)</f>
        <v>0</v>
      </c>
      <c r="K3135" s="20">
        <f t="shared" si="146"/>
        <v>60</v>
      </c>
    </row>
    <row r="3136" spans="1:11" x14ac:dyDescent="0.2">
      <c r="A3136" s="8">
        <f>IF(INDEX(中間シート!B$1:B$149,QUOTIENT(ROW(A3136)-2, 参照用!$J$12) + 3,1)&gt;0,
INDEX(中間シート!B$1:B$149,QUOTIENT(ROW(A3136)-2, 参照用!$J$12) + 3,1),
"")</f>
        <v>46052</v>
      </c>
      <c r="B3136" s="8" t="str">
        <f>IF(INDEX(中間シート!D$1:D$149,QUOTIENT(ROW(B3136)-2, 参照用!$J$12) + 3,1)&gt;0,
INDEX(中間シート!D$1:D$149,QUOTIENT(ROW(B3136)-2, 参照用!$J$12) + 3,1),
"")</f>
        <v>夜</v>
      </c>
      <c r="C3136" s="8" t="str">
        <f>INDEX(中間シート!$A$1:$AZ$149,MATCH(A3136&amp;B3136,中間シート!$A$1:$A$149,0),MATCH(C$1,中間シート!$A$2:$AZ$2,0))</f>
        <v/>
      </c>
      <c r="D3136" s="8" t="str">
        <f>INDEX(中間シート!$A$1:$AZ$149,MATCH($A3136&amp;$B3136,中間シート!$A$1:$A$149,0),MATCH(D$1,中間シート!$A$2:$AZ$2,0))</f>
        <v/>
      </c>
      <c r="E3136" t="str">
        <f>IF(
A3136="","",
VLOOKUP(MOD(ROW(A3136)-2, 参照用!$J$12) + 1,参照用!$N$1:$P$50,2,0)
)</f>
        <v>注意サイン</v>
      </c>
      <c r="F3136" t="str">
        <f xml:space="preserve">
IF(A3136="","",
VLOOKUP(MOD(ROW(A3136)-2, 参照用!$J$12) + 1,参照用!$N$1:$P$50,3,0)
)</f>
        <v>憂鬱</v>
      </c>
      <c r="G3136">
        <f xml:space="preserve">
IF(A3136="","",
IFERROR(
INDEX(中間シート!$B:$CB,
MATCH(A3136&amp;B3136,中間シート!$A$1:$A$149,0),
MATCH(F3136,中間シート!$B$2:$CB$2,0)
),
"")
)</f>
        <v>0</v>
      </c>
      <c r="H3136">
        <f t="shared" si="144"/>
        <v>0</v>
      </c>
      <c r="I3136" t="str">
        <f t="shared" si="145"/>
        <v/>
      </c>
      <c r="J3136">
        <f xml:space="preserve">
_xlfn.SWITCH(E3136,
"良好サイン",H3136*VLOOKUP(F3136,参照用!$P$2:$Q$55,2,0),
"注意サイン",H3136*VLOOKUP(F3136,参照用!$P$2:$Q$55,2,0),
""
)</f>
        <v>0</v>
      </c>
      <c r="K3136" s="20">
        <f t="shared" si="146"/>
        <v>60</v>
      </c>
    </row>
    <row r="3137" spans="1:11" x14ac:dyDescent="0.2">
      <c r="A3137" s="8">
        <f>IF(INDEX(中間シート!B$1:B$149,QUOTIENT(ROW(A3137)-2, 参照用!$J$12) + 3,1)&gt;0,
INDEX(中間シート!B$1:B$149,QUOTIENT(ROW(A3137)-2, 参照用!$J$12) + 3,1),
"")</f>
        <v>46052</v>
      </c>
      <c r="B3137" s="8" t="str">
        <f>IF(INDEX(中間シート!D$1:D$149,QUOTIENT(ROW(B3137)-2, 参照用!$J$12) + 3,1)&gt;0,
INDEX(中間シート!D$1:D$149,QUOTIENT(ROW(B3137)-2, 参照用!$J$12) + 3,1),
"")</f>
        <v>夜</v>
      </c>
      <c r="C3137" s="8" t="str">
        <f>INDEX(中間シート!$A$1:$AZ$149,MATCH(A3137&amp;B3137,中間シート!$A$1:$A$149,0),MATCH(C$1,中間シート!$A$2:$AZ$2,0))</f>
        <v/>
      </c>
      <c r="D3137" s="8" t="str">
        <f>INDEX(中間シート!$A$1:$AZ$149,MATCH($A3137&amp;$B3137,中間シート!$A$1:$A$149,0),MATCH(D$1,中間シート!$A$2:$AZ$2,0))</f>
        <v/>
      </c>
      <c r="E3137" t="str">
        <f>IF(
A3137="","",
VLOOKUP(MOD(ROW(A3137)-2, 参照用!$J$12) + 1,参照用!$N$1:$P$50,2,0)
)</f>
        <v>注意サイン</v>
      </c>
      <c r="F3137" t="str">
        <f xml:space="preserve">
IF(A3137="","",
VLOOKUP(MOD(ROW(A3137)-2, 参照用!$J$12) + 1,参照用!$N$1:$P$50,3,0)
)</f>
        <v>やる気が無い</v>
      </c>
      <c r="G3137">
        <f xml:space="preserve">
IF(A3137="","",
IFERROR(
INDEX(中間シート!$B:$CB,
MATCH(A3137&amp;B3137,中間シート!$A$1:$A$149,0),
MATCH(F3137,中間シート!$B$2:$CB$2,0)
),
"")
)</f>
        <v>0</v>
      </c>
      <c r="H3137">
        <f t="shared" si="144"/>
        <v>0</v>
      </c>
      <c r="I3137" t="str">
        <f t="shared" si="145"/>
        <v/>
      </c>
      <c r="J3137">
        <f xml:space="preserve">
_xlfn.SWITCH(E3137,
"良好サイン",H3137*VLOOKUP(F3137,参照用!$P$2:$Q$55,2,0),
"注意サイン",H3137*VLOOKUP(F3137,参照用!$P$2:$Q$55,2,0),
""
)</f>
        <v>0</v>
      </c>
      <c r="K3137" s="20">
        <f t="shared" si="146"/>
        <v>60</v>
      </c>
    </row>
    <row r="3138" spans="1:11" x14ac:dyDescent="0.2">
      <c r="A3138" s="8">
        <f>IF(INDEX(中間シート!B$1:B$149,QUOTIENT(ROW(A3138)-2, 参照用!$J$12) + 3,1)&gt;0,
INDEX(中間シート!B$1:B$149,QUOTIENT(ROW(A3138)-2, 参照用!$J$12) + 3,1),
"")</f>
        <v>46052</v>
      </c>
      <c r="B3138" s="8" t="str">
        <f>IF(INDEX(中間シート!D$1:D$149,QUOTIENT(ROW(B3138)-2, 参照用!$J$12) + 3,1)&gt;0,
INDEX(中間シート!D$1:D$149,QUOTIENT(ROW(B3138)-2, 参照用!$J$12) + 3,1),
"")</f>
        <v>夜</v>
      </c>
      <c r="C3138" s="8" t="str">
        <f>INDEX(中間シート!$A$1:$AZ$149,MATCH(A3138&amp;B3138,中間シート!$A$1:$A$149,0),MATCH(C$1,中間シート!$A$2:$AZ$2,0))</f>
        <v/>
      </c>
      <c r="D3138" s="8" t="str">
        <f>INDEX(中間シート!$A$1:$AZ$149,MATCH($A3138&amp;$B3138,中間シート!$A$1:$A$149,0),MATCH(D$1,中間シート!$A$2:$AZ$2,0))</f>
        <v/>
      </c>
      <c r="E3138" t="str">
        <f>IF(
A3138="","",
VLOOKUP(MOD(ROW(A3138)-2, 参照用!$J$12) + 1,参照用!$N$1:$P$50,2,0)
)</f>
        <v>注意サイン</v>
      </c>
      <c r="F3138" t="str">
        <f xml:space="preserve">
IF(A3138="","",
VLOOKUP(MOD(ROW(A3138)-2, 参照用!$J$12) + 1,参照用!$N$1:$P$50,3,0)
)</f>
        <v>物忘れ</v>
      </c>
      <c r="G3138">
        <f xml:space="preserve">
IF(A3138="","",
IFERROR(
INDEX(中間シート!$B:$CB,
MATCH(A3138&amp;B3138,中間シート!$A$1:$A$149,0),
MATCH(F3138,中間シート!$B$2:$CB$2,0)
),
"")
)</f>
        <v>0</v>
      </c>
      <c r="H3138">
        <f t="shared" si="144"/>
        <v>0</v>
      </c>
      <c r="I3138" t="str">
        <f t="shared" si="145"/>
        <v/>
      </c>
      <c r="J3138">
        <f xml:space="preserve">
_xlfn.SWITCH(E3138,
"良好サイン",H3138*VLOOKUP(F3138,参照用!$P$2:$Q$55,2,0),
"注意サイン",H3138*VLOOKUP(F3138,参照用!$P$2:$Q$55,2,0),
""
)</f>
        <v>0</v>
      </c>
      <c r="K3138" s="20">
        <f t="shared" si="146"/>
        <v>60</v>
      </c>
    </row>
    <row r="3139" spans="1:11" x14ac:dyDescent="0.2">
      <c r="A3139" s="8">
        <f>IF(INDEX(中間シート!B$1:B$149,QUOTIENT(ROW(A3139)-2, 参照用!$J$12) + 3,1)&gt;0,
INDEX(中間シート!B$1:B$149,QUOTIENT(ROW(A3139)-2, 参照用!$J$12) + 3,1),
"")</f>
        <v>46052</v>
      </c>
      <c r="B3139" s="8" t="str">
        <f>IF(INDEX(中間シート!D$1:D$149,QUOTIENT(ROW(B3139)-2, 参照用!$J$12) + 3,1)&gt;0,
INDEX(中間シート!D$1:D$149,QUOTIENT(ROW(B3139)-2, 参照用!$J$12) + 3,1),
"")</f>
        <v>夜</v>
      </c>
      <c r="C3139" s="8" t="str">
        <f>INDEX(中間シート!$A$1:$AZ$149,MATCH(A3139&amp;B3139,中間シート!$A$1:$A$149,0),MATCH(C$1,中間シート!$A$2:$AZ$2,0))</f>
        <v/>
      </c>
      <c r="D3139" s="8" t="str">
        <f>INDEX(中間シート!$A$1:$AZ$149,MATCH($A3139&amp;$B3139,中間シート!$A$1:$A$149,0),MATCH(D$1,中間シート!$A$2:$AZ$2,0))</f>
        <v/>
      </c>
      <c r="E3139" t="str">
        <f>IF(
A3139="","",
VLOOKUP(MOD(ROW(A3139)-2, 参照用!$J$12) + 1,参照用!$N$1:$P$50,2,0)
)</f>
        <v>悪化サイン</v>
      </c>
      <c r="F3139" t="str">
        <f xml:space="preserve">
IF(A3139="","",
VLOOKUP(MOD(ROW(A3139)-2, 参照用!$J$12) + 1,参照用!$N$1:$P$50,3,0)
)</f>
        <v>イライラ</v>
      </c>
      <c r="G3139">
        <f xml:space="preserve">
IF(A3139="","",
IFERROR(
INDEX(中間シート!$B:$CB,
MATCH(A3139&amp;B3139,中間シート!$A$1:$A$149,0),
MATCH(F3139,中間シート!$B$2:$CB$2,0)
),
"")
)</f>
        <v>0</v>
      </c>
      <c r="H3139">
        <f t="shared" ref="H3139:H3202" si="147">IFERROR(IF(VALUE(G3139)&gt;100,"",VALUE(G3139)),"")</f>
        <v>0</v>
      </c>
      <c r="I3139" t="str">
        <f t="shared" ref="I3139:I3202" si="148">IF(H3139="",G3139,"")</f>
        <v/>
      </c>
      <c r="J3139" t="str">
        <f xml:space="preserve">
_xlfn.SWITCH(E3139,
"良好サイン",H3139*VLOOKUP(F3139,参照用!$P$2:$Q$55,2,0),
"注意サイン",H3139*VLOOKUP(F3139,参照用!$P$2:$Q$55,2,0),
""
)</f>
        <v/>
      </c>
      <c r="K3139" s="20">
        <f t="shared" ref="K3139:K3202" si="149">IFERROR(IF(A3139="","",(60+SUMIFS($J$1:$J$3999,$A$1:$A$3999,A3139,$B$1:$B$3999,B3139)))
/
(1+SUMIFS(H:H,A:A,A3139,B:B,B3139,E:E,"悪化サイン")),"")</f>
        <v>60</v>
      </c>
    </row>
    <row r="3140" spans="1:11" x14ac:dyDescent="0.2">
      <c r="A3140" s="8">
        <f>IF(INDEX(中間シート!B$1:B$149,QUOTIENT(ROW(A3140)-2, 参照用!$J$12) + 3,1)&gt;0,
INDEX(中間シート!B$1:B$149,QUOTIENT(ROW(A3140)-2, 参照用!$J$12) + 3,1),
"")</f>
        <v>46052</v>
      </c>
      <c r="B3140" s="8" t="str">
        <f>IF(INDEX(中間シート!D$1:D$149,QUOTIENT(ROW(B3140)-2, 参照用!$J$12) + 3,1)&gt;0,
INDEX(中間シート!D$1:D$149,QUOTIENT(ROW(B3140)-2, 参照用!$J$12) + 3,1),
"")</f>
        <v>夜</v>
      </c>
      <c r="C3140" s="8" t="str">
        <f>INDEX(中間シート!$A$1:$AZ$149,MATCH(A3140&amp;B3140,中間シート!$A$1:$A$149,0),MATCH(C$1,中間シート!$A$2:$AZ$2,0))</f>
        <v/>
      </c>
      <c r="D3140" s="8" t="str">
        <f>INDEX(中間シート!$A$1:$AZ$149,MATCH($A3140&amp;$B3140,中間シート!$A$1:$A$149,0),MATCH(D$1,中間シート!$A$2:$AZ$2,0))</f>
        <v/>
      </c>
      <c r="E3140" t="str">
        <f>IF(
A3140="","",
VLOOKUP(MOD(ROW(A3140)-2, 参照用!$J$12) + 1,参照用!$N$1:$P$50,2,0)
)</f>
        <v>悪化サイン</v>
      </c>
      <c r="F3140" t="str">
        <f xml:space="preserve">
IF(A3140="","",
VLOOKUP(MOD(ROW(A3140)-2, 参照用!$J$12) + 1,参照用!$N$1:$P$50,3,0)
)</f>
        <v>恐怖心</v>
      </c>
      <c r="G3140">
        <f xml:space="preserve">
IF(A3140="","",
IFERROR(
INDEX(中間シート!$B:$CB,
MATCH(A3140&amp;B3140,中間シート!$A$1:$A$149,0),
MATCH(F3140,中間シート!$B$2:$CB$2,0)
),
"")
)</f>
        <v>0</v>
      </c>
      <c r="H3140">
        <f t="shared" si="147"/>
        <v>0</v>
      </c>
      <c r="I3140" t="str">
        <f t="shared" si="148"/>
        <v/>
      </c>
      <c r="J3140" t="str">
        <f xml:space="preserve">
_xlfn.SWITCH(E3140,
"良好サイン",H3140*VLOOKUP(F3140,参照用!$P$2:$Q$55,2,0),
"注意サイン",H3140*VLOOKUP(F3140,参照用!$P$2:$Q$55,2,0),
""
)</f>
        <v/>
      </c>
      <c r="K3140" s="20">
        <f t="shared" si="149"/>
        <v>60</v>
      </c>
    </row>
    <row r="3141" spans="1:11" x14ac:dyDescent="0.2">
      <c r="A3141" s="8">
        <f>IF(INDEX(中間シート!B$1:B$149,QUOTIENT(ROW(A3141)-2, 参照用!$J$12) + 3,1)&gt;0,
INDEX(中間シート!B$1:B$149,QUOTIENT(ROW(A3141)-2, 参照用!$J$12) + 3,1),
"")</f>
        <v>46052</v>
      </c>
      <c r="B3141" s="8" t="str">
        <f>IF(INDEX(中間シート!D$1:D$149,QUOTIENT(ROW(B3141)-2, 参照用!$J$12) + 3,1)&gt;0,
INDEX(中間シート!D$1:D$149,QUOTIENT(ROW(B3141)-2, 参照用!$J$12) + 3,1),
"")</f>
        <v>夜</v>
      </c>
      <c r="C3141" s="8" t="str">
        <f>INDEX(中間シート!$A$1:$AZ$149,MATCH(A3141&amp;B3141,中間シート!$A$1:$A$149,0),MATCH(C$1,中間シート!$A$2:$AZ$2,0))</f>
        <v/>
      </c>
      <c r="D3141" s="8" t="str">
        <f>INDEX(中間シート!$A$1:$AZ$149,MATCH($A3141&amp;$B3141,中間シート!$A$1:$A$149,0),MATCH(D$1,中間シート!$A$2:$AZ$2,0))</f>
        <v/>
      </c>
      <c r="E3141" t="str">
        <f>IF(
A3141="","",
VLOOKUP(MOD(ROW(A3141)-2, 参照用!$J$12) + 1,参照用!$N$1:$P$50,2,0)
)</f>
        <v>悪化サイン</v>
      </c>
      <c r="F3141" t="str">
        <f xml:space="preserve">
IF(A3141="","",
VLOOKUP(MOD(ROW(A3141)-2, 参照用!$J$12) + 1,参照用!$N$1:$P$50,3,0)
)</f>
        <v>外出不可</v>
      </c>
      <c r="G3141">
        <f xml:space="preserve">
IF(A3141="","",
IFERROR(
INDEX(中間シート!$B:$CB,
MATCH(A3141&amp;B3141,中間シート!$A$1:$A$149,0),
MATCH(F3141,中間シート!$B$2:$CB$2,0)
),
"")
)</f>
        <v>0</v>
      </c>
      <c r="H3141">
        <f t="shared" si="147"/>
        <v>0</v>
      </c>
      <c r="I3141" t="str">
        <f t="shared" si="148"/>
        <v/>
      </c>
      <c r="J3141" t="str">
        <f xml:space="preserve">
_xlfn.SWITCH(E3141,
"良好サイン",H3141*VLOOKUP(F3141,参照用!$P$2:$Q$55,2,0),
"注意サイン",H3141*VLOOKUP(F3141,参照用!$P$2:$Q$55,2,0),
""
)</f>
        <v/>
      </c>
      <c r="K3141" s="20">
        <f t="shared" si="149"/>
        <v>60</v>
      </c>
    </row>
    <row r="3142" spans="1:11" x14ac:dyDescent="0.2">
      <c r="A3142" s="8">
        <f>IF(INDEX(中間シート!B$1:B$149,QUOTIENT(ROW(A3142)-2, 参照用!$J$12) + 3,1)&gt;0,
INDEX(中間シート!B$1:B$149,QUOTIENT(ROW(A3142)-2, 参照用!$J$12) + 3,1),
"")</f>
        <v>46052</v>
      </c>
      <c r="B3142" s="8" t="str">
        <f>IF(INDEX(中間シート!D$1:D$149,QUOTIENT(ROW(B3142)-2, 参照用!$J$12) + 3,1)&gt;0,
INDEX(中間シート!D$1:D$149,QUOTIENT(ROW(B3142)-2, 参照用!$J$12) + 3,1),
"")</f>
        <v>夜</v>
      </c>
      <c r="C3142" s="8" t="str">
        <f>INDEX(中間シート!$A$1:$AZ$149,MATCH(A3142&amp;B3142,中間シート!$A$1:$A$149,0),MATCH(C$1,中間シート!$A$2:$AZ$2,0))</f>
        <v/>
      </c>
      <c r="D3142" s="8" t="str">
        <f>INDEX(中間シート!$A$1:$AZ$149,MATCH($A3142&amp;$B3142,中間シート!$A$1:$A$149,0),MATCH(D$1,中間シート!$A$2:$AZ$2,0))</f>
        <v/>
      </c>
      <c r="E3142" t="str">
        <f>IF(
A3142="","",
VLOOKUP(MOD(ROW(A3142)-2, 参照用!$J$12) + 1,参照用!$N$1:$P$50,2,0)
)</f>
        <v>悪化サイン</v>
      </c>
      <c r="F3142" t="str">
        <f xml:space="preserve">
IF(A3142="","",
VLOOKUP(MOD(ROW(A3142)-2, 参照用!$J$12) + 1,参照用!$N$1:$P$50,3,0)
)</f>
        <v>思考不能</v>
      </c>
      <c r="G3142">
        <f xml:space="preserve">
IF(A3142="","",
IFERROR(
INDEX(中間シート!$B:$CB,
MATCH(A3142&amp;B3142,中間シート!$A$1:$A$149,0),
MATCH(F3142,中間シート!$B$2:$CB$2,0)
),
"")
)</f>
        <v>0</v>
      </c>
      <c r="H3142">
        <f t="shared" si="147"/>
        <v>0</v>
      </c>
      <c r="I3142" t="str">
        <f t="shared" si="148"/>
        <v/>
      </c>
      <c r="J3142" t="str">
        <f xml:space="preserve">
_xlfn.SWITCH(E3142,
"良好サイン",H3142*VLOOKUP(F3142,参照用!$P$2:$Q$55,2,0),
"注意サイン",H3142*VLOOKUP(F3142,参照用!$P$2:$Q$55,2,0),
""
)</f>
        <v/>
      </c>
      <c r="K3142" s="20">
        <f t="shared" si="149"/>
        <v>60</v>
      </c>
    </row>
    <row r="3143" spans="1:11" x14ac:dyDescent="0.2">
      <c r="A3143" s="8">
        <f>IF(INDEX(中間シート!B$1:B$149,QUOTIENT(ROW(A3143)-2, 参照用!$J$12) + 3,1)&gt;0,
INDEX(中間シート!B$1:B$149,QUOTIENT(ROW(A3143)-2, 参照用!$J$12) + 3,1),
"")</f>
        <v>46052</v>
      </c>
      <c r="B3143" s="8" t="str">
        <f>IF(INDEX(中間シート!D$1:D$149,QUOTIENT(ROW(B3143)-2, 参照用!$J$12) + 3,1)&gt;0,
INDEX(中間シート!D$1:D$149,QUOTIENT(ROW(B3143)-2, 参照用!$J$12) + 3,1),
"")</f>
        <v>夜</v>
      </c>
      <c r="C3143" s="8" t="str">
        <f>INDEX(中間シート!$A$1:$AZ$149,MATCH(A3143&amp;B3143,中間シート!$A$1:$A$149,0),MATCH(C$1,中間シート!$A$2:$AZ$2,0))</f>
        <v/>
      </c>
      <c r="D3143" s="8" t="str">
        <f>INDEX(中間シート!$A$1:$AZ$149,MATCH($A3143&amp;$B3143,中間シート!$A$1:$A$149,0),MATCH(D$1,中間シート!$A$2:$AZ$2,0))</f>
        <v/>
      </c>
      <c r="E3143" t="str">
        <f>IF(
A3143="","",
VLOOKUP(MOD(ROW(A3143)-2, 参照用!$J$12) + 1,参照用!$N$1:$P$50,2,0)
)</f>
        <v>悪化サイン</v>
      </c>
      <c r="F3143" t="str">
        <f xml:space="preserve">
IF(A3143="","",
VLOOKUP(MOD(ROW(A3143)-2, 参照用!$J$12) + 1,参照用!$N$1:$P$50,3,0)
)</f>
        <v>人間不信</v>
      </c>
      <c r="G3143">
        <f xml:space="preserve">
IF(A3143="","",
IFERROR(
INDEX(中間シート!$B:$CB,
MATCH(A3143&amp;B3143,中間シート!$A$1:$A$149,0),
MATCH(F3143,中間シート!$B$2:$CB$2,0)
),
"")
)</f>
        <v>0</v>
      </c>
      <c r="H3143">
        <f t="shared" si="147"/>
        <v>0</v>
      </c>
      <c r="I3143" t="str">
        <f t="shared" si="148"/>
        <v/>
      </c>
      <c r="J3143" t="str">
        <f xml:space="preserve">
_xlfn.SWITCH(E3143,
"良好サイン",H3143*VLOOKUP(F3143,参照用!$P$2:$Q$55,2,0),
"注意サイン",H3143*VLOOKUP(F3143,参照用!$P$2:$Q$55,2,0),
""
)</f>
        <v/>
      </c>
      <c r="K3143" s="20">
        <f t="shared" si="149"/>
        <v>60</v>
      </c>
    </row>
    <row r="3144" spans="1:11" x14ac:dyDescent="0.2">
      <c r="A3144" s="8">
        <f>IF(INDEX(中間シート!B$1:B$149,QUOTIENT(ROW(A3144)-2, 参照用!$J$12) + 3,1)&gt;0,
INDEX(中間シート!B$1:B$149,QUOTIENT(ROW(A3144)-2, 参照用!$J$12) + 3,1),
"")</f>
        <v>46052</v>
      </c>
      <c r="B3144" s="8" t="str">
        <f>IF(INDEX(中間シート!D$1:D$149,QUOTIENT(ROW(B3144)-2, 参照用!$J$12) + 3,1)&gt;0,
INDEX(中間シート!D$1:D$149,QUOTIENT(ROW(B3144)-2, 参照用!$J$12) + 3,1),
"")</f>
        <v>夜</v>
      </c>
      <c r="C3144" s="8" t="str">
        <f>INDEX(中間シート!$A$1:$AZ$149,MATCH(A3144&amp;B3144,中間シート!$A$1:$A$149,0),MATCH(C$1,中間シート!$A$2:$AZ$2,0))</f>
        <v/>
      </c>
      <c r="D3144" s="8" t="str">
        <f>INDEX(中間シート!$A$1:$AZ$149,MATCH($A3144&amp;$B3144,中間シート!$A$1:$A$149,0),MATCH(D$1,中間シート!$A$2:$AZ$2,0))</f>
        <v/>
      </c>
      <c r="E3144" t="str">
        <f>IF(
A3144="","",
VLOOKUP(MOD(ROW(A3144)-2, 参照用!$J$12) + 1,参照用!$N$1:$P$50,2,0)
)</f>
        <v>悪化サイン</v>
      </c>
      <c r="F3144" t="str">
        <f xml:space="preserve">
IF(A3144="","",
VLOOKUP(MOD(ROW(A3144)-2, 参照用!$J$12) + 1,参照用!$N$1:$P$50,3,0)
)</f>
        <v>破壊衝動</v>
      </c>
      <c r="G3144">
        <f xml:space="preserve">
IF(A3144="","",
IFERROR(
INDEX(中間シート!$B:$CB,
MATCH(A3144&amp;B3144,中間シート!$A$1:$A$149,0),
MATCH(F3144,中間シート!$B$2:$CB$2,0)
),
"")
)</f>
        <v>0</v>
      </c>
      <c r="H3144">
        <f t="shared" si="147"/>
        <v>0</v>
      </c>
      <c r="I3144" t="str">
        <f t="shared" si="148"/>
        <v/>
      </c>
      <c r="J3144" t="str">
        <f xml:space="preserve">
_xlfn.SWITCH(E3144,
"良好サイン",H3144*VLOOKUP(F3144,参照用!$P$2:$Q$55,2,0),
"注意サイン",H3144*VLOOKUP(F3144,参照用!$P$2:$Q$55,2,0),
""
)</f>
        <v/>
      </c>
      <c r="K3144" s="20">
        <f t="shared" si="149"/>
        <v>60</v>
      </c>
    </row>
    <row r="3145" spans="1:11" x14ac:dyDescent="0.2">
      <c r="A3145" s="8">
        <f>IF(INDEX(中間シート!B$1:B$149,QUOTIENT(ROW(A3145)-2, 参照用!$J$12) + 3,1)&gt;0,
INDEX(中間シート!B$1:B$149,QUOTIENT(ROW(A3145)-2, 参照用!$J$12) + 3,1),
"")</f>
        <v>46052</v>
      </c>
      <c r="B3145" s="8" t="str">
        <f>IF(INDEX(中間シート!D$1:D$149,QUOTIENT(ROW(B3145)-2, 参照用!$J$12) + 3,1)&gt;0,
INDEX(中間シート!D$1:D$149,QUOTIENT(ROW(B3145)-2, 参照用!$J$12) + 3,1),
"")</f>
        <v>夜</v>
      </c>
      <c r="C3145" s="8" t="str">
        <f>INDEX(中間シート!$A$1:$AZ$149,MATCH(A3145&amp;B3145,中間シート!$A$1:$A$149,0),MATCH(C$1,中間シート!$A$2:$AZ$2,0))</f>
        <v/>
      </c>
      <c r="D3145" s="8" t="str">
        <f>INDEX(中間シート!$A$1:$AZ$149,MATCH($A3145&amp;$B3145,中間シート!$A$1:$A$149,0),MATCH(D$1,中間シート!$A$2:$AZ$2,0))</f>
        <v/>
      </c>
      <c r="E3145" t="str">
        <f>IF(
A3145="","",
VLOOKUP(MOD(ROW(A3145)-2, 参照用!$J$12) + 1,参照用!$N$1:$P$50,2,0)
)</f>
        <v>リカバリー</v>
      </c>
      <c r="F3145" t="str">
        <f xml:space="preserve">
IF(A3145="","",
VLOOKUP(MOD(ROW(A3145)-2, 参照用!$J$12) + 1,参照用!$N$1:$P$50,3,0)
)</f>
        <v>ストレッチ</v>
      </c>
      <c r="G3145">
        <f xml:space="preserve">
IF(A3145="","",
IFERROR(
INDEX(中間シート!$B:$CB,
MATCH(A3145&amp;B3145,中間シート!$A$1:$A$149,0),
MATCH(F3145,中間シート!$B$2:$CB$2,0)
),
"")
)</f>
        <v>0</v>
      </c>
      <c r="H3145">
        <f t="shared" si="147"/>
        <v>0</v>
      </c>
      <c r="I3145" t="str">
        <f t="shared" si="148"/>
        <v/>
      </c>
      <c r="J3145" t="str">
        <f xml:space="preserve">
_xlfn.SWITCH(E3145,
"良好サイン",H3145*VLOOKUP(F3145,参照用!$P$2:$Q$55,2,0),
"注意サイン",H3145*VLOOKUP(F3145,参照用!$P$2:$Q$55,2,0),
""
)</f>
        <v/>
      </c>
      <c r="K3145" s="20">
        <f t="shared" si="149"/>
        <v>60</v>
      </c>
    </row>
    <row r="3146" spans="1:11" x14ac:dyDescent="0.2">
      <c r="A3146" s="8">
        <f>IF(INDEX(中間シート!B$1:B$149,QUOTIENT(ROW(A3146)-2, 参照用!$J$12) + 3,1)&gt;0,
INDEX(中間シート!B$1:B$149,QUOTIENT(ROW(A3146)-2, 参照用!$J$12) + 3,1),
"")</f>
        <v>46052</v>
      </c>
      <c r="B3146" s="8" t="str">
        <f>IF(INDEX(中間シート!D$1:D$149,QUOTIENT(ROW(B3146)-2, 参照用!$J$12) + 3,1)&gt;0,
INDEX(中間シート!D$1:D$149,QUOTIENT(ROW(B3146)-2, 参照用!$J$12) + 3,1),
"")</f>
        <v>夜</v>
      </c>
      <c r="C3146" s="8" t="str">
        <f>INDEX(中間シート!$A$1:$AZ$149,MATCH(A3146&amp;B3146,中間シート!$A$1:$A$149,0),MATCH(C$1,中間シート!$A$2:$AZ$2,0))</f>
        <v/>
      </c>
      <c r="D3146" s="8" t="str">
        <f>INDEX(中間シート!$A$1:$AZ$149,MATCH($A3146&amp;$B3146,中間シート!$A$1:$A$149,0),MATCH(D$1,中間シート!$A$2:$AZ$2,0))</f>
        <v/>
      </c>
      <c r="E3146" t="str">
        <f>IF(
A3146="","",
VLOOKUP(MOD(ROW(A3146)-2, 参照用!$J$12) + 1,参照用!$N$1:$P$50,2,0)
)</f>
        <v>リカバリー</v>
      </c>
      <c r="F3146" t="str">
        <f xml:space="preserve">
IF(A3146="","",
VLOOKUP(MOD(ROW(A3146)-2, 参照用!$J$12) + 1,参照用!$N$1:$P$50,3,0)
)</f>
        <v>仮眠</v>
      </c>
      <c r="G3146">
        <f xml:space="preserve">
IF(A3146="","",
IFERROR(
INDEX(中間シート!$B:$CB,
MATCH(A3146&amp;B3146,中間シート!$A$1:$A$149,0),
MATCH(F3146,中間シート!$B$2:$CB$2,0)
),
"")
)</f>
        <v>0</v>
      </c>
      <c r="H3146">
        <f t="shared" si="147"/>
        <v>0</v>
      </c>
      <c r="I3146" t="str">
        <f t="shared" si="148"/>
        <v/>
      </c>
      <c r="J3146" t="str">
        <f xml:space="preserve">
_xlfn.SWITCH(E3146,
"良好サイン",H3146*VLOOKUP(F3146,参照用!$P$2:$Q$55,2,0),
"注意サイン",H3146*VLOOKUP(F3146,参照用!$P$2:$Q$55,2,0),
""
)</f>
        <v/>
      </c>
      <c r="K3146" s="20">
        <f t="shared" si="149"/>
        <v>60</v>
      </c>
    </row>
    <row r="3147" spans="1:11" x14ac:dyDescent="0.2">
      <c r="A3147" s="8">
        <f>IF(INDEX(中間シート!B$1:B$149,QUOTIENT(ROW(A3147)-2, 参照用!$J$12) + 3,1)&gt;0,
INDEX(中間シート!B$1:B$149,QUOTIENT(ROW(A3147)-2, 参照用!$J$12) + 3,1),
"")</f>
        <v>46052</v>
      </c>
      <c r="B3147" s="8" t="str">
        <f>IF(INDEX(中間シート!D$1:D$149,QUOTIENT(ROW(B3147)-2, 参照用!$J$12) + 3,1)&gt;0,
INDEX(中間シート!D$1:D$149,QUOTIENT(ROW(B3147)-2, 参照用!$J$12) + 3,1),
"")</f>
        <v>夜</v>
      </c>
      <c r="C3147" s="8" t="str">
        <f>INDEX(中間シート!$A$1:$AZ$149,MATCH(A3147&amp;B3147,中間シート!$A$1:$A$149,0),MATCH(C$1,中間シート!$A$2:$AZ$2,0))</f>
        <v/>
      </c>
      <c r="D3147" s="8" t="str">
        <f>INDEX(中間シート!$A$1:$AZ$149,MATCH($A3147&amp;$B3147,中間シート!$A$1:$A$149,0),MATCH(D$1,中間シート!$A$2:$AZ$2,0))</f>
        <v/>
      </c>
      <c r="E3147" t="str">
        <f>IF(
A3147="","",
VLOOKUP(MOD(ROW(A3147)-2, 参照用!$J$12) + 1,参照用!$N$1:$P$50,2,0)
)</f>
        <v>リカバリー</v>
      </c>
      <c r="F3147" t="str">
        <f xml:space="preserve">
IF(A3147="","",
VLOOKUP(MOD(ROW(A3147)-2, 参照用!$J$12) + 1,参照用!$N$1:$P$50,3,0)
)</f>
        <v>音楽</v>
      </c>
      <c r="G3147">
        <f xml:space="preserve">
IF(A3147="","",
IFERROR(
INDEX(中間シート!$B:$CB,
MATCH(A3147&amp;B3147,中間シート!$A$1:$A$149,0),
MATCH(F3147,中間シート!$B$2:$CB$2,0)
),
"")
)</f>
        <v>0</v>
      </c>
      <c r="H3147">
        <f t="shared" si="147"/>
        <v>0</v>
      </c>
      <c r="I3147" t="str">
        <f t="shared" si="148"/>
        <v/>
      </c>
      <c r="J3147" t="str">
        <f xml:space="preserve">
_xlfn.SWITCH(E3147,
"良好サイン",H3147*VLOOKUP(F3147,参照用!$P$2:$Q$55,2,0),
"注意サイン",H3147*VLOOKUP(F3147,参照用!$P$2:$Q$55,2,0),
""
)</f>
        <v/>
      </c>
      <c r="K3147" s="20">
        <f t="shared" si="149"/>
        <v>60</v>
      </c>
    </row>
    <row r="3148" spans="1:11" x14ac:dyDescent="0.2">
      <c r="A3148" s="8">
        <f>IF(INDEX(中間シート!B$1:B$149,QUOTIENT(ROW(A3148)-2, 参照用!$J$12) + 3,1)&gt;0,
INDEX(中間シート!B$1:B$149,QUOTIENT(ROW(A3148)-2, 参照用!$J$12) + 3,1),
"")</f>
        <v>46052</v>
      </c>
      <c r="B3148" s="8" t="str">
        <f>IF(INDEX(中間シート!D$1:D$149,QUOTIENT(ROW(B3148)-2, 参照用!$J$12) + 3,1)&gt;0,
INDEX(中間シート!D$1:D$149,QUOTIENT(ROW(B3148)-2, 参照用!$J$12) + 3,1),
"")</f>
        <v>夜</v>
      </c>
      <c r="C3148" s="8" t="str">
        <f>INDEX(中間シート!$A$1:$AZ$149,MATCH(A3148&amp;B3148,中間シート!$A$1:$A$149,0),MATCH(C$1,中間シート!$A$2:$AZ$2,0))</f>
        <v/>
      </c>
      <c r="D3148" s="8" t="str">
        <f>INDEX(中間シート!$A$1:$AZ$149,MATCH($A3148&amp;$B3148,中間シート!$A$1:$A$149,0),MATCH(D$1,中間シート!$A$2:$AZ$2,0))</f>
        <v/>
      </c>
      <c r="E3148" t="str">
        <f>IF(
A3148="","",
VLOOKUP(MOD(ROW(A3148)-2, 参照用!$J$12) + 1,参照用!$N$1:$P$50,2,0)
)</f>
        <v>リカバリー</v>
      </c>
      <c r="F3148" t="str">
        <f xml:space="preserve">
IF(A3148="","",
VLOOKUP(MOD(ROW(A3148)-2, 参照用!$J$12) + 1,参照用!$N$1:$P$50,3,0)
)</f>
        <v>頓服</v>
      </c>
      <c r="G3148">
        <f xml:space="preserve">
IF(A3148="","",
IFERROR(
INDEX(中間シート!$B:$CB,
MATCH(A3148&amp;B3148,中間シート!$A$1:$A$149,0),
MATCH(F3148,中間シート!$B$2:$CB$2,0)
),
"")
)</f>
        <v>0</v>
      </c>
      <c r="H3148">
        <f t="shared" si="147"/>
        <v>0</v>
      </c>
      <c r="I3148" t="str">
        <f t="shared" si="148"/>
        <v/>
      </c>
      <c r="J3148" t="str">
        <f xml:space="preserve">
_xlfn.SWITCH(E3148,
"良好サイン",H3148*VLOOKUP(F3148,参照用!$P$2:$Q$55,2,0),
"注意サイン",H3148*VLOOKUP(F3148,参照用!$P$2:$Q$55,2,0),
""
)</f>
        <v/>
      </c>
      <c r="K3148" s="20">
        <f t="shared" si="149"/>
        <v>60</v>
      </c>
    </row>
    <row r="3149" spans="1:11" x14ac:dyDescent="0.2">
      <c r="A3149" s="8">
        <f>IF(INDEX(中間シート!B$1:B$149,QUOTIENT(ROW(A3149)-2, 参照用!$J$12) + 3,1)&gt;0,
INDEX(中間シート!B$1:B$149,QUOTIENT(ROW(A3149)-2, 参照用!$J$12) + 3,1),
"")</f>
        <v>46052</v>
      </c>
      <c r="B3149" s="8" t="str">
        <f>IF(INDEX(中間シート!D$1:D$149,QUOTIENT(ROW(B3149)-2, 参照用!$J$12) + 3,1)&gt;0,
INDEX(中間シート!D$1:D$149,QUOTIENT(ROW(B3149)-2, 参照用!$J$12) + 3,1),
"")</f>
        <v>夜</v>
      </c>
      <c r="C3149" s="8" t="str">
        <f>INDEX(中間シート!$A$1:$AZ$149,MATCH(A3149&amp;B3149,中間シート!$A$1:$A$149,0),MATCH(C$1,中間シート!$A$2:$AZ$2,0))</f>
        <v/>
      </c>
      <c r="D3149" s="8" t="str">
        <f>INDEX(中間シート!$A$1:$AZ$149,MATCH($A3149&amp;$B3149,中間シート!$A$1:$A$149,0),MATCH(D$1,中間シート!$A$2:$AZ$2,0))</f>
        <v/>
      </c>
      <c r="E3149" t="str">
        <f>IF(
A3149="","",
VLOOKUP(MOD(ROW(A3149)-2, 参照用!$J$12) + 1,参照用!$N$1:$P$50,2,0)
)</f>
        <v>リカバリー</v>
      </c>
      <c r="F3149" t="str">
        <f xml:space="preserve">
IF(A3149="","",
VLOOKUP(MOD(ROW(A3149)-2, 参照用!$J$12) + 1,参照用!$N$1:$P$50,3,0)
)</f>
        <v>散歩</v>
      </c>
      <c r="G3149">
        <f xml:space="preserve">
IF(A3149="","",
IFERROR(
INDEX(中間シート!$B:$CB,
MATCH(A3149&amp;B3149,中間シート!$A$1:$A$149,0),
MATCH(F3149,中間シート!$B$2:$CB$2,0)
),
"")
)</f>
        <v>0</v>
      </c>
      <c r="H3149">
        <f t="shared" si="147"/>
        <v>0</v>
      </c>
      <c r="I3149" t="str">
        <f t="shared" si="148"/>
        <v/>
      </c>
      <c r="J3149" t="str">
        <f xml:space="preserve">
_xlfn.SWITCH(E3149,
"良好サイン",H3149*VLOOKUP(F3149,参照用!$P$2:$Q$55,2,0),
"注意サイン",H3149*VLOOKUP(F3149,参照用!$P$2:$Q$55,2,0),
""
)</f>
        <v/>
      </c>
      <c r="K3149" s="20">
        <f t="shared" si="149"/>
        <v>60</v>
      </c>
    </row>
    <row r="3150" spans="1:11" x14ac:dyDescent="0.2">
      <c r="A3150" s="8">
        <f>IF(INDEX(中間シート!B$1:B$149,QUOTIENT(ROW(A3150)-2, 参照用!$J$12) + 3,1)&gt;0,
INDEX(中間シート!B$1:B$149,QUOTIENT(ROW(A3150)-2, 参照用!$J$12) + 3,1),
"")</f>
        <v>46052</v>
      </c>
      <c r="B3150" s="8" t="str">
        <f>IF(INDEX(中間シート!D$1:D$149,QUOTIENT(ROW(B3150)-2, 参照用!$J$12) + 3,1)&gt;0,
INDEX(中間シート!D$1:D$149,QUOTIENT(ROW(B3150)-2, 参照用!$J$12) + 3,1),
"")</f>
        <v>夜</v>
      </c>
      <c r="C3150" s="8" t="str">
        <f>INDEX(中間シート!$A$1:$AZ$149,MATCH(A3150&amp;B3150,中間シート!$A$1:$A$149,0),MATCH(C$1,中間シート!$A$2:$AZ$2,0))</f>
        <v/>
      </c>
      <c r="D3150" s="8" t="str">
        <f>INDEX(中間シート!$A$1:$AZ$149,MATCH($A3150&amp;$B3150,中間シート!$A$1:$A$149,0),MATCH(D$1,中間シート!$A$2:$AZ$2,0))</f>
        <v/>
      </c>
      <c r="E3150" t="str">
        <f>IF(
A3150="","",
VLOOKUP(MOD(ROW(A3150)-2, 参照用!$J$12) + 1,参照用!$N$1:$P$50,2,0)
)</f>
        <v>服薬</v>
      </c>
      <c r="F3150" t="str">
        <f xml:space="preserve">
IF(A3150="","",
VLOOKUP(MOD(ROW(A3150)-2, 参照用!$J$12) + 1,参照用!$N$1:$P$50,3,0)
)</f>
        <v>いつもの薬</v>
      </c>
      <c r="G3150">
        <f xml:space="preserve">
IF(A3150="","",
IFERROR(
INDEX(中間シート!$B:$CB,
MATCH(A3150&amp;B3150,中間シート!$A$1:$A$149,0),
MATCH(F3150,中間シート!$B$2:$CB$2,0)
),
"")
)</f>
        <v>0</v>
      </c>
      <c r="H3150">
        <f t="shared" si="147"/>
        <v>0</v>
      </c>
      <c r="I3150" t="str">
        <f t="shared" si="148"/>
        <v/>
      </c>
      <c r="J3150" t="str">
        <f xml:space="preserve">
_xlfn.SWITCH(E3150,
"良好サイン",H3150*VLOOKUP(F3150,参照用!$P$2:$Q$55,2,0),
"注意サイン",H3150*VLOOKUP(F3150,参照用!$P$2:$Q$55,2,0),
""
)</f>
        <v/>
      </c>
      <c r="K3150" s="20">
        <f t="shared" si="149"/>
        <v>60</v>
      </c>
    </row>
    <row r="3151" spans="1:11" x14ac:dyDescent="0.2">
      <c r="A3151" s="8">
        <f>IF(INDEX(中間シート!B$1:B$149,QUOTIENT(ROW(A3151)-2, 参照用!$J$12) + 3,1)&gt;0,
INDEX(中間シート!B$1:B$149,QUOTIENT(ROW(A3151)-2, 参照用!$J$12) + 3,1),
"")</f>
        <v>46052</v>
      </c>
      <c r="B3151" s="8" t="str">
        <f>IF(INDEX(中間シート!D$1:D$149,QUOTIENT(ROW(B3151)-2, 参照用!$J$12) + 3,1)&gt;0,
INDEX(中間シート!D$1:D$149,QUOTIENT(ROW(B3151)-2, 参照用!$J$12) + 3,1),
"")</f>
        <v>夜</v>
      </c>
      <c r="C3151" s="8" t="str">
        <f>INDEX(中間シート!$A$1:$AZ$149,MATCH(A3151&amp;B3151,中間シート!$A$1:$A$149,0),MATCH(C$1,中間シート!$A$2:$AZ$2,0))</f>
        <v/>
      </c>
      <c r="D3151" s="8" t="str">
        <f>INDEX(中間シート!$A$1:$AZ$149,MATCH($A3151&amp;$B3151,中間シート!$A$1:$A$149,0),MATCH(D$1,中間シート!$A$2:$AZ$2,0))</f>
        <v/>
      </c>
      <c r="E3151" t="str">
        <f>IF(
A3151="","",
VLOOKUP(MOD(ROW(A3151)-2, 参照用!$J$12) + 1,参照用!$N$1:$P$50,2,0)
)</f>
        <v>備考</v>
      </c>
      <c r="F3151" t="str">
        <f xml:space="preserve">
IF(A3151="","",
VLOOKUP(MOD(ROW(A3151)-2, 参照用!$J$12) + 1,参照用!$N$1:$P$50,3,0)
)</f>
        <v>コメント</v>
      </c>
      <c r="G3151" t="str">
        <f xml:space="preserve">
IF(A3151="","",
IFERROR(
INDEX(中間シート!$B:$CB,
MATCH(A3151&amp;B3151,中間シート!$A$1:$A$149,0),
MATCH(F3151,中間シート!$B$2:$CB$2,0)
),
"")
)</f>
        <v/>
      </c>
      <c r="H3151" t="str">
        <f t="shared" si="147"/>
        <v/>
      </c>
      <c r="I3151" t="str">
        <f t="shared" si="148"/>
        <v/>
      </c>
      <c r="J3151" t="str">
        <f xml:space="preserve">
_xlfn.SWITCH(E3151,
"良好サイン",H3151*VLOOKUP(F3151,参照用!$P$2:$Q$55,2,0),
"注意サイン",H3151*VLOOKUP(F3151,参照用!$P$2:$Q$55,2,0),
""
)</f>
        <v/>
      </c>
      <c r="K3151" s="20">
        <f t="shared" si="149"/>
        <v>60</v>
      </c>
    </row>
    <row r="3152" spans="1:11" x14ac:dyDescent="0.2">
      <c r="A3152" s="8">
        <f>IF(INDEX(中間シート!B$1:B$149,QUOTIENT(ROW(A3152)-2, 参照用!$J$12) + 3,1)&gt;0,
INDEX(中間シート!B$1:B$149,QUOTIENT(ROW(A3152)-2, 参照用!$J$12) + 3,1),
"")</f>
        <v>46053</v>
      </c>
      <c r="B3152" s="8" t="str">
        <f>IF(INDEX(中間シート!D$1:D$149,QUOTIENT(ROW(B3152)-2, 参照用!$J$12) + 3,1)&gt;0,
INDEX(中間シート!D$1:D$149,QUOTIENT(ROW(B3152)-2, 参照用!$J$12) + 3,1),
"")</f>
        <v>朝</v>
      </c>
      <c r="C3152" s="8" t="str">
        <f>INDEX(中間シート!$A$1:$AZ$149,MATCH(A3152&amp;B3152,中間シート!$A$1:$A$149,0),MATCH(C$1,中間シート!$A$2:$AZ$2,0))</f>
        <v/>
      </c>
      <c r="D3152" s="8" t="str">
        <f>INDEX(中間シート!$A$1:$AZ$149,MATCH($A3152&amp;$B3152,中間シート!$A$1:$A$149,0),MATCH(D$1,中間シート!$A$2:$AZ$2,0))</f>
        <v/>
      </c>
      <c r="E3152" t="str">
        <f>IF(
A3152="","",
VLOOKUP(MOD(ROW(A3152)-2, 参照用!$J$12) + 1,参照用!$N$1:$P$50,2,0)
)</f>
        <v>日付</v>
      </c>
      <c r="F3152" t="str">
        <f xml:space="preserve">
IF(A3152="","",
VLOOKUP(MOD(ROW(A3152)-2, 参照用!$J$12) + 1,参照用!$N$1:$P$50,3,0)
)</f>
        <v>日付</v>
      </c>
      <c r="G3152">
        <f xml:space="preserve">
IF(A3152="","",
IFERROR(
INDEX(中間シート!$B:$CB,
MATCH(A3152&amp;B3152,中間シート!$A$1:$A$149,0),
MATCH(F3152,中間シート!$B$2:$CB$2,0)
),
"")
)</f>
        <v>46053</v>
      </c>
      <c r="H3152" t="str">
        <f t="shared" si="147"/>
        <v/>
      </c>
      <c r="I3152">
        <f t="shared" si="148"/>
        <v>46053</v>
      </c>
      <c r="J3152" t="str">
        <f xml:space="preserve">
_xlfn.SWITCH(E3152,
"良好サイン",H3152*VLOOKUP(F3152,参照用!$P$2:$Q$55,2,0),
"注意サイン",H3152*VLOOKUP(F3152,参照用!$P$2:$Q$55,2,0),
""
)</f>
        <v/>
      </c>
      <c r="K3152" s="20">
        <f t="shared" si="149"/>
        <v>60</v>
      </c>
    </row>
    <row r="3153" spans="1:11" x14ac:dyDescent="0.2">
      <c r="A3153" s="8">
        <f>IF(INDEX(中間シート!B$1:B$149,QUOTIENT(ROW(A3153)-2, 参照用!$J$12) + 3,1)&gt;0,
INDEX(中間シート!B$1:B$149,QUOTIENT(ROW(A3153)-2, 参照用!$J$12) + 3,1),
"")</f>
        <v>46053</v>
      </c>
      <c r="B3153" s="8" t="str">
        <f>IF(INDEX(中間シート!D$1:D$149,QUOTIENT(ROW(B3153)-2, 参照用!$J$12) + 3,1)&gt;0,
INDEX(中間シート!D$1:D$149,QUOTIENT(ROW(B3153)-2, 参照用!$J$12) + 3,1),
"")</f>
        <v>朝</v>
      </c>
      <c r="C3153" s="8" t="str">
        <f>INDEX(中間シート!$A$1:$AZ$149,MATCH(A3153&amp;B3153,中間シート!$A$1:$A$149,0),MATCH(C$1,中間シート!$A$2:$AZ$2,0))</f>
        <v/>
      </c>
      <c r="D3153" s="8" t="str">
        <f>INDEX(中間シート!$A$1:$AZ$149,MATCH($A3153&amp;$B3153,中間シート!$A$1:$A$149,0),MATCH(D$1,中間シート!$A$2:$AZ$2,0))</f>
        <v/>
      </c>
      <c r="E3153" t="str">
        <f>IF(
A3153="","",
VLOOKUP(MOD(ROW(A3153)-2, 参照用!$J$12) + 1,参照用!$N$1:$P$50,2,0)
)</f>
        <v>曜日</v>
      </c>
      <c r="F3153" t="str">
        <f xml:space="preserve">
IF(A3153="","",
VLOOKUP(MOD(ROW(A3153)-2, 参照用!$J$12) + 1,参照用!$N$1:$P$50,3,0)
)</f>
        <v>曜日</v>
      </c>
      <c r="G3153" t="str">
        <f xml:space="preserve">
IF(A3153="","",
IFERROR(
INDEX(中間シート!$B:$CB,
MATCH(A3153&amp;B3153,中間シート!$A$1:$A$149,0),
MATCH(F3153,中間シート!$B$2:$CB$2,0)
),
"")
)</f>
        <v>土</v>
      </c>
      <c r="H3153" t="str">
        <f t="shared" si="147"/>
        <v/>
      </c>
      <c r="I3153" t="str">
        <f t="shared" si="148"/>
        <v>土</v>
      </c>
      <c r="J3153" t="str">
        <f xml:space="preserve">
_xlfn.SWITCH(E3153,
"良好サイン",H3153*VLOOKUP(F3153,参照用!$P$2:$Q$55,2,0),
"注意サイン",H3153*VLOOKUP(F3153,参照用!$P$2:$Q$55,2,0),
""
)</f>
        <v/>
      </c>
      <c r="K3153" s="20">
        <f t="shared" si="149"/>
        <v>60</v>
      </c>
    </row>
    <row r="3154" spans="1:11" x14ac:dyDescent="0.2">
      <c r="A3154" s="8">
        <f>IF(INDEX(中間シート!B$1:B$149,QUOTIENT(ROW(A3154)-2, 参照用!$J$12) + 3,1)&gt;0,
INDEX(中間シート!B$1:B$149,QUOTIENT(ROW(A3154)-2, 参照用!$J$12) + 3,1),
"")</f>
        <v>46053</v>
      </c>
      <c r="B3154" s="8" t="str">
        <f>IF(INDEX(中間シート!D$1:D$149,QUOTIENT(ROW(B3154)-2, 参照用!$J$12) + 3,1)&gt;0,
INDEX(中間シート!D$1:D$149,QUOTIENT(ROW(B3154)-2, 参照用!$J$12) + 3,1),
"")</f>
        <v>朝</v>
      </c>
      <c r="C3154" s="8" t="str">
        <f>INDEX(中間シート!$A$1:$AZ$149,MATCH(A3154&amp;B3154,中間シート!$A$1:$A$149,0),MATCH(C$1,中間シート!$A$2:$AZ$2,0))</f>
        <v/>
      </c>
      <c r="D3154" s="8" t="str">
        <f>INDEX(中間シート!$A$1:$AZ$149,MATCH($A3154&amp;$B3154,中間シート!$A$1:$A$149,0),MATCH(D$1,中間シート!$A$2:$AZ$2,0))</f>
        <v/>
      </c>
      <c r="E3154" t="str">
        <f>IF(
A3154="","",
VLOOKUP(MOD(ROW(A3154)-2, 参照用!$J$12) + 1,参照用!$N$1:$P$50,2,0)
)</f>
        <v>時間帯</v>
      </c>
      <c r="F3154" t="str">
        <f xml:space="preserve">
IF(A3154="","",
VLOOKUP(MOD(ROW(A3154)-2, 参照用!$J$12) + 1,参照用!$N$1:$P$50,3,0)
)</f>
        <v>時間帯</v>
      </c>
      <c r="G3154" t="str">
        <f xml:space="preserve">
IF(A3154="","",
IFERROR(
INDEX(中間シート!$B:$CB,
MATCH(A3154&amp;B3154,中間シート!$A$1:$A$149,0),
MATCH(F3154,中間シート!$B$2:$CB$2,0)
),
"")
)</f>
        <v>朝</v>
      </c>
      <c r="H3154" t="str">
        <f t="shared" si="147"/>
        <v/>
      </c>
      <c r="I3154" t="str">
        <f t="shared" si="148"/>
        <v>朝</v>
      </c>
      <c r="J3154" t="str">
        <f xml:space="preserve">
_xlfn.SWITCH(E3154,
"良好サイン",H3154*VLOOKUP(F3154,参照用!$P$2:$Q$55,2,0),
"注意サイン",H3154*VLOOKUP(F3154,参照用!$P$2:$Q$55,2,0),
""
)</f>
        <v/>
      </c>
      <c r="K3154" s="20">
        <f t="shared" si="149"/>
        <v>60</v>
      </c>
    </row>
    <row r="3155" spans="1:11" x14ac:dyDescent="0.2">
      <c r="A3155" s="8">
        <f>IF(INDEX(中間シート!B$1:B$149,QUOTIENT(ROW(A3155)-2, 参照用!$J$12) + 3,1)&gt;0,
INDEX(中間シート!B$1:B$149,QUOTIENT(ROW(A3155)-2, 参照用!$J$12) + 3,1),
"")</f>
        <v>46053</v>
      </c>
      <c r="B3155" s="8" t="str">
        <f>IF(INDEX(中間シート!D$1:D$149,QUOTIENT(ROW(B3155)-2, 参照用!$J$12) + 3,1)&gt;0,
INDEX(中間シート!D$1:D$149,QUOTIENT(ROW(B3155)-2, 参照用!$J$12) + 3,1),
"")</f>
        <v>朝</v>
      </c>
      <c r="C3155" s="8" t="str">
        <f>INDEX(中間シート!$A$1:$AZ$149,MATCH(A3155&amp;B3155,中間シート!$A$1:$A$149,0),MATCH(C$1,中間シート!$A$2:$AZ$2,0))</f>
        <v/>
      </c>
      <c r="D3155" s="8" t="str">
        <f>INDEX(中間シート!$A$1:$AZ$149,MATCH($A3155&amp;$B3155,中間シート!$A$1:$A$149,0),MATCH(D$1,中間シート!$A$2:$AZ$2,0))</f>
        <v/>
      </c>
      <c r="E3155" t="str">
        <f>IF(
A3155="","",
VLOOKUP(MOD(ROW(A3155)-2, 参照用!$J$12) + 1,参照用!$N$1:$P$50,2,0)
)</f>
        <v>気候</v>
      </c>
      <c r="F3155" t="str">
        <f xml:space="preserve">
IF(A3155="","",
VLOOKUP(MOD(ROW(A3155)-2, 参照用!$J$12) + 1,参照用!$N$1:$P$50,3,0)
)</f>
        <v>天気</v>
      </c>
      <c r="G3155" t="str">
        <f xml:space="preserve">
IF(A3155="","",
IFERROR(
INDEX(中間シート!$B:$CB,
MATCH(A3155&amp;B3155,中間シート!$A$1:$A$149,0),
MATCH(F3155,中間シート!$B$2:$CB$2,0)
),
"")
)</f>
        <v/>
      </c>
      <c r="H3155" t="str">
        <f t="shared" si="147"/>
        <v/>
      </c>
      <c r="I3155" t="str">
        <f t="shared" si="148"/>
        <v/>
      </c>
      <c r="J3155" t="str">
        <f xml:space="preserve">
_xlfn.SWITCH(E3155,
"良好サイン",H3155*VLOOKUP(F3155,参照用!$P$2:$Q$55,2,0),
"注意サイン",H3155*VLOOKUP(F3155,参照用!$P$2:$Q$55,2,0),
""
)</f>
        <v/>
      </c>
      <c r="K3155" s="20">
        <f t="shared" si="149"/>
        <v>60</v>
      </c>
    </row>
    <row r="3156" spans="1:11" x14ac:dyDescent="0.2">
      <c r="A3156" s="8">
        <f>IF(INDEX(中間シート!B$1:B$149,QUOTIENT(ROW(A3156)-2, 参照用!$J$12) + 3,1)&gt;0,
INDEX(中間シート!B$1:B$149,QUOTIENT(ROW(A3156)-2, 参照用!$J$12) + 3,1),
"")</f>
        <v>46053</v>
      </c>
      <c r="B3156" s="8" t="str">
        <f>IF(INDEX(中間シート!D$1:D$149,QUOTIENT(ROW(B3156)-2, 参照用!$J$12) + 3,1)&gt;0,
INDEX(中間シート!D$1:D$149,QUOTIENT(ROW(B3156)-2, 参照用!$J$12) + 3,1),
"")</f>
        <v>朝</v>
      </c>
      <c r="C3156" s="8" t="str">
        <f>INDEX(中間シート!$A$1:$AZ$149,MATCH(A3156&amp;B3156,中間シート!$A$1:$A$149,0),MATCH(C$1,中間シート!$A$2:$AZ$2,0))</f>
        <v/>
      </c>
      <c r="D3156" s="8" t="str">
        <f>INDEX(中間シート!$A$1:$AZ$149,MATCH($A3156&amp;$B3156,中間シート!$A$1:$A$149,0),MATCH(D$1,中間シート!$A$2:$AZ$2,0))</f>
        <v/>
      </c>
      <c r="E3156" t="str">
        <f>IF(
A3156="","",
VLOOKUP(MOD(ROW(A3156)-2, 参照用!$J$12) + 1,参照用!$N$1:$P$50,2,0)
)</f>
        <v>気候</v>
      </c>
      <c r="F3156" t="str">
        <f xml:space="preserve">
IF(A3156="","",
VLOOKUP(MOD(ROW(A3156)-2, 参照用!$J$12) + 1,参照用!$N$1:$P$50,3,0)
)</f>
        <v>気温</v>
      </c>
      <c r="G3156" t="str">
        <f xml:space="preserve">
IF(A3156="","",
IFERROR(
INDEX(中間シート!$B:$CB,
MATCH(A3156&amp;B3156,中間シート!$A$1:$A$149,0),
MATCH(F3156,中間シート!$B$2:$CB$2,0)
),
"")
)</f>
        <v/>
      </c>
      <c r="H3156" t="str">
        <f t="shared" si="147"/>
        <v/>
      </c>
      <c r="I3156" t="str">
        <f t="shared" si="148"/>
        <v/>
      </c>
      <c r="J3156" t="str">
        <f xml:space="preserve">
_xlfn.SWITCH(E3156,
"良好サイン",H3156*VLOOKUP(F3156,参照用!$P$2:$Q$55,2,0),
"注意サイン",H3156*VLOOKUP(F3156,参照用!$P$2:$Q$55,2,0),
""
)</f>
        <v/>
      </c>
      <c r="K3156" s="20">
        <f t="shared" si="149"/>
        <v>60</v>
      </c>
    </row>
    <row r="3157" spans="1:11" x14ac:dyDescent="0.2">
      <c r="A3157" s="8">
        <f>IF(INDEX(中間シート!B$1:B$149,QUOTIENT(ROW(A3157)-2, 参照用!$J$12) + 3,1)&gt;0,
INDEX(中間シート!B$1:B$149,QUOTIENT(ROW(A3157)-2, 参照用!$J$12) + 3,1),
"")</f>
        <v>46053</v>
      </c>
      <c r="B3157" s="8" t="str">
        <f>IF(INDEX(中間シート!D$1:D$149,QUOTIENT(ROW(B3157)-2, 参照用!$J$12) + 3,1)&gt;0,
INDEX(中間シート!D$1:D$149,QUOTIENT(ROW(B3157)-2, 参照用!$J$12) + 3,1),
"")</f>
        <v>朝</v>
      </c>
      <c r="C3157" s="8" t="str">
        <f>INDEX(中間シート!$A$1:$AZ$149,MATCH(A3157&amp;B3157,中間シート!$A$1:$A$149,0),MATCH(C$1,中間シート!$A$2:$AZ$2,0))</f>
        <v/>
      </c>
      <c r="D3157" s="8" t="str">
        <f>INDEX(中間シート!$A$1:$AZ$149,MATCH($A3157&amp;$B3157,中間シート!$A$1:$A$149,0),MATCH(D$1,中間シート!$A$2:$AZ$2,0))</f>
        <v/>
      </c>
      <c r="E3157" t="str">
        <f>IF(
A3157="","",
VLOOKUP(MOD(ROW(A3157)-2, 参照用!$J$12) + 1,参照用!$N$1:$P$50,2,0)
)</f>
        <v>基礎指標</v>
      </c>
      <c r="F3157" t="str">
        <f xml:space="preserve">
IF(A3157="","",
VLOOKUP(MOD(ROW(A3157)-2, 参照用!$J$12) + 1,参照用!$N$1:$P$50,3,0)
)</f>
        <v>睡眠</v>
      </c>
      <c r="G3157">
        <f xml:space="preserve">
IF(A3157="","",
IFERROR(
INDEX(中間シート!$B:$CB,
MATCH(A3157&amp;B3157,中間シート!$A$1:$A$149,0),
MATCH(F3157,中間シート!$B$2:$CB$2,0)
),
"")
)</f>
        <v>0</v>
      </c>
      <c r="H3157">
        <f t="shared" si="147"/>
        <v>0</v>
      </c>
      <c r="I3157" t="str">
        <f t="shared" si="148"/>
        <v/>
      </c>
      <c r="J3157" t="str">
        <f xml:space="preserve">
_xlfn.SWITCH(E3157,
"良好サイン",H3157*VLOOKUP(F3157,参照用!$P$2:$Q$55,2,0),
"注意サイン",H3157*VLOOKUP(F3157,参照用!$P$2:$Q$55,2,0),
""
)</f>
        <v/>
      </c>
      <c r="K3157" s="20">
        <f t="shared" si="149"/>
        <v>60</v>
      </c>
    </row>
    <row r="3158" spans="1:11" x14ac:dyDescent="0.2">
      <c r="A3158" s="8">
        <f>IF(INDEX(中間シート!B$1:B$149,QUOTIENT(ROW(A3158)-2, 参照用!$J$12) + 3,1)&gt;0,
INDEX(中間シート!B$1:B$149,QUOTIENT(ROW(A3158)-2, 参照用!$J$12) + 3,1),
"")</f>
        <v>46053</v>
      </c>
      <c r="B3158" s="8" t="str">
        <f>IF(INDEX(中間シート!D$1:D$149,QUOTIENT(ROW(B3158)-2, 参照用!$J$12) + 3,1)&gt;0,
INDEX(中間シート!D$1:D$149,QUOTIENT(ROW(B3158)-2, 参照用!$J$12) + 3,1),
"")</f>
        <v>朝</v>
      </c>
      <c r="C3158" s="8" t="str">
        <f>INDEX(中間シート!$A$1:$AZ$149,MATCH(A3158&amp;B3158,中間シート!$A$1:$A$149,0),MATCH(C$1,中間シート!$A$2:$AZ$2,0))</f>
        <v/>
      </c>
      <c r="D3158" s="8" t="str">
        <f>INDEX(中間シート!$A$1:$AZ$149,MATCH($A3158&amp;$B3158,中間シート!$A$1:$A$149,0),MATCH(D$1,中間シート!$A$2:$AZ$2,0))</f>
        <v/>
      </c>
      <c r="E3158" t="str">
        <f>IF(
A3158="","",
VLOOKUP(MOD(ROW(A3158)-2, 参照用!$J$12) + 1,参照用!$N$1:$P$50,2,0)
)</f>
        <v>基礎指標</v>
      </c>
      <c r="F3158" t="str">
        <f xml:space="preserve">
IF(A3158="","",
VLOOKUP(MOD(ROW(A3158)-2, 参照用!$J$12) + 1,参照用!$N$1:$P$50,3,0)
)</f>
        <v>食事</v>
      </c>
      <c r="G3158">
        <f xml:space="preserve">
IF(A3158="","",
IFERROR(
INDEX(中間シート!$B:$CB,
MATCH(A3158&amp;B3158,中間シート!$A$1:$A$149,0),
MATCH(F3158,中間シート!$B$2:$CB$2,0)
),
"")
)</f>
        <v>0</v>
      </c>
      <c r="H3158">
        <f t="shared" si="147"/>
        <v>0</v>
      </c>
      <c r="I3158" t="str">
        <f t="shared" si="148"/>
        <v/>
      </c>
      <c r="J3158" t="str">
        <f xml:space="preserve">
_xlfn.SWITCH(E3158,
"良好サイン",H3158*VLOOKUP(F3158,参照用!$P$2:$Q$55,2,0),
"注意サイン",H3158*VLOOKUP(F3158,参照用!$P$2:$Q$55,2,0),
""
)</f>
        <v/>
      </c>
      <c r="K3158" s="20">
        <f t="shared" si="149"/>
        <v>60</v>
      </c>
    </row>
    <row r="3159" spans="1:11" x14ac:dyDescent="0.2">
      <c r="A3159" s="8">
        <f>IF(INDEX(中間シート!B$1:B$149,QUOTIENT(ROW(A3159)-2, 参照用!$J$12) + 3,1)&gt;0,
INDEX(中間シート!B$1:B$149,QUOTIENT(ROW(A3159)-2, 参照用!$J$12) + 3,1),
"")</f>
        <v>46053</v>
      </c>
      <c r="B3159" s="8" t="str">
        <f>IF(INDEX(中間シート!D$1:D$149,QUOTIENT(ROW(B3159)-2, 参照用!$J$12) + 3,1)&gt;0,
INDEX(中間シート!D$1:D$149,QUOTIENT(ROW(B3159)-2, 参照用!$J$12) + 3,1),
"")</f>
        <v>朝</v>
      </c>
      <c r="C3159" s="8" t="str">
        <f>INDEX(中間シート!$A$1:$AZ$149,MATCH(A3159&amp;B3159,中間シート!$A$1:$A$149,0),MATCH(C$1,中間シート!$A$2:$AZ$2,0))</f>
        <v/>
      </c>
      <c r="D3159" s="8" t="str">
        <f>INDEX(中間シート!$A$1:$AZ$149,MATCH($A3159&amp;$B3159,中間シート!$A$1:$A$149,0),MATCH(D$1,中間シート!$A$2:$AZ$2,0))</f>
        <v/>
      </c>
      <c r="E3159" t="str">
        <f>IF(
A3159="","",
VLOOKUP(MOD(ROW(A3159)-2, 参照用!$J$12) + 1,参照用!$N$1:$P$50,2,0)
)</f>
        <v>基礎指標</v>
      </c>
      <c r="F3159" t="str">
        <f xml:space="preserve">
IF(A3159="","",
VLOOKUP(MOD(ROW(A3159)-2, 参照用!$J$12) + 1,参照用!$N$1:$P$50,3,0)
)</f>
        <v>ストレス</v>
      </c>
      <c r="G3159">
        <f xml:space="preserve">
IF(A3159="","",
IFERROR(
INDEX(中間シート!$B:$CB,
MATCH(A3159&amp;B3159,中間シート!$A$1:$A$149,0),
MATCH(F3159,中間シート!$B$2:$CB$2,0)
),
"")
)</f>
        <v>0</v>
      </c>
      <c r="H3159">
        <f t="shared" si="147"/>
        <v>0</v>
      </c>
      <c r="I3159" t="str">
        <f t="shared" si="148"/>
        <v/>
      </c>
      <c r="J3159" t="str">
        <f xml:space="preserve">
_xlfn.SWITCH(E3159,
"良好サイン",H3159*VLOOKUP(F3159,参照用!$P$2:$Q$55,2,0),
"注意サイン",H3159*VLOOKUP(F3159,参照用!$P$2:$Q$55,2,0),
""
)</f>
        <v/>
      </c>
      <c r="K3159" s="20">
        <f t="shared" si="149"/>
        <v>60</v>
      </c>
    </row>
    <row r="3160" spans="1:11" x14ac:dyDescent="0.2">
      <c r="A3160" s="8">
        <f>IF(INDEX(中間シート!B$1:B$149,QUOTIENT(ROW(A3160)-2, 参照用!$J$12) + 3,1)&gt;0,
INDEX(中間シート!B$1:B$149,QUOTIENT(ROW(A3160)-2, 参照用!$J$12) + 3,1),
"")</f>
        <v>46053</v>
      </c>
      <c r="B3160" s="8" t="str">
        <f>IF(INDEX(中間シート!D$1:D$149,QUOTIENT(ROW(B3160)-2, 参照用!$J$12) + 3,1)&gt;0,
INDEX(中間シート!D$1:D$149,QUOTIENT(ROW(B3160)-2, 参照用!$J$12) + 3,1),
"")</f>
        <v>朝</v>
      </c>
      <c r="C3160" s="8" t="str">
        <f>INDEX(中間シート!$A$1:$AZ$149,MATCH(A3160&amp;B3160,中間シート!$A$1:$A$149,0),MATCH(C$1,中間シート!$A$2:$AZ$2,0))</f>
        <v/>
      </c>
      <c r="D3160" s="8" t="str">
        <f>INDEX(中間シート!$A$1:$AZ$149,MATCH($A3160&amp;$B3160,中間シート!$A$1:$A$149,0),MATCH(D$1,中間シート!$A$2:$AZ$2,0))</f>
        <v/>
      </c>
      <c r="E3160" t="str">
        <f>IF(
A3160="","",
VLOOKUP(MOD(ROW(A3160)-2, 参照用!$J$12) + 1,参照用!$N$1:$P$50,2,0)
)</f>
        <v>良好サイン</v>
      </c>
      <c r="F3160" t="str">
        <f xml:space="preserve">
IF(A3160="","",
VLOOKUP(MOD(ROW(A3160)-2, 参照用!$J$12) + 1,参照用!$N$1:$P$50,3,0)
)</f>
        <v>プラス思考</v>
      </c>
      <c r="G3160">
        <f xml:space="preserve">
IF(A3160="","",
IFERROR(
INDEX(中間シート!$B:$CB,
MATCH(A3160&amp;B3160,中間シート!$A$1:$A$149,0),
MATCH(F3160,中間シート!$B$2:$CB$2,0)
),
"")
)</f>
        <v>0</v>
      </c>
      <c r="H3160">
        <f t="shared" si="147"/>
        <v>0</v>
      </c>
      <c r="I3160" t="str">
        <f t="shared" si="148"/>
        <v/>
      </c>
      <c r="J3160">
        <f xml:space="preserve">
_xlfn.SWITCH(E3160,
"良好サイン",H3160*VLOOKUP(F3160,参照用!$P$2:$Q$55,2,0),
"注意サイン",H3160*VLOOKUP(F3160,参照用!$P$2:$Q$55,2,0),
""
)</f>
        <v>0</v>
      </c>
      <c r="K3160" s="20">
        <f t="shared" si="149"/>
        <v>60</v>
      </c>
    </row>
    <row r="3161" spans="1:11" x14ac:dyDescent="0.2">
      <c r="A3161" s="8">
        <f>IF(INDEX(中間シート!B$1:B$149,QUOTIENT(ROW(A3161)-2, 参照用!$J$12) + 3,1)&gt;0,
INDEX(中間シート!B$1:B$149,QUOTIENT(ROW(A3161)-2, 参照用!$J$12) + 3,1),
"")</f>
        <v>46053</v>
      </c>
      <c r="B3161" s="8" t="str">
        <f>IF(INDEX(中間シート!D$1:D$149,QUOTIENT(ROW(B3161)-2, 参照用!$J$12) + 3,1)&gt;0,
INDEX(中間シート!D$1:D$149,QUOTIENT(ROW(B3161)-2, 参照用!$J$12) + 3,1),
"")</f>
        <v>朝</v>
      </c>
      <c r="C3161" s="8" t="str">
        <f>INDEX(中間シート!$A$1:$AZ$149,MATCH(A3161&amp;B3161,中間シート!$A$1:$A$149,0),MATCH(C$1,中間シート!$A$2:$AZ$2,0))</f>
        <v/>
      </c>
      <c r="D3161" s="8" t="str">
        <f>INDEX(中間シート!$A$1:$AZ$149,MATCH($A3161&amp;$B3161,中間シート!$A$1:$A$149,0),MATCH(D$1,中間シート!$A$2:$AZ$2,0))</f>
        <v/>
      </c>
      <c r="E3161" t="str">
        <f>IF(
A3161="","",
VLOOKUP(MOD(ROW(A3161)-2, 参照用!$J$12) + 1,参照用!$N$1:$P$50,2,0)
)</f>
        <v>良好サイン</v>
      </c>
      <c r="F3161" t="str">
        <f xml:space="preserve">
IF(A3161="","",
VLOOKUP(MOD(ROW(A3161)-2, 参照用!$J$12) + 1,参照用!$N$1:$P$50,3,0)
)</f>
        <v>元気</v>
      </c>
      <c r="G3161">
        <f xml:space="preserve">
IF(A3161="","",
IFERROR(
INDEX(中間シート!$B:$CB,
MATCH(A3161&amp;B3161,中間シート!$A$1:$A$149,0),
MATCH(F3161,中間シート!$B$2:$CB$2,0)
),
"")
)</f>
        <v>0</v>
      </c>
      <c r="H3161">
        <f t="shared" si="147"/>
        <v>0</v>
      </c>
      <c r="I3161" t="str">
        <f t="shared" si="148"/>
        <v/>
      </c>
      <c r="J3161">
        <f xml:space="preserve">
_xlfn.SWITCH(E3161,
"良好サイン",H3161*VLOOKUP(F3161,参照用!$P$2:$Q$55,2,0),
"注意サイン",H3161*VLOOKUP(F3161,参照用!$P$2:$Q$55,2,0),
""
)</f>
        <v>0</v>
      </c>
      <c r="K3161" s="20">
        <f t="shared" si="149"/>
        <v>60</v>
      </c>
    </row>
    <row r="3162" spans="1:11" x14ac:dyDescent="0.2">
      <c r="A3162" s="8">
        <f>IF(INDEX(中間シート!B$1:B$149,QUOTIENT(ROW(A3162)-2, 参照用!$J$12) + 3,1)&gt;0,
INDEX(中間シート!B$1:B$149,QUOTIENT(ROW(A3162)-2, 参照用!$J$12) + 3,1),
"")</f>
        <v>46053</v>
      </c>
      <c r="B3162" s="8" t="str">
        <f>IF(INDEX(中間シート!D$1:D$149,QUOTIENT(ROW(B3162)-2, 参照用!$J$12) + 3,1)&gt;0,
INDEX(中間シート!D$1:D$149,QUOTIENT(ROW(B3162)-2, 参照用!$J$12) + 3,1),
"")</f>
        <v>朝</v>
      </c>
      <c r="C3162" s="8" t="str">
        <f>INDEX(中間シート!$A$1:$AZ$149,MATCH(A3162&amp;B3162,中間シート!$A$1:$A$149,0),MATCH(C$1,中間シート!$A$2:$AZ$2,0))</f>
        <v/>
      </c>
      <c r="D3162" s="8" t="str">
        <f>INDEX(中間シート!$A$1:$AZ$149,MATCH($A3162&amp;$B3162,中間シート!$A$1:$A$149,0),MATCH(D$1,中間シート!$A$2:$AZ$2,0))</f>
        <v/>
      </c>
      <c r="E3162" t="str">
        <f>IF(
A3162="","",
VLOOKUP(MOD(ROW(A3162)-2, 参照用!$J$12) + 1,参照用!$N$1:$P$50,2,0)
)</f>
        <v>良好サイン</v>
      </c>
      <c r="F3162" t="str">
        <f xml:space="preserve">
IF(A3162="","",
VLOOKUP(MOD(ROW(A3162)-2, 参照用!$J$12) + 1,参照用!$N$1:$P$50,3,0)
)</f>
        <v>やる気あり</v>
      </c>
      <c r="G3162">
        <f xml:space="preserve">
IF(A3162="","",
IFERROR(
INDEX(中間シート!$B:$CB,
MATCH(A3162&amp;B3162,中間シート!$A$1:$A$149,0),
MATCH(F3162,中間シート!$B$2:$CB$2,0)
),
"")
)</f>
        <v>0</v>
      </c>
      <c r="H3162">
        <f t="shared" si="147"/>
        <v>0</v>
      </c>
      <c r="I3162" t="str">
        <f t="shared" si="148"/>
        <v/>
      </c>
      <c r="J3162">
        <f xml:space="preserve">
_xlfn.SWITCH(E3162,
"良好サイン",H3162*VLOOKUP(F3162,参照用!$P$2:$Q$55,2,0),
"注意サイン",H3162*VLOOKUP(F3162,参照用!$P$2:$Q$55,2,0),
""
)</f>
        <v>0</v>
      </c>
      <c r="K3162" s="20">
        <f t="shared" si="149"/>
        <v>60</v>
      </c>
    </row>
    <row r="3163" spans="1:11" x14ac:dyDescent="0.2">
      <c r="A3163" s="8">
        <f>IF(INDEX(中間シート!B$1:B$149,QUOTIENT(ROW(A3163)-2, 参照用!$J$12) + 3,1)&gt;0,
INDEX(中間シート!B$1:B$149,QUOTIENT(ROW(A3163)-2, 参照用!$J$12) + 3,1),
"")</f>
        <v>46053</v>
      </c>
      <c r="B3163" s="8" t="str">
        <f>IF(INDEX(中間シート!D$1:D$149,QUOTIENT(ROW(B3163)-2, 参照用!$J$12) + 3,1)&gt;0,
INDEX(中間シート!D$1:D$149,QUOTIENT(ROW(B3163)-2, 参照用!$J$12) + 3,1),
"")</f>
        <v>朝</v>
      </c>
      <c r="C3163" s="8" t="str">
        <f>INDEX(中間シート!$A$1:$AZ$149,MATCH(A3163&amp;B3163,中間シート!$A$1:$A$149,0),MATCH(C$1,中間シート!$A$2:$AZ$2,0))</f>
        <v/>
      </c>
      <c r="D3163" s="8" t="str">
        <f>INDEX(中間シート!$A$1:$AZ$149,MATCH($A3163&amp;$B3163,中間シート!$A$1:$A$149,0),MATCH(D$1,中間シート!$A$2:$AZ$2,0))</f>
        <v/>
      </c>
      <c r="E3163" t="str">
        <f>IF(
A3163="","",
VLOOKUP(MOD(ROW(A3163)-2, 参照用!$J$12) + 1,参照用!$N$1:$P$50,2,0)
)</f>
        <v>良好サイン</v>
      </c>
      <c r="F3163" t="str">
        <f xml:space="preserve">
IF(A3163="","",
VLOOKUP(MOD(ROW(A3163)-2, 参照用!$J$12) + 1,参照用!$N$1:$P$50,3,0)
)</f>
        <v>心に余裕</v>
      </c>
      <c r="G3163">
        <f xml:space="preserve">
IF(A3163="","",
IFERROR(
INDEX(中間シート!$B:$CB,
MATCH(A3163&amp;B3163,中間シート!$A$1:$A$149,0),
MATCH(F3163,中間シート!$B$2:$CB$2,0)
),
"")
)</f>
        <v>0</v>
      </c>
      <c r="H3163">
        <f t="shared" si="147"/>
        <v>0</v>
      </c>
      <c r="I3163" t="str">
        <f t="shared" si="148"/>
        <v/>
      </c>
      <c r="J3163">
        <f xml:space="preserve">
_xlfn.SWITCH(E3163,
"良好サイン",H3163*VLOOKUP(F3163,参照用!$P$2:$Q$55,2,0),
"注意サイン",H3163*VLOOKUP(F3163,参照用!$P$2:$Q$55,2,0),
""
)</f>
        <v>0</v>
      </c>
      <c r="K3163" s="20">
        <f t="shared" si="149"/>
        <v>60</v>
      </c>
    </row>
    <row r="3164" spans="1:11" x14ac:dyDescent="0.2">
      <c r="A3164" s="8">
        <f>IF(INDEX(中間シート!B$1:B$149,QUOTIENT(ROW(A3164)-2, 参照用!$J$12) + 3,1)&gt;0,
INDEX(中間シート!B$1:B$149,QUOTIENT(ROW(A3164)-2, 参照用!$J$12) + 3,1),
"")</f>
        <v>46053</v>
      </c>
      <c r="B3164" s="8" t="str">
        <f>IF(INDEX(中間シート!D$1:D$149,QUOTIENT(ROW(B3164)-2, 参照用!$J$12) + 3,1)&gt;0,
INDEX(中間シート!D$1:D$149,QUOTIENT(ROW(B3164)-2, 参照用!$J$12) + 3,1),
"")</f>
        <v>朝</v>
      </c>
      <c r="C3164" s="8" t="str">
        <f>INDEX(中間シート!$A$1:$AZ$149,MATCH(A3164&amp;B3164,中間シート!$A$1:$A$149,0),MATCH(C$1,中間シート!$A$2:$AZ$2,0))</f>
        <v/>
      </c>
      <c r="D3164" s="8" t="str">
        <f>INDEX(中間シート!$A$1:$AZ$149,MATCH($A3164&amp;$B3164,中間シート!$A$1:$A$149,0),MATCH(D$1,中間シート!$A$2:$AZ$2,0))</f>
        <v/>
      </c>
      <c r="E3164" t="str">
        <f>IF(
A3164="","",
VLOOKUP(MOD(ROW(A3164)-2, 参照用!$J$12) + 1,参照用!$N$1:$P$50,2,0)
)</f>
        <v>良好サイン</v>
      </c>
      <c r="F3164" t="str">
        <f xml:space="preserve">
IF(A3164="","",
VLOOKUP(MOD(ROW(A3164)-2, 参照用!$J$12) + 1,参照用!$N$1:$P$50,3,0)
)</f>
        <v>イキイキ</v>
      </c>
      <c r="G3164">
        <f xml:space="preserve">
IF(A3164="","",
IFERROR(
INDEX(中間シート!$B:$CB,
MATCH(A3164&amp;B3164,中間シート!$A$1:$A$149,0),
MATCH(F3164,中間シート!$B$2:$CB$2,0)
),
"")
)</f>
        <v>0</v>
      </c>
      <c r="H3164">
        <f t="shared" si="147"/>
        <v>0</v>
      </c>
      <c r="I3164" t="str">
        <f t="shared" si="148"/>
        <v/>
      </c>
      <c r="J3164">
        <f xml:space="preserve">
_xlfn.SWITCH(E3164,
"良好サイン",H3164*VLOOKUP(F3164,参照用!$P$2:$Q$55,2,0),
"注意サイン",H3164*VLOOKUP(F3164,参照用!$P$2:$Q$55,2,0),
""
)</f>
        <v>0</v>
      </c>
      <c r="K3164" s="20">
        <f t="shared" si="149"/>
        <v>60</v>
      </c>
    </row>
    <row r="3165" spans="1:11" x14ac:dyDescent="0.2">
      <c r="A3165" s="8">
        <f>IF(INDEX(中間シート!B$1:B$149,QUOTIENT(ROW(A3165)-2, 参照用!$J$12) + 3,1)&gt;0,
INDEX(中間シート!B$1:B$149,QUOTIENT(ROW(A3165)-2, 参照用!$J$12) + 3,1),
"")</f>
        <v>46053</v>
      </c>
      <c r="B3165" s="8" t="str">
        <f>IF(INDEX(中間シート!D$1:D$149,QUOTIENT(ROW(B3165)-2, 参照用!$J$12) + 3,1)&gt;0,
INDEX(中間シート!D$1:D$149,QUOTIENT(ROW(B3165)-2, 参照用!$J$12) + 3,1),
"")</f>
        <v>朝</v>
      </c>
      <c r="C3165" s="8" t="str">
        <f>INDEX(中間シート!$A$1:$AZ$149,MATCH(A3165&amp;B3165,中間シート!$A$1:$A$149,0),MATCH(C$1,中間シート!$A$2:$AZ$2,0))</f>
        <v/>
      </c>
      <c r="D3165" s="8" t="str">
        <f>INDEX(中間シート!$A$1:$AZ$149,MATCH($A3165&amp;$B3165,中間シート!$A$1:$A$149,0),MATCH(D$1,中間シート!$A$2:$AZ$2,0))</f>
        <v/>
      </c>
      <c r="E3165" t="str">
        <f>IF(
A3165="","",
VLOOKUP(MOD(ROW(A3165)-2, 参照用!$J$12) + 1,参照用!$N$1:$P$50,2,0)
)</f>
        <v>良好サイン</v>
      </c>
      <c r="F3165" t="str">
        <f xml:space="preserve">
IF(A3165="","",
VLOOKUP(MOD(ROW(A3165)-2, 参照用!$J$12) + 1,参照用!$N$1:$P$50,3,0)
)</f>
        <v>活動的</v>
      </c>
      <c r="G3165">
        <f xml:space="preserve">
IF(A3165="","",
IFERROR(
INDEX(中間シート!$B:$CB,
MATCH(A3165&amp;B3165,中間シート!$A$1:$A$149,0),
MATCH(F3165,中間シート!$B$2:$CB$2,0)
),
"")
)</f>
        <v>0</v>
      </c>
      <c r="H3165">
        <f t="shared" si="147"/>
        <v>0</v>
      </c>
      <c r="I3165" t="str">
        <f t="shared" si="148"/>
        <v/>
      </c>
      <c r="J3165">
        <f xml:space="preserve">
_xlfn.SWITCH(E3165,
"良好サイン",H3165*VLOOKUP(F3165,参照用!$P$2:$Q$55,2,0),
"注意サイン",H3165*VLOOKUP(F3165,参照用!$P$2:$Q$55,2,0),
""
)</f>
        <v>0</v>
      </c>
      <c r="K3165" s="20">
        <f t="shared" si="149"/>
        <v>60</v>
      </c>
    </row>
    <row r="3166" spans="1:11" x14ac:dyDescent="0.2">
      <c r="A3166" s="8">
        <f>IF(INDEX(中間シート!B$1:B$149,QUOTIENT(ROW(A3166)-2, 参照用!$J$12) + 3,1)&gt;0,
INDEX(中間シート!B$1:B$149,QUOTIENT(ROW(A3166)-2, 参照用!$J$12) + 3,1),
"")</f>
        <v>46053</v>
      </c>
      <c r="B3166" s="8" t="str">
        <f>IF(INDEX(中間シート!D$1:D$149,QUOTIENT(ROW(B3166)-2, 参照用!$J$12) + 3,1)&gt;0,
INDEX(中間シート!D$1:D$149,QUOTIENT(ROW(B3166)-2, 参照用!$J$12) + 3,1),
"")</f>
        <v>朝</v>
      </c>
      <c r="C3166" s="8" t="str">
        <f>INDEX(中間シート!$A$1:$AZ$149,MATCH(A3166&amp;B3166,中間シート!$A$1:$A$149,0),MATCH(C$1,中間シート!$A$2:$AZ$2,0))</f>
        <v/>
      </c>
      <c r="D3166" s="8" t="str">
        <f>INDEX(中間シート!$A$1:$AZ$149,MATCH($A3166&amp;$B3166,中間シート!$A$1:$A$149,0),MATCH(D$1,中間シート!$A$2:$AZ$2,0))</f>
        <v/>
      </c>
      <c r="E3166" t="str">
        <f>IF(
A3166="","",
VLOOKUP(MOD(ROW(A3166)-2, 参照用!$J$12) + 1,参照用!$N$1:$P$50,2,0)
)</f>
        <v>注意サイン</v>
      </c>
      <c r="F3166" t="str">
        <f xml:space="preserve">
IF(A3166="","",
VLOOKUP(MOD(ROW(A3166)-2, 参照用!$J$12) + 1,参照用!$N$1:$P$50,3,0)
)</f>
        <v>ため息が増加</v>
      </c>
      <c r="G3166">
        <f xml:space="preserve">
IF(A3166="","",
IFERROR(
INDEX(中間シート!$B:$CB,
MATCH(A3166&amp;B3166,中間シート!$A$1:$A$149,0),
MATCH(F3166,中間シート!$B$2:$CB$2,0)
),
"")
)</f>
        <v>0</v>
      </c>
      <c r="H3166">
        <f t="shared" si="147"/>
        <v>0</v>
      </c>
      <c r="I3166" t="str">
        <f t="shared" si="148"/>
        <v/>
      </c>
      <c r="J3166">
        <f xml:space="preserve">
_xlfn.SWITCH(E3166,
"良好サイン",H3166*VLOOKUP(F3166,参照用!$P$2:$Q$55,2,0),
"注意サイン",H3166*VLOOKUP(F3166,参照用!$P$2:$Q$55,2,0),
""
)</f>
        <v>0</v>
      </c>
      <c r="K3166" s="20">
        <f t="shared" si="149"/>
        <v>60</v>
      </c>
    </row>
    <row r="3167" spans="1:11" x14ac:dyDescent="0.2">
      <c r="A3167" s="8">
        <f>IF(INDEX(中間シート!B$1:B$149,QUOTIENT(ROW(A3167)-2, 参照用!$J$12) + 3,1)&gt;0,
INDEX(中間シート!B$1:B$149,QUOTIENT(ROW(A3167)-2, 参照用!$J$12) + 3,1),
"")</f>
        <v>46053</v>
      </c>
      <c r="B3167" s="8" t="str">
        <f>IF(INDEX(中間シート!D$1:D$149,QUOTIENT(ROW(B3167)-2, 参照用!$J$12) + 3,1)&gt;0,
INDEX(中間シート!D$1:D$149,QUOTIENT(ROW(B3167)-2, 参照用!$J$12) + 3,1),
"")</f>
        <v>朝</v>
      </c>
      <c r="C3167" s="8" t="str">
        <f>INDEX(中間シート!$A$1:$AZ$149,MATCH(A3167&amp;B3167,中間シート!$A$1:$A$149,0),MATCH(C$1,中間シート!$A$2:$AZ$2,0))</f>
        <v/>
      </c>
      <c r="D3167" s="8" t="str">
        <f>INDEX(中間シート!$A$1:$AZ$149,MATCH($A3167&amp;$B3167,中間シート!$A$1:$A$149,0),MATCH(D$1,中間シート!$A$2:$AZ$2,0))</f>
        <v/>
      </c>
      <c r="E3167" t="str">
        <f>IF(
A3167="","",
VLOOKUP(MOD(ROW(A3167)-2, 参照用!$J$12) + 1,参照用!$N$1:$P$50,2,0)
)</f>
        <v>注意サイン</v>
      </c>
      <c r="F3167" t="str">
        <f xml:space="preserve">
IF(A3167="","",
VLOOKUP(MOD(ROW(A3167)-2, 参照用!$J$12) + 1,参照用!$N$1:$P$50,3,0)
)</f>
        <v>もやもや</v>
      </c>
      <c r="G3167">
        <f xml:space="preserve">
IF(A3167="","",
IFERROR(
INDEX(中間シート!$B:$CB,
MATCH(A3167&amp;B3167,中間シート!$A$1:$A$149,0),
MATCH(F3167,中間シート!$B$2:$CB$2,0)
),
"")
)</f>
        <v>0</v>
      </c>
      <c r="H3167">
        <f t="shared" si="147"/>
        <v>0</v>
      </c>
      <c r="I3167" t="str">
        <f t="shared" si="148"/>
        <v/>
      </c>
      <c r="J3167">
        <f xml:space="preserve">
_xlfn.SWITCH(E3167,
"良好サイン",H3167*VLOOKUP(F3167,参照用!$P$2:$Q$55,2,0),
"注意サイン",H3167*VLOOKUP(F3167,参照用!$P$2:$Q$55,2,0),
""
)</f>
        <v>0</v>
      </c>
      <c r="K3167" s="20">
        <f t="shared" si="149"/>
        <v>60</v>
      </c>
    </row>
    <row r="3168" spans="1:11" x14ac:dyDescent="0.2">
      <c r="A3168" s="8">
        <f>IF(INDEX(中間シート!B$1:B$149,QUOTIENT(ROW(A3168)-2, 参照用!$J$12) + 3,1)&gt;0,
INDEX(中間シート!B$1:B$149,QUOTIENT(ROW(A3168)-2, 参照用!$J$12) + 3,1),
"")</f>
        <v>46053</v>
      </c>
      <c r="B3168" s="8" t="str">
        <f>IF(INDEX(中間シート!D$1:D$149,QUOTIENT(ROW(B3168)-2, 参照用!$J$12) + 3,1)&gt;0,
INDEX(中間シート!D$1:D$149,QUOTIENT(ROW(B3168)-2, 参照用!$J$12) + 3,1),
"")</f>
        <v>朝</v>
      </c>
      <c r="C3168" s="8" t="str">
        <f>INDEX(中間シート!$A$1:$AZ$149,MATCH(A3168&amp;B3168,中間シート!$A$1:$A$149,0),MATCH(C$1,中間シート!$A$2:$AZ$2,0))</f>
        <v/>
      </c>
      <c r="D3168" s="8" t="str">
        <f>INDEX(中間シート!$A$1:$AZ$149,MATCH($A3168&amp;$B3168,中間シート!$A$1:$A$149,0),MATCH(D$1,中間シート!$A$2:$AZ$2,0))</f>
        <v/>
      </c>
      <c r="E3168" t="str">
        <f>IF(
A3168="","",
VLOOKUP(MOD(ROW(A3168)-2, 参照用!$J$12) + 1,参照用!$N$1:$P$50,2,0)
)</f>
        <v>注意サイン</v>
      </c>
      <c r="F3168" t="str">
        <f xml:space="preserve">
IF(A3168="","",
VLOOKUP(MOD(ROW(A3168)-2, 参照用!$J$12) + 1,参照用!$N$1:$P$50,3,0)
)</f>
        <v>だるい</v>
      </c>
      <c r="G3168">
        <f xml:space="preserve">
IF(A3168="","",
IFERROR(
INDEX(中間シート!$B:$CB,
MATCH(A3168&amp;B3168,中間シート!$A$1:$A$149,0),
MATCH(F3168,中間シート!$B$2:$CB$2,0)
),
"")
)</f>
        <v>0</v>
      </c>
      <c r="H3168">
        <f t="shared" si="147"/>
        <v>0</v>
      </c>
      <c r="I3168" t="str">
        <f t="shared" si="148"/>
        <v/>
      </c>
      <c r="J3168">
        <f xml:space="preserve">
_xlfn.SWITCH(E3168,
"良好サイン",H3168*VLOOKUP(F3168,参照用!$P$2:$Q$55,2,0),
"注意サイン",H3168*VLOOKUP(F3168,参照用!$P$2:$Q$55,2,0),
""
)</f>
        <v>0</v>
      </c>
      <c r="K3168" s="20">
        <f t="shared" si="149"/>
        <v>60</v>
      </c>
    </row>
    <row r="3169" spans="1:11" x14ac:dyDescent="0.2">
      <c r="A3169" s="8">
        <f>IF(INDEX(中間シート!B$1:B$149,QUOTIENT(ROW(A3169)-2, 参照用!$J$12) + 3,1)&gt;0,
INDEX(中間シート!B$1:B$149,QUOTIENT(ROW(A3169)-2, 参照用!$J$12) + 3,1),
"")</f>
        <v>46053</v>
      </c>
      <c r="B3169" s="8" t="str">
        <f>IF(INDEX(中間シート!D$1:D$149,QUOTIENT(ROW(B3169)-2, 参照用!$J$12) + 3,1)&gt;0,
INDEX(中間シート!D$1:D$149,QUOTIENT(ROW(B3169)-2, 参照用!$J$12) + 3,1),
"")</f>
        <v>朝</v>
      </c>
      <c r="C3169" s="8" t="str">
        <f>INDEX(中間シート!$A$1:$AZ$149,MATCH(A3169&amp;B3169,中間シート!$A$1:$A$149,0),MATCH(C$1,中間シート!$A$2:$AZ$2,0))</f>
        <v/>
      </c>
      <c r="D3169" s="8" t="str">
        <f>INDEX(中間シート!$A$1:$AZ$149,MATCH($A3169&amp;$B3169,中間シート!$A$1:$A$149,0),MATCH(D$1,中間シート!$A$2:$AZ$2,0))</f>
        <v/>
      </c>
      <c r="E3169" t="str">
        <f>IF(
A3169="","",
VLOOKUP(MOD(ROW(A3169)-2, 参照用!$J$12) + 1,参照用!$N$1:$P$50,2,0)
)</f>
        <v>注意サイン</v>
      </c>
      <c r="F3169" t="str">
        <f xml:space="preserve">
IF(A3169="","",
VLOOKUP(MOD(ROW(A3169)-2, 参照用!$J$12) + 1,参照用!$N$1:$P$50,3,0)
)</f>
        <v>ぼーっとする</v>
      </c>
      <c r="G3169">
        <f xml:space="preserve">
IF(A3169="","",
IFERROR(
INDEX(中間シート!$B:$CB,
MATCH(A3169&amp;B3169,中間シート!$A$1:$A$149,0),
MATCH(F3169,中間シート!$B$2:$CB$2,0)
),
"")
)</f>
        <v>0</v>
      </c>
      <c r="H3169">
        <f t="shared" si="147"/>
        <v>0</v>
      </c>
      <c r="I3169" t="str">
        <f t="shared" si="148"/>
        <v/>
      </c>
      <c r="J3169">
        <f xml:space="preserve">
_xlfn.SWITCH(E3169,
"良好サイン",H3169*VLOOKUP(F3169,参照用!$P$2:$Q$55,2,0),
"注意サイン",H3169*VLOOKUP(F3169,参照用!$P$2:$Q$55,2,0),
""
)</f>
        <v>0</v>
      </c>
      <c r="K3169" s="20">
        <f t="shared" si="149"/>
        <v>60</v>
      </c>
    </row>
    <row r="3170" spans="1:11" x14ac:dyDescent="0.2">
      <c r="A3170" s="8">
        <f>IF(INDEX(中間シート!B$1:B$149,QUOTIENT(ROW(A3170)-2, 参照用!$J$12) + 3,1)&gt;0,
INDEX(中間シート!B$1:B$149,QUOTIENT(ROW(A3170)-2, 参照用!$J$12) + 3,1),
"")</f>
        <v>46053</v>
      </c>
      <c r="B3170" s="8" t="str">
        <f>IF(INDEX(中間シート!D$1:D$149,QUOTIENT(ROW(B3170)-2, 参照用!$J$12) + 3,1)&gt;0,
INDEX(中間シート!D$1:D$149,QUOTIENT(ROW(B3170)-2, 参照用!$J$12) + 3,1),
"")</f>
        <v>朝</v>
      </c>
      <c r="C3170" s="8" t="str">
        <f>INDEX(中間シート!$A$1:$AZ$149,MATCH(A3170&amp;B3170,中間シート!$A$1:$A$149,0),MATCH(C$1,中間シート!$A$2:$AZ$2,0))</f>
        <v/>
      </c>
      <c r="D3170" s="8" t="str">
        <f>INDEX(中間シート!$A$1:$AZ$149,MATCH($A3170&amp;$B3170,中間シート!$A$1:$A$149,0),MATCH(D$1,中間シート!$A$2:$AZ$2,0))</f>
        <v/>
      </c>
      <c r="E3170" t="str">
        <f>IF(
A3170="","",
VLOOKUP(MOD(ROW(A3170)-2, 参照用!$J$12) + 1,参照用!$N$1:$P$50,2,0)
)</f>
        <v>注意サイン</v>
      </c>
      <c r="F3170" t="str">
        <f xml:space="preserve">
IF(A3170="","",
VLOOKUP(MOD(ROW(A3170)-2, 参照用!$J$12) + 1,参照用!$N$1:$P$50,3,0)
)</f>
        <v>協調性が低下</v>
      </c>
      <c r="G3170">
        <f xml:space="preserve">
IF(A3170="","",
IFERROR(
INDEX(中間シート!$B:$CB,
MATCH(A3170&amp;B3170,中間シート!$A$1:$A$149,0),
MATCH(F3170,中間シート!$B$2:$CB$2,0)
),
"")
)</f>
        <v>0</v>
      </c>
      <c r="H3170">
        <f t="shared" si="147"/>
        <v>0</v>
      </c>
      <c r="I3170" t="str">
        <f t="shared" si="148"/>
        <v/>
      </c>
      <c r="J3170">
        <f xml:space="preserve">
_xlfn.SWITCH(E3170,
"良好サイン",H3170*VLOOKUP(F3170,参照用!$P$2:$Q$55,2,0),
"注意サイン",H3170*VLOOKUP(F3170,参照用!$P$2:$Q$55,2,0),
""
)</f>
        <v>0</v>
      </c>
      <c r="K3170" s="20">
        <f t="shared" si="149"/>
        <v>60</v>
      </c>
    </row>
    <row r="3171" spans="1:11" x14ac:dyDescent="0.2">
      <c r="A3171" s="8">
        <f>IF(INDEX(中間シート!B$1:B$149,QUOTIENT(ROW(A3171)-2, 参照用!$J$12) + 3,1)&gt;0,
INDEX(中間シート!B$1:B$149,QUOTIENT(ROW(A3171)-2, 参照用!$J$12) + 3,1),
"")</f>
        <v>46053</v>
      </c>
      <c r="B3171" s="8" t="str">
        <f>IF(INDEX(中間シート!D$1:D$149,QUOTIENT(ROW(B3171)-2, 参照用!$J$12) + 3,1)&gt;0,
INDEX(中間シート!D$1:D$149,QUOTIENT(ROW(B3171)-2, 参照用!$J$12) + 3,1),
"")</f>
        <v>朝</v>
      </c>
      <c r="C3171" s="8" t="str">
        <f>INDEX(中間シート!$A$1:$AZ$149,MATCH(A3171&amp;B3171,中間シート!$A$1:$A$149,0),MATCH(C$1,中間シート!$A$2:$AZ$2,0))</f>
        <v/>
      </c>
      <c r="D3171" s="8" t="str">
        <f>INDEX(中間シート!$A$1:$AZ$149,MATCH($A3171&amp;$B3171,中間シート!$A$1:$A$149,0),MATCH(D$1,中間シート!$A$2:$AZ$2,0))</f>
        <v/>
      </c>
      <c r="E3171" t="str">
        <f>IF(
A3171="","",
VLOOKUP(MOD(ROW(A3171)-2, 参照用!$J$12) + 1,参照用!$N$1:$P$50,2,0)
)</f>
        <v>注意サイン</v>
      </c>
      <c r="F3171" t="str">
        <f xml:space="preserve">
IF(A3171="","",
VLOOKUP(MOD(ROW(A3171)-2, 参照用!$J$12) + 1,参照用!$N$1:$P$50,3,0)
)</f>
        <v>憂鬱</v>
      </c>
      <c r="G3171">
        <f xml:space="preserve">
IF(A3171="","",
IFERROR(
INDEX(中間シート!$B:$CB,
MATCH(A3171&amp;B3171,中間シート!$A$1:$A$149,0),
MATCH(F3171,中間シート!$B$2:$CB$2,0)
),
"")
)</f>
        <v>0</v>
      </c>
      <c r="H3171">
        <f t="shared" si="147"/>
        <v>0</v>
      </c>
      <c r="I3171" t="str">
        <f t="shared" si="148"/>
        <v/>
      </c>
      <c r="J3171">
        <f xml:space="preserve">
_xlfn.SWITCH(E3171,
"良好サイン",H3171*VLOOKUP(F3171,参照用!$P$2:$Q$55,2,0),
"注意サイン",H3171*VLOOKUP(F3171,参照用!$P$2:$Q$55,2,0),
""
)</f>
        <v>0</v>
      </c>
      <c r="K3171" s="20">
        <f t="shared" si="149"/>
        <v>60</v>
      </c>
    </row>
    <row r="3172" spans="1:11" x14ac:dyDescent="0.2">
      <c r="A3172" s="8">
        <f>IF(INDEX(中間シート!B$1:B$149,QUOTIENT(ROW(A3172)-2, 参照用!$J$12) + 3,1)&gt;0,
INDEX(中間シート!B$1:B$149,QUOTIENT(ROW(A3172)-2, 参照用!$J$12) + 3,1),
"")</f>
        <v>46053</v>
      </c>
      <c r="B3172" s="8" t="str">
        <f>IF(INDEX(中間シート!D$1:D$149,QUOTIENT(ROW(B3172)-2, 参照用!$J$12) + 3,1)&gt;0,
INDEX(中間シート!D$1:D$149,QUOTIENT(ROW(B3172)-2, 参照用!$J$12) + 3,1),
"")</f>
        <v>朝</v>
      </c>
      <c r="C3172" s="8" t="str">
        <f>INDEX(中間シート!$A$1:$AZ$149,MATCH(A3172&amp;B3172,中間シート!$A$1:$A$149,0),MATCH(C$1,中間シート!$A$2:$AZ$2,0))</f>
        <v/>
      </c>
      <c r="D3172" s="8" t="str">
        <f>INDEX(中間シート!$A$1:$AZ$149,MATCH($A3172&amp;$B3172,中間シート!$A$1:$A$149,0),MATCH(D$1,中間シート!$A$2:$AZ$2,0))</f>
        <v/>
      </c>
      <c r="E3172" t="str">
        <f>IF(
A3172="","",
VLOOKUP(MOD(ROW(A3172)-2, 参照用!$J$12) + 1,参照用!$N$1:$P$50,2,0)
)</f>
        <v>注意サイン</v>
      </c>
      <c r="F3172" t="str">
        <f xml:space="preserve">
IF(A3172="","",
VLOOKUP(MOD(ROW(A3172)-2, 参照用!$J$12) + 1,参照用!$N$1:$P$50,3,0)
)</f>
        <v>やる気が無い</v>
      </c>
      <c r="G3172">
        <f xml:space="preserve">
IF(A3172="","",
IFERROR(
INDEX(中間シート!$B:$CB,
MATCH(A3172&amp;B3172,中間シート!$A$1:$A$149,0),
MATCH(F3172,中間シート!$B$2:$CB$2,0)
),
"")
)</f>
        <v>0</v>
      </c>
      <c r="H3172">
        <f t="shared" si="147"/>
        <v>0</v>
      </c>
      <c r="I3172" t="str">
        <f t="shared" si="148"/>
        <v/>
      </c>
      <c r="J3172">
        <f xml:space="preserve">
_xlfn.SWITCH(E3172,
"良好サイン",H3172*VLOOKUP(F3172,参照用!$P$2:$Q$55,2,0),
"注意サイン",H3172*VLOOKUP(F3172,参照用!$P$2:$Q$55,2,0),
""
)</f>
        <v>0</v>
      </c>
      <c r="K3172" s="20">
        <f t="shared" si="149"/>
        <v>60</v>
      </c>
    </row>
    <row r="3173" spans="1:11" x14ac:dyDescent="0.2">
      <c r="A3173" s="8">
        <f>IF(INDEX(中間シート!B$1:B$149,QUOTIENT(ROW(A3173)-2, 参照用!$J$12) + 3,1)&gt;0,
INDEX(中間シート!B$1:B$149,QUOTIENT(ROW(A3173)-2, 参照用!$J$12) + 3,1),
"")</f>
        <v>46053</v>
      </c>
      <c r="B3173" s="8" t="str">
        <f>IF(INDEX(中間シート!D$1:D$149,QUOTIENT(ROW(B3173)-2, 参照用!$J$12) + 3,1)&gt;0,
INDEX(中間シート!D$1:D$149,QUOTIENT(ROW(B3173)-2, 参照用!$J$12) + 3,1),
"")</f>
        <v>朝</v>
      </c>
      <c r="C3173" s="8" t="str">
        <f>INDEX(中間シート!$A$1:$AZ$149,MATCH(A3173&amp;B3173,中間シート!$A$1:$A$149,0),MATCH(C$1,中間シート!$A$2:$AZ$2,0))</f>
        <v/>
      </c>
      <c r="D3173" s="8" t="str">
        <f>INDEX(中間シート!$A$1:$AZ$149,MATCH($A3173&amp;$B3173,中間シート!$A$1:$A$149,0),MATCH(D$1,中間シート!$A$2:$AZ$2,0))</f>
        <v/>
      </c>
      <c r="E3173" t="str">
        <f>IF(
A3173="","",
VLOOKUP(MOD(ROW(A3173)-2, 参照用!$J$12) + 1,参照用!$N$1:$P$50,2,0)
)</f>
        <v>注意サイン</v>
      </c>
      <c r="F3173" t="str">
        <f xml:space="preserve">
IF(A3173="","",
VLOOKUP(MOD(ROW(A3173)-2, 参照用!$J$12) + 1,参照用!$N$1:$P$50,3,0)
)</f>
        <v>物忘れ</v>
      </c>
      <c r="G3173">
        <f xml:space="preserve">
IF(A3173="","",
IFERROR(
INDEX(中間シート!$B:$CB,
MATCH(A3173&amp;B3173,中間シート!$A$1:$A$149,0),
MATCH(F3173,中間シート!$B$2:$CB$2,0)
),
"")
)</f>
        <v>0</v>
      </c>
      <c r="H3173">
        <f t="shared" si="147"/>
        <v>0</v>
      </c>
      <c r="I3173" t="str">
        <f t="shared" si="148"/>
        <v/>
      </c>
      <c r="J3173">
        <f xml:space="preserve">
_xlfn.SWITCH(E3173,
"良好サイン",H3173*VLOOKUP(F3173,参照用!$P$2:$Q$55,2,0),
"注意サイン",H3173*VLOOKUP(F3173,参照用!$P$2:$Q$55,2,0),
""
)</f>
        <v>0</v>
      </c>
      <c r="K3173" s="20">
        <f t="shared" si="149"/>
        <v>60</v>
      </c>
    </row>
    <row r="3174" spans="1:11" x14ac:dyDescent="0.2">
      <c r="A3174" s="8">
        <f>IF(INDEX(中間シート!B$1:B$149,QUOTIENT(ROW(A3174)-2, 参照用!$J$12) + 3,1)&gt;0,
INDEX(中間シート!B$1:B$149,QUOTIENT(ROW(A3174)-2, 参照用!$J$12) + 3,1),
"")</f>
        <v>46053</v>
      </c>
      <c r="B3174" s="8" t="str">
        <f>IF(INDEX(中間シート!D$1:D$149,QUOTIENT(ROW(B3174)-2, 参照用!$J$12) + 3,1)&gt;0,
INDEX(中間シート!D$1:D$149,QUOTIENT(ROW(B3174)-2, 参照用!$J$12) + 3,1),
"")</f>
        <v>朝</v>
      </c>
      <c r="C3174" s="8" t="str">
        <f>INDEX(中間シート!$A$1:$AZ$149,MATCH(A3174&amp;B3174,中間シート!$A$1:$A$149,0),MATCH(C$1,中間シート!$A$2:$AZ$2,0))</f>
        <v/>
      </c>
      <c r="D3174" s="8" t="str">
        <f>INDEX(中間シート!$A$1:$AZ$149,MATCH($A3174&amp;$B3174,中間シート!$A$1:$A$149,0),MATCH(D$1,中間シート!$A$2:$AZ$2,0))</f>
        <v/>
      </c>
      <c r="E3174" t="str">
        <f>IF(
A3174="","",
VLOOKUP(MOD(ROW(A3174)-2, 参照用!$J$12) + 1,参照用!$N$1:$P$50,2,0)
)</f>
        <v>悪化サイン</v>
      </c>
      <c r="F3174" t="str">
        <f xml:space="preserve">
IF(A3174="","",
VLOOKUP(MOD(ROW(A3174)-2, 参照用!$J$12) + 1,参照用!$N$1:$P$50,3,0)
)</f>
        <v>イライラ</v>
      </c>
      <c r="G3174">
        <f xml:space="preserve">
IF(A3174="","",
IFERROR(
INDEX(中間シート!$B:$CB,
MATCH(A3174&amp;B3174,中間シート!$A$1:$A$149,0),
MATCH(F3174,中間シート!$B$2:$CB$2,0)
),
"")
)</f>
        <v>0</v>
      </c>
      <c r="H3174">
        <f t="shared" si="147"/>
        <v>0</v>
      </c>
      <c r="I3174" t="str">
        <f t="shared" si="148"/>
        <v/>
      </c>
      <c r="J3174" t="str">
        <f xml:space="preserve">
_xlfn.SWITCH(E3174,
"良好サイン",H3174*VLOOKUP(F3174,参照用!$P$2:$Q$55,2,0),
"注意サイン",H3174*VLOOKUP(F3174,参照用!$P$2:$Q$55,2,0),
""
)</f>
        <v/>
      </c>
      <c r="K3174" s="20">
        <f t="shared" si="149"/>
        <v>60</v>
      </c>
    </row>
    <row r="3175" spans="1:11" x14ac:dyDescent="0.2">
      <c r="A3175" s="8">
        <f>IF(INDEX(中間シート!B$1:B$149,QUOTIENT(ROW(A3175)-2, 参照用!$J$12) + 3,1)&gt;0,
INDEX(中間シート!B$1:B$149,QUOTIENT(ROW(A3175)-2, 参照用!$J$12) + 3,1),
"")</f>
        <v>46053</v>
      </c>
      <c r="B3175" s="8" t="str">
        <f>IF(INDEX(中間シート!D$1:D$149,QUOTIENT(ROW(B3175)-2, 参照用!$J$12) + 3,1)&gt;0,
INDEX(中間シート!D$1:D$149,QUOTIENT(ROW(B3175)-2, 参照用!$J$12) + 3,1),
"")</f>
        <v>朝</v>
      </c>
      <c r="C3175" s="8" t="str">
        <f>INDEX(中間シート!$A$1:$AZ$149,MATCH(A3175&amp;B3175,中間シート!$A$1:$A$149,0),MATCH(C$1,中間シート!$A$2:$AZ$2,0))</f>
        <v/>
      </c>
      <c r="D3175" s="8" t="str">
        <f>INDEX(中間シート!$A$1:$AZ$149,MATCH($A3175&amp;$B3175,中間シート!$A$1:$A$149,0),MATCH(D$1,中間シート!$A$2:$AZ$2,0))</f>
        <v/>
      </c>
      <c r="E3175" t="str">
        <f>IF(
A3175="","",
VLOOKUP(MOD(ROW(A3175)-2, 参照用!$J$12) + 1,参照用!$N$1:$P$50,2,0)
)</f>
        <v>悪化サイン</v>
      </c>
      <c r="F3175" t="str">
        <f xml:space="preserve">
IF(A3175="","",
VLOOKUP(MOD(ROW(A3175)-2, 参照用!$J$12) + 1,参照用!$N$1:$P$50,3,0)
)</f>
        <v>恐怖心</v>
      </c>
      <c r="G3175">
        <f xml:space="preserve">
IF(A3175="","",
IFERROR(
INDEX(中間シート!$B:$CB,
MATCH(A3175&amp;B3175,中間シート!$A$1:$A$149,0),
MATCH(F3175,中間シート!$B$2:$CB$2,0)
),
"")
)</f>
        <v>0</v>
      </c>
      <c r="H3175">
        <f t="shared" si="147"/>
        <v>0</v>
      </c>
      <c r="I3175" t="str">
        <f t="shared" si="148"/>
        <v/>
      </c>
      <c r="J3175" t="str">
        <f xml:space="preserve">
_xlfn.SWITCH(E3175,
"良好サイン",H3175*VLOOKUP(F3175,参照用!$P$2:$Q$55,2,0),
"注意サイン",H3175*VLOOKUP(F3175,参照用!$P$2:$Q$55,2,0),
""
)</f>
        <v/>
      </c>
      <c r="K3175" s="20">
        <f t="shared" si="149"/>
        <v>60</v>
      </c>
    </row>
    <row r="3176" spans="1:11" x14ac:dyDescent="0.2">
      <c r="A3176" s="8">
        <f>IF(INDEX(中間シート!B$1:B$149,QUOTIENT(ROW(A3176)-2, 参照用!$J$12) + 3,1)&gt;0,
INDEX(中間シート!B$1:B$149,QUOTIENT(ROW(A3176)-2, 参照用!$J$12) + 3,1),
"")</f>
        <v>46053</v>
      </c>
      <c r="B3176" s="8" t="str">
        <f>IF(INDEX(中間シート!D$1:D$149,QUOTIENT(ROW(B3176)-2, 参照用!$J$12) + 3,1)&gt;0,
INDEX(中間シート!D$1:D$149,QUOTIENT(ROW(B3176)-2, 参照用!$J$12) + 3,1),
"")</f>
        <v>朝</v>
      </c>
      <c r="C3176" s="8" t="str">
        <f>INDEX(中間シート!$A$1:$AZ$149,MATCH(A3176&amp;B3176,中間シート!$A$1:$A$149,0),MATCH(C$1,中間シート!$A$2:$AZ$2,0))</f>
        <v/>
      </c>
      <c r="D3176" s="8" t="str">
        <f>INDEX(中間シート!$A$1:$AZ$149,MATCH($A3176&amp;$B3176,中間シート!$A$1:$A$149,0),MATCH(D$1,中間シート!$A$2:$AZ$2,0))</f>
        <v/>
      </c>
      <c r="E3176" t="str">
        <f>IF(
A3176="","",
VLOOKUP(MOD(ROW(A3176)-2, 参照用!$J$12) + 1,参照用!$N$1:$P$50,2,0)
)</f>
        <v>悪化サイン</v>
      </c>
      <c r="F3176" t="str">
        <f xml:space="preserve">
IF(A3176="","",
VLOOKUP(MOD(ROW(A3176)-2, 参照用!$J$12) + 1,参照用!$N$1:$P$50,3,0)
)</f>
        <v>外出不可</v>
      </c>
      <c r="G3176">
        <f xml:space="preserve">
IF(A3176="","",
IFERROR(
INDEX(中間シート!$B:$CB,
MATCH(A3176&amp;B3176,中間シート!$A$1:$A$149,0),
MATCH(F3176,中間シート!$B$2:$CB$2,0)
),
"")
)</f>
        <v>0</v>
      </c>
      <c r="H3176">
        <f t="shared" si="147"/>
        <v>0</v>
      </c>
      <c r="I3176" t="str">
        <f t="shared" si="148"/>
        <v/>
      </c>
      <c r="J3176" t="str">
        <f xml:space="preserve">
_xlfn.SWITCH(E3176,
"良好サイン",H3176*VLOOKUP(F3176,参照用!$P$2:$Q$55,2,0),
"注意サイン",H3176*VLOOKUP(F3176,参照用!$P$2:$Q$55,2,0),
""
)</f>
        <v/>
      </c>
      <c r="K3176" s="20">
        <f t="shared" si="149"/>
        <v>60</v>
      </c>
    </row>
    <row r="3177" spans="1:11" x14ac:dyDescent="0.2">
      <c r="A3177" s="8">
        <f>IF(INDEX(中間シート!B$1:B$149,QUOTIENT(ROW(A3177)-2, 参照用!$J$12) + 3,1)&gt;0,
INDEX(中間シート!B$1:B$149,QUOTIENT(ROW(A3177)-2, 参照用!$J$12) + 3,1),
"")</f>
        <v>46053</v>
      </c>
      <c r="B3177" s="8" t="str">
        <f>IF(INDEX(中間シート!D$1:D$149,QUOTIENT(ROW(B3177)-2, 参照用!$J$12) + 3,1)&gt;0,
INDEX(中間シート!D$1:D$149,QUOTIENT(ROW(B3177)-2, 参照用!$J$12) + 3,1),
"")</f>
        <v>朝</v>
      </c>
      <c r="C3177" s="8" t="str">
        <f>INDEX(中間シート!$A$1:$AZ$149,MATCH(A3177&amp;B3177,中間シート!$A$1:$A$149,0),MATCH(C$1,中間シート!$A$2:$AZ$2,0))</f>
        <v/>
      </c>
      <c r="D3177" s="8" t="str">
        <f>INDEX(中間シート!$A$1:$AZ$149,MATCH($A3177&amp;$B3177,中間シート!$A$1:$A$149,0),MATCH(D$1,中間シート!$A$2:$AZ$2,0))</f>
        <v/>
      </c>
      <c r="E3177" t="str">
        <f>IF(
A3177="","",
VLOOKUP(MOD(ROW(A3177)-2, 参照用!$J$12) + 1,参照用!$N$1:$P$50,2,0)
)</f>
        <v>悪化サイン</v>
      </c>
      <c r="F3177" t="str">
        <f xml:space="preserve">
IF(A3177="","",
VLOOKUP(MOD(ROW(A3177)-2, 参照用!$J$12) + 1,参照用!$N$1:$P$50,3,0)
)</f>
        <v>思考不能</v>
      </c>
      <c r="G3177">
        <f xml:space="preserve">
IF(A3177="","",
IFERROR(
INDEX(中間シート!$B:$CB,
MATCH(A3177&amp;B3177,中間シート!$A$1:$A$149,0),
MATCH(F3177,中間シート!$B$2:$CB$2,0)
),
"")
)</f>
        <v>0</v>
      </c>
      <c r="H3177">
        <f t="shared" si="147"/>
        <v>0</v>
      </c>
      <c r="I3177" t="str">
        <f t="shared" si="148"/>
        <v/>
      </c>
      <c r="J3177" t="str">
        <f xml:space="preserve">
_xlfn.SWITCH(E3177,
"良好サイン",H3177*VLOOKUP(F3177,参照用!$P$2:$Q$55,2,0),
"注意サイン",H3177*VLOOKUP(F3177,参照用!$P$2:$Q$55,2,0),
""
)</f>
        <v/>
      </c>
      <c r="K3177" s="20">
        <f t="shared" si="149"/>
        <v>60</v>
      </c>
    </row>
    <row r="3178" spans="1:11" x14ac:dyDescent="0.2">
      <c r="A3178" s="8">
        <f>IF(INDEX(中間シート!B$1:B$149,QUOTIENT(ROW(A3178)-2, 参照用!$J$12) + 3,1)&gt;0,
INDEX(中間シート!B$1:B$149,QUOTIENT(ROW(A3178)-2, 参照用!$J$12) + 3,1),
"")</f>
        <v>46053</v>
      </c>
      <c r="B3178" s="8" t="str">
        <f>IF(INDEX(中間シート!D$1:D$149,QUOTIENT(ROW(B3178)-2, 参照用!$J$12) + 3,1)&gt;0,
INDEX(中間シート!D$1:D$149,QUOTIENT(ROW(B3178)-2, 参照用!$J$12) + 3,1),
"")</f>
        <v>朝</v>
      </c>
      <c r="C3178" s="8" t="str">
        <f>INDEX(中間シート!$A$1:$AZ$149,MATCH(A3178&amp;B3178,中間シート!$A$1:$A$149,0),MATCH(C$1,中間シート!$A$2:$AZ$2,0))</f>
        <v/>
      </c>
      <c r="D3178" s="8" t="str">
        <f>INDEX(中間シート!$A$1:$AZ$149,MATCH($A3178&amp;$B3178,中間シート!$A$1:$A$149,0),MATCH(D$1,中間シート!$A$2:$AZ$2,0))</f>
        <v/>
      </c>
      <c r="E3178" t="str">
        <f>IF(
A3178="","",
VLOOKUP(MOD(ROW(A3178)-2, 参照用!$J$12) + 1,参照用!$N$1:$P$50,2,0)
)</f>
        <v>悪化サイン</v>
      </c>
      <c r="F3178" t="str">
        <f xml:space="preserve">
IF(A3178="","",
VLOOKUP(MOD(ROW(A3178)-2, 参照用!$J$12) + 1,参照用!$N$1:$P$50,3,0)
)</f>
        <v>人間不信</v>
      </c>
      <c r="G3178">
        <f xml:space="preserve">
IF(A3178="","",
IFERROR(
INDEX(中間シート!$B:$CB,
MATCH(A3178&amp;B3178,中間シート!$A$1:$A$149,0),
MATCH(F3178,中間シート!$B$2:$CB$2,0)
),
"")
)</f>
        <v>0</v>
      </c>
      <c r="H3178">
        <f t="shared" si="147"/>
        <v>0</v>
      </c>
      <c r="I3178" t="str">
        <f t="shared" si="148"/>
        <v/>
      </c>
      <c r="J3178" t="str">
        <f xml:space="preserve">
_xlfn.SWITCH(E3178,
"良好サイン",H3178*VLOOKUP(F3178,参照用!$P$2:$Q$55,2,0),
"注意サイン",H3178*VLOOKUP(F3178,参照用!$P$2:$Q$55,2,0),
""
)</f>
        <v/>
      </c>
      <c r="K3178" s="20">
        <f t="shared" si="149"/>
        <v>60</v>
      </c>
    </row>
    <row r="3179" spans="1:11" x14ac:dyDescent="0.2">
      <c r="A3179" s="8">
        <f>IF(INDEX(中間シート!B$1:B$149,QUOTIENT(ROW(A3179)-2, 参照用!$J$12) + 3,1)&gt;0,
INDEX(中間シート!B$1:B$149,QUOTIENT(ROW(A3179)-2, 参照用!$J$12) + 3,1),
"")</f>
        <v>46053</v>
      </c>
      <c r="B3179" s="8" t="str">
        <f>IF(INDEX(中間シート!D$1:D$149,QUOTIENT(ROW(B3179)-2, 参照用!$J$12) + 3,1)&gt;0,
INDEX(中間シート!D$1:D$149,QUOTIENT(ROW(B3179)-2, 参照用!$J$12) + 3,1),
"")</f>
        <v>朝</v>
      </c>
      <c r="C3179" s="8" t="str">
        <f>INDEX(中間シート!$A$1:$AZ$149,MATCH(A3179&amp;B3179,中間シート!$A$1:$A$149,0),MATCH(C$1,中間シート!$A$2:$AZ$2,0))</f>
        <v/>
      </c>
      <c r="D3179" s="8" t="str">
        <f>INDEX(中間シート!$A$1:$AZ$149,MATCH($A3179&amp;$B3179,中間シート!$A$1:$A$149,0),MATCH(D$1,中間シート!$A$2:$AZ$2,0))</f>
        <v/>
      </c>
      <c r="E3179" t="str">
        <f>IF(
A3179="","",
VLOOKUP(MOD(ROW(A3179)-2, 参照用!$J$12) + 1,参照用!$N$1:$P$50,2,0)
)</f>
        <v>悪化サイン</v>
      </c>
      <c r="F3179" t="str">
        <f xml:space="preserve">
IF(A3179="","",
VLOOKUP(MOD(ROW(A3179)-2, 参照用!$J$12) + 1,参照用!$N$1:$P$50,3,0)
)</f>
        <v>破壊衝動</v>
      </c>
      <c r="G3179">
        <f xml:space="preserve">
IF(A3179="","",
IFERROR(
INDEX(中間シート!$B:$CB,
MATCH(A3179&amp;B3179,中間シート!$A$1:$A$149,0),
MATCH(F3179,中間シート!$B$2:$CB$2,0)
),
"")
)</f>
        <v>0</v>
      </c>
      <c r="H3179">
        <f t="shared" si="147"/>
        <v>0</v>
      </c>
      <c r="I3179" t="str">
        <f t="shared" si="148"/>
        <v/>
      </c>
      <c r="J3179" t="str">
        <f xml:space="preserve">
_xlfn.SWITCH(E3179,
"良好サイン",H3179*VLOOKUP(F3179,参照用!$P$2:$Q$55,2,0),
"注意サイン",H3179*VLOOKUP(F3179,参照用!$P$2:$Q$55,2,0),
""
)</f>
        <v/>
      </c>
      <c r="K3179" s="20">
        <f t="shared" si="149"/>
        <v>60</v>
      </c>
    </row>
    <row r="3180" spans="1:11" x14ac:dyDescent="0.2">
      <c r="A3180" s="8">
        <f>IF(INDEX(中間シート!B$1:B$149,QUOTIENT(ROW(A3180)-2, 参照用!$J$12) + 3,1)&gt;0,
INDEX(中間シート!B$1:B$149,QUOTIENT(ROW(A3180)-2, 参照用!$J$12) + 3,1),
"")</f>
        <v>46053</v>
      </c>
      <c r="B3180" s="8" t="str">
        <f>IF(INDEX(中間シート!D$1:D$149,QUOTIENT(ROW(B3180)-2, 参照用!$J$12) + 3,1)&gt;0,
INDEX(中間シート!D$1:D$149,QUOTIENT(ROW(B3180)-2, 参照用!$J$12) + 3,1),
"")</f>
        <v>朝</v>
      </c>
      <c r="C3180" s="8" t="str">
        <f>INDEX(中間シート!$A$1:$AZ$149,MATCH(A3180&amp;B3180,中間シート!$A$1:$A$149,0),MATCH(C$1,中間シート!$A$2:$AZ$2,0))</f>
        <v/>
      </c>
      <c r="D3180" s="8" t="str">
        <f>INDEX(中間シート!$A$1:$AZ$149,MATCH($A3180&amp;$B3180,中間シート!$A$1:$A$149,0),MATCH(D$1,中間シート!$A$2:$AZ$2,0))</f>
        <v/>
      </c>
      <c r="E3180" t="str">
        <f>IF(
A3180="","",
VLOOKUP(MOD(ROW(A3180)-2, 参照用!$J$12) + 1,参照用!$N$1:$P$50,2,0)
)</f>
        <v>リカバリー</v>
      </c>
      <c r="F3180" t="str">
        <f xml:space="preserve">
IF(A3180="","",
VLOOKUP(MOD(ROW(A3180)-2, 参照用!$J$12) + 1,参照用!$N$1:$P$50,3,0)
)</f>
        <v>ストレッチ</v>
      </c>
      <c r="G3180">
        <f xml:space="preserve">
IF(A3180="","",
IFERROR(
INDEX(中間シート!$B:$CB,
MATCH(A3180&amp;B3180,中間シート!$A$1:$A$149,0),
MATCH(F3180,中間シート!$B$2:$CB$2,0)
),
"")
)</f>
        <v>0</v>
      </c>
      <c r="H3180">
        <f t="shared" si="147"/>
        <v>0</v>
      </c>
      <c r="I3180" t="str">
        <f t="shared" si="148"/>
        <v/>
      </c>
      <c r="J3180" t="str">
        <f xml:space="preserve">
_xlfn.SWITCH(E3180,
"良好サイン",H3180*VLOOKUP(F3180,参照用!$P$2:$Q$55,2,0),
"注意サイン",H3180*VLOOKUP(F3180,参照用!$P$2:$Q$55,2,0),
""
)</f>
        <v/>
      </c>
      <c r="K3180" s="20">
        <f t="shared" si="149"/>
        <v>60</v>
      </c>
    </row>
    <row r="3181" spans="1:11" x14ac:dyDescent="0.2">
      <c r="A3181" s="8">
        <f>IF(INDEX(中間シート!B$1:B$149,QUOTIENT(ROW(A3181)-2, 参照用!$J$12) + 3,1)&gt;0,
INDEX(中間シート!B$1:B$149,QUOTIENT(ROW(A3181)-2, 参照用!$J$12) + 3,1),
"")</f>
        <v>46053</v>
      </c>
      <c r="B3181" s="8" t="str">
        <f>IF(INDEX(中間シート!D$1:D$149,QUOTIENT(ROW(B3181)-2, 参照用!$J$12) + 3,1)&gt;0,
INDEX(中間シート!D$1:D$149,QUOTIENT(ROW(B3181)-2, 参照用!$J$12) + 3,1),
"")</f>
        <v>朝</v>
      </c>
      <c r="C3181" s="8" t="str">
        <f>INDEX(中間シート!$A$1:$AZ$149,MATCH(A3181&amp;B3181,中間シート!$A$1:$A$149,0),MATCH(C$1,中間シート!$A$2:$AZ$2,0))</f>
        <v/>
      </c>
      <c r="D3181" s="8" t="str">
        <f>INDEX(中間シート!$A$1:$AZ$149,MATCH($A3181&amp;$B3181,中間シート!$A$1:$A$149,0),MATCH(D$1,中間シート!$A$2:$AZ$2,0))</f>
        <v/>
      </c>
      <c r="E3181" t="str">
        <f>IF(
A3181="","",
VLOOKUP(MOD(ROW(A3181)-2, 参照用!$J$12) + 1,参照用!$N$1:$P$50,2,0)
)</f>
        <v>リカバリー</v>
      </c>
      <c r="F3181" t="str">
        <f xml:space="preserve">
IF(A3181="","",
VLOOKUP(MOD(ROW(A3181)-2, 参照用!$J$12) + 1,参照用!$N$1:$P$50,3,0)
)</f>
        <v>仮眠</v>
      </c>
      <c r="G3181">
        <f xml:space="preserve">
IF(A3181="","",
IFERROR(
INDEX(中間シート!$B:$CB,
MATCH(A3181&amp;B3181,中間シート!$A$1:$A$149,0),
MATCH(F3181,中間シート!$B$2:$CB$2,0)
),
"")
)</f>
        <v>0</v>
      </c>
      <c r="H3181">
        <f t="shared" si="147"/>
        <v>0</v>
      </c>
      <c r="I3181" t="str">
        <f t="shared" si="148"/>
        <v/>
      </c>
      <c r="J3181" t="str">
        <f xml:space="preserve">
_xlfn.SWITCH(E3181,
"良好サイン",H3181*VLOOKUP(F3181,参照用!$P$2:$Q$55,2,0),
"注意サイン",H3181*VLOOKUP(F3181,参照用!$P$2:$Q$55,2,0),
""
)</f>
        <v/>
      </c>
      <c r="K3181" s="20">
        <f t="shared" si="149"/>
        <v>60</v>
      </c>
    </row>
    <row r="3182" spans="1:11" x14ac:dyDescent="0.2">
      <c r="A3182" s="8">
        <f>IF(INDEX(中間シート!B$1:B$149,QUOTIENT(ROW(A3182)-2, 参照用!$J$12) + 3,1)&gt;0,
INDEX(中間シート!B$1:B$149,QUOTIENT(ROW(A3182)-2, 参照用!$J$12) + 3,1),
"")</f>
        <v>46053</v>
      </c>
      <c r="B3182" s="8" t="str">
        <f>IF(INDEX(中間シート!D$1:D$149,QUOTIENT(ROW(B3182)-2, 参照用!$J$12) + 3,1)&gt;0,
INDEX(中間シート!D$1:D$149,QUOTIENT(ROW(B3182)-2, 参照用!$J$12) + 3,1),
"")</f>
        <v>朝</v>
      </c>
      <c r="C3182" s="8" t="str">
        <f>INDEX(中間シート!$A$1:$AZ$149,MATCH(A3182&amp;B3182,中間シート!$A$1:$A$149,0),MATCH(C$1,中間シート!$A$2:$AZ$2,0))</f>
        <v/>
      </c>
      <c r="D3182" s="8" t="str">
        <f>INDEX(中間シート!$A$1:$AZ$149,MATCH($A3182&amp;$B3182,中間シート!$A$1:$A$149,0),MATCH(D$1,中間シート!$A$2:$AZ$2,0))</f>
        <v/>
      </c>
      <c r="E3182" t="str">
        <f>IF(
A3182="","",
VLOOKUP(MOD(ROW(A3182)-2, 参照用!$J$12) + 1,参照用!$N$1:$P$50,2,0)
)</f>
        <v>リカバリー</v>
      </c>
      <c r="F3182" t="str">
        <f xml:space="preserve">
IF(A3182="","",
VLOOKUP(MOD(ROW(A3182)-2, 参照用!$J$12) + 1,参照用!$N$1:$P$50,3,0)
)</f>
        <v>音楽</v>
      </c>
      <c r="G3182">
        <f xml:space="preserve">
IF(A3182="","",
IFERROR(
INDEX(中間シート!$B:$CB,
MATCH(A3182&amp;B3182,中間シート!$A$1:$A$149,0),
MATCH(F3182,中間シート!$B$2:$CB$2,0)
),
"")
)</f>
        <v>0</v>
      </c>
      <c r="H3182">
        <f t="shared" si="147"/>
        <v>0</v>
      </c>
      <c r="I3182" t="str">
        <f t="shared" si="148"/>
        <v/>
      </c>
      <c r="J3182" t="str">
        <f xml:space="preserve">
_xlfn.SWITCH(E3182,
"良好サイン",H3182*VLOOKUP(F3182,参照用!$P$2:$Q$55,2,0),
"注意サイン",H3182*VLOOKUP(F3182,参照用!$P$2:$Q$55,2,0),
""
)</f>
        <v/>
      </c>
      <c r="K3182" s="20">
        <f t="shared" si="149"/>
        <v>60</v>
      </c>
    </row>
    <row r="3183" spans="1:11" x14ac:dyDescent="0.2">
      <c r="A3183" s="8">
        <f>IF(INDEX(中間シート!B$1:B$149,QUOTIENT(ROW(A3183)-2, 参照用!$J$12) + 3,1)&gt;0,
INDEX(中間シート!B$1:B$149,QUOTIENT(ROW(A3183)-2, 参照用!$J$12) + 3,1),
"")</f>
        <v>46053</v>
      </c>
      <c r="B3183" s="8" t="str">
        <f>IF(INDEX(中間シート!D$1:D$149,QUOTIENT(ROW(B3183)-2, 参照用!$J$12) + 3,1)&gt;0,
INDEX(中間シート!D$1:D$149,QUOTIENT(ROW(B3183)-2, 参照用!$J$12) + 3,1),
"")</f>
        <v>朝</v>
      </c>
      <c r="C3183" s="8" t="str">
        <f>INDEX(中間シート!$A$1:$AZ$149,MATCH(A3183&amp;B3183,中間シート!$A$1:$A$149,0),MATCH(C$1,中間シート!$A$2:$AZ$2,0))</f>
        <v/>
      </c>
      <c r="D3183" s="8" t="str">
        <f>INDEX(中間シート!$A$1:$AZ$149,MATCH($A3183&amp;$B3183,中間シート!$A$1:$A$149,0),MATCH(D$1,中間シート!$A$2:$AZ$2,0))</f>
        <v/>
      </c>
      <c r="E3183" t="str">
        <f>IF(
A3183="","",
VLOOKUP(MOD(ROW(A3183)-2, 参照用!$J$12) + 1,参照用!$N$1:$P$50,2,0)
)</f>
        <v>リカバリー</v>
      </c>
      <c r="F3183" t="str">
        <f xml:space="preserve">
IF(A3183="","",
VLOOKUP(MOD(ROW(A3183)-2, 参照用!$J$12) + 1,参照用!$N$1:$P$50,3,0)
)</f>
        <v>頓服</v>
      </c>
      <c r="G3183">
        <f xml:space="preserve">
IF(A3183="","",
IFERROR(
INDEX(中間シート!$B:$CB,
MATCH(A3183&amp;B3183,中間シート!$A$1:$A$149,0),
MATCH(F3183,中間シート!$B$2:$CB$2,0)
),
"")
)</f>
        <v>0</v>
      </c>
      <c r="H3183">
        <f t="shared" si="147"/>
        <v>0</v>
      </c>
      <c r="I3183" t="str">
        <f t="shared" si="148"/>
        <v/>
      </c>
      <c r="J3183" t="str">
        <f xml:space="preserve">
_xlfn.SWITCH(E3183,
"良好サイン",H3183*VLOOKUP(F3183,参照用!$P$2:$Q$55,2,0),
"注意サイン",H3183*VLOOKUP(F3183,参照用!$P$2:$Q$55,2,0),
""
)</f>
        <v/>
      </c>
      <c r="K3183" s="20">
        <f t="shared" si="149"/>
        <v>60</v>
      </c>
    </row>
    <row r="3184" spans="1:11" x14ac:dyDescent="0.2">
      <c r="A3184" s="8">
        <f>IF(INDEX(中間シート!B$1:B$149,QUOTIENT(ROW(A3184)-2, 参照用!$J$12) + 3,1)&gt;0,
INDEX(中間シート!B$1:B$149,QUOTIENT(ROW(A3184)-2, 参照用!$J$12) + 3,1),
"")</f>
        <v>46053</v>
      </c>
      <c r="B3184" s="8" t="str">
        <f>IF(INDEX(中間シート!D$1:D$149,QUOTIENT(ROW(B3184)-2, 参照用!$J$12) + 3,1)&gt;0,
INDEX(中間シート!D$1:D$149,QUOTIENT(ROW(B3184)-2, 参照用!$J$12) + 3,1),
"")</f>
        <v>朝</v>
      </c>
      <c r="C3184" s="8" t="str">
        <f>INDEX(中間シート!$A$1:$AZ$149,MATCH(A3184&amp;B3184,中間シート!$A$1:$A$149,0),MATCH(C$1,中間シート!$A$2:$AZ$2,0))</f>
        <v/>
      </c>
      <c r="D3184" s="8" t="str">
        <f>INDEX(中間シート!$A$1:$AZ$149,MATCH($A3184&amp;$B3184,中間シート!$A$1:$A$149,0),MATCH(D$1,中間シート!$A$2:$AZ$2,0))</f>
        <v/>
      </c>
      <c r="E3184" t="str">
        <f>IF(
A3184="","",
VLOOKUP(MOD(ROW(A3184)-2, 参照用!$J$12) + 1,参照用!$N$1:$P$50,2,0)
)</f>
        <v>リカバリー</v>
      </c>
      <c r="F3184" t="str">
        <f xml:space="preserve">
IF(A3184="","",
VLOOKUP(MOD(ROW(A3184)-2, 参照用!$J$12) + 1,参照用!$N$1:$P$50,3,0)
)</f>
        <v>散歩</v>
      </c>
      <c r="G3184">
        <f xml:space="preserve">
IF(A3184="","",
IFERROR(
INDEX(中間シート!$B:$CB,
MATCH(A3184&amp;B3184,中間シート!$A$1:$A$149,0),
MATCH(F3184,中間シート!$B$2:$CB$2,0)
),
"")
)</f>
        <v>0</v>
      </c>
      <c r="H3184">
        <f t="shared" si="147"/>
        <v>0</v>
      </c>
      <c r="I3184" t="str">
        <f t="shared" si="148"/>
        <v/>
      </c>
      <c r="J3184" t="str">
        <f xml:space="preserve">
_xlfn.SWITCH(E3184,
"良好サイン",H3184*VLOOKUP(F3184,参照用!$P$2:$Q$55,2,0),
"注意サイン",H3184*VLOOKUP(F3184,参照用!$P$2:$Q$55,2,0),
""
)</f>
        <v/>
      </c>
      <c r="K3184" s="20">
        <f t="shared" si="149"/>
        <v>60</v>
      </c>
    </row>
    <row r="3185" spans="1:11" x14ac:dyDescent="0.2">
      <c r="A3185" s="8">
        <f>IF(INDEX(中間シート!B$1:B$149,QUOTIENT(ROW(A3185)-2, 参照用!$J$12) + 3,1)&gt;0,
INDEX(中間シート!B$1:B$149,QUOTIENT(ROW(A3185)-2, 参照用!$J$12) + 3,1),
"")</f>
        <v>46053</v>
      </c>
      <c r="B3185" s="8" t="str">
        <f>IF(INDEX(中間シート!D$1:D$149,QUOTIENT(ROW(B3185)-2, 参照用!$J$12) + 3,1)&gt;0,
INDEX(中間シート!D$1:D$149,QUOTIENT(ROW(B3185)-2, 参照用!$J$12) + 3,1),
"")</f>
        <v>朝</v>
      </c>
      <c r="C3185" s="8" t="str">
        <f>INDEX(中間シート!$A$1:$AZ$149,MATCH(A3185&amp;B3185,中間シート!$A$1:$A$149,0),MATCH(C$1,中間シート!$A$2:$AZ$2,0))</f>
        <v/>
      </c>
      <c r="D3185" s="8" t="str">
        <f>INDEX(中間シート!$A$1:$AZ$149,MATCH($A3185&amp;$B3185,中間シート!$A$1:$A$149,0),MATCH(D$1,中間シート!$A$2:$AZ$2,0))</f>
        <v/>
      </c>
      <c r="E3185" t="str">
        <f>IF(
A3185="","",
VLOOKUP(MOD(ROW(A3185)-2, 参照用!$J$12) + 1,参照用!$N$1:$P$50,2,0)
)</f>
        <v>服薬</v>
      </c>
      <c r="F3185" t="str">
        <f xml:space="preserve">
IF(A3185="","",
VLOOKUP(MOD(ROW(A3185)-2, 参照用!$J$12) + 1,参照用!$N$1:$P$50,3,0)
)</f>
        <v>いつもの薬</v>
      </c>
      <c r="G3185">
        <f xml:space="preserve">
IF(A3185="","",
IFERROR(
INDEX(中間シート!$B:$CB,
MATCH(A3185&amp;B3185,中間シート!$A$1:$A$149,0),
MATCH(F3185,中間シート!$B$2:$CB$2,0)
),
"")
)</f>
        <v>0</v>
      </c>
      <c r="H3185">
        <f t="shared" si="147"/>
        <v>0</v>
      </c>
      <c r="I3185" t="str">
        <f t="shared" si="148"/>
        <v/>
      </c>
      <c r="J3185" t="str">
        <f xml:space="preserve">
_xlfn.SWITCH(E3185,
"良好サイン",H3185*VLOOKUP(F3185,参照用!$P$2:$Q$55,2,0),
"注意サイン",H3185*VLOOKUP(F3185,参照用!$P$2:$Q$55,2,0),
""
)</f>
        <v/>
      </c>
      <c r="K3185" s="20">
        <f t="shared" si="149"/>
        <v>60</v>
      </c>
    </row>
    <row r="3186" spans="1:11" x14ac:dyDescent="0.2">
      <c r="A3186" s="8">
        <f>IF(INDEX(中間シート!B$1:B$149,QUOTIENT(ROW(A3186)-2, 参照用!$J$12) + 3,1)&gt;0,
INDEX(中間シート!B$1:B$149,QUOTIENT(ROW(A3186)-2, 参照用!$J$12) + 3,1),
"")</f>
        <v>46053</v>
      </c>
      <c r="B3186" s="8" t="str">
        <f>IF(INDEX(中間シート!D$1:D$149,QUOTIENT(ROW(B3186)-2, 参照用!$J$12) + 3,1)&gt;0,
INDEX(中間シート!D$1:D$149,QUOTIENT(ROW(B3186)-2, 参照用!$J$12) + 3,1),
"")</f>
        <v>朝</v>
      </c>
      <c r="C3186" s="8" t="str">
        <f>INDEX(中間シート!$A$1:$AZ$149,MATCH(A3186&amp;B3186,中間シート!$A$1:$A$149,0),MATCH(C$1,中間シート!$A$2:$AZ$2,0))</f>
        <v/>
      </c>
      <c r="D3186" s="8" t="str">
        <f>INDEX(中間シート!$A$1:$AZ$149,MATCH($A3186&amp;$B3186,中間シート!$A$1:$A$149,0),MATCH(D$1,中間シート!$A$2:$AZ$2,0))</f>
        <v/>
      </c>
      <c r="E3186" t="str">
        <f>IF(
A3186="","",
VLOOKUP(MOD(ROW(A3186)-2, 参照用!$J$12) + 1,参照用!$N$1:$P$50,2,0)
)</f>
        <v>備考</v>
      </c>
      <c r="F3186" t="str">
        <f xml:space="preserve">
IF(A3186="","",
VLOOKUP(MOD(ROW(A3186)-2, 参照用!$J$12) + 1,参照用!$N$1:$P$50,3,0)
)</f>
        <v>コメント</v>
      </c>
      <c r="G3186" t="str">
        <f xml:space="preserve">
IF(A3186="","",
IFERROR(
INDEX(中間シート!$B:$CB,
MATCH(A3186&amp;B3186,中間シート!$A$1:$A$149,0),
MATCH(F3186,中間シート!$B$2:$CB$2,0)
),
"")
)</f>
        <v/>
      </c>
      <c r="H3186" t="str">
        <f t="shared" si="147"/>
        <v/>
      </c>
      <c r="I3186" t="str">
        <f t="shared" si="148"/>
        <v/>
      </c>
      <c r="J3186" t="str">
        <f xml:space="preserve">
_xlfn.SWITCH(E3186,
"良好サイン",H3186*VLOOKUP(F3186,参照用!$P$2:$Q$55,2,0),
"注意サイン",H3186*VLOOKUP(F3186,参照用!$P$2:$Q$55,2,0),
""
)</f>
        <v/>
      </c>
      <c r="K3186" s="20">
        <f t="shared" si="149"/>
        <v>60</v>
      </c>
    </row>
    <row r="3187" spans="1:11" x14ac:dyDescent="0.2">
      <c r="A3187" s="8">
        <f>IF(INDEX(中間シート!B$1:B$149,QUOTIENT(ROW(A3187)-2, 参照用!$J$12) + 3,1)&gt;0,
INDEX(中間シート!B$1:B$149,QUOTIENT(ROW(A3187)-2, 参照用!$J$12) + 3,1),
"")</f>
        <v>46053</v>
      </c>
      <c r="B3187" s="8" t="str">
        <f>IF(INDEX(中間シート!D$1:D$149,QUOTIENT(ROW(B3187)-2, 参照用!$J$12) + 3,1)&gt;0,
INDEX(中間シート!D$1:D$149,QUOTIENT(ROW(B3187)-2, 参照用!$J$12) + 3,1),
"")</f>
        <v>昼</v>
      </c>
      <c r="C3187" s="8" t="str">
        <f>INDEX(中間シート!$A$1:$AZ$149,MATCH(A3187&amp;B3187,中間シート!$A$1:$A$149,0),MATCH(C$1,中間シート!$A$2:$AZ$2,0))</f>
        <v/>
      </c>
      <c r="D3187" s="8" t="str">
        <f>INDEX(中間シート!$A$1:$AZ$149,MATCH($A3187&amp;$B3187,中間シート!$A$1:$A$149,0),MATCH(D$1,中間シート!$A$2:$AZ$2,0))</f>
        <v/>
      </c>
      <c r="E3187" t="str">
        <f>IF(
A3187="","",
VLOOKUP(MOD(ROW(A3187)-2, 参照用!$J$12) + 1,参照用!$N$1:$P$50,2,0)
)</f>
        <v>日付</v>
      </c>
      <c r="F3187" t="str">
        <f xml:space="preserve">
IF(A3187="","",
VLOOKUP(MOD(ROW(A3187)-2, 参照用!$J$12) + 1,参照用!$N$1:$P$50,3,0)
)</f>
        <v>日付</v>
      </c>
      <c r="G3187">
        <f xml:space="preserve">
IF(A3187="","",
IFERROR(
INDEX(中間シート!$B:$CB,
MATCH(A3187&amp;B3187,中間シート!$A$1:$A$149,0),
MATCH(F3187,中間シート!$B$2:$CB$2,0)
),
"")
)</f>
        <v>46053</v>
      </c>
      <c r="H3187" t="str">
        <f t="shared" si="147"/>
        <v/>
      </c>
      <c r="I3187">
        <f t="shared" si="148"/>
        <v>46053</v>
      </c>
      <c r="J3187" t="str">
        <f xml:space="preserve">
_xlfn.SWITCH(E3187,
"良好サイン",H3187*VLOOKUP(F3187,参照用!$P$2:$Q$55,2,0),
"注意サイン",H3187*VLOOKUP(F3187,参照用!$P$2:$Q$55,2,0),
""
)</f>
        <v/>
      </c>
      <c r="K3187" s="20">
        <f t="shared" si="149"/>
        <v>60</v>
      </c>
    </row>
    <row r="3188" spans="1:11" x14ac:dyDescent="0.2">
      <c r="A3188" s="8">
        <f>IF(INDEX(中間シート!B$1:B$149,QUOTIENT(ROW(A3188)-2, 参照用!$J$12) + 3,1)&gt;0,
INDEX(中間シート!B$1:B$149,QUOTIENT(ROW(A3188)-2, 参照用!$J$12) + 3,1),
"")</f>
        <v>46053</v>
      </c>
      <c r="B3188" s="8" t="str">
        <f>IF(INDEX(中間シート!D$1:D$149,QUOTIENT(ROW(B3188)-2, 参照用!$J$12) + 3,1)&gt;0,
INDEX(中間シート!D$1:D$149,QUOTIENT(ROW(B3188)-2, 参照用!$J$12) + 3,1),
"")</f>
        <v>昼</v>
      </c>
      <c r="C3188" s="8" t="str">
        <f>INDEX(中間シート!$A$1:$AZ$149,MATCH(A3188&amp;B3188,中間シート!$A$1:$A$149,0),MATCH(C$1,中間シート!$A$2:$AZ$2,0))</f>
        <v/>
      </c>
      <c r="D3188" s="8" t="str">
        <f>INDEX(中間シート!$A$1:$AZ$149,MATCH($A3188&amp;$B3188,中間シート!$A$1:$A$149,0),MATCH(D$1,中間シート!$A$2:$AZ$2,0))</f>
        <v/>
      </c>
      <c r="E3188" t="str">
        <f>IF(
A3188="","",
VLOOKUP(MOD(ROW(A3188)-2, 参照用!$J$12) + 1,参照用!$N$1:$P$50,2,0)
)</f>
        <v>曜日</v>
      </c>
      <c r="F3188" t="str">
        <f xml:space="preserve">
IF(A3188="","",
VLOOKUP(MOD(ROW(A3188)-2, 参照用!$J$12) + 1,参照用!$N$1:$P$50,3,0)
)</f>
        <v>曜日</v>
      </c>
      <c r="G3188" t="str">
        <f xml:space="preserve">
IF(A3188="","",
IFERROR(
INDEX(中間シート!$B:$CB,
MATCH(A3188&amp;B3188,中間シート!$A$1:$A$149,0),
MATCH(F3188,中間シート!$B$2:$CB$2,0)
),
"")
)</f>
        <v>土</v>
      </c>
      <c r="H3188" t="str">
        <f t="shared" si="147"/>
        <v/>
      </c>
      <c r="I3188" t="str">
        <f t="shared" si="148"/>
        <v>土</v>
      </c>
      <c r="J3188" t="str">
        <f xml:space="preserve">
_xlfn.SWITCH(E3188,
"良好サイン",H3188*VLOOKUP(F3188,参照用!$P$2:$Q$55,2,0),
"注意サイン",H3188*VLOOKUP(F3188,参照用!$P$2:$Q$55,2,0),
""
)</f>
        <v/>
      </c>
      <c r="K3188" s="20">
        <f t="shared" si="149"/>
        <v>60</v>
      </c>
    </row>
    <row r="3189" spans="1:11" x14ac:dyDescent="0.2">
      <c r="A3189" s="8">
        <f>IF(INDEX(中間シート!B$1:B$149,QUOTIENT(ROW(A3189)-2, 参照用!$J$12) + 3,1)&gt;0,
INDEX(中間シート!B$1:B$149,QUOTIENT(ROW(A3189)-2, 参照用!$J$12) + 3,1),
"")</f>
        <v>46053</v>
      </c>
      <c r="B3189" s="8" t="str">
        <f>IF(INDEX(中間シート!D$1:D$149,QUOTIENT(ROW(B3189)-2, 参照用!$J$12) + 3,1)&gt;0,
INDEX(中間シート!D$1:D$149,QUOTIENT(ROW(B3189)-2, 参照用!$J$12) + 3,1),
"")</f>
        <v>昼</v>
      </c>
      <c r="C3189" s="8" t="str">
        <f>INDEX(中間シート!$A$1:$AZ$149,MATCH(A3189&amp;B3189,中間シート!$A$1:$A$149,0),MATCH(C$1,中間シート!$A$2:$AZ$2,0))</f>
        <v/>
      </c>
      <c r="D3189" s="8" t="str">
        <f>INDEX(中間シート!$A$1:$AZ$149,MATCH($A3189&amp;$B3189,中間シート!$A$1:$A$149,0),MATCH(D$1,中間シート!$A$2:$AZ$2,0))</f>
        <v/>
      </c>
      <c r="E3189" t="str">
        <f>IF(
A3189="","",
VLOOKUP(MOD(ROW(A3189)-2, 参照用!$J$12) + 1,参照用!$N$1:$P$50,2,0)
)</f>
        <v>時間帯</v>
      </c>
      <c r="F3189" t="str">
        <f xml:space="preserve">
IF(A3189="","",
VLOOKUP(MOD(ROW(A3189)-2, 参照用!$J$12) + 1,参照用!$N$1:$P$50,3,0)
)</f>
        <v>時間帯</v>
      </c>
      <c r="G3189" t="str">
        <f xml:space="preserve">
IF(A3189="","",
IFERROR(
INDEX(中間シート!$B:$CB,
MATCH(A3189&amp;B3189,中間シート!$A$1:$A$149,0),
MATCH(F3189,中間シート!$B$2:$CB$2,0)
),
"")
)</f>
        <v>昼</v>
      </c>
      <c r="H3189" t="str">
        <f t="shared" si="147"/>
        <v/>
      </c>
      <c r="I3189" t="str">
        <f t="shared" si="148"/>
        <v>昼</v>
      </c>
      <c r="J3189" t="str">
        <f xml:space="preserve">
_xlfn.SWITCH(E3189,
"良好サイン",H3189*VLOOKUP(F3189,参照用!$P$2:$Q$55,2,0),
"注意サイン",H3189*VLOOKUP(F3189,参照用!$P$2:$Q$55,2,0),
""
)</f>
        <v/>
      </c>
      <c r="K3189" s="20">
        <f t="shared" si="149"/>
        <v>60</v>
      </c>
    </row>
    <row r="3190" spans="1:11" x14ac:dyDescent="0.2">
      <c r="A3190" s="8">
        <f>IF(INDEX(中間シート!B$1:B$149,QUOTIENT(ROW(A3190)-2, 参照用!$J$12) + 3,1)&gt;0,
INDEX(中間シート!B$1:B$149,QUOTIENT(ROW(A3190)-2, 参照用!$J$12) + 3,1),
"")</f>
        <v>46053</v>
      </c>
      <c r="B3190" s="8" t="str">
        <f>IF(INDEX(中間シート!D$1:D$149,QUOTIENT(ROW(B3190)-2, 参照用!$J$12) + 3,1)&gt;0,
INDEX(中間シート!D$1:D$149,QUOTIENT(ROW(B3190)-2, 参照用!$J$12) + 3,1),
"")</f>
        <v>昼</v>
      </c>
      <c r="C3190" s="8" t="str">
        <f>INDEX(中間シート!$A$1:$AZ$149,MATCH(A3190&amp;B3190,中間シート!$A$1:$A$149,0),MATCH(C$1,中間シート!$A$2:$AZ$2,0))</f>
        <v/>
      </c>
      <c r="D3190" s="8" t="str">
        <f>INDEX(中間シート!$A$1:$AZ$149,MATCH($A3190&amp;$B3190,中間シート!$A$1:$A$149,0),MATCH(D$1,中間シート!$A$2:$AZ$2,0))</f>
        <v/>
      </c>
      <c r="E3190" t="str">
        <f>IF(
A3190="","",
VLOOKUP(MOD(ROW(A3190)-2, 参照用!$J$12) + 1,参照用!$N$1:$P$50,2,0)
)</f>
        <v>気候</v>
      </c>
      <c r="F3190" t="str">
        <f xml:space="preserve">
IF(A3190="","",
VLOOKUP(MOD(ROW(A3190)-2, 参照用!$J$12) + 1,参照用!$N$1:$P$50,3,0)
)</f>
        <v>天気</v>
      </c>
      <c r="G3190" t="str">
        <f xml:space="preserve">
IF(A3190="","",
IFERROR(
INDEX(中間シート!$B:$CB,
MATCH(A3190&amp;B3190,中間シート!$A$1:$A$149,0),
MATCH(F3190,中間シート!$B$2:$CB$2,0)
),
"")
)</f>
        <v/>
      </c>
      <c r="H3190" t="str">
        <f t="shared" si="147"/>
        <v/>
      </c>
      <c r="I3190" t="str">
        <f t="shared" si="148"/>
        <v/>
      </c>
      <c r="J3190" t="str">
        <f xml:space="preserve">
_xlfn.SWITCH(E3190,
"良好サイン",H3190*VLOOKUP(F3190,参照用!$P$2:$Q$55,2,0),
"注意サイン",H3190*VLOOKUP(F3190,参照用!$P$2:$Q$55,2,0),
""
)</f>
        <v/>
      </c>
      <c r="K3190" s="20">
        <f t="shared" si="149"/>
        <v>60</v>
      </c>
    </row>
    <row r="3191" spans="1:11" x14ac:dyDescent="0.2">
      <c r="A3191" s="8">
        <f>IF(INDEX(中間シート!B$1:B$149,QUOTIENT(ROW(A3191)-2, 参照用!$J$12) + 3,1)&gt;0,
INDEX(中間シート!B$1:B$149,QUOTIENT(ROW(A3191)-2, 参照用!$J$12) + 3,1),
"")</f>
        <v>46053</v>
      </c>
      <c r="B3191" s="8" t="str">
        <f>IF(INDEX(中間シート!D$1:D$149,QUOTIENT(ROW(B3191)-2, 参照用!$J$12) + 3,1)&gt;0,
INDEX(中間シート!D$1:D$149,QUOTIENT(ROW(B3191)-2, 参照用!$J$12) + 3,1),
"")</f>
        <v>昼</v>
      </c>
      <c r="C3191" s="8" t="str">
        <f>INDEX(中間シート!$A$1:$AZ$149,MATCH(A3191&amp;B3191,中間シート!$A$1:$A$149,0),MATCH(C$1,中間シート!$A$2:$AZ$2,0))</f>
        <v/>
      </c>
      <c r="D3191" s="8" t="str">
        <f>INDEX(中間シート!$A$1:$AZ$149,MATCH($A3191&amp;$B3191,中間シート!$A$1:$A$149,0),MATCH(D$1,中間シート!$A$2:$AZ$2,0))</f>
        <v/>
      </c>
      <c r="E3191" t="str">
        <f>IF(
A3191="","",
VLOOKUP(MOD(ROW(A3191)-2, 参照用!$J$12) + 1,参照用!$N$1:$P$50,2,0)
)</f>
        <v>気候</v>
      </c>
      <c r="F3191" t="str">
        <f xml:space="preserve">
IF(A3191="","",
VLOOKUP(MOD(ROW(A3191)-2, 参照用!$J$12) + 1,参照用!$N$1:$P$50,3,0)
)</f>
        <v>気温</v>
      </c>
      <c r="G3191" t="str">
        <f xml:space="preserve">
IF(A3191="","",
IFERROR(
INDEX(中間シート!$B:$CB,
MATCH(A3191&amp;B3191,中間シート!$A$1:$A$149,0),
MATCH(F3191,中間シート!$B$2:$CB$2,0)
),
"")
)</f>
        <v/>
      </c>
      <c r="H3191" t="str">
        <f t="shared" si="147"/>
        <v/>
      </c>
      <c r="I3191" t="str">
        <f t="shared" si="148"/>
        <v/>
      </c>
      <c r="J3191" t="str">
        <f xml:space="preserve">
_xlfn.SWITCH(E3191,
"良好サイン",H3191*VLOOKUP(F3191,参照用!$P$2:$Q$55,2,0),
"注意サイン",H3191*VLOOKUP(F3191,参照用!$P$2:$Q$55,2,0),
""
)</f>
        <v/>
      </c>
      <c r="K3191" s="20">
        <f t="shared" si="149"/>
        <v>60</v>
      </c>
    </row>
    <row r="3192" spans="1:11" x14ac:dyDescent="0.2">
      <c r="A3192" s="8">
        <f>IF(INDEX(中間シート!B$1:B$149,QUOTIENT(ROW(A3192)-2, 参照用!$J$12) + 3,1)&gt;0,
INDEX(中間シート!B$1:B$149,QUOTIENT(ROW(A3192)-2, 参照用!$J$12) + 3,1),
"")</f>
        <v>46053</v>
      </c>
      <c r="B3192" s="8" t="str">
        <f>IF(INDEX(中間シート!D$1:D$149,QUOTIENT(ROW(B3192)-2, 参照用!$J$12) + 3,1)&gt;0,
INDEX(中間シート!D$1:D$149,QUOTIENT(ROW(B3192)-2, 参照用!$J$12) + 3,1),
"")</f>
        <v>昼</v>
      </c>
      <c r="C3192" s="8" t="str">
        <f>INDEX(中間シート!$A$1:$AZ$149,MATCH(A3192&amp;B3192,中間シート!$A$1:$A$149,0),MATCH(C$1,中間シート!$A$2:$AZ$2,0))</f>
        <v/>
      </c>
      <c r="D3192" s="8" t="str">
        <f>INDEX(中間シート!$A$1:$AZ$149,MATCH($A3192&amp;$B3192,中間シート!$A$1:$A$149,0),MATCH(D$1,中間シート!$A$2:$AZ$2,0))</f>
        <v/>
      </c>
      <c r="E3192" t="str">
        <f>IF(
A3192="","",
VLOOKUP(MOD(ROW(A3192)-2, 参照用!$J$12) + 1,参照用!$N$1:$P$50,2,0)
)</f>
        <v>基礎指標</v>
      </c>
      <c r="F3192" t="str">
        <f xml:space="preserve">
IF(A3192="","",
VLOOKUP(MOD(ROW(A3192)-2, 参照用!$J$12) + 1,参照用!$N$1:$P$50,3,0)
)</f>
        <v>睡眠</v>
      </c>
      <c r="G3192">
        <f xml:space="preserve">
IF(A3192="","",
IFERROR(
INDEX(中間シート!$B:$CB,
MATCH(A3192&amp;B3192,中間シート!$A$1:$A$149,0),
MATCH(F3192,中間シート!$B$2:$CB$2,0)
),
"")
)</f>
        <v>0</v>
      </c>
      <c r="H3192">
        <f t="shared" si="147"/>
        <v>0</v>
      </c>
      <c r="I3192" t="str">
        <f t="shared" si="148"/>
        <v/>
      </c>
      <c r="J3192" t="str">
        <f xml:space="preserve">
_xlfn.SWITCH(E3192,
"良好サイン",H3192*VLOOKUP(F3192,参照用!$P$2:$Q$55,2,0),
"注意サイン",H3192*VLOOKUP(F3192,参照用!$P$2:$Q$55,2,0),
""
)</f>
        <v/>
      </c>
      <c r="K3192" s="20">
        <f t="shared" si="149"/>
        <v>60</v>
      </c>
    </row>
    <row r="3193" spans="1:11" x14ac:dyDescent="0.2">
      <c r="A3193" s="8">
        <f>IF(INDEX(中間シート!B$1:B$149,QUOTIENT(ROW(A3193)-2, 参照用!$J$12) + 3,1)&gt;0,
INDEX(中間シート!B$1:B$149,QUOTIENT(ROW(A3193)-2, 参照用!$J$12) + 3,1),
"")</f>
        <v>46053</v>
      </c>
      <c r="B3193" s="8" t="str">
        <f>IF(INDEX(中間シート!D$1:D$149,QUOTIENT(ROW(B3193)-2, 参照用!$J$12) + 3,1)&gt;0,
INDEX(中間シート!D$1:D$149,QUOTIENT(ROW(B3193)-2, 参照用!$J$12) + 3,1),
"")</f>
        <v>昼</v>
      </c>
      <c r="C3193" s="8" t="str">
        <f>INDEX(中間シート!$A$1:$AZ$149,MATCH(A3193&amp;B3193,中間シート!$A$1:$A$149,0),MATCH(C$1,中間シート!$A$2:$AZ$2,0))</f>
        <v/>
      </c>
      <c r="D3193" s="8" t="str">
        <f>INDEX(中間シート!$A$1:$AZ$149,MATCH($A3193&amp;$B3193,中間シート!$A$1:$A$149,0),MATCH(D$1,中間シート!$A$2:$AZ$2,0))</f>
        <v/>
      </c>
      <c r="E3193" t="str">
        <f>IF(
A3193="","",
VLOOKUP(MOD(ROW(A3193)-2, 参照用!$J$12) + 1,参照用!$N$1:$P$50,2,0)
)</f>
        <v>基礎指標</v>
      </c>
      <c r="F3193" t="str">
        <f xml:space="preserve">
IF(A3193="","",
VLOOKUP(MOD(ROW(A3193)-2, 参照用!$J$12) + 1,参照用!$N$1:$P$50,3,0)
)</f>
        <v>食事</v>
      </c>
      <c r="G3193">
        <f xml:space="preserve">
IF(A3193="","",
IFERROR(
INDEX(中間シート!$B:$CB,
MATCH(A3193&amp;B3193,中間シート!$A$1:$A$149,0),
MATCH(F3193,中間シート!$B$2:$CB$2,0)
),
"")
)</f>
        <v>0</v>
      </c>
      <c r="H3193">
        <f t="shared" si="147"/>
        <v>0</v>
      </c>
      <c r="I3193" t="str">
        <f t="shared" si="148"/>
        <v/>
      </c>
      <c r="J3193" t="str">
        <f xml:space="preserve">
_xlfn.SWITCH(E3193,
"良好サイン",H3193*VLOOKUP(F3193,参照用!$P$2:$Q$55,2,0),
"注意サイン",H3193*VLOOKUP(F3193,参照用!$P$2:$Q$55,2,0),
""
)</f>
        <v/>
      </c>
      <c r="K3193" s="20">
        <f t="shared" si="149"/>
        <v>60</v>
      </c>
    </row>
    <row r="3194" spans="1:11" x14ac:dyDescent="0.2">
      <c r="A3194" s="8">
        <f>IF(INDEX(中間シート!B$1:B$149,QUOTIENT(ROW(A3194)-2, 参照用!$J$12) + 3,1)&gt;0,
INDEX(中間シート!B$1:B$149,QUOTIENT(ROW(A3194)-2, 参照用!$J$12) + 3,1),
"")</f>
        <v>46053</v>
      </c>
      <c r="B3194" s="8" t="str">
        <f>IF(INDEX(中間シート!D$1:D$149,QUOTIENT(ROW(B3194)-2, 参照用!$J$12) + 3,1)&gt;0,
INDEX(中間シート!D$1:D$149,QUOTIENT(ROW(B3194)-2, 参照用!$J$12) + 3,1),
"")</f>
        <v>昼</v>
      </c>
      <c r="C3194" s="8" t="str">
        <f>INDEX(中間シート!$A$1:$AZ$149,MATCH(A3194&amp;B3194,中間シート!$A$1:$A$149,0),MATCH(C$1,中間シート!$A$2:$AZ$2,0))</f>
        <v/>
      </c>
      <c r="D3194" s="8" t="str">
        <f>INDEX(中間シート!$A$1:$AZ$149,MATCH($A3194&amp;$B3194,中間シート!$A$1:$A$149,0),MATCH(D$1,中間シート!$A$2:$AZ$2,0))</f>
        <v/>
      </c>
      <c r="E3194" t="str">
        <f>IF(
A3194="","",
VLOOKUP(MOD(ROW(A3194)-2, 参照用!$J$12) + 1,参照用!$N$1:$P$50,2,0)
)</f>
        <v>基礎指標</v>
      </c>
      <c r="F3194" t="str">
        <f xml:space="preserve">
IF(A3194="","",
VLOOKUP(MOD(ROW(A3194)-2, 参照用!$J$12) + 1,参照用!$N$1:$P$50,3,0)
)</f>
        <v>ストレス</v>
      </c>
      <c r="G3194">
        <f xml:space="preserve">
IF(A3194="","",
IFERROR(
INDEX(中間シート!$B:$CB,
MATCH(A3194&amp;B3194,中間シート!$A$1:$A$149,0),
MATCH(F3194,中間シート!$B$2:$CB$2,0)
),
"")
)</f>
        <v>0</v>
      </c>
      <c r="H3194">
        <f t="shared" si="147"/>
        <v>0</v>
      </c>
      <c r="I3194" t="str">
        <f t="shared" si="148"/>
        <v/>
      </c>
      <c r="J3194" t="str">
        <f xml:space="preserve">
_xlfn.SWITCH(E3194,
"良好サイン",H3194*VLOOKUP(F3194,参照用!$P$2:$Q$55,2,0),
"注意サイン",H3194*VLOOKUP(F3194,参照用!$P$2:$Q$55,2,0),
""
)</f>
        <v/>
      </c>
      <c r="K3194" s="20">
        <f t="shared" si="149"/>
        <v>60</v>
      </c>
    </row>
    <row r="3195" spans="1:11" x14ac:dyDescent="0.2">
      <c r="A3195" s="8">
        <f>IF(INDEX(中間シート!B$1:B$149,QUOTIENT(ROW(A3195)-2, 参照用!$J$12) + 3,1)&gt;0,
INDEX(中間シート!B$1:B$149,QUOTIENT(ROW(A3195)-2, 参照用!$J$12) + 3,1),
"")</f>
        <v>46053</v>
      </c>
      <c r="B3195" s="8" t="str">
        <f>IF(INDEX(中間シート!D$1:D$149,QUOTIENT(ROW(B3195)-2, 参照用!$J$12) + 3,1)&gt;0,
INDEX(中間シート!D$1:D$149,QUOTIENT(ROW(B3195)-2, 参照用!$J$12) + 3,1),
"")</f>
        <v>昼</v>
      </c>
      <c r="C3195" s="8" t="str">
        <f>INDEX(中間シート!$A$1:$AZ$149,MATCH(A3195&amp;B3195,中間シート!$A$1:$A$149,0),MATCH(C$1,中間シート!$A$2:$AZ$2,0))</f>
        <v/>
      </c>
      <c r="D3195" s="8" t="str">
        <f>INDEX(中間シート!$A$1:$AZ$149,MATCH($A3195&amp;$B3195,中間シート!$A$1:$A$149,0),MATCH(D$1,中間シート!$A$2:$AZ$2,0))</f>
        <v/>
      </c>
      <c r="E3195" t="str">
        <f>IF(
A3195="","",
VLOOKUP(MOD(ROW(A3195)-2, 参照用!$J$12) + 1,参照用!$N$1:$P$50,2,0)
)</f>
        <v>良好サイン</v>
      </c>
      <c r="F3195" t="str">
        <f xml:space="preserve">
IF(A3195="","",
VLOOKUP(MOD(ROW(A3195)-2, 参照用!$J$12) + 1,参照用!$N$1:$P$50,3,0)
)</f>
        <v>プラス思考</v>
      </c>
      <c r="G3195">
        <f xml:space="preserve">
IF(A3195="","",
IFERROR(
INDEX(中間シート!$B:$CB,
MATCH(A3195&amp;B3195,中間シート!$A$1:$A$149,0),
MATCH(F3195,中間シート!$B$2:$CB$2,0)
),
"")
)</f>
        <v>0</v>
      </c>
      <c r="H3195">
        <f t="shared" si="147"/>
        <v>0</v>
      </c>
      <c r="I3195" t="str">
        <f t="shared" si="148"/>
        <v/>
      </c>
      <c r="J3195">
        <f xml:space="preserve">
_xlfn.SWITCH(E3195,
"良好サイン",H3195*VLOOKUP(F3195,参照用!$P$2:$Q$55,2,0),
"注意サイン",H3195*VLOOKUP(F3195,参照用!$P$2:$Q$55,2,0),
""
)</f>
        <v>0</v>
      </c>
      <c r="K3195" s="20">
        <f t="shared" si="149"/>
        <v>60</v>
      </c>
    </row>
    <row r="3196" spans="1:11" x14ac:dyDescent="0.2">
      <c r="A3196" s="8">
        <f>IF(INDEX(中間シート!B$1:B$149,QUOTIENT(ROW(A3196)-2, 参照用!$J$12) + 3,1)&gt;0,
INDEX(中間シート!B$1:B$149,QUOTIENT(ROW(A3196)-2, 参照用!$J$12) + 3,1),
"")</f>
        <v>46053</v>
      </c>
      <c r="B3196" s="8" t="str">
        <f>IF(INDEX(中間シート!D$1:D$149,QUOTIENT(ROW(B3196)-2, 参照用!$J$12) + 3,1)&gt;0,
INDEX(中間シート!D$1:D$149,QUOTIENT(ROW(B3196)-2, 参照用!$J$12) + 3,1),
"")</f>
        <v>昼</v>
      </c>
      <c r="C3196" s="8" t="str">
        <f>INDEX(中間シート!$A$1:$AZ$149,MATCH(A3196&amp;B3196,中間シート!$A$1:$A$149,0),MATCH(C$1,中間シート!$A$2:$AZ$2,0))</f>
        <v/>
      </c>
      <c r="D3196" s="8" t="str">
        <f>INDEX(中間シート!$A$1:$AZ$149,MATCH($A3196&amp;$B3196,中間シート!$A$1:$A$149,0),MATCH(D$1,中間シート!$A$2:$AZ$2,0))</f>
        <v/>
      </c>
      <c r="E3196" t="str">
        <f>IF(
A3196="","",
VLOOKUP(MOD(ROW(A3196)-2, 参照用!$J$12) + 1,参照用!$N$1:$P$50,2,0)
)</f>
        <v>良好サイン</v>
      </c>
      <c r="F3196" t="str">
        <f xml:space="preserve">
IF(A3196="","",
VLOOKUP(MOD(ROW(A3196)-2, 参照用!$J$12) + 1,参照用!$N$1:$P$50,3,0)
)</f>
        <v>元気</v>
      </c>
      <c r="G3196">
        <f xml:space="preserve">
IF(A3196="","",
IFERROR(
INDEX(中間シート!$B:$CB,
MATCH(A3196&amp;B3196,中間シート!$A$1:$A$149,0),
MATCH(F3196,中間シート!$B$2:$CB$2,0)
),
"")
)</f>
        <v>0</v>
      </c>
      <c r="H3196">
        <f t="shared" si="147"/>
        <v>0</v>
      </c>
      <c r="I3196" t="str">
        <f t="shared" si="148"/>
        <v/>
      </c>
      <c r="J3196">
        <f xml:space="preserve">
_xlfn.SWITCH(E3196,
"良好サイン",H3196*VLOOKUP(F3196,参照用!$P$2:$Q$55,2,0),
"注意サイン",H3196*VLOOKUP(F3196,参照用!$P$2:$Q$55,2,0),
""
)</f>
        <v>0</v>
      </c>
      <c r="K3196" s="20">
        <f t="shared" si="149"/>
        <v>60</v>
      </c>
    </row>
    <row r="3197" spans="1:11" x14ac:dyDescent="0.2">
      <c r="A3197" s="8">
        <f>IF(INDEX(中間シート!B$1:B$149,QUOTIENT(ROW(A3197)-2, 参照用!$J$12) + 3,1)&gt;0,
INDEX(中間シート!B$1:B$149,QUOTIENT(ROW(A3197)-2, 参照用!$J$12) + 3,1),
"")</f>
        <v>46053</v>
      </c>
      <c r="B3197" s="8" t="str">
        <f>IF(INDEX(中間シート!D$1:D$149,QUOTIENT(ROW(B3197)-2, 参照用!$J$12) + 3,1)&gt;0,
INDEX(中間シート!D$1:D$149,QUOTIENT(ROW(B3197)-2, 参照用!$J$12) + 3,1),
"")</f>
        <v>昼</v>
      </c>
      <c r="C3197" s="8" t="str">
        <f>INDEX(中間シート!$A$1:$AZ$149,MATCH(A3197&amp;B3197,中間シート!$A$1:$A$149,0),MATCH(C$1,中間シート!$A$2:$AZ$2,0))</f>
        <v/>
      </c>
      <c r="D3197" s="8" t="str">
        <f>INDEX(中間シート!$A$1:$AZ$149,MATCH($A3197&amp;$B3197,中間シート!$A$1:$A$149,0),MATCH(D$1,中間シート!$A$2:$AZ$2,0))</f>
        <v/>
      </c>
      <c r="E3197" t="str">
        <f>IF(
A3197="","",
VLOOKUP(MOD(ROW(A3197)-2, 参照用!$J$12) + 1,参照用!$N$1:$P$50,2,0)
)</f>
        <v>良好サイン</v>
      </c>
      <c r="F3197" t="str">
        <f xml:space="preserve">
IF(A3197="","",
VLOOKUP(MOD(ROW(A3197)-2, 参照用!$J$12) + 1,参照用!$N$1:$P$50,3,0)
)</f>
        <v>やる気あり</v>
      </c>
      <c r="G3197">
        <f xml:space="preserve">
IF(A3197="","",
IFERROR(
INDEX(中間シート!$B:$CB,
MATCH(A3197&amp;B3197,中間シート!$A$1:$A$149,0),
MATCH(F3197,中間シート!$B$2:$CB$2,0)
),
"")
)</f>
        <v>0</v>
      </c>
      <c r="H3197">
        <f t="shared" si="147"/>
        <v>0</v>
      </c>
      <c r="I3197" t="str">
        <f t="shared" si="148"/>
        <v/>
      </c>
      <c r="J3197">
        <f xml:space="preserve">
_xlfn.SWITCH(E3197,
"良好サイン",H3197*VLOOKUP(F3197,参照用!$P$2:$Q$55,2,0),
"注意サイン",H3197*VLOOKUP(F3197,参照用!$P$2:$Q$55,2,0),
""
)</f>
        <v>0</v>
      </c>
      <c r="K3197" s="20">
        <f t="shared" si="149"/>
        <v>60</v>
      </c>
    </row>
    <row r="3198" spans="1:11" x14ac:dyDescent="0.2">
      <c r="A3198" s="8">
        <f>IF(INDEX(中間シート!B$1:B$149,QUOTIENT(ROW(A3198)-2, 参照用!$J$12) + 3,1)&gt;0,
INDEX(中間シート!B$1:B$149,QUOTIENT(ROW(A3198)-2, 参照用!$J$12) + 3,1),
"")</f>
        <v>46053</v>
      </c>
      <c r="B3198" s="8" t="str">
        <f>IF(INDEX(中間シート!D$1:D$149,QUOTIENT(ROW(B3198)-2, 参照用!$J$12) + 3,1)&gt;0,
INDEX(中間シート!D$1:D$149,QUOTIENT(ROW(B3198)-2, 参照用!$J$12) + 3,1),
"")</f>
        <v>昼</v>
      </c>
      <c r="C3198" s="8" t="str">
        <f>INDEX(中間シート!$A$1:$AZ$149,MATCH(A3198&amp;B3198,中間シート!$A$1:$A$149,0),MATCH(C$1,中間シート!$A$2:$AZ$2,0))</f>
        <v/>
      </c>
      <c r="D3198" s="8" t="str">
        <f>INDEX(中間シート!$A$1:$AZ$149,MATCH($A3198&amp;$B3198,中間シート!$A$1:$A$149,0),MATCH(D$1,中間シート!$A$2:$AZ$2,0))</f>
        <v/>
      </c>
      <c r="E3198" t="str">
        <f>IF(
A3198="","",
VLOOKUP(MOD(ROW(A3198)-2, 参照用!$J$12) + 1,参照用!$N$1:$P$50,2,0)
)</f>
        <v>良好サイン</v>
      </c>
      <c r="F3198" t="str">
        <f xml:space="preserve">
IF(A3198="","",
VLOOKUP(MOD(ROW(A3198)-2, 参照用!$J$12) + 1,参照用!$N$1:$P$50,3,0)
)</f>
        <v>心に余裕</v>
      </c>
      <c r="G3198">
        <f xml:space="preserve">
IF(A3198="","",
IFERROR(
INDEX(中間シート!$B:$CB,
MATCH(A3198&amp;B3198,中間シート!$A$1:$A$149,0),
MATCH(F3198,中間シート!$B$2:$CB$2,0)
),
"")
)</f>
        <v>0</v>
      </c>
      <c r="H3198">
        <f t="shared" si="147"/>
        <v>0</v>
      </c>
      <c r="I3198" t="str">
        <f t="shared" si="148"/>
        <v/>
      </c>
      <c r="J3198">
        <f xml:space="preserve">
_xlfn.SWITCH(E3198,
"良好サイン",H3198*VLOOKUP(F3198,参照用!$P$2:$Q$55,2,0),
"注意サイン",H3198*VLOOKUP(F3198,参照用!$P$2:$Q$55,2,0),
""
)</f>
        <v>0</v>
      </c>
      <c r="K3198" s="20">
        <f t="shared" si="149"/>
        <v>60</v>
      </c>
    </row>
    <row r="3199" spans="1:11" x14ac:dyDescent="0.2">
      <c r="A3199" s="8">
        <f>IF(INDEX(中間シート!B$1:B$149,QUOTIENT(ROW(A3199)-2, 参照用!$J$12) + 3,1)&gt;0,
INDEX(中間シート!B$1:B$149,QUOTIENT(ROW(A3199)-2, 参照用!$J$12) + 3,1),
"")</f>
        <v>46053</v>
      </c>
      <c r="B3199" s="8" t="str">
        <f>IF(INDEX(中間シート!D$1:D$149,QUOTIENT(ROW(B3199)-2, 参照用!$J$12) + 3,1)&gt;0,
INDEX(中間シート!D$1:D$149,QUOTIENT(ROW(B3199)-2, 参照用!$J$12) + 3,1),
"")</f>
        <v>昼</v>
      </c>
      <c r="C3199" s="8" t="str">
        <f>INDEX(中間シート!$A$1:$AZ$149,MATCH(A3199&amp;B3199,中間シート!$A$1:$A$149,0),MATCH(C$1,中間シート!$A$2:$AZ$2,0))</f>
        <v/>
      </c>
      <c r="D3199" s="8" t="str">
        <f>INDEX(中間シート!$A$1:$AZ$149,MATCH($A3199&amp;$B3199,中間シート!$A$1:$A$149,0),MATCH(D$1,中間シート!$A$2:$AZ$2,0))</f>
        <v/>
      </c>
      <c r="E3199" t="str">
        <f>IF(
A3199="","",
VLOOKUP(MOD(ROW(A3199)-2, 参照用!$J$12) + 1,参照用!$N$1:$P$50,2,0)
)</f>
        <v>良好サイン</v>
      </c>
      <c r="F3199" t="str">
        <f xml:space="preserve">
IF(A3199="","",
VLOOKUP(MOD(ROW(A3199)-2, 参照用!$J$12) + 1,参照用!$N$1:$P$50,3,0)
)</f>
        <v>イキイキ</v>
      </c>
      <c r="G3199">
        <f xml:space="preserve">
IF(A3199="","",
IFERROR(
INDEX(中間シート!$B:$CB,
MATCH(A3199&amp;B3199,中間シート!$A$1:$A$149,0),
MATCH(F3199,中間シート!$B$2:$CB$2,0)
),
"")
)</f>
        <v>0</v>
      </c>
      <c r="H3199">
        <f t="shared" si="147"/>
        <v>0</v>
      </c>
      <c r="I3199" t="str">
        <f t="shared" si="148"/>
        <v/>
      </c>
      <c r="J3199">
        <f xml:space="preserve">
_xlfn.SWITCH(E3199,
"良好サイン",H3199*VLOOKUP(F3199,参照用!$P$2:$Q$55,2,0),
"注意サイン",H3199*VLOOKUP(F3199,参照用!$P$2:$Q$55,2,0),
""
)</f>
        <v>0</v>
      </c>
      <c r="K3199" s="20">
        <f t="shared" si="149"/>
        <v>60</v>
      </c>
    </row>
    <row r="3200" spans="1:11" x14ac:dyDescent="0.2">
      <c r="A3200" s="8">
        <f>IF(INDEX(中間シート!B$1:B$149,QUOTIENT(ROW(A3200)-2, 参照用!$J$12) + 3,1)&gt;0,
INDEX(中間シート!B$1:B$149,QUOTIENT(ROW(A3200)-2, 参照用!$J$12) + 3,1),
"")</f>
        <v>46053</v>
      </c>
      <c r="B3200" s="8" t="str">
        <f>IF(INDEX(中間シート!D$1:D$149,QUOTIENT(ROW(B3200)-2, 参照用!$J$12) + 3,1)&gt;0,
INDEX(中間シート!D$1:D$149,QUOTIENT(ROW(B3200)-2, 参照用!$J$12) + 3,1),
"")</f>
        <v>昼</v>
      </c>
      <c r="C3200" s="8" t="str">
        <f>INDEX(中間シート!$A$1:$AZ$149,MATCH(A3200&amp;B3200,中間シート!$A$1:$A$149,0),MATCH(C$1,中間シート!$A$2:$AZ$2,0))</f>
        <v/>
      </c>
      <c r="D3200" s="8" t="str">
        <f>INDEX(中間シート!$A$1:$AZ$149,MATCH($A3200&amp;$B3200,中間シート!$A$1:$A$149,0),MATCH(D$1,中間シート!$A$2:$AZ$2,0))</f>
        <v/>
      </c>
      <c r="E3200" t="str">
        <f>IF(
A3200="","",
VLOOKUP(MOD(ROW(A3200)-2, 参照用!$J$12) + 1,参照用!$N$1:$P$50,2,0)
)</f>
        <v>良好サイン</v>
      </c>
      <c r="F3200" t="str">
        <f xml:space="preserve">
IF(A3200="","",
VLOOKUP(MOD(ROW(A3200)-2, 参照用!$J$12) + 1,参照用!$N$1:$P$50,3,0)
)</f>
        <v>活動的</v>
      </c>
      <c r="G3200">
        <f xml:space="preserve">
IF(A3200="","",
IFERROR(
INDEX(中間シート!$B:$CB,
MATCH(A3200&amp;B3200,中間シート!$A$1:$A$149,0),
MATCH(F3200,中間シート!$B$2:$CB$2,0)
),
"")
)</f>
        <v>0</v>
      </c>
      <c r="H3200">
        <f t="shared" si="147"/>
        <v>0</v>
      </c>
      <c r="I3200" t="str">
        <f t="shared" si="148"/>
        <v/>
      </c>
      <c r="J3200">
        <f xml:space="preserve">
_xlfn.SWITCH(E3200,
"良好サイン",H3200*VLOOKUP(F3200,参照用!$P$2:$Q$55,2,0),
"注意サイン",H3200*VLOOKUP(F3200,参照用!$P$2:$Q$55,2,0),
""
)</f>
        <v>0</v>
      </c>
      <c r="K3200" s="20">
        <f t="shared" si="149"/>
        <v>60</v>
      </c>
    </row>
    <row r="3201" spans="1:11" x14ac:dyDescent="0.2">
      <c r="A3201" s="8">
        <f>IF(INDEX(中間シート!B$1:B$149,QUOTIENT(ROW(A3201)-2, 参照用!$J$12) + 3,1)&gt;0,
INDEX(中間シート!B$1:B$149,QUOTIENT(ROW(A3201)-2, 参照用!$J$12) + 3,1),
"")</f>
        <v>46053</v>
      </c>
      <c r="B3201" s="8" t="str">
        <f>IF(INDEX(中間シート!D$1:D$149,QUOTIENT(ROW(B3201)-2, 参照用!$J$12) + 3,1)&gt;0,
INDEX(中間シート!D$1:D$149,QUOTIENT(ROW(B3201)-2, 参照用!$J$12) + 3,1),
"")</f>
        <v>昼</v>
      </c>
      <c r="C3201" s="8" t="str">
        <f>INDEX(中間シート!$A$1:$AZ$149,MATCH(A3201&amp;B3201,中間シート!$A$1:$A$149,0),MATCH(C$1,中間シート!$A$2:$AZ$2,0))</f>
        <v/>
      </c>
      <c r="D3201" s="8" t="str">
        <f>INDEX(中間シート!$A$1:$AZ$149,MATCH($A3201&amp;$B3201,中間シート!$A$1:$A$149,0),MATCH(D$1,中間シート!$A$2:$AZ$2,0))</f>
        <v/>
      </c>
      <c r="E3201" t="str">
        <f>IF(
A3201="","",
VLOOKUP(MOD(ROW(A3201)-2, 参照用!$J$12) + 1,参照用!$N$1:$P$50,2,0)
)</f>
        <v>注意サイン</v>
      </c>
      <c r="F3201" t="str">
        <f xml:space="preserve">
IF(A3201="","",
VLOOKUP(MOD(ROW(A3201)-2, 参照用!$J$12) + 1,参照用!$N$1:$P$50,3,0)
)</f>
        <v>ため息が増加</v>
      </c>
      <c r="G3201">
        <f xml:space="preserve">
IF(A3201="","",
IFERROR(
INDEX(中間シート!$B:$CB,
MATCH(A3201&amp;B3201,中間シート!$A$1:$A$149,0),
MATCH(F3201,中間シート!$B$2:$CB$2,0)
),
"")
)</f>
        <v>0</v>
      </c>
      <c r="H3201">
        <f t="shared" si="147"/>
        <v>0</v>
      </c>
      <c r="I3201" t="str">
        <f t="shared" si="148"/>
        <v/>
      </c>
      <c r="J3201">
        <f xml:space="preserve">
_xlfn.SWITCH(E3201,
"良好サイン",H3201*VLOOKUP(F3201,参照用!$P$2:$Q$55,2,0),
"注意サイン",H3201*VLOOKUP(F3201,参照用!$P$2:$Q$55,2,0),
""
)</f>
        <v>0</v>
      </c>
      <c r="K3201" s="20">
        <f t="shared" si="149"/>
        <v>60</v>
      </c>
    </row>
    <row r="3202" spans="1:11" x14ac:dyDescent="0.2">
      <c r="A3202" s="8">
        <f>IF(INDEX(中間シート!B$1:B$149,QUOTIENT(ROW(A3202)-2, 参照用!$J$12) + 3,1)&gt;0,
INDEX(中間シート!B$1:B$149,QUOTIENT(ROW(A3202)-2, 参照用!$J$12) + 3,1),
"")</f>
        <v>46053</v>
      </c>
      <c r="B3202" s="8" t="str">
        <f>IF(INDEX(中間シート!D$1:D$149,QUOTIENT(ROW(B3202)-2, 参照用!$J$12) + 3,1)&gt;0,
INDEX(中間シート!D$1:D$149,QUOTIENT(ROW(B3202)-2, 参照用!$J$12) + 3,1),
"")</f>
        <v>昼</v>
      </c>
      <c r="C3202" s="8" t="str">
        <f>INDEX(中間シート!$A$1:$AZ$149,MATCH(A3202&amp;B3202,中間シート!$A$1:$A$149,0),MATCH(C$1,中間シート!$A$2:$AZ$2,0))</f>
        <v/>
      </c>
      <c r="D3202" s="8" t="str">
        <f>INDEX(中間シート!$A$1:$AZ$149,MATCH($A3202&amp;$B3202,中間シート!$A$1:$A$149,0),MATCH(D$1,中間シート!$A$2:$AZ$2,0))</f>
        <v/>
      </c>
      <c r="E3202" t="str">
        <f>IF(
A3202="","",
VLOOKUP(MOD(ROW(A3202)-2, 参照用!$J$12) + 1,参照用!$N$1:$P$50,2,0)
)</f>
        <v>注意サイン</v>
      </c>
      <c r="F3202" t="str">
        <f xml:space="preserve">
IF(A3202="","",
VLOOKUP(MOD(ROW(A3202)-2, 参照用!$J$12) + 1,参照用!$N$1:$P$50,3,0)
)</f>
        <v>もやもや</v>
      </c>
      <c r="G3202">
        <f xml:space="preserve">
IF(A3202="","",
IFERROR(
INDEX(中間シート!$B:$CB,
MATCH(A3202&amp;B3202,中間シート!$A$1:$A$149,0),
MATCH(F3202,中間シート!$B$2:$CB$2,0)
),
"")
)</f>
        <v>0</v>
      </c>
      <c r="H3202">
        <f t="shared" si="147"/>
        <v>0</v>
      </c>
      <c r="I3202" t="str">
        <f t="shared" si="148"/>
        <v/>
      </c>
      <c r="J3202">
        <f xml:space="preserve">
_xlfn.SWITCH(E3202,
"良好サイン",H3202*VLOOKUP(F3202,参照用!$P$2:$Q$55,2,0),
"注意サイン",H3202*VLOOKUP(F3202,参照用!$P$2:$Q$55,2,0),
""
)</f>
        <v>0</v>
      </c>
      <c r="K3202" s="20">
        <f t="shared" si="149"/>
        <v>60</v>
      </c>
    </row>
    <row r="3203" spans="1:11" x14ac:dyDescent="0.2">
      <c r="A3203" s="8">
        <f>IF(INDEX(中間シート!B$1:B$149,QUOTIENT(ROW(A3203)-2, 参照用!$J$12) + 3,1)&gt;0,
INDEX(中間シート!B$1:B$149,QUOTIENT(ROW(A3203)-2, 参照用!$J$12) + 3,1),
"")</f>
        <v>46053</v>
      </c>
      <c r="B3203" s="8" t="str">
        <f>IF(INDEX(中間シート!D$1:D$149,QUOTIENT(ROW(B3203)-2, 参照用!$J$12) + 3,1)&gt;0,
INDEX(中間シート!D$1:D$149,QUOTIENT(ROW(B3203)-2, 参照用!$J$12) + 3,1),
"")</f>
        <v>昼</v>
      </c>
      <c r="C3203" s="8" t="str">
        <f>INDEX(中間シート!$A$1:$AZ$149,MATCH(A3203&amp;B3203,中間シート!$A$1:$A$149,0),MATCH(C$1,中間シート!$A$2:$AZ$2,0))</f>
        <v/>
      </c>
      <c r="D3203" s="8" t="str">
        <f>INDEX(中間シート!$A$1:$AZ$149,MATCH($A3203&amp;$B3203,中間シート!$A$1:$A$149,0),MATCH(D$1,中間シート!$A$2:$AZ$2,0))</f>
        <v/>
      </c>
      <c r="E3203" t="str">
        <f>IF(
A3203="","",
VLOOKUP(MOD(ROW(A3203)-2, 参照用!$J$12) + 1,参照用!$N$1:$P$50,2,0)
)</f>
        <v>注意サイン</v>
      </c>
      <c r="F3203" t="str">
        <f xml:space="preserve">
IF(A3203="","",
VLOOKUP(MOD(ROW(A3203)-2, 参照用!$J$12) + 1,参照用!$N$1:$P$50,3,0)
)</f>
        <v>だるい</v>
      </c>
      <c r="G3203">
        <f xml:space="preserve">
IF(A3203="","",
IFERROR(
INDEX(中間シート!$B:$CB,
MATCH(A3203&amp;B3203,中間シート!$A$1:$A$149,0),
MATCH(F3203,中間シート!$B$2:$CB$2,0)
),
"")
)</f>
        <v>0</v>
      </c>
      <c r="H3203">
        <f t="shared" ref="H3203:H3266" si="150">IFERROR(IF(VALUE(G3203)&gt;100,"",VALUE(G3203)),"")</f>
        <v>0</v>
      </c>
      <c r="I3203" t="str">
        <f t="shared" ref="I3203:I3266" si="151">IF(H3203="",G3203,"")</f>
        <v/>
      </c>
      <c r="J3203">
        <f xml:space="preserve">
_xlfn.SWITCH(E3203,
"良好サイン",H3203*VLOOKUP(F3203,参照用!$P$2:$Q$55,2,0),
"注意サイン",H3203*VLOOKUP(F3203,参照用!$P$2:$Q$55,2,0),
""
)</f>
        <v>0</v>
      </c>
      <c r="K3203" s="20">
        <f t="shared" ref="K3203:K3266" si="152">IFERROR(IF(A3203="","",(60+SUMIFS($J$1:$J$3999,$A$1:$A$3999,A3203,$B$1:$B$3999,B3203)))
/
(1+SUMIFS(H:H,A:A,A3203,B:B,B3203,E:E,"悪化サイン")),"")</f>
        <v>60</v>
      </c>
    </row>
    <row r="3204" spans="1:11" x14ac:dyDescent="0.2">
      <c r="A3204" s="8">
        <f>IF(INDEX(中間シート!B$1:B$149,QUOTIENT(ROW(A3204)-2, 参照用!$J$12) + 3,1)&gt;0,
INDEX(中間シート!B$1:B$149,QUOTIENT(ROW(A3204)-2, 参照用!$J$12) + 3,1),
"")</f>
        <v>46053</v>
      </c>
      <c r="B3204" s="8" t="str">
        <f>IF(INDEX(中間シート!D$1:D$149,QUOTIENT(ROW(B3204)-2, 参照用!$J$12) + 3,1)&gt;0,
INDEX(中間シート!D$1:D$149,QUOTIENT(ROW(B3204)-2, 参照用!$J$12) + 3,1),
"")</f>
        <v>昼</v>
      </c>
      <c r="C3204" s="8" t="str">
        <f>INDEX(中間シート!$A$1:$AZ$149,MATCH(A3204&amp;B3204,中間シート!$A$1:$A$149,0),MATCH(C$1,中間シート!$A$2:$AZ$2,0))</f>
        <v/>
      </c>
      <c r="D3204" s="8" t="str">
        <f>INDEX(中間シート!$A$1:$AZ$149,MATCH($A3204&amp;$B3204,中間シート!$A$1:$A$149,0),MATCH(D$1,中間シート!$A$2:$AZ$2,0))</f>
        <v/>
      </c>
      <c r="E3204" t="str">
        <f>IF(
A3204="","",
VLOOKUP(MOD(ROW(A3204)-2, 参照用!$J$12) + 1,参照用!$N$1:$P$50,2,0)
)</f>
        <v>注意サイン</v>
      </c>
      <c r="F3204" t="str">
        <f xml:space="preserve">
IF(A3204="","",
VLOOKUP(MOD(ROW(A3204)-2, 参照用!$J$12) + 1,参照用!$N$1:$P$50,3,0)
)</f>
        <v>ぼーっとする</v>
      </c>
      <c r="G3204">
        <f xml:space="preserve">
IF(A3204="","",
IFERROR(
INDEX(中間シート!$B:$CB,
MATCH(A3204&amp;B3204,中間シート!$A$1:$A$149,0),
MATCH(F3204,中間シート!$B$2:$CB$2,0)
),
"")
)</f>
        <v>0</v>
      </c>
      <c r="H3204">
        <f t="shared" si="150"/>
        <v>0</v>
      </c>
      <c r="I3204" t="str">
        <f t="shared" si="151"/>
        <v/>
      </c>
      <c r="J3204">
        <f xml:space="preserve">
_xlfn.SWITCH(E3204,
"良好サイン",H3204*VLOOKUP(F3204,参照用!$P$2:$Q$55,2,0),
"注意サイン",H3204*VLOOKUP(F3204,参照用!$P$2:$Q$55,2,0),
""
)</f>
        <v>0</v>
      </c>
      <c r="K3204" s="20">
        <f t="shared" si="152"/>
        <v>60</v>
      </c>
    </row>
    <row r="3205" spans="1:11" x14ac:dyDescent="0.2">
      <c r="A3205" s="8">
        <f>IF(INDEX(中間シート!B$1:B$149,QUOTIENT(ROW(A3205)-2, 参照用!$J$12) + 3,1)&gt;0,
INDEX(中間シート!B$1:B$149,QUOTIENT(ROW(A3205)-2, 参照用!$J$12) + 3,1),
"")</f>
        <v>46053</v>
      </c>
      <c r="B3205" s="8" t="str">
        <f>IF(INDEX(中間シート!D$1:D$149,QUOTIENT(ROW(B3205)-2, 参照用!$J$12) + 3,1)&gt;0,
INDEX(中間シート!D$1:D$149,QUOTIENT(ROW(B3205)-2, 参照用!$J$12) + 3,1),
"")</f>
        <v>昼</v>
      </c>
      <c r="C3205" s="8" t="str">
        <f>INDEX(中間シート!$A$1:$AZ$149,MATCH(A3205&amp;B3205,中間シート!$A$1:$A$149,0),MATCH(C$1,中間シート!$A$2:$AZ$2,0))</f>
        <v/>
      </c>
      <c r="D3205" s="8" t="str">
        <f>INDEX(中間シート!$A$1:$AZ$149,MATCH($A3205&amp;$B3205,中間シート!$A$1:$A$149,0),MATCH(D$1,中間シート!$A$2:$AZ$2,0))</f>
        <v/>
      </c>
      <c r="E3205" t="str">
        <f>IF(
A3205="","",
VLOOKUP(MOD(ROW(A3205)-2, 参照用!$J$12) + 1,参照用!$N$1:$P$50,2,0)
)</f>
        <v>注意サイン</v>
      </c>
      <c r="F3205" t="str">
        <f xml:space="preserve">
IF(A3205="","",
VLOOKUP(MOD(ROW(A3205)-2, 参照用!$J$12) + 1,参照用!$N$1:$P$50,3,0)
)</f>
        <v>協調性が低下</v>
      </c>
      <c r="G3205">
        <f xml:space="preserve">
IF(A3205="","",
IFERROR(
INDEX(中間シート!$B:$CB,
MATCH(A3205&amp;B3205,中間シート!$A$1:$A$149,0),
MATCH(F3205,中間シート!$B$2:$CB$2,0)
),
"")
)</f>
        <v>0</v>
      </c>
      <c r="H3205">
        <f t="shared" si="150"/>
        <v>0</v>
      </c>
      <c r="I3205" t="str">
        <f t="shared" si="151"/>
        <v/>
      </c>
      <c r="J3205">
        <f xml:space="preserve">
_xlfn.SWITCH(E3205,
"良好サイン",H3205*VLOOKUP(F3205,参照用!$P$2:$Q$55,2,0),
"注意サイン",H3205*VLOOKUP(F3205,参照用!$P$2:$Q$55,2,0),
""
)</f>
        <v>0</v>
      </c>
      <c r="K3205" s="20">
        <f t="shared" si="152"/>
        <v>60</v>
      </c>
    </row>
    <row r="3206" spans="1:11" x14ac:dyDescent="0.2">
      <c r="A3206" s="8">
        <f>IF(INDEX(中間シート!B$1:B$149,QUOTIENT(ROW(A3206)-2, 参照用!$J$12) + 3,1)&gt;0,
INDEX(中間シート!B$1:B$149,QUOTIENT(ROW(A3206)-2, 参照用!$J$12) + 3,1),
"")</f>
        <v>46053</v>
      </c>
      <c r="B3206" s="8" t="str">
        <f>IF(INDEX(中間シート!D$1:D$149,QUOTIENT(ROW(B3206)-2, 参照用!$J$12) + 3,1)&gt;0,
INDEX(中間シート!D$1:D$149,QUOTIENT(ROW(B3206)-2, 参照用!$J$12) + 3,1),
"")</f>
        <v>昼</v>
      </c>
      <c r="C3206" s="8" t="str">
        <f>INDEX(中間シート!$A$1:$AZ$149,MATCH(A3206&amp;B3206,中間シート!$A$1:$A$149,0),MATCH(C$1,中間シート!$A$2:$AZ$2,0))</f>
        <v/>
      </c>
      <c r="D3206" s="8" t="str">
        <f>INDEX(中間シート!$A$1:$AZ$149,MATCH($A3206&amp;$B3206,中間シート!$A$1:$A$149,0),MATCH(D$1,中間シート!$A$2:$AZ$2,0))</f>
        <v/>
      </c>
      <c r="E3206" t="str">
        <f>IF(
A3206="","",
VLOOKUP(MOD(ROW(A3206)-2, 参照用!$J$12) + 1,参照用!$N$1:$P$50,2,0)
)</f>
        <v>注意サイン</v>
      </c>
      <c r="F3206" t="str">
        <f xml:space="preserve">
IF(A3206="","",
VLOOKUP(MOD(ROW(A3206)-2, 参照用!$J$12) + 1,参照用!$N$1:$P$50,3,0)
)</f>
        <v>憂鬱</v>
      </c>
      <c r="G3206">
        <f xml:space="preserve">
IF(A3206="","",
IFERROR(
INDEX(中間シート!$B:$CB,
MATCH(A3206&amp;B3206,中間シート!$A$1:$A$149,0),
MATCH(F3206,中間シート!$B$2:$CB$2,0)
),
"")
)</f>
        <v>0</v>
      </c>
      <c r="H3206">
        <f t="shared" si="150"/>
        <v>0</v>
      </c>
      <c r="I3206" t="str">
        <f t="shared" si="151"/>
        <v/>
      </c>
      <c r="J3206">
        <f xml:space="preserve">
_xlfn.SWITCH(E3206,
"良好サイン",H3206*VLOOKUP(F3206,参照用!$P$2:$Q$55,2,0),
"注意サイン",H3206*VLOOKUP(F3206,参照用!$P$2:$Q$55,2,0),
""
)</f>
        <v>0</v>
      </c>
      <c r="K3206" s="20">
        <f t="shared" si="152"/>
        <v>60</v>
      </c>
    </row>
    <row r="3207" spans="1:11" x14ac:dyDescent="0.2">
      <c r="A3207" s="8">
        <f>IF(INDEX(中間シート!B$1:B$149,QUOTIENT(ROW(A3207)-2, 参照用!$J$12) + 3,1)&gt;0,
INDEX(中間シート!B$1:B$149,QUOTIENT(ROW(A3207)-2, 参照用!$J$12) + 3,1),
"")</f>
        <v>46053</v>
      </c>
      <c r="B3207" s="8" t="str">
        <f>IF(INDEX(中間シート!D$1:D$149,QUOTIENT(ROW(B3207)-2, 参照用!$J$12) + 3,1)&gt;0,
INDEX(中間シート!D$1:D$149,QUOTIENT(ROW(B3207)-2, 参照用!$J$12) + 3,1),
"")</f>
        <v>昼</v>
      </c>
      <c r="C3207" s="8" t="str">
        <f>INDEX(中間シート!$A$1:$AZ$149,MATCH(A3207&amp;B3207,中間シート!$A$1:$A$149,0),MATCH(C$1,中間シート!$A$2:$AZ$2,0))</f>
        <v/>
      </c>
      <c r="D3207" s="8" t="str">
        <f>INDEX(中間シート!$A$1:$AZ$149,MATCH($A3207&amp;$B3207,中間シート!$A$1:$A$149,0),MATCH(D$1,中間シート!$A$2:$AZ$2,0))</f>
        <v/>
      </c>
      <c r="E3207" t="str">
        <f>IF(
A3207="","",
VLOOKUP(MOD(ROW(A3207)-2, 参照用!$J$12) + 1,参照用!$N$1:$P$50,2,0)
)</f>
        <v>注意サイン</v>
      </c>
      <c r="F3207" t="str">
        <f xml:space="preserve">
IF(A3207="","",
VLOOKUP(MOD(ROW(A3207)-2, 参照用!$J$12) + 1,参照用!$N$1:$P$50,3,0)
)</f>
        <v>やる気が無い</v>
      </c>
      <c r="G3207">
        <f xml:space="preserve">
IF(A3207="","",
IFERROR(
INDEX(中間シート!$B:$CB,
MATCH(A3207&amp;B3207,中間シート!$A$1:$A$149,0),
MATCH(F3207,中間シート!$B$2:$CB$2,0)
),
"")
)</f>
        <v>0</v>
      </c>
      <c r="H3207">
        <f t="shared" si="150"/>
        <v>0</v>
      </c>
      <c r="I3207" t="str">
        <f t="shared" si="151"/>
        <v/>
      </c>
      <c r="J3207">
        <f xml:space="preserve">
_xlfn.SWITCH(E3207,
"良好サイン",H3207*VLOOKUP(F3207,参照用!$P$2:$Q$55,2,0),
"注意サイン",H3207*VLOOKUP(F3207,参照用!$P$2:$Q$55,2,0),
""
)</f>
        <v>0</v>
      </c>
      <c r="K3207" s="20">
        <f t="shared" si="152"/>
        <v>60</v>
      </c>
    </row>
    <row r="3208" spans="1:11" x14ac:dyDescent="0.2">
      <c r="A3208" s="8">
        <f>IF(INDEX(中間シート!B$1:B$149,QUOTIENT(ROW(A3208)-2, 参照用!$J$12) + 3,1)&gt;0,
INDEX(中間シート!B$1:B$149,QUOTIENT(ROW(A3208)-2, 参照用!$J$12) + 3,1),
"")</f>
        <v>46053</v>
      </c>
      <c r="B3208" s="8" t="str">
        <f>IF(INDEX(中間シート!D$1:D$149,QUOTIENT(ROW(B3208)-2, 参照用!$J$12) + 3,1)&gt;0,
INDEX(中間シート!D$1:D$149,QUOTIENT(ROW(B3208)-2, 参照用!$J$12) + 3,1),
"")</f>
        <v>昼</v>
      </c>
      <c r="C3208" s="8" t="str">
        <f>INDEX(中間シート!$A$1:$AZ$149,MATCH(A3208&amp;B3208,中間シート!$A$1:$A$149,0),MATCH(C$1,中間シート!$A$2:$AZ$2,0))</f>
        <v/>
      </c>
      <c r="D3208" s="8" t="str">
        <f>INDEX(中間シート!$A$1:$AZ$149,MATCH($A3208&amp;$B3208,中間シート!$A$1:$A$149,0),MATCH(D$1,中間シート!$A$2:$AZ$2,0))</f>
        <v/>
      </c>
      <c r="E3208" t="str">
        <f>IF(
A3208="","",
VLOOKUP(MOD(ROW(A3208)-2, 参照用!$J$12) + 1,参照用!$N$1:$P$50,2,0)
)</f>
        <v>注意サイン</v>
      </c>
      <c r="F3208" t="str">
        <f xml:space="preserve">
IF(A3208="","",
VLOOKUP(MOD(ROW(A3208)-2, 参照用!$J$12) + 1,参照用!$N$1:$P$50,3,0)
)</f>
        <v>物忘れ</v>
      </c>
      <c r="G3208">
        <f xml:space="preserve">
IF(A3208="","",
IFERROR(
INDEX(中間シート!$B:$CB,
MATCH(A3208&amp;B3208,中間シート!$A$1:$A$149,0),
MATCH(F3208,中間シート!$B$2:$CB$2,0)
),
"")
)</f>
        <v>0</v>
      </c>
      <c r="H3208">
        <f t="shared" si="150"/>
        <v>0</v>
      </c>
      <c r="I3208" t="str">
        <f t="shared" si="151"/>
        <v/>
      </c>
      <c r="J3208">
        <f xml:space="preserve">
_xlfn.SWITCH(E3208,
"良好サイン",H3208*VLOOKUP(F3208,参照用!$P$2:$Q$55,2,0),
"注意サイン",H3208*VLOOKUP(F3208,参照用!$P$2:$Q$55,2,0),
""
)</f>
        <v>0</v>
      </c>
      <c r="K3208" s="20">
        <f t="shared" si="152"/>
        <v>60</v>
      </c>
    </row>
    <row r="3209" spans="1:11" x14ac:dyDescent="0.2">
      <c r="A3209" s="8">
        <f>IF(INDEX(中間シート!B$1:B$149,QUOTIENT(ROW(A3209)-2, 参照用!$J$12) + 3,1)&gt;0,
INDEX(中間シート!B$1:B$149,QUOTIENT(ROW(A3209)-2, 参照用!$J$12) + 3,1),
"")</f>
        <v>46053</v>
      </c>
      <c r="B3209" s="8" t="str">
        <f>IF(INDEX(中間シート!D$1:D$149,QUOTIENT(ROW(B3209)-2, 参照用!$J$12) + 3,1)&gt;0,
INDEX(中間シート!D$1:D$149,QUOTIENT(ROW(B3209)-2, 参照用!$J$12) + 3,1),
"")</f>
        <v>昼</v>
      </c>
      <c r="C3209" s="8" t="str">
        <f>INDEX(中間シート!$A$1:$AZ$149,MATCH(A3209&amp;B3209,中間シート!$A$1:$A$149,0),MATCH(C$1,中間シート!$A$2:$AZ$2,0))</f>
        <v/>
      </c>
      <c r="D3209" s="8" t="str">
        <f>INDEX(中間シート!$A$1:$AZ$149,MATCH($A3209&amp;$B3209,中間シート!$A$1:$A$149,0),MATCH(D$1,中間シート!$A$2:$AZ$2,0))</f>
        <v/>
      </c>
      <c r="E3209" t="str">
        <f>IF(
A3209="","",
VLOOKUP(MOD(ROW(A3209)-2, 参照用!$J$12) + 1,参照用!$N$1:$P$50,2,0)
)</f>
        <v>悪化サイン</v>
      </c>
      <c r="F3209" t="str">
        <f xml:space="preserve">
IF(A3209="","",
VLOOKUP(MOD(ROW(A3209)-2, 参照用!$J$12) + 1,参照用!$N$1:$P$50,3,0)
)</f>
        <v>イライラ</v>
      </c>
      <c r="G3209">
        <f xml:space="preserve">
IF(A3209="","",
IFERROR(
INDEX(中間シート!$B:$CB,
MATCH(A3209&amp;B3209,中間シート!$A$1:$A$149,0),
MATCH(F3209,中間シート!$B$2:$CB$2,0)
),
"")
)</f>
        <v>0</v>
      </c>
      <c r="H3209">
        <f t="shared" si="150"/>
        <v>0</v>
      </c>
      <c r="I3209" t="str">
        <f t="shared" si="151"/>
        <v/>
      </c>
      <c r="J3209" t="str">
        <f xml:space="preserve">
_xlfn.SWITCH(E3209,
"良好サイン",H3209*VLOOKUP(F3209,参照用!$P$2:$Q$55,2,0),
"注意サイン",H3209*VLOOKUP(F3209,参照用!$P$2:$Q$55,2,0),
""
)</f>
        <v/>
      </c>
      <c r="K3209" s="20">
        <f t="shared" si="152"/>
        <v>60</v>
      </c>
    </row>
    <row r="3210" spans="1:11" x14ac:dyDescent="0.2">
      <c r="A3210" s="8">
        <f>IF(INDEX(中間シート!B$1:B$149,QUOTIENT(ROW(A3210)-2, 参照用!$J$12) + 3,1)&gt;0,
INDEX(中間シート!B$1:B$149,QUOTIENT(ROW(A3210)-2, 参照用!$J$12) + 3,1),
"")</f>
        <v>46053</v>
      </c>
      <c r="B3210" s="8" t="str">
        <f>IF(INDEX(中間シート!D$1:D$149,QUOTIENT(ROW(B3210)-2, 参照用!$J$12) + 3,1)&gt;0,
INDEX(中間シート!D$1:D$149,QUOTIENT(ROW(B3210)-2, 参照用!$J$12) + 3,1),
"")</f>
        <v>昼</v>
      </c>
      <c r="C3210" s="8" t="str">
        <f>INDEX(中間シート!$A$1:$AZ$149,MATCH(A3210&amp;B3210,中間シート!$A$1:$A$149,0),MATCH(C$1,中間シート!$A$2:$AZ$2,0))</f>
        <v/>
      </c>
      <c r="D3210" s="8" t="str">
        <f>INDEX(中間シート!$A$1:$AZ$149,MATCH($A3210&amp;$B3210,中間シート!$A$1:$A$149,0),MATCH(D$1,中間シート!$A$2:$AZ$2,0))</f>
        <v/>
      </c>
      <c r="E3210" t="str">
        <f>IF(
A3210="","",
VLOOKUP(MOD(ROW(A3210)-2, 参照用!$J$12) + 1,参照用!$N$1:$P$50,2,0)
)</f>
        <v>悪化サイン</v>
      </c>
      <c r="F3210" t="str">
        <f xml:space="preserve">
IF(A3210="","",
VLOOKUP(MOD(ROW(A3210)-2, 参照用!$J$12) + 1,参照用!$N$1:$P$50,3,0)
)</f>
        <v>恐怖心</v>
      </c>
      <c r="G3210">
        <f xml:space="preserve">
IF(A3210="","",
IFERROR(
INDEX(中間シート!$B:$CB,
MATCH(A3210&amp;B3210,中間シート!$A$1:$A$149,0),
MATCH(F3210,中間シート!$B$2:$CB$2,0)
),
"")
)</f>
        <v>0</v>
      </c>
      <c r="H3210">
        <f t="shared" si="150"/>
        <v>0</v>
      </c>
      <c r="I3210" t="str">
        <f t="shared" si="151"/>
        <v/>
      </c>
      <c r="J3210" t="str">
        <f xml:space="preserve">
_xlfn.SWITCH(E3210,
"良好サイン",H3210*VLOOKUP(F3210,参照用!$P$2:$Q$55,2,0),
"注意サイン",H3210*VLOOKUP(F3210,参照用!$P$2:$Q$55,2,0),
""
)</f>
        <v/>
      </c>
      <c r="K3210" s="20">
        <f t="shared" si="152"/>
        <v>60</v>
      </c>
    </row>
    <row r="3211" spans="1:11" x14ac:dyDescent="0.2">
      <c r="A3211" s="8">
        <f>IF(INDEX(中間シート!B$1:B$149,QUOTIENT(ROW(A3211)-2, 参照用!$J$12) + 3,1)&gt;0,
INDEX(中間シート!B$1:B$149,QUOTIENT(ROW(A3211)-2, 参照用!$J$12) + 3,1),
"")</f>
        <v>46053</v>
      </c>
      <c r="B3211" s="8" t="str">
        <f>IF(INDEX(中間シート!D$1:D$149,QUOTIENT(ROW(B3211)-2, 参照用!$J$12) + 3,1)&gt;0,
INDEX(中間シート!D$1:D$149,QUOTIENT(ROW(B3211)-2, 参照用!$J$12) + 3,1),
"")</f>
        <v>昼</v>
      </c>
      <c r="C3211" s="8" t="str">
        <f>INDEX(中間シート!$A$1:$AZ$149,MATCH(A3211&amp;B3211,中間シート!$A$1:$A$149,0),MATCH(C$1,中間シート!$A$2:$AZ$2,0))</f>
        <v/>
      </c>
      <c r="D3211" s="8" t="str">
        <f>INDEX(中間シート!$A$1:$AZ$149,MATCH($A3211&amp;$B3211,中間シート!$A$1:$A$149,0),MATCH(D$1,中間シート!$A$2:$AZ$2,0))</f>
        <v/>
      </c>
      <c r="E3211" t="str">
        <f>IF(
A3211="","",
VLOOKUP(MOD(ROW(A3211)-2, 参照用!$J$12) + 1,参照用!$N$1:$P$50,2,0)
)</f>
        <v>悪化サイン</v>
      </c>
      <c r="F3211" t="str">
        <f xml:space="preserve">
IF(A3211="","",
VLOOKUP(MOD(ROW(A3211)-2, 参照用!$J$12) + 1,参照用!$N$1:$P$50,3,0)
)</f>
        <v>外出不可</v>
      </c>
      <c r="G3211">
        <f xml:space="preserve">
IF(A3211="","",
IFERROR(
INDEX(中間シート!$B:$CB,
MATCH(A3211&amp;B3211,中間シート!$A$1:$A$149,0),
MATCH(F3211,中間シート!$B$2:$CB$2,0)
),
"")
)</f>
        <v>0</v>
      </c>
      <c r="H3211">
        <f t="shared" si="150"/>
        <v>0</v>
      </c>
      <c r="I3211" t="str">
        <f t="shared" si="151"/>
        <v/>
      </c>
      <c r="J3211" t="str">
        <f xml:space="preserve">
_xlfn.SWITCH(E3211,
"良好サイン",H3211*VLOOKUP(F3211,参照用!$P$2:$Q$55,2,0),
"注意サイン",H3211*VLOOKUP(F3211,参照用!$P$2:$Q$55,2,0),
""
)</f>
        <v/>
      </c>
      <c r="K3211" s="20">
        <f t="shared" si="152"/>
        <v>60</v>
      </c>
    </row>
    <row r="3212" spans="1:11" x14ac:dyDescent="0.2">
      <c r="A3212" s="8">
        <f>IF(INDEX(中間シート!B$1:B$149,QUOTIENT(ROW(A3212)-2, 参照用!$J$12) + 3,1)&gt;0,
INDEX(中間シート!B$1:B$149,QUOTIENT(ROW(A3212)-2, 参照用!$J$12) + 3,1),
"")</f>
        <v>46053</v>
      </c>
      <c r="B3212" s="8" t="str">
        <f>IF(INDEX(中間シート!D$1:D$149,QUOTIENT(ROW(B3212)-2, 参照用!$J$12) + 3,1)&gt;0,
INDEX(中間シート!D$1:D$149,QUOTIENT(ROW(B3212)-2, 参照用!$J$12) + 3,1),
"")</f>
        <v>昼</v>
      </c>
      <c r="C3212" s="8" t="str">
        <f>INDEX(中間シート!$A$1:$AZ$149,MATCH(A3212&amp;B3212,中間シート!$A$1:$A$149,0),MATCH(C$1,中間シート!$A$2:$AZ$2,0))</f>
        <v/>
      </c>
      <c r="D3212" s="8" t="str">
        <f>INDEX(中間シート!$A$1:$AZ$149,MATCH($A3212&amp;$B3212,中間シート!$A$1:$A$149,0),MATCH(D$1,中間シート!$A$2:$AZ$2,0))</f>
        <v/>
      </c>
      <c r="E3212" t="str">
        <f>IF(
A3212="","",
VLOOKUP(MOD(ROW(A3212)-2, 参照用!$J$12) + 1,参照用!$N$1:$P$50,2,0)
)</f>
        <v>悪化サイン</v>
      </c>
      <c r="F3212" t="str">
        <f xml:space="preserve">
IF(A3212="","",
VLOOKUP(MOD(ROW(A3212)-2, 参照用!$J$12) + 1,参照用!$N$1:$P$50,3,0)
)</f>
        <v>思考不能</v>
      </c>
      <c r="G3212">
        <f xml:space="preserve">
IF(A3212="","",
IFERROR(
INDEX(中間シート!$B:$CB,
MATCH(A3212&amp;B3212,中間シート!$A$1:$A$149,0),
MATCH(F3212,中間シート!$B$2:$CB$2,0)
),
"")
)</f>
        <v>0</v>
      </c>
      <c r="H3212">
        <f t="shared" si="150"/>
        <v>0</v>
      </c>
      <c r="I3212" t="str">
        <f t="shared" si="151"/>
        <v/>
      </c>
      <c r="J3212" t="str">
        <f xml:space="preserve">
_xlfn.SWITCH(E3212,
"良好サイン",H3212*VLOOKUP(F3212,参照用!$P$2:$Q$55,2,0),
"注意サイン",H3212*VLOOKUP(F3212,参照用!$P$2:$Q$55,2,0),
""
)</f>
        <v/>
      </c>
      <c r="K3212" s="20">
        <f t="shared" si="152"/>
        <v>60</v>
      </c>
    </row>
    <row r="3213" spans="1:11" x14ac:dyDescent="0.2">
      <c r="A3213" s="8">
        <f>IF(INDEX(中間シート!B$1:B$149,QUOTIENT(ROW(A3213)-2, 参照用!$J$12) + 3,1)&gt;0,
INDEX(中間シート!B$1:B$149,QUOTIENT(ROW(A3213)-2, 参照用!$J$12) + 3,1),
"")</f>
        <v>46053</v>
      </c>
      <c r="B3213" s="8" t="str">
        <f>IF(INDEX(中間シート!D$1:D$149,QUOTIENT(ROW(B3213)-2, 参照用!$J$12) + 3,1)&gt;0,
INDEX(中間シート!D$1:D$149,QUOTIENT(ROW(B3213)-2, 参照用!$J$12) + 3,1),
"")</f>
        <v>昼</v>
      </c>
      <c r="C3213" s="8" t="str">
        <f>INDEX(中間シート!$A$1:$AZ$149,MATCH(A3213&amp;B3213,中間シート!$A$1:$A$149,0),MATCH(C$1,中間シート!$A$2:$AZ$2,0))</f>
        <v/>
      </c>
      <c r="D3213" s="8" t="str">
        <f>INDEX(中間シート!$A$1:$AZ$149,MATCH($A3213&amp;$B3213,中間シート!$A$1:$A$149,0),MATCH(D$1,中間シート!$A$2:$AZ$2,0))</f>
        <v/>
      </c>
      <c r="E3213" t="str">
        <f>IF(
A3213="","",
VLOOKUP(MOD(ROW(A3213)-2, 参照用!$J$12) + 1,参照用!$N$1:$P$50,2,0)
)</f>
        <v>悪化サイン</v>
      </c>
      <c r="F3213" t="str">
        <f xml:space="preserve">
IF(A3213="","",
VLOOKUP(MOD(ROW(A3213)-2, 参照用!$J$12) + 1,参照用!$N$1:$P$50,3,0)
)</f>
        <v>人間不信</v>
      </c>
      <c r="G3213">
        <f xml:space="preserve">
IF(A3213="","",
IFERROR(
INDEX(中間シート!$B:$CB,
MATCH(A3213&amp;B3213,中間シート!$A$1:$A$149,0),
MATCH(F3213,中間シート!$B$2:$CB$2,0)
),
"")
)</f>
        <v>0</v>
      </c>
      <c r="H3213">
        <f t="shared" si="150"/>
        <v>0</v>
      </c>
      <c r="I3213" t="str">
        <f t="shared" si="151"/>
        <v/>
      </c>
      <c r="J3213" t="str">
        <f xml:space="preserve">
_xlfn.SWITCH(E3213,
"良好サイン",H3213*VLOOKUP(F3213,参照用!$P$2:$Q$55,2,0),
"注意サイン",H3213*VLOOKUP(F3213,参照用!$P$2:$Q$55,2,0),
""
)</f>
        <v/>
      </c>
      <c r="K3213" s="20">
        <f t="shared" si="152"/>
        <v>60</v>
      </c>
    </row>
    <row r="3214" spans="1:11" x14ac:dyDescent="0.2">
      <c r="A3214" s="8">
        <f>IF(INDEX(中間シート!B$1:B$149,QUOTIENT(ROW(A3214)-2, 参照用!$J$12) + 3,1)&gt;0,
INDEX(中間シート!B$1:B$149,QUOTIENT(ROW(A3214)-2, 参照用!$J$12) + 3,1),
"")</f>
        <v>46053</v>
      </c>
      <c r="B3214" s="8" t="str">
        <f>IF(INDEX(中間シート!D$1:D$149,QUOTIENT(ROW(B3214)-2, 参照用!$J$12) + 3,1)&gt;0,
INDEX(中間シート!D$1:D$149,QUOTIENT(ROW(B3214)-2, 参照用!$J$12) + 3,1),
"")</f>
        <v>昼</v>
      </c>
      <c r="C3214" s="8" t="str">
        <f>INDEX(中間シート!$A$1:$AZ$149,MATCH(A3214&amp;B3214,中間シート!$A$1:$A$149,0),MATCH(C$1,中間シート!$A$2:$AZ$2,0))</f>
        <v/>
      </c>
      <c r="D3214" s="8" t="str">
        <f>INDEX(中間シート!$A$1:$AZ$149,MATCH($A3214&amp;$B3214,中間シート!$A$1:$A$149,0),MATCH(D$1,中間シート!$A$2:$AZ$2,0))</f>
        <v/>
      </c>
      <c r="E3214" t="str">
        <f>IF(
A3214="","",
VLOOKUP(MOD(ROW(A3214)-2, 参照用!$J$12) + 1,参照用!$N$1:$P$50,2,0)
)</f>
        <v>悪化サイン</v>
      </c>
      <c r="F3214" t="str">
        <f xml:space="preserve">
IF(A3214="","",
VLOOKUP(MOD(ROW(A3214)-2, 参照用!$J$12) + 1,参照用!$N$1:$P$50,3,0)
)</f>
        <v>破壊衝動</v>
      </c>
      <c r="G3214">
        <f xml:space="preserve">
IF(A3214="","",
IFERROR(
INDEX(中間シート!$B:$CB,
MATCH(A3214&amp;B3214,中間シート!$A$1:$A$149,0),
MATCH(F3214,中間シート!$B$2:$CB$2,0)
),
"")
)</f>
        <v>0</v>
      </c>
      <c r="H3214">
        <f t="shared" si="150"/>
        <v>0</v>
      </c>
      <c r="I3214" t="str">
        <f t="shared" si="151"/>
        <v/>
      </c>
      <c r="J3214" t="str">
        <f xml:space="preserve">
_xlfn.SWITCH(E3214,
"良好サイン",H3214*VLOOKUP(F3214,参照用!$P$2:$Q$55,2,0),
"注意サイン",H3214*VLOOKUP(F3214,参照用!$P$2:$Q$55,2,0),
""
)</f>
        <v/>
      </c>
      <c r="K3214" s="20">
        <f t="shared" si="152"/>
        <v>60</v>
      </c>
    </row>
    <row r="3215" spans="1:11" x14ac:dyDescent="0.2">
      <c r="A3215" s="8">
        <f>IF(INDEX(中間シート!B$1:B$149,QUOTIENT(ROW(A3215)-2, 参照用!$J$12) + 3,1)&gt;0,
INDEX(中間シート!B$1:B$149,QUOTIENT(ROW(A3215)-2, 参照用!$J$12) + 3,1),
"")</f>
        <v>46053</v>
      </c>
      <c r="B3215" s="8" t="str">
        <f>IF(INDEX(中間シート!D$1:D$149,QUOTIENT(ROW(B3215)-2, 参照用!$J$12) + 3,1)&gt;0,
INDEX(中間シート!D$1:D$149,QUOTIENT(ROW(B3215)-2, 参照用!$J$12) + 3,1),
"")</f>
        <v>昼</v>
      </c>
      <c r="C3215" s="8" t="str">
        <f>INDEX(中間シート!$A$1:$AZ$149,MATCH(A3215&amp;B3215,中間シート!$A$1:$A$149,0),MATCH(C$1,中間シート!$A$2:$AZ$2,0))</f>
        <v/>
      </c>
      <c r="D3215" s="8" t="str">
        <f>INDEX(中間シート!$A$1:$AZ$149,MATCH($A3215&amp;$B3215,中間シート!$A$1:$A$149,0),MATCH(D$1,中間シート!$A$2:$AZ$2,0))</f>
        <v/>
      </c>
      <c r="E3215" t="str">
        <f>IF(
A3215="","",
VLOOKUP(MOD(ROW(A3215)-2, 参照用!$J$12) + 1,参照用!$N$1:$P$50,2,0)
)</f>
        <v>リカバリー</v>
      </c>
      <c r="F3215" t="str">
        <f xml:space="preserve">
IF(A3215="","",
VLOOKUP(MOD(ROW(A3215)-2, 参照用!$J$12) + 1,参照用!$N$1:$P$50,3,0)
)</f>
        <v>ストレッチ</v>
      </c>
      <c r="G3215">
        <f xml:space="preserve">
IF(A3215="","",
IFERROR(
INDEX(中間シート!$B:$CB,
MATCH(A3215&amp;B3215,中間シート!$A$1:$A$149,0),
MATCH(F3215,中間シート!$B$2:$CB$2,0)
),
"")
)</f>
        <v>0</v>
      </c>
      <c r="H3215">
        <f t="shared" si="150"/>
        <v>0</v>
      </c>
      <c r="I3215" t="str">
        <f t="shared" si="151"/>
        <v/>
      </c>
      <c r="J3215" t="str">
        <f xml:space="preserve">
_xlfn.SWITCH(E3215,
"良好サイン",H3215*VLOOKUP(F3215,参照用!$P$2:$Q$55,2,0),
"注意サイン",H3215*VLOOKUP(F3215,参照用!$P$2:$Q$55,2,0),
""
)</f>
        <v/>
      </c>
      <c r="K3215" s="20">
        <f t="shared" si="152"/>
        <v>60</v>
      </c>
    </row>
    <row r="3216" spans="1:11" x14ac:dyDescent="0.2">
      <c r="A3216" s="8">
        <f>IF(INDEX(中間シート!B$1:B$149,QUOTIENT(ROW(A3216)-2, 参照用!$J$12) + 3,1)&gt;0,
INDEX(中間シート!B$1:B$149,QUOTIENT(ROW(A3216)-2, 参照用!$J$12) + 3,1),
"")</f>
        <v>46053</v>
      </c>
      <c r="B3216" s="8" t="str">
        <f>IF(INDEX(中間シート!D$1:D$149,QUOTIENT(ROW(B3216)-2, 参照用!$J$12) + 3,1)&gt;0,
INDEX(中間シート!D$1:D$149,QUOTIENT(ROW(B3216)-2, 参照用!$J$12) + 3,1),
"")</f>
        <v>昼</v>
      </c>
      <c r="C3216" s="8" t="str">
        <f>INDEX(中間シート!$A$1:$AZ$149,MATCH(A3216&amp;B3216,中間シート!$A$1:$A$149,0),MATCH(C$1,中間シート!$A$2:$AZ$2,0))</f>
        <v/>
      </c>
      <c r="D3216" s="8" t="str">
        <f>INDEX(中間シート!$A$1:$AZ$149,MATCH($A3216&amp;$B3216,中間シート!$A$1:$A$149,0),MATCH(D$1,中間シート!$A$2:$AZ$2,0))</f>
        <v/>
      </c>
      <c r="E3216" t="str">
        <f>IF(
A3216="","",
VLOOKUP(MOD(ROW(A3216)-2, 参照用!$J$12) + 1,参照用!$N$1:$P$50,2,0)
)</f>
        <v>リカバリー</v>
      </c>
      <c r="F3216" t="str">
        <f xml:space="preserve">
IF(A3216="","",
VLOOKUP(MOD(ROW(A3216)-2, 参照用!$J$12) + 1,参照用!$N$1:$P$50,3,0)
)</f>
        <v>仮眠</v>
      </c>
      <c r="G3216">
        <f xml:space="preserve">
IF(A3216="","",
IFERROR(
INDEX(中間シート!$B:$CB,
MATCH(A3216&amp;B3216,中間シート!$A$1:$A$149,0),
MATCH(F3216,中間シート!$B$2:$CB$2,0)
),
"")
)</f>
        <v>0</v>
      </c>
      <c r="H3216">
        <f t="shared" si="150"/>
        <v>0</v>
      </c>
      <c r="I3216" t="str">
        <f t="shared" si="151"/>
        <v/>
      </c>
      <c r="J3216" t="str">
        <f xml:space="preserve">
_xlfn.SWITCH(E3216,
"良好サイン",H3216*VLOOKUP(F3216,参照用!$P$2:$Q$55,2,0),
"注意サイン",H3216*VLOOKUP(F3216,参照用!$P$2:$Q$55,2,0),
""
)</f>
        <v/>
      </c>
      <c r="K3216" s="20">
        <f t="shared" si="152"/>
        <v>60</v>
      </c>
    </row>
    <row r="3217" spans="1:11" x14ac:dyDescent="0.2">
      <c r="A3217" s="8">
        <f>IF(INDEX(中間シート!B$1:B$149,QUOTIENT(ROW(A3217)-2, 参照用!$J$12) + 3,1)&gt;0,
INDEX(中間シート!B$1:B$149,QUOTIENT(ROW(A3217)-2, 参照用!$J$12) + 3,1),
"")</f>
        <v>46053</v>
      </c>
      <c r="B3217" s="8" t="str">
        <f>IF(INDEX(中間シート!D$1:D$149,QUOTIENT(ROW(B3217)-2, 参照用!$J$12) + 3,1)&gt;0,
INDEX(中間シート!D$1:D$149,QUOTIENT(ROW(B3217)-2, 参照用!$J$12) + 3,1),
"")</f>
        <v>昼</v>
      </c>
      <c r="C3217" s="8" t="str">
        <f>INDEX(中間シート!$A$1:$AZ$149,MATCH(A3217&amp;B3217,中間シート!$A$1:$A$149,0),MATCH(C$1,中間シート!$A$2:$AZ$2,0))</f>
        <v/>
      </c>
      <c r="D3217" s="8" t="str">
        <f>INDEX(中間シート!$A$1:$AZ$149,MATCH($A3217&amp;$B3217,中間シート!$A$1:$A$149,0),MATCH(D$1,中間シート!$A$2:$AZ$2,0))</f>
        <v/>
      </c>
      <c r="E3217" t="str">
        <f>IF(
A3217="","",
VLOOKUP(MOD(ROW(A3217)-2, 参照用!$J$12) + 1,参照用!$N$1:$P$50,2,0)
)</f>
        <v>リカバリー</v>
      </c>
      <c r="F3217" t="str">
        <f xml:space="preserve">
IF(A3217="","",
VLOOKUP(MOD(ROW(A3217)-2, 参照用!$J$12) + 1,参照用!$N$1:$P$50,3,0)
)</f>
        <v>音楽</v>
      </c>
      <c r="G3217">
        <f xml:space="preserve">
IF(A3217="","",
IFERROR(
INDEX(中間シート!$B:$CB,
MATCH(A3217&amp;B3217,中間シート!$A$1:$A$149,0),
MATCH(F3217,中間シート!$B$2:$CB$2,0)
),
"")
)</f>
        <v>0</v>
      </c>
      <c r="H3217">
        <f t="shared" si="150"/>
        <v>0</v>
      </c>
      <c r="I3217" t="str">
        <f t="shared" si="151"/>
        <v/>
      </c>
      <c r="J3217" t="str">
        <f xml:space="preserve">
_xlfn.SWITCH(E3217,
"良好サイン",H3217*VLOOKUP(F3217,参照用!$P$2:$Q$55,2,0),
"注意サイン",H3217*VLOOKUP(F3217,参照用!$P$2:$Q$55,2,0),
""
)</f>
        <v/>
      </c>
      <c r="K3217" s="20">
        <f t="shared" si="152"/>
        <v>60</v>
      </c>
    </row>
    <row r="3218" spans="1:11" x14ac:dyDescent="0.2">
      <c r="A3218" s="8">
        <f>IF(INDEX(中間シート!B$1:B$149,QUOTIENT(ROW(A3218)-2, 参照用!$J$12) + 3,1)&gt;0,
INDEX(中間シート!B$1:B$149,QUOTIENT(ROW(A3218)-2, 参照用!$J$12) + 3,1),
"")</f>
        <v>46053</v>
      </c>
      <c r="B3218" s="8" t="str">
        <f>IF(INDEX(中間シート!D$1:D$149,QUOTIENT(ROW(B3218)-2, 参照用!$J$12) + 3,1)&gt;0,
INDEX(中間シート!D$1:D$149,QUOTIENT(ROW(B3218)-2, 参照用!$J$12) + 3,1),
"")</f>
        <v>昼</v>
      </c>
      <c r="C3218" s="8" t="str">
        <f>INDEX(中間シート!$A$1:$AZ$149,MATCH(A3218&amp;B3218,中間シート!$A$1:$A$149,0),MATCH(C$1,中間シート!$A$2:$AZ$2,0))</f>
        <v/>
      </c>
      <c r="D3218" s="8" t="str">
        <f>INDEX(中間シート!$A$1:$AZ$149,MATCH($A3218&amp;$B3218,中間シート!$A$1:$A$149,0),MATCH(D$1,中間シート!$A$2:$AZ$2,0))</f>
        <v/>
      </c>
      <c r="E3218" t="str">
        <f>IF(
A3218="","",
VLOOKUP(MOD(ROW(A3218)-2, 参照用!$J$12) + 1,参照用!$N$1:$P$50,2,0)
)</f>
        <v>リカバリー</v>
      </c>
      <c r="F3218" t="str">
        <f xml:space="preserve">
IF(A3218="","",
VLOOKUP(MOD(ROW(A3218)-2, 参照用!$J$12) + 1,参照用!$N$1:$P$50,3,0)
)</f>
        <v>頓服</v>
      </c>
      <c r="G3218">
        <f xml:space="preserve">
IF(A3218="","",
IFERROR(
INDEX(中間シート!$B:$CB,
MATCH(A3218&amp;B3218,中間シート!$A$1:$A$149,0),
MATCH(F3218,中間シート!$B$2:$CB$2,0)
),
"")
)</f>
        <v>0</v>
      </c>
      <c r="H3218">
        <f t="shared" si="150"/>
        <v>0</v>
      </c>
      <c r="I3218" t="str">
        <f t="shared" si="151"/>
        <v/>
      </c>
      <c r="J3218" t="str">
        <f xml:space="preserve">
_xlfn.SWITCH(E3218,
"良好サイン",H3218*VLOOKUP(F3218,参照用!$P$2:$Q$55,2,0),
"注意サイン",H3218*VLOOKUP(F3218,参照用!$P$2:$Q$55,2,0),
""
)</f>
        <v/>
      </c>
      <c r="K3218" s="20">
        <f t="shared" si="152"/>
        <v>60</v>
      </c>
    </row>
    <row r="3219" spans="1:11" x14ac:dyDescent="0.2">
      <c r="A3219" s="8">
        <f>IF(INDEX(中間シート!B$1:B$149,QUOTIENT(ROW(A3219)-2, 参照用!$J$12) + 3,1)&gt;0,
INDEX(中間シート!B$1:B$149,QUOTIENT(ROW(A3219)-2, 参照用!$J$12) + 3,1),
"")</f>
        <v>46053</v>
      </c>
      <c r="B3219" s="8" t="str">
        <f>IF(INDEX(中間シート!D$1:D$149,QUOTIENT(ROW(B3219)-2, 参照用!$J$12) + 3,1)&gt;0,
INDEX(中間シート!D$1:D$149,QUOTIENT(ROW(B3219)-2, 参照用!$J$12) + 3,1),
"")</f>
        <v>昼</v>
      </c>
      <c r="C3219" s="8" t="str">
        <f>INDEX(中間シート!$A$1:$AZ$149,MATCH(A3219&amp;B3219,中間シート!$A$1:$A$149,0),MATCH(C$1,中間シート!$A$2:$AZ$2,0))</f>
        <v/>
      </c>
      <c r="D3219" s="8" t="str">
        <f>INDEX(中間シート!$A$1:$AZ$149,MATCH($A3219&amp;$B3219,中間シート!$A$1:$A$149,0),MATCH(D$1,中間シート!$A$2:$AZ$2,0))</f>
        <v/>
      </c>
      <c r="E3219" t="str">
        <f>IF(
A3219="","",
VLOOKUP(MOD(ROW(A3219)-2, 参照用!$J$12) + 1,参照用!$N$1:$P$50,2,0)
)</f>
        <v>リカバリー</v>
      </c>
      <c r="F3219" t="str">
        <f xml:space="preserve">
IF(A3219="","",
VLOOKUP(MOD(ROW(A3219)-2, 参照用!$J$12) + 1,参照用!$N$1:$P$50,3,0)
)</f>
        <v>散歩</v>
      </c>
      <c r="G3219">
        <f xml:space="preserve">
IF(A3219="","",
IFERROR(
INDEX(中間シート!$B:$CB,
MATCH(A3219&amp;B3219,中間シート!$A$1:$A$149,0),
MATCH(F3219,中間シート!$B$2:$CB$2,0)
),
"")
)</f>
        <v>0</v>
      </c>
      <c r="H3219">
        <f t="shared" si="150"/>
        <v>0</v>
      </c>
      <c r="I3219" t="str">
        <f t="shared" si="151"/>
        <v/>
      </c>
      <c r="J3219" t="str">
        <f xml:space="preserve">
_xlfn.SWITCH(E3219,
"良好サイン",H3219*VLOOKUP(F3219,参照用!$P$2:$Q$55,2,0),
"注意サイン",H3219*VLOOKUP(F3219,参照用!$P$2:$Q$55,2,0),
""
)</f>
        <v/>
      </c>
      <c r="K3219" s="20">
        <f t="shared" si="152"/>
        <v>60</v>
      </c>
    </row>
    <row r="3220" spans="1:11" x14ac:dyDescent="0.2">
      <c r="A3220" s="8">
        <f>IF(INDEX(中間シート!B$1:B$149,QUOTIENT(ROW(A3220)-2, 参照用!$J$12) + 3,1)&gt;0,
INDEX(中間シート!B$1:B$149,QUOTIENT(ROW(A3220)-2, 参照用!$J$12) + 3,1),
"")</f>
        <v>46053</v>
      </c>
      <c r="B3220" s="8" t="str">
        <f>IF(INDEX(中間シート!D$1:D$149,QUOTIENT(ROW(B3220)-2, 参照用!$J$12) + 3,1)&gt;0,
INDEX(中間シート!D$1:D$149,QUOTIENT(ROW(B3220)-2, 参照用!$J$12) + 3,1),
"")</f>
        <v>昼</v>
      </c>
      <c r="C3220" s="8" t="str">
        <f>INDEX(中間シート!$A$1:$AZ$149,MATCH(A3220&amp;B3220,中間シート!$A$1:$A$149,0),MATCH(C$1,中間シート!$A$2:$AZ$2,0))</f>
        <v/>
      </c>
      <c r="D3220" s="8" t="str">
        <f>INDEX(中間シート!$A$1:$AZ$149,MATCH($A3220&amp;$B3220,中間シート!$A$1:$A$149,0),MATCH(D$1,中間シート!$A$2:$AZ$2,0))</f>
        <v/>
      </c>
      <c r="E3220" t="str">
        <f>IF(
A3220="","",
VLOOKUP(MOD(ROW(A3220)-2, 参照用!$J$12) + 1,参照用!$N$1:$P$50,2,0)
)</f>
        <v>服薬</v>
      </c>
      <c r="F3220" t="str">
        <f xml:space="preserve">
IF(A3220="","",
VLOOKUP(MOD(ROW(A3220)-2, 参照用!$J$12) + 1,参照用!$N$1:$P$50,3,0)
)</f>
        <v>いつもの薬</v>
      </c>
      <c r="G3220">
        <f xml:space="preserve">
IF(A3220="","",
IFERROR(
INDEX(中間シート!$B:$CB,
MATCH(A3220&amp;B3220,中間シート!$A$1:$A$149,0),
MATCH(F3220,中間シート!$B$2:$CB$2,0)
),
"")
)</f>
        <v>0</v>
      </c>
      <c r="H3220">
        <f t="shared" si="150"/>
        <v>0</v>
      </c>
      <c r="I3220" t="str">
        <f t="shared" si="151"/>
        <v/>
      </c>
      <c r="J3220" t="str">
        <f xml:space="preserve">
_xlfn.SWITCH(E3220,
"良好サイン",H3220*VLOOKUP(F3220,参照用!$P$2:$Q$55,2,0),
"注意サイン",H3220*VLOOKUP(F3220,参照用!$P$2:$Q$55,2,0),
""
)</f>
        <v/>
      </c>
      <c r="K3220" s="20">
        <f t="shared" si="152"/>
        <v>60</v>
      </c>
    </row>
    <row r="3221" spans="1:11" x14ac:dyDescent="0.2">
      <c r="A3221" s="8">
        <f>IF(INDEX(中間シート!B$1:B$149,QUOTIENT(ROW(A3221)-2, 参照用!$J$12) + 3,1)&gt;0,
INDEX(中間シート!B$1:B$149,QUOTIENT(ROW(A3221)-2, 参照用!$J$12) + 3,1),
"")</f>
        <v>46053</v>
      </c>
      <c r="B3221" s="8" t="str">
        <f>IF(INDEX(中間シート!D$1:D$149,QUOTIENT(ROW(B3221)-2, 参照用!$J$12) + 3,1)&gt;0,
INDEX(中間シート!D$1:D$149,QUOTIENT(ROW(B3221)-2, 参照用!$J$12) + 3,1),
"")</f>
        <v>昼</v>
      </c>
      <c r="C3221" s="8" t="str">
        <f>INDEX(中間シート!$A$1:$AZ$149,MATCH(A3221&amp;B3221,中間シート!$A$1:$A$149,0),MATCH(C$1,中間シート!$A$2:$AZ$2,0))</f>
        <v/>
      </c>
      <c r="D3221" s="8" t="str">
        <f>INDEX(中間シート!$A$1:$AZ$149,MATCH($A3221&amp;$B3221,中間シート!$A$1:$A$149,0),MATCH(D$1,中間シート!$A$2:$AZ$2,0))</f>
        <v/>
      </c>
      <c r="E3221" t="str">
        <f>IF(
A3221="","",
VLOOKUP(MOD(ROW(A3221)-2, 参照用!$J$12) + 1,参照用!$N$1:$P$50,2,0)
)</f>
        <v>備考</v>
      </c>
      <c r="F3221" t="str">
        <f xml:space="preserve">
IF(A3221="","",
VLOOKUP(MOD(ROW(A3221)-2, 参照用!$J$12) + 1,参照用!$N$1:$P$50,3,0)
)</f>
        <v>コメント</v>
      </c>
      <c r="G3221" t="str">
        <f xml:space="preserve">
IF(A3221="","",
IFERROR(
INDEX(中間シート!$B:$CB,
MATCH(A3221&amp;B3221,中間シート!$A$1:$A$149,0),
MATCH(F3221,中間シート!$B$2:$CB$2,0)
),
"")
)</f>
        <v/>
      </c>
      <c r="H3221" t="str">
        <f t="shared" si="150"/>
        <v/>
      </c>
      <c r="I3221" t="str">
        <f t="shared" si="151"/>
        <v/>
      </c>
      <c r="J3221" t="str">
        <f xml:space="preserve">
_xlfn.SWITCH(E3221,
"良好サイン",H3221*VLOOKUP(F3221,参照用!$P$2:$Q$55,2,0),
"注意サイン",H3221*VLOOKUP(F3221,参照用!$P$2:$Q$55,2,0),
""
)</f>
        <v/>
      </c>
      <c r="K3221" s="20">
        <f t="shared" si="152"/>
        <v>60</v>
      </c>
    </row>
    <row r="3222" spans="1:11" x14ac:dyDescent="0.2">
      <c r="A3222" s="8">
        <f>IF(INDEX(中間シート!B$1:B$149,QUOTIENT(ROW(A3222)-2, 参照用!$J$12) + 3,1)&gt;0,
INDEX(中間シート!B$1:B$149,QUOTIENT(ROW(A3222)-2, 参照用!$J$12) + 3,1),
"")</f>
        <v>46053</v>
      </c>
      <c r="B3222" s="8" t="str">
        <f>IF(INDEX(中間シート!D$1:D$149,QUOTIENT(ROW(B3222)-2, 参照用!$J$12) + 3,1)&gt;0,
INDEX(中間シート!D$1:D$149,QUOTIENT(ROW(B3222)-2, 参照用!$J$12) + 3,1),
"")</f>
        <v>夜</v>
      </c>
      <c r="C3222" s="8" t="str">
        <f>INDEX(中間シート!$A$1:$AZ$149,MATCH(A3222&amp;B3222,中間シート!$A$1:$A$149,0),MATCH(C$1,中間シート!$A$2:$AZ$2,0))</f>
        <v/>
      </c>
      <c r="D3222" s="8" t="str">
        <f>INDEX(中間シート!$A$1:$AZ$149,MATCH($A3222&amp;$B3222,中間シート!$A$1:$A$149,0),MATCH(D$1,中間シート!$A$2:$AZ$2,0))</f>
        <v/>
      </c>
      <c r="E3222" t="str">
        <f>IF(
A3222="","",
VLOOKUP(MOD(ROW(A3222)-2, 参照用!$J$12) + 1,参照用!$N$1:$P$50,2,0)
)</f>
        <v>日付</v>
      </c>
      <c r="F3222" t="str">
        <f xml:space="preserve">
IF(A3222="","",
VLOOKUP(MOD(ROW(A3222)-2, 参照用!$J$12) + 1,参照用!$N$1:$P$50,3,0)
)</f>
        <v>日付</v>
      </c>
      <c r="G3222">
        <f xml:space="preserve">
IF(A3222="","",
IFERROR(
INDEX(中間シート!$B:$CB,
MATCH(A3222&amp;B3222,中間シート!$A$1:$A$149,0),
MATCH(F3222,中間シート!$B$2:$CB$2,0)
),
"")
)</f>
        <v>46053</v>
      </c>
      <c r="H3222" t="str">
        <f t="shared" si="150"/>
        <v/>
      </c>
      <c r="I3222">
        <f t="shared" si="151"/>
        <v>46053</v>
      </c>
      <c r="J3222" t="str">
        <f xml:space="preserve">
_xlfn.SWITCH(E3222,
"良好サイン",H3222*VLOOKUP(F3222,参照用!$P$2:$Q$55,2,0),
"注意サイン",H3222*VLOOKUP(F3222,参照用!$P$2:$Q$55,2,0),
""
)</f>
        <v/>
      </c>
      <c r="K3222" s="20">
        <f t="shared" si="152"/>
        <v>60</v>
      </c>
    </row>
    <row r="3223" spans="1:11" x14ac:dyDescent="0.2">
      <c r="A3223" s="8">
        <f>IF(INDEX(中間シート!B$1:B$149,QUOTIENT(ROW(A3223)-2, 参照用!$J$12) + 3,1)&gt;0,
INDEX(中間シート!B$1:B$149,QUOTIENT(ROW(A3223)-2, 参照用!$J$12) + 3,1),
"")</f>
        <v>46053</v>
      </c>
      <c r="B3223" s="8" t="str">
        <f>IF(INDEX(中間シート!D$1:D$149,QUOTIENT(ROW(B3223)-2, 参照用!$J$12) + 3,1)&gt;0,
INDEX(中間シート!D$1:D$149,QUOTIENT(ROW(B3223)-2, 参照用!$J$12) + 3,1),
"")</f>
        <v>夜</v>
      </c>
      <c r="C3223" s="8" t="str">
        <f>INDEX(中間シート!$A$1:$AZ$149,MATCH(A3223&amp;B3223,中間シート!$A$1:$A$149,0),MATCH(C$1,中間シート!$A$2:$AZ$2,0))</f>
        <v/>
      </c>
      <c r="D3223" s="8" t="str">
        <f>INDEX(中間シート!$A$1:$AZ$149,MATCH($A3223&amp;$B3223,中間シート!$A$1:$A$149,0),MATCH(D$1,中間シート!$A$2:$AZ$2,0))</f>
        <v/>
      </c>
      <c r="E3223" t="str">
        <f>IF(
A3223="","",
VLOOKUP(MOD(ROW(A3223)-2, 参照用!$J$12) + 1,参照用!$N$1:$P$50,2,0)
)</f>
        <v>曜日</v>
      </c>
      <c r="F3223" t="str">
        <f xml:space="preserve">
IF(A3223="","",
VLOOKUP(MOD(ROW(A3223)-2, 参照用!$J$12) + 1,参照用!$N$1:$P$50,3,0)
)</f>
        <v>曜日</v>
      </c>
      <c r="G3223" t="str">
        <f xml:space="preserve">
IF(A3223="","",
IFERROR(
INDEX(中間シート!$B:$CB,
MATCH(A3223&amp;B3223,中間シート!$A$1:$A$149,0),
MATCH(F3223,中間シート!$B$2:$CB$2,0)
),
"")
)</f>
        <v>土</v>
      </c>
      <c r="H3223" t="str">
        <f t="shared" si="150"/>
        <v/>
      </c>
      <c r="I3223" t="str">
        <f t="shared" si="151"/>
        <v>土</v>
      </c>
      <c r="J3223" t="str">
        <f xml:space="preserve">
_xlfn.SWITCH(E3223,
"良好サイン",H3223*VLOOKUP(F3223,参照用!$P$2:$Q$55,2,0),
"注意サイン",H3223*VLOOKUP(F3223,参照用!$P$2:$Q$55,2,0),
""
)</f>
        <v/>
      </c>
      <c r="K3223" s="20">
        <f t="shared" si="152"/>
        <v>60</v>
      </c>
    </row>
    <row r="3224" spans="1:11" x14ac:dyDescent="0.2">
      <c r="A3224" s="8">
        <f>IF(INDEX(中間シート!B$1:B$149,QUOTIENT(ROW(A3224)-2, 参照用!$J$12) + 3,1)&gt;0,
INDEX(中間シート!B$1:B$149,QUOTIENT(ROW(A3224)-2, 参照用!$J$12) + 3,1),
"")</f>
        <v>46053</v>
      </c>
      <c r="B3224" s="8" t="str">
        <f>IF(INDEX(中間シート!D$1:D$149,QUOTIENT(ROW(B3224)-2, 参照用!$J$12) + 3,1)&gt;0,
INDEX(中間シート!D$1:D$149,QUOTIENT(ROW(B3224)-2, 参照用!$J$12) + 3,1),
"")</f>
        <v>夜</v>
      </c>
      <c r="C3224" s="8" t="str">
        <f>INDEX(中間シート!$A$1:$AZ$149,MATCH(A3224&amp;B3224,中間シート!$A$1:$A$149,0),MATCH(C$1,中間シート!$A$2:$AZ$2,0))</f>
        <v/>
      </c>
      <c r="D3224" s="8" t="str">
        <f>INDEX(中間シート!$A$1:$AZ$149,MATCH($A3224&amp;$B3224,中間シート!$A$1:$A$149,0),MATCH(D$1,中間シート!$A$2:$AZ$2,0))</f>
        <v/>
      </c>
      <c r="E3224" t="str">
        <f>IF(
A3224="","",
VLOOKUP(MOD(ROW(A3224)-2, 参照用!$J$12) + 1,参照用!$N$1:$P$50,2,0)
)</f>
        <v>時間帯</v>
      </c>
      <c r="F3224" t="str">
        <f xml:space="preserve">
IF(A3224="","",
VLOOKUP(MOD(ROW(A3224)-2, 参照用!$J$12) + 1,参照用!$N$1:$P$50,3,0)
)</f>
        <v>時間帯</v>
      </c>
      <c r="G3224" t="str">
        <f xml:space="preserve">
IF(A3224="","",
IFERROR(
INDEX(中間シート!$B:$CB,
MATCH(A3224&amp;B3224,中間シート!$A$1:$A$149,0),
MATCH(F3224,中間シート!$B$2:$CB$2,0)
),
"")
)</f>
        <v>夜</v>
      </c>
      <c r="H3224" t="str">
        <f t="shared" si="150"/>
        <v/>
      </c>
      <c r="I3224" t="str">
        <f t="shared" si="151"/>
        <v>夜</v>
      </c>
      <c r="J3224" t="str">
        <f xml:space="preserve">
_xlfn.SWITCH(E3224,
"良好サイン",H3224*VLOOKUP(F3224,参照用!$P$2:$Q$55,2,0),
"注意サイン",H3224*VLOOKUP(F3224,参照用!$P$2:$Q$55,2,0),
""
)</f>
        <v/>
      </c>
      <c r="K3224" s="20">
        <f t="shared" si="152"/>
        <v>60</v>
      </c>
    </row>
    <row r="3225" spans="1:11" x14ac:dyDescent="0.2">
      <c r="A3225" s="8">
        <f>IF(INDEX(中間シート!B$1:B$149,QUOTIENT(ROW(A3225)-2, 参照用!$J$12) + 3,1)&gt;0,
INDEX(中間シート!B$1:B$149,QUOTIENT(ROW(A3225)-2, 参照用!$J$12) + 3,1),
"")</f>
        <v>46053</v>
      </c>
      <c r="B3225" s="8" t="str">
        <f>IF(INDEX(中間シート!D$1:D$149,QUOTIENT(ROW(B3225)-2, 参照用!$J$12) + 3,1)&gt;0,
INDEX(中間シート!D$1:D$149,QUOTIENT(ROW(B3225)-2, 参照用!$J$12) + 3,1),
"")</f>
        <v>夜</v>
      </c>
      <c r="C3225" s="8" t="str">
        <f>INDEX(中間シート!$A$1:$AZ$149,MATCH(A3225&amp;B3225,中間シート!$A$1:$A$149,0),MATCH(C$1,中間シート!$A$2:$AZ$2,0))</f>
        <v/>
      </c>
      <c r="D3225" s="8" t="str">
        <f>INDEX(中間シート!$A$1:$AZ$149,MATCH($A3225&amp;$B3225,中間シート!$A$1:$A$149,0),MATCH(D$1,中間シート!$A$2:$AZ$2,0))</f>
        <v/>
      </c>
      <c r="E3225" t="str">
        <f>IF(
A3225="","",
VLOOKUP(MOD(ROW(A3225)-2, 参照用!$J$12) + 1,参照用!$N$1:$P$50,2,0)
)</f>
        <v>気候</v>
      </c>
      <c r="F3225" t="str">
        <f xml:space="preserve">
IF(A3225="","",
VLOOKUP(MOD(ROW(A3225)-2, 参照用!$J$12) + 1,参照用!$N$1:$P$50,3,0)
)</f>
        <v>天気</v>
      </c>
      <c r="G3225" t="str">
        <f xml:space="preserve">
IF(A3225="","",
IFERROR(
INDEX(中間シート!$B:$CB,
MATCH(A3225&amp;B3225,中間シート!$A$1:$A$149,0),
MATCH(F3225,中間シート!$B$2:$CB$2,0)
),
"")
)</f>
        <v/>
      </c>
      <c r="H3225" t="str">
        <f t="shared" si="150"/>
        <v/>
      </c>
      <c r="I3225" t="str">
        <f t="shared" si="151"/>
        <v/>
      </c>
      <c r="J3225" t="str">
        <f xml:space="preserve">
_xlfn.SWITCH(E3225,
"良好サイン",H3225*VLOOKUP(F3225,参照用!$P$2:$Q$55,2,0),
"注意サイン",H3225*VLOOKUP(F3225,参照用!$P$2:$Q$55,2,0),
""
)</f>
        <v/>
      </c>
      <c r="K3225" s="20">
        <f t="shared" si="152"/>
        <v>60</v>
      </c>
    </row>
    <row r="3226" spans="1:11" x14ac:dyDescent="0.2">
      <c r="A3226" s="8">
        <f>IF(INDEX(中間シート!B$1:B$149,QUOTIENT(ROW(A3226)-2, 参照用!$J$12) + 3,1)&gt;0,
INDEX(中間シート!B$1:B$149,QUOTIENT(ROW(A3226)-2, 参照用!$J$12) + 3,1),
"")</f>
        <v>46053</v>
      </c>
      <c r="B3226" s="8" t="str">
        <f>IF(INDEX(中間シート!D$1:D$149,QUOTIENT(ROW(B3226)-2, 参照用!$J$12) + 3,1)&gt;0,
INDEX(中間シート!D$1:D$149,QUOTIENT(ROW(B3226)-2, 参照用!$J$12) + 3,1),
"")</f>
        <v>夜</v>
      </c>
      <c r="C3226" s="8" t="str">
        <f>INDEX(中間シート!$A$1:$AZ$149,MATCH(A3226&amp;B3226,中間シート!$A$1:$A$149,0),MATCH(C$1,中間シート!$A$2:$AZ$2,0))</f>
        <v/>
      </c>
      <c r="D3226" s="8" t="str">
        <f>INDEX(中間シート!$A$1:$AZ$149,MATCH($A3226&amp;$B3226,中間シート!$A$1:$A$149,0),MATCH(D$1,中間シート!$A$2:$AZ$2,0))</f>
        <v/>
      </c>
      <c r="E3226" t="str">
        <f>IF(
A3226="","",
VLOOKUP(MOD(ROW(A3226)-2, 参照用!$J$12) + 1,参照用!$N$1:$P$50,2,0)
)</f>
        <v>気候</v>
      </c>
      <c r="F3226" t="str">
        <f xml:space="preserve">
IF(A3226="","",
VLOOKUP(MOD(ROW(A3226)-2, 参照用!$J$12) + 1,参照用!$N$1:$P$50,3,0)
)</f>
        <v>気温</v>
      </c>
      <c r="G3226" t="str">
        <f xml:space="preserve">
IF(A3226="","",
IFERROR(
INDEX(中間シート!$B:$CB,
MATCH(A3226&amp;B3226,中間シート!$A$1:$A$149,0),
MATCH(F3226,中間シート!$B$2:$CB$2,0)
),
"")
)</f>
        <v/>
      </c>
      <c r="H3226" t="str">
        <f t="shared" si="150"/>
        <v/>
      </c>
      <c r="I3226" t="str">
        <f t="shared" si="151"/>
        <v/>
      </c>
      <c r="J3226" t="str">
        <f xml:space="preserve">
_xlfn.SWITCH(E3226,
"良好サイン",H3226*VLOOKUP(F3226,参照用!$P$2:$Q$55,2,0),
"注意サイン",H3226*VLOOKUP(F3226,参照用!$P$2:$Q$55,2,0),
""
)</f>
        <v/>
      </c>
      <c r="K3226" s="20">
        <f t="shared" si="152"/>
        <v>60</v>
      </c>
    </row>
    <row r="3227" spans="1:11" x14ac:dyDescent="0.2">
      <c r="A3227" s="8">
        <f>IF(INDEX(中間シート!B$1:B$149,QUOTIENT(ROW(A3227)-2, 参照用!$J$12) + 3,1)&gt;0,
INDEX(中間シート!B$1:B$149,QUOTIENT(ROW(A3227)-2, 参照用!$J$12) + 3,1),
"")</f>
        <v>46053</v>
      </c>
      <c r="B3227" s="8" t="str">
        <f>IF(INDEX(中間シート!D$1:D$149,QUOTIENT(ROW(B3227)-2, 参照用!$J$12) + 3,1)&gt;0,
INDEX(中間シート!D$1:D$149,QUOTIENT(ROW(B3227)-2, 参照用!$J$12) + 3,1),
"")</f>
        <v>夜</v>
      </c>
      <c r="C3227" s="8" t="str">
        <f>INDEX(中間シート!$A$1:$AZ$149,MATCH(A3227&amp;B3227,中間シート!$A$1:$A$149,0),MATCH(C$1,中間シート!$A$2:$AZ$2,0))</f>
        <v/>
      </c>
      <c r="D3227" s="8" t="str">
        <f>INDEX(中間シート!$A$1:$AZ$149,MATCH($A3227&amp;$B3227,中間シート!$A$1:$A$149,0),MATCH(D$1,中間シート!$A$2:$AZ$2,0))</f>
        <v/>
      </c>
      <c r="E3227" t="str">
        <f>IF(
A3227="","",
VLOOKUP(MOD(ROW(A3227)-2, 参照用!$J$12) + 1,参照用!$N$1:$P$50,2,0)
)</f>
        <v>基礎指標</v>
      </c>
      <c r="F3227" t="str">
        <f xml:space="preserve">
IF(A3227="","",
VLOOKUP(MOD(ROW(A3227)-2, 参照用!$J$12) + 1,参照用!$N$1:$P$50,3,0)
)</f>
        <v>睡眠</v>
      </c>
      <c r="G3227">
        <f xml:space="preserve">
IF(A3227="","",
IFERROR(
INDEX(中間シート!$B:$CB,
MATCH(A3227&amp;B3227,中間シート!$A$1:$A$149,0),
MATCH(F3227,中間シート!$B$2:$CB$2,0)
),
"")
)</f>
        <v>0</v>
      </c>
      <c r="H3227">
        <f t="shared" si="150"/>
        <v>0</v>
      </c>
      <c r="I3227" t="str">
        <f t="shared" si="151"/>
        <v/>
      </c>
      <c r="J3227" t="str">
        <f xml:space="preserve">
_xlfn.SWITCH(E3227,
"良好サイン",H3227*VLOOKUP(F3227,参照用!$P$2:$Q$55,2,0),
"注意サイン",H3227*VLOOKUP(F3227,参照用!$P$2:$Q$55,2,0),
""
)</f>
        <v/>
      </c>
      <c r="K3227" s="20">
        <f t="shared" si="152"/>
        <v>60</v>
      </c>
    </row>
    <row r="3228" spans="1:11" x14ac:dyDescent="0.2">
      <c r="A3228" s="8">
        <f>IF(INDEX(中間シート!B$1:B$149,QUOTIENT(ROW(A3228)-2, 参照用!$J$12) + 3,1)&gt;0,
INDEX(中間シート!B$1:B$149,QUOTIENT(ROW(A3228)-2, 参照用!$J$12) + 3,1),
"")</f>
        <v>46053</v>
      </c>
      <c r="B3228" s="8" t="str">
        <f>IF(INDEX(中間シート!D$1:D$149,QUOTIENT(ROW(B3228)-2, 参照用!$J$12) + 3,1)&gt;0,
INDEX(中間シート!D$1:D$149,QUOTIENT(ROW(B3228)-2, 参照用!$J$12) + 3,1),
"")</f>
        <v>夜</v>
      </c>
      <c r="C3228" s="8" t="str">
        <f>INDEX(中間シート!$A$1:$AZ$149,MATCH(A3228&amp;B3228,中間シート!$A$1:$A$149,0),MATCH(C$1,中間シート!$A$2:$AZ$2,0))</f>
        <v/>
      </c>
      <c r="D3228" s="8" t="str">
        <f>INDEX(中間シート!$A$1:$AZ$149,MATCH($A3228&amp;$B3228,中間シート!$A$1:$A$149,0),MATCH(D$1,中間シート!$A$2:$AZ$2,0))</f>
        <v/>
      </c>
      <c r="E3228" t="str">
        <f>IF(
A3228="","",
VLOOKUP(MOD(ROW(A3228)-2, 参照用!$J$12) + 1,参照用!$N$1:$P$50,2,0)
)</f>
        <v>基礎指標</v>
      </c>
      <c r="F3228" t="str">
        <f xml:space="preserve">
IF(A3228="","",
VLOOKUP(MOD(ROW(A3228)-2, 参照用!$J$12) + 1,参照用!$N$1:$P$50,3,0)
)</f>
        <v>食事</v>
      </c>
      <c r="G3228">
        <f xml:space="preserve">
IF(A3228="","",
IFERROR(
INDEX(中間シート!$B:$CB,
MATCH(A3228&amp;B3228,中間シート!$A$1:$A$149,0),
MATCH(F3228,中間シート!$B$2:$CB$2,0)
),
"")
)</f>
        <v>0</v>
      </c>
      <c r="H3228">
        <f t="shared" si="150"/>
        <v>0</v>
      </c>
      <c r="I3228" t="str">
        <f t="shared" si="151"/>
        <v/>
      </c>
      <c r="J3228" t="str">
        <f xml:space="preserve">
_xlfn.SWITCH(E3228,
"良好サイン",H3228*VLOOKUP(F3228,参照用!$P$2:$Q$55,2,0),
"注意サイン",H3228*VLOOKUP(F3228,参照用!$P$2:$Q$55,2,0),
""
)</f>
        <v/>
      </c>
      <c r="K3228" s="20">
        <f t="shared" si="152"/>
        <v>60</v>
      </c>
    </row>
    <row r="3229" spans="1:11" x14ac:dyDescent="0.2">
      <c r="A3229" s="8">
        <f>IF(INDEX(中間シート!B$1:B$149,QUOTIENT(ROW(A3229)-2, 参照用!$J$12) + 3,1)&gt;0,
INDEX(中間シート!B$1:B$149,QUOTIENT(ROW(A3229)-2, 参照用!$J$12) + 3,1),
"")</f>
        <v>46053</v>
      </c>
      <c r="B3229" s="8" t="str">
        <f>IF(INDEX(中間シート!D$1:D$149,QUOTIENT(ROW(B3229)-2, 参照用!$J$12) + 3,1)&gt;0,
INDEX(中間シート!D$1:D$149,QUOTIENT(ROW(B3229)-2, 参照用!$J$12) + 3,1),
"")</f>
        <v>夜</v>
      </c>
      <c r="C3229" s="8" t="str">
        <f>INDEX(中間シート!$A$1:$AZ$149,MATCH(A3229&amp;B3229,中間シート!$A$1:$A$149,0),MATCH(C$1,中間シート!$A$2:$AZ$2,0))</f>
        <v/>
      </c>
      <c r="D3229" s="8" t="str">
        <f>INDEX(中間シート!$A$1:$AZ$149,MATCH($A3229&amp;$B3229,中間シート!$A$1:$A$149,0),MATCH(D$1,中間シート!$A$2:$AZ$2,0))</f>
        <v/>
      </c>
      <c r="E3229" t="str">
        <f>IF(
A3229="","",
VLOOKUP(MOD(ROW(A3229)-2, 参照用!$J$12) + 1,参照用!$N$1:$P$50,2,0)
)</f>
        <v>基礎指標</v>
      </c>
      <c r="F3229" t="str">
        <f xml:space="preserve">
IF(A3229="","",
VLOOKUP(MOD(ROW(A3229)-2, 参照用!$J$12) + 1,参照用!$N$1:$P$50,3,0)
)</f>
        <v>ストレス</v>
      </c>
      <c r="G3229">
        <f xml:space="preserve">
IF(A3229="","",
IFERROR(
INDEX(中間シート!$B:$CB,
MATCH(A3229&amp;B3229,中間シート!$A$1:$A$149,0),
MATCH(F3229,中間シート!$B$2:$CB$2,0)
),
"")
)</f>
        <v>0</v>
      </c>
      <c r="H3229">
        <f t="shared" si="150"/>
        <v>0</v>
      </c>
      <c r="I3229" t="str">
        <f t="shared" si="151"/>
        <v/>
      </c>
      <c r="J3229" t="str">
        <f xml:space="preserve">
_xlfn.SWITCH(E3229,
"良好サイン",H3229*VLOOKUP(F3229,参照用!$P$2:$Q$55,2,0),
"注意サイン",H3229*VLOOKUP(F3229,参照用!$P$2:$Q$55,2,0),
""
)</f>
        <v/>
      </c>
      <c r="K3229" s="20">
        <f t="shared" si="152"/>
        <v>60</v>
      </c>
    </row>
    <row r="3230" spans="1:11" x14ac:dyDescent="0.2">
      <c r="A3230" s="8">
        <f>IF(INDEX(中間シート!B$1:B$149,QUOTIENT(ROW(A3230)-2, 参照用!$J$12) + 3,1)&gt;0,
INDEX(中間シート!B$1:B$149,QUOTIENT(ROW(A3230)-2, 参照用!$J$12) + 3,1),
"")</f>
        <v>46053</v>
      </c>
      <c r="B3230" s="8" t="str">
        <f>IF(INDEX(中間シート!D$1:D$149,QUOTIENT(ROW(B3230)-2, 参照用!$J$12) + 3,1)&gt;0,
INDEX(中間シート!D$1:D$149,QUOTIENT(ROW(B3230)-2, 参照用!$J$12) + 3,1),
"")</f>
        <v>夜</v>
      </c>
      <c r="C3230" s="8" t="str">
        <f>INDEX(中間シート!$A$1:$AZ$149,MATCH(A3230&amp;B3230,中間シート!$A$1:$A$149,0),MATCH(C$1,中間シート!$A$2:$AZ$2,0))</f>
        <v/>
      </c>
      <c r="D3230" s="8" t="str">
        <f>INDEX(中間シート!$A$1:$AZ$149,MATCH($A3230&amp;$B3230,中間シート!$A$1:$A$149,0),MATCH(D$1,中間シート!$A$2:$AZ$2,0))</f>
        <v/>
      </c>
      <c r="E3230" t="str">
        <f>IF(
A3230="","",
VLOOKUP(MOD(ROW(A3230)-2, 参照用!$J$12) + 1,参照用!$N$1:$P$50,2,0)
)</f>
        <v>良好サイン</v>
      </c>
      <c r="F3230" t="str">
        <f xml:space="preserve">
IF(A3230="","",
VLOOKUP(MOD(ROW(A3230)-2, 参照用!$J$12) + 1,参照用!$N$1:$P$50,3,0)
)</f>
        <v>プラス思考</v>
      </c>
      <c r="G3230">
        <f xml:space="preserve">
IF(A3230="","",
IFERROR(
INDEX(中間シート!$B:$CB,
MATCH(A3230&amp;B3230,中間シート!$A$1:$A$149,0),
MATCH(F3230,中間シート!$B$2:$CB$2,0)
),
"")
)</f>
        <v>0</v>
      </c>
      <c r="H3230">
        <f t="shared" si="150"/>
        <v>0</v>
      </c>
      <c r="I3230" t="str">
        <f t="shared" si="151"/>
        <v/>
      </c>
      <c r="J3230">
        <f xml:space="preserve">
_xlfn.SWITCH(E3230,
"良好サイン",H3230*VLOOKUP(F3230,参照用!$P$2:$Q$55,2,0),
"注意サイン",H3230*VLOOKUP(F3230,参照用!$P$2:$Q$55,2,0),
""
)</f>
        <v>0</v>
      </c>
      <c r="K3230" s="20">
        <f t="shared" si="152"/>
        <v>60</v>
      </c>
    </row>
    <row r="3231" spans="1:11" x14ac:dyDescent="0.2">
      <c r="A3231" s="8">
        <f>IF(INDEX(中間シート!B$1:B$149,QUOTIENT(ROW(A3231)-2, 参照用!$J$12) + 3,1)&gt;0,
INDEX(中間シート!B$1:B$149,QUOTIENT(ROW(A3231)-2, 参照用!$J$12) + 3,1),
"")</f>
        <v>46053</v>
      </c>
      <c r="B3231" s="8" t="str">
        <f>IF(INDEX(中間シート!D$1:D$149,QUOTIENT(ROW(B3231)-2, 参照用!$J$12) + 3,1)&gt;0,
INDEX(中間シート!D$1:D$149,QUOTIENT(ROW(B3231)-2, 参照用!$J$12) + 3,1),
"")</f>
        <v>夜</v>
      </c>
      <c r="C3231" s="8" t="str">
        <f>INDEX(中間シート!$A$1:$AZ$149,MATCH(A3231&amp;B3231,中間シート!$A$1:$A$149,0),MATCH(C$1,中間シート!$A$2:$AZ$2,0))</f>
        <v/>
      </c>
      <c r="D3231" s="8" t="str">
        <f>INDEX(中間シート!$A$1:$AZ$149,MATCH($A3231&amp;$B3231,中間シート!$A$1:$A$149,0),MATCH(D$1,中間シート!$A$2:$AZ$2,0))</f>
        <v/>
      </c>
      <c r="E3231" t="str">
        <f>IF(
A3231="","",
VLOOKUP(MOD(ROW(A3231)-2, 参照用!$J$12) + 1,参照用!$N$1:$P$50,2,0)
)</f>
        <v>良好サイン</v>
      </c>
      <c r="F3231" t="str">
        <f xml:space="preserve">
IF(A3231="","",
VLOOKUP(MOD(ROW(A3231)-2, 参照用!$J$12) + 1,参照用!$N$1:$P$50,3,0)
)</f>
        <v>元気</v>
      </c>
      <c r="G3231">
        <f xml:space="preserve">
IF(A3231="","",
IFERROR(
INDEX(中間シート!$B:$CB,
MATCH(A3231&amp;B3231,中間シート!$A$1:$A$149,0),
MATCH(F3231,中間シート!$B$2:$CB$2,0)
),
"")
)</f>
        <v>0</v>
      </c>
      <c r="H3231">
        <f t="shared" si="150"/>
        <v>0</v>
      </c>
      <c r="I3231" t="str">
        <f t="shared" si="151"/>
        <v/>
      </c>
      <c r="J3231">
        <f xml:space="preserve">
_xlfn.SWITCH(E3231,
"良好サイン",H3231*VLOOKUP(F3231,参照用!$P$2:$Q$55,2,0),
"注意サイン",H3231*VLOOKUP(F3231,参照用!$P$2:$Q$55,2,0),
""
)</f>
        <v>0</v>
      </c>
      <c r="K3231" s="20">
        <f t="shared" si="152"/>
        <v>60</v>
      </c>
    </row>
    <row r="3232" spans="1:11" x14ac:dyDescent="0.2">
      <c r="A3232" s="8">
        <f>IF(INDEX(中間シート!B$1:B$149,QUOTIENT(ROW(A3232)-2, 参照用!$J$12) + 3,1)&gt;0,
INDEX(中間シート!B$1:B$149,QUOTIENT(ROW(A3232)-2, 参照用!$J$12) + 3,1),
"")</f>
        <v>46053</v>
      </c>
      <c r="B3232" s="8" t="str">
        <f>IF(INDEX(中間シート!D$1:D$149,QUOTIENT(ROW(B3232)-2, 参照用!$J$12) + 3,1)&gt;0,
INDEX(中間シート!D$1:D$149,QUOTIENT(ROW(B3232)-2, 参照用!$J$12) + 3,1),
"")</f>
        <v>夜</v>
      </c>
      <c r="C3232" s="8" t="str">
        <f>INDEX(中間シート!$A$1:$AZ$149,MATCH(A3232&amp;B3232,中間シート!$A$1:$A$149,0),MATCH(C$1,中間シート!$A$2:$AZ$2,0))</f>
        <v/>
      </c>
      <c r="D3232" s="8" t="str">
        <f>INDEX(中間シート!$A$1:$AZ$149,MATCH($A3232&amp;$B3232,中間シート!$A$1:$A$149,0),MATCH(D$1,中間シート!$A$2:$AZ$2,0))</f>
        <v/>
      </c>
      <c r="E3232" t="str">
        <f>IF(
A3232="","",
VLOOKUP(MOD(ROW(A3232)-2, 参照用!$J$12) + 1,参照用!$N$1:$P$50,2,0)
)</f>
        <v>良好サイン</v>
      </c>
      <c r="F3232" t="str">
        <f xml:space="preserve">
IF(A3232="","",
VLOOKUP(MOD(ROW(A3232)-2, 参照用!$J$12) + 1,参照用!$N$1:$P$50,3,0)
)</f>
        <v>やる気あり</v>
      </c>
      <c r="G3232">
        <f xml:space="preserve">
IF(A3232="","",
IFERROR(
INDEX(中間シート!$B:$CB,
MATCH(A3232&amp;B3232,中間シート!$A$1:$A$149,0),
MATCH(F3232,中間シート!$B$2:$CB$2,0)
),
"")
)</f>
        <v>0</v>
      </c>
      <c r="H3232">
        <f t="shared" si="150"/>
        <v>0</v>
      </c>
      <c r="I3232" t="str">
        <f t="shared" si="151"/>
        <v/>
      </c>
      <c r="J3232">
        <f xml:space="preserve">
_xlfn.SWITCH(E3232,
"良好サイン",H3232*VLOOKUP(F3232,参照用!$P$2:$Q$55,2,0),
"注意サイン",H3232*VLOOKUP(F3232,参照用!$P$2:$Q$55,2,0),
""
)</f>
        <v>0</v>
      </c>
      <c r="K3232" s="20">
        <f t="shared" si="152"/>
        <v>60</v>
      </c>
    </row>
    <row r="3233" spans="1:11" x14ac:dyDescent="0.2">
      <c r="A3233" s="8">
        <f>IF(INDEX(中間シート!B$1:B$149,QUOTIENT(ROW(A3233)-2, 参照用!$J$12) + 3,1)&gt;0,
INDEX(中間シート!B$1:B$149,QUOTIENT(ROW(A3233)-2, 参照用!$J$12) + 3,1),
"")</f>
        <v>46053</v>
      </c>
      <c r="B3233" s="8" t="str">
        <f>IF(INDEX(中間シート!D$1:D$149,QUOTIENT(ROW(B3233)-2, 参照用!$J$12) + 3,1)&gt;0,
INDEX(中間シート!D$1:D$149,QUOTIENT(ROW(B3233)-2, 参照用!$J$12) + 3,1),
"")</f>
        <v>夜</v>
      </c>
      <c r="C3233" s="8" t="str">
        <f>INDEX(中間シート!$A$1:$AZ$149,MATCH(A3233&amp;B3233,中間シート!$A$1:$A$149,0),MATCH(C$1,中間シート!$A$2:$AZ$2,0))</f>
        <v/>
      </c>
      <c r="D3233" s="8" t="str">
        <f>INDEX(中間シート!$A$1:$AZ$149,MATCH($A3233&amp;$B3233,中間シート!$A$1:$A$149,0),MATCH(D$1,中間シート!$A$2:$AZ$2,0))</f>
        <v/>
      </c>
      <c r="E3233" t="str">
        <f>IF(
A3233="","",
VLOOKUP(MOD(ROW(A3233)-2, 参照用!$J$12) + 1,参照用!$N$1:$P$50,2,0)
)</f>
        <v>良好サイン</v>
      </c>
      <c r="F3233" t="str">
        <f xml:space="preserve">
IF(A3233="","",
VLOOKUP(MOD(ROW(A3233)-2, 参照用!$J$12) + 1,参照用!$N$1:$P$50,3,0)
)</f>
        <v>心に余裕</v>
      </c>
      <c r="G3233">
        <f xml:space="preserve">
IF(A3233="","",
IFERROR(
INDEX(中間シート!$B:$CB,
MATCH(A3233&amp;B3233,中間シート!$A$1:$A$149,0),
MATCH(F3233,中間シート!$B$2:$CB$2,0)
),
"")
)</f>
        <v>0</v>
      </c>
      <c r="H3233">
        <f t="shared" si="150"/>
        <v>0</v>
      </c>
      <c r="I3233" t="str">
        <f t="shared" si="151"/>
        <v/>
      </c>
      <c r="J3233">
        <f xml:space="preserve">
_xlfn.SWITCH(E3233,
"良好サイン",H3233*VLOOKUP(F3233,参照用!$P$2:$Q$55,2,0),
"注意サイン",H3233*VLOOKUP(F3233,参照用!$P$2:$Q$55,2,0),
""
)</f>
        <v>0</v>
      </c>
      <c r="K3233" s="20">
        <f t="shared" si="152"/>
        <v>60</v>
      </c>
    </row>
    <row r="3234" spans="1:11" x14ac:dyDescent="0.2">
      <c r="A3234" s="8">
        <f>IF(INDEX(中間シート!B$1:B$149,QUOTIENT(ROW(A3234)-2, 参照用!$J$12) + 3,1)&gt;0,
INDEX(中間シート!B$1:B$149,QUOTIENT(ROW(A3234)-2, 参照用!$J$12) + 3,1),
"")</f>
        <v>46053</v>
      </c>
      <c r="B3234" s="8" t="str">
        <f>IF(INDEX(中間シート!D$1:D$149,QUOTIENT(ROW(B3234)-2, 参照用!$J$12) + 3,1)&gt;0,
INDEX(中間シート!D$1:D$149,QUOTIENT(ROW(B3234)-2, 参照用!$J$12) + 3,1),
"")</f>
        <v>夜</v>
      </c>
      <c r="C3234" s="8" t="str">
        <f>INDEX(中間シート!$A$1:$AZ$149,MATCH(A3234&amp;B3234,中間シート!$A$1:$A$149,0),MATCH(C$1,中間シート!$A$2:$AZ$2,0))</f>
        <v/>
      </c>
      <c r="D3234" s="8" t="str">
        <f>INDEX(中間シート!$A$1:$AZ$149,MATCH($A3234&amp;$B3234,中間シート!$A$1:$A$149,0),MATCH(D$1,中間シート!$A$2:$AZ$2,0))</f>
        <v/>
      </c>
      <c r="E3234" t="str">
        <f>IF(
A3234="","",
VLOOKUP(MOD(ROW(A3234)-2, 参照用!$J$12) + 1,参照用!$N$1:$P$50,2,0)
)</f>
        <v>良好サイン</v>
      </c>
      <c r="F3234" t="str">
        <f xml:space="preserve">
IF(A3234="","",
VLOOKUP(MOD(ROW(A3234)-2, 参照用!$J$12) + 1,参照用!$N$1:$P$50,3,0)
)</f>
        <v>イキイキ</v>
      </c>
      <c r="G3234">
        <f xml:space="preserve">
IF(A3234="","",
IFERROR(
INDEX(中間シート!$B:$CB,
MATCH(A3234&amp;B3234,中間シート!$A$1:$A$149,0),
MATCH(F3234,中間シート!$B$2:$CB$2,0)
),
"")
)</f>
        <v>0</v>
      </c>
      <c r="H3234">
        <f t="shared" si="150"/>
        <v>0</v>
      </c>
      <c r="I3234" t="str">
        <f t="shared" si="151"/>
        <v/>
      </c>
      <c r="J3234">
        <f xml:space="preserve">
_xlfn.SWITCH(E3234,
"良好サイン",H3234*VLOOKUP(F3234,参照用!$P$2:$Q$55,2,0),
"注意サイン",H3234*VLOOKUP(F3234,参照用!$P$2:$Q$55,2,0),
""
)</f>
        <v>0</v>
      </c>
      <c r="K3234" s="20">
        <f t="shared" si="152"/>
        <v>60</v>
      </c>
    </row>
    <row r="3235" spans="1:11" x14ac:dyDescent="0.2">
      <c r="A3235" s="8">
        <f>IF(INDEX(中間シート!B$1:B$149,QUOTIENT(ROW(A3235)-2, 参照用!$J$12) + 3,1)&gt;0,
INDEX(中間シート!B$1:B$149,QUOTIENT(ROW(A3235)-2, 参照用!$J$12) + 3,1),
"")</f>
        <v>46053</v>
      </c>
      <c r="B3235" s="8" t="str">
        <f>IF(INDEX(中間シート!D$1:D$149,QUOTIENT(ROW(B3235)-2, 参照用!$J$12) + 3,1)&gt;0,
INDEX(中間シート!D$1:D$149,QUOTIENT(ROW(B3235)-2, 参照用!$J$12) + 3,1),
"")</f>
        <v>夜</v>
      </c>
      <c r="C3235" s="8" t="str">
        <f>INDEX(中間シート!$A$1:$AZ$149,MATCH(A3235&amp;B3235,中間シート!$A$1:$A$149,0),MATCH(C$1,中間シート!$A$2:$AZ$2,0))</f>
        <v/>
      </c>
      <c r="D3235" s="8" t="str">
        <f>INDEX(中間シート!$A$1:$AZ$149,MATCH($A3235&amp;$B3235,中間シート!$A$1:$A$149,0),MATCH(D$1,中間シート!$A$2:$AZ$2,0))</f>
        <v/>
      </c>
      <c r="E3235" t="str">
        <f>IF(
A3235="","",
VLOOKUP(MOD(ROW(A3235)-2, 参照用!$J$12) + 1,参照用!$N$1:$P$50,2,0)
)</f>
        <v>良好サイン</v>
      </c>
      <c r="F3235" t="str">
        <f xml:space="preserve">
IF(A3235="","",
VLOOKUP(MOD(ROW(A3235)-2, 参照用!$J$12) + 1,参照用!$N$1:$P$50,3,0)
)</f>
        <v>活動的</v>
      </c>
      <c r="G3235">
        <f xml:space="preserve">
IF(A3235="","",
IFERROR(
INDEX(中間シート!$B:$CB,
MATCH(A3235&amp;B3235,中間シート!$A$1:$A$149,0),
MATCH(F3235,中間シート!$B$2:$CB$2,0)
),
"")
)</f>
        <v>0</v>
      </c>
      <c r="H3235">
        <f t="shared" si="150"/>
        <v>0</v>
      </c>
      <c r="I3235" t="str">
        <f t="shared" si="151"/>
        <v/>
      </c>
      <c r="J3235">
        <f xml:space="preserve">
_xlfn.SWITCH(E3235,
"良好サイン",H3235*VLOOKUP(F3235,参照用!$P$2:$Q$55,2,0),
"注意サイン",H3235*VLOOKUP(F3235,参照用!$P$2:$Q$55,2,0),
""
)</f>
        <v>0</v>
      </c>
      <c r="K3235" s="20">
        <f t="shared" si="152"/>
        <v>60</v>
      </c>
    </row>
    <row r="3236" spans="1:11" x14ac:dyDescent="0.2">
      <c r="A3236" s="8">
        <f>IF(INDEX(中間シート!B$1:B$149,QUOTIENT(ROW(A3236)-2, 参照用!$J$12) + 3,1)&gt;0,
INDEX(中間シート!B$1:B$149,QUOTIENT(ROW(A3236)-2, 参照用!$J$12) + 3,1),
"")</f>
        <v>46053</v>
      </c>
      <c r="B3236" s="8" t="str">
        <f>IF(INDEX(中間シート!D$1:D$149,QUOTIENT(ROW(B3236)-2, 参照用!$J$12) + 3,1)&gt;0,
INDEX(中間シート!D$1:D$149,QUOTIENT(ROW(B3236)-2, 参照用!$J$12) + 3,1),
"")</f>
        <v>夜</v>
      </c>
      <c r="C3236" s="8" t="str">
        <f>INDEX(中間シート!$A$1:$AZ$149,MATCH(A3236&amp;B3236,中間シート!$A$1:$A$149,0),MATCH(C$1,中間シート!$A$2:$AZ$2,0))</f>
        <v/>
      </c>
      <c r="D3236" s="8" t="str">
        <f>INDEX(中間シート!$A$1:$AZ$149,MATCH($A3236&amp;$B3236,中間シート!$A$1:$A$149,0),MATCH(D$1,中間シート!$A$2:$AZ$2,0))</f>
        <v/>
      </c>
      <c r="E3236" t="str">
        <f>IF(
A3236="","",
VLOOKUP(MOD(ROW(A3236)-2, 参照用!$J$12) + 1,参照用!$N$1:$P$50,2,0)
)</f>
        <v>注意サイン</v>
      </c>
      <c r="F3236" t="str">
        <f xml:space="preserve">
IF(A3236="","",
VLOOKUP(MOD(ROW(A3236)-2, 参照用!$J$12) + 1,参照用!$N$1:$P$50,3,0)
)</f>
        <v>ため息が増加</v>
      </c>
      <c r="G3236">
        <f xml:space="preserve">
IF(A3236="","",
IFERROR(
INDEX(中間シート!$B:$CB,
MATCH(A3236&amp;B3236,中間シート!$A$1:$A$149,0),
MATCH(F3236,中間シート!$B$2:$CB$2,0)
),
"")
)</f>
        <v>0</v>
      </c>
      <c r="H3236">
        <f t="shared" si="150"/>
        <v>0</v>
      </c>
      <c r="I3236" t="str">
        <f t="shared" si="151"/>
        <v/>
      </c>
      <c r="J3236">
        <f xml:space="preserve">
_xlfn.SWITCH(E3236,
"良好サイン",H3236*VLOOKUP(F3236,参照用!$P$2:$Q$55,2,0),
"注意サイン",H3236*VLOOKUP(F3236,参照用!$P$2:$Q$55,2,0),
""
)</f>
        <v>0</v>
      </c>
      <c r="K3236" s="20">
        <f t="shared" si="152"/>
        <v>60</v>
      </c>
    </row>
    <row r="3237" spans="1:11" x14ac:dyDescent="0.2">
      <c r="A3237" s="8">
        <f>IF(INDEX(中間シート!B$1:B$149,QUOTIENT(ROW(A3237)-2, 参照用!$J$12) + 3,1)&gt;0,
INDEX(中間シート!B$1:B$149,QUOTIENT(ROW(A3237)-2, 参照用!$J$12) + 3,1),
"")</f>
        <v>46053</v>
      </c>
      <c r="B3237" s="8" t="str">
        <f>IF(INDEX(中間シート!D$1:D$149,QUOTIENT(ROW(B3237)-2, 参照用!$J$12) + 3,1)&gt;0,
INDEX(中間シート!D$1:D$149,QUOTIENT(ROW(B3237)-2, 参照用!$J$12) + 3,1),
"")</f>
        <v>夜</v>
      </c>
      <c r="C3237" s="8" t="str">
        <f>INDEX(中間シート!$A$1:$AZ$149,MATCH(A3237&amp;B3237,中間シート!$A$1:$A$149,0),MATCH(C$1,中間シート!$A$2:$AZ$2,0))</f>
        <v/>
      </c>
      <c r="D3237" s="8" t="str">
        <f>INDEX(中間シート!$A$1:$AZ$149,MATCH($A3237&amp;$B3237,中間シート!$A$1:$A$149,0),MATCH(D$1,中間シート!$A$2:$AZ$2,0))</f>
        <v/>
      </c>
      <c r="E3237" t="str">
        <f>IF(
A3237="","",
VLOOKUP(MOD(ROW(A3237)-2, 参照用!$J$12) + 1,参照用!$N$1:$P$50,2,0)
)</f>
        <v>注意サイン</v>
      </c>
      <c r="F3237" t="str">
        <f xml:space="preserve">
IF(A3237="","",
VLOOKUP(MOD(ROW(A3237)-2, 参照用!$J$12) + 1,参照用!$N$1:$P$50,3,0)
)</f>
        <v>もやもや</v>
      </c>
      <c r="G3237">
        <f xml:space="preserve">
IF(A3237="","",
IFERROR(
INDEX(中間シート!$B:$CB,
MATCH(A3237&amp;B3237,中間シート!$A$1:$A$149,0),
MATCH(F3237,中間シート!$B$2:$CB$2,0)
),
"")
)</f>
        <v>0</v>
      </c>
      <c r="H3237">
        <f t="shared" si="150"/>
        <v>0</v>
      </c>
      <c r="I3237" t="str">
        <f t="shared" si="151"/>
        <v/>
      </c>
      <c r="J3237">
        <f xml:space="preserve">
_xlfn.SWITCH(E3237,
"良好サイン",H3237*VLOOKUP(F3237,参照用!$P$2:$Q$55,2,0),
"注意サイン",H3237*VLOOKUP(F3237,参照用!$P$2:$Q$55,2,0),
""
)</f>
        <v>0</v>
      </c>
      <c r="K3237" s="20">
        <f t="shared" si="152"/>
        <v>60</v>
      </c>
    </row>
    <row r="3238" spans="1:11" x14ac:dyDescent="0.2">
      <c r="A3238" s="8">
        <f>IF(INDEX(中間シート!B$1:B$149,QUOTIENT(ROW(A3238)-2, 参照用!$J$12) + 3,1)&gt;0,
INDEX(中間シート!B$1:B$149,QUOTIENT(ROW(A3238)-2, 参照用!$J$12) + 3,1),
"")</f>
        <v>46053</v>
      </c>
      <c r="B3238" s="8" t="str">
        <f>IF(INDEX(中間シート!D$1:D$149,QUOTIENT(ROW(B3238)-2, 参照用!$J$12) + 3,1)&gt;0,
INDEX(中間シート!D$1:D$149,QUOTIENT(ROW(B3238)-2, 参照用!$J$12) + 3,1),
"")</f>
        <v>夜</v>
      </c>
      <c r="C3238" s="8" t="str">
        <f>INDEX(中間シート!$A$1:$AZ$149,MATCH(A3238&amp;B3238,中間シート!$A$1:$A$149,0),MATCH(C$1,中間シート!$A$2:$AZ$2,0))</f>
        <v/>
      </c>
      <c r="D3238" s="8" t="str">
        <f>INDEX(中間シート!$A$1:$AZ$149,MATCH($A3238&amp;$B3238,中間シート!$A$1:$A$149,0),MATCH(D$1,中間シート!$A$2:$AZ$2,0))</f>
        <v/>
      </c>
      <c r="E3238" t="str">
        <f>IF(
A3238="","",
VLOOKUP(MOD(ROW(A3238)-2, 参照用!$J$12) + 1,参照用!$N$1:$P$50,2,0)
)</f>
        <v>注意サイン</v>
      </c>
      <c r="F3238" t="str">
        <f xml:space="preserve">
IF(A3238="","",
VLOOKUP(MOD(ROW(A3238)-2, 参照用!$J$12) + 1,参照用!$N$1:$P$50,3,0)
)</f>
        <v>だるい</v>
      </c>
      <c r="G3238">
        <f xml:space="preserve">
IF(A3238="","",
IFERROR(
INDEX(中間シート!$B:$CB,
MATCH(A3238&amp;B3238,中間シート!$A$1:$A$149,0),
MATCH(F3238,中間シート!$B$2:$CB$2,0)
),
"")
)</f>
        <v>0</v>
      </c>
      <c r="H3238">
        <f t="shared" si="150"/>
        <v>0</v>
      </c>
      <c r="I3238" t="str">
        <f t="shared" si="151"/>
        <v/>
      </c>
      <c r="J3238">
        <f xml:space="preserve">
_xlfn.SWITCH(E3238,
"良好サイン",H3238*VLOOKUP(F3238,参照用!$P$2:$Q$55,2,0),
"注意サイン",H3238*VLOOKUP(F3238,参照用!$P$2:$Q$55,2,0),
""
)</f>
        <v>0</v>
      </c>
      <c r="K3238" s="20">
        <f t="shared" si="152"/>
        <v>60</v>
      </c>
    </row>
    <row r="3239" spans="1:11" x14ac:dyDescent="0.2">
      <c r="A3239" s="8">
        <f>IF(INDEX(中間シート!B$1:B$149,QUOTIENT(ROW(A3239)-2, 参照用!$J$12) + 3,1)&gt;0,
INDEX(中間シート!B$1:B$149,QUOTIENT(ROW(A3239)-2, 参照用!$J$12) + 3,1),
"")</f>
        <v>46053</v>
      </c>
      <c r="B3239" s="8" t="str">
        <f>IF(INDEX(中間シート!D$1:D$149,QUOTIENT(ROW(B3239)-2, 参照用!$J$12) + 3,1)&gt;0,
INDEX(中間シート!D$1:D$149,QUOTIENT(ROW(B3239)-2, 参照用!$J$12) + 3,1),
"")</f>
        <v>夜</v>
      </c>
      <c r="C3239" s="8" t="str">
        <f>INDEX(中間シート!$A$1:$AZ$149,MATCH(A3239&amp;B3239,中間シート!$A$1:$A$149,0),MATCH(C$1,中間シート!$A$2:$AZ$2,0))</f>
        <v/>
      </c>
      <c r="D3239" s="8" t="str">
        <f>INDEX(中間シート!$A$1:$AZ$149,MATCH($A3239&amp;$B3239,中間シート!$A$1:$A$149,0),MATCH(D$1,中間シート!$A$2:$AZ$2,0))</f>
        <v/>
      </c>
      <c r="E3239" t="str">
        <f>IF(
A3239="","",
VLOOKUP(MOD(ROW(A3239)-2, 参照用!$J$12) + 1,参照用!$N$1:$P$50,2,0)
)</f>
        <v>注意サイン</v>
      </c>
      <c r="F3239" t="str">
        <f xml:space="preserve">
IF(A3239="","",
VLOOKUP(MOD(ROW(A3239)-2, 参照用!$J$12) + 1,参照用!$N$1:$P$50,3,0)
)</f>
        <v>ぼーっとする</v>
      </c>
      <c r="G3239">
        <f xml:space="preserve">
IF(A3239="","",
IFERROR(
INDEX(中間シート!$B:$CB,
MATCH(A3239&amp;B3239,中間シート!$A$1:$A$149,0),
MATCH(F3239,中間シート!$B$2:$CB$2,0)
),
"")
)</f>
        <v>0</v>
      </c>
      <c r="H3239">
        <f t="shared" si="150"/>
        <v>0</v>
      </c>
      <c r="I3239" t="str">
        <f t="shared" si="151"/>
        <v/>
      </c>
      <c r="J3239">
        <f xml:space="preserve">
_xlfn.SWITCH(E3239,
"良好サイン",H3239*VLOOKUP(F3239,参照用!$P$2:$Q$55,2,0),
"注意サイン",H3239*VLOOKUP(F3239,参照用!$P$2:$Q$55,2,0),
""
)</f>
        <v>0</v>
      </c>
      <c r="K3239" s="20">
        <f t="shared" si="152"/>
        <v>60</v>
      </c>
    </row>
    <row r="3240" spans="1:11" x14ac:dyDescent="0.2">
      <c r="A3240" s="8">
        <f>IF(INDEX(中間シート!B$1:B$149,QUOTIENT(ROW(A3240)-2, 参照用!$J$12) + 3,1)&gt;0,
INDEX(中間シート!B$1:B$149,QUOTIENT(ROW(A3240)-2, 参照用!$J$12) + 3,1),
"")</f>
        <v>46053</v>
      </c>
      <c r="B3240" s="8" t="str">
        <f>IF(INDEX(中間シート!D$1:D$149,QUOTIENT(ROW(B3240)-2, 参照用!$J$12) + 3,1)&gt;0,
INDEX(中間シート!D$1:D$149,QUOTIENT(ROW(B3240)-2, 参照用!$J$12) + 3,1),
"")</f>
        <v>夜</v>
      </c>
      <c r="C3240" s="8" t="str">
        <f>INDEX(中間シート!$A$1:$AZ$149,MATCH(A3240&amp;B3240,中間シート!$A$1:$A$149,0),MATCH(C$1,中間シート!$A$2:$AZ$2,0))</f>
        <v/>
      </c>
      <c r="D3240" s="8" t="str">
        <f>INDEX(中間シート!$A$1:$AZ$149,MATCH($A3240&amp;$B3240,中間シート!$A$1:$A$149,0),MATCH(D$1,中間シート!$A$2:$AZ$2,0))</f>
        <v/>
      </c>
      <c r="E3240" t="str">
        <f>IF(
A3240="","",
VLOOKUP(MOD(ROW(A3240)-2, 参照用!$J$12) + 1,参照用!$N$1:$P$50,2,0)
)</f>
        <v>注意サイン</v>
      </c>
      <c r="F3240" t="str">
        <f xml:space="preserve">
IF(A3240="","",
VLOOKUP(MOD(ROW(A3240)-2, 参照用!$J$12) + 1,参照用!$N$1:$P$50,3,0)
)</f>
        <v>協調性が低下</v>
      </c>
      <c r="G3240">
        <f xml:space="preserve">
IF(A3240="","",
IFERROR(
INDEX(中間シート!$B:$CB,
MATCH(A3240&amp;B3240,中間シート!$A$1:$A$149,0),
MATCH(F3240,中間シート!$B$2:$CB$2,0)
),
"")
)</f>
        <v>0</v>
      </c>
      <c r="H3240">
        <f t="shared" si="150"/>
        <v>0</v>
      </c>
      <c r="I3240" t="str">
        <f t="shared" si="151"/>
        <v/>
      </c>
      <c r="J3240">
        <f xml:space="preserve">
_xlfn.SWITCH(E3240,
"良好サイン",H3240*VLOOKUP(F3240,参照用!$P$2:$Q$55,2,0),
"注意サイン",H3240*VLOOKUP(F3240,参照用!$P$2:$Q$55,2,0),
""
)</f>
        <v>0</v>
      </c>
      <c r="K3240" s="20">
        <f t="shared" si="152"/>
        <v>60</v>
      </c>
    </row>
    <row r="3241" spans="1:11" x14ac:dyDescent="0.2">
      <c r="A3241" s="8">
        <f>IF(INDEX(中間シート!B$1:B$149,QUOTIENT(ROW(A3241)-2, 参照用!$J$12) + 3,1)&gt;0,
INDEX(中間シート!B$1:B$149,QUOTIENT(ROW(A3241)-2, 参照用!$J$12) + 3,1),
"")</f>
        <v>46053</v>
      </c>
      <c r="B3241" s="8" t="str">
        <f>IF(INDEX(中間シート!D$1:D$149,QUOTIENT(ROW(B3241)-2, 参照用!$J$12) + 3,1)&gt;0,
INDEX(中間シート!D$1:D$149,QUOTIENT(ROW(B3241)-2, 参照用!$J$12) + 3,1),
"")</f>
        <v>夜</v>
      </c>
      <c r="C3241" s="8" t="str">
        <f>INDEX(中間シート!$A$1:$AZ$149,MATCH(A3241&amp;B3241,中間シート!$A$1:$A$149,0),MATCH(C$1,中間シート!$A$2:$AZ$2,0))</f>
        <v/>
      </c>
      <c r="D3241" s="8" t="str">
        <f>INDEX(中間シート!$A$1:$AZ$149,MATCH($A3241&amp;$B3241,中間シート!$A$1:$A$149,0),MATCH(D$1,中間シート!$A$2:$AZ$2,0))</f>
        <v/>
      </c>
      <c r="E3241" t="str">
        <f>IF(
A3241="","",
VLOOKUP(MOD(ROW(A3241)-2, 参照用!$J$12) + 1,参照用!$N$1:$P$50,2,0)
)</f>
        <v>注意サイン</v>
      </c>
      <c r="F3241" t="str">
        <f xml:space="preserve">
IF(A3241="","",
VLOOKUP(MOD(ROW(A3241)-2, 参照用!$J$12) + 1,参照用!$N$1:$P$50,3,0)
)</f>
        <v>憂鬱</v>
      </c>
      <c r="G3241">
        <f xml:space="preserve">
IF(A3241="","",
IFERROR(
INDEX(中間シート!$B:$CB,
MATCH(A3241&amp;B3241,中間シート!$A$1:$A$149,0),
MATCH(F3241,中間シート!$B$2:$CB$2,0)
),
"")
)</f>
        <v>0</v>
      </c>
      <c r="H3241">
        <f t="shared" si="150"/>
        <v>0</v>
      </c>
      <c r="I3241" t="str">
        <f t="shared" si="151"/>
        <v/>
      </c>
      <c r="J3241">
        <f xml:space="preserve">
_xlfn.SWITCH(E3241,
"良好サイン",H3241*VLOOKUP(F3241,参照用!$P$2:$Q$55,2,0),
"注意サイン",H3241*VLOOKUP(F3241,参照用!$P$2:$Q$55,2,0),
""
)</f>
        <v>0</v>
      </c>
      <c r="K3241" s="20">
        <f t="shared" si="152"/>
        <v>60</v>
      </c>
    </row>
    <row r="3242" spans="1:11" x14ac:dyDescent="0.2">
      <c r="A3242" s="8">
        <f>IF(INDEX(中間シート!B$1:B$149,QUOTIENT(ROW(A3242)-2, 参照用!$J$12) + 3,1)&gt;0,
INDEX(中間シート!B$1:B$149,QUOTIENT(ROW(A3242)-2, 参照用!$J$12) + 3,1),
"")</f>
        <v>46053</v>
      </c>
      <c r="B3242" s="8" t="str">
        <f>IF(INDEX(中間シート!D$1:D$149,QUOTIENT(ROW(B3242)-2, 参照用!$J$12) + 3,1)&gt;0,
INDEX(中間シート!D$1:D$149,QUOTIENT(ROW(B3242)-2, 参照用!$J$12) + 3,1),
"")</f>
        <v>夜</v>
      </c>
      <c r="C3242" s="8" t="str">
        <f>INDEX(中間シート!$A$1:$AZ$149,MATCH(A3242&amp;B3242,中間シート!$A$1:$A$149,0),MATCH(C$1,中間シート!$A$2:$AZ$2,0))</f>
        <v/>
      </c>
      <c r="D3242" s="8" t="str">
        <f>INDEX(中間シート!$A$1:$AZ$149,MATCH($A3242&amp;$B3242,中間シート!$A$1:$A$149,0),MATCH(D$1,中間シート!$A$2:$AZ$2,0))</f>
        <v/>
      </c>
      <c r="E3242" t="str">
        <f>IF(
A3242="","",
VLOOKUP(MOD(ROW(A3242)-2, 参照用!$J$12) + 1,参照用!$N$1:$P$50,2,0)
)</f>
        <v>注意サイン</v>
      </c>
      <c r="F3242" t="str">
        <f xml:space="preserve">
IF(A3242="","",
VLOOKUP(MOD(ROW(A3242)-2, 参照用!$J$12) + 1,参照用!$N$1:$P$50,3,0)
)</f>
        <v>やる気が無い</v>
      </c>
      <c r="G3242">
        <f xml:space="preserve">
IF(A3242="","",
IFERROR(
INDEX(中間シート!$B:$CB,
MATCH(A3242&amp;B3242,中間シート!$A$1:$A$149,0),
MATCH(F3242,中間シート!$B$2:$CB$2,0)
),
"")
)</f>
        <v>0</v>
      </c>
      <c r="H3242">
        <f t="shared" si="150"/>
        <v>0</v>
      </c>
      <c r="I3242" t="str">
        <f t="shared" si="151"/>
        <v/>
      </c>
      <c r="J3242">
        <f xml:space="preserve">
_xlfn.SWITCH(E3242,
"良好サイン",H3242*VLOOKUP(F3242,参照用!$P$2:$Q$55,2,0),
"注意サイン",H3242*VLOOKUP(F3242,参照用!$P$2:$Q$55,2,0),
""
)</f>
        <v>0</v>
      </c>
      <c r="K3242" s="20">
        <f t="shared" si="152"/>
        <v>60</v>
      </c>
    </row>
    <row r="3243" spans="1:11" x14ac:dyDescent="0.2">
      <c r="A3243" s="8">
        <f>IF(INDEX(中間シート!B$1:B$149,QUOTIENT(ROW(A3243)-2, 参照用!$J$12) + 3,1)&gt;0,
INDEX(中間シート!B$1:B$149,QUOTIENT(ROW(A3243)-2, 参照用!$J$12) + 3,1),
"")</f>
        <v>46053</v>
      </c>
      <c r="B3243" s="8" t="str">
        <f>IF(INDEX(中間シート!D$1:D$149,QUOTIENT(ROW(B3243)-2, 参照用!$J$12) + 3,1)&gt;0,
INDEX(中間シート!D$1:D$149,QUOTIENT(ROW(B3243)-2, 参照用!$J$12) + 3,1),
"")</f>
        <v>夜</v>
      </c>
      <c r="C3243" s="8" t="str">
        <f>INDEX(中間シート!$A$1:$AZ$149,MATCH(A3243&amp;B3243,中間シート!$A$1:$A$149,0),MATCH(C$1,中間シート!$A$2:$AZ$2,0))</f>
        <v/>
      </c>
      <c r="D3243" s="8" t="str">
        <f>INDEX(中間シート!$A$1:$AZ$149,MATCH($A3243&amp;$B3243,中間シート!$A$1:$A$149,0),MATCH(D$1,中間シート!$A$2:$AZ$2,0))</f>
        <v/>
      </c>
      <c r="E3243" t="str">
        <f>IF(
A3243="","",
VLOOKUP(MOD(ROW(A3243)-2, 参照用!$J$12) + 1,参照用!$N$1:$P$50,2,0)
)</f>
        <v>注意サイン</v>
      </c>
      <c r="F3243" t="str">
        <f xml:space="preserve">
IF(A3243="","",
VLOOKUP(MOD(ROW(A3243)-2, 参照用!$J$12) + 1,参照用!$N$1:$P$50,3,0)
)</f>
        <v>物忘れ</v>
      </c>
      <c r="G3243">
        <f xml:space="preserve">
IF(A3243="","",
IFERROR(
INDEX(中間シート!$B:$CB,
MATCH(A3243&amp;B3243,中間シート!$A$1:$A$149,0),
MATCH(F3243,中間シート!$B$2:$CB$2,0)
),
"")
)</f>
        <v>0</v>
      </c>
      <c r="H3243">
        <f t="shared" si="150"/>
        <v>0</v>
      </c>
      <c r="I3243" t="str">
        <f t="shared" si="151"/>
        <v/>
      </c>
      <c r="J3243">
        <f xml:space="preserve">
_xlfn.SWITCH(E3243,
"良好サイン",H3243*VLOOKUP(F3243,参照用!$P$2:$Q$55,2,0),
"注意サイン",H3243*VLOOKUP(F3243,参照用!$P$2:$Q$55,2,0),
""
)</f>
        <v>0</v>
      </c>
      <c r="K3243" s="20">
        <f t="shared" si="152"/>
        <v>60</v>
      </c>
    </row>
    <row r="3244" spans="1:11" x14ac:dyDescent="0.2">
      <c r="A3244" s="8">
        <f>IF(INDEX(中間シート!B$1:B$149,QUOTIENT(ROW(A3244)-2, 参照用!$J$12) + 3,1)&gt;0,
INDEX(中間シート!B$1:B$149,QUOTIENT(ROW(A3244)-2, 参照用!$J$12) + 3,1),
"")</f>
        <v>46053</v>
      </c>
      <c r="B3244" s="8" t="str">
        <f>IF(INDEX(中間シート!D$1:D$149,QUOTIENT(ROW(B3244)-2, 参照用!$J$12) + 3,1)&gt;0,
INDEX(中間シート!D$1:D$149,QUOTIENT(ROW(B3244)-2, 参照用!$J$12) + 3,1),
"")</f>
        <v>夜</v>
      </c>
      <c r="C3244" s="8" t="str">
        <f>INDEX(中間シート!$A$1:$AZ$149,MATCH(A3244&amp;B3244,中間シート!$A$1:$A$149,0),MATCH(C$1,中間シート!$A$2:$AZ$2,0))</f>
        <v/>
      </c>
      <c r="D3244" s="8" t="str">
        <f>INDEX(中間シート!$A$1:$AZ$149,MATCH($A3244&amp;$B3244,中間シート!$A$1:$A$149,0),MATCH(D$1,中間シート!$A$2:$AZ$2,0))</f>
        <v/>
      </c>
      <c r="E3244" t="str">
        <f>IF(
A3244="","",
VLOOKUP(MOD(ROW(A3244)-2, 参照用!$J$12) + 1,参照用!$N$1:$P$50,2,0)
)</f>
        <v>悪化サイン</v>
      </c>
      <c r="F3244" t="str">
        <f xml:space="preserve">
IF(A3244="","",
VLOOKUP(MOD(ROW(A3244)-2, 参照用!$J$12) + 1,参照用!$N$1:$P$50,3,0)
)</f>
        <v>イライラ</v>
      </c>
      <c r="G3244">
        <f xml:space="preserve">
IF(A3244="","",
IFERROR(
INDEX(中間シート!$B:$CB,
MATCH(A3244&amp;B3244,中間シート!$A$1:$A$149,0),
MATCH(F3244,中間シート!$B$2:$CB$2,0)
),
"")
)</f>
        <v>0</v>
      </c>
      <c r="H3244">
        <f t="shared" si="150"/>
        <v>0</v>
      </c>
      <c r="I3244" t="str">
        <f t="shared" si="151"/>
        <v/>
      </c>
      <c r="J3244" t="str">
        <f xml:space="preserve">
_xlfn.SWITCH(E3244,
"良好サイン",H3244*VLOOKUP(F3244,参照用!$P$2:$Q$55,2,0),
"注意サイン",H3244*VLOOKUP(F3244,参照用!$P$2:$Q$55,2,0),
""
)</f>
        <v/>
      </c>
      <c r="K3244" s="20">
        <f t="shared" si="152"/>
        <v>60</v>
      </c>
    </row>
    <row r="3245" spans="1:11" x14ac:dyDescent="0.2">
      <c r="A3245" s="8">
        <f>IF(INDEX(中間シート!B$1:B$149,QUOTIENT(ROW(A3245)-2, 参照用!$J$12) + 3,1)&gt;0,
INDEX(中間シート!B$1:B$149,QUOTIENT(ROW(A3245)-2, 参照用!$J$12) + 3,1),
"")</f>
        <v>46053</v>
      </c>
      <c r="B3245" s="8" t="str">
        <f>IF(INDEX(中間シート!D$1:D$149,QUOTIENT(ROW(B3245)-2, 参照用!$J$12) + 3,1)&gt;0,
INDEX(中間シート!D$1:D$149,QUOTIENT(ROW(B3245)-2, 参照用!$J$12) + 3,1),
"")</f>
        <v>夜</v>
      </c>
      <c r="C3245" s="8" t="str">
        <f>INDEX(中間シート!$A$1:$AZ$149,MATCH(A3245&amp;B3245,中間シート!$A$1:$A$149,0),MATCH(C$1,中間シート!$A$2:$AZ$2,0))</f>
        <v/>
      </c>
      <c r="D3245" s="8" t="str">
        <f>INDEX(中間シート!$A$1:$AZ$149,MATCH($A3245&amp;$B3245,中間シート!$A$1:$A$149,0),MATCH(D$1,中間シート!$A$2:$AZ$2,0))</f>
        <v/>
      </c>
      <c r="E3245" t="str">
        <f>IF(
A3245="","",
VLOOKUP(MOD(ROW(A3245)-2, 参照用!$J$12) + 1,参照用!$N$1:$P$50,2,0)
)</f>
        <v>悪化サイン</v>
      </c>
      <c r="F3245" t="str">
        <f xml:space="preserve">
IF(A3245="","",
VLOOKUP(MOD(ROW(A3245)-2, 参照用!$J$12) + 1,参照用!$N$1:$P$50,3,0)
)</f>
        <v>恐怖心</v>
      </c>
      <c r="G3245">
        <f xml:space="preserve">
IF(A3245="","",
IFERROR(
INDEX(中間シート!$B:$CB,
MATCH(A3245&amp;B3245,中間シート!$A$1:$A$149,0),
MATCH(F3245,中間シート!$B$2:$CB$2,0)
),
"")
)</f>
        <v>0</v>
      </c>
      <c r="H3245">
        <f t="shared" si="150"/>
        <v>0</v>
      </c>
      <c r="I3245" t="str">
        <f t="shared" si="151"/>
        <v/>
      </c>
      <c r="J3245" t="str">
        <f xml:space="preserve">
_xlfn.SWITCH(E3245,
"良好サイン",H3245*VLOOKUP(F3245,参照用!$P$2:$Q$55,2,0),
"注意サイン",H3245*VLOOKUP(F3245,参照用!$P$2:$Q$55,2,0),
""
)</f>
        <v/>
      </c>
      <c r="K3245" s="20">
        <f t="shared" si="152"/>
        <v>60</v>
      </c>
    </row>
    <row r="3246" spans="1:11" x14ac:dyDescent="0.2">
      <c r="A3246" s="8">
        <f>IF(INDEX(中間シート!B$1:B$149,QUOTIENT(ROW(A3246)-2, 参照用!$J$12) + 3,1)&gt;0,
INDEX(中間シート!B$1:B$149,QUOTIENT(ROW(A3246)-2, 参照用!$J$12) + 3,1),
"")</f>
        <v>46053</v>
      </c>
      <c r="B3246" s="8" t="str">
        <f>IF(INDEX(中間シート!D$1:D$149,QUOTIENT(ROW(B3246)-2, 参照用!$J$12) + 3,1)&gt;0,
INDEX(中間シート!D$1:D$149,QUOTIENT(ROW(B3246)-2, 参照用!$J$12) + 3,1),
"")</f>
        <v>夜</v>
      </c>
      <c r="C3246" s="8" t="str">
        <f>INDEX(中間シート!$A$1:$AZ$149,MATCH(A3246&amp;B3246,中間シート!$A$1:$A$149,0),MATCH(C$1,中間シート!$A$2:$AZ$2,0))</f>
        <v/>
      </c>
      <c r="D3246" s="8" t="str">
        <f>INDEX(中間シート!$A$1:$AZ$149,MATCH($A3246&amp;$B3246,中間シート!$A$1:$A$149,0),MATCH(D$1,中間シート!$A$2:$AZ$2,0))</f>
        <v/>
      </c>
      <c r="E3246" t="str">
        <f>IF(
A3246="","",
VLOOKUP(MOD(ROW(A3246)-2, 参照用!$J$12) + 1,参照用!$N$1:$P$50,2,0)
)</f>
        <v>悪化サイン</v>
      </c>
      <c r="F3246" t="str">
        <f xml:space="preserve">
IF(A3246="","",
VLOOKUP(MOD(ROW(A3246)-2, 参照用!$J$12) + 1,参照用!$N$1:$P$50,3,0)
)</f>
        <v>外出不可</v>
      </c>
      <c r="G3246">
        <f xml:space="preserve">
IF(A3246="","",
IFERROR(
INDEX(中間シート!$B:$CB,
MATCH(A3246&amp;B3246,中間シート!$A$1:$A$149,0),
MATCH(F3246,中間シート!$B$2:$CB$2,0)
),
"")
)</f>
        <v>0</v>
      </c>
      <c r="H3246">
        <f t="shared" si="150"/>
        <v>0</v>
      </c>
      <c r="I3246" t="str">
        <f t="shared" si="151"/>
        <v/>
      </c>
      <c r="J3246" t="str">
        <f xml:space="preserve">
_xlfn.SWITCH(E3246,
"良好サイン",H3246*VLOOKUP(F3246,参照用!$P$2:$Q$55,2,0),
"注意サイン",H3246*VLOOKUP(F3246,参照用!$P$2:$Q$55,2,0),
""
)</f>
        <v/>
      </c>
      <c r="K3246" s="20">
        <f t="shared" si="152"/>
        <v>60</v>
      </c>
    </row>
    <row r="3247" spans="1:11" x14ac:dyDescent="0.2">
      <c r="A3247" s="8">
        <f>IF(INDEX(中間シート!B$1:B$149,QUOTIENT(ROW(A3247)-2, 参照用!$J$12) + 3,1)&gt;0,
INDEX(中間シート!B$1:B$149,QUOTIENT(ROW(A3247)-2, 参照用!$J$12) + 3,1),
"")</f>
        <v>46053</v>
      </c>
      <c r="B3247" s="8" t="str">
        <f>IF(INDEX(中間シート!D$1:D$149,QUOTIENT(ROW(B3247)-2, 参照用!$J$12) + 3,1)&gt;0,
INDEX(中間シート!D$1:D$149,QUOTIENT(ROW(B3247)-2, 参照用!$J$12) + 3,1),
"")</f>
        <v>夜</v>
      </c>
      <c r="C3247" s="8" t="str">
        <f>INDEX(中間シート!$A$1:$AZ$149,MATCH(A3247&amp;B3247,中間シート!$A$1:$A$149,0),MATCH(C$1,中間シート!$A$2:$AZ$2,0))</f>
        <v/>
      </c>
      <c r="D3247" s="8" t="str">
        <f>INDEX(中間シート!$A$1:$AZ$149,MATCH($A3247&amp;$B3247,中間シート!$A$1:$A$149,0),MATCH(D$1,中間シート!$A$2:$AZ$2,0))</f>
        <v/>
      </c>
      <c r="E3247" t="str">
        <f>IF(
A3247="","",
VLOOKUP(MOD(ROW(A3247)-2, 参照用!$J$12) + 1,参照用!$N$1:$P$50,2,0)
)</f>
        <v>悪化サイン</v>
      </c>
      <c r="F3247" t="str">
        <f xml:space="preserve">
IF(A3247="","",
VLOOKUP(MOD(ROW(A3247)-2, 参照用!$J$12) + 1,参照用!$N$1:$P$50,3,0)
)</f>
        <v>思考不能</v>
      </c>
      <c r="G3247">
        <f xml:space="preserve">
IF(A3247="","",
IFERROR(
INDEX(中間シート!$B:$CB,
MATCH(A3247&amp;B3247,中間シート!$A$1:$A$149,0),
MATCH(F3247,中間シート!$B$2:$CB$2,0)
),
"")
)</f>
        <v>0</v>
      </c>
      <c r="H3247">
        <f t="shared" si="150"/>
        <v>0</v>
      </c>
      <c r="I3247" t="str">
        <f t="shared" si="151"/>
        <v/>
      </c>
      <c r="J3247" t="str">
        <f xml:space="preserve">
_xlfn.SWITCH(E3247,
"良好サイン",H3247*VLOOKUP(F3247,参照用!$P$2:$Q$55,2,0),
"注意サイン",H3247*VLOOKUP(F3247,参照用!$P$2:$Q$55,2,0),
""
)</f>
        <v/>
      </c>
      <c r="K3247" s="20">
        <f t="shared" si="152"/>
        <v>60</v>
      </c>
    </row>
    <row r="3248" spans="1:11" x14ac:dyDescent="0.2">
      <c r="A3248" s="8">
        <f>IF(INDEX(中間シート!B$1:B$149,QUOTIENT(ROW(A3248)-2, 参照用!$J$12) + 3,1)&gt;0,
INDEX(中間シート!B$1:B$149,QUOTIENT(ROW(A3248)-2, 参照用!$J$12) + 3,1),
"")</f>
        <v>46053</v>
      </c>
      <c r="B3248" s="8" t="str">
        <f>IF(INDEX(中間シート!D$1:D$149,QUOTIENT(ROW(B3248)-2, 参照用!$J$12) + 3,1)&gt;0,
INDEX(中間シート!D$1:D$149,QUOTIENT(ROW(B3248)-2, 参照用!$J$12) + 3,1),
"")</f>
        <v>夜</v>
      </c>
      <c r="C3248" s="8" t="str">
        <f>INDEX(中間シート!$A$1:$AZ$149,MATCH(A3248&amp;B3248,中間シート!$A$1:$A$149,0),MATCH(C$1,中間シート!$A$2:$AZ$2,0))</f>
        <v/>
      </c>
      <c r="D3248" s="8" t="str">
        <f>INDEX(中間シート!$A$1:$AZ$149,MATCH($A3248&amp;$B3248,中間シート!$A$1:$A$149,0),MATCH(D$1,中間シート!$A$2:$AZ$2,0))</f>
        <v/>
      </c>
      <c r="E3248" t="str">
        <f>IF(
A3248="","",
VLOOKUP(MOD(ROW(A3248)-2, 参照用!$J$12) + 1,参照用!$N$1:$P$50,2,0)
)</f>
        <v>悪化サイン</v>
      </c>
      <c r="F3248" t="str">
        <f xml:space="preserve">
IF(A3248="","",
VLOOKUP(MOD(ROW(A3248)-2, 参照用!$J$12) + 1,参照用!$N$1:$P$50,3,0)
)</f>
        <v>人間不信</v>
      </c>
      <c r="G3248">
        <f xml:space="preserve">
IF(A3248="","",
IFERROR(
INDEX(中間シート!$B:$CB,
MATCH(A3248&amp;B3248,中間シート!$A$1:$A$149,0),
MATCH(F3248,中間シート!$B$2:$CB$2,0)
),
"")
)</f>
        <v>0</v>
      </c>
      <c r="H3248">
        <f t="shared" si="150"/>
        <v>0</v>
      </c>
      <c r="I3248" t="str">
        <f t="shared" si="151"/>
        <v/>
      </c>
      <c r="J3248" t="str">
        <f xml:space="preserve">
_xlfn.SWITCH(E3248,
"良好サイン",H3248*VLOOKUP(F3248,参照用!$P$2:$Q$55,2,0),
"注意サイン",H3248*VLOOKUP(F3248,参照用!$P$2:$Q$55,2,0),
""
)</f>
        <v/>
      </c>
      <c r="K3248" s="20">
        <f t="shared" si="152"/>
        <v>60</v>
      </c>
    </row>
    <row r="3249" spans="1:11" x14ac:dyDescent="0.2">
      <c r="A3249" s="8">
        <f>IF(INDEX(中間シート!B$1:B$149,QUOTIENT(ROW(A3249)-2, 参照用!$J$12) + 3,1)&gt;0,
INDEX(中間シート!B$1:B$149,QUOTIENT(ROW(A3249)-2, 参照用!$J$12) + 3,1),
"")</f>
        <v>46053</v>
      </c>
      <c r="B3249" s="8" t="str">
        <f>IF(INDEX(中間シート!D$1:D$149,QUOTIENT(ROW(B3249)-2, 参照用!$J$12) + 3,1)&gt;0,
INDEX(中間シート!D$1:D$149,QUOTIENT(ROW(B3249)-2, 参照用!$J$12) + 3,1),
"")</f>
        <v>夜</v>
      </c>
      <c r="C3249" s="8" t="str">
        <f>INDEX(中間シート!$A$1:$AZ$149,MATCH(A3249&amp;B3249,中間シート!$A$1:$A$149,0),MATCH(C$1,中間シート!$A$2:$AZ$2,0))</f>
        <v/>
      </c>
      <c r="D3249" s="8" t="str">
        <f>INDEX(中間シート!$A$1:$AZ$149,MATCH($A3249&amp;$B3249,中間シート!$A$1:$A$149,0),MATCH(D$1,中間シート!$A$2:$AZ$2,0))</f>
        <v/>
      </c>
      <c r="E3249" t="str">
        <f>IF(
A3249="","",
VLOOKUP(MOD(ROW(A3249)-2, 参照用!$J$12) + 1,参照用!$N$1:$P$50,2,0)
)</f>
        <v>悪化サイン</v>
      </c>
      <c r="F3249" t="str">
        <f xml:space="preserve">
IF(A3249="","",
VLOOKUP(MOD(ROW(A3249)-2, 参照用!$J$12) + 1,参照用!$N$1:$P$50,3,0)
)</f>
        <v>破壊衝動</v>
      </c>
      <c r="G3249">
        <f xml:space="preserve">
IF(A3249="","",
IFERROR(
INDEX(中間シート!$B:$CB,
MATCH(A3249&amp;B3249,中間シート!$A$1:$A$149,0),
MATCH(F3249,中間シート!$B$2:$CB$2,0)
),
"")
)</f>
        <v>0</v>
      </c>
      <c r="H3249">
        <f t="shared" si="150"/>
        <v>0</v>
      </c>
      <c r="I3249" t="str">
        <f t="shared" si="151"/>
        <v/>
      </c>
      <c r="J3249" t="str">
        <f xml:space="preserve">
_xlfn.SWITCH(E3249,
"良好サイン",H3249*VLOOKUP(F3249,参照用!$P$2:$Q$55,2,0),
"注意サイン",H3249*VLOOKUP(F3249,参照用!$P$2:$Q$55,2,0),
""
)</f>
        <v/>
      </c>
      <c r="K3249" s="20">
        <f t="shared" si="152"/>
        <v>60</v>
      </c>
    </row>
    <row r="3250" spans="1:11" x14ac:dyDescent="0.2">
      <c r="A3250" s="8">
        <f>IF(INDEX(中間シート!B$1:B$149,QUOTIENT(ROW(A3250)-2, 参照用!$J$12) + 3,1)&gt;0,
INDEX(中間シート!B$1:B$149,QUOTIENT(ROW(A3250)-2, 参照用!$J$12) + 3,1),
"")</f>
        <v>46053</v>
      </c>
      <c r="B3250" s="8" t="str">
        <f>IF(INDEX(中間シート!D$1:D$149,QUOTIENT(ROW(B3250)-2, 参照用!$J$12) + 3,1)&gt;0,
INDEX(中間シート!D$1:D$149,QUOTIENT(ROW(B3250)-2, 参照用!$J$12) + 3,1),
"")</f>
        <v>夜</v>
      </c>
      <c r="C3250" s="8" t="str">
        <f>INDEX(中間シート!$A$1:$AZ$149,MATCH(A3250&amp;B3250,中間シート!$A$1:$A$149,0),MATCH(C$1,中間シート!$A$2:$AZ$2,0))</f>
        <v/>
      </c>
      <c r="D3250" s="8" t="str">
        <f>INDEX(中間シート!$A$1:$AZ$149,MATCH($A3250&amp;$B3250,中間シート!$A$1:$A$149,0),MATCH(D$1,中間シート!$A$2:$AZ$2,0))</f>
        <v/>
      </c>
      <c r="E3250" t="str">
        <f>IF(
A3250="","",
VLOOKUP(MOD(ROW(A3250)-2, 参照用!$J$12) + 1,参照用!$N$1:$P$50,2,0)
)</f>
        <v>リカバリー</v>
      </c>
      <c r="F3250" t="str">
        <f xml:space="preserve">
IF(A3250="","",
VLOOKUP(MOD(ROW(A3250)-2, 参照用!$J$12) + 1,参照用!$N$1:$P$50,3,0)
)</f>
        <v>ストレッチ</v>
      </c>
      <c r="G3250">
        <f xml:space="preserve">
IF(A3250="","",
IFERROR(
INDEX(中間シート!$B:$CB,
MATCH(A3250&amp;B3250,中間シート!$A$1:$A$149,0),
MATCH(F3250,中間シート!$B$2:$CB$2,0)
),
"")
)</f>
        <v>0</v>
      </c>
      <c r="H3250">
        <f t="shared" si="150"/>
        <v>0</v>
      </c>
      <c r="I3250" t="str">
        <f t="shared" si="151"/>
        <v/>
      </c>
      <c r="J3250" t="str">
        <f xml:space="preserve">
_xlfn.SWITCH(E3250,
"良好サイン",H3250*VLOOKUP(F3250,参照用!$P$2:$Q$55,2,0),
"注意サイン",H3250*VLOOKUP(F3250,参照用!$P$2:$Q$55,2,0),
""
)</f>
        <v/>
      </c>
      <c r="K3250" s="20">
        <f t="shared" si="152"/>
        <v>60</v>
      </c>
    </row>
    <row r="3251" spans="1:11" x14ac:dyDescent="0.2">
      <c r="A3251" s="8">
        <f>IF(INDEX(中間シート!B$1:B$149,QUOTIENT(ROW(A3251)-2, 参照用!$J$12) + 3,1)&gt;0,
INDEX(中間シート!B$1:B$149,QUOTIENT(ROW(A3251)-2, 参照用!$J$12) + 3,1),
"")</f>
        <v>46053</v>
      </c>
      <c r="B3251" s="8" t="str">
        <f>IF(INDEX(中間シート!D$1:D$149,QUOTIENT(ROW(B3251)-2, 参照用!$J$12) + 3,1)&gt;0,
INDEX(中間シート!D$1:D$149,QUOTIENT(ROW(B3251)-2, 参照用!$J$12) + 3,1),
"")</f>
        <v>夜</v>
      </c>
      <c r="C3251" s="8" t="str">
        <f>INDEX(中間シート!$A$1:$AZ$149,MATCH(A3251&amp;B3251,中間シート!$A$1:$A$149,0),MATCH(C$1,中間シート!$A$2:$AZ$2,0))</f>
        <v/>
      </c>
      <c r="D3251" s="8" t="str">
        <f>INDEX(中間シート!$A$1:$AZ$149,MATCH($A3251&amp;$B3251,中間シート!$A$1:$A$149,0),MATCH(D$1,中間シート!$A$2:$AZ$2,0))</f>
        <v/>
      </c>
      <c r="E3251" t="str">
        <f>IF(
A3251="","",
VLOOKUP(MOD(ROW(A3251)-2, 参照用!$J$12) + 1,参照用!$N$1:$P$50,2,0)
)</f>
        <v>リカバリー</v>
      </c>
      <c r="F3251" t="str">
        <f xml:space="preserve">
IF(A3251="","",
VLOOKUP(MOD(ROW(A3251)-2, 参照用!$J$12) + 1,参照用!$N$1:$P$50,3,0)
)</f>
        <v>仮眠</v>
      </c>
      <c r="G3251">
        <f xml:space="preserve">
IF(A3251="","",
IFERROR(
INDEX(中間シート!$B:$CB,
MATCH(A3251&amp;B3251,中間シート!$A$1:$A$149,0),
MATCH(F3251,中間シート!$B$2:$CB$2,0)
),
"")
)</f>
        <v>0</v>
      </c>
      <c r="H3251">
        <f t="shared" si="150"/>
        <v>0</v>
      </c>
      <c r="I3251" t="str">
        <f t="shared" si="151"/>
        <v/>
      </c>
      <c r="J3251" t="str">
        <f xml:space="preserve">
_xlfn.SWITCH(E3251,
"良好サイン",H3251*VLOOKUP(F3251,参照用!$P$2:$Q$55,2,0),
"注意サイン",H3251*VLOOKUP(F3251,参照用!$P$2:$Q$55,2,0),
""
)</f>
        <v/>
      </c>
      <c r="K3251" s="20">
        <f t="shared" si="152"/>
        <v>60</v>
      </c>
    </row>
    <row r="3252" spans="1:11" x14ac:dyDescent="0.2">
      <c r="A3252" s="8">
        <f>IF(INDEX(中間シート!B$1:B$149,QUOTIENT(ROW(A3252)-2, 参照用!$J$12) + 3,1)&gt;0,
INDEX(中間シート!B$1:B$149,QUOTIENT(ROW(A3252)-2, 参照用!$J$12) + 3,1),
"")</f>
        <v>46053</v>
      </c>
      <c r="B3252" s="8" t="str">
        <f>IF(INDEX(中間シート!D$1:D$149,QUOTIENT(ROW(B3252)-2, 参照用!$J$12) + 3,1)&gt;0,
INDEX(中間シート!D$1:D$149,QUOTIENT(ROW(B3252)-2, 参照用!$J$12) + 3,1),
"")</f>
        <v>夜</v>
      </c>
      <c r="C3252" s="8" t="str">
        <f>INDEX(中間シート!$A$1:$AZ$149,MATCH(A3252&amp;B3252,中間シート!$A$1:$A$149,0),MATCH(C$1,中間シート!$A$2:$AZ$2,0))</f>
        <v/>
      </c>
      <c r="D3252" s="8" t="str">
        <f>INDEX(中間シート!$A$1:$AZ$149,MATCH($A3252&amp;$B3252,中間シート!$A$1:$A$149,0),MATCH(D$1,中間シート!$A$2:$AZ$2,0))</f>
        <v/>
      </c>
      <c r="E3252" t="str">
        <f>IF(
A3252="","",
VLOOKUP(MOD(ROW(A3252)-2, 参照用!$J$12) + 1,参照用!$N$1:$P$50,2,0)
)</f>
        <v>リカバリー</v>
      </c>
      <c r="F3252" t="str">
        <f xml:space="preserve">
IF(A3252="","",
VLOOKUP(MOD(ROW(A3252)-2, 参照用!$J$12) + 1,参照用!$N$1:$P$50,3,0)
)</f>
        <v>音楽</v>
      </c>
      <c r="G3252">
        <f xml:space="preserve">
IF(A3252="","",
IFERROR(
INDEX(中間シート!$B:$CB,
MATCH(A3252&amp;B3252,中間シート!$A$1:$A$149,0),
MATCH(F3252,中間シート!$B$2:$CB$2,0)
),
"")
)</f>
        <v>0</v>
      </c>
      <c r="H3252">
        <f t="shared" si="150"/>
        <v>0</v>
      </c>
      <c r="I3252" t="str">
        <f t="shared" si="151"/>
        <v/>
      </c>
      <c r="J3252" t="str">
        <f xml:space="preserve">
_xlfn.SWITCH(E3252,
"良好サイン",H3252*VLOOKUP(F3252,参照用!$P$2:$Q$55,2,0),
"注意サイン",H3252*VLOOKUP(F3252,参照用!$P$2:$Q$55,2,0),
""
)</f>
        <v/>
      </c>
      <c r="K3252" s="20">
        <f t="shared" si="152"/>
        <v>60</v>
      </c>
    </row>
    <row r="3253" spans="1:11" x14ac:dyDescent="0.2">
      <c r="A3253" s="8">
        <f>IF(INDEX(中間シート!B$1:B$149,QUOTIENT(ROW(A3253)-2, 参照用!$J$12) + 3,1)&gt;0,
INDEX(中間シート!B$1:B$149,QUOTIENT(ROW(A3253)-2, 参照用!$J$12) + 3,1),
"")</f>
        <v>46053</v>
      </c>
      <c r="B3253" s="8" t="str">
        <f>IF(INDEX(中間シート!D$1:D$149,QUOTIENT(ROW(B3253)-2, 参照用!$J$12) + 3,1)&gt;0,
INDEX(中間シート!D$1:D$149,QUOTIENT(ROW(B3253)-2, 参照用!$J$12) + 3,1),
"")</f>
        <v>夜</v>
      </c>
      <c r="C3253" s="8" t="str">
        <f>INDEX(中間シート!$A$1:$AZ$149,MATCH(A3253&amp;B3253,中間シート!$A$1:$A$149,0),MATCH(C$1,中間シート!$A$2:$AZ$2,0))</f>
        <v/>
      </c>
      <c r="D3253" s="8" t="str">
        <f>INDEX(中間シート!$A$1:$AZ$149,MATCH($A3253&amp;$B3253,中間シート!$A$1:$A$149,0),MATCH(D$1,中間シート!$A$2:$AZ$2,0))</f>
        <v/>
      </c>
      <c r="E3253" t="str">
        <f>IF(
A3253="","",
VLOOKUP(MOD(ROW(A3253)-2, 参照用!$J$12) + 1,参照用!$N$1:$P$50,2,0)
)</f>
        <v>リカバリー</v>
      </c>
      <c r="F3253" t="str">
        <f xml:space="preserve">
IF(A3253="","",
VLOOKUP(MOD(ROW(A3253)-2, 参照用!$J$12) + 1,参照用!$N$1:$P$50,3,0)
)</f>
        <v>頓服</v>
      </c>
      <c r="G3253">
        <f xml:space="preserve">
IF(A3253="","",
IFERROR(
INDEX(中間シート!$B:$CB,
MATCH(A3253&amp;B3253,中間シート!$A$1:$A$149,0),
MATCH(F3253,中間シート!$B$2:$CB$2,0)
),
"")
)</f>
        <v>0</v>
      </c>
      <c r="H3253">
        <f t="shared" si="150"/>
        <v>0</v>
      </c>
      <c r="I3253" t="str">
        <f t="shared" si="151"/>
        <v/>
      </c>
      <c r="J3253" t="str">
        <f xml:space="preserve">
_xlfn.SWITCH(E3253,
"良好サイン",H3253*VLOOKUP(F3253,参照用!$P$2:$Q$55,2,0),
"注意サイン",H3253*VLOOKUP(F3253,参照用!$P$2:$Q$55,2,0),
""
)</f>
        <v/>
      </c>
      <c r="K3253" s="20">
        <f t="shared" si="152"/>
        <v>60</v>
      </c>
    </row>
    <row r="3254" spans="1:11" x14ac:dyDescent="0.2">
      <c r="A3254" s="8">
        <f>IF(INDEX(中間シート!B$1:B$149,QUOTIENT(ROW(A3254)-2, 参照用!$J$12) + 3,1)&gt;0,
INDEX(中間シート!B$1:B$149,QUOTIENT(ROW(A3254)-2, 参照用!$J$12) + 3,1),
"")</f>
        <v>46053</v>
      </c>
      <c r="B3254" s="8" t="str">
        <f>IF(INDEX(中間シート!D$1:D$149,QUOTIENT(ROW(B3254)-2, 参照用!$J$12) + 3,1)&gt;0,
INDEX(中間シート!D$1:D$149,QUOTIENT(ROW(B3254)-2, 参照用!$J$12) + 3,1),
"")</f>
        <v>夜</v>
      </c>
      <c r="C3254" s="8" t="str">
        <f>INDEX(中間シート!$A$1:$AZ$149,MATCH(A3254&amp;B3254,中間シート!$A$1:$A$149,0),MATCH(C$1,中間シート!$A$2:$AZ$2,0))</f>
        <v/>
      </c>
      <c r="D3254" s="8" t="str">
        <f>INDEX(中間シート!$A$1:$AZ$149,MATCH($A3254&amp;$B3254,中間シート!$A$1:$A$149,0),MATCH(D$1,中間シート!$A$2:$AZ$2,0))</f>
        <v/>
      </c>
      <c r="E3254" t="str">
        <f>IF(
A3254="","",
VLOOKUP(MOD(ROW(A3254)-2, 参照用!$J$12) + 1,参照用!$N$1:$P$50,2,0)
)</f>
        <v>リカバリー</v>
      </c>
      <c r="F3254" t="str">
        <f xml:space="preserve">
IF(A3254="","",
VLOOKUP(MOD(ROW(A3254)-2, 参照用!$J$12) + 1,参照用!$N$1:$P$50,3,0)
)</f>
        <v>散歩</v>
      </c>
      <c r="G3254">
        <f xml:space="preserve">
IF(A3254="","",
IFERROR(
INDEX(中間シート!$B:$CB,
MATCH(A3254&amp;B3254,中間シート!$A$1:$A$149,0),
MATCH(F3254,中間シート!$B$2:$CB$2,0)
),
"")
)</f>
        <v>0</v>
      </c>
      <c r="H3254">
        <f t="shared" si="150"/>
        <v>0</v>
      </c>
      <c r="I3254" t="str">
        <f t="shared" si="151"/>
        <v/>
      </c>
      <c r="J3254" t="str">
        <f xml:space="preserve">
_xlfn.SWITCH(E3254,
"良好サイン",H3254*VLOOKUP(F3254,参照用!$P$2:$Q$55,2,0),
"注意サイン",H3254*VLOOKUP(F3254,参照用!$P$2:$Q$55,2,0),
""
)</f>
        <v/>
      </c>
      <c r="K3254" s="20">
        <f t="shared" si="152"/>
        <v>60</v>
      </c>
    </row>
    <row r="3255" spans="1:11" x14ac:dyDescent="0.2">
      <c r="A3255" s="8">
        <f>IF(INDEX(中間シート!B$1:B$149,QUOTIENT(ROW(A3255)-2, 参照用!$J$12) + 3,1)&gt;0,
INDEX(中間シート!B$1:B$149,QUOTIENT(ROW(A3255)-2, 参照用!$J$12) + 3,1),
"")</f>
        <v>46053</v>
      </c>
      <c r="B3255" s="8" t="str">
        <f>IF(INDEX(中間シート!D$1:D$149,QUOTIENT(ROW(B3255)-2, 参照用!$J$12) + 3,1)&gt;0,
INDEX(中間シート!D$1:D$149,QUOTIENT(ROW(B3255)-2, 参照用!$J$12) + 3,1),
"")</f>
        <v>夜</v>
      </c>
      <c r="C3255" s="8" t="str">
        <f>INDEX(中間シート!$A$1:$AZ$149,MATCH(A3255&amp;B3255,中間シート!$A$1:$A$149,0),MATCH(C$1,中間シート!$A$2:$AZ$2,0))</f>
        <v/>
      </c>
      <c r="D3255" s="8" t="str">
        <f>INDEX(中間シート!$A$1:$AZ$149,MATCH($A3255&amp;$B3255,中間シート!$A$1:$A$149,0),MATCH(D$1,中間シート!$A$2:$AZ$2,0))</f>
        <v/>
      </c>
      <c r="E3255" t="str">
        <f>IF(
A3255="","",
VLOOKUP(MOD(ROW(A3255)-2, 参照用!$J$12) + 1,参照用!$N$1:$P$50,2,0)
)</f>
        <v>服薬</v>
      </c>
      <c r="F3255" t="str">
        <f xml:space="preserve">
IF(A3255="","",
VLOOKUP(MOD(ROW(A3255)-2, 参照用!$J$12) + 1,参照用!$N$1:$P$50,3,0)
)</f>
        <v>いつもの薬</v>
      </c>
      <c r="G3255">
        <f xml:space="preserve">
IF(A3255="","",
IFERROR(
INDEX(中間シート!$B:$CB,
MATCH(A3255&amp;B3255,中間シート!$A$1:$A$149,0),
MATCH(F3255,中間シート!$B$2:$CB$2,0)
),
"")
)</f>
        <v>0</v>
      </c>
      <c r="H3255">
        <f t="shared" si="150"/>
        <v>0</v>
      </c>
      <c r="I3255" t="str">
        <f t="shared" si="151"/>
        <v/>
      </c>
      <c r="J3255" t="str">
        <f xml:space="preserve">
_xlfn.SWITCH(E3255,
"良好サイン",H3255*VLOOKUP(F3255,参照用!$P$2:$Q$55,2,0),
"注意サイン",H3255*VLOOKUP(F3255,参照用!$P$2:$Q$55,2,0),
""
)</f>
        <v/>
      </c>
      <c r="K3255" s="20">
        <f t="shared" si="152"/>
        <v>60</v>
      </c>
    </row>
    <row r="3256" spans="1:11" x14ac:dyDescent="0.2">
      <c r="A3256" s="8">
        <f>IF(INDEX(中間シート!B$1:B$149,QUOTIENT(ROW(A3256)-2, 参照用!$J$12) + 3,1)&gt;0,
INDEX(中間シート!B$1:B$149,QUOTIENT(ROW(A3256)-2, 参照用!$J$12) + 3,1),
"")</f>
        <v>46053</v>
      </c>
      <c r="B3256" s="8" t="str">
        <f>IF(INDEX(中間シート!D$1:D$149,QUOTIENT(ROW(B3256)-2, 参照用!$J$12) + 3,1)&gt;0,
INDEX(中間シート!D$1:D$149,QUOTIENT(ROW(B3256)-2, 参照用!$J$12) + 3,1),
"")</f>
        <v>夜</v>
      </c>
      <c r="C3256" s="8" t="str">
        <f>INDEX(中間シート!$A$1:$AZ$149,MATCH(A3256&amp;B3256,中間シート!$A$1:$A$149,0),MATCH(C$1,中間シート!$A$2:$AZ$2,0))</f>
        <v/>
      </c>
      <c r="D3256" s="8" t="str">
        <f>INDEX(中間シート!$A$1:$AZ$149,MATCH($A3256&amp;$B3256,中間シート!$A$1:$A$149,0),MATCH(D$1,中間シート!$A$2:$AZ$2,0))</f>
        <v/>
      </c>
      <c r="E3256" t="str">
        <f>IF(
A3256="","",
VLOOKUP(MOD(ROW(A3256)-2, 参照用!$J$12) + 1,参照用!$N$1:$P$50,2,0)
)</f>
        <v>備考</v>
      </c>
      <c r="F3256" t="str">
        <f xml:space="preserve">
IF(A3256="","",
VLOOKUP(MOD(ROW(A3256)-2, 参照用!$J$12) + 1,参照用!$N$1:$P$50,3,0)
)</f>
        <v>コメント</v>
      </c>
      <c r="G3256" t="str">
        <f xml:space="preserve">
IF(A3256="","",
IFERROR(
INDEX(中間シート!$B:$CB,
MATCH(A3256&amp;B3256,中間シート!$A$1:$A$149,0),
MATCH(F3256,中間シート!$B$2:$CB$2,0)
),
"")
)</f>
        <v/>
      </c>
      <c r="H3256" t="str">
        <f t="shared" si="150"/>
        <v/>
      </c>
      <c r="I3256" t="str">
        <f t="shared" si="151"/>
        <v/>
      </c>
      <c r="J3256" t="str">
        <f xml:space="preserve">
_xlfn.SWITCH(E3256,
"良好サイン",H3256*VLOOKUP(F3256,参照用!$P$2:$Q$55,2,0),
"注意サイン",H3256*VLOOKUP(F3256,参照用!$P$2:$Q$55,2,0),
""
)</f>
        <v/>
      </c>
      <c r="K3256" s="20">
        <f t="shared" si="152"/>
        <v>60</v>
      </c>
    </row>
    <row r="3257" spans="1:11" x14ac:dyDescent="0.2">
      <c r="A3257" s="8" t="str">
        <f>IF(INDEX(中間シート!B$1:B$149,QUOTIENT(ROW(A3257)-2, 参照用!$J$12) + 3,1)&gt;0,
INDEX(中間シート!B$1:B$149,QUOTIENT(ROW(A3257)-2, 参照用!$J$12) + 3,1),
"")</f>
        <v/>
      </c>
      <c r="B3257" s="8" t="str">
        <f>IF(INDEX(中間シート!D$1:D$149,QUOTIENT(ROW(B3257)-2, 参照用!$J$12) + 3,1)&gt;0,
INDEX(中間シート!D$1:D$149,QUOTIENT(ROW(B3257)-2, 参照用!$J$12) + 3,1),
"")</f>
        <v/>
      </c>
      <c r="C3257" s="8" t="str">
        <f>INDEX(中間シート!$A$1:$AZ$149,MATCH(A3257&amp;B3257,中間シート!$A$1:$A$149,0),MATCH(C$1,中間シート!$A$2:$AZ$2,0))</f>
        <v/>
      </c>
      <c r="D3257" s="8" t="str">
        <f>INDEX(中間シート!$A$1:$AZ$149,MATCH($A3257&amp;$B3257,中間シート!$A$1:$A$149,0),MATCH(D$1,中間シート!$A$2:$AZ$2,0))</f>
        <v/>
      </c>
      <c r="E3257" t="str">
        <f>IF(
A3257="","",
VLOOKUP(MOD(ROW(A3257)-2, 参照用!$J$12) + 1,参照用!$N$1:$P$50,2,0)
)</f>
        <v/>
      </c>
      <c r="F3257" t="str">
        <f xml:space="preserve">
IF(A3257="","",
VLOOKUP(MOD(ROW(A3257)-2, 参照用!$J$12) + 1,参照用!$N$1:$P$50,3,0)
)</f>
        <v/>
      </c>
      <c r="G3257" t="str">
        <f xml:space="preserve">
IF(A3257="","",
IFERROR(
INDEX(中間シート!$B:$CB,
MATCH(A3257&amp;B3257,中間シート!$A$1:$A$149,0),
MATCH(F3257,中間シート!$B$2:$CB$2,0)
),
"")
)</f>
        <v/>
      </c>
      <c r="H3257" t="str">
        <f t="shared" si="150"/>
        <v/>
      </c>
      <c r="I3257" t="str">
        <f t="shared" si="151"/>
        <v/>
      </c>
      <c r="J3257" t="str">
        <f xml:space="preserve">
_xlfn.SWITCH(E3257,
"良好サイン",H3257*VLOOKUP(F3257,参照用!$P$2:$Q$55,2,0),
"注意サイン",H3257*VLOOKUP(F3257,参照用!$P$2:$Q$55,2,0),
""
)</f>
        <v/>
      </c>
      <c r="K3257" s="20" t="str">
        <f t="shared" si="152"/>
        <v/>
      </c>
    </row>
    <row r="3258" spans="1:11" x14ac:dyDescent="0.2">
      <c r="A3258" s="8" t="str">
        <f>IF(INDEX(中間シート!B$1:B$149,QUOTIENT(ROW(A3258)-2, 参照用!$J$12) + 3,1)&gt;0,
INDEX(中間シート!B$1:B$149,QUOTIENT(ROW(A3258)-2, 参照用!$J$12) + 3,1),
"")</f>
        <v/>
      </c>
      <c r="B3258" s="8" t="str">
        <f>IF(INDEX(中間シート!D$1:D$149,QUOTIENT(ROW(B3258)-2, 参照用!$J$12) + 3,1)&gt;0,
INDEX(中間シート!D$1:D$149,QUOTIENT(ROW(B3258)-2, 参照用!$J$12) + 3,1),
"")</f>
        <v/>
      </c>
      <c r="C3258" s="8" t="str">
        <f>INDEX(中間シート!$A$1:$AZ$149,MATCH(A3258&amp;B3258,中間シート!$A$1:$A$149,0),MATCH(C$1,中間シート!$A$2:$AZ$2,0))</f>
        <v/>
      </c>
      <c r="D3258" s="8" t="str">
        <f>INDEX(中間シート!$A$1:$AZ$149,MATCH($A3258&amp;$B3258,中間シート!$A$1:$A$149,0),MATCH(D$1,中間シート!$A$2:$AZ$2,0))</f>
        <v/>
      </c>
      <c r="E3258" t="str">
        <f>IF(
A3258="","",
VLOOKUP(MOD(ROW(A3258)-2, 参照用!$J$12) + 1,参照用!$N$1:$P$50,2,0)
)</f>
        <v/>
      </c>
      <c r="F3258" t="str">
        <f xml:space="preserve">
IF(A3258="","",
VLOOKUP(MOD(ROW(A3258)-2, 参照用!$J$12) + 1,参照用!$N$1:$P$50,3,0)
)</f>
        <v/>
      </c>
      <c r="G3258" t="str">
        <f xml:space="preserve">
IF(A3258="","",
IFERROR(
INDEX(中間シート!$B:$CB,
MATCH(A3258&amp;B3258,中間シート!$A$1:$A$149,0),
MATCH(F3258,中間シート!$B$2:$CB$2,0)
),
"")
)</f>
        <v/>
      </c>
      <c r="H3258" t="str">
        <f t="shared" si="150"/>
        <v/>
      </c>
      <c r="I3258" t="str">
        <f t="shared" si="151"/>
        <v/>
      </c>
      <c r="J3258" t="str">
        <f xml:space="preserve">
_xlfn.SWITCH(E3258,
"良好サイン",H3258*VLOOKUP(F3258,参照用!$P$2:$Q$55,2,0),
"注意サイン",H3258*VLOOKUP(F3258,参照用!$P$2:$Q$55,2,0),
""
)</f>
        <v/>
      </c>
      <c r="K3258" s="20" t="str">
        <f t="shared" si="152"/>
        <v/>
      </c>
    </row>
    <row r="3259" spans="1:11" x14ac:dyDescent="0.2">
      <c r="A3259" s="8" t="str">
        <f>IF(INDEX(中間シート!B$1:B$149,QUOTIENT(ROW(A3259)-2, 参照用!$J$12) + 3,1)&gt;0,
INDEX(中間シート!B$1:B$149,QUOTIENT(ROW(A3259)-2, 参照用!$J$12) + 3,1),
"")</f>
        <v/>
      </c>
      <c r="B3259" s="8" t="str">
        <f>IF(INDEX(中間シート!D$1:D$149,QUOTIENT(ROW(B3259)-2, 参照用!$J$12) + 3,1)&gt;0,
INDEX(中間シート!D$1:D$149,QUOTIENT(ROW(B3259)-2, 参照用!$J$12) + 3,1),
"")</f>
        <v/>
      </c>
      <c r="C3259" s="8" t="str">
        <f>INDEX(中間シート!$A$1:$AZ$149,MATCH(A3259&amp;B3259,中間シート!$A$1:$A$149,0),MATCH(C$1,中間シート!$A$2:$AZ$2,0))</f>
        <v/>
      </c>
      <c r="D3259" s="8" t="str">
        <f>INDEX(中間シート!$A$1:$AZ$149,MATCH($A3259&amp;$B3259,中間シート!$A$1:$A$149,0),MATCH(D$1,中間シート!$A$2:$AZ$2,0))</f>
        <v/>
      </c>
      <c r="E3259" t="str">
        <f>IF(
A3259="","",
VLOOKUP(MOD(ROW(A3259)-2, 参照用!$J$12) + 1,参照用!$N$1:$P$50,2,0)
)</f>
        <v/>
      </c>
      <c r="F3259" t="str">
        <f xml:space="preserve">
IF(A3259="","",
VLOOKUP(MOD(ROW(A3259)-2, 参照用!$J$12) + 1,参照用!$N$1:$P$50,3,0)
)</f>
        <v/>
      </c>
      <c r="G3259" t="str">
        <f xml:space="preserve">
IF(A3259="","",
IFERROR(
INDEX(中間シート!$B:$CB,
MATCH(A3259&amp;B3259,中間シート!$A$1:$A$149,0),
MATCH(F3259,中間シート!$B$2:$CB$2,0)
),
"")
)</f>
        <v/>
      </c>
      <c r="H3259" t="str">
        <f t="shared" si="150"/>
        <v/>
      </c>
      <c r="I3259" t="str">
        <f t="shared" si="151"/>
        <v/>
      </c>
      <c r="J3259" t="str">
        <f xml:space="preserve">
_xlfn.SWITCH(E3259,
"良好サイン",H3259*VLOOKUP(F3259,参照用!$P$2:$Q$55,2,0),
"注意サイン",H3259*VLOOKUP(F3259,参照用!$P$2:$Q$55,2,0),
""
)</f>
        <v/>
      </c>
      <c r="K3259" s="20" t="str">
        <f t="shared" si="152"/>
        <v/>
      </c>
    </row>
    <row r="3260" spans="1:11" x14ac:dyDescent="0.2">
      <c r="A3260" s="8" t="str">
        <f>IF(INDEX(中間シート!B$1:B$149,QUOTIENT(ROW(A3260)-2, 参照用!$J$12) + 3,1)&gt;0,
INDEX(中間シート!B$1:B$149,QUOTIENT(ROW(A3260)-2, 参照用!$J$12) + 3,1),
"")</f>
        <v/>
      </c>
      <c r="B3260" s="8" t="str">
        <f>IF(INDEX(中間シート!D$1:D$149,QUOTIENT(ROW(B3260)-2, 参照用!$J$12) + 3,1)&gt;0,
INDEX(中間シート!D$1:D$149,QUOTIENT(ROW(B3260)-2, 参照用!$J$12) + 3,1),
"")</f>
        <v/>
      </c>
      <c r="C3260" s="8" t="str">
        <f>INDEX(中間シート!$A$1:$AZ$149,MATCH(A3260&amp;B3260,中間シート!$A$1:$A$149,0),MATCH(C$1,中間シート!$A$2:$AZ$2,0))</f>
        <v/>
      </c>
      <c r="D3260" s="8" t="str">
        <f>INDEX(中間シート!$A$1:$AZ$149,MATCH($A3260&amp;$B3260,中間シート!$A$1:$A$149,0),MATCH(D$1,中間シート!$A$2:$AZ$2,0))</f>
        <v/>
      </c>
      <c r="E3260" t="str">
        <f>IF(
A3260="","",
VLOOKUP(MOD(ROW(A3260)-2, 参照用!$J$12) + 1,参照用!$N$1:$P$50,2,0)
)</f>
        <v/>
      </c>
      <c r="F3260" t="str">
        <f xml:space="preserve">
IF(A3260="","",
VLOOKUP(MOD(ROW(A3260)-2, 参照用!$J$12) + 1,参照用!$N$1:$P$50,3,0)
)</f>
        <v/>
      </c>
      <c r="G3260" t="str">
        <f xml:space="preserve">
IF(A3260="","",
IFERROR(
INDEX(中間シート!$B:$CB,
MATCH(A3260&amp;B3260,中間シート!$A$1:$A$149,0),
MATCH(F3260,中間シート!$B$2:$CB$2,0)
),
"")
)</f>
        <v/>
      </c>
      <c r="H3260" t="str">
        <f t="shared" si="150"/>
        <v/>
      </c>
      <c r="I3260" t="str">
        <f t="shared" si="151"/>
        <v/>
      </c>
      <c r="J3260" t="str">
        <f xml:space="preserve">
_xlfn.SWITCH(E3260,
"良好サイン",H3260*VLOOKUP(F3260,参照用!$P$2:$Q$55,2,0),
"注意サイン",H3260*VLOOKUP(F3260,参照用!$P$2:$Q$55,2,0),
""
)</f>
        <v/>
      </c>
      <c r="K3260" s="20" t="str">
        <f t="shared" si="152"/>
        <v/>
      </c>
    </row>
    <row r="3261" spans="1:11" x14ac:dyDescent="0.2">
      <c r="A3261" s="8" t="str">
        <f>IF(INDEX(中間シート!B$1:B$149,QUOTIENT(ROW(A3261)-2, 参照用!$J$12) + 3,1)&gt;0,
INDEX(中間シート!B$1:B$149,QUOTIENT(ROW(A3261)-2, 参照用!$J$12) + 3,1),
"")</f>
        <v/>
      </c>
      <c r="B3261" s="8" t="str">
        <f>IF(INDEX(中間シート!D$1:D$149,QUOTIENT(ROW(B3261)-2, 参照用!$J$12) + 3,1)&gt;0,
INDEX(中間シート!D$1:D$149,QUOTIENT(ROW(B3261)-2, 参照用!$J$12) + 3,1),
"")</f>
        <v/>
      </c>
      <c r="C3261" s="8" t="str">
        <f>INDEX(中間シート!$A$1:$AZ$149,MATCH(A3261&amp;B3261,中間シート!$A$1:$A$149,0),MATCH(C$1,中間シート!$A$2:$AZ$2,0))</f>
        <v/>
      </c>
      <c r="D3261" s="8" t="str">
        <f>INDEX(中間シート!$A$1:$AZ$149,MATCH($A3261&amp;$B3261,中間シート!$A$1:$A$149,0),MATCH(D$1,中間シート!$A$2:$AZ$2,0))</f>
        <v/>
      </c>
      <c r="E3261" t="str">
        <f>IF(
A3261="","",
VLOOKUP(MOD(ROW(A3261)-2, 参照用!$J$12) + 1,参照用!$N$1:$P$50,2,0)
)</f>
        <v/>
      </c>
      <c r="F3261" t="str">
        <f xml:space="preserve">
IF(A3261="","",
VLOOKUP(MOD(ROW(A3261)-2, 参照用!$J$12) + 1,参照用!$N$1:$P$50,3,0)
)</f>
        <v/>
      </c>
      <c r="G3261" t="str">
        <f xml:space="preserve">
IF(A3261="","",
IFERROR(
INDEX(中間シート!$B:$CB,
MATCH(A3261&amp;B3261,中間シート!$A$1:$A$149,0),
MATCH(F3261,中間シート!$B$2:$CB$2,0)
),
"")
)</f>
        <v/>
      </c>
      <c r="H3261" t="str">
        <f t="shared" si="150"/>
        <v/>
      </c>
      <c r="I3261" t="str">
        <f t="shared" si="151"/>
        <v/>
      </c>
      <c r="J3261" t="str">
        <f xml:space="preserve">
_xlfn.SWITCH(E3261,
"良好サイン",H3261*VLOOKUP(F3261,参照用!$P$2:$Q$55,2,0),
"注意サイン",H3261*VLOOKUP(F3261,参照用!$P$2:$Q$55,2,0),
""
)</f>
        <v/>
      </c>
      <c r="K3261" s="20" t="str">
        <f t="shared" si="152"/>
        <v/>
      </c>
    </row>
    <row r="3262" spans="1:11" x14ac:dyDescent="0.2">
      <c r="A3262" s="8" t="str">
        <f>IF(INDEX(中間シート!B$1:B$149,QUOTIENT(ROW(A3262)-2, 参照用!$J$12) + 3,1)&gt;0,
INDEX(中間シート!B$1:B$149,QUOTIENT(ROW(A3262)-2, 参照用!$J$12) + 3,1),
"")</f>
        <v/>
      </c>
      <c r="B3262" s="8" t="str">
        <f>IF(INDEX(中間シート!D$1:D$149,QUOTIENT(ROW(B3262)-2, 参照用!$J$12) + 3,1)&gt;0,
INDEX(中間シート!D$1:D$149,QUOTIENT(ROW(B3262)-2, 参照用!$J$12) + 3,1),
"")</f>
        <v/>
      </c>
      <c r="C3262" s="8" t="str">
        <f>INDEX(中間シート!$A$1:$AZ$149,MATCH(A3262&amp;B3262,中間シート!$A$1:$A$149,0),MATCH(C$1,中間シート!$A$2:$AZ$2,0))</f>
        <v/>
      </c>
      <c r="D3262" s="8" t="str">
        <f>INDEX(中間シート!$A$1:$AZ$149,MATCH($A3262&amp;$B3262,中間シート!$A$1:$A$149,0),MATCH(D$1,中間シート!$A$2:$AZ$2,0))</f>
        <v/>
      </c>
      <c r="E3262" t="str">
        <f>IF(
A3262="","",
VLOOKUP(MOD(ROW(A3262)-2, 参照用!$J$12) + 1,参照用!$N$1:$P$50,2,0)
)</f>
        <v/>
      </c>
      <c r="F3262" t="str">
        <f xml:space="preserve">
IF(A3262="","",
VLOOKUP(MOD(ROW(A3262)-2, 参照用!$J$12) + 1,参照用!$N$1:$P$50,3,0)
)</f>
        <v/>
      </c>
      <c r="G3262" t="str">
        <f xml:space="preserve">
IF(A3262="","",
IFERROR(
INDEX(中間シート!$B:$CB,
MATCH(A3262&amp;B3262,中間シート!$A$1:$A$149,0),
MATCH(F3262,中間シート!$B$2:$CB$2,0)
),
"")
)</f>
        <v/>
      </c>
      <c r="H3262" t="str">
        <f t="shared" si="150"/>
        <v/>
      </c>
      <c r="I3262" t="str">
        <f t="shared" si="151"/>
        <v/>
      </c>
      <c r="J3262" t="str">
        <f xml:space="preserve">
_xlfn.SWITCH(E3262,
"良好サイン",H3262*VLOOKUP(F3262,参照用!$P$2:$Q$55,2,0),
"注意サイン",H3262*VLOOKUP(F3262,参照用!$P$2:$Q$55,2,0),
""
)</f>
        <v/>
      </c>
      <c r="K3262" s="20" t="str">
        <f t="shared" si="152"/>
        <v/>
      </c>
    </row>
    <row r="3263" spans="1:11" x14ac:dyDescent="0.2">
      <c r="A3263" s="8" t="str">
        <f>IF(INDEX(中間シート!B$1:B$149,QUOTIENT(ROW(A3263)-2, 参照用!$J$12) + 3,1)&gt;0,
INDEX(中間シート!B$1:B$149,QUOTIENT(ROW(A3263)-2, 参照用!$J$12) + 3,1),
"")</f>
        <v/>
      </c>
      <c r="B3263" s="8" t="str">
        <f>IF(INDEX(中間シート!D$1:D$149,QUOTIENT(ROW(B3263)-2, 参照用!$J$12) + 3,1)&gt;0,
INDEX(中間シート!D$1:D$149,QUOTIENT(ROW(B3263)-2, 参照用!$J$12) + 3,1),
"")</f>
        <v/>
      </c>
      <c r="C3263" s="8" t="str">
        <f>INDEX(中間シート!$A$1:$AZ$149,MATCH(A3263&amp;B3263,中間シート!$A$1:$A$149,0),MATCH(C$1,中間シート!$A$2:$AZ$2,0))</f>
        <v/>
      </c>
      <c r="D3263" s="8" t="str">
        <f>INDEX(中間シート!$A$1:$AZ$149,MATCH($A3263&amp;$B3263,中間シート!$A$1:$A$149,0),MATCH(D$1,中間シート!$A$2:$AZ$2,0))</f>
        <v/>
      </c>
      <c r="E3263" t="str">
        <f>IF(
A3263="","",
VLOOKUP(MOD(ROW(A3263)-2, 参照用!$J$12) + 1,参照用!$N$1:$P$50,2,0)
)</f>
        <v/>
      </c>
      <c r="F3263" t="str">
        <f xml:space="preserve">
IF(A3263="","",
VLOOKUP(MOD(ROW(A3263)-2, 参照用!$J$12) + 1,参照用!$N$1:$P$50,3,0)
)</f>
        <v/>
      </c>
      <c r="G3263" t="str">
        <f xml:space="preserve">
IF(A3263="","",
IFERROR(
INDEX(中間シート!$B:$CB,
MATCH(A3263&amp;B3263,中間シート!$A$1:$A$149,0),
MATCH(F3263,中間シート!$B$2:$CB$2,0)
),
"")
)</f>
        <v/>
      </c>
      <c r="H3263" t="str">
        <f t="shared" si="150"/>
        <v/>
      </c>
      <c r="I3263" t="str">
        <f t="shared" si="151"/>
        <v/>
      </c>
      <c r="J3263" t="str">
        <f xml:space="preserve">
_xlfn.SWITCH(E3263,
"良好サイン",H3263*VLOOKUP(F3263,参照用!$P$2:$Q$55,2,0),
"注意サイン",H3263*VLOOKUP(F3263,参照用!$P$2:$Q$55,2,0),
""
)</f>
        <v/>
      </c>
      <c r="K3263" s="20" t="str">
        <f t="shared" si="152"/>
        <v/>
      </c>
    </row>
    <row r="3264" spans="1:11" x14ac:dyDescent="0.2">
      <c r="A3264" s="8" t="str">
        <f>IF(INDEX(中間シート!B$1:B$149,QUOTIENT(ROW(A3264)-2, 参照用!$J$12) + 3,1)&gt;0,
INDEX(中間シート!B$1:B$149,QUOTIENT(ROW(A3264)-2, 参照用!$J$12) + 3,1),
"")</f>
        <v/>
      </c>
      <c r="B3264" s="8" t="str">
        <f>IF(INDEX(中間シート!D$1:D$149,QUOTIENT(ROW(B3264)-2, 参照用!$J$12) + 3,1)&gt;0,
INDEX(中間シート!D$1:D$149,QUOTIENT(ROW(B3264)-2, 参照用!$J$12) + 3,1),
"")</f>
        <v/>
      </c>
      <c r="C3264" s="8" t="str">
        <f>INDEX(中間シート!$A$1:$AZ$149,MATCH(A3264&amp;B3264,中間シート!$A$1:$A$149,0),MATCH(C$1,中間シート!$A$2:$AZ$2,0))</f>
        <v/>
      </c>
      <c r="D3264" s="8" t="str">
        <f>INDEX(中間シート!$A$1:$AZ$149,MATCH($A3264&amp;$B3264,中間シート!$A$1:$A$149,0),MATCH(D$1,中間シート!$A$2:$AZ$2,0))</f>
        <v/>
      </c>
      <c r="E3264" t="str">
        <f>IF(
A3264="","",
VLOOKUP(MOD(ROW(A3264)-2, 参照用!$J$12) + 1,参照用!$N$1:$P$50,2,0)
)</f>
        <v/>
      </c>
      <c r="F3264" t="str">
        <f xml:space="preserve">
IF(A3264="","",
VLOOKUP(MOD(ROW(A3264)-2, 参照用!$J$12) + 1,参照用!$N$1:$P$50,3,0)
)</f>
        <v/>
      </c>
      <c r="G3264" t="str">
        <f xml:space="preserve">
IF(A3264="","",
IFERROR(
INDEX(中間シート!$B:$CB,
MATCH(A3264&amp;B3264,中間シート!$A$1:$A$149,0),
MATCH(F3264,中間シート!$B$2:$CB$2,0)
),
"")
)</f>
        <v/>
      </c>
      <c r="H3264" t="str">
        <f t="shared" si="150"/>
        <v/>
      </c>
      <c r="I3264" t="str">
        <f t="shared" si="151"/>
        <v/>
      </c>
      <c r="J3264" t="str">
        <f xml:space="preserve">
_xlfn.SWITCH(E3264,
"良好サイン",H3264*VLOOKUP(F3264,参照用!$P$2:$Q$55,2,0),
"注意サイン",H3264*VLOOKUP(F3264,参照用!$P$2:$Q$55,2,0),
""
)</f>
        <v/>
      </c>
      <c r="K3264" s="20" t="str">
        <f t="shared" si="152"/>
        <v/>
      </c>
    </row>
    <row r="3265" spans="1:11" x14ac:dyDescent="0.2">
      <c r="A3265" s="8" t="str">
        <f>IF(INDEX(中間シート!B$1:B$149,QUOTIENT(ROW(A3265)-2, 参照用!$J$12) + 3,1)&gt;0,
INDEX(中間シート!B$1:B$149,QUOTIENT(ROW(A3265)-2, 参照用!$J$12) + 3,1),
"")</f>
        <v/>
      </c>
      <c r="B3265" s="8" t="str">
        <f>IF(INDEX(中間シート!D$1:D$149,QUOTIENT(ROW(B3265)-2, 参照用!$J$12) + 3,1)&gt;0,
INDEX(中間シート!D$1:D$149,QUOTIENT(ROW(B3265)-2, 参照用!$J$12) + 3,1),
"")</f>
        <v/>
      </c>
      <c r="C3265" s="8" t="str">
        <f>INDEX(中間シート!$A$1:$AZ$149,MATCH(A3265&amp;B3265,中間シート!$A$1:$A$149,0),MATCH(C$1,中間シート!$A$2:$AZ$2,0))</f>
        <v/>
      </c>
      <c r="D3265" s="8" t="str">
        <f>INDEX(中間シート!$A$1:$AZ$149,MATCH($A3265&amp;$B3265,中間シート!$A$1:$A$149,0),MATCH(D$1,中間シート!$A$2:$AZ$2,0))</f>
        <v/>
      </c>
      <c r="E3265" t="str">
        <f>IF(
A3265="","",
VLOOKUP(MOD(ROW(A3265)-2, 参照用!$J$12) + 1,参照用!$N$1:$P$50,2,0)
)</f>
        <v/>
      </c>
      <c r="F3265" t="str">
        <f xml:space="preserve">
IF(A3265="","",
VLOOKUP(MOD(ROW(A3265)-2, 参照用!$J$12) + 1,参照用!$N$1:$P$50,3,0)
)</f>
        <v/>
      </c>
      <c r="G3265" t="str">
        <f xml:space="preserve">
IF(A3265="","",
IFERROR(
INDEX(中間シート!$B:$CB,
MATCH(A3265&amp;B3265,中間シート!$A$1:$A$149,0),
MATCH(F3265,中間シート!$B$2:$CB$2,0)
),
"")
)</f>
        <v/>
      </c>
      <c r="H3265" t="str">
        <f t="shared" si="150"/>
        <v/>
      </c>
      <c r="I3265" t="str">
        <f t="shared" si="151"/>
        <v/>
      </c>
      <c r="J3265" t="str">
        <f xml:space="preserve">
_xlfn.SWITCH(E3265,
"良好サイン",H3265*VLOOKUP(F3265,参照用!$P$2:$Q$55,2,0),
"注意サイン",H3265*VLOOKUP(F3265,参照用!$P$2:$Q$55,2,0),
""
)</f>
        <v/>
      </c>
      <c r="K3265" s="20" t="str">
        <f t="shared" si="152"/>
        <v/>
      </c>
    </row>
    <row r="3266" spans="1:11" x14ac:dyDescent="0.2">
      <c r="A3266" s="8" t="str">
        <f>IF(INDEX(中間シート!B$1:B$149,QUOTIENT(ROW(A3266)-2, 参照用!$J$12) + 3,1)&gt;0,
INDEX(中間シート!B$1:B$149,QUOTIENT(ROW(A3266)-2, 参照用!$J$12) + 3,1),
"")</f>
        <v/>
      </c>
      <c r="B3266" s="8" t="str">
        <f>IF(INDEX(中間シート!D$1:D$149,QUOTIENT(ROW(B3266)-2, 参照用!$J$12) + 3,1)&gt;0,
INDEX(中間シート!D$1:D$149,QUOTIENT(ROW(B3266)-2, 参照用!$J$12) + 3,1),
"")</f>
        <v/>
      </c>
      <c r="C3266" s="8" t="str">
        <f>INDEX(中間シート!$A$1:$AZ$149,MATCH(A3266&amp;B3266,中間シート!$A$1:$A$149,0),MATCH(C$1,中間シート!$A$2:$AZ$2,0))</f>
        <v/>
      </c>
      <c r="D3266" s="8" t="str">
        <f>INDEX(中間シート!$A$1:$AZ$149,MATCH($A3266&amp;$B3266,中間シート!$A$1:$A$149,0),MATCH(D$1,中間シート!$A$2:$AZ$2,0))</f>
        <v/>
      </c>
      <c r="E3266" t="str">
        <f>IF(
A3266="","",
VLOOKUP(MOD(ROW(A3266)-2, 参照用!$J$12) + 1,参照用!$N$1:$P$50,2,0)
)</f>
        <v/>
      </c>
      <c r="F3266" t="str">
        <f xml:space="preserve">
IF(A3266="","",
VLOOKUP(MOD(ROW(A3266)-2, 参照用!$J$12) + 1,参照用!$N$1:$P$50,3,0)
)</f>
        <v/>
      </c>
      <c r="G3266" t="str">
        <f xml:space="preserve">
IF(A3266="","",
IFERROR(
INDEX(中間シート!$B:$CB,
MATCH(A3266&amp;B3266,中間シート!$A$1:$A$149,0),
MATCH(F3266,中間シート!$B$2:$CB$2,0)
),
"")
)</f>
        <v/>
      </c>
      <c r="H3266" t="str">
        <f t="shared" si="150"/>
        <v/>
      </c>
      <c r="I3266" t="str">
        <f t="shared" si="151"/>
        <v/>
      </c>
      <c r="J3266" t="str">
        <f xml:space="preserve">
_xlfn.SWITCH(E3266,
"良好サイン",H3266*VLOOKUP(F3266,参照用!$P$2:$Q$55,2,0),
"注意サイン",H3266*VLOOKUP(F3266,参照用!$P$2:$Q$55,2,0),
""
)</f>
        <v/>
      </c>
      <c r="K3266" s="20" t="str">
        <f t="shared" si="152"/>
        <v/>
      </c>
    </row>
    <row r="3267" spans="1:11" x14ac:dyDescent="0.2">
      <c r="A3267" s="8" t="str">
        <f>IF(INDEX(中間シート!B$1:B$149,QUOTIENT(ROW(A3267)-2, 参照用!$J$12) + 3,1)&gt;0,
INDEX(中間シート!B$1:B$149,QUOTIENT(ROW(A3267)-2, 参照用!$J$12) + 3,1),
"")</f>
        <v/>
      </c>
      <c r="B3267" s="8" t="str">
        <f>IF(INDEX(中間シート!D$1:D$149,QUOTIENT(ROW(B3267)-2, 参照用!$J$12) + 3,1)&gt;0,
INDEX(中間シート!D$1:D$149,QUOTIENT(ROW(B3267)-2, 参照用!$J$12) + 3,1),
"")</f>
        <v/>
      </c>
      <c r="C3267" s="8" t="str">
        <f>INDEX(中間シート!$A$1:$AZ$149,MATCH(A3267&amp;B3267,中間シート!$A$1:$A$149,0),MATCH(C$1,中間シート!$A$2:$AZ$2,0))</f>
        <v/>
      </c>
      <c r="D3267" s="8" t="str">
        <f>INDEX(中間シート!$A$1:$AZ$149,MATCH($A3267&amp;$B3267,中間シート!$A$1:$A$149,0),MATCH(D$1,中間シート!$A$2:$AZ$2,0))</f>
        <v/>
      </c>
      <c r="E3267" t="str">
        <f>IF(
A3267="","",
VLOOKUP(MOD(ROW(A3267)-2, 参照用!$J$12) + 1,参照用!$N$1:$P$50,2,0)
)</f>
        <v/>
      </c>
      <c r="F3267" t="str">
        <f xml:space="preserve">
IF(A3267="","",
VLOOKUP(MOD(ROW(A3267)-2, 参照用!$J$12) + 1,参照用!$N$1:$P$50,3,0)
)</f>
        <v/>
      </c>
      <c r="G3267" t="str">
        <f xml:space="preserve">
IF(A3267="","",
IFERROR(
INDEX(中間シート!$B:$CB,
MATCH(A3267&amp;B3267,中間シート!$A$1:$A$149,0),
MATCH(F3267,中間シート!$B$2:$CB$2,0)
),
"")
)</f>
        <v/>
      </c>
      <c r="H3267" t="str">
        <f t="shared" ref="H3267:H3330" si="153">IFERROR(IF(VALUE(G3267)&gt;100,"",VALUE(G3267)),"")</f>
        <v/>
      </c>
      <c r="I3267" t="str">
        <f t="shared" ref="I3267:I3330" si="154">IF(H3267="",G3267,"")</f>
        <v/>
      </c>
      <c r="J3267" t="str">
        <f xml:space="preserve">
_xlfn.SWITCH(E3267,
"良好サイン",H3267*VLOOKUP(F3267,参照用!$P$2:$Q$55,2,0),
"注意サイン",H3267*VLOOKUP(F3267,参照用!$P$2:$Q$55,2,0),
""
)</f>
        <v/>
      </c>
      <c r="K3267" s="20" t="str">
        <f t="shared" ref="K3267:K3330" si="155">IFERROR(IF(A3267="","",(60+SUMIFS($J$1:$J$3999,$A$1:$A$3999,A3267,$B$1:$B$3999,B3267)))
/
(1+SUMIFS(H:H,A:A,A3267,B:B,B3267,E:E,"悪化サイン")),"")</f>
        <v/>
      </c>
    </row>
    <row r="3268" spans="1:11" x14ac:dyDescent="0.2">
      <c r="A3268" s="8" t="str">
        <f>IF(INDEX(中間シート!B$1:B$149,QUOTIENT(ROW(A3268)-2, 参照用!$J$12) + 3,1)&gt;0,
INDEX(中間シート!B$1:B$149,QUOTIENT(ROW(A3268)-2, 参照用!$J$12) + 3,1),
"")</f>
        <v/>
      </c>
      <c r="B3268" s="8" t="str">
        <f>IF(INDEX(中間シート!D$1:D$149,QUOTIENT(ROW(B3268)-2, 参照用!$J$12) + 3,1)&gt;0,
INDEX(中間シート!D$1:D$149,QUOTIENT(ROW(B3268)-2, 参照用!$J$12) + 3,1),
"")</f>
        <v/>
      </c>
      <c r="C3268" s="8" t="str">
        <f>INDEX(中間シート!$A$1:$AZ$149,MATCH(A3268&amp;B3268,中間シート!$A$1:$A$149,0),MATCH(C$1,中間シート!$A$2:$AZ$2,0))</f>
        <v/>
      </c>
      <c r="D3268" s="8" t="str">
        <f>INDEX(中間シート!$A$1:$AZ$149,MATCH($A3268&amp;$B3268,中間シート!$A$1:$A$149,0),MATCH(D$1,中間シート!$A$2:$AZ$2,0))</f>
        <v/>
      </c>
      <c r="E3268" t="str">
        <f>IF(
A3268="","",
VLOOKUP(MOD(ROW(A3268)-2, 参照用!$J$12) + 1,参照用!$N$1:$P$50,2,0)
)</f>
        <v/>
      </c>
      <c r="F3268" t="str">
        <f xml:space="preserve">
IF(A3268="","",
VLOOKUP(MOD(ROW(A3268)-2, 参照用!$J$12) + 1,参照用!$N$1:$P$50,3,0)
)</f>
        <v/>
      </c>
      <c r="G3268" t="str">
        <f xml:space="preserve">
IF(A3268="","",
IFERROR(
INDEX(中間シート!$B:$CB,
MATCH(A3268&amp;B3268,中間シート!$A$1:$A$149,0),
MATCH(F3268,中間シート!$B$2:$CB$2,0)
),
"")
)</f>
        <v/>
      </c>
      <c r="H3268" t="str">
        <f t="shared" si="153"/>
        <v/>
      </c>
      <c r="I3268" t="str">
        <f t="shared" si="154"/>
        <v/>
      </c>
      <c r="J3268" t="str">
        <f xml:space="preserve">
_xlfn.SWITCH(E3268,
"良好サイン",H3268*VLOOKUP(F3268,参照用!$P$2:$Q$55,2,0),
"注意サイン",H3268*VLOOKUP(F3268,参照用!$P$2:$Q$55,2,0),
""
)</f>
        <v/>
      </c>
      <c r="K3268" s="20" t="str">
        <f t="shared" si="155"/>
        <v/>
      </c>
    </row>
    <row r="3269" spans="1:11" x14ac:dyDescent="0.2">
      <c r="A3269" s="8" t="str">
        <f>IF(INDEX(中間シート!B$1:B$149,QUOTIENT(ROW(A3269)-2, 参照用!$J$12) + 3,1)&gt;0,
INDEX(中間シート!B$1:B$149,QUOTIENT(ROW(A3269)-2, 参照用!$J$12) + 3,1),
"")</f>
        <v/>
      </c>
      <c r="B3269" s="8" t="str">
        <f>IF(INDEX(中間シート!D$1:D$149,QUOTIENT(ROW(B3269)-2, 参照用!$J$12) + 3,1)&gt;0,
INDEX(中間シート!D$1:D$149,QUOTIENT(ROW(B3269)-2, 参照用!$J$12) + 3,1),
"")</f>
        <v/>
      </c>
      <c r="C3269" s="8" t="str">
        <f>INDEX(中間シート!$A$1:$AZ$149,MATCH(A3269&amp;B3269,中間シート!$A$1:$A$149,0),MATCH(C$1,中間シート!$A$2:$AZ$2,0))</f>
        <v/>
      </c>
      <c r="D3269" s="8" t="str">
        <f>INDEX(中間シート!$A$1:$AZ$149,MATCH($A3269&amp;$B3269,中間シート!$A$1:$A$149,0),MATCH(D$1,中間シート!$A$2:$AZ$2,0))</f>
        <v/>
      </c>
      <c r="E3269" t="str">
        <f>IF(
A3269="","",
VLOOKUP(MOD(ROW(A3269)-2, 参照用!$J$12) + 1,参照用!$N$1:$P$50,2,0)
)</f>
        <v/>
      </c>
      <c r="F3269" t="str">
        <f xml:space="preserve">
IF(A3269="","",
VLOOKUP(MOD(ROW(A3269)-2, 参照用!$J$12) + 1,参照用!$N$1:$P$50,3,0)
)</f>
        <v/>
      </c>
      <c r="G3269" t="str">
        <f xml:space="preserve">
IF(A3269="","",
IFERROR(
INDEX(中間シート!$B:$CB,
MATCH(A3269&amp;B3269,中間シート!$A$1:$A$149,0),
MATCH(F3269,中間シート!$B$2:$CB$2,0)
),
"")
)</f>
        <v/>
      </c>
      <c r="H3269" t="str">
        <f t="shared" si="153"/>
        <v/>
      </c>
      <c r="I3269" t="str">
        <f t="shared" si="154"/>
        <v/>
      </c>
      <c r="J3269" t="str">
        <f xml:space="preserve">
_xlfn.SWITCH(E3269,
"良好サイン",H3269*VLOOKUP(F3269,参照用!$P$2:$Q$55,2,0),
"注意サイン",H3269*VLOOKUP(F3269,参照用!$P$2:$Q$55,2,0),
""
)</f>
        <v/>
      </c>
      <c r="K3269" s="20" t="str">
        <f t="shared" si="155"/>
        <v/>
      </c>
    </row>
    <row r="3270" spans="1:11" x14ac:dyDescent="0.2">
      <c r="A3270" s="8" t="str">
        <f>IF(INDEX(中間シート!B$1:B$149,QUOTIENT(ROW(A3270)-2, 参照用!$J$12) + 3,1)&gt;0,
INDEX(中間シート!B$1:B$149,QUOTIENT(ROW(A3270)-2, 参照用!$J$12) + 3,1),
"")</f>
        <v/>
      </c>
      <c r="B3270" s="8" t="str">
        <f>IF(INDEX(中間シート!D$1:D$149,QUOTIENT(ROW(B3270)-2, 参照用!$J$12) + 3,1)&gt;0,
INDEX(中間シート!D$1:D$149,QUOTIENT(ROW(B3270)-2, 参照用!$J$12) + 3,1),
"")</f>
        <v/>
      </c>
      <c r="C3270" s="8" t="str">
        <f>INDEX(中間シート!$A$1:$AZ$149,MATCH(A3270&amp;B3270,中間シート!$A$1:$A$149,0),MATCH(C$1,中間シート!$A$2:$AZ$2,0))</f>
        <v/>
      </c>
      <c r="D3270" s="8" t="str">
        <f>INDEX(中間シート!$A$1:$AZ$149,MATCH($A3270&amp;$B3270,中間シート!$A$1:$A$149,0),MATCH(D$1,中間シート!$A$2:$AZ$2,0))</f>
        <v/>
      </c>
      <c r="E3270" t="str">
        <f>IF(
A3270="","",
VLOOKUP(MOD(ROW(A3270)-2, 参照用!$J$12) + 1,参照用!$N$1:$P$50,2,0)
)</f>
        <v/>
      </c>
      <c r="F3270" t="str">
        <f xml:space="preserve">
IF(A3270="","",
VLOOKUP(MOD(ROW(A3270)-2, 参照用!$J$12) + 1,参照用!$N$1:$P$50,3,0)
)</f>
        <v/>
      </c>
      <c r="G3270" t="str">
        <f xml:space="preserve">
IF(A3270="","",
IFERROR(
INDEX(中間シート!$B:$CB,
MATCH(A3270&amp;B3270,中間シート!$A$1:$A$149,0),
MATCH(F3270,中間シート!$B$2:$CB$2,0)
),
"")
)</f>
        <v/>
      </c>
      <c r="H3270" t="str">
        <f t="shared" si="153"/>
        <v/>
      </c>
      <c r="I3270" t="str">
        <f t="shared" si="154"/>
        <v/>
      </c>
      <c r="J3270" t="str">
        <f xml:space="preserve">
_xlfn.SWITCH(E3270,
"良好サイン",H3270*VLOOKUP(F3270,参照用!$P$2:$Q$55,2,0),
"注意サイン",H3270*VLOOKUP(F3270,参照用!$P$2:$Q$55,2,0),
""
)</f>
        <v/>
      </c>
      <c r="K3270" s="20" t="str">
        <f t="shared" si="155"/>
        <v/>
      </c>
    </row>
    <row r="3271" spans="1:11" x14ac:dyDescent="0.2">
      <c r="A3271" s="8" t="str">
        <f>IF(INDEX(中間シート!B$1:B$149,QUOTIENT(ROW(A3271)-2, 参照用!$J$12) + 3,1)&gt;0,
INDEX(中間シート!B$1:B$149,QUOTIENT(ROW(A3271)-2, 参照用!$J$12) + 3,1),
"")</f>
        <v/>
      </c>
      <c r="B3271" s="8" t="str">
        <f>IF(INDEX(中間シート!D$1:D$149,QUOTIENT(ROW(B3271)-2, 参照用!$J$12) + 3,1)&gt;0,
INDEX(中間シート!D$1:D$149,QUOTIENT(ROW(B3271)-2, 参照用!$J$12) + 3,1),
"")</f>
        <v/>
      </c>
      <c r="C3271" s="8" t="str">
        <f>INDEX(中間シート!$A$1:$AZ$149,MATCH(A3271&amp;B3271,中間シート!$A$1:$A$149,0),MATCH(C$1,中間シート!$A$2:$AZ$2,0))</f>
        <v/>
      </c>
      <c r="D3271" s="8" t="str">
        <f>INDEX(中間シート!$A$1:$AZ$149,MATCH($A3271&amp;$B3271,中間シート!$A$1:$A$149,0),MATCH(D$1,中間シート!$A$2:$AZ$2,0))</f>
        <v/>
      </c>
      <c r="E3271" t="str">
        <f>IF(
A3271="","",
VLOOKUP(MOD(ROW(A3271)-2, 参照用!$J$12) + 1,参照用!$N$1:$P$50,2,0)
)</f>
        <v/>
      </c>
      <c r="F3271" t="str">
        <f xml:space="preserve">
IF(A3271="","",
VLOOKUP(MOD(ROW(A3271)-2, 参照用!$J$12) + 1,参照用!$N$1:$P$50,3,0)
)</f>
        <v/>
      </c>
      <c r="G3271" t="str">
        <f xml:space="preserve">
IF(A3271="","",
IFERROR(
INDEX(中間シート!$B:$CB,
MATCH(A3271&amp;B3271,中間シート!$A$1:$A$149,0),
MATCH(F3271,中間シート!$B$2:$CB$2,0)
),
"")
)</f>
        <v/>
      </c>
      <c r="H3271" t="str">
        <f t="shared" si="153"/>
        <v/>
      </c>
      <c r="I3271" t="str">
        <f t="shared" si="154"/>
        <v/>
      </c>
      <c r="J3271" t="str">
        <f xml:space="preserve">
_xlfn.SWITCH(E3271,
"良好サイン",H3271*VLOOKUP(F3271,参照用!$P$2:$Q$55,2,0),
"注意サイン",H3271*VLOOKUP(F3271,参照用!$P$2:$Q$55,2,0),
""
)</f>
        <v/>
      </c>
      <c r="K3271" s="20" t="str">
        <f t="shared" si="155"/>
        <v/>
      </c>
    </row>
    <row r="3272" spans="1:11" x14ac:dyDescent="0.2">
      <c r="A3272" s="8" t="str">
        <f>IF(INDEX(中間シート!B$1:B$149,QUOTIENT(ROW(A3272)-2, 参照用!$J$12) + 3,1)&gt;0,
INDEX(中間シート!B$1:B$149,QUOTIENT(ROW(A3272)-2, 参照用!$J$12) + 3,1),
"")</f>
        <v/>
      </c>
      <c r="B3272" s="8" t="str">
        <f>IF(INDEX(中間シート!D$1:D$149,QUOTIENT(ROW(B3272)-2, 参照用!$J$12) + 3,1)&gt;0,
INDEX(中間シート!D$1:D$149,QUOTIENT(ROW(B3272)-2, 参照用!$J$12) + 3,1),
"")</f>
        <v/>
      </c>
      <c r="C3272" s="8" t="str">
        <f>INDEX(中間シート!$A$1:$AZ$149,MATCH(A3272&amp;B3272,中間シート!$A$1:$A$149,0),MATCH(C$1,中間シート!$A$2:$AZ$2,0))</f>
        <v/>
      </c>
      <c r="D3272" s="8" t="str">
        <f>INDEX(中間シート!$A$1:$AZ$149,MATCH($A3272&amp;$B3272,中間シート!$A$1:$A$149,0),MATCH(D$1,中間シート!$A$2:$AZ$2,0))</f>
        <v/>
      </c>
      <c r="E3272" t="str">
        <f>IF(
A3272="","",
VLOOKUP(MOD(ROW(A3272)-2, 参照用!$J$12) + 1,参照用!$N$1:$P$50,2,0)
)</f>
        <v/>
      </c>
      <c r="F3272" t="str">
        <f xml:space="preserve">
IF(A3272="","",
VLOOKUP(MOD(ROW(A3272)-2, 参照用!$J$12) + 1,参照用!$N$1:$P$50,3,0)
)</f>
        <v/>
      </c>
      <c r="G3272" t="str">
        <f xml:space="preserve">
IF(A3272="","",
IFERROR(
INDEX(中間シート!$B:$CB,
MATCH(A3272&amp;B3272,中間シート!$A$1:$A$149,0),
MATCH(F3272,中間シート!$B$2:$CB$2,0)
),
"")
)</f>
        <v/>
      </c>
      <c r="H3272" t="str">
        <f t="shared" si="153"/>
        <v/>
      </c>
      <c r="I3272" t="str">
        <f t="shared" si="154"/>
        <v/>
      </c>
      <c r="J3272" t="str">
        <f xml:space="preserve">
_xlfn.SWITCH(E3272,
"良好サイン",H3272*VLOOKUP(F3272,参照用!$P$2:$Q$55,2,0),
"注意サイン",H3272*VLOOKUP(F3272,参照用!$P$2:$Q$55,2,0),
""
)</f>
        <v/>
      </c>
      <c r="K3272" s="20" t="str">
        <f t="shared" si="155"/>
        <v/>
      </c>
    </row>
    <row r="3273" spans="1:11" x14ac:dyDescent="0.2">
      <c r="A3273" s="8" t="str">
        <f>IF(INDEX(中間シート!B$1:B$149,QUOTIENT(ROW(A3273)-2, 参照用!$J$12) + 3,1)&gt;0,
INDEX(中間シート!B$1:B$149,QUOTIENT(ROW(A3273)-2, 参照用!$J$12) + 3,1),
"")</f>
        <v/>
      </c>
      <c r="B3273" s="8" t="str">
        <f>IF(INDEX(中間シート!D$1:D$149,QUOTIENT(ROW(B3273)-2, 参照用!$J$12) + 3,1)&gt;0,
INDEX(中間シート!D$1:D$149,QUOTIENT(ROW(B3273)-2, 参照用!$J$12) + 3,1),
"")</f>
        <v/>
      </c>
      <c r="C3273" s="8" t="str">
        <f>INDEX(中間シート!$A$1:$AZ$149,MATCH(A3273&amp;B3273,中間シート!$A$1:$A$149,0),MATCH(C$1,中間シート!$A$2:$AZ$2,0))</f>
        <v/>
      </c>
      <c r="D3273" s="8" t="str">
        <f>INDEX(中間シート!$A$1:$AZ$149,MATCH($A3273&amp;$B3273,中間シート!$A$1:$A$149,0),MATCH(D$1,中間シート!$A$2:$AZ$2,0))</f>
        <v/>
      </c>
      <c r="E3273" t="str">
        <f>IF(
A3273="","",
VLOOKUP(MOD(ROW(A3273)-2, 参照用!$J$12) + 1,参照用!$N$1:$P$50,2,0)
)</f>
        <v/>
      </c>
      <c r="F3273" t="str">
        <f xml:space="preserve">
IF(A3273="","",
VLOOKUP(MOD(ROW(A3273)-2, 参照用!$J$12) + 1,参照用!$N$1:$P$50,3,0)
)</f>
        <v/>
      </c>
      <c r="G3273" t="str">
        <f xml:space="preserve">
IF(A3273="","",
IFERROR(
INDEX(中間シート!$B:$CB,
MATCH(A3273&amp;B3273,中間シート!$A$1:$A$149,0),
MATCH(F3273,中間シート!$B$2:$CB$2,0)
),
"")
)</f>
        <v/>
      </c>
      <c r="H3273" t="str">
        <f t="shared" si="153"/>
        <v/>
      </c>
      <c r="I3273" t="str">
        <f t="shared" si="154"/>
        <v/>
      </c>
      <c r="J3273" t="str">
        <f xml:space="preserve">
_xlfn.SWITCH(E3273,
"良好サイン",H3273*VLOOKUP(F3273,参照用!$P$2:$Q$55,2,0),
"注意サイン",H3273*VLOOKUP(F3273,参照用!$P$2:$Q$55,2,0),
""
)</f>
        <v/>
      </c>
      <c r="K3273" s="20" t="str">
        <f t="shared" si="155"/>
        <v/>
      </c>
    </row>
    <row r="3274" spans="1:11" x14ac:dyDescent="0.2">
      <c r="A3274" s="8" t="str">
        <f>IF(INDEX(中間シート!B$1:B$149,QUOTIENT(ROW(A3274)-2, 参照用!$J$12) + 3,1)&gt;0,
INDEX(中間シート!B$1:B$149,QUOTIENT(ROW(A3274)-2, 参照用!$J$12) + 3,1),
"")</f>
        <v/>
      </c>
      <c r="B3274" s="8" t="str">
        <f>IF(INDEX(中間シート!D$1:D$149,QUOTIENT(ROW(B3274)-2, 参照用!$J$12) + 3,1)&gt;0,
INDEX(中間シート!D$1:D$149,QUOTIENT(ROW(B3274)-2, 参照用!$J$12) + 3,1),
"")</f>
        <v/>
      </c>
      <c r="C3274" s="8" t="str">
        <f>INDEX(中間シート!$A$1:$AZ$149,MATCH(A3274&amp;B3274,中間シート!$A$1:$A$149,0),MATCH(C$1,中間シート!$A$2:$AZ$2,0))</f>
        <v/>
      </c>
      <c r="D3274" s="8" t="str">
        <f>INDEX(中間シート!$A$1:$AZ$149,MATCH($A3274&amp;$B3274,中間シート!$A$1:$A$149,0),MATCH(D$1,中間シート!$A$2:$AZ$2,0))</f>
        <v/>
      </c>
      <c r="E3274" t="str">
        <f>IF(
A3274="","",
VLOOKUP(MOD(ROW(A3274)-2, 参照用!$J$12) + 1,参照用!$N$1:$P$50,2,0)
)</f>
        <v/>
      </c>
      <c r="F3274" t="str">
        <f xml:space="preserve">
IF(A3274="","",
VLOOKUP(MOD(ROW(A3274)-2, 参照用!$J$12) + 1,参照用!$N$1:$P$50,3,0)
)</f>
        <v/>
      </c>
      <c r="G3274" t="str">
        <f xml:space="preserve">
IF(A3274="","",
IFERROR(
INDEX(中間シート!$B:$CB,
MATCH(A3274&amp;B3274,中間シート!$A$1:$A$149,0),
MATCH(F3274,中間シート!$B$2:$CB$2,0)
),
"")
)</f>
        <v/>
      </c>
      <c r="H3274" t="str">
        <f t="shared" si="153"/>
        <v/>
      </c>
      <c r="I3274" t="str">
        <f t="shared" si="154"/>
        <v/>
      </c>
      <c r="J3274" t="str">
        <f xml:space="preserve">
_xlfn.SWITCH(E3274,
"良好サイン",H3274*VLOOKUP(F3274,参照用!$P$2:$Q$55,2,0),
"注意サイン",H3274*VLOOKUP(F3274,参照用!$P$2:$Q$55,2,0),
""
)</f>
        <v/>
      </c>
      <c r="K3274" s="20" t="str">
        <f t="shared" si="155"/>
        <v/>
      </c>
    </row>
    <row r="3275" spans="1:11" x14ac:dyDescent="0.2">
      <c r="A3275" s="8" t="str">
        <f>IF(INDEX(中間シート!B$1:B$149,QUOTIENT(ROW(A3275)-2, 参照用!$J$12) + 3,1)&gt;0,
INDEX(中間シート!B$1:B$149,QUOTIENT(ROW(A3275)-2, 参照用!$J$12) + 3,1),
"")</f>
        <v/>
      </c>
      <c r="B3275" s="8" t="str">
        <f>IF(INDEX(中間シート!D$1:D$149,QUOTIENT(ROW(B3275)-2, 参照用!$J$12) + 3,1)&gt;0,
INDEX(中間シート!D$1:D$149,QUOTIENT(ROW(B3275)-2, 参照用!$J$12) + 3,1),
"")</f>
        <v/>
      </c>
      <c r="C3275" s="8" t="str">
        <f>INDEX(中間シート!$A$1:$AZ$149,MATCH(A3275&amp;B3275,中間シート!$A$1:$A$149,0),MATCH(C$1,中間シート!$A$2:$AZ$2,0))</f>
        <v/>
      </c>
      <c r="D3275" s="8" t="str">
        <f>INDEX(中間シート!$A$1:$AZ$149,MATCH($A3275&amp;$B3275,中間シート!$A$1:$A$149,0),MATCH(D$1,中間シート!$A$2:$AZ$2,0))</f>
        <v/>
      </c>
      <c r="E3275" t="str">
        <f>IF(
A3275="","",
VLOOKUP(MOD(ROW(A3275)-2, 参照用!$J$12) + 1,参照用!$N$1:$P$50,2,0)
)</f>
        <v/>
      </c>
      <c r="F3275" t="str">
        <f xml:space="preserve">
IF(A3275="","",
VLOOKUP(MOD(ROW(A3275)-2, 参照用!$J$12) + 1,参照用!$N$1:$P$50,3,0)
)</f>
        <v/>
      </c>
      <c r="G3275" t="str">
        <f xml:space="preserve">
IF(A3275="","",
IFERROR(
INDEX(中間シート!$B:$CB,
MATCH(A3275&amp;B3275,中間シート!$A$1:$A$149,0),
MATCH(F3275,中間シート!$B$2:$CB$2,0)
),
"")
)</f>
        <v/>
      </c>
      <c r="H3275" t="str">
        <f t="shared" si="153"/>
        <v/>
      </c>
      <c r="I3275" t="str">
        <f t="shared" si="154"/>
        <v/>
      </c>
      <c r="J3275" t="str">
        <f xml:space="preserve">
_xlfn.SWITCH(E3275,
"良好サイン",H3275*VLOOKUP(F3275,参照用!$P$2:$Q$55,2,0),
"注意サイン",H3275*VLOOKUP(F3275,参照用!$P$2:$Q$55,2,0),
""
)</f>
        <v/>
      </c>
      <c r="K3275" s="20" t="str">
        <f t="shared" si="155"/>
        <v/>
      </c>
    </row>
    <row r="3276" spans="1:11" x14ac:dyDescent="0.2">
      <c r="A3276" s="8" t="str">
        <f>IF(INDEX(中間シート!B$1:B$149,QUOTIENT(ROW(A3276)-2, 参照用!$J$12) + 3,1)&gt;0,
INDEX(中間シート!B$1:B$149,QUOTIENT(ROW(A3276)-2, 参照用!$J$12) + 3,1),
"")</f>
        <v/>
      </c>
      <c r="B3276" s="8" t="str">
        <f>IF(INDEX(中間シート!D$1:D$149,QUOTIENT(ROW(B3276)-2, 参照用!$J$12) + 3,1)&gt;0,
INDEX(中間シート!D$1:D$149,QUOTIENT(ROW(B3276)-2, 参照用!$J$12) + 3,1),
"")</f>
        <v/>
      </c>
      <c r="C3276" s="8" t="str">
        <f>INDEX(中間シート!$A$1:$AZ$149,MATCH(A3276&amp;B3276,中間シート!$A$1:$A$149,0),MATCH(C$1,中間シート!$A$2:$AZ$2,0))</f>
        <v/>
      </c>
      <c r="D3276" s="8" t="str">
        <f>INDEX(中間シート!$A$1:$AZ$149,MATCH($A3276&amp;$B3276,中間シート!$A$1:$A$149,0),MATCH(D$1,中間シート!$A$2:$AZ$2,0))</f>
        <v/>
      </c>
      <c r="E3276" t="str">
        <f>IF(
A3276="","",
VLOOKUP(MOD(ROW(A3276)-2, 参照用!$J$12) + 1,参照用!$N$1:$P$50,2,0)
)</f>
        <v/>
      </c>
      <c r="F3276" t="str">
        <f xml:space="preserve">
IF(A3276="","",
VLOOKUP(MOD(ROW(A3276)-2, 参照用!$J$12) + 1,参照用!$N$1:$P$50,3,0)
)</f>
        <v/>
      </c>
      <c r="G3276" t="str">
        <f xml:space="preserve">
IF(A3276="","",
IFERROR(
INDEX(中間シート!$B:$CB,
MATCH(A3276&amp;B3276,中間シート!$A$1:$A$149,0),
MATCH(F3276,中間シート!$B$2:$CB$2,0)
),
"")
)</f>
        <v/>
      </c>
      <c r="H3276" t="str">
        <f t="shared" si="153"/>
        <v/>
      </c>
      <c r="I3276" t="str">
        <f t="shared" si="154"/>
        <v/>
      </c>
      <c r="J3276" t="str">
        <f xml:space="preserve">
_xlfn.SWITCH(E3276,
"良好サイン",H3276*VLOOKUP(F3276,参照用!$P$2:$Q$55,2,0),
"注意サイン",H3276*VLOOKUP(F3276,参照用!$P$2:$Q$55,2,0),
""
)</f>
        <v/>
      </c>
      <c r="K3276" s="20" t="str">
        <f t="shared" si="155"/>
        <v/>
      </c>
    </row>
    <row r="3277" spans="1:11" x14ac:dyDescent="0.2">
      <c r="A3277" s="8" t="str">
        <f>IF(INDEX(中間シート!B$1:B$149,QUOTIENT(ROW(A3277)-2, 参照用!$J$12) + 3,1)&gt;0,
INDEX(中間シート!B$1:B$149,QUOTIENT(ROW(A3277)-2, 参照用!$J$12) + 3,1),
"")</f>
        <v/>
      </c>
      <c r="B3277" s="8" t="str">
        <f>IF(INDEX(中間シート!D$1:D$149,QUOTIENT(ROW(B3277)-2, 参照用!$J$12) + 3,1)&gt;0,
INDEX(中間シート!D$1:D$149,QUOTIENT(ROW(B3277)-2, 参照用!$J$12) + 3,1),
"")</f>
        <v/>
      </c>
      <c r="C3277" s="8" t="str">
        <f>INDEX(中間シート!$A$1:$AZ$149,MATCH(A3277&amp;B3277,中間シート!$A$1:$A$149,0),MATCH(C$1,中間シート!$A$2:$AZ$2,0))</f>
        <v/>
      </c>
      <c r="D3277" s="8" t="str">
        <f>INDEX(中間シート!$A$1:$AZ$149,MATCH($A3277&amp;$B3277,中間シート!$A$1:$A$149,0),MATCH(D$1,中間シート!$A$2:$AZ$2,0))</f>
        <v/>
      </c>
      <c r="E3277" t="str">
        <f>IF(
A3277="","",
VLOOKUP(MOD(ROW(A3277)-2, 参照用!$J$12) + 1,参照用!$N$1:$P$50,2,0)
)</f>
        <v/>
      </c>
      <c r="F3277" t="str">
        <f xml:space="preserve">
IF(A3277="","",
VLOOKUP(MOD(ROW(A3277)-2, 参照用!$J$12) + 1,参照用!$N$1:$P$50,3,0)
)</f>
        <v/>
      </c>
      <c r="G3277" t="str">
        <f xml:space="preserve">
IF(A3277="","",
IFERROR(
INDEX(中間シート!$B:$CB,
MATCH(A3277&amp;B3277,中間シート!$A$1:$A$149,0),
MATCH(F3277,中間シート!$B$2:$CB$2,0)
),
"")
)</f>
        <v/>
      </c>
      <c r="H3277" t="str">
        <f t="shared" si="153"/>
        <v/>
      </c>
      <c r="I3277" t="str">
        <f t="shared" si="154"/>
        <v/>
      </c>
      <c r="J3277" t="str">
        <f xml:space="preserve">
_xlfn.SWITCH(E3277,
"良好サイン",H3277*VLOOKUP(F3277,参照用!$P$2:$Q$55,2,0),
"注意サイン",H3277*VLOOKUP(F3277,参照用!$P$2:$Q$55,2,0),
""
)</f>
        <v/>
      </c>
      <c r="K3277" s="20" t="str">
        <f t="shared" si="155"/>
        <v/>
      </c>
    </row>
    <row r="3278" spans="1:11" x14ac:dyDescent="0.2">
      <c r="A3278" s="8" t="str">
        <f>IF(INDEX(中間シート!B$1:B$149,QUOTIENT(ROW(A3278)-2, 参照用!$J$12) + 3,1)&gt;0,
INDEX(中間シート!B$1:B$149,QUOTIENT(ROW(A3278)-2, 参照用!$J$12) + 3,1),
"")</f>
        <v/>
      </c>
      <c r="B3278" s="8" t="str">
        <f>IF(INDEX(中間シート!D$1:D$149,QUOTIENT(ROW(B3278)-2, 参照用!$J$12) + 3,1)&gt;0,
INDEX(中間シート!D$1:D$149,QUOTIENT(ROW(B3278)-2, 参照用!$J$12) + 3,1),
"")</f>
        <v/>
      </c>
      <c r="C3278" s="8" t="str">
        <f>INDEX(中間シート!$A$1:$AZ$149,MATCH(A3278&amp;B3278,中間シート!$A$1:$A$149,0),MATCH(C$1,中間シート!$A$2:$AZ$2,0))</f>
        <v/>
      </c>
      <c r="D3278" s="8" t="str">
        <f>INDEX(中間シート!$A$1:$AZ$149,MATCH($A3278&amp;$B3278,中間シート!$A$1:$A$149,0),MATCH(D$1,中間シート!$A$2:$AZ$2,0))</f>
        <v/>
      </c>
      <c r="E3278" t="str">
        <f>IF(
A3278="","",
VLOOKUP(MOD(ROW(A3278)-2, 参照用!$J$12) + 1,参照用!$N$1:$P$50,2,0)
)</f>
        <v/>
      </c>
      <c r="F3278" t="str">
        <f xml:space="preserve">
IF(A3278="","",
VLOOKUP(MOD(ROW(A3278)-2, 参照用!$J$12) + 1,参照用!$N$1:$P$50,3,0)
)</f>
        <v/>
      </c>
      <c r="G3278" t="str">
        <f xml:space="preserve">
IF(A3278="","",
IFERROR(
INDEX(中間シート!$B:$CB,
MATCH(A3278&amp;B3278,中間シート!$A$1:$A$149,0),
MATCH(F3278,中間シート!$B$2:$CB$2,0)
),
"")
)</f>
        <v/>
      </c>
      <c r="H3278" t="str">
        <f t="shared" si="153"/>
        <v/>
      </c>
      <c r="I3278" t="str">
        <f t="shared" si="154"/>
        <v/>
      </c>
      <c r="J3278" t="str">
        <f xml:space="preserve">
_xlfn.SWITCH(E3278,
"良好サイン",H3278*VLOOKUP(F3278,参照用!$P$2:$Q$55,2,0),
"注意サイン",H3278*VLOOKUP(F3278,参照用!$P$2:$Q$55,2,0),
""
)</f>
        <v/>
      </c>
      <c r="K3278" s="20" t="str">
        <f t="shared" si="155"/>
        <v/>
      </c>
    </row>
    <row r="3279" spans="1:11" x14ac:dyDescent="0.2">
      <c r="A3279" s="8" t="str">
        <f>IF(INDEX(中間シート!B$1:B$149,QUOTIENT(ROW(A3279)-2, 参照用!$J$12) + 3,1)&gt;0,
INDEX(中間シート!B$1:B$149,QUOTIENT(ROW(A3279)-2, 参照用!$J$12) + 3,1),
"")</f>
        <v/>
      </c>
      <c r="B3279" s="8" t="str">
        <f>IF(INDEX(中間シート!D$1:D$149,QUOTIENT(ROW(B3279)-2, 参照用!$J$12) + 3,1)&gt;0,
INDEX(中間シート!D$1:D$149,QUOTIENT(ROW(B3279)-2, 参照用!$J$12) + 3,1),
"")</f>
        <v/>
      </c>
      <c r="C3279" s="8" t="str">
        <f>INDEX(中間シート!$A$1:$AZ$149,MATCH(A3279&amp;B3279,中間シート!$A$1:$A$149,0),MATCH(C$1,中間シート!$A$2:$AZ$2,0))</f>
        <v/>
      </c>
      <c r="D3279" s="8" t="str">
        <f>INDEX(中間シート!$A$1:$AZ$149,MATCH($A3279&amp;$B3279,中間シート!$A$1:$A$149,0),MATCH(D$1,中間シート!$A$2:$AZ$2,0))</f>
        <v/>
      </c>
      <c r="E3279" t="str">
        <f>IF(
A3279="","",
VLOOKUP(MOD(ROW(A3279)-2, 参照用!$J$12) + 1,参照用!$N$1:$P$50,2,0)
)</f>
        <v/>
      </c>
      <c r="F3279" t="str">
        <f xml:space="preserve">
IF(A3279="","",
VLOOKUP(MOD(ROW(A3279)-2, 参照用!$J$12) + 1,参照用!$N$1:$P$50,3,0)
)</f>
        <v/>
      </c>
      <c r="G3279" t="str">
        <f xml:space="preserve">
IF(A3279="","",
IFERROR(
INDEX(中間シート!$B:$CB,
MATCH(A3279&amp;B3279,中間シート!$A$1:$A$149,0),
MATCH(F3279,中間シート!$B$2:$CB$2,0)
),
"")
)</f>
        <v/>
      </c>
      <c r="H3279" t="str">
        <f t="shared" si="153"/>
        <v/>
      </c>
      <c r="I3279" t="str">
        <f t="shared" si="154"/>
        <v/>
      </c>
      <c r="J3279" t="str">
        <f xml:space="preserve">
_xlfn.SWITCH(E3279,
"良好サイン",H3279*VLOOKUP(F3279,参照用!$P$2:$Q$55,2,0),
"注意サイン",H3279*VLOOKUP(F3279,参照用!$P$2:$Q$55,2,0),
""
)</f>
        <v/>
      </c>
      <c r="K3279" s="20" t="str">
        <f t="shared" si="155"/>
        <v/>
      </c>
    </row>
    <row r="3280" spans="1:11" x14ac:dyDescent="0.2">
      <c r="A3280" s="8" t="str">
        <f>IF(INDEX(中間シート!B$1:B$149,QUOTIENT(ROW(A3280)-2, 参照用!$J$12) + 3,1)&gt;0,
INDEX(中間シート!B$1:B$149,QUOTIENT(ROW(A3280)-2, 参照用!$J$12) + 3,1),
"")</f>
        <v/>
      </c>
      <c r="B3280" s="8" t="str">
        <f>IF(INDEX(中間シート!D$1:D$149,QUOTIENT(ROW(B3280)-2, 参照用!$J$12) + 3,1)&gt;0,
INDEX(中間シート!D$1:D$149,QUOTIENT(ROW(B3280)-2, 参照用!$J$12) + 3,1),
"")</f>
        <v/>
      </c>
      <c r="C3280" s="8" t="str">
        <f>INDEX(中間シート!$A$1:$AZ$149,MATCH(A3280&amp;B3280,中間シート!$A$1:$A$149,0),MATCH(C$1,中間シート!$A$2:$AZ$2,0))</f>
        <v/>
      </c>
      <c r="D3280" s="8" t="str">
        <f>INDEX(中間シート!$A$1:$AZ$149,MATCH($A3280&amp;$B3280,中間シート!$A$1:$A$149,0),MATCH(D$1,中間シート!$A$2:$AZ$2,0))</f>
        <v/>
      </c>
      <c r="E3280" t="str">
        <f>IF(
A3280="","",
VLOOKUP(MOD(ROW(A3280)-2, 参照用!$J$12) + 1,参照用!$N$1:$P$50,2,0)
)</f>
        <v/>
      </c>
      <c r="F3280" t="str">
        <f xml:space="preserve">
IF(A3280="","",
VLOOKUP(MOD(ROW(A3280)-2, 参照用!$J$12) + 1,参照用!$N$1:$P$50,3,0)
)</f>
        <v/>
      </c>
      <c r="G3280" t="str">
        <f xml:space="preserve">
IF(A3280="","",
IFERROR(
INDEX(中間シート!$B:$CB,
MATCH(A3280&amp;B3280,中間シート!$A$1:$A$149,0),
MATCH(F3280,中間シート!$B$2:$CB$2,0)
),
"")
)</f>
        <v/>
      </c>
      <c r="H3280" t="str">
        <f t="shared" si="153"/>
        <v/>
      </c>
      <c r="I3280" t="str">
        <f t="shared" si="154"/>
        <v/>
      </c>
      <c r="J3280" t="str">
        <f xml:space="preserve">
_xlfn.SWITCH(E3280,
"良好サイン",H3280*VLOOKUP(F3280,参照用!$P$2:$Q$55,2,0),
"注意サイン",H3280*VLOOKUP(F3280,参照用!$P$2:$Q$55,2,0),
""
)</f>
        <v/>
      </c>
      <c r="K3280" s="20" t="str">
        <f t="shared" si="155"/>
        <v/>
      </c>
    </row>
    <row r="3281" spans="1:11" x14ac:dyDescent="0.2">
      <c r="A3281" s="8" t="str">
        <f>IF(INDEX(中間シート!B$1:B$149,QUOTIENT(ROW(A3281)-2, 参照用!$J$12) + 3,1)&gt;0,
INDEX(中間シート!B$1:B$149,QUOTIENT(ROW(A3281)-2, 参照用!$J$12) + 3,1),
"")</f>
        <v/>
      </c>
      <c r="B3281" s="8" t="str">
        <f>IF(INDEX(中間シート!D$1:D$149,QUOTIENT(ROW(B3281)-2, 参照用!$J$12) + 3,1)&gt;0,
INDEX(中間シート!D$1:D$149,QUOTIENT(ROW(B3281)-2, 参照用!$J$12) + 3,1),
"")</f>
        <v/>
      </c>
      <c r="C3281" s="8" t="str">
        <f>INDEX(中間シート!$A$1:$AZ$149,MATCH(A3281&amp;B3281,中間シート!$A$1:$A$149,0),MATCH(C$1,中間シート!$A$2:$AZ$2,0))</f>
        <v/>
      </c>
      <c r="D3281" s="8" t="str">
        <f>INDEX(中間シート!$A$1:$AZ$149,MATCH($A3281&amp;$B3281,中間シート!$A$1:$A$149,0),MATCH(D$1,中間シート!$A$2:$AZ$2,0))</f>
        <v/>
      </c>
      <c r="E3281" t="str">
        <f>IF(
A3281="","",
VLOOKUP(MOD(ROW(A3281)-2, 参照用!$J$12) + 1,参照用!$N$1:$P$50,2,0)
)</f>
        <v/>
      </c>
      <c r="F3281" t="str">
        <f xml:space="preserve">
IF(A3281="","",
VLOOKUP(MOD(ROW(A3281)-2, 参照用!$J$12) + 1,参照用!$N$1:$P$50,3,0)
)</f>
        <v/>
      </c>
      <c r="G3281" t="str">
        <f xml:space="preserve">
IF(A3281="","",
IFERROR(
INDEX(中間シート!$B:$CB,
MATCH(A3281&amp;B3281,中間シート!$A$1:$A$149,0),
MATCH(F3281,中間シート!$B$2:$CB$2,0)
),
"")
)</f>
        <v/>
      </c>
      <c r="H3281" t="str">
        <f t="shared" si="153"/>
        <v/>
      </c>
      <c r="I3281" t="str">
        <f t="shared" si="154"/>
        <v/>
      </c>
      <c r="J3281" t="str">
        <f xml:space="preserve">
_xlfn.SWITCH(E3281,
"良好サイン",H3281*VLOOKUP(F3281,参照用!$P$2:$Q$55,2,0),
"注意サイン",H3281*VLOOKUP(F3281,参照用!$P$2:$Q$55,2,0),
""
)</f>
        <v/>
      </c>
      <c r="K3281" s="20" t="str">
        <f t="shared" si="155"/>
        <v/>
      </c>
    </row>
    <row r="3282" spans="1:11" x14ac:dyDescent="0.2">
      <c r="A3282" s="8" t="str">
        <f>IF(INDEX(中間シート!B$1:B$149,QUOTIENT(ROW(A3282)-2, 参照用!$J$12) + 3,1)&gt;0,
INDEX(中間シート!B$1:B$149,QUOTIENT(ROW(A3282)-2, 参照用!$J$12) + 3,1),
"")</f>
        <v/>
      </c>
      <c r="B3282" s="8" t="str">
        <f>IF(INDEX(中間シート!D$1:D$149,QUOTIENT(ROW(B3282)-2, 参照用!$J$12) + 3,1)&gt;0,
INDEX(中間シート!D$1:D$149,QUOTIENT(ROW(B3282)-2, 参照用!$J$12) + 3,1),
"")</f>
        <v/>
      </c>
      <c r="C3282" s="8" t="str">
        <f>INDEX(中間シート!$A$1:$AZ$149,MATCH(A3282&amp;B3282,中間シート!$A$1:$A$149,0),MATCH(C$1,中間シート!$A$2:$AZ$2,0))</f>
        <v/>
      </c>
      <c r="D3282" s="8" t="str">
        <f>INDEX(中間シート!$A$1:$AZ$149,MATCH($A3282&amp;$B3282,中間シート!$A$1:$A$149,0),MATCH(D$1,中間シート!$A$2:$AZ$2,0))</f>
        <v/>
      </c>
      <c r="E3282" t="str">
        <f>IF(
A3282="","",
VLOOKUP(MOD(ROW(A3282)-2, 参照用!$J$12) + 1,参照用!$N$1:$P$50,2,0)
)</f>
        <v/>
      </c>
      <c r="F3282" t="str">
        <f xml:space="preserve">
IF(A3282="","",
VLOOKUP(MOD(ROW(A3282)-2, 参照用!$J$12) + 1,参照用!$N$1:$P$50,3,0)
)</f>
        <v/>
      </c>
      <c r="G3282" t="str">
        <f xml:space="preserve">
IF(A3282="","",
IFERROR(
INDEX(中間シート!$B:$CB,
MATCH(A3282&amp;B3282,中間シート!$A$1:$A$149,0),
MATCH(F3282,中間シート!$B$2:$CB$2,0)
),
"")
)</f>
        <v/>
      </c>
      <c r="H3282" t="str">
        <f t="shared" si="153"/>
        <v/>
      </c>
      <c r="I3282" t="str">
        <f t="shared" si="154"/>
        <v/>
      </c>
      <c r="J3282" t="str">
        <f xml:space="preserve">
_xlfn.SWITCH(E3282,
"良好サイン",H3282*VLOOKUP(F3282,参照用!$P$2:$Q$55,2,0),
"注意サイン",H3282*VLOOKUP(F3282,参照用!$P$2:$Q$55,2,0),
""
)</f>
        <v/>
      </c>
      <c r="K3282" s="20" t="str">
        <f t="shared" si="155"/>
        <v/>
      </c>
    </row>
    <row r="3283" spans="1:11" x14ac:dyDescent="0.2">
      <c r="A3283" s="8" t="str">
        <f>IF(INDEX(中間シート!B$1:B$149,QUOTIENT(ROW(A3283)-2, 参照用!$J$12) + 3,1)&gt;0,
INDEX(中間シート!B$1:B$149,QUOTIENT(ROW(A3283)-2, 参照用!$J$12) + 3,1),
"")</f>
        <v/>
      </c>
      <c r="B3283" s="8" t="str">
        <f>IF(INDEX(中間シート!D$1:D$149,QUOTIENT(ROW(B3283)-2, 参照用!$J$12) + 3,1)&gt;0,
INDEX(中間シート!D$1:D$149,QUOTIENT(ROW(B3283)-2, 参照用!$J$12) + 3,1),
"")</f>
        <v/>
      </c>
      <c r="C3283" s="8" t="str">
        <f>INDEX(中間シート!$A$1:$AZ$149,MATCH(A3283&amp;B3283,中間シート!$A$1:$A$149,0),MATCH(C$1,中間シート!$A$2:$AZ$2,0))</f>
        <v/>
      </c>
      <c r="D3283" s="8" t="str">
        <f>INDEX(中間シート!$A$1:$AZ$149,MATCH($A3283&amp;$B3283,中間シート!$A$1:$A$149,0),MATCH(D$1,中間シート!$A$2:$AZ$2,0))</f>
        <v/>
      </c>
      <c r="E3283" t="str">
        <f>IF(
A3283="","",
VLOOKUP(MOD(ROW(A3283)-2, 参照用!$J$12) + 1,参照用!$N$1:$P$50,2,0)
)</f>
        <v/>
      </c>
      <c r="F3283" t="str">
        <f xml:space="preserve">
IF(A3283="","",
VLOOKUP(MOD(ROW(A3283)-2, 参照用!$J$12) + 1,参照用!$N$1:$P$50,3,0)
)</f>
        <v/>
      </c>
      <c r="G3283" t="str">
        <f xml:space="preserve">
IF(A3283="","",
IFERROR(
INDEX(中間シート!$B:$CB,
MATCH(A3283&amp;B3283,中間シート!$A$1:$A$149,0),
MATCH(F3283,中間シート!$B$2:$CB$2,0)
),
"")
)</f>
        <v/>
      </c>
      <c r="H3283" t="str">
        <f t="shared" si="153"/>
        <v/>
      </c>
      <c r="I3283" t="str">
        <f t="shared" si="154"/>
        <v/>
      </c>
      <c r="J3283" t="str">
        <f xml:space="preserve">
_xlfn.SWITCH(E3283,
"良好サイン",H3283*VLOOKUP(F3283,参照用!$P$2:$Q$55,2,0),
"注意サイン",H3283*VLOOKUP(F3283,参照用!$P$2:$Q$55,2,0),
""
)</f>
        <v/>
      </c>
      <c r="K3283" s="20" t="str">
        <f t="shared" si="155"/>
        <v/>
      </c>
    </row>
    <row r="3284" spans="1:11" x14ac:dyDescent="0.2">
      <c r="A3284" s="8" t="str">
        <f>IF(INDEX(中間シート!B$1:B$149,QUOTIENT(ROW(A3284)-2, 参照用!$J$12) + 3,1)&gt;0,
INDEX(中間シート!B$1:B$149,QUOTIENT(ROW(A3284)-2, 参照用!$J$12) + 3,1),
"")</f>
        <v/>
      </c>
      <c r="B3284" s="8" t="str">
        <f>IF(INDEX(中間シート!D$1:D$149,QUOTIENT(ROW(B3284)-2, 参照用!$J$12) + 3,1)&gt;0,
INDEX(中間シート!D$1:D$149,QUOTIENT(ROW(B3284)-2, 参照用!$J$12) + 3,1),
"")</f>
        <v/>
      </c>
      <c r="C3284" s="8" t="str">
        <f>INDEX(中間シート!$A$1:$AZ$149,MATCH(A3284&amp;B3284,中間シート!$A$1:$A$149,0),MATCH(C$1,中間シート!$A$2:$AZ$2,0))</f>
        <v/>
      </c>
      <c r="D3284" s="8" t="str">
        <f>INDEX(中間シート!$A$1:$AZ$149,MATCH($A3284&amp;$B3284,中間シート!$A$1:$A$149,0),MATCH(D$1,中間シート!$A$2:$AZ$2,0))</f>
        <v/>
      </c>
      <c r="E3284" t="str">
        <f>IF(
A3284="","",
VLOOKUP(MOD(ROW(A3284)-2, 参照用!$J$12) + 1,参照用!$N$1:$P$50,2,0)
)</f>
        <v/>
      </c>
      <c r="F3284" t="str">
        <f xml:space="preserve">
IF(A3284="","",
VLOOKUP(MOD(ROW(A3284)-2, 参照用!$J$12) + 1,参照用!$N$1:$P$50,3,0)
)</f>
        <v/>
      </c>
      <c r="G3284" t="str">
        <f xml:space="preserve">
IF(A3284="","",
IFERROR(
INDEX(中間シート!$B:$CB,
MATCH(A3284&amp;B3284,中間シート!$A$1:$A$149,0),
MATCH(F3284,中間シート!$B$2:$CB$2,0)
),
"")
)</f>
        <v/>
      </c>
      <c r="H3284" t="str">
        <f t="shared" si="153"/>
        <v/>
      </c>
      <c r="I3284" t="str">
        <f t="shared" si="154"/>
        <v/>
      </c>
      <c r="J3284" t="str">
        <f xml:space="preserve">
_xlfn.SWITCH(E3284,
"良好サイン",H3284*VLOOKUP(F3284,参照用!$P$2:$Q$55,2,0),
"注意サイン",H3284*VLOOKUP(F3284,参照用!$P$2:$Q$55,2,0),
""
)</f>
        <v/>
      </c>
      <c r="K3284" s="20" t="str">
        <f t="shared" si="155"/>
        <v/>
      </c>
    </row>
    <row r="3285" spans="1:11" x14ac:dyDescent="0.2">
      <c r="A3285" s="8" t="str">
        <f>IF(INDEX(中間シート!B$1:B$149,QUOTIENT(ROW(A3285)-2, 参照用!$J$12) + 3,1)&gt;0,
INDEX(中間シート!B$1:B$149,QUOTIENT(ROW(A3285)-2, 参照用!$J$12) + 3,1),
"")</f>
        <v/>
      </c>
      <c r="B3285" s="8" t="str">
        <f>IF(INDEX(中間シート!D$1:D$149,QUOTIENT(ROW(B3285)-2, 参照用!$J$12) + 3,1)&gt;0,
INDEX(中間シート!D$1:D$149,QUOTIENT(ROW(B3285)-2, 参照用!$J$12) + 3,1),
"")</f>
        <v/>
      </c>
      <c r="C3285" s="8" t="str">
        <f>INDEX(中間シート!$A$1:$AZ$149,MATCH(A3285&amp;B3285,中間シート!$A$1:$A$149,0),MATCH(C$1,中間シート!$A$2:$AZ$2,0))</f>
        <v/>
      </c>
      <c r="D3285" s="8" t="str">
        <f>INDEX(中間シート!$A$1:$AZ$149,MATCH($A3285&amp;$B3285,中間シート!$A$1:$A$149,0),MATCH(D$1,中間シート!$A$2:$AZ$2,0))</f>
        <v/>
      </c>
      <c r="E3285" t="str">
        <f>IF(
A3285="","",
VLOOKUP(MOD(ROW(A3285)-2, 参照用!$J$12) + 1,参照用!$N$1:$P$50,2,0)
)</f>
        <v/>
      </c>
      <c r="F3285" t="str">
        <f xml:space="preserve">
IF(A3285="","",
VLOOKUP(MOD(ROW(A3285)-2, 参照用!$J$12) + 1,参照用!$N$1:$P$50,3,0)
)</f>
        <v/>
      </c>
      <c r="G3285" t="str">
        <f xml:space="preserve">
IF(A3285="","",
IFERROR(
INDEX(中間シート!$B:$CB,
MATCH(A3285&amp;B3285,中間シート!$A$1:$A$149,0),
MATCH(F3285,中間シート!$B$2:$CB$2,0)
),
"")
)</f>
        <v/>
      </c>
      <c r="H3285" t="str">
        <f t="shared" si="153"/>
        <v/>
      </c>
      <c r="I3285" t="str">
        <f t="shared" si="154"/>
        <v/>
      </c>
      <c r="J3285" t="str">
        <f xml:space="preserve">
_xlfn.SWITCH(E3285,
"良好サイン",H3285*VLOOKUP(F3285,参照用!$P$2:$Q$55,2,0),
"注意サイン",H3285*VLOOKUP(F3285,参照用!$P$2:$Q$55,2,0),
""
)</f>
        <v/>
      </c>
      <c r="K3285" s="20" t="str">
        <f t="shared" si="155"/>
        <v/>
      </c>
    </row>
    <row r="3286" spans="1:11" x14ac:dyDescent="0.2">
      <c r="A3286" s="8" t="str">
        <f>IF(INDEX(中間シート!B$1:B$149,QUOTIENT(ROW(A3286)-2, 参照用!$J$12) + 3,1)&gt;0,
INDEX(中間シート!B$1:B$149,QUOTIENT(ROW(A3286)-2, 参照用!$J$12) + 3,1),
"")</f>
        <v/>
      </c>
      <c r="B3286" s="8" t="str">
        <f>IF(INDEX(中間シート!D$1:D$149,QUOTIENT(ROW(B3286)-2, 参照用!$J$12) + 3,1)&gt;0,
INDEX(中間シート!D$1:D$149,QUOTIENT(ROW(B3286)-2, 参照用!$J$12) + 3,1),
"")</f>
        <v/>
      </c>
      <c r="C3286" s="8" t="str">
        <f>INDEX(中間シート!$A$1:$AZ$149,MATCH(A3286&amp;B3286,中間シート!$A$1:$A$149,0),MATCH(C$1,中間シート!$A$2:$AZ$2,0))</f>
        <v/>
      </c>
      <c r="D3286" s="8" t="str">
        <f>INDEX(中間シート!$A$1:$AZ$149,MATCH($A3286&amp;$B3286,中間シート!$A$1:$A$149,0),MATCH(D$1,中間シート!$A$2:$AZ$2,0))</f>
        <v/>
      </c>
      <c r="E3286" t="str">
        <f>IF(
A3286="","",
VLOOKUP(MOD(ROW(A3286)-2, 参照用!$J$12) + 1,参照用!$N$1:$P$50,2,0)
)</f>
        <v/>
      </c>
      <c r="F3286" t="str">
        <f xml:space="preserve">
IF(A3286="","",
VLOOKUP(MOD(ROW(A3286)-2, 参照用!$J$12) + 1,参照用!$N$1:$P$50,3,0)
)</f>
        <v/>
      </c>
      <c r="G3286" t="str">
        <f xml:space="preserve">
IF(A3286="","",
IFERROR(
INDEX(中間シート!$B:$CB,
MATCH(A3286&amp;B3286,中間シート!$A$1:$A$149,0),
MATCH(F3286,中間シート!$B$2:$CB$2,0)
),
"")
)</f>
        <v/>
      </c>
      <c r="H3286" t="str">
        <f t="shared" si="153"/>
        <v/>
      </c>
      <c r="I3286" t="str">
        <f t="shared" si="154"/>
        <v/>
      </c>
      <c r="J3286" t="str">
        <f xml:space="preserve">
_xlfn.SWITCH(E3286,
"良好サイン",H3286*VLOOKUP(F3286,参照用!$P$2:$Q$55,2,0),
"注意サイン",H3286*VLOOKUP(F3286,参照用!$P$2:$Q$55,2,0),
""
)</f>
        <v/>
      </c>
      <c r="K3286" s="20" t="str">
        <f t="shared" si="155"/>
        <v/>
      </c>
    </row>
    <row r="3287" spans="1:11" x14ac:dyDescent="0.2">
      <c r="A3287" s="8" t="str">
        <f>IF(INDEX(中間シート!B$1:B$149,QUOTIENT(ROW(A3287)-2, 参照用!$J$12) + 3,1)&gt;0,
INDEX(中間シート!B$1:B$149,QUOTIENT(ROW(A3287)-2, 参照用!$J$12) + 3,1),
"")</f>
        <v/>
      </c>
      <c r="B3287" s="8" t="str">
        <f>IF(INDEX(中間シート!D$1:D$149,QUOTIENT(ROW(B3287)-2, 参照用!$J$12) + 3,1)&gt;0,
INDEX(中間シート!D$1:D$149,QUOTIENT(ROW(B3287)-2, 参照用!$J$12) + 3,1),
"")</f>
        <v/>
      </c>
      <c r="C3287" s="8" t="str">
        <f>INDEX(中間シート!$A$1:$AZ$149,MATCH(A3287&amp;B3287,中間シート!$A$1:$A$149,0),MATCH(C$1,中間シート!$A$2:$AZ$2,0))</f>
        <v/>
      </c>
      <c r="D3287" s="8" t="str">
        <f>INDEX(中間シート!$A$1:$AZ$149,MATCH($A3287&amp;$B3287,中間シート!$A$1:$A$149,0),MATCH(D$1,中間シート!$A$2:$AZ$2,0))</f>
        <v/>
      </c>
      <c r="E3287" t="str">
        <f>IF(
A3287="","",
VLOOKUP(MOD(ROW(A3287)-2, 参照用!$J$12) + 1,参照用!$N$1:$P$50,2,0)
)</f>
        <v/>
      </c>
      <c r="F3287" t="str">
        <f xml:space="preserve">
IF(A3287="","",
VLOOKUP(MOD(ROW(A3287)-2, 参照用!$J$12) + 1,参照用!$N$1:$P$50,3,0)
)</f>
        <v/>
      </c>
      <c r="G3287" t="str">
        <f xml:space="preserve">
IF(A3287="","",
IFERROR(
INDEX(中間シート!$B:$CB,
MATCH(A3287&amp;B3287,中間シート!$A$1:$A$149,0),
MATCH(F3287,中間シート!$B$2:$CB$2,0)
),
"")
)</f>
        <v/>
      </c>
      <c r="H3287" t="str">
        <f t="shared" si="153"/>
        <v/>
      </c>
      <c r="I3287" t="str">
        <f t="shared" si="154"/>
        <v/>
      </c>
      <c r="J3287" t="str">
        <f xml:space="preserve">
_xlfn.SWITCH(E3287,
"良好サイン",H3287*VLOOKUP(F3287,参照用!$P$2:$Q$55,2,0),
"注意サイン",H3287*VLOOKUP(F3287,参照用!$P$2:$Q$55,2,0),
""
)</f>
        <v/>
      </c>
      <c r="K3287" s="20" t="str">
        <f t="shared" si="155"/>
        <v/>
      </c>
    </row>
    <row r="3288" spans="1:11" x14ac:dyDescent="0.2">
      <c r="A3288" s="8" t="str">
        <f>IF(INDEX(中間シート!B$1:B$149,QUOTIENT(ROW(A3288)-2, 参照用!$J$12) + 3,1)&gt;0,
INDEX(中間シート!B$1:B$149,QUOTIENT(ROW(A3288)-2, 参照用!$J$12) + 3,1),
"")</f>
        <v/>
      </c>
      <c r="B3288" s="8" t="str">
        <f>IF(INDEX(中間シート!D$1:D$149,QUOTIENT(ROW(B3288)-2, 参照用!$J$12) + 3,1)&gt;0,
INDEX(中間シート!D$1:D$149,QUOTIENT(ROW(B3288)-2, 参照用!$J$12) + 3,1),
"")</f>
        <v/>
      </c>
      <c r="C3288" s="8" t="str">
        <f>INDEX(中間シート!$A$1:$AZ$149,MATCH(A3288&amp;B3288,中間シート!$A$1:$A$149,0),MATCH(C$1,中間シート!$A$2:$AZ$2,0))</f>
        <v/>
      </c>
      <c r="D3288" s="8" t="str">
        <f>INDEX(中間シート!$A$1:$AZ$149,MATCH($A3288&amp;$B3288,中間シート!$A$1:$A$149,0),MATCH(D$1,中間シート!$A$2:$AZ$2,0))</f>
        <v/>
      </c>
      <c r="E3288" t="str">
        <f>IF(
A3288="","",
VLOOKUP(MOD(ROW(A3288)-2, 参照用!$J$12) + 1,参照用!$N$1:$P$50,2,0)
)</f>
        <v/>
      </c>
      <c r="F3288" t="str">
        <f xml:space="preserve">
IF(A3288="","",
VLOOKUP(MOD(ROW(A3288)-2, 参照用!$J$12) + 1,参照用!$N$1:$P$50,3,0)
)</f>
        <v/>
      </c>
      <c r="G3288" t="str">
        <f xml:space="preserve">
IF(A3288="","",
IFERROR(
INDEX(中間シート!$B:$CB,
MATCH(A3288&amp;B3288,中間シート!$A$1:$A$149,0),
MATCH(F3288,中間シート!$B$2:$CB$2,0)
),
"")
)</f>
        <v/>
      </c>
      <c r="H3288" t="str">
        <f t="shared" si="153"/>
        <v/>
      </c>
      <c r="I3288" t="str">
        <f t="shared" si="154"/>
        <v/>
      </c>
      <c r="J3288" t="str">
        <f xml:space="preserve">
_xlfn.SWITCH(E3288,
"良好サイン",H3288*VLOOKUP(F3288,参照用!$P$2:$Q$55,2,0),
"注意サイン",H3288*VLOOKUP(F3288,参照用!$P$2:$Q$55,2,0),
""
)</f>
        <v/>
      </c>
      <c r="K3288" s="20" t="str">
        <f t="shared" si="155"/>
        <v/>
      </c>
    </row>
    <row r="3289" spans="1:11" x14ac:dyDescent="0.2">
      <c r="A3289" s="8" t="str">
        <f>IF(INDEX(中間シート!B$1:B$149,QUOTIENT(ROW(A3289)-2, 参照用!$J$12) + 3,1)&gt;0,
INDEX(中間シート!B$1:B$149,QUOTIENT(ROW(A3289)-2, 参照用!$J$12) + 3,1),
"")</f>
        <v/>
      </c>
      <c r="B3289" s="8" t="str">
        <f>IF(INDEX(中間シート!D$1:D$149,QUOTIENT(ROW(B3289)-2, 参照用!$J$12) + 3,1)&gt;0,
INDEX(中間シート!D$1:D$149,QUOTIENT(ROW(B3289)-2, 参照用!$J$12) + 3,1),
"")</f>
        <v/>
      </c>
      <c r="C3289" s="8" t="str">
        <f>INDEX(中間シート!$A$1:$AZ$149,MATCH(A3289&amp;B3289,中間シート!$A$1:$A$149,0),MATCH(C$1,中間シート!$A$2:$AZ$2,0))</f>
        <v/>
      </c>
      <c r="D3289" s="8" t="str">
        <f>INDEX(中間シート!$A$1:$AZ$149,MATCH($A3289&amp;$B3289,中間シート!$A$1:$A$149,0),MATCH(D$1,中間シート!$A$2:$AZ$2,0))</f>
        <v/>
      </c>
      <c r="E3289" t="str">
        <f>IF(
A3289="","",
VLOOKUP(MOD(ROW(A3289)-2, 参照用!$J$12) + 1,参照用!$N$1:$P$50,2,0)
)</f>
        <v/>
      </c>
      <c r="F3289" t="str">
        <f xml:space="preserve">
IF(A3289="","",
VLOOKUP(MOD(ROW(A3289)-2, 参照用!$J$12) + 1,参照用!$N$1:$P$50,3,0)
)</f>
        <v/>
      </c>
      <c r="G3289" t="str">
        <f xml:space="preserve">
IF(A3289="","",
IFERROR(
INDEX(中間シート!$B:$CB,
MATCH(A3289&amp;B3289,中間シート!$A$1:$A$149,0),
MATCH(F3289,中間シート!$B$2:$CB$2,0)
),
"")
)</f>
        <v/>
      </c>
      <c r="H3289" t="str">
        <f t="shared" si="153"/>
        <v/>
      </c>
      <c r="I3289" t="str">
        <f t="shared" si="154"/>
        <v/>
      </c>
      <c r="J3289" t="str">
        <f xml:space="preserve">
_xlfn.SWITCH(E3289,
"良好サイン",H3289*VLOOKUP(F3289,参照用!$P$2:$Q$55,2,0),
"注意サイン",H3289*VLOOKUP(F3289,参照用!$P$2:$Q$55,2,0),
""
)</f>
        <v/>
      </c>
      <c r="K3289" s="20" t="str">
        <f t="shared" si="155"/>
        <v/>
      </c>
    </row>
    <row r="3290" spans="1:11" x14ac:dyDescent="0.2">
      <c r="A3290" s="8" t="str">
        <f>IF(INDEX(中間シート!B$1:B$149,QUOTIENT(ROW(A3290)-2, 参照用!$J$12) + 3,1)&gt;0,
INDEX(中間シート!B$1:B$149,QUOTIENT(ROW(A3290)-2, 参照用!$J$12) + 3,1),
"")</f>
        <v/>
      </c>
      <c r="B3290" s="8" t="str">
        <f>IF(INDEX(中間シート!D$1:D$149,QUOTIENT(ROW(B3290)-2, 参照用!$J$12) + 3,1)&gt;0,
INDEX(中間シート!D$1:D$149,QUOTIENT(ROW(B3290)-2, 参照用!$J$12) + 3,1),
"")</f>
        <v/>
      </c>
      <c r="C3290" s="8" t="str">
        <f>INDEX(中間シート!$A$1:$AZ$149,MATCH(A3290&amp;B3290,中間シート!$A$1:$A$149,0),MATCH(C$1,中間シート!$A$2:$AZ$2,0))</f>
        <v/>
      </c>
      <c r="D3290" s="8" t="str">
        <f>INDEX(中間シート!$A$1:$AZ$149,MATCH($A3290&amp;$B3290,中間シート!$A$1:$A$149,0),MATCH(D$1,中間シート!$A$2:$AZ$2,0))</f>
        <v/>
      </c>
      <c r="E3290" t="str">
        <f>IF(
A3290="","",
VLOOKUP(MOD(ROW(A3290)-2, 参照用!$J$12) + 1,参照用!$N$1:$P$50,2,0)
)</f>
        <v/>
      </c>
      <c r="F3290" t="str">
        <f xml:space="preserve">
IF(A3290="","",
VLOOKUP(MOD(ROW(A3290)-2, 参照用!$J$12) + 1,参照用!$N$1:$P$50,3,0)
)</f>
        <v/>
      </c>
      <c r="G3290" t="str">
        <f xml:space="preserve">
IF(A3290="","",
IFERROR(
INDEX(中間シート!$B:$CB,
MATCH(A3290&amp;B3290,中間シート!$A$1:$A$149,0),
MATCH(F3290,中間シート!$B$2:$CB$2,0)
),
"")
)</f>
        <v/>
      </c>
      <c r="H3290" t="str">
        <f t="shared" si="153"/>
        <v/>
      </c>
      <c r="I3290" t="str">
        <f t="shared" si="154"/>
        <v/>
      </c>
      <c r="J3290" t="str">
        <f xml:space="preserve">
_xlfn.SWITCH(E3290,
"良好サイン",H3290*VLOOKUP(F3290,参照用!$P$2:$Q$55,2,0),
"注意サイン",H3290*VLOOKUP(F3290,参照用!$P$2:$Q$55,2,0),
""
)</f>
        <v/>
      </c>
      <c r="K3290" s="20" t="str">
        <f t="shared" si="155"/>
        <v/>
      </c>
    </row>
    <row r="3291" spans="1:11" x14ac:dyDescent="0.2">
      <c r="A3291" s="8" t="str">
        <f>IF(INDEX(中間シート!B$1:B$149,QUOTIENT(ROW(A3291)-2, 参照用!$J$12) + 3,1)&gt;0,
INDEX(中間シート!B$1:B$149,QUOTIENT(ROW(A3291)-2, 参照用!$J$12) + 3,1),
"")</f>
        <v/>
      </c>
      <c r="B3291" s="8" t="str">
        <f>IF(INDEX(中間シート!D$1:D$149,QUOTIENT(ROW(B3291)-2, 参照用!$J$12) + 3,1)&gt;0,
INDEX(中間シート!D$1:D$149,QUOTIENT(ROW(B3291)-2, 参照用!$J$12) + 3,1),
"")</f>
        <v/>
      </c>
      <c r="C3291" s="8" t="str">
        <f>INDEX(中間シート!$A$1:$AZ$149,MATCH(A3291&amp;B3291,中間シート!$A$1:$A$149,0),MATCH(C$1,中間シート!$A$2:$AZ$2,0))</f>
        <v/>
      </c>
      <c r="D3291" s="8" t="str">
        <f>INDEX(中間シート!$A$1:$AZ$149,MATCH($A3291&amp;$B3291,中間シート!$A$1:$A$149,0),MATCH(D$1,中間シート!$A$2:$AZ$2,0))</f>
        <v/>
      </c>
      <c r="E3291" t="str">
        <f>IF(
A3291="","",
VLOOKUP(MOD(ROW(A3291)-2, 参照用!$J$12) + 1,参照用!$N$1:$P$50,2,0)
)</f>
        <v/>
      </c>
      <c r="F3291" t="str">
        <f xml:space="preserve">
IF(A3291="","",
VLOOKUP(MOD(ROW(A3291)-2, 参照用!$J$12) + 1,参照用!$N$1:$P$50,3,0)
)</f>
        <v/>
      </c>
      <c r="G3291" t="str">
        <f xml:space="preserve">
IF(A3291="","",
IFERROR(
INDEX(中間シート!$B:$CB,
MATCH(A3291&amp;B3291,中間シート!$A$1:$A$149,0),
MATCH(F3291,中間シート!$B$2:$CB$2,0)
),
"")
)</f>
        <v/>
      </c>
      <c r="H3291" t="str">
        <f t="shared" si="153"/>
        <v/>
      </c>
      <c r="I3291" t="str">
        <f t="shared" si="154"/>
        <v/>
      </c>
      <c r="J3291" t="str">
        <f xml:space="preserve">
_xlfn.SWITCH(E3291,
"良好サイン",H3291*VLOOKUP(F3291,参照用!$P$2:$Q$55,2,0),
"注意サイン",H3291*VLOOKUP(F3291,参照用!$P$2:$Q$55,2,0),
""
)</f>
        <v/>
      </c>
      <c r="K3291" s="20" t="str">
        <f t="shared" si="155"/>
        <v/>
      </c>
    </row>
    <row r="3292" spans="1:11" x14ac:dyDescent="0.2">
      <c r="A3292" s="8" t="str">
        <f>IF(INDEX(中間シート!B$1:B$149,QUOTIENT(ROW(A3292)-2, 参照用!$J$12) + 3,1)&gt;0,
INDEX(中間シート!B$1:B$149,QUOTIENT(ROW(A3292)-2, 参照用!$J$12) + 3,1),
"")</f>
        <v/>
      </c>
      <c r="B3292" s="8" t="str">
        <f>IF(INDEX(中間シート!D$1:D$149,QUOTIENT(ROW(B3292)-2, 参照用!$J$12) + 3,1)&gt;0,
INDEX(中間シート!D$1:D$149,QUOTIENT(ROW(B3292)-2, 参照用!$J$12) + 3,1),
"")</f>
        <v/>
      </c>
      <c r="C3292" s="8" t="str">
        <f>INDEX(中間シート!$A$1:$AZ$149,MATCH(A3292&amp;B3292,中間シート!$A$1:$A$149,0),MATCH(C$1,中間シート!$A$2:$AZ$2,0))</f>
        <v/>
      </c>
      <c r="D3292" s="8" t="str">
        <f>INDEX(中間シート!$A$1:$AZ$149,MATCH($A3292&amp;$B3292,中間シート!$A$1:$A$149,0),MATCH(D$1,中間シート!$A$2:$AZ$2,0))</f>
        <v/>
      </c>
      <c r="E3292" t="str">
        <f>IF(
A3292="","",
VLOOKUP(MOD(ROW(A3292)-2, 参照用!$J$12) + 1,参照用!$N$1:$P$50,2,0)
)</f>
        <v/>
      </c>
      <c r="F3292" t="str">
        <f xml:space="preserve">
IF(A3292="","",
VLOOKUP(MOD(ROW(A3292)-2, 参照用!$J$12) + 1,参照用!$N$1:$P$50,3,0)
)</f>
        <v/>
      </c>
      <c r="G3292" t="str">
        <f xml:space="preserve">
IF(A3292="","",
IFERROR(
INDEX(中間シート!$B:$CB,
MATCH(A3292&amp;B3292,中間シート!$A$1:$A$149,0),
MATCH(F3292,中間シート!$B$2:$CB$2,0)
),
"")
)</f>
        <v/>
      </c>
      <c r="H3292" t="str">
        <f t="shared" si="153"/>
        <v/>
      </c>
      <c r="I3292" t="str">
        <f t="shared" si="154"/>
        <v/>
      </c>
      <c r="J3292" t="str">
        <f xml:space="preserve">
_xlfn.SWITCH(E3292,
"良好サイン",H3292*VLOOKUP(F3292,参照用!$P$2:$Q$55,2,0),
"注意サイン",H3292*VLOOKUP(F3292,参照用!$P$2:$Q$55,2,0),
""
)</f>
        <v/>
      </c>
      <c r="K3292" s="20" t="str">
        <f t="shared" si="155"/>
        <v/>
      </c>
    </row>
    <row r="3293" spans="1:11" x14ac:dyDescent="0.2">
      <c r="A3293" s="8" t="str">
        <f>IF(INDEX(中間シート!B$1:B$149,QUOTIENT(ROW(A3293)-2, 参照用!$J$12) + 3,1)&gt;0,
INDEX(中間シート!B$1:B$149,QUOTIENT(ROW(A3293)-2, 参照用!$J$12) + 3,1),
"")</f>
        <v/>
      </c>
      <c r="B3293" s="8" t="str">
        <f>IF(INDEX(中間シート!D$1:D$149,QUOTIENT(ROW(B3293)-2, 参照用!$J$12) + 3,1)&gt;0,
INDEX(中間シート!D$1:D$149,QUOTIENT(ROW(B3293)-2, 参照用!$J$12) + 3,1),
"")</f>
        <v/>
      </c>
      <c r="C3293" s="8" t="str">
        <f>INDEX(中間シート!$A$1:$AZ$149,MATCH(A3293&amp;B3293,中間シート!$A$1:$A$149,0),MATCH(C$1,中間シート!$A$2:$AZ$2,0))</f>
        <v/>
      </c>
      <c r="D3293" s="8" t="str">
        <f>INDEX(中間シート!$A$1:$AZ$149,MATCH($A3293&amp;$B3293,中間シート!$A$1:$A$149,0),MATCH(D$1,中間シート!$A$2:$AZ$2,0))</f>
        <v/>
      </c>
      <c r="E3293" t="str">
        <f>IF(
A3293="","",
VLOOKUP(MOD(ROW(A3293)-2, 参照用!$J$12) + 1,参照用!$N$1:$P$50,2,0)
)</f>
        <v/>
      </c>
      <c r="F3293" t="str">
        <f xml:space="preserve">
IF(A3293="","",
VLOOKUP(MOD(ROW(A3293)-2, 参照用!$J$12) + 1,参照用!$N$1:$P$50,3,0)
)</f>
        <v/>
      </c>
      <c r="G3293" t="str">
        <f xml:space="preserve">
IF(A3293="","",
IFERROR(
INDEX(中間シート!$B:$CB,
MATCH(A3293&amp;B3293,中間シート!$A$1:$A$149,0),
MATCH(F3293,中間シート!$B$2:$CB$2,0)
),
"")
)</f>
        <v/>
      </c>
      <c r="H3293" t="str">
        <f t="shared" si="153"/>
        <v/>
      </c>
      <c r="I3293" t="str">
        <f t="shared" si="154"/>
        <v/>
      </c>
      <c r="J3293" t="str">
        <f xml:space="preserve">
_xlfn.SWITCH(E3293,
"良好サイン",H3293*VLOOKUP(F3293,参照用!$P$2:$Q$55,2,0),
"注意サイン",H3293*VLOOKUP(F3293,参照用!$P$2:$Q$55,2,0),
""
)</f>
        <v/>
      </c>
      <c r="K3293" s="20" t="str">
        <f t="shared" si="155"/>
        <v/>
      </c>
    </row>
    <row r="3294" spans="1:11" x14ac:dyDescent="0.2">
      <c r="A3294" s="8" t="str">
        <f>IF(INDEX(中間シート!B$1:B$149,QUOTIENT(ROW(A3294)-2, 参照用!$J$12) + 3,1)&gt;0,
INDEX(中間シート!B$1:B$149,QUOTIENT(ROW(A3294)-2, 参照用!$J$12) + 3,1),
"")</f>
        <v/>
      </c>
      <c r="B3294" s="8" t="str">
        <f>IF(INDEX(中間シート!D$1:D$149,QUOTIENT(ROW(B3294)-2, 参照用!$J$12) + 3,1)&gt;0,
INDEX(中間シート!D$1:D$149,QUOTIENT(ROW(B3294)-2, 参照用!$J$12) + 3,1),
"")</f>
        <v/>
      </c>
      <c r="C3294" s="8" t="str">
        <f>INDEX(中間シート!$A$1:$AZ$149,MATCH(A3294&amp;B3294,中間シート!$A$1:$A$149,0),MATCH(C$1,中間シート!$A$2:$AZ$2,0))</f>
        <v/>
      </c>
      <c r="D3294" s="8" t="str">
        <f>INDEX(中間シート!$A$1:$AZ$149,MATCH($A3294&amp;$B3294,中間シート!$A$1:$A$149,0),MATCH(D$1,中間シート!$A$2:$AZ$2,0))</f>
        <v/>
      </c>
      <c r="E3294" t="str">
        <f>IF(
A3294="","",
VLOOKUP(MOD(ROW(A3294)-2, 参照用!$J$12) + 1,参照用!$N$1:$P$50,2,0)
)</f>
        <v/>
      </c>
      <c r="F3294" t="str">
        <f xml:space="preserve">
IF(A3294="","",
VLOOKUP(MOD(ROW(A3294)-2, 参照用!$J$12) + 1,参照用!$N$1:$P$50,3,0)
)</f>
        <v/>
      </c>
      <c r="G3294" t="str">
        <f xml:space="preserve">
IF(A3294="","",
IFERROR(
INDEX(中間シート!$B:$CB,
MATCH(A3294&amp;B3294,中間シート!$A$1:$A$149,0),
MATCH(F3294,中間シート!$B$2:$CB$2,0)
),
"")
)</f>
        <v/>
      </c>
      <c r="H3294" t="str">
        <f t="shared" si="153"/>
        <v/>
      </c>
      <c r="I3294" t="str">
        <f t="shared" si="154"/>
        <v/>
      </c>
      <c r="J3294" t="str">
        <f xml:space="preserve">
_xlfn.SWITCH(E3294,
"良好サイン",H3294*VLOOKUP(F3294,参照用!$P$2:$Q$55,2,0),
"注意サイン",H3294*VLOOKUP(F3294,参照用!$P$2:$Q$55,2,0),
""
)</f>
        <v/>
      </c>
      <c r="K3294" s="20" t="str">
        <f t="shared" si="155"/>
        <v/>
      </c>
    </row>
    <row r="3295" spans="1:11" x14ac:dyDescent="0.2">
      <c r="A3295" s="8" t="str">
        <f>IF(INDEX(中間シート!B$1:B$149,QUOTIENT(ROW(A3295)-2, 参照用!$J$12) + 3,1)&gt;0,
INDEX(中間シート!B$1:B$149,QUOTIENT(ROW(A3295)-2, 参照用!$J$12) + 3,1),
"")</f>
        <v/>
      </c>
      <c r="B3295" s="8" t="str">
        <f>IF(INDEX(中間シート!D$1:D$149,QUOTIENT(ROW(B3295)-2, 参照用!$J$12) + 3,1)&gt;0,
INDEX(中間シート!D$1:D$149,QUOTIENT(ROW(B3295)-2, 参照用!$J$12) + 3,1),
"")</f>
        <v/>
      </c>
      <c r="C3295" s="8" t="str">
        <f>INDEX(中間シート!$A$1:$AZ$149,MATCH(A3295&amp;B3295,中間シート!$A$1:$A$149,0),MATCH(C$1,中間シート!$A$2:$AZ$2,0))</f>
        <v/>
      </c>
      <c r="D3295" s="8" t="str">
        <f>INDEX(中間シート!$A$1:$AZ$149,MATCH($A3295&amp;$B3295,中間シート!$A$1:$A$149,0),MATCH(D$1,中間シート!$A$2:$AZ$2,0))</f>
        <v/>
      </c>
      <c r="E3295" t="str">
        <f>IF(
A3295="","",
VLOOKUP(MOD(ROW(A3295)-2, 参照用!$J$12) + 1,参照用!$N$1:$P$50,2,0)
)</f>
        <v/>
      </c>
      <c r="F3295" t="str">
        <f xml:space="preserve">
IF(A3295="","",
VLOOKUP(MOD(ROW(A3295)-2, 参照用!$J$12) + 1,参照用!$N$1:$P$50,3,0)
)</f>
        <v/>
      </c>
      <c r="G3295" t="str">
        <f xml:space="preserve">
IF(A3295="","",
IFERROR(
INDEX(中間シート!$B:$CB,
MATCH(A3295&amp;B3295,中間シート!$A$1:$A$149,0),
MATCH(F3295,中間シート!$B$2:$CB$2,0)
),
"")
)</f>
        <v/>
      </c>
      <c r="H3295" t="str">
        <f t="shared" si="153"/>
        <v/>
      </c>
      <c r="I3295" t="str">
        <f t="shared" si="154"/>
        <v/>
      </c>
      <c r="J3295" t="str">
        <f xml:space="preserve">
_xlfn.SWITCH(E3295,
"良好サイン",H3295*VLOOKUP(F3295,参照用!$P$2:$Q$55,2,0),
"注意サイン",H3295*VLOOKUP(F3295,参照用!$P$2:$Q$55,2,0),
""
)</f>
        <v/>
      </c>
      <c r="K3295" s="20" t="str">
        <f t="shared" si="155"/>
        <v/>
      </c>
    </row>
    <row r="3296" spans="1:11" x14ac:dyDescent="0.2">
      <c r="A3296" s="8" t="str">
        <f>IF(INDEX(中間シート!B$1:B$149,QUOTIENT(ROW(A3296)-2, 参照用!$J$12) + 3,1)&gt;0,
INDEX(中間シート!B$1:B$149,QUOTIENT(ROW(A3296)-2, 参照用!$J$12) + 3,1),
"")</f>
        <v/>
      </c>
      <c r="B3296" s="8" t="str">
        <f>IF(INDEX(中間シート!D$1:D$149,QUOTIENT(ROW(B3296)-2, 参照用!$J$12) + 3,1)&gt;0,
INDEX(中間シート!D$1:D$149,QUOTIENT(ROW(B3296)-2, 参照用!$J$12) + 3,1),
"")</f>
        <v/>
      </c>
      <c r="C3296" s="8" t="str">
        <f>INDEX(中間シート!$A$1:$AZ$149,MATCH(A3296&amp;B3296,中間シート!$A$1:$A$149,0),MATCH(C$1,中間シート!$A$2:$AZ$2,0))</f>
        <v/>
      </c>
      <c r="D3296" s="8" t="str">
        <f>INDEX(中間シート!$A$1:$AZ$149,MATCH($A3296&amp;$B3296,中間シート!$A$1:$A$149,0),MATCH(D$1,中間シート!$A$2:$AZ$2,0))</f>
        <v/>
      </c>
      <c r="E3296" t="str">
        <f>IF(
A3296="","",
VLOOKUP(MOD(ROW(A3296)-2, 参照用!$J$12) + 1,参照用!$N$1:$P$50,2,0)
)</f>
        <v/>
      </c>
      <c r="F3296" t="str">
        <f xml:space="preserve">
IF(A3296="","",
VLOOKUP(MOD(ROW(A3296)-2, 参照用!$J$12) + 1,参照用!$N$1:$P$50,3,0)
)</f>
        <v/>
      </c>
      <c r="G3296" t="str">
        <f xml:space="preserve">
IF(A3296="","",
IFERROR(
INDEX(中間シート!$B:$CB,
MATCH(A3296&amp;B3296,中間シート!$A$1:$A$149,0),
MATCH(F3296,中間シート!$B$2:$CB$2,0)
),
"")
)</f>
        <v/>
      </c>
      <c r="H3296" t="str">
        <f t="shared" si="153"/>
        <v/>
      </c>
      <c r="I3296" t="str">
        <f t="shared" si="154"/>
        <v/>
      </c>
      <c r="J3296" t="str">
        <f xml:space="preserve">
_xlfn.SWITCH(E3296,
"良好サイン",H3296*VLOOKUP(F3296,参照用!$P$2:$Q$55,2,0),
"注意サイン",H3296*VLOOKUP(F3296,参照用!$P$2:$Q$55,2,0),
""
)</f>
        <v/>
      </c>
      <c r="K3296" s="20" t="str">
        <f t="shared" si="155"/>
        <v/>
      </c>
    </row>
    <row r="3297" spans="1:11" x14ac:dyDescent="0.2">
      <c r="A3297" s="8" t="str">
        <f>IF(INDEX(中間シート!B$1:B$149,QUOTIENT(ROW(A3297)-2, 参照用!$J$12) + 3,1)&gt;0,
INDEX(中間シート!B$1:B$149,QUOTIENT(ROW(A3297)-2, 参照用!$J$12) + 3,1),
"")</f>
        <v/>
      </c>
      <c r="B3297" s="8" t="str">
        <f>IF(INDEX(中間シート!D$1:D$149,QUOTIENT(ROW(B3297)-2, 参照用!$J$12) + 3,1)&gt;0,
INDEX(中間シート!D$1:D$149,QUOTIENT(ROW(B3297)-2, 参照用!$J$12) + 3,1),
"")</f>
        <v/>
      </c>
      <c r="C3297" s="8" t="str">
        <f>INDEX(中間シート!$A$1:$AZ$149,MATCH(A3297&amp;B3297,中間シート!$A$1:$A$149,0),MATCH(C$1,中間シート!$A$2:$AZ$2,0))</f>
        <v/>
      </c>
      <c r="D3297" s="8" t="str">
        <f>INDEX(中間シート!$A$1:$AZ$149,MATCH($A3297&amp;$B3297,中間シート!$A$1:$A$149,0),MATCH(D$1,中間シート!$A$2:$AZ$2,0))</f>
        <v/>
      </c>
      <c r="E3297" t="str">
        <f>IF(
A3297="","",
VLOOKUP(MOD(ROW(A3297)-2, 参照用!$J$12) + 1,参照用!$N$1:$P$50,2,0)
)</f>
        <v/>
      </c>
      <c r="F3297" t="str">
        <f xml:space="preserve">
IF(A3297="","",
VLOOKUP(MOD(ROW(A3297)-2, 参照用!$J$12) + 1,参照用!$N$1:$P$50,3,0)
)</f>
        <v/>
      </c>
      <c r="G3297" t="str">
        <f xml:space="preserve">
IF(A3297="","",
IFERROR(
INDEX(中間シート!$B:$CB,
MATCH(A3297&amp;B3297,中間シート!$A$1:$A$149,0),
MATCH(F3297,中間シート!$B$2:$CB$2,0)
),
"")
)</f>
        <v/>
      </c>
      <c r="H3297" t="str">
        <f t="shared" si="153"/>
        <v/>
      </c>
      <c r="I3297" t="str">
        <f t="shared" si="154"/>
        <v/>
      </c>
      <c r="J3297" t="str">
        <f xml:space="preserve">
_xlfn.SWITCH(E3297,
"良好サイン",H3297*VLOOKUP(F3297,参照用!$P$2:$Q$55,2,0),
"注意サイン",H3297*VLOOKUP(F3297,参照用!$P$2:$Q$55,2,0),
""
)</f>
        <v/>
      </c>
      <c r="K3297" s="20" t="str">
        <f t="shared" si="155"/>
        <v/>
      </c>
    </row>
    <row r="3298" spans="1:11" x14ac:dyDescent="0.2">
      <c r="A3298" s="8" t="str">
        <f>IF(INDEX(中間シート!B$1:B$149,QUOTIENT(ROW(A3298)-2, 参照用!$J$12) + 3,1)&gt;0,
INDEX(中間シート!B$1:B$149,QUOTIENT(ROW(A3298)-2, 参照用!$J$12) + 3,1),
"")</f>
        <v/>
      </c>
      <c r="B3298" s="8" t="str">
        <f>IF(INDEX(中間シート!D$1:D$149,QUOTIENT(ROW(B3298)-2, 参照用!$J$12) + 3,1)&gt;0,
INDEX(中間シート!D$1:D$149,QUOTIENT(ROW(B3298)-2, 参照用!$J$12) + 3,1),
"")</f>
        <v/>
      </c>
      <c r="C3298" s="8" t="str">
        <f>INDEX(中間シート!$A$1:$AZ$149,MATCH(A3298&amp;B3298,中間シート!$A$1:$A$149,0),MATCH(C$1,中間シート!$A$2:$AZ$2,0))</f>
        <v/>
      </c>
      <c r="D3298" s="8" t="str">
        <f>INDEX(中間シート!$A$1:$AZ$149,MATCH($A3298&amp;$B3298,中間シート!$A$1:$A$149,0),MATCH(D$1,中間シート!$A$2:$AZ$2,0))</f>
        <v/>
      </c>
      <c r="E3298" t="str">
        <f>IF(
A3298="","",
VLOOKUP(MOD(ROW(A3298)-2, 参照用!$J$12) + 1,参照用!$N$1:$P$50,2,0)
)</f>
        <v/>
      </c>
      <c r="F3298" t="str">
        <f xml:space="preserve">
IF(A3298="","",
VLOOKUP(MOD(ROW(A3298)-2, 参照用!$J$12) + 1,参照用!$N$1:$P$50,3,0)
)</f>
        <v/>
      </c>
      <c r="G3298" t="str">
        <f xml:space="preserve">
IF(A3298="","",
IFERROR(
INDEX(中間シート!$B:$CB,
MATCH(A3298&amp;B3298,中間シート!$A$1:$A$149,0),
MATCH(F3298,中間シート!$B$2:$CB$2,0)
),
"")
)</f>
        <v/>
      </c>
      <c r="H3298" t="str">
        <f t="shared" si="153"/>
        <v/>
      </c>
      <c r="I3298" t="str">
        <f t="shared" si="154"/>
        <v/>
      </c>
      <c r="J3298" t="str">
        <f xml:space="preserve">
_xlfn.SWITCH(E3298,
"良好サイン",H3298*VLOOKUP(F3298,参照用!$P$2:$Q$55,2,0),
"注意サイン",H3298*VLOOKUP(F3298,参照用!$P$2:$Q$55,2,0),
""
)</f>
        <v/>
      </c>
      <c r="K3298" s="20" t="str">
        <f t="shared" si="155"/>
        <v/>
      </c>
    </row>
    <row r="3299" spans="1:11" x14ac:dyDescent="0.2">
      <c r="A3299" s="8" t="str">
        <f>IF(INDEX(中間シート!B$1:B$149,QUOTIENT(ROW(A3299)-2, 参照用!$J$12) + 3,1)&gt;0,
INDEX(中間シート!B$1:B$149,QUOTIENT(ROW(A3299)-2, 参照用!$J$12) + 3,1),
"")</f>
        <v/>
      </c>
      <c r="B3299" s="8" t="str">
        <f>IF(INDEX(中間シート!D$1:D$149,QUOTIENT(ROW(B3299)-2, 参照用!$J$12) + 3,1)&gt;0,
INDEX(中間シート!D$1:D$149,QUOTIENT(ROW(B3299)-2, 参照用!$J$12) + 3,1),
"")</f>
        <v/>
      </c>
      <c r="C3299" s="8" t="str">
        <f>INDEX(中間シート!$A$1:$AZ$149,MATCH(A3299&amp;B3299,中間シート!$A$1:$A$149,0),MATCH(C$1,中間シート!$A$2:$AZ$2,0))</f>
        <v/>
      </c>
      <c r="D3299" s="8" t="str">
        <f>INDEX(中間シート!$A$1:$AZ$149,MATCH($A3299&amp;$B3299,中間シート!$A$1:$A$149,0),MATCH(D$1,中間シート!$A$2:$AZ$2,0))</f>
        <v/>
      </c>
      <c r="E3299" t="str">
        <f>IF(
A3299="","",
VLOOKUP(MOD(ROW(A3299)-2, 参照用!$J$12) + 1,参照用!$N$1:$P$50,2,0)
)</f>
        <v/>
      </c>
      <c r="F3299" t="str">
        <f xml:space="preserve">
IF(A3299="","",
VLOOKUP(MOD(ROW(A3299)-2, 参照用!$J$12) + 1,参照用!$N$1:$P$50,3,0)
)</f>
        <v/>
      </c>
      <c r="G3299" t="str">
        <f xml:space="preserve">
IF(A3299="","",
IFERROR(
INDEX(中間シート!$B:$CB,
MATCH(A3299&amp;B3299,中間シート!$A$1:$A$149,0),
MATCH(F3299,中間シート!$B$2:$CB$2,0)
),
"")
)</f>
        <v/>
      </c>
      <c r="H3299" t="str">
        <f t="shared" si="153"/>
        <v/>
      </c>
      <c r="I3299" t="str">
        <f t="shared" si="154"/>
        <v/>
      </c>
      <c r="J3299" t="str">
        <f xml:space="preserve">
_xlfn.SWITCH(E3299,
"良好サイン",H3299*VLOOKUP(F3299,参照用!$P$2:$Q$55,2,0),
"注意サイン",H3299*VLOOKUP(F3299,参照用!$P$2:$Q$55,2,0),
""
)</f>
        <v/>
      </c>
      <c r="K3299" s="20" t="str">
        <f t="shared" si="155"/>
        <v/>
      </c>
    </row>
    <row r="3300" spans="1:11" x14ac:dyDescent="0.2">
      <c r="A3300" s="8" t="str">
        <f>IF(INDEX(中間シート!B$1:B$149,QUOTIENT(ROW(A3300)-2, 参照用!$J$12) + 3,1)&gt;0,
INDEX(中間シート!B$1:B$149,QUOTIENT(ROW(A3300)-2, 参照用!$J$12) + 3,1),
"")</f>
        <v/>
      </c>
      <c r="B3300" s="8" t="str">
        <f>IF(INDEX(中間シート!D$1:D$149,QUOTIENT(ROW(B3300)-2, 参照用!$J$12) + 3,1)&gt;0,
INDEX(中間シート!D$1:D$149,QUOTIENT(ROW(B3300)-2, 参照用!$J$12) + 3,1),
"")</f>
        <v/>
      </c>
      <c r="C3300" s="8" t="str">
        <f>INDEX(中間シート!$A$1:$AZ$149,MATCH(A3300&amp;B3300,中間シート!$A$1:$A$149,0),MATCH(C$1,中間シート!$A$2:$AZ$2,0))</f>
        <v/>
      </c>
      <c r="D3300" s="8" t="str">
        <f>INDEX(中間シート!$A$1:$AZ$149,MATCH($A3300&amp;$B3300,中間シート!$A$1:$A$149,0),MATCH(D$1,中間シート!$A$2:$AZ$2,0))</f>
        <v/>
      </c>
      <c r="E3300" t="str">
        <f>IF(
A3300="","",
VLOOKUP(MOD(ROW(A3300)-2, 参照用!$J$12) + 1,参照用!$N$1:$P$50,2,0)
)</f>
        <v/>
      </c>
      <c r="F3300" t="str">
        <f xml:space="preserve">
IF(A3300="","",
VLOOKUP(MOD(ROW(A3300)-2, 参照用!$J$12) + 1,参照用!$N$1:$P$50,3,0)
)</f>
        <v/>
      </c>
      <c r="G3300" t="str">
        <f xml:space="preserve">
IF(A3300="","",
IFERROR(
INDEX(中間シート!$B:$CB,
MATCH(A3300&amp;B3300,中間シート!$A$1:$A$149,0),
MATCH(F3300,中間シート!$B$2:$CB$2,0)
),
"")
)</f>
        <v/>
      </c>
      <c r="H3300" t="str">
        <f t="shared" si="153"/>
        <v/>
      </c>
      <c r="I3300" t="str">
        <f t="shared" si="154"/>
        <v/>
      </c>
      <c r="J3300" t="str">
        <f xml:space="preserve">
_xlfn.SWITCH(E3300,
"良好サイン",H3300*VLOOKUP(F3300,参照用!$P$2:$Q$55,2,0),
"注意サイン",H3300*VLOOKUP(F3300,参照用!$P$2:$Q$55,2,0),
""
)</f>
        <v/>
      </c>
      <c r="K3300" s="20" t="str">
        <f t="shared" si="155"/>
        <v/>
      </c>
    </row>
    <row r="3301" spans="1:11" x14ac:dyDescent="0.2">
      <c r="A3301" s="8" t="str">
        <f>IF(INDEX(中間シート!B$1:B$149,QUOTIENT(ROW(A3301)-2, 参照用!$J$12) + 3,1)&gt;0,
INDEX(中間シート!B$1:B$149,QUOTIENT(ROW(A3301)-2, 参照用!$J$12) + 3,1),
"")</f>
        <v/>
      </c>
      <c r="B3301" s="8" t="str">
        <f>IF(INDEX(中間シート!D$1:D$149,QUOTIENT(ROW(B3301)-2, 参照用!$J$12) + 3,1)&gt;0,
INDEX(中間シート!D$1:D$149,QUOTIENT(ROW(B3301)-2, 参照用!$J$12) + 3,1),
"")</f>
        <v/>
      </c>
      <c r="C3301" s="8" t="str">
        <f>INDEX(中間シート!$A$1:$AZ$149,MATCH(A3301&amp;B3301,中間シート!$A$1:$A$149,0),MATCH(C$1,中間シート!$A$2:$AZ$2,0))</f>
        <v/>
      </c>
      <c r="D3301" s="8" t="str">
        <f>INDEX(中間シート!$A$1:$AZ$149,MATCH($A3301&amp;$B3301,中間シート!$A$1:$A$149,0),MATCH(D$1,中間シート!$A$2:$AZ$2,0))</f>
        <v/>
      </c>
      <c r="E3301" t="str">
        <f>IF(
A3301="","",
VLOOKUP(MOD(ROW(A3301)-2, 参照用!$J$12) + 1,参照用!$N$1:$P$50,2,0)
)</f>
        <v/>
      </c>
      <c r="F3301" t="str">
        <f xml:space="preserve">
IF(A3301="","",
VLOOKUP(MOD(ROW(A3301)-2, 参照用!$J$12) + 1,参照用!$N$1:$P$50,3,0)
)</f>
        <v/>
      </c>
      <c r="G3301" t="str">
        <f xml:space="preserve">
IF(A3301="","",
IFERROR(
INDEX(中間シート!$B:$CB,
MATCH(A3301&amp;B3301,中間シート!$A$1:$A$149,0),
MATCH(F3301,中間シート!$B$2:$CB$2,0)
),
"")
)</f>
        <v/>
      </c>
      <c r="H3301" t="str">
        <f t="shared" si="153"/>
        <v/>
      </c>
      <c r="I3301" t="str">
        <f t="shared" si="154"/>
        <v/>
      </c>
      <c r="J3301" t="str">
        <f xml:space="preserve">
_xlfn.SWITCH(E3301,
"良好サイン",H3301*VLOOKUP(F3301,参照用!$P$2:$Q$55,2,0),
"注意サイン",H3301*VLOOKUP(F3301,参照用!$P$2:$Q$55,2,0),
""
)</f>
        <v/>
      </c>
      <c r="K3301" s="20" t="str">
        <f t="shared" si="155"/>
        <v/>
      </c>
    </row>
    <row r="3302" spans="1:11" x14ac:dyDescent="0.2">
      <c r="A3302" s="8" t="str">
        <f>IF(INDEX(中間シート!B$1:B$149,QUOTIENT(ROW(A3302)-2, 参照用!$J$12) + 3,1)&gt;0,
INDEX(中間シート!B$1:B$149,QUOTIENT(ROW(A3302)-2, 参照用!$J$12) + 3,1),
"")</f>
        <v/>
      </c>
      <c r="B3302" s="8" t="str">
        <f>IF(INDEX(中間シート!D$1:D$149,QUOTIENT(ROW(B3302)-2, 参照用!$J$12) + 3,1)&gt;0,
INDEX(中間シート!D$1:D$149,QUOTIENT(ROW(B3302)-2, 参照用!$J$12) + 3,1),
"")</f>
        <v/>
      </c>
      <c r="C3302" s="8" t="str">
        <f>INDEX(中間シート!$A$1:$AZ$149,MATCH(A3302&amp;B3302,中間シート!$A$1:$A$149,0),MATCH(C$1,中間シート!$A$2:$AZ$2,0))</f>
        <v/>
      </c>
      <c r="D3302" s="8" t="str">
        <f>INDEX(中間シート!$A$1:$AZ$149,MATCH($A3302&amp;$B3302,中間シート!$A$1:$A$149,0),MATCH(D$1,中間シート!$A$2:$AZ$2,0))</f>
        <v/>
      </c>
      <c r="E3302" t="str">
        <f>IF(
A3302="","",
VLOOKUP(MOD(ROW(A3302)-2, 参照用!$J$12) + 1,参照用!$N$1:$P$50,2,0)
)</f>
        <v/>
      </c>
      <c r="F3302" t="str">
        <f xml:space="preserve">
IF(A3302="","",
VLOOKUP(MOD(ROW(A3302)-2, 参照用!$J$12) + 1,参照用!$N$1:$P$50,3,0)
)</f>
        <v/>
      </c>
      <c r="G3302" t="str">
        <f xml:space="preserve">
IF(A3302="","",
IFERROR(
INDEX(中間シート!$B:$CB,
MATCH(A3302&amp;B3302,中間シート!$A$1:$A$149,0),
MATCH(F3302,中間シート!$B$2:$CB$2,0)
),
"")
)</f>
        <v/>
      </c>
      <c r="H3302" t="str">
        <f t="shared" si="153"/>
        <v/>
      </c>
      <c r="I3302" t="str">
        <f t="shared" si="154"/>
        <v/>
      </c>
      <c r="J3302" t="str">
        <f xml:space="preserve">
_xlfn.SWITCH(E3302,
"良好サイン",H3302*VLOOKUP(F3302,参照用!$P$2:$Q$55,2,0),
"注意サイン",H3302*VLOOKUP(F3302,参照用!$P$2:$Q$55,2,0),
""
)</f>
        <v/>
      </c>
      <c r="K3302" s="20" t="str">
        <f t="shared" si="155"/>
        <v/>
      </c>
    </row>
    <row r="3303" spans="1:11" x14ac:dyDescent="0.2">
      <c r="A3303" s="8" t="str">
        <f>IF(INDEX(中間シート!B$1:B$149,QUOTIENT(ROW(A3303)-2, 参照用!$J$12) + 3,1)&gt;0,
INDEX(中間シート!B$1:B$149,QUOTIENT(ROW(A3303)-2, 参照用!$J$12) + 3,1),
"")</f>
        <v/>
      </c>
      <c r="B3303" s="8" t="str">
        <f>IF(INDEX(中間シート!D$1:D$149,QUOTIENT(ROW(B3303)-2, 参照用!$J$12) + 3,1)&gt;0,
INDEX(中間シート!D$1:D$149,QUOTIENT(ROW(B3303)-2, 参照用!$J$12) + 3,1),
"")</f>
        <v/>
      </c>
      <c r="C3303" s="8" t="str">
        <f>INDEX(中間シート!$A$1:$AZ$149,MATCH(A3303&amp;B3303,中間シート!$A$1:$A$149,0),MATCH(C$1,中間シート!$A$2:$AZ$2,0))</f>
        <v/>
      </c>
      <c r="D3303" s="8" t="str">
        <f>INDEX(中間シート!$A$1:$AZ$149,MATCH($A3303&amp;$B3303,中間シート!$A$1:$A$149,0),MATCH(D$1,中間シート!$A$2:$AZ$2,0))</f>
        <v/>
      </c>
      <c r="E3303" t="str">
        <f>IF(
A3303="","",
VLOOKUP(MOD(ROW(A3303)-2, 参照用!$J$12) + 1,参照用!$N$1:$P$50,2,0)
)</f>
        <v/>
      </c>
      <c r="F3303" t="str">
        <f xml:space="preserve">
IF(A3303="","",
VLOOKUP(MOD(ROW(A3303)-2, 参照用!$J$12) + 1,参照用!$N$1:$P$50,3,0)
)</f>
        <v/>
      </c>
      <c r="G3303" t="str">
        <f xml:space="preserve">
IF(A3303="","",
IFERROR(
INDEX(中間シート!$B:$CB,
MATCH(A3303&amp;B3303,中間シート!$A$1:$A$149,0),
MATCH(F3303,中間シート!$B$2:$CB$2,0)
),
"")
)</f>
        <v/>
      </c>
      <c r="H3303" t="str">
        <f t="shared" si="153"/>
        <v/>
      </c>
      <c r="I3303" t="str">
        <f t="shared" si="154"/>
        <v/>
      </c>
      <c r="J3303" t="str">
        <f xml:space="preserve">
_xlfn.SWITCH(E3303,
"良好サイン",H3303*VLOOKUP(F3303,参照用!$P$2:$Q$55,2,0),
"注意サイン",H3303*VLOOKUP(F3303,参照用!$P$2:$Q$55,2,0),
""
)</f>
        <v/>
      </c>
      <c r="K3303" s="20" t="str">
        <f t="shared" si="155"/>
        <v/>
      </c>
    </row>
    <row r="3304" spans="1:11" x14ac:dyDescent="0.2">
      <c r="A3304" s="8" t="str">
        <f>IF(INDEX(中間シート!B$1:B$149,QUOTIENT(ROW(A3304)-2, 参照用!$J$12) + 3,1)&gt;0,
INDEX(中間シート!B$1:B$149,QUOTIENT(ROW(A3304)-2, 参照用!$J$12) + 3,1),
"")</f>
        <v/>
      </c>
      <c r="B3304" s="8" t="str">
        <f>IF(INDEX(中間シート!D$1:D$149,QUOTIENT(ROW(B3304)-2, 参照用!$J$12) + 3,1)&gt;0,
INDEX(中間シート!D$1:D$149,QUOTIENT(ROW(B3304)-2, 参照用!$J$12) + 3,1),
"")</f>
        <v/>
      </c>
      <c r="C3304" s="8" t="str">
        <f>INDEX(中間シート!$A$1:$AZ$149,MATCH(A3304&amp;B3304,中間シート!$A$1:$A$149,0),MATCH(C$1,中間シート!$A$2:$AZ$2,0))</f>
        <v/>
      </c>
      <c r="D3304" s="8" t="str">
        <f>INDEX(中間シート!$A$1:$AZ$149,MATCH($A3304&amp;$B3304,中間シート!$A$1:$A$149,0),MATCH(D$1,中間シート!$A$2:$AZ$2,0))</f>
        <v/>
      </c>
      <c r="E3304" t="str">
        <f>IF(
A3304="","",
VLOOKUP(MOD(ROW(A3304)-2, 参照用!$J$12) + 1,参照用!$N$1:$P$50,2,0)
)</f>
        <v/>
      </c>
      <c r="F3304" t="str">
        <f xml:space="preserve">
IF(A3304="","",
VLOOKUP(MOD(ROW(A3304)-2, 参照用!$J$12) + 1,参照用!$N$1:$P$50,3,0)
)</f>
        <v/>
      </c>
      <c r="G3304" t="str">
        <f xml:space="preserve">
IF(A3304="","",
IFERROR(
INDEX(中間シート!$B:$CB,
MATCH(A3304&amp;B3304,中間シート!$A$1:$A$149,0),
MATCH(F3304,中間シート!$B$2:$CB$2,0)
),
"")
)</f>
        <v/>
      </c>
      <c r="H3304" t="str">
        <f t="shared" si="153"/>
        <v/>
      </c>
      <c r="I3304" t="str">
        <f t="shared" si="154"/>
        <v/>
      </c>
      <c r="J3304" t="str">
        <f xml:space="preserve">
_xlfn.SWITCH(E3304,
"良好サイン",H3304*VLOOKUP(F3304,参照用!$P$2:$Q$55,2,0),
"注意サイン",H3304*VLOOKUP(F3304,参照用!$P$2:$Q$55,2,0),
""
)</f>
        <v/>
      </c>
      <c r="K3304" s="20" t="str">
        <f t="shared" si="155"/>
        <v/>
      </c>
    </row>
    <row r="3305" spans="1:11" x14ac:dyDescent="0.2">
      <c r="A3305" s="8" t="str">
        <f>IF(INDEX(中間シート!B$1:B$149,QUOTIENT(ROW(A3305)-2, 参照用!$J$12) + 3,1)&gt;0,
INDEX(中間シート!B$1:B$149,QUOTIENT(ROW(A3305)-2, 参照用!$J$12) + 3,1),
"")</f>
        <v/>
      </c>
      <c r="B3305" s="8" t="str">
        <f>IF(INDEX(中間シート!D$1:D$149,QUOTIENT(ROW(B3305)-2, 参照用!$J$12) + 3,1)&gt;0,
INDEX(中間シート!D$1:D$149,QUOTIENT(ROW(B3305)-2, 参照用!$J$12) + 3,1),
"")</f>
        <v/>
      </c>
      <c r="C3305" s="8" t="str">
        <f>INDEX(中間シート!$A$1:$AZ$149,MATCH(A3305&amp;B3305,中間シート!$A$1:$A$149,0),MATCH(C$1,中間シート!$A$2:$AZ$2,0))</f>
        <v/>
      </c>
      <c r="D3305" s="8" t="str">
        <f>INDEX(中間シート!$A$1:$AZ$149,MATCH($A3305&amp;$B3305,中間シート!$A$1:$A$149,0),MATCH(D$1,中間シート!$A$2:$AZ$2,0))</f>
        <v/>
      </c>
      <c r="E3305" t="str">
        <f>IF(
A3305="","",
VLOOKUP(MOD(ROW(A3305)-2, 参照用!$J$12) + 1,参照用!$N$1:$P$50,2,0)
)</f>
        <v/>
      </c>
      <c r="F3305" t="str">
        <f xml:space="preserve">
IF(A3305="","",
VLOOKUP(MOD(ROW(A3305)-2, 参照用!$J$12) + 1,参照用!$N$1:$P$50,3,0)
)</f>
        <v/>
      </c>
      <c r="G3305" t="str">
        <f xml:space="preserve">
IF(A3305="","",
IFERROR(
INDEX(中間シート!$B:$CB,
MATCH(A3305&amp;B3305,中間シート!$A$1:$A$149,0),
MATCH(F3305,中間シート!$B$2:$CB$2,0)
),
"")
)</f>
        <v/>
      </c>
      <c r="H3305" t="str">
        <f t="shared" si="153"/>
        <v/>
      </c>
      <c r="I3305" t="str">
        <f t="shared" si="154"/>
        <v/>
      </c>
      <c r="J3305" t="str">
        <f xml:space="preserve">
_xlfn.SWITCH(E3305,
"良好サイン",H3305*VLOOKUP(F3305,参照用!$P$2:$Q$55,2,0),
"注意サイン",H3305*VLOOKUP(F3305,参照用!$P$2:$Q$55,2,0),
""
)</f>
        <v/>
      </c>
      <c r="K3305" s="20" t="str">
        <f t="shared" si="155"/>
        <v/>
      </c>
    </row>
    <row r="3306" spans="1:11" x14ac:dyDescent="0.2">
      <c r="A3306" s="8" t="str">
        <f>IF(INDEX(中間シート!B$1:B$149,QUOTIENT(ROW(A3306)-2, 参照用!$J$12) + 3,1)&gt;0,
INDEX(中間シート!B$1:B$149,QUOTIENT(ROW(A3306)-2, 参照用!$J$12) + 3,1),
"")</f>
        <v/>
      </c>
      <c r="B3306" s="8" t="str">
        <f>IF(INDEX(中間シート!D$1:D$149,QUOTIENT(ROW(B3306)-2, 参照用!$J$12) + 3,1)&gt;0,
INDEX(中間シート!D$1:D$149,QUOTIENT(ROW(B3306)-2, 参照用!$J$12) + 3,1),
"")</f>
        <v/>
      </c>
      <c r="C3306" s="8" t="str">
        <f>INDEX(中間シート!$A$1:$AZ$149,MATCH(A3306&amp;B3306,中間シート!$A$1:$A$149,0),MATCH(C$1,中間シート!$A$2:$AZ$2,0))</f>
        <v/>
      </c>
      <c r="D3306" s="8" t="str">
        <f>INDEX(中間シート!$A$1:$AZ$149,MATCH($A3306&amp;$B3306,中間シート!$A$1:$A$149,0),MATCH(D$1,中間シート!$A$2:$AZ$2,0))</f>
        <v/>
      </c>
      <c r="E3306" t="str">
        <f>IF(
A3306="","",
VLOOKUP(MOD(ROW(A3306)-2, 参照用!$J$12) + 1,参照用!$N$1:$P$50,2,0)
)</f>
        <v/>
      </c>
      <c r="F3306" t="str">
        <f xml:space="preserve">
IF(A3306="","",
VLOOKUP(MOD(ROW(A3306)-2, 参照用!$J$12) + 1,参照用!$N$1:$P$50,3,0)
)</f>
        <v/>
      </c>
      <c r="G3306" t="str">
        <f xml:space="preserve">
IF(A3306="","",
IFERROR(
INDEX(中間シート!$B:$CB,
MATCH(A3306&amp;B3306,中間シート!$A$1:$A$149,0),
MATCH(F3306,中間シート!$B$2:$CB$2,0)
),
"")
)</f>
        <v/>
      </c>
      <c r="H3306" t="str">
        <f t="shared" si="153"/>
        <v/>
      </c>
      <c r="I3306" t="str">
        <f t="shared" si="154"/>
        <v/>
      </c>
      <c r="J3306" t="str">
        <f xml:space="preserve">
_xlfn.SWITCH(E3306,
"良好サイン",H3306*VLOOKUP(F3306,参照用!$P$2:$Q$55,2,0),
"注意サイン",H3306*VLOOKUP(F3306,参照用!$P$2:$Q$55,2,0),
""
)</f>
        <v/>
      </c>
      <c r="K3306" s="20" t="str">
        <f t="shared" si="155"/>
        <v/>
      </c>
    </row>
    <row r="3307" spans="1:11" x14ac:dyDescent="0.2">
      <c r="A3307" s="8" t="str">
        <f>IF(INDEX(中間シート!B$1:B$149,QUOTIENT(ROW(A3307)-2, 参照用!$J$12) + 3,1)&gt;0,
INDEX(中間シート!B$1:B$149,QUOTIENT(ROW(A3307)-2, 参照用!$J$12) + 3,1),
"")</f>
        <v/>
      </c>
      <c r="B3307" s="8" t="str">
        <f>IF(INDEX(中間シート!D$1:D$149,QUOTIENT(ROW(B3307)-2, 参照用!$J$12) + 3,1)&gt;0,
INDEX(中間シート!D$1:D$149,QUOTIENT(ROW(B3307)-2, 参照用!$J$12) + 3,1),
"")</f>
        <v/>
      </c>
      <c r="C3307" s="8" t="str">
        <f>INDEX(中間シート!$A$1:$AZ$149,MATCH(A3307&amp;B3307,中間シート!$A$1:$A$149,0),MATCH(C$1,中間シート!$A$2:$AZ$2,0))</f>
        <v/>
      </c>
      <c r="D3307" s="8" t="str">
        <f>INDEX(中間シート!$A$1:$AZ$149,MATCH($A3307&amp;$B3307,中間シート!$A$1:$A$149,0),MATCH(D$1,中間シート!$A$2:$AZ$2,0))</f>
        <v/>
      </c>
      <c r="E3307" t="str">
        <f>IF(
A3307="","",
VLOOKUP(MOD(ROW(A3307)-2, 参照用!$J$12) + 1,参照用!$N$1:$P$50,2,0)
)</f>
        <v/>
      </c>
      <c r="F3307" t="str">
        <f xml:space="preserve">
IF(A3307="","",
VLOOKUP(MOD(ROW(A3307)-2, 参照用!$J$12) + 1,参照用!$N$1:$P$50,3,0)
)</f>
        <v/>
      </c>
      <c r="G3307" t="str">
        <f xml:space="preserve">
IF(A3307="","",
IFERROR(
INDEX(中間シート!$B:$CB,
MATCH(A3307&amp;B3307,中間シート!$A$1:$A$149,0),
MATCH(F3307,中間シート!$B$2:$CB$2,0)
),
"")
)</f>
        <v/>
      </c>
      <c r="H3307" t="str">
        <f t="shared" si="153"/>
        <v/>
      </c>
      <c r="I3307" t="str">
        <f t="shared" si="154"/>
        <v/>
      </c>
      <c r="J3307" t="str">
        <f xml:space="preserve">
_xlfn.SWITCH(E3307,
"良好サイン",H3307*VLOOKUP(F3307,参照用!$P$2:$Q$55,2,0),
"注意サイン",H3307*VLOOKUP(F3307,参照用!$P$2:$Q$55,2,0),
""
)</f>
        <v/>
      </c>
      <c r="K3307" s="20" t="str">
        <f t="shared" si="155"/>
        <v/>
      </c>
    </row>
    <row r="3308" spans="1:11" x14ac:dyDescent="0.2">
      <c r="A3308" s="8" t="str">
        <f>IF(INDEX(中間シート!B$1:B$149,QUOTIENT(ROW(A3308)-2, 参照用!$J$12) + 3,1)&gt;0,
INDEX(中間シート!B$1:B$149,QUOTIENT(ROW(A3308)-2, 参照用!$J$12) + 3,1),
"")</f>
        <v/>
      </c>
      <c r="B3308" s="8" t="str">
        <f>IF(INDEX(中間シート!D$1:D$149,QUOTIENT(ROW(B3308)-2, 参照用!$J$12) + 3,1)&gt;0,
INDEX(中間シート!D$1:D$149,QUOTIENT(ROW(B3308)-2, 参照用!$J$12) + 3,1),
"")</f>
        <v/>
      </c>
      <c r="C3308" s="8" t="str">
        <f>INDEX(中間シート!$A$1:$AZ$149,MATCH(A3308&amp;B3308,中間シート!$A$1:$A$149,0),MATCH(C$1,中間シート!$A$2:$AZ$2,0))</f>
        <v/>
      </c>
      <c r="D3308" s="8" t="str">
        <f>INDEX(中間シート!$A$1:$AZ$149,MATCH($A3308&amp;$B3308,中間シート!$A$1:$A$149,0),MATCH(D$1,中間シート!$A$2:$AZ$2,0))</f>
        <v/>
      </c>
      <c r="E3308" t="str">
        <f>IF(
A3308="","",
VLOOKUP(MOD(ROW(A3308)-2, 参照用!$J$12) + 1,参照用!$N$1:$P$50,2,0)
)</f>
        <v/>
      </c>
      <c r="F3308" t="str">
        <f xml:space="preserve">
IF(A3308="","",
VLOOKUP(MOD(ROW(A3308)-2, 参照用!$J$12) + 1,参照用!$N$1:$P$50,3,0)
)</f>
        <v/>
      </c>
      <c r="G3308" t="str">
        <f xml:space="preserve">
IF(A3308="","",
IFERROR(
INDEX(中間シート!$B:$CB,
MATCH(A3308&amp;B3308,中間シート!$A$1:$A$149,0),
MATCH(F3308,中間シート!$B$2:$CB$2,0)
),
"")
)</f>
        <v/>
      </c>
      <c r="H3308" t="str">
        <f t="shared" si="153"/>
        <v/>
      </c>
      <c r="I3308" t="str">
        <f t="shared" si="154"/>
        <v/>
      </c>
      <c r="J3308" t="str">
        <f xml:space="preserve">
_xlfn.SWITCH(E3308,
"良好サイン",H3308*VLOOKUP(F3308,参照用!$P$2:$Q$55,2,0),
"注意サイン",H3308*VLOOKUP(F3308,参照用!$P$2:$Q$55,2,0),
""
)</f>
        <v/>
      </c>
      <c r="K3308" s="20" t="str">
        <f t="shared" si="155"/>
        <v/>
      </c>
    </row>
    <row r="3309" spans="1:11" x14ac:dyDescent="0.2">
      <c r="A3309" s="8" t="str">
        <f>IF(INDEX(中間シート!B$1:B$149,QUOTIENT(ROW(A3309)-2, 参照用!$J$12) + 3,1)&gt;0,
INDEX(中間シート!B$1:B$149,QUOTIENT(ROW(A3309)-2, 参照用!$J$12) + 3,1),
"")</f>
        <v/>
      </c>
      <c r="B3309" s="8" t="str">
        <f>IF(INDEX(中間シート!D$1:D$149,QUOTIENT(ROW(B3309)-2, 参照用!$J$12) + 3,1)&gt;0,
INDEX(中間シート!D$1:D$149,QUOTIENT(ROW(B3309)-2, 参照用!$J$12) + 3,1),
"")</f>
        <v/>
      </c>
      <c r="C3309" s="8" t="str">
        <f>INDEX(中間シート!$A$1:$AZ$149,MATCH(A3309&amp;B3309,中間シート!$A$1:$A$149,0),MATCH(C$1,中間シート!$A$2:$AZ$2,0))</f>
        <v/>
      </c>
      <c r="D3309" s="8" t="str">
        <f>INDEX(中間シート!$A$1:$AZ$149,MATCH($A3309&amp;$B3309,中間シート!$A$1:$A$149,0),MATCH(D$1,中間シート!$A$2:$AZ$2,0))</f>
        <v/>
      </c>
      <c r="E3309" t="str">
        <f>IF(
A3309="","",
VLOOKUP(MOD(ROW(A3309)-2, 参照用!$J$12) + 1,参照用!$N$1:$P$50,2,0)
)</f>
        <v/>
      </c>
      <c r="F3309" t="str">
        <f xml:space="preserve">
IF(A3309="","",
VLOOKUP(MOD(ROW(A3309)-2, 参照用!$J$12) + 1,参照用!$N$1:$P$50,3,0)
)</f>
        <v/>
      </c>
      <c r="G3309" t="str">
        <f xml:space="preserve">
IF(A3309="","",
IFERROR(
INDEX(中間シート!$B:$CB,
MATCH(A3309&amp;B3309,中間シート!$A$1:$A$149,0),
MATCH(F3309,中間シート!$B$2:$CB$2,0)
),
"")
)</f>
        <v/>
      </c>
      <c r="H3309" t="str">
        <f t="shared" si="153"/>
        <v/>
      </c>
      <c r="I3309" t="str">
        <f t="shared" si="154"/>
        <v/>
      </c>
      <c r="J3309" t="str">
        <f xml:space="preserve">
_xlfn.SWITCH(E3309,
"良好サイン",H3309*VLOOKUP(F3309,参照用!$P$2:$Q$55,2,0),
"注意サイン",H3309*VLOOKUP(F3309,参照用!$P$2:$Q$55,2,0),
""
)</f>
        <v/>
      </c>
      <c r="K3309" s="20" t="str">
        <f t="shared" si="155"/>
        <v/>
      </c>
    </row>
    <row r="3310" spans="1:11" x14ac:dyDescent="0.2">
      <c r="A3310" s="8" t="str">
        <f>IF(INDEX(中間シート!B$1:B$149,QUOTIENT(ROW(A3310)-2, 参照用!$J$12) + 3,1)&gt;0,
INDEX(中間シート!B$1:B$149,QUOTIENT(ROW(A3310)-2, 参照用!$J$12) + 3,1),
"")</f>
        <v/>
      </c>
      <c r="B3310" s="8" t="str">
        <f>IF(INDEX(中間シート!D$1:D$149,QUOTIENT(ROW(B3310)-2, 参照用!$J$12) + 3,1)&gt;0,
INDEX(中間シート!D$1:D$149,QUOTIENT(ROW(B3310)-2, 参照用!$J$12) + 3,1),
"")</f>
        <v/>
      </c>
      <c r="C3310" s="8" t="str">
        <f>INDEX(中間シート!$A$1:$AZ$149,MATCH(A3310&amp;B3310,中間シート!$A$1:$A$149,0),MATCH(C$1,中間シート!$A$2:$AZ$2,0))</f>
        <v/>
      </c>
      <c r="D3310" s="8" t="str">
        <f>INDEX(中間シート!$A$1:$AZ$149,MATCH($A3310&amp;$B3310,中間シート!$A$1:$A$149,0),MATCH(D$1,中間シート!$A$2:$AZ$2,0))</f>
        <v/>
      </c>
      <c r="E3310" t="str">
        <f>IF(
A3310="","",
VLOOKUP(MOD(ROW(A3310)-2, 参照用!$J$12) + 1,参照用!$N$1:$P$50,2,0)
)</f>
        <v/>
      </c>
      <c r="F3310" t="str">
        <f xml:space="preserve">
IF(A3310="","",
VLOOKUP(MOD(ROW(A3310)-2, 参照用!$J$12) + 1,参照用!$N$1:$P$50,3,0)
)</f>
        <v/>
      </c>
      <c r="G3310" t="str">
        <f xml:space="preserve">
IF(A3310="","",
IFERROR(
INDEX(中間シート!$B:$CB,
MATCH(A3310&amp;B3310,中間シート!$A$1:$A$149,0),
MATCH(F3310,中間シート!$B$2:$CB$2,0)
),
"")
)</f>
        <v/>
      </c>
      <c r="H3310" t="str">
        <f t="shared" si="153"/>
        <v/>
      </c>
      <c r="I3310" t="str">
        <f t="shared" si="154"/>
        <v/>
      </c>
      <c r="J3310" t="str">
        <f xml:space="preserve">
_xlfn.SWITCH(E3310,
"良好サイン",H3310*VLOOKUP(F3310,参照用!$P$2:$Q$55,2,0),
"注意サイン",H3310*VLOOKUP(F3310,参照用!$P$2:$Q$55,2,0),
""
)</f>
        <v/>
      </c>
      <c r="K3310" s="20" t="str">
        <f t="shared" si="155"/>
        <v/>
      </c>
    </row>
    <row r="3311" spans="1:11" x14ac:dyDescent="0.2">
      <c r="A3311" s="8" t="str">
        <f>IF(INDEX(中間シート!B$1:B$149,QUOTIENT(ROW(A3311)-2, 参照用!$J$12) + 3,1)&gt;0,
INDEX(中間シート!B$1:B$149,QUOTIENT(ROW(A3311)-2, 参照用!$J$12) + 3,1),
"")</f>
        <v/>
      </c>
      <c r="B3311" s="8" t="str">
        <f>IF(INDEX(中間シート!D$1:D$149,QUOTIENT(ROW(B3311)-2, 参照用!$J$12) + 3,1)&gt;0,
INDEX(中間シート!D$1:D$149,QUOTIENT(ROW(B3311)-2, 参照用!$J$12) + 3,1),
"")</f>
        <v/>
      </c>
      <c r="C3311" s="8" t="str">
        <f>INDEX(中間シート!$A$1:$AZ$149,MATCH(A3311&amp;B3311,中間シート!$A$1:$A$149,0),MATCH(C$1,中間シート!$A$2:$AZ$2,0))</f>
        <v/>
      </c>
      <c r="D3311" s="8" t="str">
        <f>INDEX(中間シート!$A$1:$AZ$149,MATCH($A3311&amp;$B3311,中間シート!$A$1:$A$149,0),MATCH(D$1,中間シート!$A$2:$AZ$2,0))</f>
        <v/>
      </c>
      <c r="E3311" t="str">
        <f>IF(
A3311="","",
VLOOKUP(MOD(ROW(A3311)-2, 参照用!$J$12) + 1,参照用!$N$1:$P$50,2,0)
)</f>
        <v/>
      </c>
      <c r="F3311" t="str">
        <f xml:space="preserve">
IF(A3311="","",
VLOOKUP(MOD(ROW(A3311)-2, 参照用!$J$12) + 1,参照用!$N$1:$P$50,3,0)
)</f>
        <v/>
      </c>
      <c r="G3311" t="str">
        <f xml:space="preserve">
IF(A3311="","",
IFERROR(
INDEX(中間シート!$B:$CB,
MATCH(A3311&amp;B3311,中間シート!$A$1:$A$149,0),
MATCH(F3311,中間シート!$B$2:$CB$2,0)
),
"")
)</f>
        <v/>
      </c>
      <c r="H3311" t="str">
        <f t="shared" si="153"/>
        <v/>
      </c>
      <c r="I3311" t="str">
        <f t="shared" si="154"/>
        <v/>
      </c>
      <c r="J3311" t="str">
        <f xml:space="preserve">
_xlfn.SWITCH(E3311,
"良好サイン",H3311*VLOOKUP(F3311,参照用!$P$2:$Q$55,2,0),
"注意サイン",H3311*VLOOKUP(F3311,参照用!$P$2:$Q$55,2,0),
""
)</f>
        <v/>
      </c>
      <c r="K3311" s="20" t="str">
        <f t="shared" si="155"/>
        <v/>
      </c>
    </row>
    <row r="3312" spans="1:11" x14ac:dyDescent="0.2">
      <c r="A3312" s="8" t="str">
        <f>IF(INDEX(中間シート!B$1:B$149,QUOTIENT(ROW(A3312)-2, 参照用!$J$12) + 3,1)&gt;0,
INDEX(中間シート!B$1:B$149,QUOTIENT(ROW(A3312)-2, 参照用!$J$12) + 3,1),
"")</f>
        <v/>
      </c>
      <c r="B3312" s="8" t="str">
        <f>IF(INDEX(中間シート!D$1:D$149,QUOTIENT(ROW(B3312)-2, 参照用!$J$12) + 3,1)&gt;0,
INDEX(中間シート!D$1:D$149,QUOTIENT(ROW(B3312)-2, 参照用!$J$12) + 3,1),
"")</f>
        <v/>
      </c>
      <c r="C3312" s="8" t="str">
        <f>INDEX(中間シート!$A$1:$AZ$149,MATCH(A3312&amp;B3312,中間シート!$A$1:$A$149,0),MATCH(C$1,中間シート!$A$2:$AZ$2,0))</f>
        <v/>
      </c>
      <c r="D3312" s="8" t="str">
        <f>INDEX(中間シート!$A$1:$AZ$149,MATCH($A3312&amp;$B3312,中間シート!$A$1:$A$149,0),MATCH(D$1,中間シート!$A$2:$AZ$2,0))</f>
        <v/>
      </c>
      <c r="E3312" t="str">
        <f>IF(
A3312="","",
VLOOKUP(MOD(ROW(A3312)-2, 参照用!$J$12) + 1,参照用!$N$1:$P$50,2,0)
)</f>
        <v/>
      </c>
      <c r="F3312" t="str">
        <f xml:space="preserve">
IF(A3312="","",
VLOOKUP(MOD(ROW(A3312)-2, 参照用!$J$12) + 1,参照用!$N$1:$P$50,3,0)
)</f>
        <v/>
      </c>
      <c r="G3312" t="str">
        <f xml:space="preserve">
IF(A3312="","",
IFERROR(
INDEX(中間シート!$B:$CB,
MATCH(A3312&amp;B3312,中間シート!$A$1:$A$149,0),
MATCH(F3312,中間シート!$B$2:$CB$2,0)
),
"")
)</f>
        <v/>
      </c>
      <c r="H3312" t="str">
        <f t="shared" si="153"/>
        <v/>
      </c>
      <c r="I3312" t="str">
        <f t="shared" si="154"/>
        <v/>
      </c>
      <c r="J3312" t="str">
        <f xml:space="preserve">
_xlfn.SWITCH(E3312,
"良好サイン",H3312*VLOOKUP(F3312,参照用!$P$2:$Q$55,2,0),
"注意サイン",H3312*VLOOKUP(F3312,参照用!$P$2:$Q$55,2,0),
""
)</f>
        <v/>
      </c>
      <c r="K3312" s="20" t="str">
        <f t="shared" si="155"/>
        <v/>
      </c>
    </row>
    <row r="3313" spans="1:11" x14ac:dyDescent="0.2">
      <c r="A3313" s="8" t="str">
        <f>IF(INDEX(中間シート!B$1:B$149,QUOTIENT(ROW(A3313)-2, 参照用!$J$12) + 3,1)&gt;0,
INDEX(中間シート!B$1:B$149,QUOTIENT(ROW(A3313)-2, 参照用!$J$12) + 3,1),
"")</f>
        <v/>
      </c>
      <c r="B3313" s="8" t="str">
        <f>IF(INDEX(中間シート!D$1:D$149,QUOTIENT(ROW(B3313)-2, 参照用!$J$12) + 3,1)&gt;0,
INDEX(中間シート!D$1:D$149,QUOTIENT(ROW(B3313)-2, 参照用!$J$12) + 3,1),
"")</f>
        <v/>
      </c>
      <c r="C3313" s="8" t="str">
        <f>INDEX(中間シート!$A$1:$AZ$149,MATCH(A3313&amp;B3313,中間シート!$A$1:$A$149,0),MATCH(C$1,中間シート!$A$2:$AZ$2,0))</f>
        <v/>
      </c>
      <c r="D3313" s="8" t="str">
        <f>INDEX(中間シート!$A$1:$AZ$149,MATCH($A3313&amp;$B3313,中間シート!$A$1:$A$149,0),MATCH(D$1,中間シート!$A$2:$AZ$2,0))</f>
        <v/>
      </c>
      <c r="E3313" t="str">
        <f>IF(
A3313="","",
VLOOKUP(MOD(ROW(A3313)-2, 参照用!$J$12) + 1,参照用!$N$1:$P$50,2,0)
)</f>
        <v/>
      </c>
      <c r="F3313" t="str">
        <f xml:space="preserve">
IF(A3313="","",
VLOOKUP(MOD(ROW(A3313)-2, 参照用!$J$12) + 1,参照用!$N$1:$P$50,3,0)
)</f>
        <v/>
      </c>
      <c r="G3313" t="str">
        <f xml:space="preserve">
IF(A3313="","",
IFERROR(
INDEX(中間シート!$B:$CB,
MATCH(A3313&amp;B3313,中間シート!$A$1:$A$149,0),
MATCH(F3313,中間シート!$B$2:$CB$2,0)
),
"")
)</f>
        <v/>
      </c>
      <c r="H3313" t="str">
        <f t="shared" si="153"/>
        <v/>
      </c>
      <c r="I3313" t="str">
        <f t="shared" si="154"/>
        <v/>
      </c>
      <c r="J3313" t="str">
        <f xml:space="preserve">
_xlfn.SWITCH(E3313,
"良好サイン",H3313*VLOOKUP(F3313,参照用!$P$2:$Q$55,2,0),
"注意サイン",H3313*VLOOKUP(F3313,参照用!$P$2:$Q$55,2,0),
""
)</f>
        <v/>
      </c>
      <c r="K3313" s="20" t="str">
        <f t="shared" si="155"/>
        <v/>
      </c>
    </row>
    <row r="3314" spans="1:11" x14ac:dyDescent="0.2">
      <c r="A3314" s="8" t="str">
        <f>IF(INDEX(中間シート!B$1:B$149,QUOTIENT(ROW(A3314)-2, 参照用!$J$12) + 3,1)&gt;0,
INDEX(中間シート!B$1:B$149,QUOTIENT(ROW(A3314)-2, 参照用!$J$12) + 3,1),
"")</f>
        <v/>
      </c>
      <c r="B3314" s="8" t="str">
        <f>IF(INDEX(中間シート!D$1:D$149,QUOTIENT(ROW(B3314)-2, 参照用!$J$12) + 3,1)&gt;0,
INDEX(中間シート!D$1:D$149,QUOTIENT(ROW(B3314)-2, 参照用!$J$12) + 3,1),
"")</f>
        <v/>
      </c>
      <c r="C3314" s="8" t="str">
        <f>INDEX(中間シート!$A$1:$AZ$149,MATCH(A3314&amp;B3314,中間シート!$A$1:$A$149,0),MATCH(C$1,中間シート!$A$2:$AZ$2,0))</f>
        <v/>
      </c>
      <c r="D3314" s="8" t="str">
        <f>INDEX(中間シート!$A$1:$AZ$149,MATCH($A3314&amp;$B3314,中間シート!$A$1:$A$149,0),MATCH(D$1,中間シート!$A$2:$AZ$2,0))</f>
        <v/>
      </c>
      <c r="E3314" t="str">
        <f>IF(
A3314="","",
VLOOKUP(MOD(ROW(A3314)-2, 参照用!$J$12) + 1,参照用!$N$1:$P$50,2,0)
)</f>
        <v/>
      </c>
      <c r="F3314" t="str">
        <f xml:space="preserve">
IF(A3314="","",
VLOOKUP(MOD(ROW(A3314)-2, 参照用!$J$12) + 1,参照用!$N$1:$P$50,3,0)
)</f>
        <v/>
      </c>
      <c r="G3314" t="str">
        <f xml:space="preserve">
IF(A3314="","",
IFERROR(
INDEX(中間シート!$B:$CB,
MATCH(A3314&amp;B3314,中間シート!$A$1:$A$149,0),
MATCH(F3314,中間シート!$B$2:$CB$2,0)
),
"")
)</f>
        <v/>
      </c>
      <c r="H3314" t="str">
        <f t="shared" si="153"/>
        <v/>
      </c>
      <c r="I3314" t="str">
        <f t="shared" si="154"/>
        <v/>
      </c>
      <c r="J3314" t="str">
        <f xml:space="preserve">
_xlfn.SWITCH(E3314,
"良好サイン",H3314*VLOOKUP(F3314,参照用!$P$2:$Q$55,2,0),
"注意サイン",H3314*VLOOKUP(F3314,参照用!$P$2:$Q$55,2,0),
""
)</f>
        <v/>
      </c>
      <c r="K3314" s="20" t="str">
        <f t="shared" si="155"/>
        <v/>
      </c>
    </row>
    <row r="3315" spans="1:11" x14ac:dyDescent="0.2">
      <c r="A3315" s="8" t="str">
        <f>IF(INDEX(中間シート!B$1:B$149,QUOTIENT(ROW(A3315)-2, 参照用!$J$12) + 3,1)&gt;0,
INDEX(中間シート!B$1:B$149,QUOTIENT(ROW(A3315)-2, 参照用!$J$12) + 3,1),
"")</f>
        <v/>
      </c>
      <c r="B3315" s="8" t="str">
        <f>IF(INDEX(中間シート!D$1:D$149,QUOTIENT(ROW(B3315)-2, 参照用!$J$12) + 3,1)&gt;0,
INDEX(中間シート!D$1:D$149,QUOTIENT(ROW(B3315)-2, 参照用!$J$12) + 3,1),
"")</f>
        <v/>
      </c>
      <c r="C3315" s="8" t="str">
        <f>INDEX(中間シート!$A$1:$AZ$149,MATCH(A3315&amp;B3315,中間シート!$A$1:$A$149,0),MATCH(C$1,中間シート!$A$2:$AZ$2,0))</f>
        <v/>
      </c>
      <c r="D3315" s="8" t="str">
        <f>INDEX(中間シート!$A$1:$AZ$149,MATCH($A3315&amp;$B3315,中間シート!$A$1:$A$149,0),MATCH(D$1,中間シート!$A$2:$AZ$2,0))</f>
        <v/>
      </c>
      <c r="E3315" t="str">
        <f>IF(
A3315="","",
VLOOKUP(MOD(ROW(A3315)-2, 参照用!$J$12) + 1,参照用!$N$1:$P$50,2,0)
)</f>
        <v/>
      </c>
      <c r="F3315" t="str">
        <f xml:space="preserve">
IF(A3315="","",
VLOOKUP(MOD(ROW(A3315)-2, 参照用!$J$12) + 1,参照用!$N$1:$P$50,3,0)
)</f>
        <v/>
      </c>
      <c r="G3315" t="str">
        <f xml:space="preserve">
IF(A3315="","",
IFERROR(
INDEX(中間シート!$B:$CB,
MATCH(A3315&amp;B3315,中間シート!$A$1:$A$149,0),
MATCH(F3315,中間シート!$B$2:$CB$2,0)
),
"")
)</f>
        <v/>
      </c>
      <c r="H3315" t="str">
        <f t="shared" si="153"/>
        <v/>
      </c>
      <c r="I3315" t="str">
        <f t="shared" si="154"/>
        <v/>
      </c>
      <c r="J3315" t="str">
        <f xml:space="preserve">
_xlfn.SWITCH(E3315,
"良好サイン",H3315*VLOOKUP(F3315,参照用!$P$2:$Q$55,2,0),
"注意サイン",H3315*VLOOKUP(F3315,参照用!$P$2:$Q$55,2,0),
""
)</f>
        <v/>
      </c>
      <c r="K3315" s="20" t="str">
        <f t="shared" si="155"/>
        <v/>
      </c>
    </row>
    <row r="3316" spans="1:11" x14ac:dyDescent="0.2">
      <c r="A3316" s="8" t="str">
        <f>IF(INDEX(中間シート!B$1:B$149,QUOTIENT(ROW(A3316)-2, 参照用!$J$12) + 3,1)&gt;0,
INDEX(中間シート!B$1:B$149,QUOTIENT(ROW(A3316)-2, 参照用!$J$12) + 3,1),
"")</f>
        <v/>
      </c>
      <c r="B3316" s="8" t="str">
        <f>IF(INDEX(中間シート!D$1:D$149,QUOTIENT(ROW(B3316)-2, 参照用!$J$12) + 3,1)&gt;0,
INDEX(中間シート!D$1:D$149,QUOTIENT(ROW(B3316)-2, 参照用!$J$12) + 3,1),
"")</f>
        <v/>
      </c>
      <c r="C3316" s="8" t="str">
        <f>INDEX(中間シート!$A$1:$AZ$149,MATCH(A3316&amp;B3316,中間シート!$A$1:$A$149,0),MATCH(C$1,中間シート!$A$2:$AZ$2,0))</f>
        <v/>
      </c>
      <c r="D3316" s="8" t="str">
        <f>INDEX(中間シート!$A$1:$AZ$149,MATCH($A3316&amp;$B3316,中間シート!$A$1:$A$149,0),MATCH(D$1,中間シート!$A$2:$AZ$2,0))</f>
        <v/>
      </c>
      <c r="E3316" t="str">
        <f>IF(
A3316="","",
VLOOKUP(MOD(ROW(A3316)-2, 参照用!$J$12) + 1,参照用!$N$1:$P$50,2,0)
)</f>
        <v/>
      </c>
      <c r="F3316" t="str">
        <f xml:space="preserve">
IF(A3316="","",
VLOOKUP(MOD(ROW(A3316)-2, 参照用!$J$12) + 1,参照用!$N$1:$P$50,3,0)
)</f>
        <v/>
      </c>
      <c r="G3316" t="str">
        <f xml:space="preserve">
IF(A3316="","",
IFERROR(
INDEX(中間シート!$B:$CB,
MATCH(A3316&amp;B3316,中間シート!$A$1:$A$149,0),
MATCH(F3316,中間シート!$B$2:$CB$2,0)
),
"")
)</f>
        <v/>
      </c>
      <c r="H3316" t="str">
        <f t="shared" si="153"/>
        <v/>
      </c>
      <c r="I3316" t="str">
        <f t="shared" si="154"/>
        <v/>
      </c>
      <c r="J3316" t="str">
        <f xml:space="preserve">
_xlfn.SWITCH(E3316,
"良好サイン",H3316*VLOOKUP(F3316,参照用!$P$2:$Q$55,2,0),
"注意サイン",H3316*VLOOKUP(F3316,参照用!$P$2:$Q$55,2,0),
""
)</f>
        <v/>
      </c>
      <c r="K3316" s="20" t="str">
        <f t="shared" si="155"/>
        <v/>
      </c>
    </row>
    <row r="3317" spans="1:11" x14ac:dyDescent="0.2">
      <c r="A3317" s="8" t="str">
        <f>IF(INDEX(中間シート!B$1:B$149,QUOTIENT(ROW(A3317)-2, 参照用!$J$12) + 3,1)&gt;0,
INDEX(中間シート!B$1:B$149,QUOTIENT(ROW(A3317)-2, 参照用!$J$12) + 3,1),
"")</f>
        <v/>
      </c>
      <c r="B3317" s="8" t="str">
        <f>IF(INDEX(中間シート!D$1:D$149,QUOTIENT(ROW(B3317)-2, 参照用!$J$12) + 3,1)&gt;0,
INDEX(中間シート!D$1:D$149,QUOTIENT(ROW(B3317)-2, 参照用!$J$12) + 3,1),
"")</f>
        <v/>
      </c>
      <c r="C3317" s="8" t="str">
        <f>INDEX(中間シート!$A$1:$AZ$149,MATCH(A3317&amp;B3317,中間シート!$A$1:$A$149,0),MATCH(C$1,中間シート!$A$2:$AZ$2,0))</f>
        <v/>
      </c>
      <c r="D3317" s="8" t="str">
        <f>INDEX(中間シート!$A$1:$AZ$149,MATCH($A3317&amp;$B3317,中間シート!$A$1:$A$149,0),MATCH(D$1,中間シート!$A$2:$AZ$2,0))</f>
        <v/>
      </c>
      <c r="E3317" t="str">
        <f>IF(
A3317="","",
VLOOKUP(MOD(ROW(A3317)-2, 参照用!$J$12) + 1,参照用!$N$1:$P$50,2,0)
)</f>
        <v/>
      </c>
      <c r="F3317" t="str">
        <f xml:space="preserve">
IF(A3317="","",
VLOOKUP(MOD(ROW(A3317)-2, 参照用!$J$12) + 1,参照用!$N$1:$P$50,3,0)
)</f>
        <v/>
      </c>
      <c r="G3317" t="str">
        <f xml:space="preserve">
IF(A3317="","",
IFERROR(
INDEX(中間シート!$B:$CB,
MATCH(A3317&amp;B3317,中間シート!$A$1:$A$149,0),
MATCH(F3317,中間シート!$B$2:$CB$2,0)
),
"")
)</f>
        <v/>
      </c>
      <c r="H3317" t="str">
        <f t="shared" si="153"/>
        <v/>
      </c>
      <c r="I3317" t="str">
        <f t="shared" si="154"/>
        <v/>
      </c>
      <c r="J3317" t="str">
        <f xml:space="preserve">
_xlfn.SWITCH(E3317,
"良好サイン",H3317*VLOOKUP(F3317,参照用!$P$2:$Q$55,2,0),
"注意サイン",H3317*VLOOKUP(F3317,参照用!$P$2:$Q$55,2,0),
""
)</f>
        <v/>
      </c>
      <c r="K3317" s="20" t="str">
        <f t="shared" si="155"/>
        <v/>
      </c>
    </row>
    <row r="3318" spans="1:11" x14ac:dyDescent="0.2">
      <c r="A3318" s="8" t="str">
        <f>IF(INDEX(中間シート!B$1:B$149,QUOTIENT(ROW(A3318)-2, 参照用!$J$12) + 3,1)&gt;0,
INDEX(中間シート!B$1:B$149,QUOTIENT(ROW(A3318)-2, 参照用!$J$12) + 3,1),
"")</f>
        <v/>
      </c>
      <c r="B3318" s="8" t="str">
        <f>IF(INDEX(中間シート!D$1:D$149,QUOTIENT(ROW(B3318)-2, 参照用!$J$12) + 3,1)&gt;0,
INDEX(中間シート!D$1:D$149,QUOTIENT(ROW(B3318)-2, 参照用!$J$12) + 3,1),
"")</f>
        <v/>
      </c>
      <c r="C3318" s="8" t="str">
        <f>INDEX(中間シート!$A$1:$AZ$149,MATCH(A3318&amp;B3318,中間シート!$A$1:$A$149,0),MATCH(C$1,中間シート!$A$2:$AZ$2,0))</f>
        <v/>
      </c>
      <c r="D3318" s="8" t="str">
        <f>INDEX(中間シート!$A$1:$AZ$149,MATCH($A3318&amp;$B3318,中間シート!$A$1:$A$149,0),MATCH(D$1,中間シート!$A$2:$AZ$2,0))</f>
        <v/>
      </c>
      <c r="E3318" t="str">
        <f>IF(
A3318="","",
VLOOKUP(MOD(ROW(A3318)-2, 参照用!$J$12) + 1,参照用!$N$1:$P$50,2,0)
)</f>
        <v/>
      </c>
      <c r="F3318" t="str">
        <f xml:space="preserve">
IF(A3318="","",
VLOOKUP(MOD(ROW(A3318)-2, 参照用!$J$12) + 1,参照用!$N$1:$P$50,3,0)
)</f>
        <v/>
      </c>
      <c r="G3318" t="str">
        <f xml:space="preserve">
IF(A3318="","",
IFERROR(
INDEX(中間シート!$B:$CB,
MATCH(A3318&amp;B3318,中間シート!$A$1:$A$149,0),
MATCH(F3318,中間シート!$B$2:$CB$2,0)
),
"")
)</f>
        <v/>
      </c>
      <c r="H3318" t="str">
        <f t="shared" si="153"/>
        <v/>
      </c>
      <c r="I3318" t="str">
        <f t="shared" si="154"/>
        <v/>
      </c>
      <c r="J3318" t="str">
        <f xml:space="preserve">
_xlfn.SWITCH(E3318,
"良好サイン",H3318*VLOOKUP(F3318,参照用!$P$2:$Q$55,2,0),
"注意サイン",H3318*VLOOKUP(F3318,参照用!$P$2:$Q$55,2,0),
""
)</f>
        <v/>
      </c>
      <c r="K3318" s="20" t="str">
        <f t="shared" si="155"/>
        <v/>
      </c>
    </row>
    <row r="3319" spans="1:11" x14ac:dyDescent="0.2">
      <c r="A3319" s="8" t="str">
        <f>IF(INDEX(中間シート!B$1:B$149,QUOTIENT(ROW(A3319)-2, 参照用!$J$12) + 3,1)&gt;0,
INDEX(中間シート!B$1:B$149,QUOTIENT(ROW(A3319)-2, 参照用!$J$12) + 3,1),
"")</f>
        <v/>
      </c>
      <c r="B3319" s="8" t="str">
        <f>IF(INDEX(中間シート!D$1:D$149,QUOTIENT(ROW(B3319)-2, 参照用!$J$12) + 3,1)&gt;0,
INDEX(中間シート!D$1:D$149,QUOTIENT(ROW(B3319)-2, 参照用!$J$12) + 3,1),
"")</f>
        <v/>
      </c>
      <c r="C3319" s="8" t="str">
        <f>INDEX(中間シート!$A$1:$AZ$149,MATCH(A3319&amp;B3319,中間シート!$A$1:$A$149,0),MATCH(C$1,中間シート!$A$2:$AZ$2,0))</f>
        <v/>
      </c>
      <c r="D3319" s="8" t="str">
        <f>INDEX(中間シート!$A$1:$AZ$149,MATCH($A3319&amp;$B3319,中間シート!$A$1:$A$149,0),MATCH(D$1,中間シート!$A$2:$AZ$2,0))</f>
        <v/>
      </c>
      <c r="E3319" t="str">
        <f>IF(
A3319="","",
VLOOKUP(MOD(ROW(A3319)-2, 参照用!$J$12) + 1,参照用!$N$1:$P$50,2,0)
)</f>
        <v/>
      </c>
      <c r="F3319" t="str">
        <f xml:space="preserve">
IF(A3319="","",
VLOOKUP(MOD(ROW(A3319)-2, 参照用!$J$12) + 1,参照用!$N$1:$P$50,3,0)
)</f>
        <v/>
      </c>
      <c r="G3319" t="str">
        <f xml:space="preserve">
IF(A3319="","",
IFERROR(
INDEX(中間シート!$B:$CB,
MATCH(A3319&amp;B3319,中間シート!$A$1:$A$149,0),
MATCH(F3319,中間シート!$B$2:$CB$2,0)
),
"")
)</f>
        <v/>
      </c>
      <c r="H3319" t="str">
        <f t="shared" si="153"/>
        <v/>
      </c>
      <c r="I3319" t="str">
        <f t="shared" si="154"/>
        <v/>
      </c>
      <c r="J3319" t="str">
        <f xml:space="preserve">
_xlfn.SWITCH(E3319,
"良好サイン",H3319*VLOOKUP(F3319,参照用!$P$2:$Q$55,2,0),
"注意サイン",H3319*VLOOKUP(F3319,参照用!$P$2:$Q$55,2,0),
""
)</f>
        <v/>
      </c>
      <c r="K3319" s="20" t="str">
        <f t="shared" si="155"/>
        <v/>
      </c>
    </row>
    <row r="3320" spans="1:11" x14ac:dyDescent="0.2">
      <c r="A3320" s="8" t="str">
        <f>IF(INDEX(中間シート!B$1:B$149,QUOTIENT(ROW(A3320)-2, 参照用!$J$12) + 3,1)&gt;0,
INDEX(中間シート!B$1:B$149,QUOTIENT(ROW(A3320)-2, 参照用!$J$12) + 3,1),
"")</f>
        <v/>
      </c>
      <c r="B3320" s="8" t="str">
        <f>IF(INDEX(中間シート!D$1:D$149,QUOTIENT(ROW(B3320)-2, 参照用!$J$12) + 3,1)&gt;0,
INDEX(中間シート!D$1:D$149,QUOTIENT(ROW(B3320)-2, 参照用!$J$12) + 3,1),
"")</f>
        <v/>
      </c>
      <c r="C3320" s="8" t="str">
        <f>INDEX(中間シート!$A$1:$AZ$149,MATCH(A3320&amp;B3320,中間シート!$A$1:$A$149,0),MATCH(C$1,中間シート!$A$2:$AZ$2,0))</f>
        <v/>
      </c>
      <c r="D3320" s="8" t="str">
        <f>INDEX(中間シート!$A$1:$AZ$149,MATCH($A3320&amp;$B3320,中間シート!$A$1:$A$149,0),MATCH(D$1,中間シート!$A$2:$AZ$2,0))</f>
        <v/>
      </c>
      <c r="E3320" t="str">
        <f>IF(
A3320="","",
VLOOKUP(MOD(ROW(A3320)-2, 参照用!$J$12) + 1,参照用!$N$1:$P$50,2,0)
)</f>
        <v/>
      </c>
      <c r="F3320" t="str">
        <f xml:space="preserve">
IF(A3320="","",
VLOOKUP(MOD(ROW(A3320)-2, 参照用!$J$12) + 1,参照用!$N$1:$P$50,3,0)
)</f>
        <v/>
      </c>
      <c r="G3320" t="str">
        <f xml:space="preserve">
IF(A3320="","",
IFERROR(
INDEX(中間シート!$B:$CB,
MATCH(A3320&amp;B3320,中間シート!$A$1:$A$149,0),
MATCH(F3320,中間シート!$B$2:$CB$2,0)
),
"")
)</f>
        <v/>
      </c>
      <c r="H3320" t="str">
        <f t="shared" si="153"/>
        <v/>
      </c>
      <c r="I3320" t="str">
        <f t="shared" si="154"/>
        <v/>
      </c>
      <c r="J3320" t="str">
        <f xml:space="preserve">
_xlfn.SWITCH(E3320,
"良好サイン",H3320*VLOOKUP(F3320,参照用!$P$2:$Q$55,2,0),
"注意サイン",H3320*VLOOKUP(F3320,参照用!$P$2:$Q$55,2,0),
""
)</f>
        <v/>
      </c>
      <c r="K3320" s="20" t="str">
        <f t="shared" si="155"/>
        <v/>
      </c>
    </row>
    <row r="3321" spans="1:11" x14ac:dyDescent="0.2">
      <c r="A3321" s="8" t="str">
        <f>IF(INDEX(中間シート!B$1:B$149,QUOTIENT(ROW(A3321)-2, 参照用!$J$12) + 3,1)&gt;0,
INDEX(中間シート!B$1:B$149,QUOTIENT(ROW(A3321)-2, 参照用!$J$12) + 3,1),
"")</f>
        <v/>
      </c>
      <c r="B3321" s="8" t="str">
        <f>IF(INDEX(中間シート!D$1:D$149,QUOTIENT(ROW(B3321)-2, 参照用!$J$12) + 3,1)&gt;0,
INDEX(中間シート!D$1:D$149,QUOTIENT(ROW(B3321)-2, 参照用!$J$12) + 3,1),
"")</f>
        <v/>
      </c>
      <c r="C3321" s="8" t="str">
        <f>INDEX(中間シート!$A$1:$AZ$149,MATCH(A3321&amp;B3321,中間シート!$A$1:$A$149,0),MATCH(C$1,中間シート!$A$2:$AZ$2,0))</f>
        <v/>
      </c>
      <c r="D3321" s="8" t="str">
        <f>INDEX(中間シート!$A$1:$AZ$149,MATCH($A3321&amp;$B3321,中間シート!$A$1:$A$149,0),MATCH(D$1,中間シート!$A$2:$AZ$2,0))</f>
        <v/>
      </c>
      <c r="E3321" t="str">
        <f>IF(
A3321="","",
VLOOKUP(MOD(ROW(A3321)-2, 参照用!$J$12) + 1,参照用!$N$1:$P$50,2,0)
)</f>
        <v/>
      </c>
      <c r="F3321" t="str">
        <f xml:space="preserve">
IF(A3321="","",
VLOOKUP(MOD(ROW(A3321)-2, 参照用!$J$12) + 1,参照用!$N$1:$P$50,3,0)
)</f>
        <v/>
      </c>
      <c r="G3321" t="str">
        <f xml:space="preserve">
IF(A3321="","",
IFERROR(
INDEX(中間シート!$B:$CB,
MATCH(A3321&amp;B3321,中間シート!$A$1:$A$149,0),
MATCH(F3321,中間シート!$B$2:$CB$2,0)
),
"")
)</f>
        <v/>
      </c>
      <c r="H3321" t="str">
        <f t="shared" si="153"/>
        <v/>
      </c>
      <c r="I3321" t="str">
        <f t="shared" si="154"/>
        <v/>
      </c>
      <c r="J3321" t="str">
        <f xml:space="preserve">
_xlfn.SWITCH(E3321,
"良好サイン",H3321*VLOOKUP(F3321,参照用!$P$2:$Q$55,2,0),
"注意サイン",H3321*VLOOKUP(F3321,参照用!$P$2:$Q$55,2,0),
""
)</f>
        <v/>
      </c>
      <c r="K3321" s="20" t="str">
        <f t="shared" si="155"/>
        <v/>
      </c>
    </row>
    <row r="3322" spans="1:11" x14ac:dyDescent="0.2">
      <c r="A3322" s="8" t="str">
        <f>IF(INDEX(中間シート!B$1:B$149,QUOTIENT(ROW(A3322)-2, 参照用!$J$12) + 3,1)&gt;0,
INDEX(中間シート!B$1:B$149,QUOTIENT(ROW(A3322)-2, 参照用!$J$12) + 3,1),
"")</f>
        <v/>
      </c>
      <c r="B3322" s="8" t="str">
        <f>IF(INDEX(中間シート!D$1:D$149,QUOTIENT(ROW(B3322)-2, 参照用!$J$12) + 3,1)&gt;0,
INDEX(中間シート!D$1:D$149,QUOTIENT(ROW(B3322)-2, 参照用!$J$12) + 3,1),
"")</f>
        <v/>
      </c>
      <c r="C3322" s="8" t="str">
        <f>INDEX(中間シート!$A$1:$AZ$149,MATCH(A3322&amp;B3322,中間シート!$A$1:$A$149,0),MATCH(C$1,中間シート!$A$2:$AZ$2,0))</f>
        <v/>
      </c>
      <c r="D3322" s="8" t="str">
        <f>INDEX(中間シート!$A$1:$AZ$149,MATCH($A3322&amp;$B3322,中間シート!$A$1:$A$149,0),MATCH(D$1,中間シート!$A$2:$AZ$2,0))</f>
        <v/>
      </c>
      <c r="E3322" t="str">
        <f>IF(
A3322="","",
VLOOKUP(MOD(ROW(A3322)-2, 参照用!$J$12) + 1,参照用!$N$1:$P$50,2,0)
)</f>
        <v/>
      </c>
      <c r="F3322" t="str">
        <f xml:space="preserve">
IF(A3322="","",
VLOOKUP(MOD(ROW(A3322)-2, 参照用!$J$12) + 1,参照用!$N$1:$P$50,3,0)
)</f>
        <v/>
      </c>
      <c r="G3322" t="str">
        <f xml:space="preserve">
IF(A3322="","",
IFERROR(
INDEX(中間シート!$B:$CB,
MATCH(A3322&amp;B3322,中間シート!$A$1:$A$149,0),
MATCH(F3322,中間シート!$B$2:$CB$2,0)
),
"")
)</f>
        <v/>
      </c>
      <c r="H3322" t="str">
        <f t="shared" si="153"/>
        <v/>
      </c>
      <c r="I3322" t="str">
        <f t="shared" si="154"/>
        <v/>
      </c>
      <c r="J3322" t="str">
        <f xml:space="preserve">
_xlfn.SWITCH(E3322,
"良好サイン",H3322*VLOOKUP(F3322,参照用!$P$2:$Q$55,2,0),
"注意サイン",H3322*VLOOKUP(F3322,参照用!$P$2:$Q$55,2,0),
""
)</f>
        <v/>
      </c>
      <c r="K3322" s="20" t="str">
        <f t="shared" si="155"/>
        <v/>
      </c>
    </row>
    <row r="3323" spans="1:11" x14ac:dyDescent="0.2">
      <c r="A3323" s="8" t="str">
        <f>IF(INDEX(中間シート!B$1:B$149,QUOTIENT(ROW(A3323)-2, 参照用!$J$12) + 3,1)&gt;0,
INDEX(中間シート!B$1:B$149,QUOTIENT(ROW(A3323)-2, 参照用!$J$12) + 3,1),
"")</f>
        <v/>
      </c>
      <c r="B3323" s="8" t="str">
        <f>IF(INDEX(中間シート!D$1:D$149,QUOTIENT(ROW(B3323)-2, 参照用!$J$12) + 3,1)&gt;0,
INDEX(中間シート!D$1:D$149,QUOTIENT(ROW(B3323)-2, 参照用!$J$12) + 3,1),
"")</f>
        <v/>
      </c>
      <c r="C3323" s="8" t="str">
        <f>INDEX(中間シート!$A$1:$AZ$149,MATCH(A3323&amp;B3323,中間シート!$A$1:$A$149,0),MATCH(C$1,中間シート!$A$2:$AZ$2,0))</f>
        <v/>
      </c>
      <c r="D3323" s="8" t="str">
        <f>INDEX(中間シート!$A$1:$AZ$149,MATCH($A3323&amp;$B3323,中間シート!$A$1:$A$149,0),MATCH(D$1,中間シート!$A$2:$AZ$2,0))</f>
        <v/>
      </c>
      <c r="E3323" t="str">
        <f>IF(
A3323="","",
VLOOKUP(MOD(ROW(A3323)-2, 参照用!$J$12) + 1,参照用!$N$1:$P$50,2,0)
)</f>
        <v/>
      </c>
      <c r="F3323" t="str">
        <f xml:space="preserve">
IF(A3323="","",
VLOOKUP(MOD(ROW(A3323)-2, 参照用!$J$12) + 1,参照用!$N$1:$P$50,3,0)
)</f>
        <v/>
      </c>
      <c r="G3323" t="str">
        <f xml:space="preserve">
IF(A3323="","",
IFERROR(
INDEX(中間シート!$B:$CB,
MATCH(A3323&amp;B3323,中間シート!$A$1:$A$149,0),
MATCH(F3323,中間シート!$B$2:$CB$2,0)
),
"")
)</f>
        <v/>
      </c>
      <c r="H3323" t="str">
        <f t="shared" si="153"/>
        <v/>
      </c>
      <c r="I3323" t="str">
        <f t="shared" si="154"/>
        <v/>
      </c>
      <c r="J3323" t="str">
        <f xml:space="preserve">
_xlfn.SWITCH(E3323,
"良好サイン",H3323*VLOOKUP(F3323,参照用!$P$2:$Q$55,2,0),
"注意サイン",H3323*VLOOKUP(F3323,参照用!$P$2:$Q$55,2,0),
""
)</f>
        <v/>
      </c>
      <c r="K3323" s="20" t="str">
        <f t="shared" si="155"/>
        <v/>
      </c>
    </row>
    <row r="3324" spans="1:11" x14ac:dyDescent="0.2">
      <c r="A3324" s="8" t="str">
        <f>IF(INDEX(中間シート!B$1:B$149,QUOTIENT(ROW(A3324)-2, 参照用!$J$12) + 3,1)&gt;0,
INDEX(中間シート!B$1:B$149,QUOTIENT(ROW(A3324)-2, 参照用!$J$12) + 3,1),
"")</f>
        <v/>
      </c>
      <c r="B3324" s="8" t="str">
        <f>IF(INDEX(中間シート!D$1:D$149,QUOTIENT(ROW(B3324)-2, 参照用!$J$12) + 3,1)&gt;0,
INDEX(中間シート!D$1:D$149,QUOTIENT(ROW(B3324)-2, 参照用!$J$12) + 3,1),
"")</f>
        <v/>
      </c>
      <c r="C3324" s="8" t="str">
        <f>INDEX(中間シート!$A$1:$AZ$149,MATCH(A3324&amp;B3324,中間シート!$A$1:$A$149,0),MATCH(C$1,中間シート!$A$2:$AZ$2,0))</f>
        <v/>
      </c>
      <c r="D3324" s="8" t="str">
        <f>INDEX(中間シート!$A$1:$AZ$149,MATCH($A3324&amp;$B3324,中間シート!$A$1:$A$149,0),MATCH(D$1,中間シート!$A$2:$AZ$2,0))</f>
        <v/>
      </c>
      <c r="E3324" t="str">
        <f>IF(
A3324="","",
VLOOKUP(MOD(ROW(A3324)-2, 参照用!$J$12) + 1,参照用!$N$1:$P$50,2,0)
)</f>
        <v/>
      </c>
      <c r="F3324" t="str">
        <f xml:space="preserve">
IF(A3324="","",
VLOOKUP(MOD(ROW(A3324)-2, 参照用!$J$12) + 1,参照用!$N$1:$P$50,3,0)
)</f>
        <v/>
      </c>
      <c r="G3324" t="str">
        <f xml:space="preserve">
IF(A3324="","",
IFERROR(
INDEX(中間シート!$B:$CB,
MATCH(A3324&amp;B3324,中間シート!$A$1:$A$149,0),
MATCH(F3324,中間シート!$B$2:$CB$2,0)
),
"")
)</f>
        <v/>
      </c>
      <c r="H3324" t="str">
        <f t="shared" si="153"/>
        <v/>
      </c>
      <c r="I3324" t="str">
        <f t="shared" si="154"/>
        <v/>
      </c>
      <c r="J3324" t="str">
        <f xml:space="preserve">
_xlfn.SWITCH(E3324,
"良好サイン",H3324*VLOOKUP(F3324,参照用!$P$2:$Q$55,2,0),
"注意サイン",H3324*VLOOKUP(F3324,参照用!$P$2:$Q$55,2,0),
""
)</f>
        <v/>
      </c>
      <c r="K3324" s="20" t="str">
        <f t="shared" si="155"/>
        <v/>
      </c>
    </row>
    <row r="3325" spans="1:11" x14ac:dyDescent="0.2">
      <c r="A3325" s="8" t="str">
        <f>IF(INDEX(中間シート!B$1:B$149,QUOTIENT(ROW(A3325)-2, 参照用!$J$12) + 3,1)&gt;0,
INDEX(中間シート!B$1:B$149,QUOTIENT(ROW(A3325)-2, 参照用!$J$12) + 3,1),
"")</f>
        <v/>
      </c>
      <c r="B3325" s="8" t="str">
        <f>IF(INDEX(中間シート!D$1:D$149,QUOTIENT(ROW(B3325)-2, 参照用!$J$12) + 3,1)&gt;0,
INDEX(中間シート!D$1:D$149,QUOTIENT(ROW(B3325)-2, 参照用!$J$12) + 3,1),
"")</f>
        <v/>
      </c>
      <c r="C3325" s="8" t="str">
        <f>INDEX(中間シート!$A$1:$AZ$149,MATCH(A3325&amp;B3325,中間シート!$A$1:$A$149,0),MATCH(C$1,中間シート!$A$2:$AZ$2,0))</f>
        <v/>
      </c>
      <c r="D3325" s="8" t="str">
        <f>INDEX(中間シート!$A$1:$AZ$149,MATCH($A3325&amp;$B3325,中間シート!$A$1:$A$149,0),MATCH(D$1,中間シート!$A$2:$AZ$2,0))</f>
        <v/>
      </c>
      <c r="E3325" t="str">
        <f>IF(
A3325="","",
VLOOKUP(MOD(ROW(A3325)-2, 参照用!$J$12) + 1,参照用!$N$1:$P$50,2,0)
)</f>
        <v/>
      </c>
      <c r="F3325" t="str">
        <f xml:space="preserve">
IF(A3325="","",
VLOOKUP(MOD(ROW(A3325)-2, 参照用!$J$12) + 1,参照用!$N$1:$P$50,3,0)
)</f>
        <v/>
      </c>
      <c r="G3325" t="str">
        <f xml:space="preserve">
IF(A3325="","",
IFERROR(
INDEX(中間シート!$B:$CB,
MATCH(A3325&amp;B3325,中間シート!$A$1:$A$149,0),
MATCH(F3325,中間シート!$B$2:$CB$2,0)
),
"")
)</f>
        <v/>
      </c>
      <c r="H3325" t="str">
        <f t="shared" si="153"/>
        <v/>
      </c>
      <c r="I3325" t="str">
        <f t="shared" si="154"/>
        <v/>
      </c>
      <c r="J3325" t="str">
        <f xml:space="preserve">
_xlfn.SWITCH(E3325,
"良好サイン",H3325*VLOOKUP(F3325,参照用!$P$2:$Q$55,2,0),
"注意サイン",H3325*VLOOKUP(F3325,参照用!$P$2:$Q$55,2,0),
""
)</f>
        <v/>
      </c>
      <c r="K3325" s="20" t="str">
        <f t="shared" si="155"/>
        <v/>
      </c>
    </row>
    <row r="3326" spans="1:11" x14ac:dyDescent="0.2">
      <c r="A3326" s="8" t="str">
        <f>IF(INDEX(中間シート!B$1:B$149,QUOTIENT(ROW(A3326)-2, 参照用!$J$12) + 3,1)&gt;0,
INDEX(中間シート!B$1:B$149,QUOTIENT(ROW(A3326)-2, 参照用!$J$12) + 3,1),
"")</f>
        <v/>
      </c>
      <c r="B3326" s="8" t="str">
        <f>IF(INDEX(中間シート!D$1:D$149,QUOTIENT(ROW(B3326)-2, 参照用!$J$12) + 3,1)&gt;0,
INDEX(中間シート!D$1:D$149,QUOTIENT(ROW(B3326)-2, 参照用!$J$12) + 3,1),
"")</f>
        <v/>
      </c>
      <c r="C3326" s="8" t="str">
        <f>INDEX(中間シート!$A$1:$AZ$149,MATCH(A3326&amp;B3326,中間シート!$A$1:$A$149,0),MATCH(C$1,中間シート!$A$2:$AZ$2,0))</f>
        <v/>
      </c>
      <c r="D3326" s="8" t="str">
        <f>INDEX(中間シート!$A$1:$AZ$149,MATCH($A3326&amp;$B3326,中間シート!$A$1:$A$149,0),MATCH(D$1,中間シート!$A$2:$AZ$2,0))</f>
        <v/>
      </c>
      <c r="E3326" t="str">
        <f>IF(
A3326="","",
VLOOKUP(MOD(ROW(A3326)-2, 参照用!$J$12) + 1,参照用!$N$1:$P$50,2,0)
)</f>
        <v/>
      </c>
      <c r="F3326" t="str">
        <f xml:space="preserve">
IF(A3326="","",
VLOOKUP(MOD(ROW(A3326)-2, 参照用!$J$12) + 1,参照用!$N$1:$P$50,3,0)
)</f>
        <v/>
      </c>
      <c r="G3326" t="str">
        <f xml:space="preserve">
IF(A3326="","",
IFERROR(
INDEX(中間シート!$B:$CB,
MATCH(A3326&amp;B3326,中間シート!$A$1:$A$149,0),
MATCH(F3326,中間シート!$B$2:$CB$2,0)
),
"")
)</f>
        <v/>
      </c>
      <c r="H3326" t="str">
        <f t="shared" si="153"/>
        <v/>
      </c>
      <c r="I3326" t="str">
        <f t="shared" si="154"/>
        <v/>
      </c>
      <c r="J3326" t="str">
        <f xml:space="preserve">
_xlfn.SWITCH(E3326,
"良好サイン",H3326*VLOOKUP(F3326,参照用!$P$2:$Q$55,2,0),
"注意サイン",H3326*VLOOKUP(F3326,参照用!$P$2:$Q$55,2,0),
""
)</f>
        <v/>
      </c>
      <c r="K3326" s="20" t="str">
        <f t="shared" si="155"/>
        <v/>
      </c>
    </row>
    <row r="3327" spans="1:11" x14ac:dyDescent="0.2">
      <c r="A3327" s="8" t="str">
        <f>IF(INDEX(中間シート!B$1:B$149,QUOTIENT(ROW(A3327)-2, 参照用!$J$12) + 3,1)&gt;0,
INDEX(中間シート!B$1:B$149,QUOTIENT(ROW(A3327)-2, 参照用!$J$12) + 3,1),
"")</f>
        <v/>
      </c>
      <c r="B3327" s="8" t="str">
        <f>IF(INDEX(中間シート!D$1:D$149,QUOTIENT(ROW(B3327)-2, 参照用!$J$12) + 3,1)&gt;0,
INDEX(中間シート!D$1:D$149,QUOTIENT(ROW(B3327)-2, 参照用!$J$12) + 3,1),
"")</f>
        <v/>
      </c>
      <c r="C3327" s="8" t="str">
        <f>INDEX(中間シート!$A$1:$AZ$149,MATCH(A3327&amp;B3327,中間シート!$A$1:$A$149,0),MATCH(C$1,中間シート!$A$2:$AZ$2,0))</f>
        <v/>
      </c>
      <c r="D3327" s="8" t="str">
        <f>INDEX(中間シート!$A$1:$AZ$149,MATCH($A3327&amp;$B3327,中間シート!$A$1:$A$149,0),MATCH(D$1,中間シート!$A$2:$AZ$2,0))</f>
        <v/>
      </c>
      <c r="E3327" t="str">
        <f>IF(
A3327="","",
VLOOKUP(MOD(ROW(A3327)-2, 参照用!$J$12) + 1,参照用!$N$1:$P$50,2,0)
)</f>
        <v/>
      </c>
      <c r="F3327" t="str">
        <f xml:space="preserve">
IF(A3327="","",
VLOOKUP(MOD(ROW(A3327)-2, 参照用!$J$12) + 1,参照用!$N$1:$P$50,3,0)
)</f>
        <v/>
      </c>
      <c r="G3327" t="str">
        <f xml:space="preserve">
IF(A3327="","",
IFERROR(
INDEX(中間シート!$B:$CB,
MATCH(A3327&amp;B3327,中間シート!$A$1:$A$149,0),
MATCH(F3327,中間シート!$B$2:$CB$2,0)
),
"")
)</f>
        <v/>
      </c>
      <c r="H3327" t="str">
        <f t="shared" si="153"/>
        <v/>
      </c>
      <c r="I3327" t="str">
        <f t="shared" si="154"/>
        <v/>
      </c>
      <c r="J3327" t="str">
        <f xml:space="preserve">
_xlfn.SWITCH(E3327,
"良好サイン",H3327*VLOOKUP(F3327,参照用!$P$2:$Q$55,2,0),
"注意サイン",H3327*VLOOKUP(F3327,参照用!$P$2:$Q$55,2,0),
""
)</f>
        <v/>
      </c>
      <c r="K3327" s="20" t="str">
        <f t="shared" si="155"/>
        <v/>
      </c>
    </row>
    <row r="3328" spans="1:11" x14ac:dyDescent="0.2">
      <c r="A3328" s="8" t="str">
        <f>IF(INDEX(中間シート!B$1:B$149,QUOTIENT(ROW(A3328)-2, 参照用!$J$12) + 3,1)&gt;0,
INDEX(中間シート!B$1:B$149,QUOTIENT(ROW(A3328)-2, 参照用!$J$12) + 3,1),
"")</f>
        <v/>
      </c>
      <c r="B3328" s="8" t="str">
        <f>IF(INDEX(中間シート!D$1:D$149,QUOTIENT(ROW(B3328)-2, 参照用!$J$12) + 3,1)&gt;0,
INDEX(中間シート!D$1:D$149,QUOTIENT(ROW(B3328)-2, 参照用!$J$12) + 3,1),
"")</f>
        <v/>
      </c>
      <c r="C3328" s="8" t="str">
        <f>INDEX(中間シート!$A$1:$AZ$149,MATCH(A3328&amp;B3328,中間シート!$A$1:$A$149,0),MATCH(C$1,中間シート!$A$2:$AZ$2,0))</f>
        <v/>
      </c>
      <c r="D3328" s="8" t="str">
        <f>INDEX(中間シート!$A$1:$AZ$149,MATCH($A3328&amp;$B3328,中間シート!$A$1:$A$149,0),MATCH(D$1,中間シート!$A$2:$AZ$2,0))</f>
        <v/>
      </c>
      <c r="E3328" t="str">
        <f>IF(
A3328="","",
VLOOKUP(MOD(ROW(A3328)-2, 参照用!$J$12) + 1,参照用!$N$1:$P$50,2,0)
)</f>
        <v/>
      </c>
      <c r="F3328" t="str">
        <f xml:space="preserve">
IF(A3328="","",
VLOOKUP(MOD(ROW(A3328)-2, 参照用!$J$12) + 1,参照用!$N$1:$P$50,3,0)
)</f>
        <v/>
      </c>
      <c r="G3328" t="str">
        <f xml:space="preserve">
IF(A3328="","",
IFERROR(
INDEX(中間シート!$B:$CB,
MATCH(A3328&amp;B3328,中間シート!$A$1:$A$149,0),
MATCH(F3328,中間シート!$B$2:$CB$2,0)
),
"")
)</f>
        <v/>
      </c>
      <c r="H3328" t="str">
        <f t="shared" si="153"/>
        <v/>
      </c>
      <c r="I3328" t="str">
        <f t="shared" si="154"/>
        <v/>
      </c>
      <c r="J3328" t="str">
        <f xml:space="preserve">
_xlfn.SWITCH(E3328,
"良好サイン",H3328*VLOOKUP(F3328,参照用!$P$2:$Q$55,2,0),
"注意サイン",H3328*VLOOKUP(F3328,参照用!$P$2:$Q$55,2,0),
""
)</f>
        <v/>
      </c>
      <c r="K3328" s="20" t="str">
        <f t="shared" si="155"/>
        <v/>
      </c>
    </row>
    <row r="3329" spans="1:11" x14ac:dyDescent="0.2">
      <c r="A3329" s="8" t="str">
        <f>IF(INDEX(中間シート!B$1:B$149,QUOTIENT(ROW(A3329)-2, 参照用!$J$12) + 3,1)&gt;0,
INDEX(中間シート!B$1:B$149,QUOTIENT(ROW(A3329)-2, 参照用!$J$12) + 3,1),
"")</f>
        <v/>
      </c>
      <c r="B3329" s="8" t="str">
        <f>IF(INDEX(中間シート!D$1:D$149,QUOTIENT(ROW(B3329)-2, 参照用!$J$12) + 3,1)&gt;0,
INDEX(中間シート!D$1:D$149,QUOTIENT(ROW(B3329)-2, 参照用!$J$12) + 3,1),
"")</f>
        <v/>
      </c>
      <c r="C3329" s="8" t="str">
        <f>INDEX(中間シート!$A$1:$AZ$149,MATCH(A3329&amp;B3329,中間シート!$A$1:$A$149,0),MATCH(C$1,中間シート!$A$2:$AZ$2,0))</f>
        <v/>
      </c>
      <c r="D3329" s="8" t="str">
        <f>INDEX(中間シート!$A$1:$AZ$149,MATCH($A3329&amp;$B3329,中間シート!$A$1:$A$149,0),MATCH(D$1,中間シート!$A$2:$AZ$2,0))</f>
        <v/>
      </c>
      <c r="E3329" t="str">
        <f>IF(
A3329="","",
VLOOKUP(MOD(ROW(A3329)-2, 参照用!$J$12) + 1,参照用!$N$1:$P$50,2,0)
)</f>
        <v/>
      </c>
      <c r="F3329" t="str">
        <f xml:space="preserve">
IF(A3329="","",
VLOOKUP(MOD(ROW(A3329)-2, 参照用!$J$12) + 1,参照用!$N$1:$P$50,3,0)
)</f>
        <v/>
      </c>
      <c r="G3329" t="str">
        <f xml:space="preserve">
IF(A3329="","",
IFERROR(
INDEX(中間シート!$B:$CB,
MATCH(A3329&amp;B3329,中間シート!$A$1:$A$149,0),
MATCH(F3329,中間シート!$B$2:$CB$2,0)
),
"")
)</f>
        <v/>
      </c>
      <c r="H3329" t="str">
        <f t="shared" si="153"/>
        <v/>
      </c>
      <c r="I3329" t="str">
        <f t="shared" si="154"/>
        <v/>
      </c>
      <c r="J3329" t="str">
        <f xml:space="preserve">
_xlfn.SWITCH(E3329,
"良好サイン",H3329*VLOOKUP(F3329,参照用!$P$2:$Q$55,2,0),
"注意サイン",H3329*VLOOKUP(F3329,参照用!$P$2:$Q$55,2,0),
""
)</f>
        <v/>
      </c>
      <c r="K3329" s="20" t="str">
        <f t="shared" si="155"/>
        <v/>
      </c>
    </row>
    <row r="3330" spans="1:11" x14ac:dyDescent="0.2">
      <c r="A3330" s="8" t="str">
        <f>IF(INDEX(中間シート!B$1:B$149,QUOTIENT(ROW(A3330)-2, 参照用!$J$12) + 3,1)&gt;0,
INDEX(中間シート!B$1:B$149,QUOTIENT(ROW(A3330)-2, 参照用!$J$12) + 3,1),
"")</f>
        <v/>
      </c>
      <c r="B3330" s="8" t="str">
        <f>IF(INDEX(中間シート!D$1:D$149,QUOTIENT(ROW(B3330)-2, 参照用!$J$12) + 3,1)&gt;0,
INDEX(中間シート!D$1:D$149,QUOTIENT(ROW(B3330)-2, 参照用!$J$12) + 3,1),
"")</f>
        <v/>
      </c>
      <c r="C3330" s="8" t="str">
        <f>INDEX(中間シート!$A$1:$AZ$149,MATCH(A3330&amp;B3330,中間シート!$A$1:$A$149,0),MATCH(C$1,中間シート!$A$2:$AZ$2,0))</f>
        <v/>
      </c>
      <c r="D3330" s="8" t="str">
        <f>INDEX(中間シート!$A$1:$AZ$149,MATCH($A3330&amp;$B3330,中間シート!$A$1:$A$149,0),MATCH(D$1,中間シート!$A$2:$AZ$2,0))</f>
        <v/>
      </c>
      <c r="E3330" t="str">
        <f>IF(
A3330="","",
VLOOKUP(MOD(ROW(A3330)-2, 参照用!$J$12) + 1,参照用!$N$1:$P$50,2,0)
)</f>
        <v/>
      </c>
      <c r="F3330" t="str">
        <f xml:space="preserve">
IF(A3330="","",
VLOOKUP(MOD(ROW(A3330)-2, 参照用!$J$12) + 1,参照用!$N$1:$P$50,3,0)
)</f>
        <v/>
      </c>
      <c r="G3330" t="str">
        <f xml:space="preserve">
IF(A3330="","",
IFERROR(
INDEX(中間シート!$B:$CB,
MATCH(A3330&amp;B3330,中間シート!$A$1:$A$149,0),
MATCH(F3330,中間シート!$B$2:$CB$2,0)
),
"")
)</f>
        <v/>
      </c>
      <c r="H3330" t="str">
        <f t="shared" si="153"/>
        <v/>
      </c>
      <c r="I3330" t="str">
        <f t="shared" si="154"/>
        <v/>
      </c>
      <c r="J3330" t="str">
        <f xml:space="preserve">
_xlfn.SWITCH(E3330,
"良好サイン",H3330*VLOOKUP(F3330,参照用!$P$2:$Q$55,2,0),
"注意サイン",H3330*VLOOKUP(F3330,参照用!$P$2:$Q$55,2,0),
""
)</f>
        <v/>
      </c>
      <c r="K3330" s="20" t="str">
        <f t="shared" si="155"/>
        <v/>
      </c>
    </row>
    <row r="3331" spans="1:11" x14ac:dyDescent="0.2">
      <c r="A3331" s="8" t="str">
        <f>IF(INDEX(中間シート!B$1:B$149,QUOTIENT(ROW(A3331)-2, 参照用!$J$12) + 3,1)&gt;0,
INDEX(中間シート!B$1:B$149,QUOTIENT(ROW(A3331)-2, 参照用!$J$12) + 3,1),
"")</f>
        <v/>
      </c>
      <c r="B3331" s="8" t="str">
        <f>IF(INDEX(中間シート!D$1:D$149,QUOTIENT(ROW(B3331)-2, 参照用!$J$12) + 3,1)&gt;0,
INDEX(中間シート!D$1:D$149,QUOTIENT(ROW(B3331)-2, 参照用!$J$12) + 3,1),
"")</f>
        <v/>
      </c>
      <c r="C3331" s="8" t="str">
        <f>INDEX(中間シート!$A$1:$AZ$149,MATCH(A3331&amp;B3331,中間シート!$A$1:$A$149,0),MATCH(C$1,中間シート!$A$2:$AZ$2,0))</f>
        <v/>
      </c>
      <c r="D3331" s="8" t="str">
        <f>INDEX(中間シート!$A$1:$AZ$149,MATCH($A3331&amp;$B3331,中間シート!$A$1:$A$149,0),MATCH(D$1,中間シート!$A$2:$AZ$2,0))</f>
        <v/>
      </c>
      <c r="E3331" t="str">
        <f>IF(
A3331="","",
VLOOKUP(MOD(ROW(A3331)-2, 参照用!$J$12) + 1,参照用!$N$1:$P$50,2,0)
)</f>
        <v/>
      </c>
      <c r="F3331" t="str">
        <f xml:space="preserve">
IF(A3331="","",
VLOOKUP(MOD(ROW(A3331)-2, 参照用!$J$12) + 1,参照用!$N$1:$P$50,3,0)
)</f>
        <v/>
      </c>
      <c r="G3331" t="str">
        <f xml:space="preserve">
IF(A3331="","",
IFERROR(
INDEX(中間シート!$B:$CB,
MATCH(A3331&amp;B3331,中間シート!$A$1:$A$149,0),
MATCH(F3331,中間シート!$B$2:$CB$2,0)
),
"")
)</f>
        <v/>
      </c>
      <c r="H3331" t="str">
        <f t="shared" ref="H3331:H3394" si="156">IFERROR(IF(VALUE(G3331)&gt;100,"",VALUE(G3331)),"")</f>
        <v/>
      </c>
      <c r="I3331" t="str">
        <f t="shared" ref="I3331:I3394" si="157">IF(H3331="",G3331,"")</f>
        <v/>
      </c>
      <c r="J3331" t="str">
        <f xml:space="preserve">
_xlfn.SWITCH(E3331,
"良好サイン",H3331*VLOOKUP(F3331,参照用!$P$2:$Q$55,2,0),
"注意サイン",H3331*VLOOKUP(F3331,参照用!$P$2:$Q$55,2,0),
""
)</f>
        <v/>
      </c>
      <c r="K3331" s="20" t="str">
        <f t="shared" ref="K3331:K3394" si="158">IFERROR(IF(A3331="","",(60+SUMIFS($J$1:$J$3999,$A$1:$A$3999,A3331,$B$1:$B$3999,B3331)))
/
(1+SUMIFS(H:H,A:A,A3331,B:B,B3331,E:E,"悪化サイン")),"")</f>
        <v/>
      </c>
    </row>
    <row r="3332" spans="1:11" x14ac:dyDescent="0.2">
      <c r="A3332" s="8" t="str">
        <f>IF(INDEX(中間シート!B$1:B$149,QUOTIENT(ROW(A3332)-2, 参照用!$J$12) + 3,1)&gt;0,
INDEX(中間シート!B$1:B$149,QUOTIENT(ROW(A3332)-2, 参照用!$J$12) + 3,1),
"")</f>
        <v/>
      </c>
      <c r="B3332" s="8" t="str">
        <f>IF(INDEX(中間シート!D$1:D$149,QUOTIENT(ROW(B3332)-2, 参照用!$J$12) + 3,1)&gt;0,
INDEX(中間シート!D$1:D$149,QUOTIENT(ROW(B3332)-2, 参照用!$J$12) + 3,1),
"")</f>
        <v/>
      </c>
      <c r="C3332" s="8" t="str">
        <f>INDEX(中間シート!$A$1:$AZ$149,MATCH(A3332&amp;B3332,中間シート!$A$1:$A$149,0),MATCH(C$1,中間シート!$A$2:$AZ$2,0))</f>
        <v/>
      </c>
      <c r="D3332" s="8" t="str">
        <f>INDEX(中間シート!$A$1:$AZ$149,MATCH($A3332&amp;$B3332,中間シート!$A$1:$A$149,0),MATCH(D$1,中間シート!$A$2:$AZ$2,0))</f>
        <v/>
      </c>
      <c r="E3332" t="str">
        <f>IF(
A3332="","",
VLOOKUP(MOD(ROW(A3332)-2, 参照用!$J$12) + 1,参照用!$N$1:$P$50,2,0)
)</f>
        <v/>
      </c>
      <c r="F3332" t="str">
        <f xml:space="preserve">
IF(A3332="","",
VLOOKUP(MOD(ROW(A3332)-2, 参照用!$J$12) + 1,参照用!$N$1:$P$50,3,0)
)</f>
        <v/>
      </c>
      <c r="G3332" t="str">
        <f xml:space="preserve">
IF(A3332="","",
IFERROR(
INDEX(中間シート!$B:$CB,
MATCH(A3332&amp;B3332,中間シート!$A$1:$A$149,0),
MATCH(F3332,中間シート!$B$2:$CB$2,0)
),
"")
)</f>
        <v/>
      </c>
      <c r="H3332" t="str">
        <f t="shared" si="156"/>
        <v/>
      </c>
      <c r="I3332" t="str">
        <f t="shared" si="157"/>
        <v/>
      </c>
      <c r="J3332" t="str">
        <f xml:space="preserve">
_xlfn.SWITCH(E3332,
"良好サイン",H3332*VLOOKUP(F3332,参照用!$P$2:$Q$55,2,0),
"注意サイン",H3332*VLOOKUP(F3332,参照用!$P$2:$Q$55,2,0),
""
)</f>
        <v/>
      </c>
      <c r="K3332" s="20" t="str">
        <f t="shared" si="158"/>
        <v/>
      </c>
    </row>
    <row r="3333" spans="1:11" x14ac:dyDescent="0.2">
      <c r="A3333" s="8" t="str">
        <f>IF(INDEX(中間シート!B$1:B$149,QUOTIENT(ROW(A3333)-2, 参照用!$J$12) + 3,1)&gt;0,
INDEX(中間シート!B$1:B$149,QUOTIENT(ROW(A3333)-2, 参照用!$J$12) + 3,1),
"")</f>
        <v/>
      </c>
      <c r="B3333" s="8" t="str">
        <f>IF(INDEX(中間シート!D$1:D$149,QUOTIENT(ROW(B3333)-2, 参照用!$J$12) + 3,1)&gt;0,
INDEX(中間シート!D$1:D$149,QUOTIENT(ROW(B3333)-2, 参照用!$J$12) + 3,1),
"")</f>
        <v/>
      </c>
      <c r="C3333" s="8" t="str">
        <f>INDEX(中間シート!$A$1:$AZ$149,MATCH(A3333&amp;B3333,中間シート!$A$1:$A$149,0),MATCH(C$1,中間シート!$A$2:$AZ$2,0))</f>
        <v/>
      </c>
      <c r="D3333" s="8" t="str">
        <f>INDEX(中間シート!$A$1:$AZ$149,MATCH($A3333&amp;$B3333,中間シート!$A$1:$A$149,0),MATCH(D$1,中間シート!$A$2:$AZ$2,0))</f>
        <v/>
      </c>
      <c r="E3333" t="str">
        <f>IF(
A3333="","",
VLOOKUP(MOD(ROW(A3333)-2, 参照用!$J$12) + 1,参照用!$N$1:$P$50,2,0)
)</f>
        <v/>
      </c>
      <c r="F3333" t="str">
        <f xml:space="preserve">
IF(A3333="","",
VLOOKUP(MOD(ROW(A3333)-2, 参照用!$J$12) + 1,参照用!$N$1:$P$50,3,0)
)</f>
        <v/>
      </c>
      <c r="G3333" t="str">
        <f xml:space="preserve">
IF(A3333="","",
IFERROR(
INDEX(中間シート!$B:$CB,
MATCH(A3333&amp;B3333,中間シート!$A$1:$A$149,0),
MATCH(F3333,中間シート!$B$2:$CB$2,0)
),
"")
)</f>
        <v/>
      </c>
      <c r="H3333" t="str">
        <f t="shared" si="156"/>
        <v/>
      </c>
      <c r="I3333" t="str">
        <f t="shared" si="157"/>
        <v/>
      </c>
      <c r="J3333" t="str">
        <f xml:space="preserve">
_xlfn.SWITCH(E3333,
"良好サイン",H3333*VLOOKUP(F3333,参照用!$P$2:$Q$55,2,0),
"注意サイン",H3333*VLOOKUP(F3333,参照用!$P$2:$Q$55,2,0),
""
)</f>
        <v/>
      </c>
      <c r="K3333" s="20" t="str">
        <f t="shared" si="158"/>
        <v/>
      </c>
    </row>
    <row r="3334" spans="1:11" x14ac:dyDescent="0.2">
      <c r="A3334" s="8" t="str">
        <f>IF(INDEX(中間シート!B$1:B$149,QUOTIENT(ROW(A3334)-2, 参照用!$J$12) + 3,1)&gt;0,
INDEX(中間シート!B$1:B$149,QUOTIENT(ROW(A3334)-2, 参照用!$J$12) + 3,1),
"")</f>
        <v/>
      </c>
      <c r="B3334" s="8" t="str">
        <f>IF(INDEX(中間シート!D$1:D$149,QUOTIENT(ROW(B3334)-2, 参照用!$J$12) + 3,1)&gt;0,
INDEX(中間シート!D$1:D$149,QUOTIENT(ROW(B3334)-2, 参照用!$J$12) + 3,1),
"")</f>
        <v/>
      </c>
      <c r="C3334" s="8" t="str">
        <f>INDEX(中間シート!$A$1:$AZ$149,MATCH(A3334&amp;B3334,中間シート!$A$1:$A$149,0),MATCH(C$1,中間シート!$A$2:$AZ$2,0))</f>
        <v/>
      </c>
      <c r="D3334" s="8" t="str">
        <f>INDEX(中間シート!$A$1:$AZ$149,MATCH($A3334&amp;$B3334,中間シート!$A$1:$A$149,0),MATCH(D$1,中間シート!$A$2:$AZ$2,0))</f>
        <v/>
      </c>
      <c r="E3334" t="str">
        <f>IF(
A3334="","",
VLOOKUP(MOD(ROW(A3334)-2, 参照用!$J$12) + 1,参照用!$N$1:$P$50,2,0)
)</f>
        <v/>
      </c>
      <c r="F3334" t="str">
        <f xml:space="preserve">
IF(A3334="","",
VLOOKUP(MOD(ROW(A3334)-2, 参照用!$J$12) + 1,参照用!$N$1:$P$50,3,0)
)</f>
        <v/>
      </c>
      <c r="G3334" t="str">
        <f xml:space="preserve">
IF(A3334="","",
IFERROR(
INDEX(中間シート!$B:$CB,
MATCH(A3334&amp;B3334,中間シート!$A$1:$A$149,0),
MATCH(F3334,中間シート!$B$2:$CB$2,0)
),
"")
)</f>
        <v/>
      </c>
      <c r="H3334" t="str">
        <f t="shared" si="156"/>
        <v/>
      </c>
      <c r="I3334" t="str">
        <f t="shared" si="157"/>
        <v/>
      </c>
      <c r="J3334" t="str">
        <f xml:space="preserve">
_xlfn.SWITCH(E3334,
"良好サイン",H3334*VLOOKUP(F3334,参照用!$P$2:$Q$55,2,0),
"注意サイン",H3334*VLOOKUP(F3334,参照用!$P$2:$Q$55,2,0),
""
)</f>
        <v/>
      </c>
      <c r="K3334" s="20" t="str">
        <f t="shared" si="158"/>
        <v/>
      </c>
    </row>
    <row r="3335" spans="1:11" x14ac:dyDescent="0.2">
      <c r="A3335" s="8" t="str">
        <f>IF(INDEX(中間シート!B$1:B$149,QUOTIENT(ROW(A3335)-2, 参照用!$J$12) + 3,1)&gt;0,
INDEX(中間シート!B$1:B$149,QUOTIENT(ROW(A3335)-2, 参照用!$J$12) + 3,1),
"")</f>
        <v/>
      </c>
      <c r="B3335" s="8" t="str">
        <f>IF(INDEX(中間シート!D$1:D$149,QUOTIENT(ROW(B3335)-2, 参照用!$J$12) + 3,1)&gt;0,
INDEX(中間シート!D$1:D$149,QUOTIENT(ROW(B3335)-2, 参照用!$J$12) + 3,1),
"")</f>
        <v/>
      </c>
      <c r="C3335" s="8" t="str">
        <f>INDEX(中間シート!$A$1:$AZ$149,MATCH(A3335&amp;B3335,中間シート!$A$1:$A$149,0),MATCH(C$1,中間シート!$A$2:$AZ$2,0))</f>
        <v/>
      </c>
      <c r="D3335" s="8" t="str">
        <f>INDEX(中間シート!$A$1:$AZ$149,MATCH($A3335&amp;$B3335,中間シート!$A$1:$A$149,0),MATCH(D$1,中間シート!$A$2:$AZ$2,0))</f>
        <v/>
      </c>
      <c r="E3335" t="str">
        <f>IF(
A3335="","",
VLOOKUP(MOD(ROW(A3335)-2, 参照用!$J$12) + 1,参照用!$N$1:$P$50,2,0)
)</f>
        <v/>
      </c>
      <c r="F3335" t="str">
        <f xml:space="preserve">
IF(A3335="","",
VLOOKUP(MOD(ROW(A3335)-2, 参照用!$J$12) + 1,参照用!$N$1:$P$50,3,0)
)</f>
        <v/>
      </c>
      <c r="G3335" t="str">
        <f xml:space="preserve">
IF(A3335="","",
IFERROR(
INDEX(中間シート!$B:$CB,
MATCH(A3335&amp;B3335,中間シート!$A$1:$A$149,0),
MATCH(F3335,中間シート!$B$2:$CB$2,0)
),
"")
)</f>
        <v/>
      </c>
      <c r="H3335" t="str">
        <f t="shared" si="156"/>
        <v/>
      </c>
      <c r="I3335" t="str">
        <f t="shared" si="157"/>
        <v/>
      </c>
      <c r="J3335" t="str">
        <f xml:space="preserve">
_xlfn.SWITCH(E3335,
"良好サイン",H3335*VLOOKUP(F3335,参照用!$P$2:$Q$55,2,0),
"注意サイン",H3335*VLOOKUP(F3335,参照用!$P$2:$Q$55,2,0),
""
)</f>
        <v/>
      </c>
      <c r="K3335" s="20" t="str">
        <f t="shared" si="158"/>
        <v/>
      </c>
    </row>
    <row r="3336" spans="1:11" x14ac:dyDescent="0.2">
      <c r="A3336" s="8" t="str">
        <f>IF(INDEX(中間シート!B$1:B$149,QUOTIENT(ROW(A3336)-2, 参照用!$J$12) + 3,1)&gt;0,
INDEX(中間シート!B$1:B$149,QUOTIENT(ROW(A3336)-2, 参照用!$J$12) + 3,1),
"")</f>
        <v/>
      </c>
      <c r="B3336" s="8" t="str">
        <f>IF(INDEX(中間シート!D$1:D$149,QUOTIENT(ROW(B3336)-2, 参照用!$J$12) + 3,1)&gt;0,
INDEX(中間シート!D$1:D$149,QUOTIENT(ROW(B3336)-2, 参照用!$J$12) + 3,1),
"")</f>
        <v/>
      </c>
      <c r="C3336" s="8" t="str">
        <f>INDEX(中間シート!$A$1:$AZ$149,MATCH(A3336&amp;B3336,中間シート!$A$1:$A$149,0),MATCH(C$1,中間シート!$A$2:$AZ$2,0))</f>
        <v/>
      </c>
      <c r="D3336" s="8" t="str">
        <f>INDEX(中間シート!$A$1:$AZ$149,MATCH($A3336&amp;$B3336,中間シート!$A$1:$A$149,0),MATCH(D$1,中間シート!$A$2:$AZ$2,0))</f>
        <v/>
      </c>
      <c r="E3336" t="str">
        <f>IF(
A3336="","",
VLOOKUP(MOD(ROW(A3336)-2, 参照用!$J$12) + 1,参照用!$N$1:$P$50,2,0)
)</f>
        <v/>
      </c>
      <c r="F3336" t="str">
        <f xml:space="preserve">
IF(A3336="","",
VLOOKUP(MOD(ROW(A3336)-2, 参照用!$J$12) + 1,参照用!$N$1:$P$50,3,0)
)</f>
        <v/>
      </c>
      <c r="G3336" t="str">
        <f xml:space="preserve">
IF(A3336="","",
IFERROR(
INDEX(中間シート!$B:$CB,
MATCH(A3336&amp;B3336,中間シート!$A$1:$A$149,0),
MATCH(F3336,中間シート!$B$2:$CB$2,0)
),
"")
)</f>
        <v/>
      </c>
      <c r="H3336" t="str">
        <f t="shared" si="156"/>
        <v/>
      </c>
      <c r="I3336" t="str">
        <f t="shared" si="157"/>
        <v/>
      </c>
      <c r="J3336" t="str">
        <f xml:space="preserve">
_xlfn.SWITCH(E3336,
"良好サイン",H3336*VLOOKUP(F3336,参照用!$P$2:$Q$55,2,0),
"注意サイン",H3336*VLOOKUP(F3336,参照用!$P$2:$Q$55,2,0),
""
)</f>
        <v/>
      </c>
      <c r="K3336" s="20" t="str">
        <f t="shared" si="158"/>
        <v/>
      </c>
    </row>
    <row r="3337" spans="1:11" x14ac:dyDescent="0.2">
      <c r="A3337" s="8" t="str">
        <f>IF(INDEX(中間シート!B$1:B$149,QUOTIENT(ROW(A3337)-2, 参照用!$J$12) + 3,1)&gt;0,
INDEX(中間シート!B$1:B$149,QUOTIENT(ROW(A3337)-2, 参照用!$J$12) + 3,1),
"")</f>
        <v/>
      </c>
      <c r="B3337" s="8" t="str">
        <f>IF(INDEX(中間シート!D$1:D$149,QUOTIENT(ROW(B3337)-2, 参照用!$J$12) + 3,1)&gt;0,
INDEX(中間シート!D$1:D$149,QUOTIENT(ROW(B3337)-2, 参照用!$J$12) + 3,1),
"")</f>
        <v/>
      </c>
      <c r="C3337" s="8" t="str">
        <f>INDEX(中間シート!$A$1:$AZ$149,MATCH(A3337&amp;B3337,中間シート!$A$1:$A$149,0),MATCH(C$1,中間シート!$A$2:$AZ$2,0))</f>
        <v/>
      </c>
      <c r="D3337" s="8" t="str">
        <f>INDEX(中間シート!$A$1:$AZ$149,MATCH($A3337&amp;$B3337,中間シート!$A$1:$A$149,0),MATCH(D$1,中間シート!$A$2:$AZ$2,0))</f>
        <v/>
      </c>
      <c r="E3337" t="str">
        <f>IF(
A3337="","",
VLOOKUP(MOD(ROW(A3337)-2, 参照用!$J$12) + 1,参照用!$N$1:$P$50,2,0)
)</f>
        <v/>
      </c>
      <c r="F3337" t="str">
        <f xml:space="preserve">
IF(A3337="","",
VLOOKUP(MOD(ROW(A3337)-2, 参照用!$J$12) + 1,参照用!$N$1:$P$50,3,0)
)</f>
        <v/>
      </c>
      <c r="G3337" t="str">
        <f xml:space="preserve">
IF(A3337="","",
IFERROR(
INDEX(中間シート!$B:$CB,
MATCH(A3337&amp;B3337,中間シート!$A$1:$A$149,0),
MATCH(F3337,中間シート!$B$2:$CB$2,0)
),
"")
)</f>
        <v/>
      </c>
      <c r="H3337" t="str">
        <f t="shared" si="156"/>
        <v/>
      </c>
      <c r="I3337" t="str">
        <f t="shared" si="157"/>
        <v/>
      </c>
      <c r="J3337" t="str">
        <f xml:space="preserve">
_xlfn.SWITCH(E3337,
"良好サイン",H3337*VLOOKUP(F3337,参照用!$P$2:$Q$55,2,0),
"注意サイン",H3337*VLOOKUP(F3337,参照用!$P$2:$Q$55,2,0),
""
)</f>
        <v/>
      </c>
      <c r="K3337" s="20" t="str">
        <f t="shared" si="158"/>
        <v/>
      </c>
    </row>
    <row r="3338" spans="1:11" x14ac:dyDescent="0.2">
      <c r="A3338" s="8" t="str">
        <f>IF(INDEX(中間シート!B$1:B$149,QUOTIENT(ROW(A3338)-2, 参照用!$J$12) + 3,1)&gt;0,
INDEX(中間シート!B$1:B$149,QUOTIENT(ROW(A3338)-2, 参照用!$J$12) + 3,1),
"")</f>
        <v/>
      </c>
      <c r="B3338" s="8" t="str">
        <f>IF(INDEX(中間シート!D$1:D$149,QUOTIENT(ROW(B3338)-2, 参照用!$J$12) + 3,1)&gt;0,
INDEX(中間シート!D$1:D$149,QUOTIENT(ROW(B3338)-2, 参照用!$J$12) + 3,1),
"")</f>
        <v/>
      </c>
      <c r="C3338" s="8" t="str">
        <f>INDEX(中間シート!$A$1:$AZ$149,MATCH(A3338&amp;B3338,中間シート!$A$1:$A$149,0),MATCH(C$1,中間シート!$A$2:$AZ$2,0))</f>
        <v/>
      </c>
      <c r="D3338" s="8" t="str">
        <f>INDEX(中間シート!$A$1:$AZ$149,MATCH($A3338&amp;$B3338,中間シート!$A$1:$A$149,0),MATCH(D$1,中間シート!$A$2:$AZ$2,0))</f>
        <v/>
      </c>
      <c r="E3338" t="str">
        <f>IF(
A3338="","",
VLOOKUP(MOD(ROW(A3338)-2, 参照用!$J$12) + 1,参照用!$N$1:$P$50,2,0)
)</f>
        <v/>
      </c>
      <c r="F3338" t="str">
        <f xml:space="preserve">
IF(A3338="","",
VLOOKUP(MOD(ROW(A3338)-2, 参照用!$J$12) + 1,参照用!$N$1:$P$50,3,0)
)</f>
        <v/>
      </c>
      <c r="G3338" t="str">
        <f xml:space="preserve">
IF(A3338="","",
IFERROR(
INDEX(中間シート!$B:$CB,
MATCH(A3338&amp;B3338,中間シート!$A$1:$A$149,0),
MATCH(F3338,中間シート!$B$2:$CB$2,0)
),
"")
)</f>
        <v/>
      </c>
      <c r="H3338" t="str">
        <f t="shared" si="156"/>
        <v/>
      </c>
      <c r="I3338" t="str">
        <f t="shared" si="157"/>
        <v/>
      </c>
      <c r="J3338" t="str">
        <f xml:space="preserve">
_xlfn.SWITCH(E3338,
"良好サイン",H3338*VLOOKUP(F3338,参照用!$P$2:$Q$55,2,0),
"注意サイン",H3338*VLOOKUP(F3338,参照用!$P$2:$Q$55,2,0),
""
)</f>
        <v/>
      </c>
      <c r="K3338" s="20" t="str">
        <f t="shared" si="158"/>
        <v/>
      </c>
    </row>
    <row r="3339" spans="1:11" x14ac:dyDescent="0.2">
      <c r="A3339" s="8" t="str">
        <f>IF(INDEX(中間シート!B$1:B$149,QUOTIENT(ROW(A3339)-2, 参照用!$J$12) + 3,1)&gt;0,
INDEX(中間シート!B$1:B$149,QUOTIENT(ROW(A3339)-2, 参照用!$J$12) + 3,1),
"")</f>
        <v/>
      </c>
      <c r="B3339" s="8" t="str">
        <f>IF(INDEX(中間シート!D$1:D$149,QUOTIENT(ROW(B3339)-2, 参照用!$J$12) + 3,1)&gt;0,
INDEX(中間シート!D$1:D$149,QUOTIENT(ROW(B3339)-2, 参照用!$J$12) + 3,1),
"")</f>
        <v/>
      </c>
      <c r="C3339" s="8" t="str">
        <f>INDEX(中間シート!$A$1:$AZ$149,MATCH(A3339&amp;B3339,中間シート!$A$1:$A$149,0),MATCH(C$1,中間シート!$A$2:$AZ$2,0))</f>
        <v/>
      </c>
      <c r="D3339" s="8" t="str">
        <f>INDEX(中間シート!$A$1:$AZ$149,MATCH($A3339&amp;$B3339,中間シート!$A$1:$A$149,0),MATCH(D$1,中間シート!$A$2:$AZ$2,0))</f>
        <v/>
      </c>
      <c r="E3339" t="str">
        <f>IF(
A3339="","",
VLOOKUP(MOD(ROW(A3339)-2, 参照用!$J$12) + 1,参照用!$N$1:$P$50,2,0)
)</f>
        <v/>
      </c>
      <c r="F3339" t="str">
        <f xml:space="preserve">
IF(A3339="","",
VLOOKUP(MOD(ROW(A3339)-2, 参照用!$J$12) + 1,参照用!$N$1:$P$50,3,0)
)</f>
        <v/>
      </c>
      <c r="G3339" t="str">
        <f xml:space="preserve">
IF(A3339="","",
IFERROR(
INDEX(中間シート!$B:$CB,
MATCH(A3339&amp;B3339,中間シート!$A$1:$A$149,0),
MATCH(F3339,中間シート!$B$2:$CB$2,0)
),
"")
)</f>
        <v/>
      </c>
      <c r="H3339" t="str">
        <f t="shared" si="156"/>
        <v/>
      </c>
      <c r="I3339" t="str">
        <f t="shared" si="157"/>
        <v/>
      </c>
      <c r="J3339" t="str">
        <f xml:space="preserve">
_xlfn.SWITCH(E3339,
"良好サイン",H3339*VLOOKUP(F3339,参照用!$P$2:$Q$55,2,0),
"注意サイン",H3339*VLOOKUP(F3339,参照用!$P$2:$Q$55,2,0),
""
)</f>
        <v/>
      </c>
      <c r="K3339" s="20" t="str">
        <f t="shared" si="158"/>
        <v/>
      </c>
    </row>
    <row r="3340" spans="1:11" x14ac:dyDescent="0.2">
      <c r="A3340" s="8" t="str">
        <f>IF(INDEX(中間シート!B$1:B$149,QUOTIENT(ROW(A3340)-2, 参照用!$J$12) + 3,1)&gt;0,
INDEX(中間シート!B$1:B$149,QUOTIENT(ROW(A3340)-2, 参照用!$J$12) + 3,1),
"")</f>
        <v/>
      </c>
      <c r="B3340" s="8" t="str">
        <f>IF(INDEX(中間シート!D$1:D$149,QUOTIENT(ROW(B3340)-2, 参照用!$J$12) + 3,1)&gt;0,
INDEX(中間シート!D$1:D$149,QUOTIENT(ROW(B3340)-2, 参照用!$J$12) + 3,1),
"")</f>
        <v/>
      </c>
      <c r="C3340" s="8" t="str">
        <f>INDEX(中間シート!$A$1:$AZ$149,MATCH(A3340&amp;B3340,中間シート!$A$1:$A$149,0),MATCH(C$1,中間シート!$A$2:$AZ$2,0))</f>
        <v/>
      </c>
      <c r="D3340" s="8" t="str">
        <f>INDEX(中間シート!$A$1:$AZ$149,MATCH($A3340&amp;$B3340,中間シート!$A$1:$A$149,0),MATCH(D$1,中間シート!$A$2:$AZ$2,0))</f>
        <v/>
      </c>
      <c r="E3340" t="str">
        <f>IF(
A3340="","",
VLOOKUP(MOD(ROW(A3340)-2, 参照用!$J$12) + 1,参照用!$N$1:$P$50,2,0)
)</f>
        <v/>
      </c>
      <c r="F3340" t="str">
        <f xml:space="preserve">
IF(A3340="","",
VLOOKUP(MOD(ROW(A3340)-2, 参照用!$J$12) + 1,参照用!$N$1:$P$50,3,0)
)</f>
        <v/>
      </c>
      <c r="G3340" t="str">
        <f xml:space="preserve">
IF(A3340="","",
IFERROR(
INDEX(中間シート!$B:$CB,
MATCH(A3340&amp;B3340,中間シート!$A$1:$A$149,0),
MATCH(F3340,中間シート!$B$2:$CB$2,0)
),
"")
)</f>
        <v/>
      </c>
      <c r="H3340" t="str">
        <f t="shared" si="156"/>
        <v/>
      </c>
      <c r="I3340" t="str">
        <f t="shared" si="157"/>
        <v/>
      </c>
      <c r="J3340" t="str">
        <f xml:space="preserve">
_xlfn.SWITCH(E3340,
"良好サイン",H3340*VLOOKUP(F3340,参照用!$P$2:$Q$55,2,0),
"注意サイン",H3340*VLOOKUP(F3340,参照用!$P$2:$Q$55,2,0),
""
)</f>
        <v/>
      </c>
      <c r="K3340" s="20" t="str">
        <f t="shared" si="158"/>
        <v/>
      </c>
    </row>
    <row r="3341" spans="1:11" x14ac:dyDescent="0.2">
      <c r="A3341" s="8" t="str">
        <f>IF(INDEX(中間シート!B$1:B$149,QUOTIENT(ROW(A3341)-2, 参照用!$J$12) + 3,1)&gt;0,
INDEX(中間シート!B$1:B$149,QUOTIENT(ROW(A3341)-2, 参照用!$J$12) + 3,1),
"")</f>
        <v/>
      </c>
      <c r="B3341" s="8" t="str">
        <f>IF(INDEX(中間シート!D$1:D$149,QUOTIENT(ROW(B3341)-2, 参照用!$J$12) + 3,1)&gt;0,
INDEX(中間シート!D$1:D$149,QUOTIENT(ROW(B3341)-2, 参照用!$J$12) + 3,1),
"")</f>
        <v/>
      </c>
      <c r="C3341" s="8" t="str">
        <f>INDEX(中間シート!$A$1:$AZ$149,MATCH(A3341&amp;B3341,中間シート!$A$1:$A$149,0),MATCH(C$1,中間シート!$A$2:$AZ$2,0))</f>
        <v/>
      </c>
      <c r="D3341" s="8" t="str">
        <f>INDEX(中間シート!$A$1:$AZ$149,MATCH($A3341&amp;$B3341,中間シート!$A$1:$A$149,0),MATCH(D$1,中間シート!$A$2:$AZ$2,0))</f>
        <v/>
      </c>
      <c r="E3341" t="str">
        <f>IF(
A3341="","",
VLOOKUP(MOD(ROW(A3341)-2, 参照用!$J$12) + 1,参照用!$N$1:$P$50,2,0)
)</f>
        <v/>
      </c>
      <c r="F3341" t="str">
        <f xml:space="preserve">
IF(A3341="","",
VLOOKUP(MOD(ROW(A3341)-2, 参照用!$J$12) + 1,参照用!$N$1:$P$50,3,0)
)</f>
        <v/>
      </c>
      <c r="G3341" t="str">
        <f xml:space="preserve">
IF(A3341="","",
IFERROR(
INDEX(中間シート!$B:$CB,
MATCH(A3341&amp;B3341,中間シート!$A$1:$A$149,0),
MATCH(F3341,中間シート!$B$2:$CB$2,0)
),
"")
)</f>
        <v/>
      </c>
      <c r="H3341" t="str">
        <f t="shared" si="156"/>
        <v/>
      </c>
      <c r="I3341" t="str">
        <f t="shared" si="157"/>
        <v/>
      </c>
      <c r="J3341" t="str">
        <f xml:space="preserve">
_xlfn.SWITCH(E3341,
"良好サイン",H3341*VLOOKUP(F3341,参照用!$P$2:$Q$55,2,0),
"注意サイン",H3341*VLOOKUP(F3341,参照用!$P$2:$Q$55,2,0),
""
)</f>
        <v/>
      </c>
      <c r="K3341" s="20" t="str">
        <f t="shared" si="158"/>
        <v/>
      </c>
    </row>
    <row r="3342" spans="1:11" x14ac:dyDescent="0.2">
      <c r="A3342" s="8" t="str">
        <f>IF(INDEX(中間シート!B$1:B$149,QUOTIENT(ROW(A3342)-2, 参照用!$J$12) + 3,1)&gt;0,
INDEX(中間シート!B$1:B$149,QUOTIENT(ROW(A3342)-2, 参照用!$J$12) + 3,1),
"")</f>
        <v/>
      </c>
      <c r="B3342" s="8" t="str">
        <f>IF(INDEX(中間シート!D$1:D$149,QUOTIENT(ROW(B3342)-2, 参照用!$J$12) + 3,1)&gt;0,
INDEX(中間シート!D$1:D$149,QUOTIENT(ROW(B3342)-2, 参照用!$J$12) + 3,1),
"")</f>
        <v/>
      </c>
      <c r="C3342" s="8" t="str">
        <f>INDEX(中間シート!$A$1:$AZ$149,MATCH(A3342&amp;B3342,中間シート!$A$1:$A$149,0),MATCH(C$1,中間シート!$A$2:$AZ$2,0))</f>
        <v/>
      </c>
      <c r="D3342" s="8" t="str">
        <f>INDEX(中間シート!$A$1:$AZ$149,MATCH($A3342&amp;$B3342,中間シート!$A$1:$A$149,0),MATCH(D$1,中間シート!$A$2:$AZ$2,0))</f>
        <v/>
      </c>
      <c r="E3342" t="str">
        <f>IF(
A3342="","",
VLOOKUP(MOD(ROW(A3342)-2, 参照用!$J$12) + 1,参照用!$N$1:$P$50,2,0)
)</f>
        <v/>
      </c>
      <c r="F3342" t="str">
        <f xml:space="preserve">
IF(A3342="","",
VLOOKUP(MOD(ROW(A3342)-2, 参照用!$J$12) + 1,参照用!$N$1:$P$50,3,0)
)</f>
        <v/>
      </c>
      <c r="G3342" t="str">
        <f xml:space="preserve">
IF(A3342="","",
IFERROR(
INDEX(中間シート!$B:$CB,
MATCH(A3342&amp;B3342,中間シート!$A$1:$A$149,0),
MATCH(F3342,中間シート!$B$2:$CB$2,0)
),
"")
)</f>
        <v/>
      </c>
      <c r="H3342" t="str">
        <f t="shared" si="156"/>
        <v/>
      </c>
      <c r="I3342" t="str">
        <f t="shared" si="157"/>
        <v/>
      </c>
      <c r="J3342" t="str">
        <f xml:space="preserve">
_xlfn.SWITCH(E3342,
"良好サイン",H3342*VLOOKUP(F3342,参照用!$P$2:$Q$55,2,0),
"注意サイン",H3342*VLOOKUP(F3342,参照用!$P$2:$Q$55,2,0),
""
)</f>
        <v/>
      </c>
      <c r="K3342" s="20" t="str">
        <f t="shared" si="158"/>
        <v/>
      </c>
    </row>
    <row r="3343" spans="1:11" x14ac:dyDescent="0.2">
      <c r="A3343" s="8" t="str">
        <f>IF(INDEX(中間シート!B$1:B$149,QUOTIENT(ROW(A3343)-2, 参照用!$J$12) + 3,1)&gt;0,
INDEX(中間シート!B$1:B$149,QUOTIENT(ROW(A3343)-2, 参照用!$J$12) + 3,1),
"")</f>
        <v/>
      </c>
      <c r="B3343" s="8" t="str">
        <f>IF(INDEX(中間シート!D$1:D$149,QUOTIENT(ROW(B3343)-2, 参照用!$J$12) + 3,1)&gt;0,
INDEX(中間シート!D$1:D$149,QUOTIENT(ROW(B3343)-2, 参照用!$J$12) + 3,1),
"")</f>
        <v/>
      </c>
      <c r="C3343" s="8" t="str">
        <f>INDEX(中間シート!$A$1:$AZ$149,MATCH(A3343&amp;B3343,中間シート!$A$1:$A$149,0),MATCH(C$1,中間シート!$A$2:$AZ$2,0))</f>
        <v/>
      </c>
      <c r="D3343" s="8" t="str">
        <f>INDEX(中間シート!$A$1:$AZ$149,MATCH($A3343&amp;$B3343,中間シート!$A$1:$A$149,0),MATCH(D$1,中間シート!$A$2:$AZ$2,0))</f>
        <v/>
      </c>
      <c r="E3343" t="str">
        <f>IF(
A3343="","",
VLOOKUP(MOD(ROW(A3343)-2, 参照用!$J$12) + 1,参照用!$N$1:$P$50,2,0)
)</f>
        <v/>
      </c>
      <c r="F3343" t="str">
        <f xml:space="preserve">
IF(A3343="","",
VLOOKUP(MOD(ROW(A3343)-2, 参照用!$J$12) + 1,参照用!$N$1:$P$50,3,0)
)</f>
        <v/>
      </c>
      <c r="G3343" t="str">
        <f xml:space="preserve">
IF(A3343="","",
IFERROR(
INDEX(中間シート!$B:$CB,
MATCH(A3343&amp;B3343,中間シート!$A$1:$A$149,0),
MATCH(F3343,中間シート!$B$2:$CB$2,0)
),
"")
)</f>
        <v/>
      </c>
      <c r="H3343" t="str">
        <f t="shared" si="156"/>
        <v/>
      </c>
      <c r="I3343" t="str">
        <f t="shared" si="157"/>
        <v/>
      </c>
      <c r="J3343" t="str">
        <f xml:space="preserve">
_xlfn.SWITCH(E3343,
"良好サイン",H3343*VLOOKUP(F3343,参照用!$P$2:$Q$55,2,0),
"注意サイン",H3343*VLOOKUP(F3343,参照用!$P$2:$Q$55,2,0),
""
)</f>
        <v/>
      </c>
      <c r="K3343" s="20" t="str">
        <f t="shared" si="158"/>
        <v/>
      </c>
    </row>
    <row r="3344" spans="1:11" x14ac:dyDescent="0.2">
      <c r="A3344" s="8" t="str">
        <f>IF(INDEX(中間シート!B$1:B$149,QUOTIENT(ROW(A3344)-2, 参照用!$J$12) + 3,1)&gt;0,
INDEX(中間シート!B$1:B$149,QUOTIENT(ROW(A3344)-2, 参照用!$J$12) + 3,1),
"")</f>
        <v/>
      </c>
      <c r="B3344" s="8" t="str">
        <f>IF(INDEX(中間シート!D$1:D$149,QUOTIENT(ROW(B3344)-2, 参照用!$J$12) + 3,1)&gt;0,
INDEX(中間シート!D$1:D$149,QUOTIENT(ROW(B3344)-2, 参照用!$J$12) + 3,1),
"")</f>
        <v/>
      </c>
      <c r="C3344" s="8" t="str">
        <f>INDEX(中間シート!$A$1:$AZ$149,MATCH(A3344&amp;B3344,中間シート!$A$1:$A$149,0),MATCH(C$1,中間シート!$A$2:$AZ$2,0))</f>
        <v/>
      </c>
      <c r="D3344" s="8" t="str">
        <f>INDEX(中間シート!$A$1:$AZ$149,MATCH($A3344&amp;$B3344,中間シート!$A$1:$A$149,0),MATCH(D$1,中間シート!$A$2:$AZ$2,0))</f>
        <v/>
      </c>
      <c r="E3344" t="str">
        <f>IF(
A3344="","",
VLOOKUP(MOD(ROW(A3344)-2, 参照用!$J$12) + 1,参照用!$N$1:$P$50,2,0)
)</f>
        <v/>
      </c>
      <c r="F3344" t="str">
        <f xml:space="preserve">
IF(A3344="","",
VLOOKUP(MOD(ROW(A3344)-2, 参照用!$J$12) + 1,参照用!$N$1:$P$50,3,0)
)</f>
        <v/>
      </c>
      <c r="G3344" t="str">
        <f xml:space="preserve">
IF(A3344="","",
IFERROR(
INDEX(中間シート!$B:$CB,
MATCH(A3344&amp;B3344,中間シート!$A$1:$A$149,0),
MATCH(F3344,中間シート!$B$2:$CB$2,0)
),
"")
)</f>
        <v/>
      </c>
      <c r="H3344" t="str">
        <f t="shared" si="156"/>
        <v/>
      </c>
      <c r="I3344" t="str">
        <f t="shared" si="157"/>
        <v/>
      </c>
      <c r="J3344" t="str">
        <f xml:space="preserve">
_xlfn.SWITCH(E3344,
"良好サイン",H3344*VLOOKUP(F3344,参照用!$P$2:$Q$55,2,0),
"注意サイン",H3344*VLOOKUP(F3344,参照用!$P$2:$Q$55,2,0),
""
)</f>
        <v/>
      </c>
      <c r="K3344" s="20" t="str">
        <f t="shared" si="158"/>
        <v/>
      </c>
    </row>
    <row r="3345" spans="1:11" x14ac:dyDescent="0.2">
      <c r="A3345" s="8" t="str">
        <f>IF(INDEX(中間シート!B$1:B$149,QUOTIENT(ROW(A3345)-2, 参照用!$J$12) + 3,1)&gt;0,
INDEX(中間シート!B$1:B$149,QUOTIENT(ROW(A3345)-2, 参照用!$J$12) + 3,1),
"")</f>
        <v/>
      </c>
      <c r="B3345" s="8" t="str">
        <f>IF(INDEX(中間シート!D$1:D$149,QUOTIENT(ROW(B3345)-2, 参照用!$J$12) + 3,1)&gt;0,
INDEX(中間シート!D$1:D$149,QUOTIENT(ROW(B3345)-2, 参照用!$J$12) + 3,1),
"")</f>
        <v/>
      </c>
      <c r="C3345" s="8" t="str">
        <f>INDEX(中間シート!$A$1:$AZ$149,MATCH(A3345&amp;B3345,中間シート!$A$1:$A$149,0),MATCH(C$1,中間シート!$A$2:$AZ$2,0))</f>
        <v/>
      </c>
      <c r="D3345" s="8" t="str">
        <f>INDEX(中間シート!$A$1:$AZ$149,MATCH($A3345&amp;$B3345,中間シート!$A$1:$A$149,0),MATCH(D$1,中間シート!$A$2:$AZ$2,0))</f>
        <v/>
      </c>
      <c r="E3345" t="str">
        <f>IF(
A3345="","",
VLOOKUP(MOD(ROW(A3345)-2, 参照用!$J$12) + 1,参照用!$N$1:$P$50,2,0)
)</f>
        <v/>
      </c>
      <c r="F3345" t="str">
        <f xml:space="preserve">
IF(A3345="","",
VLOOKUP(MOD(ROW(A3345)-2, 参照用!$J$12) + 1,参照用!$N$1:$P$50,3,0)
)</f>
        <v/>
      </c>
      <c r="G3345" t="str">
        <f xml:space="preserve">
IF(A3345="","",
IFERROR(
INDEX(中間シート!$B:$CB,
MATCH(A3345&amp;B3345,中間シート!$A$1:$A$149,0),
MATCH(F3345,中間シート!$B$2:$CB$2,0)
),
"")
)</f>
        <v/>
      </c>
      <c r="H3345" t="str">
        <f t="shared" si="156"/>
        <v/>
      </c>
      <c r="I3345" t="str">
        <f t="shared" si="157"/>
        <v/>
      </c>
      <c r="J3345" t="str">
        <f xml:space="preserve">
_xlfn.SWITCH(E3345,
"良好サイン",H3345*VLOOKUP(F3345,参照用!$P$2:$Q$55,2,0),
"注意サイン",H3345*VLOOKUP(F3345,参照用!$P$2:$Q$55,2,0),
""
)</f>
        <v/>
      </c>
      <c r="K3345" s="20" t="str">
        <f t="shared" si="158"/>
        <v/>
      </c>
    </row>
    <row r="3346" spans="1:11" x14ac:dyDescent="0.2">
      <c r="A3346" s="8" t="str">
        <f>IF(INDEX(中間シート!B$1:B$149,QUOTIENT(ROW(A3346)-2, 参照用!$J$12) + 3,1)&gt;0,
INDEX(中間シート!B$1:B$149,QUOTIENT(ROW(A3346)-2, 参照用!$J$12) + 3,1),
"")</f>
        <v/>
      </c>
      <c r="B3346" s="8" t="str">
        <f>IF(INDEX(中間シート!D$1:D$149,QUOTIENT(ROW(B3346)-2, 参照用!$J$12) + 3,1)&gt;0,
INDEX(中間シート!D$1:D$149,QUOTIENT(ROW(B3346)-2, 参照用!$J$12) + 3,1),
"")</f>
        <v/>
      </c>
      <c r="C3346" s="8" t="str">
        <f>INDEX(中間シート!$A$1:$AZ$149,MATCH(A3346&amp;B3346,中間シート!$A$1:$A$149,0),MATCH(C$1,中間シート!$A$2:$AZ$2,0))</f>
        <v/>
      </c>
      <c r="D3346" s="8" t="str">
        <f>INDEX(中間シート!$A$1:$AZ$149,MATCH($A3346&amp;$B3346,中間シート!$A$1:$A$149,0),MATCH(D$1,中間シート!$A$2:$AZ$2,0))</f>
        <v/>
      </c>
      <c r="E3346" t="str">
        <f>IF(
A3346="","",
VLOOKUP(MOD(ROW(A3346)-2, 参照用!$J$12) + 1,参照用!$N$1:$P$50,2,0)
)</f>
        <v/>
      </c>
      <c r="F3346" t="str">
        <f xml:space="preserve">
IF(A3346="","",
VLOOKUP(MOD(ROW(A3346)-2, 参照用!$J$12) + 1,参照用!$N$1:$P$50,3,0)
)</f>
        <v/>
      </c>
      <c r="G3346" t="str">
        <f xml:space="preserve">
IF(A3346="","",
IFERROR(
INDEX(中間シート!$B:$CB,
MATCH(A3346&amp;B3346,中間シート!$A$1:$A$149,0),
MATCH(F3346,中間シート!$B$2:$CB$2,0)
),
"")
)</f>
        <v/>
      </c>
      <c r="H3346" t="str">
        <f t="shared" si="156"/>
        <v/>
      </c>
      <c r="I3346" t="str">
        <f t="shared" si="157"/>
        <v/>
      </c>
      <c r="J3346" t="str">
        <f xml:space="preserve">
_xlfn.SWITCH(E3346,
"良好サイン",H3346*VLOOKUP(F3346,参照用!$P$2:$Q$55,2,0),
"注意サイン",H3346*VLOOKUP(F3346,参照用!$P$2:$Q$55,2,0),
""
)</f>
        <v/>
      </c>
      <c r="K3346" s="20" t="str">
        <f t="shared" si="158"/>
        <v/>
      </c>
    </row>
    <row r="3347" spans="1:11" x14ac:dyDescent="0.2">
      <c r="A3347" s="8" t="str">
        <f>IF(INDEX(中間シート!B$1:B$149,QUOTIENT(ROW(A3347)-2, 参照用!$J$12) + 3,1)&gt;0,
INDEX(中間シート!B$1:B$149,QUOTIENT(ROW(A3347)-2, 参照用!$J$12) + 3,1),
"")</f>
        <v/>
      </c>
      <c r="B3347" s="8" t="str">
        <f>IF(INDEX(中間シート!D$1:D$149,QUOTIENT(ROW(B3347)-2, 参照用!$J$12) + 3,1)&gt;0,
INDEX(中間シート!D$1:D$149,QUOTIENT(ROW(B3347)-2, 参照用!$J$12) + 3,1),
"")</f>
        <v/>
      </c>
      <c r="C3347" s="8" t="str">
        <f>INDEX(中間シート!$A$1:$AZ$149,MATCH(A3347&amp;B3347,中間シート!$A$1:$A$149,0),MATCH(C$1,中間シート!$A$2:$AZ$2,0))</f>
        <v/>
      </c>
      <c r="D3347" s="8" t="str">
        <f>INDEX(中間シート!$A$1:$AZ$149,MATCH($A3347&amp;$B3347,中間シート!$A$1:$A$149,0),MATCH(D$1,中間シート!$A$2:$AZ$2,0))</f>
        <v/>
      </c>
      <c r="E3347" t="str">
        <f>IF(
A3347="","",
VLOOKUP(MOD(ROW(A3347)-2, 参照用!$J$12) + 1,参照用!$N$1:$P$50,2,0)
)</f>
        <v/>
      </c>
      <c r="F3347" t="str">
        <f xml:space="preserve">
IF(A3347="","",
VLOOKUP(MOD(ROW(A3347)-2, 参照用!$J$12) + 1,参照用!$N$1:$P$50,3,0)
)</f>
        <v/>
      </c>
      <c r="G3347" t="str">
        <f xml:space="preserve">
IF(A3347="","",
IFERROR(
INDEX(中間シート!$B:$CB,
MATCH(A3347&amp;B3347,中間シート!$A$1:$A$149,0),
MATCH(F3347,中間シート!$B$2:$CB$2,0)
),
"")
)</f>
        <v/>
      </c>
      <c r="H3347" t="str">
        <f t="shared" si="156"/>
        <v/>
      </c>
      <c r="I3347" t="str">
        <f t="shared" si="157"/>
        <v/>
      </c>
      <c r="J3347" t="str">
        <f xml:space="preserve">
_xlfn.SWITCH(E3347,
"良好サイン",H3347*VLOOKUP(F3347,参照用!$P$2:$Q$55,2,0),
"注意サイン",H3347*VLOOKUP(F3347,参照用!$P$2:$Q$55,2,0),
""
)</f>
        <v/>
      </c>
      <c r="K3347" s="20" t="str">
        <f t="shared" si="158"/>
        <v/>
      </c>
    </row>
    <row r="3348" spans="1:11" x14ac:dyDescent="0.2">
      <c r="A3348" s="8" t="str">
        <f>IF(INDEX(中間シート!B$1:B$149,QUOTIENT(ROW(A3348)-2, 参照用!$J$12) + 3,1)&gt;0,
INDEX(中間シート!B$1:B$149,QUOTIENT(ROW(A3348)-2, 参照用!$J$12) + 3,1),
"")</f>
        <v/>
      </c>
      <c r="B3348" s="8" t="str">
        <f>IF(INDEX(中間シート!D$1:D$149,QUOTIENT(ROW(B3348)-2, 参照用!$J$12) + 3,1)&gt;0,
INDEX(中間シート!D$1:D$149,QUOTIENT(ROW(B3348)-2, 参照用!$J$12) + 3,1),
"")</f>
        <v/>
      </c>
      <c r="C3348" s="8" t="str">
        <f>INDEX(中間シート!$A$1:$AZ$149,MATCH(A3348&amp;B3348,中間シート!$A$1:$A$149,0),MATCH(C$1,中間シート!$A$2:$AZ$2,0))</f>
        <v/>
      </c>
      <c r="D3348" s="8" t="str">
        <f>INDEX(中間シート!$A$1:$AZ$149,MATCH($A3348&amp;$B3348,中間シート!$A$1:$A$149,0),MATCH(D$1,中間シート!$A$2:$AZ$2,0))</f>
        <v/>
      </c>
      <c r="E3348" t="str">
        <f>IF(
A3348="","",
VLOOKUP(MOD(ROW(A3348)-2, 参照用!$J$12) + 1,参照用!$N$1:$P$50,2,0)
)</f>
        <v/>
      </c>
      <c r="F3348" t="str">
        <f xml:space="preserve">
IF(A3348="","",
VLOOKUP(MOD(ROW(A3348)-2, 参照用!$J$12) + 1,参照用!$N$1:$P$50,3,0)
)</f>
        <v/>
      </c>
      <c r="G3348" t="str">
        <f xml:space="preserve">
IF(A3348="","",
IFERROR(
INDEX(中間シート!$B:$CB,
MATCH(A3348&amp;B3348,中間シート!$A$1:$A$149,0),
MATCH(F3348,中間シート!$B$2:$CB$2,0)
),
"")
)</f>
        <v/>
      </c>
      <c r="H3348" t="str">
        <f t="shared" si="156"/>
        <v/>
      </c>
      <c r="I3348" t="str">
        <f t="shared" si="157"/>
        <v/>
      </c>
      <c r="J3348" t="str">
        <f xml:space="preserve">
_xlfn.SWITCH(E3348,
"良好サイン",H3348*VLOOKUP(F3348,参照用!$P$2:$Q$55,2,0),
"注意サイン",H3348*VLOOKUP(F3348,参照用!$P$2:$Q$55,2,0),
""
)</f>
        <v/>
      </c>
      <c r="K3348" s="20" t="str">
        <f t="shared" si="158"/>
        <v/>
      </c>
    </row>
    <row r="3349" spans="1:11" x14ac:dyDescent="0.2">
      <c r="A3349" s="8" t="str">
        <f>IF(INDEX(中間シート!B$1:B$149,QUOTIENT(ROW(A3349)-2, 参照用!$J$12) + 3,1)&gt;0,
INDEX(中間シート!B$1:B$149,QUOTIENT(ROW(A3349)-2, 参照用!$J$12) + 3,1),
"")</f>
        <v/>
      </c>
      <c r="B3349" s="8" t="str">
        <f>IF(INDEX(中間シート!D$1:D$149,QUOTIENT(ROW(B3349)-2, 参照用!$J$12) + 3,1)&gt;0,
INDEX(中間シート!D$1:D$149,QUOTIENT(ROW(B3349)-2, 参照用!$J$12) + 3,1),
"")</f>
        <v/>
      </c>
      <c r="C3349" s="8" t="str">
        <f>INDEX(中間シート!$A$1:$AZ$149,MATCH(A3349&amp;B3349,中間シート!$A$1:$A$149,0),MATCH(C$1,中間シート!$A$2:$AZ$2,0))</f>
        <v/>
      </c>
      <c r="D3349" s="8" t="str">
        <f>INDEX(中間シート!$A$1:$AZ$149,MATCH($A3349&amp;$B3349,中間シート!$A$1:$A$149,0),MATCH(D$1,中間シート!$A$2:$AZ$2,0))</f>
        <v/>
      </c>
      <c r="E3349" t="str">
        <f>IF(
A3349="","",
VLOOKUP(MOD(ROW(A3349)-2, 参照用!$J$12) + 1,参照用!$N$1:$P$50,2,0)
)</f>
        <v/>
      </c>
      <c r="F3349" t="str">
        <f xml:space="preserve">
IF(A3349="","",
VLOOKUP(MOD(ROW(A3349)-2, 参照用!$J$12) + 1,参照用!$N$1:$P$50,3,0)
)</f>
        <v/>
      </c>
      <c r="G3349" t="str">
        <f xml:space="preserve">
IF(A3349="","",
IFERROR(
INDEX(中間シート!$B:$CB,
MATCH(A3349&amp;B3349,中間シート!$A$1:$A$149,0),
MATCH(F3349,中間シート!$B$2:$CB$2,0)
),
"")
)</f>
        <v/>
      </c>
      <c r="H3349" t="str">
        <f t="shared" si="156"/>
        <v/>
      </c>
      <c r="I3349" t="str">
        <f t="shared" si="157"/>
        <v/>
      </c>
      <c r="J3349" t="str">
        <f xml:space="preserve">
_xlfn.SWITCH(E3349,
"良好サイン",H3349*VLOOKUP(F3349,参照用!$P$2:$Q$55,2,0),
"注意サイン",H3349*VLOOKUP(F3349,参照用!$P$2:$Q$55,2,0),
""
)</f>
        <v/>
      </c>
      <c r="K3349" s="20" t="str">
        <f t="shared" si="158"/>
        <v/>
      </c>
    </row>
    <row r="3350" spans="1:11" x14ac:dyDescent="0.2">
      <c r="A3350" s="8" t="str">
        <f>IF(INDEX(中間シート!B$1:B$149,QUOTIENT(ROW(A3350)-2, 参照用!$J$12) + 3,1)&gt;0,
INDEX(中間シート!B$1:B$149,QUOTIENT(ROW(A3350)-2, 参照用!$J$12) + 3,1),
"")</f>
        <v/>
      </c>
      <c r="B3350" s="8" t="str">
        <f>IF(INDEX(中間シート!D$1:D$149,QUOTIENT(ROW(B3350)-2, 参照用!$J$12) + 3,1)&gt;0,
INDEX(中間シート!D$1:D$149,QUOTIENT(ROW(B3350)-2, 参照用!$J$12) + 3,1),
"")</f>
        <v/>
      </c>
      <c r="C3350" s="8" t="str">
        <f>INDEX(中間シート!$A$1:$AZ$149,MATCH(A3350&amp;B3350,中間シート!$A$1:$A$149,0),MATCH(C$1,中間シート!$A$2:$AZ$2,0))</f>
        <v/>
      </c>
      <c r="D3350" s="8" t="str">
        <f>INDEX(中間シート!$A$1:$AZ$149,MATCH($A3350&amp;$B3350,中間シート!$A$1:$A$149,0),MATCH(D$1,中間シート!$A$2:$AZ$2,0))</f>
        <v/>
      </c>
      <c r="E3350" t="str">
        <f>IF(
A3350="","",
VLOOKUP(MOD(ROW(A3350)-2, 参照用!$J$12) + 1,参照用!$N$1:$P$50,2,0)
)</f>
        <v/>
      </c>
      <c r="F3350" t="str">
        <f xml:space="preserve">
IF(A3350="","",
VLOOKUP(MOD(ROW(A3350)-2, 参照用!$J$12) + 1,参照用!$N$1:$P$50,3,0)
)</f>
        <v/>
      </c>
      <c r="G3350" t="str">
        <f xml:space="preserve">
IF(A3350="","",
IFERROR(
INDEX(中間シート!$B:$CB,
MATCH(A3350&amp;B3350,中間シート!$A$1:$A$149,0),
MATCH(F3350,中間シート!$B$2:$CB$2,0)
),
"")
)</f>
        <v/>
      </c>
      <c r="H3350" t="str">
        <f t="shared" si="156"/>
        <v/>
      </c>
      <c r="I3350" t="str">
        <f t="shared" si="157"/>
        <v/>
      </c>
      <c r="J3350" t="str">
        <f xml:space="preserve">
_xlfn.SWITCH(E3350,
"良好サイン",H3350*VLOOKUP(F3350,参照用!$P$2:$Q$55,2,0),
"注意サイン",H3350*VLOOKUP(F3350,参照用!$P$2:$Q$55,2,0),
""
)</f>
        <v/>
      </c>
      <c r="K3350" s="20" t="str">
        <f t="shared" si="158"/>
        <v/>
      </c>
    </row>
    <row r="3351" spans="1:11" x14ac:dyDescent="0.2">
      <c r="A3351" s="8" t="str">
        <f>IF(INDEX(中間シート!B$1:B$149,QUOTIENT(ROW(A3351)-2, 参照用!$J$12) + 3,1)&gt;0,
INDEX(中間シート!B$1:B$149,QUOTIENT(ROW(A3351)-2, 参照用!$J$12) + 3,1),
"")</f>
        <v/>
      </c>
      <c r="B3351" s="8" t="str">
        <f>IF(INDEX(中間シート!D$1:D$149,QUOTIENT(ROW(B3351)-2, 参照用!$J$12) + 3,1)&gt;0,
INDEX(中間シート!D$1:D$149,QUOTIENT(ROW(B3351)-2, 参照用!$J$12) + 3,1),
"")</f>
        <v/>
      </c>
      <c r="C3351" s="8" t="str">
        <f>INDEX(中間シート!$A$1:$AZ$149,MATCH(A3351&amp;B3351,中間シート!$A$1:$A$149,0),MATCH(C$1,中間シート!$A$2:$AZ$2,0))</f>
        <v/>
      </c>
      <c r="D3351" s="8" t="str">
        <f>INDEX(中間シート!$A$1:$AZ$149,MATCH($A3351&amp;$B3351,中間シート!$A$1:$A$149,0),MATCH(D$1,中間シート!$A$2:$AZ$2,0))</f>
        <v/>
      </c>
      <c r="E3351" t="str">
        <f>IF(
A3351="","",
VLOOKUP(MOD(ROW(A3351)-2, 参照用!$J$12) + 1,参照用!$N$1:$P$50,2,0)
)</f>
        <v/>
      </c>
      <c r="F3351" t="str">
        <f xml:space="preserve">
IF(A3351="","",
VLOOKUP(MOD(ROW(A3351)-2, 参照用!$J$12) + 1,参照用!$N$1:$P$50,3,0)
)</f>
        <v/>
      </c>
      <c r="G3351" t="str">
        <f xml:space="preserve">
IF(A3351="","",
IFERROR(
INDEX(中間シート!$B:$CB,
MATCH(A3351&amp;B3351,中間シート!$A$1:$A$149,0),
MATCH(F3351,中間シート!$B$2:$CB$2,0)
),
"")
)</f>
        <v/>
      </c>
      <c r="H3351" t="str">
        <f t="shared" si="156"/>
        <v/>
      </c>
      <c r="I3351" t="str">
        <f t="shared" si="157"/>
        <v/>
      </c>
      <c r="J3351" t="str">
        <f xml:space="preserve">
_xlfn.SWITCH(E3351,
"良好サイン",H3351*VLOOKUP(F3351,参照用!$P$2:$Q$55,2,0),
"注意サイン",H3351*VLOOKUP(F3351,参照用!$P$2:$Q$55,2,0),
""
)</f>
        <v/>
      </c>
      <c r="K3351" s="20" t="str">
        <f t="shared" si="158"/>
        <v/>
      </c>
    </row>
    <row r="3352" spans="1:11" x14ac:dyDescent="0.2">
      <c r="A3352" s="8" t="str">
        <f>IF(INDEX(中間シート!B$1:B$149,QUOTIENT(ROW(A3352)-2, 参照用!$J$12) + 3,1)&gt;0,
INDEX(中間シート!B$1:B$149,QUOTIENT(ROW(A3352)-2, 参照用!$J$12) + 3,1),
"")</f>
        <v/>
      </c>
      <c r="B3352" s="8" t="str">
        <f>IF(INDEX(中間シート!D$1:D$149,QUOTIENT(ROW(B3352)-2, 参照用!$J$12) + 3,1)&gt;0,
INDEX(中間シート!D$1:D$149,QUOTIENT(ROW(B3352)-2, 参照用!$J$12) + 3,1),
"")</f>
        <v/>
      </c>
      <c r="C3352" s="8" t="str">
        <f>INDEX(中間シート!$A$1:$AZ$149,MATCH(A3352&amp;B3352,中間シート!$A$1:$A$149,0),MATCH(C$1,中間シート!$A$2:$AZ$2,0))</f>
        <v/>
      </c>
      <c r="D3352" s="8" t="str">
        <f>INDEX(中間シート!$A$1:$AZ$149,MATCH($A3352&amp;$B3352,中間シート!$A$1:$A$149,0),MATCH(D$1,中間シート!$A$2:$AZ$2,0))</f>
        <v/>
      </c>
      <c r="E3352" t="str">
        <f>IF(
A3352="","",
VLOOKUP(MOD(ROW(A3352)-2, 参照用!$J$12) + 1,参照用!$N$1:$P$50,2,0)
)</f>
        <v/>
      </c>
      <c r="F3352" t="str">
        <f xml:space="preserve">
IF(A3352="","",
VLOOKUP(MOD(ROW(A3352)-2, 参照用!$J$12) + 1,参照用!$N$1:$P$50,3,0)
)</f>
        <v/>
      </c>
      <c r="G3352" t="str">
        <f xml:space="preserve">
IF(A3352="","",
IFERROR(
INDEX(中間シート!$B:$CB,
MATCH(A3352&amp;B3352,中間シート!$A$1:$A$149,0),
MATCH(F3352,中間シート!$B$2:$CB$2,0)
),
"")
)</f>
        <v/>
      </c>
      <c r="H3352" t="str">
        <f t="shared" si="156"/>
        <v/>
      </c>
      <c r="I3352" t="str">
        <f t="shared" si="157"/>
        <v/>
      </c>
      <c r="J3352" t="str">
        <f xml:space="preserve">
_xlfn.SWITCH(E3352,
"良好サイン",H3352*VLOOKUP(F3352,参照用!$P$2:$Q$55,2,0),
"注意サイン",H3352*VLOOKUP(F3352,参照用!$P$2:$Q$55,2,0),
""
)</f>
        <v/>
      </c>
      <c r="K3352" s="20" t="str">
        <f t="shared" si="158"/>
        <v/>
      </c>
    </row>
    <row r="3353" spans="1:11" x14ac:dyDescent="0.2">
      <c r="A3353" s="8" t="str">
        <f>IF(INDEX(中間シート!B$1:B$149,QUOTIENT(ROW(A3353)-2, 参照用!$J$12) + 3,1)&gt;0,
INDEX(中間シート!B$1:B$149,QUOTIENT(ROW(A3353)-2, 参照用!$J$12) + 3,1),
"")</f>
        <v/>
      </c>
      <c r="B3353" s="8" t="str">
        <f>IF(INDEX(中間シート!D$1:D$149,QUOTIENT(ROW(B3353)-2, 参照用!$J$12) + 3,1)&gt;0,
INDEX(中間シート!D$1:D$149,QUOTIENT(ROW(B3353)-2, 参照用!$J$12) + 3,1),
"")</f>
        <v/>
      </c>
      <c r="C3353" s="8" t="str">
        <f>INDEX(中間シート!$A$1:$AZ$149,MATCH(A3353&amp;B3353,中間シート!$A$1:$A$149,0),MATCH(C$1,中間シート!$A$2:$AZ$2,0))</f>
        <v/>
      </c>
      <c r="D3353" s="8" t="str">
        <f>INDEX(中間シート!$A$1:$AZ$149,MATCH($A3353&amp;$B3353,中間シート!$A$1:$A$149,0),MATCH(D$1,中間シート!$A$2:$AZ$2,0))</f>
        <v/>
      </c>
      <c r="E3353" t="str">
        <f>IF(
A3353="","",
VLOOKUP(MOD(ROW(A3353)-2, 参照用!$J$12) + 1,参照用!$N$1:$P$50,2,0)
)</f>
        <v/>
      </c>
      <c r="F3353" t="str">
        <f xml:space="preserve">
IF(A3353="","",
VLOOKUP(MOD(ROW(A3353)-2, 参照用!$J$12) + 1,参照用!$N$1:$P$50,3,0)
)</f>
        <v/>
      </c>
      <c r="G3353" t="str">
        <f xml:space="preserve">
IF(A3353="","",
IFERROR(
INDEX(中間シート!$B:$CB,
MATCH(A3353&amp;B3353,中間シート!$A$1:$A$149,0),
MATCH(F3353,中間シート!$B$2:$CB$2,0)
),
"")
)</f>
        <v/>
      </c>
      <c r="H3353" t="str">
        <f t="shared" si="156"/>
        <v/>
      </c>
      <c r="I3353" t="str">
        <f t="shared" si="157"/>
        <v/>
      </c>
      <c r="J3353" t="str">
        <f xml:space="preserve">
_xlfn.SWITCH(E3353,
"良好サイン",H3353*VLOOKUP(F3353,参照用!$P$2:$Q$55,2,0),
"注意サイン",H3353*VLOOKUP(F3353,参照用!$P$2:$Q$55,2,0),
""
)</f>
        <v/>
      </c>
      <c r="K3353" s="20" t="str">
        <f t="shared" si="158"/>
        <v/>
      </c>
    </row>
    <row r="3354" spans="1:11" x14ac:dyDescent="0.2">
      <c r="A3354" s="8" t="str">
        <f>IF(INDEX(中間シート!B$1:B$149,QUOTIENT(ROW(A3354)-2, 参照用!$J$12) + 3,1)&gt;0,
INDEX(中間シート!B$1:B$149,QUOTIENT(ROW(A3354)-2, 参照用!$J$12) + 3,1),
"")</f>
        <v/>
      </c>
      <c r="B3354" s="8" t="str">
        <f>IF(INDEX(中間シート!D$1:D$149,QUOTIENT(ROW(B3354)-2, 参照用!$J$12) + 3,1)&gt;0,
INDEX(中間シート!D$1:D$149,QUOTIENT(ROW(B3354)-2, 参照用!$J$12) + 3,1),
"")</f>
        <v/>
      </c>
      <c r="C3354" s="8" t="str">
        <f>INDEX(中間シート!$A$1:$AZ$149,MATCH(A3354&amp;B3354,中間シート!$A$1:$A$149,0),MATCH(C$1,中間シート!$A$2:$AZ$2,0))</f>
        <v/>
      </c>
      <c r="D3354" s="8" t="str">
        <f>INDEX(中間シート!$A$1:$AZ$149,MATCH($A3354&amp;$B3354,中間シート!$A$1:$A$149,0),MATCH(D$1,中間シート!$A$2:$AZ$2,0))</f>
        <v/>
      </c>
      <c r="E3354" t="str">
        <f>IF(
A3354="","",
VLOOKUP(MOD(ROW(A3354)-2, 参照用!$J$12) + 1,参照用!$N$1:$P$50,2,0)
)</f>
        <v/>
      </c>
      <c r="F3354" t="str">
        <f xml:space="preserve">
IF(A3354="","",
VLOOKUP(MOD(ROW(A3354)-2, 参照用!$J$12) + 1,参照用!$N$1:$P$50,3,0)
)</f>
        <v/>
      </c>
      <c r="G3354" t="str">
        <f xml:space="preserve">
IF(A3354="","",
IFERROR(
INDEX(中間シート!$B:$CB,
MATCH(A3354&amp;B3354,中間シート!$A$1:$A$149,0),
MATCH(F3354,中間シート!$B$2:$CB$2,0)
),
"")
)</f>
        <v/>
      </c>
      <c r="H3354" t="str">
        <f t="shared" si="156"/>
        <v/>
      </c>
      <c r="I3354" t="str">
        <f t="shared" si="157"/>
        <v/>
      </c>
      <c r="J3354" t="str">
        <f xml:space="preserve">
_xlfn.SWITCH(E3354,
"良好サイン",H3354*VLOOKUP(F3354,参照用!$P$2:$Q$55,2,0),
"注意サイン",H3354*VLOOKUP(F3354,参照用!$P$2:$Q$55,2,0),
""
)</f>
        <v/>
      </c>
      <c r="K3354" s="20" t="str">
        <f t="shared" si="158"/>
        <v/>
      </c>
    </row>
    <row r="3355" spans="1:11" x14ac:dyDescent="0.2">
      <c r="A3355" s="8" t="str">
        <f>IF(INDEX(中間シート!B$1:B$149,QUOTIENT(ROW(A3355)-2, 参照用!$J$12) + 3,1)&gt;0,
INDEX(中間シート!B$1:B$149,QUOTIENT(ROW(A3355)-2, 参照用!$J$12) + 3,1),
"")</f>
        <v/>
      </c>
      <c r="B3355" s="8" t="str">
        <f>IF(INDEX(中間シート!D$1:D$149,QUOTIENT(ROW(B3355)-2, 参照用!$J$12) + 3,1)&gt;0,
INDEX(中間シート!D$1:D$149,QUOTIENT(ROW(B3355)-2, 参照用!$J$12) + 3,1),
"")</f>
        <v/>
      </c>
      <c r="C3355" s="8" t="str">
        <f>INDEX(中間シート!$A$1:$AZ$149,MATCH(A3355&amp;B3355,中間シート!$A$1:$A$149,0),MATCH(C$1,中間シート!$A$2:$AZ$2,0))</f>
        <v/>
      </c>
      <c r="D3355" s="8" t="str">
        <f>INDEX(中間シート!$A$1:$AZ$149,MATCH($A3355&amp;$B3355,中間シート!$A$1:$A$149,0),MATCH(D$1,中間シート!$A$2:$AZ$2,0))</f>
        <v/>
      </c>
      <c r="E3355" t="str">
        <f>IF(
A3355="","",
VLOOKUP(MOD(ROW(A3355)-2, 参照用!$J$12) + 1,参照用!$N$1:$P$50,2,0)
)</f>
        <v/>
      </c>
      <c r="F3355" t="str">
        <f xml:space="preserve">
IF(A3355="","",
VLOOKUP(MOD(ROW(A3355)-2, 参照用!$J$12) + 1,参照用!$N$1:$P$50,3,0)
)</f>
        <v/>
      </c>
      <c r="G3355" t="str">
        <f xml:space="preserve">
IF(A3355="","",
IFERROR(
INDEX(中間シート!$B:$CB,
MATCH(A3355&amp;B3355,中間シート!$A$1:$A$149,0),
MATCH(F3355,中間シート!$B$2:$CB$2,0)
),
"")
)</f>
        <v/>
      </c>
      <c r="H3355" t="str">
        <f t="shared" si="156"/>
        <v/>
      </c>
      <c r="I3355" t="str">
        <f t="shared" si="157"/>
        <v/>
      </c>
      <c r="J3355" t="str">
        <f xml:space="preserve">
_xlfn.SWITCH(E3355,
"良好サイン",H3355*VLOOKUP(F3355,参照用!$P$2:$Q$55,2,0),
"注意サイン",H3355*VLOOKUP(F3355,参照用!$P$2:$Q$55,2,0),
""
)</f>
        <v/>
      </c>
      <c r="K3355" s="20" t="str">
        <f t="shared" si="158"/>
        <v/>
      </c>
    </row>
    <row r="3356" spans="1:11" x14ac:dyDescent="0.2">
      <c r="A3356" s="8" t="str">
        <f>IF(INDEX(中間シート!B$1:B$149,QUOTIENT(ROW(A3356)-2, 参照用!$J$12) + 3,1)&gt;0,
INDEX(中間シート!B$1:B$149,QUOTIENT(ROW(A3356)-2, 参照用!$J$12) + 3,1),
"")</f>
        <v/>
      </c>
      <c r="B3356" s="8" t="str">
        <f>IF(INDEX(中間シート!D$1:D$149,QUOTIENT(ROW(B3356)-2, 参照用!$J$12) + 3,1)&gt;0,
INDEX(中間シート!D$1:D$149,QUOTIENT(ROW(B3356)-2, 参照用!$J$12) + 3,1),
"")</f>
        <v/>
      </c>
      <c r="C3356" s="8" t="str">
        <f>INDEX(中間シート!$A$1:$AZ$149,MATCH(A3356&amp;B3356,中間シート!$A$1:$A$149,0),MATCH(C$1,中間シート!$A$2:$AZ$2,0))</f>
        <v/>
      </c>
      <c r="D3356" s="8" t="str">
        <f>INDEX(中間シート!$A$1:$AZ$149,MATCH($A3356&amp;$B3356,中間シート!$A$1:$A$149,0),MATCH(D$1,中間シート!$A$2:$AZ$2,0))</f>
        <v/>
      </c>
      <c r="E3356" t="str">
        <f>IF(
A3356="","",
VLOOKUP(MOD(ROW(A3356)-2, 参照用!$J$12) + 1,参照用!$N$1:$P$50,2,0)
)</f>
        <v/>
      </c>
      <c r="F3356" t="str">
        <f xml:space="preserve">
IF(A3356="","",
VLOOKUP(MOD(ROW(A3356)-2, 参照用!$J$12) + 1,参照用!$N$1:$P$50,3,0)
)</f>
        <v/>
      </c>
      <c r="G3356" t="str">
        <f xml:space="preserve">
IF(A3356="","",
IFERROR(
INDEX(中間シート!$B:$CB,
MATCH(A3356&amp;B3356,中間シート!$A$1:$A$149,0),
MATCH(F3356,中間シート!$B$2:$CB$2,0)
),
"")
)</f>
        <v/>
      </c>
      <c r="H3356" t="str">
        <f t="shared" si="156"/>
        <v/>
      </c>
      <c r="I3356" t="str">
        <f t="shared" si="157"/>
        <v/>
      </c>
      <c r="J3356" t="str">
        <f xml:space="preserve">
_xlfn.SWITCH(E3356,
"良好サイン",H3356*VLOOKUP(F3356,参照用!$P$2:$Q$55,2,0),
"注意サイン",H3356*VLOOKUP(F3356,参照用!$P$2:$Q$55,2,0),
""
)</f>
        <v/>
      </c>
      <c r="K3356" s="20" t="str">
        <f t="shared" si="158"/>
        <v/>
      </c>
    </row>
    <row r="3357" spans="1:11" x14ac:dyDescent="0.2">
      <c r="A3357" s="8" t="str">
        <f>IF(INDEX(中間シート!B$1:B$149,QUOTIENT(ROW(A3357)-2, 参照用!$J$12) + 3,1)&gt;0,
INDEX(中間シート!B$1:B$149,QUOTIENT(ROW(A3357)-2, 参照用!$J$12) + 3,1),
"")</f>
        <v/>
      </c>
      <c r="B3357" s="8" t="str">
        <f>IF(INDEX(中間シート!D$1:D$149,QUOTIENT(ROW(B3357)-2, 参照用!$J$12) + 3,1)&gt;0,
INDEX(中間シート!D$1:D$149,QUOTIENT(ROW(B3357)-2, 参照用!$J$12) + 3,1),
"")</f>
        <v/>
      </c>
      <c r="C3357" s="8" t="str">
        <f>INDEX(中間シート!$A$1:$AZ$149,MATCH(A3357&amp;B3357,中間シート!$A$1:$A$149,0),MATCH(C$1,中間シート!$A$2:$AZ$2,0))</f>
        <v/>
      </c>
      <c r="D3357" s="8" t="str">
        <f>INDEX(中間シート!$A$1:$AZ$149,MATCH($A3357&amp;$B3357,中間シート!$A$1:$A$149,0),MATCH(D$1,中間シート!$A$2:$AZ$2,0))</f>
        <v/>
      </c>
      <c r="E3357" t="str">
        <f>IF(
A3357="","",
VLOOKUP(MOD(ROW(A3357)-2, 参照用!$J$12) + 1,参照用!$N$1:$P$50,2,0)
)</f>
        <v/>
      </c>
      <c r="F3357" t="str">
        <f xml:space="preserve">
IF(A3357="","",
VLOOKUP(MOD(ROW(A3357)-2, 参照用!$J$12) + 1,参照用!$N$1:$P$50,3,0)
)</f>
        <v/>
      </c>
      <c r="G3357" t="str">
        <f xml:space="preserve">
IF(A3357="","",
IFERROR(
INDEX(中間シート!$B:$CB,
MATCH(A3357&amp;B3357,中間シート!$A$1:$A$149,0),
MATCH(F3357,中間シート!$B$2:$CB$2,0)
),
"")
)</f>
        <v/>
      </c>
      <c r="H3357" t="str">
        <f t="shared" si="156"/>
        <v/>
      </c>
      <c r="I3357" t="str">
        <f t="shared" si="157"/>
        <v/>
      </c>
      <c r="J3357" t="str">
        <f xml:space="preserve">
_xlfn.SWITCH(E3357,
"良好サイン",H3357*VLOOKUP(F3357,参照用!$P$2:$Q$55,2,0),
"注意サイン",H3357*VLOOKUP(F3357,参照用!$P$2:$Q$55,2,0),
""
)</f>
        <v/>
      </c>
      <c r="K3357" s="20" t="str">
        <f t="shared" si="158"/>
        <v/>
      </c>
    </row>
    <row r="3358" spans="1:11" x14ac:dyDescent="0.2">
      <c r="A3358" s="8" t="str">
        <f>IF(INDEX(中間シート!B$1:B$149,QUOTIENT(ROW(A3358)-2, 参照用!$J$12) + 3,1)&gt;0,
INDEX(中間シート!B$1:B$149,QUOTIENT(ROW(A3358)-2, 参照用!$J$12) + 3,1),
"")</f>
        <v/>
      </c>
      <c r="B3358" s="8" t="str">
        <f>IF(INDEX(中間シート!D$1:D$149,QUOTIENT(ROW(B3358)-2, 参照用!$J$12) + 3,1)&gt;0,
INDEX(中間シート!D$1:D$149,QUOTIENT(ROW(B3358)-2, 参照用!$J$12) + 3,1),
"")</f>
        <v/>
      </c>
      <c r="C3358" s="8" t="str">
        <f>INDEX(中間シート!$A$1:$AZ$149,MATCH(A3358&amp;B3358,中間シート!$A$1:$A$149,0),MATCH(C$1,中間シート!$A$2:$AZ$2,0))</f>
        <v/>
      </c>
      <c r="D3358" s="8" t="str">
        <f>INDEX(中間シート!$A$1:$AZ$149,MATCH($A3358&amp;$B3358,中間シート!$A$1:$A$149,0),MATCH(D$1,中間シート!$A$2:$AZ$2,0))</f>
        <v/>
      </c>
      <c r="E3358" t="str">
        <f>IF(
A3358="","",
VLOOKUP(MOD(ROW(A3358)-2, 参照用!$J$12) + 1,参照用!$N$1:$P$50,2,0)
)</f>
        <v/>
      </c>
      <c r="F3358" t="str">
        <f xml:space="preserve">
IF(A3358="","",
VLOOKUP(MOD(ROW(A3358)-2, 参照用!$J$12) + 1,参照用!$N$1:$P$50,3,0)
)</f>
        <v/>
      </c>
      <c r="G3358" t="str">
        <f xml:space="preserve">
IF(A3358="","",
IFERROR(
INDEX(中間シート!$B:$CB,
MATCH(A3358&amp;B3358,中間シート!$A$1:$A$149,0),
MATCH(F3358,中間シート!$B$2:$CB$2,0)
),
"")
)</f>
        <v/>
      </c>
      <c r="H3358" t="str">
        <f t="shared" si="156"/>
        <v/>
      </c>
      <c r="I3358" t="str">
        <f t="shared" si="157"/>
        <v/>
      </c>
      <c r="J3358" t="str">
        <f xml:space="preserve">
_xlfn.SWITCH(E3358,
"良好サイン",H3358*VLOOKUP(F3358,参照用!$P$2:$Q$55,2,0),
"注意サイン",H3358*VLOOKUP(F3358,参照用!$P$2:$Q$55,2,0),
""
)</f>
        <v/>
      </c>
      <c r="K3358" s="20" t="str">
        <f t="shared" si="158"/>
        <v/>
      </c>
    </row>
    <row r="3359" spans="1:11" x14ac:dyDescent="0.2">
      <c r="A3359" s="8" t="str">
        <f>IF(INDEX(中間シート!B$1:B$149,QUOTIENT(ROW(A3359)-2, 参照用!$J$12) + 3,1)&gt;0,
INDEX(中間シート!B$1:B$149,QUOTIENT(ROW(A3359)-2, 参照用!$J$12) + 3,1),
"")</f>
        <v/>
      </c>
      <c r="B3359" s="8" t="str">
        <f>IF(INDEX(中間シート!D$1:D$149,QUOTIENT(ROW(B3359)-2, 参照用!$J$12) + 3,1)&gt;0,
INDEX(中間シート!D$1:D$149,QUOTIENT(ROW(B3359)-2, 参照用!$J$12) + 3,1),
"")</f>
        <v/>
      </c>
      <c r="C3359" s="8" t="str">
        <f>INDEX(中間シート!$A$1:$AZ$149,MATCH(A3359&amp;B3359,中間シート!$A$1:$A$149,0),MATCH(C$1,中間シート!$A$2:$AZ$2,0))</f>
        <v/>
      </c>
      <c r="D3359" s="8" t="str">
        <f>INDEX(中間シート!$A$1:$AZ$149,MATCH($A3359&amp;$B3359,中間シート!$A$1:$A$149,0),MATCH(D$1,中間シート!$A$2:$AZ$2,0))</f>
        <v/>
      </c>
      <c r="E3359" t="str">
        <f>IF(
A3359="","",
VLOOKUP(MOD(ROW(A3359)-2, 参照用!$J$12) + 1,参照用!$N$1:$P$50,2,0)
)</f>
        <v/>
      </c>
      <c r="F3359" t="str">
        <f xml:space="preserve">
IF(A3359="","",
VLOOKUP(MOD(ROW(A3359)-2, 参照用!$J$12) + 1,参照用!$N$1:$P$50,3,0)
)</f>
        <v/>
      </c>
      <c r="G3359" t="str">
        <f xml:space="preserve">
IF(A3359="","",
IFERROR(
INDEX(中間シート!$B:$CB,
MATCH(A3359&amp;B3359,中間シート!$A$1:$A$149,0),
MATCH(F3359,中間シート!$B$2:$CB$2,0)
),
"")
)</f>
        <v/>
      </c>
      <c r="H3359" t="str">
        <f t="shared" si="156"/>
        <v/>
      </c>
      <c r="I3359" t="str">
        <f t="shared" si="157"/>
        <v/>
      </c>
      <c r="J3359" t="str">
        <f xml:space="preserve">
_xlfn.SWITCH(E3359,
"良好サイン",H3359*VLOOKUP(F3359,参照用!$P$2:$Q$55,2,0),
"注意サイン",H3359*VLOOKUP(F3359,参照用!$P$2:$Q$55,2,0),
""
)</f>
        <v/>
      </c>
      <c r="K3359" s="20" t="str">
        <f t="shared" si="158"/>
        <v/>
      </c>
    </row>
    <row r="3360" spans="1:11" x14ac:dyDescent="0.2">
      <c r="A3360" s="8" t="str">
        <f>IF(INDEX(中間シート!B$1:B$149,QUOTIENT(ROW(A3360)-2, 参照用!$J$12) + 3,1)&gt;0,
INDEX(中間シート!B$1:B$149,QUOTIENT(ROW(A3360)-2, 参照用!$J$12) + 3,1),
"")</f>
        <v/>
      </c>
      <c r="B3360" s="8" t="str">
        <f>IF(INDEX(中間シート!D$1:D$149,QUOTIENT(ROW(B3360)-2, 参照用!$J$12) + 3,1)&gt;0,
INDEX(中間シート!D$1:D$149,QUOTIENT(ROW(B3360)-2, 参照用!$J$12) + 3,1),
"")</f>
        <v/>
      </c>
      <c r="C3360" s="8" t="str">
        <f>INDEX(中間シート!$A$1:$AZ$149,MATCH(A3360&amp;B3360,中間シート!$A$1:$A$149,0),MATCH(C$1,中間シート!$A$2:$AZ$2,0))</f>
        <v/>
      </c>
      <c r="D3360" s="8" t="str">
        <f>INDEX(中間シート!$A$1:$AZ$149,MATCH($A3360&amp;$B3360,中間シート!$A$1:$A$149,0),MATCH(D$1,中間シート!$A$2:$AZ$2,0))</f>
        <v/>
      </c>
      <c r="E3360" t="str">
        <f>IF(
A3360="","",
VLOOKUP(MOD(ROW(A3360)-2, 参照用!$J$12) + 1,参照用!$N$1:$P$50,2,0)
)</f>
        <v/>
      </c>
      <c r="F3360" t="str">
        <f xml:space="preserve">
IF(A3360="","",
VLOOKUP(MOD(ROW(A3360)-2, 参照用!$J$12) + 1,参照用!$N$1:$P$50,3,0)
)</f>
        <v/>
      </c>
      <c r="G3360" t="str">
        <f xml:space="preserve">
IF(A3360="","",
IFERROR(
INDEX(中間シート!$B:$CB,
MATCH(A3360&amp;B3360,中間シート!$A$1:$A$149,0),
MATCH(F3360,中間シート!$B$2:$CB$2,0)
),
"")
)</f>
        <v/>
      </c>
      <c r="H3360" t="str">
        <f t="shared" si="156"/>
        <v/>
      </c>
      <c r="I3360" t="str">
        <f t="shared" si="157"/>
        <v/>
      </c>
      <c r="J3360" t="str">
        <f xml:space="preserve">
_xlfn.SWITCH(E3360,
"良好サイン",H3360*VLOOKUP(F3360,参照用!$P$2:$Q$55,2,0),
"注意サイン",H3360*VLOOKUP(F3360,参照用!$P$2:$Q$55,2,0),
""
)</f>
        <v/>
      </c>
      <c r="K3360" s="20" t="str">
        <f t="shared" si="158"/>
        <v/>
      </c>
    </row>
    <row r="3361" spans="1:11" x14ac:dyDescent="0.2">
      <c r="A3361" s="8" t="str">
        <f>IF(INDEX(中間シート!B$1:B$149,QUOTIENT(ROW(A3361)-2, 参照用!$J$12) + 3,1)&gt;0,
INDEX(中間シート!B$1:B$149,QUOTIENT(ROW(A3361)-2, 参照用!$J$12) + 3,1),
"")</f>
        <v/>
      </c>
      <c r="B3361" s="8" t="str">
        <f>IF(INDEX(中間シート!D$1:D$149,QUOTIENT(ROW(B3361)-2, 参照用!$J$12) + 3,1)&gt;0,
INDEX(中間シート!D$1:D$149,QUOTIENT(ROW(B3361)-2, 参照用!$J$12) + 3,1),
"")</f>
        <v/>
      </c>
      <c r="C3361" s="8" t="str">
        <f>INDEX(中間シート!$A$1:$AZ$149,MATCH(A3361&amp;B3361,中間シート!$A$1:$A$149,0),MATCH(C$1,中間シート!$A$2:$AZ$2,0))</f>
        <v/>
      </c>
      <c r="D3361" s="8" t="str">
        <f>INDEX(中間シート!$A$1:$AZ$149,MATCH($A3361&amp;$B3361,中間シート!$A$1:$A$149,0),MATCH(D$1,中間シート!$A$2:$AZ$2,0))</f>
        <v/>
      </c>
      <c r="E3361" t="str">
        <f>IF(
A3361="","",
VLOOKUP(MOD(ROW(A3361)-2, 参照用!$J$12) + 1,参照用!$N$1:$P$50,2,0)
)</f>
        <v/>
      </c>
      <c r="F3361" t="str">
        <f xml:space="preserve">
IF(A3361="","",
VLOOKUP(MOD(ROW(A3361)-2, 参照用!$J$12) + 1,参照用!$N$1:$P$50,3,0)
)</f>
        <v/>
      </c>
      <c r="G3361" t="str">
        <f xml:space="preserve">
IF(A3361="","",
IFERROR(
INDEX(中間シート!$B:$CB,
MATCH(A3361&amp;B3361,中間シート!$A$1:$A$149,0),
MATCH(F3361,中間シート!$B$2:$CB$2,0)
),
"")
)</f>
        <v/>
      </c>
      <c r="H3361" t="str">
        <f t="shared" si="156"/>
        <v/>
      </c>
      <c r="I3361" t="str">
        <f t="shared" si="157"/>
        <v/>
      </c>
      <c r="J3361" t="str">
        <f xml:space="preserve">
_xlfn.SWITCH(E3361,
"良好サイン",H3361*VLOOKUP(F3361,参照用!$P$2:$Q$55,2,0),
"注意サイン",H3361*VLOOKUP(F3361,参照用!$P$2:$Q$55,2,0),
""
)</f>
        <v/>
      </c>
      <c r="K3361" s="20" t="str">
        <f t="shared" si="158"/>
        <v/>
      </c>
    </row>
    <row r="3362" spans="1:11" x14ac:dyDescent="0.2">
      <c r="A3362" s="8" t="str">
        <f>IF(INDEX(中間シート!B$1:B$149,QUOTIENT(ROW(A3362)-2, 参照用!$J$12) + 3,1)&gt;0,
INDEX(中間シート!B$1:B$149,QUOTIENT(ROW(A3362)-2, 参照用!$J$12) + 3,1),
"")</f>
        <v/>
      </c>
      <c r="B3362" s="8" t="str">
        <f>IF(INDEX(中間シート!D$1:D$149,QUOTIENT(ROW(B3362)-2, 参照用!$J$12) + 3,1)&gt;0,
INDEX(中間シート!D$1:D$149,QUOTIENT(ROW(B3362)-2, 参照用!$J$12) + 3,1),
"")</f>
        <v/>
      </c>
      <c r="C3362" s="8" t="str">
        <f>INDEX(中間シート!$A$1:$AZ$149,MATCH(A3362&amp;B3362,中間シート!$A$1:$A$149,0),MATCH(C$1,中間シート!$A$2:$AZ$2,0))</f>
        <v/>
      </c>
      <c r="D3362" s="8" t="str">
        <f>INDEX(中間シート!$A$1:$AZ$149,MATCH($A3362&amp;$B3362,中間シート!$A$1:$A$149,0),MATCH(D$1,中間シート!$A$2:$AZ$2,0))</f>
        <v/>
      </c>
      <c r="E3362" t="str">
        <f>IF(
A3362="","",
VLOOKUP(MOD(ROW(A3362)-2, 参照用!$J$12) + 1,参照用!$N$1:$P$50,2,0)
)</f>
        <v/>
      </c>
      <c r="F3362" t="str">
        <f xml:space="preserve">
IF(A3362="","",
VLOOKUP(MOD(ROW(A3362)-2, 参照用!$J$12) + 1,参照用!$N$1:$P$50,3,0)
)</f>
        <v/>
      </c>
      <c r="G3362" t="str">
        <f xml:space="preserve">
IF(A3362="","",
IFERROR(
INDEX(中間シート!$B:$CB,
MATCH(A3362&amp;B3362,中間シート!$A$1:$A$149,0),
MATCH(F3362,中間シート!$B$2:$CB$2,0)
),
"")
)</f>
        <v/>
      </c>
      <c r="H3362" t="str">
        <f t="shared" si="156"/>
        <v/>
      </c>
      <c r="I3362" t="str">
        <f t="shared" si="157"/>
        <v/>
      </c>
      <c r="J3362" t="str">
        <f xml:space="preserve">
_xlfn.SWITCH(E3362,
"良好サイン",H3362*VLOOKUP(F3362,参照用!$P$2:$Q$55,2,0),
"注意サイン",H3362*VLOOKUP(F3362,参照用!$P$2:$Q$55,2,0),
""
)</f>
        <v/>
      </c>
      <c r="K3362" s="20" t="str">
        <f t="shared" si="158"/>
        <v/>
      </c>
    </row>
    <row r="3363" spans="1:11" x14ac:dyDescent="0.2">
      <c r="A3363" s="8" t="str">
        <f>IF(INDEX(中間シート!B$1:B$149,QUOTIENT(ROW(A3363)-2, 参照用!$J$12) + 3,1)&gt;0,
INDEX(中間シート!B$1:B$149,QUOTIENT(ROW(A3363)-2, 参照用!$J$12) + 3,1),
"")</f>
        <v/>
      </c>
      <c r="B3363" s="8" t="str">
        <f>IF(INDEX(中間シート!D$1:D$149,QUOTIENT(ROW(B3363)-2, 参照用!$J$12) + 3,1)&gt;0,
INDEX(中間シート!D$1:D$149,QUOTIENT(ROW(B3363)-2, 参照用!$J$12) + 3,1),
"")</f>
        <v/>
      </c>
      <c r="C3363" s="8" t="str">
        <f>INDEX(中間シート!$A$1:$AZ$149,MATCH(A3363&amp;B3363,中間シート!$A$1:$A$149,0),MATCH(C$1,中間シート!$A$2:$AZ$2,0))</f>
        <v/>
      </c>
      <c r="D3363" s="8" t="str">
        <f>INDEX(中間シート!$A$1:$AZ$149,MATCH($A3363&amp;$B3363,中間シート!$A$1:$A$149,0),MATCH(D$1,中間シート!$A$2:$AZ$2,0))</f>
        <v/>
      </c>
      <c r="E3363" t="str">
        <f>IF(
A3363="","",
VLOOKUP(MOD(ROW(A3363)-2, 参照用!$J$12) + 1,参照用!$N$1:$P$50,2,0)
)</f>
        <v/>
      </c>
      <c r="F3363" t="str">
        <f xml:space="preserve">
IF(A3363="","",
VLOOKUP(MOD(ROW(A3363)-2, 参照用!$J$12) + 1,参照用!$N$1:$P$50,3,0)
)</f>
        <v/>
      </c>
      <c r="G3363" t="str">
        <f xml:space="preserve">
IF(A3363="","",
IFERROR(
INDEX(中間シート!$B:$CB,
MATCH(A3363&amp;B3363,中間シート!$A$1:$A$149,0),
MATCH(F3363,中間シート!$B$2:$CB$2,0)
),
"")
)</f>
        <v/>
      </c>
      <c r="H3363" t="str">
        <f t="shared" si="156"/>
        <v/>
      </c>
      <c r="I3363" t="str">
        <f t="shared" si="157"/>
        <v/>
      </c>
      <c r="J3363" t="str">
        <f xml:space="preserve">
_xlfn.SWITCH(E3363,
"良好サイン",H3363*VLOOKUP(F3363,参照用!$P$2:$Q$55,2,0),
"注意サイン",H3363*VLOOKUP(F3363,参照用!$P$2:$Q$55,2,0),
""
)</f>
        <v/>
      </c>
      <c r="K3363" s="20" t="str">
        <f t="shared" si="158"/>
        <v/>
      </c>
    </row>
    <row r="3364" spans="1:11" x14ac:dyDescent="0.2">
      <c r="A3364" s="8" t="str">
        <f>IF(INDEX(中間シート!B$1:B$149,QUOTIENT(ROW(A3364)-2, 参照用!$J$12) + 3,1)&gt;0,
INDEX(中間シート!B$1:B$149,QUOTIENT(ROW(A3364)-2, 参照用!$J$12) + 3,1),
"")</f>
        <v/>
      </c>
      <c r="B3364" s="8" t="str">
        <f>IF(INDEX(中間シート!D$1:D$149,QUOTIENT(ROW(B3364)-2, 参照用!$J$12) + 3,1)&gt;0,
INDEX(中間シート!D$1:D$149,QUOTIENT(ROW(B3364)-2, 参照用!$J$12) + 3,1),
"")</f>
        <v/>
      </c>
      <c r="C3364" s="8" t="str">
        <f>INDEX(中間シート!$A$1:$AZ$149,MATCH(A3364&amp;B3364,中間シート!$A$1:$A$149,0),MATCH(C$1,中間シート!$A$2:$AZ$2,0))</f>
        <v/>
      </c>
      <c r="D3364" s="8" t="str">
        <f>INDEX(中間シート!$A$1:$AZ$149,MATCH($A3364&amp;$B3364,中間シート!$A$1:$A$149,0),MATCH(D$1,中間シート!$A$2:$AZ$2,0))</f>
        <v/>
      </c>
      <c r="E3364" t="str">
        <f>IF(
A3364="","",
VLOOKUP(MOD(ROW(A3364)-2, 参照用!$J$12) + 1,参照用!$N$1:$P$50,2,0)
)</f>
        <v/>
      </c>
      <c r="F3364" t="str">
        <f xml:space="preserve">
IF(A3364="","",
VLOOKUP(MOD(ROW(A3364)-2, 参照用!$J$12) + 1,参照用!$N$1:$P$50,3,0)
)</f>
        <v/>
      </c>
      <c r="G3364" t="str">
        <f xml:space="preserve">
IF(A3364="","",
IFERROR(
INDEX(中間シート!$B:$CB,
MATCH(A3364&amp;B3364,中間シート!$A$1:$A$149,0),
MATCH(F3364,中間シート!$B$2:$CB$2,0)
),
"")
)</f>
        <v/>
      </c>
      <c r="H3364" t="str">
        <f t="shared" si="156"/>
        <v/>
      </c>
      <c r="I3364" t="str">
        <f t="shared" si="157"/>
        <v/>
      </c>
      <c r="J3364" t="str">
        <f xml:space="preserve">
_xlfn.SWITCH(E3364,
"良好サイン",H3364*VLOOKUP(F3364,参照用!$P$2:$Q$55,2,0),
"注意サイン",H3364*VLOOKUP(F3364,参照用!$P$2:$Q$55,2,0),
""
)</f>
        <v/>
      </c>
      <c r="K3364" s="20" t="str">
        <f t="shared" si="158"/>
        <v/>
      </c>
    </row>
    <row r="3365" spans="1:11" x14ac:dyDescent="0.2">
      <c r="A3365" s="8" t="str">
        <f>IF(INDEX(中間シート!B$1:B$149,QUOTIENT(ROW(A3365)-2, 参照用!$J$12) + 3,1)&gt;0,
INDEX(中間シート!B$1:B$149,QUOTIENT(ROW(A3365)-2, 参照用!$J$12) + 3,1),
"")</f>
        <v/>
      </c>
      <c r="B3365" s="8" t="str">
        <f>IF(INDEX(中間シート!D$1:D$149,QUOTIENT(ROW(B3365)-2, 参照用!$J$12) + 3,1)&gt;0,
INDEX(中間シート!D$1:D$149,QUOTIENT(ROW(B3365)-2, 参照用!$J$12) + 3,1),
"")</f>
        <v/>
      </c>
      <c r="C3365" s="8" t="str">
        <f>INDEX(中間シート!$A$1:$AZ$149,MATCH(A3365&amp;B3365,中間シート!$A$1:$A$149,0),MATCH(C$1,中間シート!$A$2:$AZ$2,0))</f>
        <v/>
      </c>
      <c r="D3365" s="8" t="str">
        <f>INDEX(中間シート!$A$1:$AZ$149,MATCH($A3365&amp;$B3365,中間シート!$A$1:$A$149,0),MATCH(D$1,中間シート!$A$2:$AZ$2,0))</f>
        <v/>
      </c>
      <c r="E3365" t="str">
        <f>IF(
A3365="","",
VLOOKUP(MOD(ROW(A3365)-2, 参照用!$J$12) + 1,参照用!$N$1:$P$50,2,0)
)</f>
        <v/>
      </c>
      <c r="F3365" t="str">
        <f xml:space="preserve">
IF(A3365="","",
VLOOKUP(MOD(ROW(A3365)-2, 参照用!$J$12) + 1,参照用!$N$1:$P$50,3,0)
)</f>
        <v/>
      </c>
      <c r="G3365" t="str">
        <f xml:space="preserve">
IF(A3365="","",
IFERROR(
INDEX(中間シート!$B:$CB,
MATCH(A3365&amp;B3365,中間シート!$A$1:$A$149,0),
MATCH(F3365,中間シート!$B$2:$CB$2,0)
),
"")
)</f>
        <v/>
      </c>
      <c r="H3365" t="str">
        <f t="shared" si="156"/>
        <v/>
      </c>
      <c r="I3365" t="str">
        <f t="shared" si="157"/>
        <v/>
      </c>
      <c r="J3365" t="str">
        <f xml:space="preserve">
_xlfn.SWITCH(E3365,
"良好サイン",H3365*VLOOKUP(F3365,参照用!$P$2:$Q$55,2,0),
"注意サイン",H3365*VLOOKUP(F3365,参照用!$P$2:$Q$55,2,0),
""
)</f>
        <v/>
      </c>
      <c r="K3365" s="20" t="str">
        <f t="shared" si="158"/>
        <v/>
      </c>
    </row>
    <row r="3366" spans="1:11" x14ac:dyDescent="0.2">
      <c r="A3366" s="8" t="str">
        <f>IF(INDEX(中間シート!B$1:B$149,QUOTIENT(ROW(A3366)-2, 参照用!$J$12) + 3,1)&gt;0,
INDEX(中間シート!B$1:B$149,QUOTIENT(ROW(A3366)-2, 参照用!$J$12) + 3,1),
"")</f>
        <v/>
      </c>
      <c r="B3366" s="8" t="str">
        <f>IF(INDEX(中間シート!D$1:D$149,QUOTIENT(ROW(B3366)-2, 参照用!$J$12) + 3,1)&gt;0,
INDEX(中間シート!D$1:D$149,QUOTIENT(ROW(B3366)-2, 参照用!$J$12) + 3,1),
"")</f>
        <v/>
      </c>
      <c r="C3366" s="8" t="str">
        <f>INDEX(中間シート!$A$1:$AZ$149,MATCH(A3366&amp;B3366,中間シート!$A$1:$A$149,0),MATCH(C$1,中間シート!$A$2:$AZ$2,0))</f>
        <v/>
      </c>
      <c r="D3366" s="8" t="str">
        <f>INDEX(中間シート!$A$1:$AZ$149,MATCH($A3366&amp;$B3366,中間シート!$A$1:$A$149,0),MATCH(D$1,中間シート!$A$2:$AZ$2,0))</f>
        <v/>
      </c>
      <c r="E3366" t="str">
        <f>IF(
A3366="","",
VLOOKUP(MOD(ROW(A3366)-2, 参照用!$J$12) + 1,参照用!$N$1:$P$50,2,0)
)</f>
        <v/>
      </c>
      <c r="F3366" t="str">
        <f xml:space="preserve">
IF(A3366="","",
VLOOKUP(MOD(ROW(A3366)-2, 参照用!$J$12) + 1,参照用!$N$1:$P$50,3,0)
)</f>
        <v/>
      </c>
      <c r="G3366" t="str">
        <f xml:space="preserve">
IF(A3366="","",
IFERROR(
INDEX(中間シート!$B:$CB,
MATCH(A3366&amp;B3366,中間シート!$A$1:$A$149,0),
MATCH(F3366,中間シート!$B$2:$CB$2,0)
),
"")
)</f>
        <v/>
      </c>
      <c r="H3366" t="str">
        <f t="shared" si="156"/>
        <v/>
      </c>
      <c r="I3366" t="str">
        <f t="shared" si="157"/>
        <v/>
      </c>
      <c r="J3366" t="str">
        <f xml:space="preserve">
_xlfn.SWITCH(E3366,
"良好サイン",H3366*VLOOKUP(F3366,参照用!$P$2:$Q$55,2,0),
"注意サイン",H3366*VLOOKUP(F3366,参照用!$P$2:$Q$55,2,0),
""
)</f>
        <v/>
      </c>
      <c r="K3366" s="20" t="str">
        <f t="shared" si="158"/>
        <v/>
      </c>
    </row>
    <row r="3367" spans="1:11" x14ac:dyDescent="0.2">
      <c r="A3367" s="8" t="str">
        <f>IF(INDEX(中間シート!B$1:B$149,QUOTIENT(ROW(A3367)-2, 参照用!$J$12) + 3,1)&gt;0,
INDEX(中間シート!B$1:B$149,QUOTIENT(ROW(A3367)-2, 参照用!$J$12) + 3,1),
"")</f>
        <v/>
      </c>
      <c r="B3367" s="8" t="str">
        <f>IF(INDEX(中間シート!D$1:D$149,QUOTIENT(ROW(B3367)-2, 参照用!$J$12) + 3,1)&gt;0,
INDEX(中間シート!D$1:D$149,QUOTIENT(ROW(B3367)-2, 参照用!$J$12) + 3,1),
"")</f>
        <v/>
      </c>
      <c r="C3367" s="8" t="str">
        <f>INDEX(中間シート!$A$1:$AZ$149,MATCH(A3367&amp;B3367,中間シート!$A$1:$A$149,0),MATCH(C$1,中間シート!$A$2:$AZ$2,0))</f>
        <v/>
      </c>
      <c r="D3367" s="8" t="str">
        <f>INDEX(中間シート!$A$1:$AZ$149,MATCH($A3367&amp;$B3367,中間シート!$A$1:$A$149,0),MATCH(D$1,中間シート!$A$2:$AZ$2,0))</f>
        <v/>
      </c>
      <c r="E3367" t="str">
        <f>IF(
A3367="","",
VLOOKUP(MOD(ROW(A3367)-2, 参照用!$J$12) + 1,参照用!$N$1:$P$50,2,0)
)</f>
        <v/>
      </c>
      <c r="F3367" t="str">
        <f xml:space="preserve">
IF(A3367="","",
VLOOKUP(MOD(ROW(A3367)-2, 参照用!$J$12) + 1,参照用!$N$1:$P$50,3,0)
)</f>
        <v/>
      </c>
      <c r="G3367" t="str">
        <f xml:space="preserve">
IF(A3367="","",
IFERROR(
INDEX(中間シート!$B:$CB,
MATCH(A3367&amp;B3367,中間シート!$A$1:$A$149,0),
MATCH(F3367,中間シート!$B$2:$CB$2,0)
),
"")
)</f>
        <v/>
      </c>
      <c r="H3367" t="str">
        <f t="shared" si="156"/>
        <v/>
      </c>
      <c r="I3367" t="str">
        <f t="shared" si="157"/>
        <v/>
      </c>
      <c r="J3367" t="str">
        <f xml:space="preserve">
_xlfn.SWITCH(E3367,
"良好サイン",H3367*VLOOKUP(F3367,参照用!$P$2:$Q$55,2,0),
"注意サイン",H3367*VLOOKUP(F3367,参照用!$P$2:$Q$55,2,0),
""
)</f>
        <v/>
      </c>
      <c r="K3367" s="20" t="str">
        <f t="shared" si="158"/>
        <v/>
      </c>
    </row>
    <row r="3368" spans="1:11" x14ac:dyDescent="0.2">
      <c r="A3368" s="8" t="str">
        <f>IF(INDEX(中間シート!B$1:B$149,QUOTIENT(ROW(A3368)-2, 参照用!$J$12) + 3,1)&gt;0,
INDEX(中間シート!B$1:B$149,QUOTIENT(ROW(A3368)-2, 参照用!$J$12) + 3,1),
"")</f>
        <v/>
      </c>
      <c r="B3368" s="8" t="str">
        <f>IF(INDEX(中間シート!D$1:D$149,QUOTIENT(ROW(B3368)-2, 参照用!$J$12) + 3,1)&gt;0,
INDEX(中間シート!D$1:D$149,QUOTIENT(ROW(B3368)-2, 参照用!$J$12) + 3,1),
"")</f>
        <v/>
      </c>
      <c r="C3368" s="8" t="str">
        <f>INDEX(中間シート!$A$1:$AZ$149,MATCH(A3368&amp;B3368,中間シート!$A$1:$A$149,0),MATCH(C$1,中間シート!$A$2:$AZ$2,0))</f>
        <v/>
      </c>
      <c r="D3368" s="8" t="str">
        <f>INDEX(中間シート!$A$1:$AZ$149,MATCH($A3368&amp;$B3368,中間シート!$A$1:$A$149,0),MATCH(D$1,中間シート!$A$2:$AZ$2,0))</f>
        <v/>
      </c>
      <c r="E3368" t="str">
        <f>IF(
A3368="","",
VLOOKUP(MOD(ROW(A3368)-2, 参照用!$J$12) + 1,参照用!$N$1:$P$50,2,0)
)</f>
        <v/>
      </c>
      <c r="F3368" t="str">
        <f xml:space="preserve">
IF(A3368="","",
VLOOKUP(MOD(ROW(A3368)-2, 参照用!$J$12) + 1,参照用!$N$1:$P$50,3,0)
)</f>
        <v/>
      </c>
      <c r="G3368" t="str">
        <f xml:space="preserve">
IF(A3368="","",
IFERROR(
INDEX(中間シート!$B:$CB,
MATCH(A3368&amp;B3368,中間シート!$A$1:$A$149,0),
MATCH(F3368,中間シート!$B$2:$CB$2,0)
),
"")
)</f>
        <v/>
      </c>
      <c r="H3368" t="str">
        <f t="shared" si="156"/>
        <v/>
      </c>
      <c r="I3368" t="str">
        <f t="shared" si="157"/>
        <v/>
      </c>
      <c r="J3368" t="str">
        <f xml:space="preserve">
_xlfn.SWITCH(E3368,
"良好サイン",H3368*VLOOKUP(F3368,参照用!$P$2:$Q$55,2,0),
"注意サイン",H3368*VLOOKUP(F3368,参照用!$P$2:$Q$55,2,0),
""
)</f>
        <v/>
      </c>
      <c r="K3368" s="20" t="str">
        <f t="shared" si="158"/>
        <v/>
      </c>
    </row>
    <row r="3369" spans="1:11" x14ac:dyDescent="0.2">
      <c r="A3369" s="8" t="str">
        <f>IF(INDEX(中間シート!B$1:B$149,QUOTIENT(ROW(A3369)-2, 参照用!$J$12) + 3,1)&gt;0,
INDEX(中間シート!B$1:B$149,QUOTIENT(ROW(A3369)-2, 参照用!$J$12) + 3,1),
"")</f>
        <v/>
      </c>
      <c r="B3369" s="8" t="str">
        <f>IF(INDEX(中間シート!D$1:D$149,QUOTIENT(ROW(B3369)-2, 参照用!$J$12) + 3,1)&gt;0,
INDEX(中間シート!D$1:D$149,QUOTIENT(ROW(B3369)-2, 参照用!$J$12) + 3,1),
"")</f>
        <v/>
      </c>
      <c r="C3369" s="8" t="str">
        <f>INDEX(中間シート!$A$1:$AZ$149,MATCH(A3369&amp;B3369,中間シート!$A$1:$A$149,0),MATCH(C$1,中間シート!$A$2:$AZ$2,0))</f>
        <v/>
      </c>
      <c r="D3369" s="8" t="str">
        <f>INDEX(中間シート!$A$1:$AZ$149,MATCH($A3369&amp;$B3369,中間シート!$A$1:$A$149,0),MATCH(D$1,中間シート!$A$2:$AZ$2,0))</f>
        <v/>
      </c>
      <c r="E3369" t="str">
        <f>IF(
A3369="","",
VLOOKUP(MOD(ROW(A3369)-2, 参照用!$J$12) + 1,参照用!$N$1:$P$50,2,0)
)</f>
        <v/>
      </c>
      <c r="F3369" t="str">
        <f xml:space="preserve">
IF(A3369="","",
VLOOKUP(MOD(ROW(A3369)-2, 参照用!$J$12) + 1,参照用!$N$1:$P$50,3,0)
)</f>
        <v/>
      </c>
      <c r="G3369" t="str">
        <f xml:space="preserve">
IF(A3369="","",
IFERROR(
INDEX(中間シート!$B:$CB,
MATCH(A3369&amp;B3369,中間シート!$A$1:$A$149,0),
MATCH(F3369,中間シート!$B$2:$CB$2,0)
),
"")
)</f>
        <v/>
      </c>
      <c r="H3369" t="str">
        <f t="shared" si="156"/>
        <v/>
      </c>
      <c r="I3369" t="str">
        <f t="shared" si="157"/>
        <v/>
      </c>
      <c r="J3369" t="str">
        <f xml:space="preserve">
_xlfn.SWITCH(E3369,
"良好サイン",H3369*VLOOKUP(F3369,参照用!$P$2:$Q$55,2,0),
"注意サイン",H3369*VLOOKUP(F3369,参照用!$P$2:$Q$55,2,0),
""
)</f>
        <v/>
      </c>
      <c r="K3369" s="20" t="str">
        <f t="shared" si="158"/>
        <v/>
      </c>
    </row>
    <row r="3370" spans="1:11" x14ac:dyDescent="0.2">
      <c r="A3370" s="8" t="str">
        <f>IF(INDEX(中間シート!B$1:B$149,QUOTIENT(ROW(A3370)-2, 参照用!$J$12) + 3,1)&gt;0,
INDEX(中間シート!B$1:B$149,QUOTIENT(ROW(A3370)-2, 参照用!$J$12) + 3,1),
"")</f>
        <v/>
      </c>
      <c r="B3370" s="8" t="str">
        <f>IF(INDEX(中間シート!D$1:D$149,QUOTIENT(ROW(B3370)-2, 参照用!$J$12) + 3,1)&gt;0,
INDEX(中間シート!D$1:D$149,QUOTIENT(ROW(B3370)-2, 参照用!$J$12) + 3,1),
"")</f>
        <v/>
      </c>
      <c r="C3370" s="8" t="str">
        <f>INDEX(中間シート!$A$1:$AZ$149,MATCH(A3370&amp;B3370,中間シート!$A$1:$A$149,0),MATCH(C$1,中間シート!$A$2:$AZ$2,0))</f>
        <v/>
      </c>
      <c r="D3370" s="8" t="str">
        <f>INDEX(中間シート!$A$1:$AZ$149,MATCH($A3370&amp;$B3370,中間シート!$A$1:$A$149,0),MATCH(D$1,中間シート!$A$2:$AZ$2,0))</f>
        <v/>
      </c>
      <c r="E3370" t="str">
        <f>IF(
A3370="","",
VLOOKUP(MOD(ROW(A3370)-2, 参照用!$J$12) + 1,参照用!$N$1:$P$50,2,0)
)</f>
        <v/>
      </c>
      <c r="F3370" t="str">
        <f xml:space="preserve">
IF(A3370="","",
VLOOKUP(MOD(ROW(A3370)-2, 参照用!$J$12) + 1,参照用!$N$1:$P$50,3,0)
)</f>
        <v/>
      </c>
      <c r="G3370" t="str">
        <f xml:space="preserve">
IF(A3370="","",
IFERROR(
INDEX(中間シート!$B:$CB,
MATCH(A3370&amp;B3370,中間シート!$A$1:$A$149,0),
MATCH(F3370,中間シート!$B$2:$CB$2,0)
),
"")
)</f>
        <v/>
      </c>
      <c r="H3370" t="str">
        <f t="shared" si="156"/>
        <v/>
      </c>
      <c r="I3370" t="str">
        <f t="shared" si="157"/>
        <v/>
      </c>
      <c r="J3370" t="str">
        <f xml:space="preserve">
_xlfn.SWITCH(E3370,
"良好サイン",H3370*VLOOKUP(F3370,参照用!$P$2:$Q$55,2,0),
"注意サイン",H3370*VLOOKUP(F3370,参照用!$P$2:$Q$55,2,0),
""
)</f>
        <v/>
      </c>
      <c r="K3370" s="20" t="str">
        <f t="shared" si="158"/>
        <v/>
      </c>
    </row>
    <row r="3371" spans="1:11" x14ac:dyDescent="0.2">
      <c r="A3371" s="8" t="str">
        <f>IF(INDEX(中間シート!B$1:B$149,QUOTIENT(ROW(A3371)-2, 参照用!$J$12) + 3,1)&gt;0,
INDEX(中間シート!B$1:B$149,QUOTIENT(ROW(A3371)-2, 参照用!$J$12) + 3,1),
"")</f>
        <v/>
      </c>
      <c r="B3371" s="8" t="str">
        <f>IF(INDEX(中間シート!D$1:D$149,QUOTIENT(ROW(B3371)-2, 参照用!$J$12) + 3,1)&gt;0,
INDEX(中間シート!D$1:D$149,QUOTIENT(ROW(B3371)-2, 参照用!$J$12) + 3,1),
"")</f>
        <v/>
      </c>
      <c r="C3371" s="8" t="str">
        <f>INDEX(中間シート!$A$1:$AZ$149,MATCH(A3371&amp;B3371,中間シート!$A$1:$A$149,0),MATCH(C$1,中間シート!$A$2:$AZ$2,0))</f>
        <v/>
      </c>
      <c r="D3371" s="8" t="str">
        <f>INDEX(中間シート!$A$1:$AZ$149,MATCH($A3371&amp;$B3371,中間シート!$A$1:$A$149,0),MATCH(D$1,中間シート!$A$2:$AZ$2,0))</f>
        <v/>
      </c>
      <c r="E3371" t="str">
        <f>IF(
A3371="","",
VLOOKUP(MOD(ROW(A3371)-2, 参照用!$J$12) + 1,参照用!$N$1:$P$50,2,0)
)</f>
        <v/>
      </c>
      <c r="F3371" t="str">
        <f xml:space="preserve">
IF(A3371="","",
VLOOKUP(MOD(ROW(A3371)-2, 参照用!$J$12) + 1,参照用!$N$1:$P$50,3,0)
)</f>
        <v/>
      </c>
      <c r="G3371" t="str">
        <f xml:space="preserve">
IF(A3371="","",
IFERROR(
INDEX(中間シート!$B:$CB,
MATCH(A3371&amp;B3371,中間シート!$A$1:$A$149,0),
MATCH(F3371,中間シート!$B$2:$CB$2,0)
),
"")
)</f>
        <v/>
      </c>
      <c r="H3371" t="str">
        <f t="shared" si="156"/>
        <v/>
      </c>
      <c r="I3371" t="str">
        <f t="shared" si="157"/>
        <v/>
      </c>
      <c r="J3371" t="str">
        <f xml:space="preserve">
_xlfn.SWITCH(E3371,
"良好サイン",H3371*VLOOKUP(F3371,参照用!$P$2:$Q$55,2,0),
"注意サイン",H3371*VLOOKUP(F3371,参照用!$P$2:$Q$55,2,0),
""
)</f>
        <v/>
      </c>
      <c r="K3371" s="20" t="str">
        <f t="shared" si="158"/>
        <v/>
      </c>
    </row>
    <row r="3372" spans="1:11" x14ac:dyDescent="0.2">
      <c r="A3372" s="8" t="str">
        <f>IF(INDEX(中間シート!B$1:B$149,QUOTIENT(ROW(A3372)-2, 参照用!$J$12) + 3,1)&gt;0,
INDEX(中間シート!B$1:B$149,QUOTIENT(ROW(A3372)-2, 参照用!$J$12) + 3,1),
"")</f>
        <v/>
      </c>
      <c r="B3372" s="8" t="str">
        <f>IF(INDEX(中間シート!D$1:D$149,QUOTIENT(ROW(B3372)-2, 参照用!$J$12) + 3,1)&gt;0,
INDEX(中間シート!D$1:D$149,QUOTIENT(ROW(B3372)-2, 参照用!$J$12) + 3,1),
"")</f>
        <v/>
      </c>
      <c r="C3372" s="8" t="str">
        <f>INDEX(中間シート!$A$1:$AZ$149,MATCH(A3372&amp;B3372,中間シート!$A$1:$A$149,0),MATCH(C$1,中間シート!$A$2:$AZ$2,0))</f>
        <v/>
      </c>
      <c r="D3372" s="8" t="str">
        <f>INDEX(中間シート!$A$1:$AZ$149,MATCH($A3372&amp;$B3372,中間シート!$A$1:$A$149,0),MATCH(D$1,中間シート!$A$2:$AZ$2,0))</f>
        <v/>
      </c>
      <c r="E3372" t="str">
        <f>IF(
A3372="","",
VLOOKUP(MOD(ROW(A3372)-2, 参照用!$J$12) + 1,参照用!$N$1:$P$50,2,0)
)</f>
        <v/>
      </c>
      <c r="F3372" t="str">
        <f xml:space="preserve">
IF(A3372="","",
VLOOKUP(MOD(ROW(A3372)-2, 参照用!$J$12) + 1,参照用!$N$1:$P$50,3,0)
)</f>
        <v/>
      </c>
      <c r="G3372" t="str">
        <f xml:space="preserve">
IF(A3372="","",
IFERROR(
INDEX(中間シート!$B:$CB,
MATCH(A3372&amp;B3372,中間シート!$A$1:$A$149,0),
MATCH(F3372,中間シート!$B$2:$CB$2,0)
),
"")
)</f>
        <v/>
      </c>
      <c r="H3372" t="str">
        <f t="shared" si="156"/>
        <v/>
      </c>
      <c r="I3372" t="str">
        <f t="shared" si="157"/>
        <v/>
      </c>
      <c r="J3372" t="str">
        <f xml:space="preserve">
_xlfn.SWITCH(E3372,
"良好サイン",H3372*VLOOKUP(F3372,参照用!$P$2:$Q$55,2,0),
"注意サイン",H3372*VLOOKUP(F3372,参照用!$P$2:$Q$55,2,0),
""
)</f>
        <v/>
      </c>
      <c r="K3372" s="20" t="str">
        <f t="shared" si="158"/>
        <v/>
      </c>
    </row>
    <row r="3373" spans="1:11" x14ac:dyDescent="0.2">
      <c r="A3373" s="8" t="str">
        <f>IF(INDEX(中間シート!B$1:B$149,QUOTIENT(ROW(A3373)-2, 参照用!$J$12) + 3,1)&gt;0,
INDEX(中間シート!B$1:B$149,QUOTIENT(ROW(A3373)-2, 参照用!$J$12) + 3,1),
"")</f>
        <v/>
      </c>
      <c r="B3373" s="8" t="str">
        <f>IF(INDEX(中間シート!D$1:D$149,QUOTIENT(ROW(B3373)-2, 参照用!$J$12) + 3,1)&gt;0,
INDEX(中間シート!D$1:D$149,QUOTIENT(ROW(B3373)-2, 参照用!$J$12) + 3,1),
"")</f>
        <v/>
      </c>
      <c r="C3373" s="8" t="str">
        <f>INDEX(中間シート!$A$1:$AZ$149,MATCH(A3373&amp;B3373,中間シート!$A$1:$A$149,0),MATCH(C$1,中間シート!$A$2:$AZ$2,0))</f>
        <v/>
      </c>
      <c r="D3373" s="8" t="str">
        <f>INDEX(中間シート!$A$1:$AZ$149,MATCH($A3373&amp;$B3373,中間シート!$A$1:$A$149,0),MATCH(D$1,中間シート!$A$2:$AZ$2,0))</f>
        <v/>
      </c>
      <c r="E3373" t="str">
        <f>IF(
A3373="","",
VLOOKUP(MOD(ROW(A3373)-2, 参照用!$J$12) + 1,参照用!$N$1:$P$50,2,0)
)</f>
        <v/>
      </c>
      <c r="F3373" t="str">
        <f xml:space="preserve">
IF(A3373="","",
VLOOKUP(MOD(ROW(A3373)-2, 参照用!$J$12) + 1,参照用!$N$1:$P$50,3,0)
)</f>
        <v/>
      </c>
      <c r="G3373" t="str">
        <f xml:space="preserve">
IF(A3373="","",
IFERROR(
INDEX(中間シート!$B:$CB,
MATCH(A3373&amp;B3373,中間シート!$A$1:$A$149,0),
MATCH(F3373,中間シート!$B$2:$CB$2,0)
),
"")
)</f>
        <v/>
      </c>
      <c r="H3373" t="str">
        <f t="shared" si="156"/>
        <v/>
      </c>
      <c r="I3373" t="str">
        <f t="shared" si="157"/>
        <v/>
      </c>
      <c r="J3373" t="str">
        <f xml:space="preserve">
_xlfn.SWITCH(E3373,
"良好サイン",H3373*VLOOKUP(F3373,参照用!$P$2:$Q$55,2,0),
"注意サイン",H3373*VLOOKUP(F3373,参照用!$P$2:$Q$55,2,0),
""
)</f>
        <v/>
      </c>
      <c r="K3373" s="20" t="str">
        <f t="shared" si="158"/>
        <v/>
      </c>
    </row>
    <row r="3374" spans="1:11" x14ac:dyDescent="0.2">
      <c r="A3374" s="8" t="str">
        <f>IF(INDEX(中間シート!B$1:B$149,QUOTIENT(ROW(A3374)-2, 参照用!$J$12) + 3,1)&gt;0,
INDEX(中間シート!B$1:B$149,QUOTIENT(ROW(A3374)-2, 参照用!$J$12) + 3,1),
"")</f>
        <v/>
      </c>
      <c r="B3374" s="8" t="str">
        <f>IF(INDEX(中間シート!D$1:D$149,QUOTIENT(ROW(B3374)-2, 参照用!$J$12) + 3,1)&gt;0,
INDEX(中間シート!D$1:D$149,QUOTIENT(ROW(B3374)-2, 参照用!$J$12) + 3,1),
"")</f>
        <v/>
      </c>
      <c r="C3374" s="8" t="str">
        <f>INDEX(中間シート!$A$1:$AZ$149,MATCH(A3374&amp;B3374,中間シート!$A$1:$A$149,0),MATCH(C$1,中間シート!$A$2:$AZ$2,0))</f>
        <v/>
      </c>
      <c r="D3374" s="8" t="str">
        <f>INDEX(中間シート!$A$1:$AZ$149,MATCH($A3374&amp;$B3374,中間シート!$A$1:$A$149,0),MATCH(D$1,中間シート!$A$2:$AZ$2,0))</f>
        <v/>
      </c>
      <c r="E3374" t="str">
        <f>IF(
A3374="","",
VLOOKUP(MOD(ROW(A3374)-2, 参照用!$J$12) + 1,参照用!$N$1:$P$50,2,0)
)</f>
        <v/>
      </c>
      <c r="F3374" t="str">
        <f xml:space="preserve">
IF(A3374="","",
VLOOKUP(MOD(ROW(A3374)-2, 参照用!$J$12) + 1,参照用!$N$1:$P$50,3,0)
)</f>
        <v/>
      </c>
      <c r="G3374" t="str">
        <f xml:space="preserve">
IF(A3374="","",
IFERROR(
INDEX(中間シート!$B:$CB,
MATCH(A3374&amp;B3374,中間シート!$A$1:$A$149,0),
MATCH(F3374,中間シート!$B$2:$CB$2,0)
),
"")
)</f>
        <v/>
      </c>
      <c r="H3374" t="str">
        <f t="shared" si="156"/>
        <v/>
      </c>
      <c r="I3374" t="str">
        <f t="shared" si="157"/>
        <v/>
      </c>
      <c r="J3374" t="str">
        <f xml:space="preserve">
_xlfn.SWITCH(E3374,
"良好サイン",H3374*VLOOKUP(F3374,参照用!$P$2:$Q$55,2,0),
"注意サイン",H3374*VLOOKUP(F3374,参照用!$P$2:$Q$55,2,0),
""
)</f>
        <v/>
      </c>
      <c r="K3374" s="20" t="str">
        <f t="shared" si="158"/>
        <v/>
      </c>
    </row>
    <row r="3375" spans="1:11" x14ac:dyDescent="0.2">
      <c r="A3375" s="8" t="str">
        <f>IF(INDEX(中間シート!B$1:B$149,QUOTIENT(ROW(A3375)-2, 参照用!$J$12) + 3,1)&gt;0,
INDEX(中間シート!B$1:B$149,QUOTIENT(ROW(A3375)-2, 参照用!$J$12) + 3,1),
"")</f>
        <v/>
      </c>
      <c r="B3375" s="8" t="str">
        <f>IF(INDEX(中間シート!D$1:D$149,QUOTIENT(ROW(B3375)-2, 参照用!$J$12) + 3,1)&gt;0,
INDEX(中間シート!D$1:D$149,QUOTIENT(ROW(B3375)-2, 参照用!$J$12) + 3,1),
"")</f>
        <v/>
      </c>
      <c r="C3375" s="8" t="str">
        <f>INDEX(中間シート!$A$1:$AZ$149,MATCH(A3375&amp;B3375,中間シート!$A$1:$A$149,0),MATCH(C$1,中間シート!$A$2:$AZ$2,0))</f>
        <v/>
      </c>
      <c r="D3375" s="8" t="str">
        <f>INDEX(中間シート!$A$1:$AZ$149,MATCH($A3375&amp;$B3375,中間シート!$A$1:$A$149,0),MATCH(D$1,中間シート!$A$2:$AZ$2,0))</f>
        <v/>
      </c>
      <c r="E3375" t="str">
        <f>IF(
A3375="","",
VLOOKUP(MOD(ROW(A3375)-2, 参照用!$J$12) + 1,参照用!$N$1:$P$50,2,0)
)</f>
        <v/>
      </c>
      <c r="F3375" t="str">
        <f xml:space="preserve">
IF(A3375="","",
VLOOKUP(MOD(ROW(A3375)-2, 参照用!$J$12) + 1,参照用!$N$1:$P$50,3,0)
)</f>
        <v/>
      </c>
      <c r="G3375" t="str">
        <f xml:space="preserve">
IF(A3375="","",
IFERROR(
INDEX(中間シート!$B:$CB,
MATCH(A3375&amp;B3375,中間シート!$A$1:$A$149,0),
MATCH(F3375,中間シート!$B$2:$CB$2,0)
),
"")
)</f>
        <v/>
      </c>
      <c r="H3375" t="str">
        <f t="shared" si="156"/>
        <v/>
      </c>
      <c r="I3375" t="str">
        <f t="shared" si="157"/>
        <v/>
      </c>
      <c r="J3375" t="str">
        <f xml:space="preserve">
_xlfn.SWITCH(E3375,
"良好サイン",H3375*VLOOKUP(F3375,参照用!$P$2:$Q$55,2,0),
"注意サイン",H3375*VLOOKUP(F3375,参照用!$P$2:$Q$55,2,0),
""
)</f>
        <v/>
      </c>
      <c r="K3375" s="20" t="str">
        <f t="shared" si="158"/>
        <v/>
      </c>
    </row>
    <row r="3376" spans="1:11" x14ac:dyDescent="0.2">
      <c r="A3376" s="8" t="str">
        <f>IF(INDEX(中間シート!B$1:B$149,QUOTIENT(ROW(A3376)-2, 参照用!$J$12) + 3,1)&gt;0,
INDEX(中間シート!B$1:B$149,QUOTIENT(ROW(A3376)-2, 参照用!$J$12) + 3,1),
"")</f>
        <v/>
      </c>
      <c r="B3376" s="8" t="str">
        <f>IF(INDEX(中間シート!D$1:D$149,QUOTIENT(ROW(B3376)-2, 参照用!$J$12) + 3,1)&gt;0,
INDEX(中間シート!D$1:D$149,QUOTIENT(ROW(B3376)-2, 参照用!$J$12) + 3,1),
"")</f>
        <v/>
      </c>
      <c r="C3376" s="8" t="str">
        <f>INDEX(中間シート!$A$1:$AZ$149,MATCH(A3376&amp;B3376,中間シート!$A$1:$A$149,0),MATCH(C$1,中間シート!$A$2:$AZ$2,0))</f>
        <v/>
      </c>
      <c r="D3376" s="8" t="str">
        <f>INDEX(中間シート!$A$1:$AZ$149,MATCH($A3376&amp;$B3376,中間シート!$A$1:$A$149,0),MATCH(D$1,中間シート!$A$2:$AZ$2,0))</f>
        <v/>
      </c>
      <c r="E3376" t="str">
        <f>IF(
A3376="","",
VLOOKUP(MOD(ROW(A3376)-2, 参照用!$J$12) + 1,参照用!$N$1:$P$50,2,0)
)</f>
        <v/>
      </c>
      <c r="F3376" t="str">
        <f xml:space="preserve">
IF(A3376="","",
VLOOKUP(MOD(ROW(A3376)-2, 参照用!$J$12) + 1,参照用!$N$1:$P$50,3,0)
)</f>
        <v/>
      </c>
      <c r="G3376" t="str">
        <f xml:space="preserve">
IF(A3376="","",
IFERROR(
INDEX(中間シート!$B:$CB,
MATCH(A3376&amp;B3376,中間シート!$A$1:$A$149,0),
MATCH(F3376,中間シート!$B$2:$CB$2,0)
),
"")
)</f>
        <v/>
      </c>
      <c r="H3376" t="str">
        <f t="shared" si="156"/>
        <v/>
      </c>
      <c r="I3376" t="str">
        <f t="shared" si="157"/>
        <v/>
      </c>
      <c r="J3376" t="str">
        <f xml:space="preserve">
_xlfn.SWITCH(E3376,
"良好サイン",H3376*VLOOKUP(F3376,参照用!$P$2:$Q$55,2,0),
"注意サイン",H3376*VLOOKUP(F3376,参照用!$P$2:$Q$55,2,0),
""
)</f>
        <v/>
      </c>
      <c r="K3376" s="20" t="str">
        <f t="shared" si="158"/>
        <v/>
      </c>
    </row>
    <row r="3377" spans="1:11" x14ac:dyDescent="0.2">
      <c r="A3377" s="8" t="str">
        <f>IF(INDEX(中間シート!B$1:B$149,QUOTIENT(ROW(A3377)-2, 参照用!$J$12) + 3,1)&gt;0,
INDEX(中間シート!B$1:B$149,QUOTIENT(ROW(A3377)-2, 参照用!$J$12) + 3,1),
"")</f>
        <v/>
      </c>
      <c r="B3377" s="8" t="str">
        <f>IF(INDEX(中間シート!D$1:D$149,QUOTIENT(ROW(B3377)-2, 参照用!$J$12) + 3,1)&gt;0,
INDEX(中間シート!D$1:D$149,QUOTIENT(ROW(B3377)-2, 参照用!$J$12) + 3,1),
"")</f>
        <v/>
      </c>
      <c r="C3377" s="8" t="str">
        <f>INDEX(中間シート!$A$1:$AZ$149,MATCH(A3377&amp;B3377,中間シート!$A$1:$A$149,0),MATCH(C$1,中間シート!$A$2:$AZ$2,0))</f>
        <v/>
      </c>
      <c r="D3377" s="8" t="str">
        <f>INDEX(中間シート!$A$1:$AZ$149,MATCH($A3377&amp;$B3377,中間シート!$A$1:$A$149,0),MATCH(D$1,中間シート!$A$2:$AZ$2,0))</f>
        <v/>
      </c>
      <c r="E3377" t="str">
        <f>IF(
A3377="","",
VLOOKUP(MOD(ROW(A3377)-2, 参照用!$J$12) + 1,参照用!$N$1:$P$50,2,0)
)</f>
        <v/>
      </c>
      <c r="F3377" t="str">
        <f xml:space="preserve">
IF(A3377="","",
VLOOKUP(MOD(ROW(A3377)-2, 参照用!$J$12) + 1,参照用!$N$1:$P$50,3,0)
)</f>
        <v/>
      </c>
      <c r="G3377" t="str">
        <f xml:space="preserve">
IF(A3377="","",
IFERROR(
INDEX(中間シート!$B:$CB,
MATCH(A3377&amp;B3377,中間シート!$A$1:$A$149,0),
MATCH(F3377,中間シート!$B$2:$CB$2,0)
),
"")
)</f>
        <v/>
      </c>
      <c r="H3377" t="str">
        <f t="shared" si="156"/>
        <v/>
      </c>
      <c r="I3377" t="str">
        <f t="shared" si="157"/>
        <v/>
      </c>
      <c r="J3377" t="str">
        <f xml:space="preserve">
_xlfn.SWITCH(E3377,
"良好サイン",H3377*VLOOKUP(F3377,参照用!$P$2:$Q$55,2,0),
"注意サイン",H3377*VLOOKUP(F3377,参照用!$P$2:$Q$55,2,0),
""
)</f>
        <v/>
      </c>
      <c r="K3377" s="20" t="str">
        <f t="shared" si="158"/>
        <v/>
      </c>
    </row>
    <row r="3378" spans="1:11" x14ac:dyDescent="0.2">
      <c r="A3378" s="8" t="str">
        <f>IF(INDEX(中間シート!B$1:B$149,QUOTIENT(ROW(A3378)-2, 参照用!$J$12) + 3,1)&gt;0,
INDEX(中間シート!B$1:B$149,QUOTIENT(ROW(A3378)-2, 参照用!$J$12) + 3,1),
"")</f>
        <v/>
      </c>
      <c r="B3378" s="8" t="str">
        <f>IF(INDEX(中間シート!D$1:D$149,QUOTIENT(ROW(B3378)-2, 参照用!$J$12) + 3,1)&gt;0,
INDEX(中間シート!D$1:D$149,QUOTIENT(ROW(B3378)-2, 参照用!$J$12) + 3,1),
"")</f>
        <v/>
      </c>
      <c r="C3378" s="8" t="str">
        <f>INDEX(中間シート!$A$1:$AZ$149,MATCH(A3378&amp;B3378,中間シート!$A$1:$A$149,0),MATCH(C$1,中間シート!$A$2:$AZ$2,0))</f>
        <v/>
      </c>
      <c r="D3378" s="8" t="str">
        <f>INDEX(中間シート!$A$1:$AZ$149,MATCH($A3378&amp;$B3378,中間シート!$A$1:$A$149,0),MATCH(D$1,中間シート!$A$2:$AZ$2,0))</f>
        <v/>
      </c>
      <c r="E3378" t="str">
        <f>IF(
A3378="","",
VLOOKUP(MOD(ROW(A3378)-2, 参照用!$J$12) + 1,参照用!$N$1:$P$50,2,0)
)</f>
        <v/>
      </c>
      <c r="F3378" t="str">
        <f xml:space="preserve">
IF(A3378="","",
VLOOKUP(MOD(ROW(A3378)-2, 参照用!$J$12) + 1,参照用!$N$1:$P$50,3,0)
)</f>
        <v/>
      </c>
      <c r="G3378" t="str">
        <f xml:space="preserve">
IF(A3378="","",
IFERROR(
INDEX(中間シート!$B:$CB,
MATCH(A3378&amp;B3378,中間シート!$A$1:$A$149,0),
MATCH(F3378,中間シート!$B$2:$CB$2,0)
),
"")
)</f>
        <v/>
      </c>
      <c r="H3378" t="str">
        <f t="shared" si="156"/>
        <v/>
      </c>
      <c r="I3378" t="str">
        <f t="shared" si="157"/>
        <v/>
      </c>
      <c r="J3378" t="str">
        <f xml:space="preserve">
_xlfn.SWITCH(E3378,
"良好サイン",H3378*VLOOKUP(F3378,参照用!$P$2:$Q$55,2,0),
"注意サイン",H3378*VLOOKUP(F3378,参照用!$P$2:$Q$55,2,0),
""
)</f>
        <v/>
      </c>
      <c r="K3378" s="20" t="str">
        <f t="shared" si="158"/>
        <v/>
      </c>
    </row>
    <row r="3379" spans="1:11" x14ac:dyDescent="0.2">
      <c r="A3379" s="8" t="str">
        <f>IF(INDEX(中間シート!B$1:B$149,QUOTIENT(ROW(A3379)-2, 参照用!$J$12) + 3,1)&gt;0,
INDEX(中間シート!B$1:B$149,QUOTIENT(ROW(A3379)-2, 参照用!$J$12) + 3,1),
"")</f>
        <v/>
      </c>
      <c r="B3379" s="8" t="str">
        <f>IF(INDEX(中間シート!D$1:D$149,QUOTIENT(ROW(B3379)-2, 参照用!$J$12) + 3,1)&gt;0,
INDEX(中間シート!D$1:D$149,QUOTIENT(ROW(B3379)-2, 参照用!$J$12) + 3,1),
"")</f>
        <v/>
      </c>
      <c r="C3379" s="8" t="str">
        <f>INDEX(中間シート!$A$1:$AZ$149,MATCH(A3379&amp;B3379,中間シート!$A$1:$A$149,0),MATCH(C$1,中間シート!$A$2:$AZ$2,0))</f>
        <v/>
      </c>
      <c r="D3379" s="8" t="str">
        <f>INDEX(中間シート!$A$1:$AZ$149,MATCH($A3379&amp;$B3379,中間シート!$A$1:$A$149,0),MATCH(D$1,中間シート!$A$2:$AZ$2,0))</f>
        <v/>
      </c>
      <c r="E3379" t="str">
        <f>IF(
A3379="","",
VLOOKUP(MOD(ROW(A3379)-2, 参照用!$J$12) + 1,参照用!$N$1:$P$50,2,0)
)</f>
        <v/>
      </c>
      <c r="F3379" t="str">
        <f xml:space="preserve">
IF(A3379="","",
VLOOKUP(MOD(ROW(A3379)-2, 参照用!$J$12) + 1,参照用!$N$1:$P$50,3,0)
)</f>
        <v/>
      </c>
      <c r="G3379" t="str">
        <f xml:space="preserve">
IF(A3379="","",
IFERROR(
INDEX(中間シート!$B:$CB,
MATCH(A3379&amp;B3379,中間シート!$A$1:$A$149,0),
MATCH(F3379,中間シート!$B$2:$CB$2,0)
),
"")
)</f>
        <v/>
      </c>
      <c r="H3379" t="str">
        <f t="shared" si="156"/>
        <v/>
      </c>
      <c r="I3379" t="str">
        <f t="shared" si="157"/>
        <v/>
      </c>
      <c r="J3379" t="str">
        <f xml:space="preserve">
_xlfn.SWITCH(E3379,
"良好サイン",H3379*VLOOKUP(F3379,参照用!$P$2:$Q$55,2,0),
"注意サイン",H3379*VLOOKUP(F3379,参照用!$P$2:$Q$55,2,0),
""
)</f>
        <v/>
      </c>
      <c r="K3379" s="20" t="str">
        <f t="shared" si="158"/>
        <v/>
      </c>
    </row>
    <row r="3380" spans="1:11" x14ac:dyDescent="0.2">
      <c r="A3380" s="8" t="str">
        <f>IF(INDEX(中間シート!B$1:B$149,QUOTIENT(ROW(A3380)-2, 参照用!$J$12) + 3,1)&gt;0,
INDEX(中間シート!B$1:B$149,QUOTIENT(ROW(A3380)-2, 参照用!$J$12) + 3,1),
"")</f>
        <v/>
      </c>
      <c r="B3380" s="8" t="str">
        <f>IF(INDEX(中間シート!D$1:D$149,QUOTIENT(ROW(B3380)-2, 参照用!$J$12) + 3,1)&gt;0,
INDEX(中間シート!D$1:D$149,QUOTIENT(ROW(B3380)-2, 参照用!$J$12) + 3,1),
"")</f>
        <v/>
      </c>
      <c r="C3380" s="8" t="str">
        <f>INDEX(中間シート!$A$1:$AZ$149,MATCH(A3380&amp;B3380,中間シート!$A$1:$A$149,0),MATCH(C$1,中間シート!$A$2:$AZ$2,0))</f>
        <v/>
      </c>
      <c r="D3380" s="8" t="str">
        <f>INDEX(中間シート!$A$1:$AZ$149,MATCH($A3380&amp;$B3380,中間シート!$A$1:$A$149,0),MATCH(D$1,中間シート!$A$2:$AZ$2,0))</f>
        <v/>
      </c>
      <c r="E3380" t="str">
        <f>IF(
A3380="","",
VLOOKUP(MOD(ROW(A3380)-2, 参照用!$J$12) + 1,参照用!$N$1:$P$50,2,0)
)</f>
        <v/>
      </c>
      <c r="F3380" t="str">
        <f xml:space="preserve">
IF(A3380="","",
VLOOKUP(MOD(ROW(A3380)-2, 参照用!$J$12) + 1,参照用!$N$1:$P$50,3,0)
)</f>
        <v/>
      </c>
      <c r="G3380" t="str">
        <f xml:space="preserve">
IF(A3380="","",
IFERROR(
INDEX(中間シート!$B:$CB,
MATCH(A3380&amp;B3380,中間シート!$A$1:$A$149,0),
MATCH(F3380,中間シート!$B$2:$CB$2,0)
),
"")
)</f>
        <v/>
      </c>
      <c r="H3380" t="str">
        <f t="shared" si="156"/>
        <v/>
      </c>
      <c r="I3380" t="str">
        <f t="shared" si="157"/>
        <v/>
      </c>
      <c r="J3380" t="str">
        <f xml:space="preserve">
_xlfn.SWITCH(E3380,
"良好サイン",H3380*VLOOKUP(F3380,参照用!$P$2:$Q$55,2,0),
"注意サイン",H3380*VLOOKUP(F3380,参照用!$P$2:$Q$55,2,0),
""
)</f>
        <v/>
      </c>
      <c r="K3380" s="20" t="str">
        <f t="shared" si="158"/>
        <v/>
      </c>
    </row>
    <row r="3381" spans="1:11" x14ac:dyDescent="0.2">
      <c r="A3381" s="8" t="str">
        <f>IF(INDEX(中間シート!B$1:B$149,QUOTIENT(ROW(A3381)-2, 参照用!$J$12) + 3,1)&gt;0,
INDEX(中間シート!B$1:B$149,QUOTIENT(ROW(A3381)-2, 参照用!$J$12) + 3,1),
"")</f>
        <v/>
      </c>
      <c r="B3381" s="8" t="str">
        <f>IF(INDEX(中間シート!D$1:D$149,QUOTIENT(ROW(B3381)-2, 参照用!$J$12) + 3,1)&gt;0,
INDEX(中間シート!D$1:D$149,QUOTIENT(ROW(B3381)-2, 参照用!$J$12) + 3,1),
"")</f>
        <v/>
      </c>
      <c r="C3381" s="8" t="str">
        <f>INDEX(中間シート!$A$1:$AZ$149,MATCH(A3381&amp;B3381,中間シート!$A$1:$A$149,0),MATCH(C$1,中間シート!$A$2:$AZ$2,0))</f>
        <v/>
      </c>
      <c r="D3381" s="8" t="str">
        <f>INDEX(中間シート!$A$1:$AZ$149,MATCH($A3381&amp;$B3381,中間シート!$A$1:$A$149,0),MATCH(D$1,中間シート!$A$2:$AZ$2,0))</f>
        <v/>
      </c>
      <c r="E3381" t="str">
        <f>IF(
A3381="","",
VLOOKUP(MOD(ROW(A3381)-2, 参照用!$J$12) + 1,参照用!$N$1:$P$50,2,0)
)</f>
        <v/>
      </c>
      <c r="F3381" t="str">
        <f xml:space="preserve">
IF(A3381="","",
VLOOKUP(MOD(ROW(A3381)-2, 参照用!$J$12) + 1,参照用!$N$1:$P$50,3,0)
)</f>
        <v/>
      </c>
      <c r="G3381" t="str">
        <f xml:space="preserve">
IF(A3381="","",
IFERROR(
INDEX(中間シート!$B:$CB,
MATCH(A3381&amp;B3381,中間シート!$A$1:$A$149,0),
MATCH(F3381,中間シート!$B$2:$CB$2,0)
),
"")
)</f>
        <v/>
      </c>
      <c r="H3381" t="str">
        <f t="shared" si="156"/>
        <v/>
      </c>
      <c r="I3381" t="str">
        <f t="shared" si="157"/>
        <v/>
      </c>
      <c r="J3381" t="str">
        <f xml:space="preserve">
_xlfn.SWITCH(E3381,
"良好サイン",H3381*VLOOKUP(F3381,参照用!$P$2:$Q$55,2,0),
"注意サイン",H3381*VLOOKUP(F3381,参照用!$P$2:$Q$55,2,0),
""
)</f>
        <v/>
      </c>
      <c r="K3381" s="20" t="str">
        <f t="shared" si="158"/>
        <v/>
      </c>
    </row>
    <row r="3382" spans="1:11" x14ac:dyDescent="0.2">
      <c r="A3382" s="8" t="str">
        <f>IF(INDEX(中間シート!B$1:B$149,QUOTIENT(ROW(A3382)-2, 参照用!$J$12) + 3,1)&gt;0,
INDEX(中間シート!B$1:B$149,QUOTIENT(ROW(A3382)-2, 参照用!$J$12) + 3,1),
"")</f>
        <v/>
      </c>
      <c r="B3382" s="8" t="str">
        <f>IF(INDEX(中間シート!D$1:D$149,QUOTIENT(ROW(B3382)-2, 参照用!$J$12) + 3,1)&gt;0,
INDEX(中間シート!D$1:D$149,QUOTIENT(ROW(B3382)-2, 参照用!$J$12) + 3,1),
"")</f>
        <v/>
      </c>
      <c r="C3382" s="8" t="str">
        <f>INDEX(中間シート!$A$1:$AZ$149,MATCH(A3382&amp;B3382,中間シート!$A$1:$A$149,0),MATCH(C$1,中間シート!$A$2:$AZ$2,0))</f>
        <v/>
      </c>
      <c r="D3382" s="8" t="str">
        <f>INDEX(中間シート!$A$1:$AZ$149,MATCH($A3382&amp;$B3382,中間シート!$A$1:$A$149,0),MATCH(D$1,中間シート!$A$2:$AZ$2,0))</f>
        <v/>
      </c>
      <c r="E3382" t="str">
        <f>IF(
A3382="","",
VLOOKUP(MOD(ROW(A3382)-2, 参照用!$J$12) + 1,参照用!$N$1:$P$50,2,0)
)</f>
        <v/>
      </c>
      <c r="F3382" t="str">
        <f xml:space="preserve">
IF(A3382="","",
VLOOKUP(MOD(ROW(A3382)-2, 参照用!$J$12) + 1,参照用!$N$1:$P$50,3,0)
)</f>
        <v/>
      </c>
      <c r="G3382" t="str">
        <f xml:space="preserve">
IF(A3382="","",
IFERROR(
INDEX(中間シート!$B:$CB,
MATCH(A3382&amp;B3382,中間シート!$A$1:$A$149,0),
MATCH(F3382,中間シート!$B$2:$CB$2,0)
),
"")
)</f>
        <v/>
      </c>
      <c r="H3382" t="str">
        <f t="shared" si="156"/>
        <v/>
      </c>
      <c r="I3382" t="str">
        <f t="shared" si="157"/>
        <v/>
      </c>
      <c r="J3382" t="str">
        <f xml:space="preserve">
_xlfn.SWITCH(E3382,
"良好サイン",H3382*VLOOKUP(F3382,参照用!$P$2:$Q$55,2,0),
"注意サイン",H3382*VLOOKUP(F3382,参照用!$P$2:$Q$55,2,0),
""
)</f>
        <v/>
      </c>
      <c r="K3382" s="20" t="str">
        <f t="shared" si="158"/>
        <v/>
      </c>
    </row>
    <row r="3383" spans="1:11" x14ac:dyDescent="0.2">
      <c r="A3383" s="8" t="str">
        <f>IF(INDEX(中間シート!B$1:B$149,QUOTIENT(ROW(A3383)-2, 参照用!$J$12) + 3,1)&gt;0,
INDEX(中間シート!B$1:B$149,QUOTIENT(ROW(A3383)-2, 参照用!$J$12) + 3,1),
"")</f>
        <v/>
      </c>
      <c r="B3383" s="8" t="str">
        <f>IF(INDEX(中間シート!D$1:D$149,QUOTIENT(ROW(B3383)-2, 参照用!$J$12) + 3,1)&gt;0,
INDEX(中間シート!D$1:D$149,QUOTIENT(ROW(B3383)-2, 参照用!$J$12) + 3,1),
"")</f>
        <v/>
      </c>
      <c r="C3383" s="8" t="str">
        <f>INDEX(中間シート!$A$1:$AZ$149,MATCH(A3383&amp;B3383,中間シート!$A$1:$A$149,0),MATCH(C$1,中間シート!$A$2:$AZ$2,0))</f>
        <v/>
      </c>
      <c r="D3383" s="8" t="str">
        <f>INDEX(中間シート!$A$1:$AZ$149,MATCH($A3383&amp;$B3383,中間シート!$A$1:$A$149,0),MATCH(D$1,中間シート!$A$2:$AZ$2,0))</f>
        <v/>
      </c>
      <c r="E3383" t="str">
        <f>IF(
A3383="","",
VLOOKUP(MOD(ROW(A3383)-2, 参照用!$J$12) + 1,参照用!$N$1:$P$50,2,0)
)</f>
        <v/>
      </c>
      <c r="F3383" t="str">
        <f xml:space="preserve">
IF(A3383="","",
VLOOKUP(MOD(ROW(A3383)-2, 参照用!$J$12) + 1,参照用!$N$1:$P$50,3,0)
)</f>
        <v/>
      </c>
      <c r="G3383" t="str">
        <f xml:space="preserve">
IF(A3383="","",
IFERROR(
INDEX(中間シート!$B:$CB,
MATCH(A3383&amp;B3383,中間シート!$A$1:$A$149,0),
MATCH(F3383,中間シート!$B$2:$CB$2,0)
),
"")
)</f>
        <v/>
      </c>
      <c r="H3383" t="str">
        <f t="shared" si="156"/>
        <v/>
      </c>
      <c r="I3383" t="str">
        <f t="shared" si="157"/>
        <v/>
      </c>
      <c r="J3383" t="str">
        <f xml:space="preserve">
_xlfn.SWITCH(E3383,
"良好サイン",H3383*VLOOKUP(F3383,参照用!$P$2:$Q$55,2,0),
"注意サイン",H3383*VLOOKUP(F3383,参照用!$P$2:$Q$55,2,0),
""
)</f>
        <v/>
      </c>
      <c r="K3383" s="20" t="str">
        <f t="shared" si="158"/>
        <v/>
      </c>
    </row>
    <row r="3384" spans="1:11" x14ac:dyDescent="0.2">
      <c r="A3384" s="8" t="str">
        <f>IF(INDEX(中間シート!B$1:B$149,QUOTIENT(ROW(A3384)-2, 参照用!$J$12) + 3,1)&gt;0,
INDEX(中間シート!B$1:B$149,QUOTIENT(ROW(A3384)-2, 参照用!$J$12) + 3,1),
"")</f>
        <v/>
      </c>
      <c r="B3384" s="8" t="str">
        <f>IF(INDEX(中間シート!D$1:D$149,QUOTIENT(ROW(B3384)-2, 参照用!$J$12) + 3,1)&gt;0,
INDEX(中間シート!D$1:D$149,QUOTIENT(ROW(B3384)-2, 参照用!$J$12) + 3,1),
"")</f>
        <v/>
      </c>
      <c r="C3384" s="8" t="str">
        <f>INDEX(中間シート!$A$1:$AZ$149,MATCH(A3384&amp;B3384,中間シート!$A$1:$A$149,0),MATCH(C$1,中間シート!$A$2:$AZ$2,0))</f>
        <v/>
      </c>
      <c r="D3384" s="8" t="str">
        <f>INDEX(中間シート!$A$1:$AZ$149,MATCH($A3384&amp;$B3384,中間シート!$A$1:$A$149,0),MATCH(D$1,中間シート!$A$2:$AZ$2,0))</f>
        <v/>
      </c>
      <c r="E3384" t="str">
        <f>IF(
A3384="","",
VLOOKUP(MOD(ROW(A3384)-2, 参照用!$J$12) + 1,参照用!$N$1:$P$50,2,0)
)</f>
        <v/>
      </c>
      <c r="F3384" t="str">
        <f xml:space="preserve">
IF(A3384="","",
VLOOKUP(MOD(ROW(A3384)-2, 参照用!$J$12) + 1,参照用!$N$1:$P$50,3,0)
)</f>
        <v/>
      </c>
      <c r="G3384" t="str">
        <f xml:space="preserve">
IF(A3384="","",
IFERROR(
INDEX(中間シート!$B:$CB,
MATCH(A3384&amp;B3384,中間シート!$A$1:$A$149,0),
MATCH(F3384,中間シート!$B$2:$CB$2,0)
),
"")
)</f>
        <v/>
      </c>
      <c r="H3384" t="str">
        <f t="shared" si="156"/>
        <v/>
      </c>
      <c r="I3384" t="str">
        <f t="shared" si="157"/>
        <v/>
      </c>
      <c r="J3384" t="str">
        <f xml:space="preserve">
_xlfn.SWITCH(E3384,
"良好サイン",H3384*VLOOKUP(F3384,参照用!$P$2:$Q$55,2,0),
"注意サイン",H3384*VLOOKUP(F3384,参照用!$P$2:$Q$55,2,0),
""
)</f>
        <v/>
      </c>
      <c r="K3384" s="20" t="str">
        <f t="shared" si="158"/>
        <v/>
      </c>
    </row>
    <row r="3385" spans="1:11" x14ac:dyDescent="0.2">
      <c r="A3385" s="8" t="str">
        <f>IF(INDEX(中間シート!B$1:B$149,QUOTIENT(ROW(A3385)-2, 参照用!$J$12) + 3,1)&gt;0,
INDEX(中間シート!B$1:B$149,QUOTIENT(ROW(A3385)-2, 参照用!$J$12) + 3,1),
"")</f>
        <v/>
      </c>
      <c r="B3385" s="8" t="str">
        <f>IF(INDEX(中間シート!D$1:D$149,QUOTIENT(ROW(B3385)-2, 参照用!$J$12) + 3,1)&gt;0,
INDEX(中間シート!D$1:D$149,QUOTIENT(ROW(B3385)-2, 参照用!$J$12) + 3,1),
"")</f>
        <v/>
      </c>
      <c r="C3385" s="8" t="str">
        <f>INDEX(中間シート!$A$1:$AZ$149,MATCH(A3385&amp;B3385,中間シート!$A$1:$A$149,0),MATCH(C$1,中間シート!$A$2:$AZ$2,0))</f>
        <v/>
      </c>
      <c r="D3385" s="8" t="str">
        <f>INDEX(中間シート!$A$1:$AZ$149,MATCH($A3385&amp;$B3385,中間シート!$A$1:$A$149,0),MATCH(D$1,中間シート!$A$2:$AZ$2,0))</f>
        <v/>
      </c>
      <c r="E3385" t="str">
        <f>IF(
A3385="","",
VLOOKUP(MOD(ROW(A3385)-2, 参照用!$J$12) + 1,参照用!$N$1:$P$50,2,0)
)</f>
        <v/>
      </c>
      <c r="F3385" t="str">
        <f xml:space="preserve">
IF(A3385="","",
VLOOKUP(MOD(ROW(A3385)-2, 参照用!$J$12) + 1,参照用!$N$1:$P$50,3,0)
)</f>
        <v/>
      </c>
      <c r="G3385" t="str">
        <f xml:space="preserve">
IF(A3385="","",
IFERROR(
INDEX(中間シート!$B:$CB,
MATCH(A3385&amp;B3385,中間シート!$A$1:$A$149,0),
MATCH(F3385,中間シート!$B$2:$CB$2,0)
),
"")
)</f>
        <v/>
      </c>
      <c r="H3385" t="str">
        <f t="shared" si="156"/>
        <v/>
      </c>
      <c r="I3385" t="str">
        <f t="shared" si="157"/>
        <v/>
      </c>
      <c r="J3385" t="str">
        <f xml:space="preserve">
_xlfn.SWITCH(E3385,
"良好サイン",H3385*VLOOKUP(F3385,参照用!$P$2:$Q$55,2,0),
"注意サイン",H3385*VLOOKUP(F3385,参照用!$P$2:$Q$55,2,0),
""
)</f>
        <v/>
      </c>
      <c r="K3385" s="20" t="str">
        <f t="shared" si="158"/>
        <v/>
      </c>
    </row>
    <row r="3386" spans="1:11" x14ac:dyDescent="0.2">
      <c r="A3386" s="8" t="str">
        <f>IF(INDEX(中間シート!B$1:B$149,QUOTIENT(ROW(A3386)-2, 参照用!$J$12) + 3,1)&gt;0,
INDEX(中間シート!B$1:B$149,QUOTIENT(ROW(A3386)-2, 参照用!$J$12) + 3,1),
"")</f>
        <v/>
      </c>
      <c r="B3386" s="8" t="str">
        <f>IF(INDEX(中間シート!D$1:D$149,QUOTIENT(ROW(B3386)-2, 参照用!$J$12) + 3,1)&gt;0,
INDEX(中間シート!D$1:D$149,QUOTIENT(ROW(B3386)-2, 参照用!$J$12) + 3,1),
"")</f>
        <v/>
      </c>
      <c r="C3386" s="8" t="str">
        <f>INDEX(中間シート!$A$1:$AZ$149,MATCH(A3386&amp;B3386,中間シート!$A$1:$A$149,0),MATCH(C$1,中間シート!$A$2:$AZ$2,0))</f>
        <v/>
      </c>
      <c r="D3386" s="8" t="str">
        <f>INDEX(中間シート!$A$1:$AZ$149,MATCH($A3386&amp;$B3386,中間シート!$A$1:$A$149,0),MATCH(D$1,中間シート!$A$2:$AZ$2,0))</f>
        <v/>
      </c>
      <c r="E3386" t="str">
        <f>IF(
A3386="","",
VLOOKUP(MOD(ROW(A3386)-2, 参照用!$J$12) + 1,参照用!$N$1:$P$50,2,0)
)</f>
        <v/>
      </c>
      <c r="F3386" t="str">
        <f xml:space="preserve">
IF(A3386="","",
VLOOKUP(MOD(ROW(A3386)-2, 参照用!$J$12) + 1,参照用!$N$1:$P$50,3,0)
)</f>
        <v/>
      </c>
      <c r="G3386" t="str">
        <f xml:space="preserve">
IF(A3386="","",
IFERROR(
INDEX(中間シート!$B:$CB,
MATCH(A3386&amp;B3386,中間シート!$A$1:$A$149,0),
MATCH(F3386,中間シート!$B$2:$CB$2,0)
),
"")
)</f>
        <v/>
      </c>
      <c r="H3386" t="str">
        <f t="shared" si="156"/>
        <v/>
      </c>
      <c r="I3386" t="str">
        <f t="shared" si="157"/>
        <v/>
      </c>
      <c r="J3386" t="str">
        <f xml:space="preserve">
_xlfn.SWITCH(E3386,
"良好サイン",H3386*VLOOKUP(F3386,参照用!$P$2:$Q$55,2,0),
"注意サイン",H3386*VLOOKUP(F3386,参照用!$P$2:$Q$55,2,0),
""
)</f>
        <v/>
      </c>
      <c r="K3386" s="20" t="str">
        <f t="shared" si="158"/>
        <v/>
      </c>
    </row>
    <row r="3387" spans="1:11" x14ac:dyDescent="0.2">
      <c r="A3387" s="8" t="str">
        <f>IF(INDEX(中間シート!B$1:B$149,QUOTIENT(ROW(A3387)-2, 参照用!$J$12) + 3,1)&gt;0,
INDEX(中間シート!B$1:B$149,QUOTIENT(ROW(A3387)-2, 参照用!$J$12) + 3,1),
"")</f>
        <v/>
      </c>
      <c r="B3387" s="8" t="str">
        <f>IF(INDEX(中間シート!D$1:D$149,QUOTIENT(ROW(B3387)-2, 参照用!$J$12) + 3,1)&gt;0,
INDEX(中間シート!D$1:D$149,QUOTIENT(ROW(B3387)-2, 参照用!$J$12) + 3,1),
"")</f>
        <v/>
      </c>
      <c r="C3387" s="8" t="str">
        <f>INDEX(中間シート!$A$1:$AZ$149,MATCH(A3387&amp;B3387,中間シート!$A$1:$A$149,0),MATCH(C$1,中間シート!$A$2:$AZ$2,0))</f>
        <v/>
      </c>
      <c r="D3387" s="8" t="str">
        <f>INDEX(中間シート!$A$1:$AZ$149,MATCH($A3387&amp;$B3387,中間シート!$A$1:$A$149,0),MATCH(D$1,中間シート!$A$2:$AZ$2,0))</f>
        <v/>
      </c>
      <c r="E3387" t="str">
        <f>IF(
A3387="","",
VLOOKUP(MOD(ROW(A3387)-2, 参照用!$J$12) + 1,参照用!$N$1:$P$50,2,0)
)</f>
        <v/>
      </c>
      <c r="F3387" t="str">
        <f xml:space="preserve">
IF(A3387="","",
VLOOKUP(MOD(ROW(A3387)-2, 参照用!$J$12) + 1,参照用!$N$1:$P$50,3,0)
)</f>
        <v/>
      </c>
      <c r="G3387" t="str">
        <f xml:space="preserve">
IF(A3387="","",
IFERROR(
INDEX(中間シート!$B:$CB,
MATCH(A3387&amp;B3387,中間シート!$A$1:$A$149,0),
MATCH(F3387,中間シート!$B$2:$CB$2,0)
),
"")
)</f>
        <v/>
      </c>
      <c r="H3387" t="str">
        <f t="shared" si="156"/>
        <v/>
      </c>
      <c r="I3387" t="str">
        <f t="shared" si="157"/>
        <v/>
      </c>
      <c r="J3387" t="str">
        <f xml:space="preserve">
_xlfn.SWITCH(E3387,
"良好サイン",H3387*VLOOKUP(F3387,参照用!$P$2:$Q$55,2,0),
"注意サイン",H3387*VLOOKUP(F3387,参照用!$P$2:$Q$55,2,0),
""
)</f>
        <v/>
      </c>
      <c r="K3387" s="20" t="str">
        <f t="shared" si="158"/>
        <v/>
      </c>
    </row>
    <row r="3388" spans="1:11" x14ac:dyDescent="0.2">
      <c r="A3388" s="8" t="str">
        <f>IF(INDEX(中間シート!B$1:B$149,QUOTIENT(ROW(A3388)-2, 参照用!$J$12) + 3,1)&gt;0,
INDEX(中間シート!B$1:B$149,QUOTIENT(ROW(A3388)-2, 参照用!$J$12) + 3,1),
"")</f>
        <v/>
      </c>
      <c r="B3388" s="8" t="str">
        <f>IF(INDEX(中間シート!D$1:D$149,QUOTIENT(ROW(B3388)-2, 参照用!$J$12) + 3,1)&gt;0,
INDEX(中間シート!D$1:D$149,QUOTIENT(ROW(B3388)-2, 参照用!$J$12) + 3,1),
"")</f>
        <v/>
      </c>
      <c r="C3388" s="8" t="str">
        <f>INDEX(中間シート!$A$1:$AZ$149,MATCH(A3388&amp;B3388,中間シート!$A$1:$A$149,0),MATCH(C$1,中間シート!$A$2:$AZ$2,0))</f>
        <v/>
      </c>
      <c r="D3388" s="8" t="str">
        <f>INDEX(中間シート!$A$1:$AZ$149,MATCH($A3388&amp;$B3388,中間シート!$A$1:$A$149,0),MATCH(D$1,中間シート!$A$2:$AZ$2,0))</f>
        <v/>
      </c>
      <c r="E3388" t="str">
        <f>IF(
A3388="","",
VLOOKUP(MOD(ROW(A3388)-2, 参照用!$J$12) + 1,参照用!$N$1:$P$50,2,0)
)</f>
        <v/>
      </c>
      <c r="F3388" t="str">
        <f xml:space="preserve">
IF(A3388="","",
VLOOKUP(MOD(ROW(A3388)-2, 参照用!$J$12) + 1,参照用!$N$1:$P$50,3,0)
)</f>
        <v/>
      </c>
      <c r="G3388" t="str">
        <f xml:space="preserve">
IF(A3388="","",
IFERROR(
INDEX(中間シート!$B:$CB,
MATCH(A3388&amp;B3388,中間シート!$A$1:$A$149,0),
MATCH(F3388,中間シート!$B$2:$CB$2,0)
),
"")
)</f>
        <v/>
      </c>
      <c r="H3388" t="str">
        <f t="shared" si="156"/>
        <v/>
      </c>
      <c r="I3388" t="str">
        <f t="shared" si="157"/>
        <v/>
      </c>
      <c r="J3388" t="str">
        <f xml:space="preserve">
_xlfn.SWITCH(E3388,
"良好サイン",H3388*VLOOKUP(F3388,参照用!$P$2:$Q$55,2,0),
"注意サイン",H3388*VLOOKUP(F3388,参照用!$P$2:$Q$55,2,0),
""
)</f>
        <v/>
      </c>
      <c r="K3388" s="20" t="str">
        <f t="shared" si="158"/>
        <v/>
      </c>
    </row>
    <row r="3389" spans="1:11" x14ac:dyDescent="0.2">
      <c r="A3389" s="8" t="str">
        <f>IF(INDEX(中間シート!B$1:B$149,QUOTIENT(ROW(A3389)-2, 参照用!$J$12) + 3,1)&gt;0,
INDEX(中間シート!B$1:B$149,QUOTIENT(ROW(A3389)-2, 参照用!$J$12) + 3,1),
"")</f>
        <v/>
      </c>
      <c r="B3389" s="8" t="str">
        <f>IF(INDEX(中間シート!D$1:D$149,QUOTIENT(ROW(B3389)-2, 参照用!$J$12) + 3,1)&gt;0,
INDEX(中間シート!D$1:D$149,QUOTIENT(ROW(B3389)-2, 参照用!$J$12) + 3,1),
"")</f>
        <v/>
      </c>
      <c r="C3389" s="8" t="str">
        <f>INDEX(中間シート!$A$1:$AZ$149,MATCH(A3389&amp;B3389,中間シート!$A$1:$A$149,0),MATCH(C$1,中間シート!$A$2:$AZ$2,0))</f>
        <v/>
      </c>
      <c r="D3389" s="8" t="str">
        <f>INDEX(中間シート!$A$1:$AZ$149,MATCH($A3389&amp;$B3389,中間シート!$A$1:$A$149,0),MATCH(D$1,中間シート!$A$2:$AZ$2,0))</f>
        <v/>
      </c>
      <c r="E3389" t="str">
        <f>IF(
A3389="","",
VLOOKUP(MOD(ROW(A3389)-2, 参照用!$J$12) + 1,参照用!$N$1:$P$50,2,0)
)</f>
        <v/>
      </c>
      <c r="F3389" t="str">
        <f xml:space="preserve">
IF(A3389="","",
VLOOKUP(MOD(ROW(A3389)-2, 参照用!$J$12) + 1,参照用!$N$1:$P$50,3,0)
)</f>
        <v/>
      </c>
      <c r="G3389" t="str">
        <f xml:space="preserve">
IF(A3389="","",
IFERROR(
INDEX(中間シート!$B:$CB,
MATCH(A3389&amp;B3389,中間シート!$A$1:$A$149,0),
MATCH(F3389,中間シート!$B$2:$CB$2,0)
),
"")
)</f>
        <v/>
      </c>
      <c r="H3389" t="str">
        <f t="shared" si="156"/>
        <v/>
      </c>
      <c r="I3389" t="str">
        <f t="shared" si="157"/>
        <v/>
      </c>
      <c r="J3389" t="str">
        <f xml:space="preserve">
_xlfn.SWITCH(E3389,
"良好サイン",H3389*VLOOKUP(F3389,参照用!$P$2:$Q$55,2,0),
"注意サイン",H3389*VLOOKUP(F3389,参照用!$P$2:$Q$55,2,0),
""
)</f>
        <v/>
      </c>
      <c r="K3389" s="20" t="str">
        <f t="shared" si="158"/>
        <v/>
      </c>
    </row>
    <row r="3390" spans="1:11" x14ac:dyDescent="0.2">
      <c r="A3390" s="8" t="str">
        <f>IF(INDEX(中間シート!B$1:B$149,QUOTIENT(ROW(A3390)-2, 参照用!$J$12) + 3,1)&gt;0,
INDEX(中間シート!B$1:B$149,QUOTIENT(ROW(A3390)-2, 参照用!$J$12) + 3,1),
"")</f>
        <v/>
      </c>
      <c r="B3390" s="8" t="str">
        <f>IF(INDEX(中間シート!D$1:D$149,QUOTIENT(ROW(B3390)-2, 参照用!$J$12) + 3,1)&gt;0,
INDEX(中間シート!D$1:D$149,QUOTIENT(ROW(B3390)-2, 参照用!$J$12) + 3,1),
"")</f>
        <v/>
      </c>
      <c r="C3390" s="8" t="str">
        <f>INDEX(中間シート!$A$1:$AZ$149,MATCH(A3390&amp;B3390,中間シート!$A$1:$A$149,0),MATCH(C$1,中間シート!$A$2:$AZ$2,0))</f>
        <v/>
      </c>
      <c r="D3390" s="8" t="str">
        <f>INDEX(中間シート!$A$1:$AZ$149,MATCH($A3390&amp;$B3390,中間シート!$A$1:$A$149,0),MATCH(D$1,中間シート!$A$2:$AZ$2,0))</f>
        <v/>
      </c>
      <c r="E3390" t="str">
        <f>IF(
A3390="","",
VLOOKUP(MOD(ROW(A3390)-2, 参照用!$J$12) + 1,参照用!$N$1:$P$50,2,0)
)</f>
        <v/>
      </c>
      <c r="F3390" t="str">
        <f xml:space="preserve">
IF(A3390="","",
VLOOKUP(MOD(ROW(A3390)-2, 参照用!$J$12) + 1,参照用!$N$1:$P$50,3,0)
)</f>
        <v/>
      </c>
      <c r="G3390" t="str">
        <f xml:space="preserve">
IF(A3390="","",
IFERROR(
INDEX(中間シート!$B:$CB,
MATCH(A3390&amp;B3390,中間シート!$A$1:$A$149,0),
MATCH(F3390,中間シート!$B$2:$CB$2,0)
),
"")
)</f>
        <v/>
      </c>
      <c r="H3390" t="str">
        <f t="shared" si="156"/>
        <v/>
      </c>
      <c r="I3390" t="str">
        <f t="shared" si="157"/>
        <v/>
      </c>
      <c r="J3390" t="str">
        <f xml:space="preserve">
_xlfn.SWITCH(E3390,
"良好サイン",H3390*VLOOKUP(F3390,参照用!$P$2:$Q$55,2,0),
"注意サイン",H3390*VLOOKUP(F3390,参照用!$P$2:$Q$55,2,0),
""
)</f>
        <v/>
      </c>
      <c r="K3390" s="20" t="str">
        <f t="shared" si="158"/>
        <v/>
      </c>
    </row>
    <row r="3391" spans="1:11" x14ac:dyDescent="0.2">
      <c r="A3391" s="8" t="str">
        <f>IF(INDEX(中間シート!B$1:B$149,QUOTIENT(ROW(A3391)-2, 参照用!$J$12) + 3,1)&gt;0,
INDEX(中間シート!B$1:B$149,QUOTIENT(ROW(A3391)-2, 参照用!$J$12) + 3,1),
"")</f>
        <v/>
      </c>
      <c r="B3391" s="8" t="str">
        <f>IF(INDEX(中間シート!D$1:D$149,QUOTIENT(ROW(B3391)-2, 参照用!$J$12) + 3,1)&gt;0,
INDEX(中間シート!D$1:D$149,QUOTIENT(ROW(B3391)-2, 参照用!$J$12) + 3,1),
"")</f>
        <v/>
      </c>
      <c r="C3391" s="8" t="str">
        <f>INDEX(中間シート!$A$1:$AZ$149,MATCH(A3391&amp;B3391,中間シート!$A$1:$A$149,0),MATCH(C$1,中間シート!$A$2:$AZ$2,0))</f>
        <v/>
      </c>
      <c r="D3391" s="8" t="str">
        <f>INDEX(中間シート!$A$1:$AZ$149,MATCH($A3391&amp;$B3391,中間シート!$A$1:$A$149,0),MATCH(D$1,中間シート!$A$2:$AZ$2,0))</f>
        <v/>
      </c>
      <c r="E3391" t="str">
        <f>IF(
A3391="","",
VLOOKUP(MOD(ROW(A3391)-2, 参照用!$J$12) + 1,参照用!$N$1:$P$50,2,0)
)</f>
        <v/>
      </c>
      <c r="F3391" t="str">
        <f xml:space="preserve">
IF(A3391="","",
VLOOKUP(MOD(ROW(A3391)-2, 参照用!$J$12) + 1,参照用!$N$1:$P$50,3,0)
)</f>
        <v/>
      </c>
      <c r="G3391" t="str">
        <f xml:space="preserve">
IF(A3391="","",
IFERROR(
INDEX(中間シート!$B:$CB,
MATCH(A3391&amp;B3391,中間シート!$A$1:$A$149,0),
MATCH(F3391,中間シート!$B$2:$CB$2,0)
),
"")
)</f>
        <v/>
      </c>
      <c r="H3391" t="str">
        <f t="shared" si="156"/>
        <v/>
      </c>
      <c r="I3391" t="str">
        <f t="shared" si="157"/>
        <v/>
      </c>
      <c r="J3391" t="str">
        <f xml:space="preserve">
_xlfn.SWITCH(E3391,
"良好サイン",H3391*VLOOKUP(F3391,参照用!$P$2:$Q$55,2,0),
"注意サイン",H3391*VLOOKUP(F3391,参照用!$P$2:$Q$55,2,0),
""
)</f>
        <v/>
      </c>
      <c r="K3391" s="20" t="str">
        <f t="shared" si="158"/>
        <v/>
      </c>
    </row>
    <row r="3392" spans="1:11" x14ac:dyDescent="0.2">
      <c r="A3392" s="8" t="str">
        <f>IF(INDEX(中間シート!B$1:B$149,QUOTIENT(ROW(A3392)-2, 参照用!$J$12) + 3,1)&gt;0,
INDEX(中間シート!B$1:B$149,QUOTIENT(ROW(A3392)-2, 参照用!$J$12) + 3,1),
"")</f>
        <v/>
      </c>
      <c r="B3392" s="8" t="str">
        <f>IF(INDEX(中間シート!D$1:D$149,QUOTIENT(ROW(B3392)-2, 参照用!$J$12) + 3,1)&gt;0,
INDEX(中間シート!D$1:D$149,QUOTIENT(ROW(B3392)-2, 参照用!$J$12) + 3,1),
"")</f>
        <v/>
      </c>
      <c r="C3392" s="8" t="str">
        <f>INDEX(中間シート!$A$1:$AZ$149,MATCH(A3392&amp;B3392,中間シート!$A$1:$A$149,0),MATCH(C$1,中間シート!$A$2:$AZ$2,0))</f>
        <v/>
      </c>
      <c r="D3392" s="8" t="str">
        <f>INDEX(中間シート!$A$1:$AZ$149,MATCH($A3392&amp;$B3392,中間シート!$A$1:$A$149,0),MATCH(D$1,中間シート!$A$2:$AZ$2,0))</f>
        <v/>
      </c>
      <c r="E3392" t="str">
        <f>IF(
A3392="","",
VLOOKUP(MOD(ROW(A3392)-2, 参照用!$J$12) + 1,参照用!$N$1:$P$50,2,0)
)</f>
        <v/>
      </c>
      <c r="F3392" t="str">
        <f xml:space="preserve">
IF(A3392="","",
VLOOKUP(MOD(ROW(A3392)-2, 参照用!$J$12) + 1,参照用!$N$1:$P$50,3,0)
)</f>
        <v/>
      </c>
      <c r="G3392" t="str">
        <f xml:space="preserve">
IF(A3392="","",
IFERROR(
INDEX(中間シート!$B:$CB,
MATCH(A3392&amp;B3392,中間シート!$A$1:$A$149,0),
MATCH(F3392,中間シート!$B$2:$CB$2,0)
),
"")
)</f>
        <v/>
      </c>
      <c r="H3392" t="str">
        <f t="shared" si="156"/>
        <v/>
      </c>
      <c r="I3392" t="str">
        <f t="shared" si="157"/>
        <v/>
      </c>
      <c r="J3392" t="str">
        <f xml:space="preserve">
_xlfn.SWITCH(E3392,
"良好サイン",H3392*VLOOKUP(F3392,参照用!$P$2:$Q$55,2,0),
"注意サイン",H3392*VLOOKUP(F3392,参照用!$P$2:$Q$55,2,0),
""
)</f>
        <v/>
      </c>
      <c r="K3392" s="20" t="str">
        <f t="shared" si="158"/>
        <v/>
      </c>
    </row>
    <row r="3393" spans="1:11" x14ac:dyDescent="0.2">
      <c r="A3393" s="8" t="str">
        <f>IF(INDEX(中間シート!B$1:B$149,QUOTIENT(ROW(A3393)-2, 参照用!$J$12) + 3,1)&gt;0,
INDEX(中間シート!B$1:B$149,QUOTIENT(ROW(A3393)-2, 参照用!$J$12) + 3,1),
"")</f>
        <v/>
      </c>
      <c r="B3393" s="8" t="str">
        <f>IF(INDEX(中間シート!D$1:D$149,QUOTIENT(ROW(B3393)-2, 参照用!$J$12) + 3,1)&gt;0,
INDEX(中間シート!D$1:D$149,QUOTIENT(ROW(B3393)-2, 参照用!$J$12) + 3,1),
"")</f>
        <v/>
      </c>
      <c r="C3393" s="8" t="str">
        <f>INDEX(中間シート!$A$1:$AZ$149,MATCH(A3393&amp;B3393,中間シート!$A$1:$A$149,0),MATCH(C$1,中間シート!$A$2:$AZ$2,0))</f>
        <v/>
      </c>
      <c r="D3393" s="8" t="str">
        <f>INDEX(中間シート!$A$1:$AZ$149,MATCH($A3393&amp;$B3393,中間シート!$A$1:$A$149,0),MATCH(D$1,中間シート!$A$2:$AZ$2,0))</f>
        <v/>
      </c>
      <c r="E3393" t="str">
        <f>IF(
A3393="","",
VLOOKUP(MOD(ROW(A3393)-2, 参照用!$J$12) + 1,参照用!$N$1:$P$50,2,0)
)</f>
        <v/>
      </c>
      <c r="F3393" t="str">
        <f xml:space="preserve">
IF(A3393="","",
VLOOKUP(MOD(ROW(A3393)-2, 参照用!$J$12) + 1,参照用!$N$1:$P$50,3,0)
)</f>
        <v/>
      </c>
      <c r="G3393" t="str">
        <f xml:space="preserve">
IF(A3393="","",
IFERROR(
INDEX(中間シート!$B:$CB,
MATCH(A3393&amp;B3393,中間シート!$A$1:$A$149,0),
MATCH(F3393,中間シート!$B$2:$CB$2,0)
),
"")
)</f>
        <v/>
      </c>
      <c r="H3393" t="str">
        <f t="shared" si="156"/>
        <v/>
      </c>
      <c r="I3393" t="str">
        <f t="shared" si="157"/>
        <v/>
      </c>
      <c r="J3393" t="str">
        <f xml:space="preserve">
_xlfn.SWITCH(E3393,
"良好サイン",H3393*VLOOKUP(F3393,参照用!$P$2:$Q$55,2,0),
"注意サイン",H3393*VLOOKUP(F3393,参照用!$P$2:$Q$55,2,0),
""
)</f>
        <v/>
      </c>
      <c r="K3393" s="20" t="str">
        <f t="shared" si="158"/>
        <v/>
      </c>
    </row>
    <row r="3394" spans="1:11" x14ac:dyDescent="0.2">
      <c r="A3394" s="8" t="str">
        <f>IF(INDEX(中間シート!B$1:B$149,QUOTIENT(ROW(A3394)-2, 参照用!$J$12) + 3,1)&gt;0,
INDEX(中間シート!B$1:B$149,QUOTIENT(ROW(A3394)-2, 参照用!$J$12) + 3,1),
"")</f>
        <v/>
      </c>
      <c r="B3394" s="8" t="str">
        <f>IF(INDEX(中間シート!D$1:D$149,QUOTIENT(ROW(B3394)-2, 参照用!$J$12) + 3,1)&gt;0,
INDEX(中間シート!D$1:D$149,QUOTIENT(ROW(B3394)-2, 参照用!$J$12) + 3,1),
"")</f>
        <v/>
      </c>
      <c r="C3394" s="8" t="str">
        <f>INDEX(中間シート!$A$1:$AZ$149,MATCH(A3394&amp;B3394,中間シート!$A$1:$A$149,0),MATCH(C$1,中間シート!$A$2:$AZ$2,0))</f>
        <v/>
      </c>
      <c r="D3394" s="8" t="str">
        <f>INDEX(中間シート!$A$1:$AZ$149,MATCH($A3394&amp;$B3394,中間シート!$A$1:$A$149,0),MATCH(D$1,中間シート!$A$2:$AZ$2,0))</f>
        <v/>
      </c>
      <c r="E3394" t="str">
        <f>IF(
A3394="","",
VLOOKUP(MOD(ROW(A3394)-2, 参照用!$J$12) + 1,参照用!$N$1:$P$50,2,0)
)</f>
        <v/>
      </c>
      <c r="F3394" t="str">
        <f xml:space="preserve">
IF(A3394="","",
VLOOKUP(MOD(ROW(A3394)-2, 参照用!$J$12) + 1,参照用!$N$1:$P$50,3,0)
)</f>
        <v/>
      </c>
      <c r="G3394" t="str">
        <f xml:space="preserve">
IF(A3394="","",
IFERROR(
INDEX(中間シート!$B:$CB,
MATCH(A3394&amp;B3394,中間シート!$A$1:$A$149,0),
MATCH(F3394,中間シート!$B$2:$CB$2,0)
),
"")
)</f>
        <v/>
      </c>
      <c r="H3394" t="str">
        <f t="shared" si="156"/>
        <v/>
      </c>
      <c r="I3394" t="str">
        <f t="shared" si="157"/>
        <v/>
      </c>
      <c r="J3394" t="str">
        <f xml:space="preserve">
_xlfn.SWITCH(E3394,
"良好サイン",H3394*VLOOKUP(F3394,参照用!$P$2:$Q$55,2,0),
"注意サイン",H3394*VLOOKUP(F3394,参照用!$P$2:$Q$55,2,0),
""
)</f>
        <v/>
      </c>
      <c r="K3394" s="20" t="str">
        <f t="shared" si="158"/>
        <v/>
      </c>
    </row>
    <row r="3395" spans="1:11" x14ac:dyDescent="0.2">
      <c r="A3395" s="8" t="str">
        <f>IF(INDEX(中間シート!B$1:B$149,QUOTIENT(ROW(A3395)-2, 参照用!$J$12) + 3,1)&gt;0,
INDEX(中間シート!B$1:B$149,QUOTIENT(ROW(A3395)-2, 参照用!$J$12) + 3,1),
"")</f>
        <v/>
      </c>
      <c r="B3395" s="8" t="str">
        <f>IF(INDEX(中間シート!D$1:D$149,QUOTIENT(ROW(B3395)-2, 参照用!$J$12) + 3,1)&gt;0,
INDEX(中間シート!D$1:D$149,QUOTIENT(ROW(B3395)-2, 参照用!$J$12) + 3,1),
"")</f>
        <v/>
      </c>
      <c r="C3395" s="8" t="str">
        <f>INDEX(中間シート!$A$1:$AZ$149,MATCH(A3395&amp;B3395,中間シート!$A$1:$A$149,0),MATCH(C$1,中間シート!$A$2:$AZ$2,0))</f>
        <v/>
      </c>
      <c r="D3395" s="8" t="str">
        <f>INDEX(中間シート!$A$1:$AZ$149,MATCH($A3395&amp;$B3395,中間シート!$A$1:$A$149,0),MATCH(D$1,中間シート!$A$2:$AZ$2,0))</f>
        <v/>
      </c>
      <c r="E3395" t="str">
        <f>IF(
A3395="","",
VLOOKUP(MOD(ROW(A3395)-2, 参照用!$J$12) + 1,参照用!$N$1:$P$50,2,0)
)</f>
        <v/>
      </c>
      <c r="F3395" t="str">
        <f xml:space="preserve">
IF(A3395="","",
VLOOKUP(MOD(ROW(A3395)-2, 参照用!$J$12) + 1,参照用!$N$1:$P$50,3,0)
)</f>
        <v/>
      </c>
      <c r="G3395" t="str">
        <f xml:space="preserve">
IF(A3395="","",
IFERROR(
INDEX(中間シート!$B:$CB,
MATCH(A3395&amp;B3395,中間シート!$A$1:$A$149,0),
MATCH(F3395,中間シート!$B$2:$CB$2,0)
),
"")
)</f>
        <v/>
      </c>
      <c r="H3395" t="str">
        <f t="shared" ref="H3395:H3458" si="159">IFERROR(IF(VALUE(G3395)&gt;100,"",VALUE(G3395)),"")</f>
        <v/>
      </c>
      <c r="I3395" t="str">
        <f t="shared" ref="I3395:I3458" si="160">IF(H3395="",G3395,"")</f>
        <v/>
      </c>
      <c r="J3395" t="str">
        <f xml:space="preserve">
_xlfn.SWITCH(E3395,
"良好サイン",H3395*VLOOKUP(F3395,参照用!$P$2:$Q$55,2,0),
"注意サイン",H3395*VLOOKUP(F3395,参照用!$P$2:$Q$55,2,0),
""
)</f>
        <v/>
      </c>
      <c r="K3395" s="20" t="str">
        <f t="shared" ref="K3395:K3458" si="161">IFERROR(IF(A3395="","",(60+SUMIFS($J$1:$J$3999,$A$1:$A$3999,A3395,$B$1:$B$3999,B3395)))
/
(1+SUMIFS(H:H,A:A,A3395,B:B,B3395,E:E,"悪化サイン")),"")</f>
        <v/>
      </c>
    </row>
    <row r="3396" spans="1:11" x14ac:dyDescent="0.2">
      <c r="A3396" s="8" t="str">
        <f>IF(INDEX(中間シート!B$1:B$149,QUOTIENT(ROW(A3396)-2, 参照用!$J$12) + 3,1)&gt;0,
INDEX(中間シート!B$1:B$149,QUOTIENT(ROW(A3396)-2, 参照用!$J$12) + 3,1),
"")</f>
        <v/>
      </c>
      <c r="B3396" s="8" t="str">
        <f>IF(INDEX(中間シート!D$1:D$149,QUOTIENT(ROW(B3396)-2, 参照用!$J$12) + 3,1)&gt;0,
INDEX(中間シート!D$1:D$149,QUOTIENT(ROW(B3396)-2, 参照用!$J$12) + 3,1),
"")</f>
        <v/>
      </c>
      <c r="C3396" s="8" t="str">
        <f>INDEX(中間シート!$A$1:$AZ$149,MATCH(A3396&amp;B3396,中間シート!$A$1:$A$149,0),MATCH(C$1,中間シート!$A$2:$AZ$2,0))</f>
        <v/>
      </c>
      <c r="D3396" s="8" t="str">
        <f>INDEX(中間シート!$A$1:$AZ$149,MATCH($A3396&amp;$B3396,中間シート!$A$1:$A$149,0),MATCH(D$1,中間シート!$A$2:$AZ$2,0))</f>
        <v/>
      </c>
      <c r="E3396" t="str">
        <f>IF(
A3396="","",
VLOOKUP(MOD(ROW(A3396)-2, 参照用!$J$12) + 1,参照用!$N$1:$P$50,2,0)
)</f>
        <v/>
      </c>
      <c r="F3396" t="str">
        <f xml:space="preserve">
IF(A3396="","",
VLOOKUP(MOD(ROW(A3396)-2, 参照用!$J$12) + 1,参照用!$N$1:$P$50,3,0)
)</f>
        <v/>
      </c>
      <c r="G3396" t="str">
        <f xml:space="preserve">
IF(A3396="","",
IFERROR(
INDEX(中間シート!$B:$CB,
MATCH(A3396&amp;B3396,中間シート!$A$1:$A$149,0),
MATCH(F3396,中間シート!$B$2:$CB$2,0)
),
"")
)</f>
        <v/>
      </c>
      <c r="H3396" t="str">
        <f t="shared" si="159"/>
        <v/>
      </c>
      <c r="I3396" t="str">
        <f t="shared" si="160"/>
        <v/>
      </c>
      <c r="J3396" t="str">
        <f xml:space="preserve">
_xlfn.SWITCH(E3396,
"良好サイン",H3396*VLOOKUP(F3396,参照用!$P$2:$Q$55,2,0),
"注意サイン",H3396*VLOOKUP(F3396,参照用!$P$2:$Q$55,2,0),
""
)</f>
        <v/>
      </c>
      <c r="K3396" s="20" t="str">
        <f t="shared" si="161"/>
        <v/>
      </c>
    </row>
    <row r="3397" spans="1:11" x14ac:dyDescent="0.2">
      <c r="A3397" s="8" t="str">
        <f>IF(INDEX(中間シート!B$1:B$149,QUOTIENT(ROW(A3397)-2, 参照用!$J$12) + 3,1)&gt;0,
INDEX(中間シート!B$1:B$149,QUOTIENT(ROW(A3397)-2, 参照用!$J$12) + 3,1),
"")</f>
        <v/>
      </c>
      <c r="B3397" s="8" t="str">
        <f>IF(INDEX(中間シート!D$1:D$149,QUOTIENT(ROW(B3397)-2, 参照用!$J$12) + 3,1)&gt;0,
INDEX(中間シート!D$1:D$149,QUOTIENT(ROW(B3397)-2, 参照用!$J$12) + 3,1),
"")</f>
        <v/>
      </c>
      <c r="C3397" s="8" t="str">
        <f>INDEX(中間シート!$A$1:$AZ$149,MATCH(A3397&amp;B3397,中間シート!$A$1:$A$149,0),MATCH(C$1,中間シート!$A$2:$AZ$2,0))</f>
        <v/>
      </c>
      <c r="D3397" s="8" t="str">
        <f>INDEX(中間シート!$A$1:$AZ$149,MATCH($A3397&amp;$B3397,中間シート!$A$1:$A$149,0),MATCH(D$1,中間シート!$A$2:$AZ$2,0))</f>
        <v/>
      </c>
      <c r="E3397" t="str">
        <f>IF(
A3397="","",
VLOOKUP(MOD(ROW(A3397)-2, 参照用!$J$12) + 1,参照用!$N$1:$P$50,2,0)
)</f>
        <v/>
      </c>
      <c r="F3397" t="str">
        <f xml:space="preserve">
IF(A3397="","",
VLOOKUP(MOD(ROW(A3397)-2, 参照用!$J$12) + 1,参照用!$N$1:$P$50,3,0)
)</f>
        <v/>
      </c>
      <c r="G3397" t="str">
        <f xml:space="preserve">
IF(A3397="","",
IFERROR(
INDEX(中間シート!$B:$CB,
MATCH(A3397&amp;B3397,中間シート!$A$1:$A$149,0),
MATCH(F3397,中間シート!$B$2:$CB$2,0)
),
"")
)</f>
        <v/>
      </c>
      <c r="H3397" t="str">
        <f t="shared" si="159"/>
        <v/>
      </c>
      <c r="I3397" t="str">
        <f t="shared" si="160"/>
        <v/>
      </c>
      <c r="J3397" t="str">
        <f xml:space="preserve">
_xlfn.SWITCH(E3397,
"良好サイン",H3397*VLOOKUP(F3397,参照用!$P$2:$Q$55,2,0),
"注意サイン",H3397*VLOOKUP(F3397,参照用!$P$2:$Q$55,2,0),
""
)</f>
        <v/>
      </c>
      <c r="K3397" s="20" t="str">
        <f t="shared" si="161"/>
        <v/>
      </c>
    </row>
    <row r="3398" spans="1:11" x14ac:dyDescent="0.2">
      <c r="A3398" s="8" t="str">
        <f>IF(INDEX(中間シート!B$1:B$149,QUOTIENT(ROW(A3398)-2, 参照用!$J$12) + 3,1)&gt;0,
INDEX(中間シート!B$1:B$149,QUOTIENT(ROW(A3398)-2, 参照用!$J$12) + 3,1),
"")</f>
        <v/>
      </c>
      <c r="B3398" s="8" t="str">
        <f>IF(INDEX(中間シート!D$1:D$149,QUOTIENT(ROW(B3398)-2, 参照用!$J$12) + 3,1)&gt;0,
INDEX(中間シート!D$1:D$149,QUOTIENT(ROW(B3398)-2, 参照用!$J$12) + 3,1),
"")</f>
        <v/>
      </c>
      <c r="C3398" s="8" t="str">
        <f>INDEX(中間シート!$A$1:$AZ$149,MATCH(A3398&amp;B3398,中間シート!$A$1:$A$149,0),MATCH(C$1,中間シート!$A$2:$AZ$2,0))</f>
        <v/>
      </c>
      <c r="D3398" s="8" t="str">
        <f>INDEX(中間シート!$A$1:$AZ$149,MATCH($A3398&amp;$B3398,中間シート!$A$1:$A$149,0),MATCH(D$1,中間シート!$A$2:$AZ$2,0))</f>
        <v/>
      </c>
      <c r="E3398" t="str">
        <f>IF(
A3398="","",
VLOOKUP(MOD(ROW(A3398)-2, 参照用!$J$12) + 1,参照用!$N$1:$P$50,2,0)
)</f>
        <v/>
      </c>
      <c r="F3398" t="str">
        <f xml:space="preserve">
IF(A3398="","",
VLOOKUP(MOD(ROW(A3398)-2, 参照用!$J$12) + 1,参照用!$N$1:$P$50,3,0)
)</f>
        <v/>
      </c>
      <c r="G3398" t="str">
        <f xml:space="preserve">
IF(A3398="","",
IFERROR(
INDEX(中間シート!$B:$CB,
MATCH(A3398&amp;B3398,中間シート!$A$1:$A$149,0),
MATCH(F3398,中間シート!$B$2:$CB$2,0)
),
"")
)</f>
        <v/>
      </c>
      <c r="H3398" t="str">
        <f t="shared" si="159"/>
        <v/>
      </c>
      <c r="I3398" t="str">
        <f t="shared" si="160"/>
        <v/>
      </c>
      <c r="J3398" t="str">
        <f xml:space="preserve">
_xlfn.SWITCH(E3398,
"良好サイン",H3398*VLOOKUP(F3398,参照用!$P$2:$Q$55,2,0),
"注意サイン",H3398*VLOOKUP(F3398,参照用!$P$2:$Q$55,2,0),
""
)</f>
        <v/>
      </c>
      <c r="K3398" s="20" t="str">
        <f t="shared" si="161"/>
        <v/>
      </c>
    </row>
    <row r="3399" spans="1:11" x14ac:dyDescent="0.2">
      <c r="A3399" s="8" t="str">
        <f>IF(INDEX(中間シート!B$1:B$149,QUOTIENT(ROW(A3399)-2, 参照用!$J$12) + 3,1)&gt;0,
INDEX(中間シート!B$1:B$149,QUOTIENT(ROW(A3399)-2, 参照用!$J$12) + 3,1),
"")</f>
        <v/>
      </c>
      <c r="B3399" s="8" t="str">
        <f>IF(INDEX(中間シート!D$1:D$149,QUOTIENT(ROW(B3399)-2, 参照用!$J$12) + 3,1)&gt;0,
INDEX(中間シート!D$1:D$149,QUOTIENT(ROW(B3399)-2, 参照用!$J$12) + 3,1),
"")</f>
        <v/>
      </c>
      <c r="C3399" s="8" t="str">
        <f>INDEX(中間シート!$A$1:$AZ$149,MATCH(A3399&amp;B3399,中間シート!$A$1:$A$149,0),MATCH(C$1,中間シート!$A$2:$AZ$2,0))</f>
        <v/>
      </c>
      <c r="D3399" s="8" t="str">
        <f>INDEX(中間シート!$A$1:$AZ$149,MATCH($A3399&amp;$B3399,中間シート!$A$1:$A$149,0),MATCH(D$1,中間シート!$A$2:$AZ$2,0))</f>
        <v/>
      </c>
      <c r="E3399" t="str">
        <f>IF(
A3399="","",
VLOOKUP(MOD(ROW(A3399)-2, 参照用!$J$12) + 1,参照用!$N$1:$P$50,2,0)
)</f>
        <v/>
      </c>
      <c r="F3399" t="str">
        <f xml:space="preserve">
IF(A3399="","",
VLOOKUP(MOD(ROW(A3399)-2, 参照用!$J$12) + 1,参照用!$N$1:$P$50,3,0)
)</f>
        <v/>
      </c>
      <c r="G3399" t="str">
        <f xml:space="preserve">
IF(A3399="","",
IFERROR(
INDEX(中間シート!$B:$CB,
MATCH(A3399&amp;B3399,中間シート!$A$1:$A$149,0),
MATCH(F3399,中間シート!$B$2:$CB$2,0)
),
"")
)</f>
        <v/>
      </c>
      <c r="H3399" t="str">
        <f t="shared" si="159"/>
        <v/>
      </c>
      <c r="I3399" t="str">
        <f t="shared" si="160"/>
        <v/>
      </c>
      <c r="J3399" t="str">
        <f xml:space="preserve">
_xlfn.SWITCH(E3399,
"良好サイン",H3399*VLOOKUP(F3399,参照用!$P$2:$Q$55,2,0),
"注意サイン",H3399*VLOOKUP(F3399,参照用!$P$2:$Q$55,2,0),
""
)</f>
        <v/>
      </c>
      <c r="K3399" s="20" t="str">
        <f t="shared" si="161"/>
        <v/>
      </c>
    </row>
    <row r="3400" spans="1:11" x14ac:dyDescent="0.2">
      <c r="A3400" s="8" t="str">
        <f>IF(INDEX(中間シート!B$1:B$149,QUOTIENT(ROW(A3400)-2, 参照用!$J$12) + 3,1)&gt;0,
INDEX(中間シート!B$1:B$149,QUOTIENT(ROW(A3400)-2, 参照用!$J$12) + 3,1),
"")</f>
        <v/>
      </c>
      <c r="B3400" s="8" t="str">
        <f>IF(INDEX(中間シート!D$1:D$149,QUOTIENT(ROW(B3400)-2, 参照用!$J$12) + 3,1)&gt;0,
INDEX(中間シート!D$1:D$149,QUOTIENT(ROW(B3400)-2, 参照用!$J$12) + 3,1),
"")</f>
        <v/>
      </c>
      <c r="C3400" s="8" t="str">
        <f>INDEX(中間シート!$A$1:$AZ$149,MATCH(A3400&amp;B3400,中間シート!$A$1:$A$149,0),MATCH(C$1,中間シート!$A$2:$AZ$2,0))</f>
        <v/>
      </c>
      <c r="D3400" s="8" t="str">
        <f>INDEX(中間シート!$A$1:$AZ$149,MATCH($A3400&amp;$B3400,中間シート!$A$1:$A$149,0),MATCH(D$1,中間シート!$A$2:$AZ$2,0))</f>
        <v/>
      </c>
      <c r="E3400" t="str">
        <f>IF(
A3400="","",
VLOOKUP(MOD(ROW(A3400)-2, 参照用!$J$12) + 1,参照用!$N$1:$P$50,2,0)
)</f>
        <v/>
      </c>
      <c r="F3400" t="str">
        <f xml:space="preserve">
IF(A3400="","",
VLOOKUP(MOD(ROW(A3400)-2, 参照用!$J$12) + 1,参照用!$N$1:$P$50,3,0)
)</f>
        <v/>
      </c>
      <c r="G3400" t="str">
        <f xml:space="preserve">
IF(A3400="","",
IFERROR(
INDEX(中間シート!$B:$CB,
MATCH(A3400&amp;B3400,中間シート!$A$1:$A$149,0),
MATCH(F3400,中間シート!$B$2:$CB$2,0)
),
"")
)</f>
        <v/>
      </c>
      <c r="H3400" t="str">
        <f t="shared" si="159"/>
        <v/>
      </c>
      <c r="I3400" t="str">
        <f t="shared" si="160"/>
        <v/>
      </c>
      <c r="J3400" t="str">
        <f xml:space="preserve">
_xlfn.SWITCH(E3400,
"良好サイン",H3400*VLOOKUP(F3400,参照用!$P$2:$Q$55,2,0),
"注意サイン",H3400*VLOOKUP(F3400,参照用!$P$2:$Q$55,2,0),
""
)</f>
        <v/>
      </c>
      <c r="K3400" s="20" t="str">
        <f t="shared" si="161"/>
        <v/>
      </c>
    </row>
    <row r="3401" spans="1:11" x14ac:dyDescent="0.2">
      <c r="A3401" s="8" t="str">
        <f>IF(INDEX(中間シート!B$1:B$149,QUOTIENT(ROW(A3401)-2, 参照用!$J$12) + 3,1)&gt;0,
INDEX(中間シート!B$1:B$149,QUOTIENT(ROW(A3401)-2, 参照用!$J$12) + 3,1),
"")</f>
        <v/>
      </c>
      <c r="B3401" s="8" t="str">
        <f>IF(INDEX(中間シート!D$1:D$149,QUOTIENT(ROW(B3401)-2, 参照用!$J$12) + 3,1)&gt;0,
INDEX(中間シート!D$1:D$149,QUOTIENT(ROW(B3401)-2, 参照用!$J$12) + 3,1),
"")</f>
        <v/>
      </c>
      <c r="C3401" s="8" t="str">
        <f>INDEX(中間シート!$A$1:$AZ$149,MATCH(A3401&amp;B3401,中間シート!$A$1:$A$149,0),MATCH(C$1,中間シート!$A$2:$AZ$2,0))</f>
        <v/>
      </c>
      <c r="D3401" s="8" t="str">
        <f>INDEX(中間シート!$A$1:$AZ$149,MATCH($A3401&amp;$B3401,中間シート!$A$1:$A$149,0),MATCH(D$1,中間シート!$A$2:$AZ$2,0))</f>
        <v/>
      </c>
      <c r="E3401" t="str">
        <f>IF(
A3401="","",
VLOOKUP(MOD(ROW(A3401)-2, 参照用!$J$12) + 1,参照用!$N$1:$P$50,2,0)
)</f>
        <v/>
      </c>
      <c r="F3401" t="str">
        <f xml:space="preserve">
IF(A3401="","",
VLOOKUP(MOD(ROW(A3401)-2, 参照用!$J$12) + 1,参照用!$N$1:$P$50,3,0)
)</f>
        <v/>
      </c>
      <c r="G3401" t="str">
        <f xml:space="preserve">
IF(A3401="","",
IFERROR(
INDEX(中間シート!$B:$CB,
MATCH(A3401&amp;B3401,中間シート!$A$1:$A$149,0),
MATCH(F3401,中間シート!$B$2:$CB$2,0)
),
"")
)</f>
        <v/>
      </c>
      <c r="H3401" t="str">
        <f t="shared" si="159"/>
        <v/>
      </c>
      <c r="I3401" t="str">
        <f t="shared" si="160"/>
        <v/>
      </c>
      <c r="J3401" t="str">
        <f xml:space="preserve">
_xlfn.SWITCH(E3401,
"良好サイン",H3401*VLOOKUP(F3401,参照用!$P$2:$Q$55,2,0),
"注意サイン",H3401*VLOOKUP(F3401,参照用!$P$2:$Q$55,2,0),
""
)</f>
        <v/>
      </c>
      <c r="K3401" s="20" t="str">
        <f t="shared" si="161"/>
        <v/>
      </c>
    </row>
    <row r="3402" spans="1:11" x14ac:dyDescent="0.2">
      <c r="A3402" s="8" t="str">
        <f>IF(INDEX(中間シート!B$1:B$149,QUOTIENT(ROW(A3402)-2, 参照用!$J$12) + 3,1)&gt;0,
INDEX(中間シート!B$1:B$149,QUOTIENT(ROW(A3402)-2, 参照用!$J$12) + 3,1),
"")</f>
        <v/>
      </c>
      <c r="B3402" s="8" t="str">
        <f>IF(INDEX(中間シート!D$1:D$149,QUOTIENT(ROW(B3402)-2, 参照用!$J$12) + 3,1)&gt;0,
INDEX(中間シート!D$1:D$149,QUOTIENT(ROW(B3402)-2, 参照用!$J$12) + 3,1),
"")</f>
        <v/>
      </c>
      <c r="C3402" s="8" t="str">
        <f>INDEX(中間シート!$A$1:$AZ$149,MATCH(A3402&amp;B3402,中間シート!$A$1:$A$149,0),MATCH(C$1,中間シート!$A$2:$AZ$2,0))</f>
        <v/>
      </c>
      <c r="D3402" s="8" t="str">
        <f>INDEX(中間シート!$A$1:$AZ$149,MATCH($A3402&amp;$B3402,中間シート!$A$1:$A$149,0),MATCH(D$1,中間シート!$A$2:$AZ$2,0))</f>
        <v/>
      </c>
      <c r="E3402" t="str">
        <f>IF(
A3402="","",
VLOOKUP(MOD(ROW(A3402)-2, 参照用!$J$12) + 1,参照用!$N$1:$P$50,2,0)
)</f>
        <v/>
      </c>
      <c r="F3402" t="str">
        <f xml:space="preserve">
IF(A3402="","",
VLOOKUP(MOD(ROW(A3402)-2, 参照用!$J$12) + 1,参照用!$N$1:$P$50,3,0)
)</f>
        <v/>
      </c>
      <c r="G3402" t="str">
        <f xml:space="preserve">
IF(A3402="","",
IFERROR(
INDEX(中間シート!$B:$CB,
MATCH(A3402&amp;B3402,中間シート!$A$1:$A$149,0),
MATCH(F3402,中間シート!$B$2:$CB$2,0)
),
"")
)</f>
        <v/>
      </c>
      <c r="H3402" t="str">
        <f t="shared" si="159"/>
        <v/>
      </c>
      <c r="I3402" t="str">
        <f t="shared" si="160"/>
        <v/>
      </c>
      <c r="J3402" t="str">
        <f xml:space="preserve">
_xlfn.SWITCH(E3402,
"良好サイン",H3402*VLOOKUP(F3402,参照用!$P$2:$Q$55,2,0),
"注意サイン",H3402*VLOOKUP(F3402,参照用!$P$2:$Q$55,2,0),
""
)</f>
        <v/>
      </c>
      <c r="K3402" s="20" t="str">
        <f t="shared" si="161"/>
        <v/>
      </c>
    </row>
    <row r="3403" spans="1:11" x14ac:dyDescent="0.2">
      <c r="A3403" s="8" t="str">
        <f>IF(INDEX(中間シート!B$1:B$149,QUOTIENT(ROW(A3403)-2, 参照用!$J$12) + 3,1)&gt;0,
INDEX(中間シート!B$1:B$149,QUOTIENT(ROW(A3403)-2, 参照用!$J$12) + 3,1),
"")</f>
        <v/>
      </c>
      <c r="B3403" s="8" t="str">
        <f>IF(INDEX(中間シート!D$1:D$149,QUOTIENT(ROW(B3403)-2, 参照用!$J$12) + 3,1)&gt;0,
INDEX(中間シート!D$1:D$149,QUOTIENT(ROW(B3403)-2, 参照用!$J$12) + 3,1),
"")</f>
        <v/>
      </c>
      <c r="C3403" s="8" t="str">
        <f>INDEX(中間シート!$A$1:$AZ$149,MATCH(A3403&amp;B3403,中間シート!$A$1:$A$149,0),MATCH(C$1,中間シート!$A$2:$AZ$2,0))</f>
        <v/>
      </c>
      <c r="D3403" s="8" t="str">
        <f>INDEX(中間シート!$A$1:$AZ$149,MATCH($A3403&amp;$B3403,中間シート!$A$1:$A$149,0),MATCH(D$1,中間シート!$A$2:$AZ$2,0))</f>
        <v/>
      </c>
      <c r="E3403" t="str">
        <f>IF(
A3403="","",
VLOOKUP(MOD(ROW(A3403)-2, 参照用!$J$12) + 1,参照用!$N$1:$P$50,2,0)
)</f>
        <v/>
      </c>
      <c r="F3403" t="str">
        <f xml:space="preserve">
IF(A3403="","",
VLOOKUP(MOD(ROW(A3403)-2, 参照用!$J$12) + 1,参照用!$N$1:$P$50,3,0)
)</f>
        <v/>
      </c>
      <c r="G3403" t="str">
        <f xml:space="preserve">
IF(A3403="","",
IFERROR(
INDEX(中間シート!$B:$CB,
MATCH(A3403&amp;B3403,中間シート!$A$1:$A$149,0),
MATCH(F3403,中間シート!$B$2:$CB$2,0)
),
"")
)</f>
        <v/>
      </c>
      <c r="H3403" t="str">
        <f t="shared" si="159"/>
        <v/>
      </c>
      <c r="I3403" t="str">
        <f t="shared" si="160"/>
        <v/>
      </c>
      <c r="J3403" t="str">
        <f xml:space="preserve">
_xlfn.SWITCH(E3403,
"良好サイン",H3403*VLOOKUP(F3403,参照用!$P$2:$Q$55,2,0),
"注意サイン",H3403*VLOOKUP(F3403,参照用!$P$2:$Q$55,2,0),
""
)</f>
        <v/>
      </c>
      <c r="K3403" s="20" t="str">
        <f t="shared" si="161"/>
        <v/>
      </c>
    </row>
    <row r="3404" spans="1:11" x14ac:dyDescent="0.2">
      <c r="A3404" s="8" t="str">
        <f>IF(INDEX(中間シート!B$1:B$149,QUOTIENT(ROW(A3404)-2, 参照用!$J$12) + 3,1)&gt;0,
INDEX(中間シート!B$1:B$149,QUOTIENT(ROW(A3404)-2, 参照用!$J$12) + 3,1),
"")</f>
        <v/>
      </c>
      <c r="B3404" s="8" t="str">
        <f>IF(INDEX(中間シート!D$1:D$149,QUOTIENT(ROW(B3404)-2, 参照用!$J$12) + 3,1)&gt;0,
INDEX(中間シート!D$1:D$149,QUOTIENT(ROW(B3404)-2, 参照用!$J$12) + 3,1),
"")</f>
        <v/>
      </c>
      <c r="C3404" s="8" t="str">
        <f>INDEX(中間シート!$A$1:$AZ$149,MATCH(A3404&amp;B3404,中間シート!$A$1:$A$149,0),MATCH(C$1,中間シート!$A$2:$AZ$2,0))</f>
        <v/>
      </c>
      <c r="D3404" s="8" t="str">
        <f>INDEX(中間シート!$A$1:$AZ$149,MATCH($A3404&amp;$B3404,中間シート!$A$1:$A$149,0),MATCH(D$1,中間シート!$A$2:$AZ$2,0))</f>
        <v/>
      </c>
      <c r="E3404" t="str">
        <f>IF(
A3404="","",
VLOOKUP(MOD(ROW(A3404)-2, 参照用!$J$12) + 1,参照用!$N$1:$P$50,2,0)
)</f>
        <v/>
      </c>
      <c r="F3404" t="str">
        <f xml:space="preserve">
IF(A3404="","",
VLOOKUP(MOD(ROW(A3404)-2, 参照用!$J$12) + 1,参照用!$N$1:$P$50,3,0)
)</f>
        <v/>
      </c>
      <c r="G3404" t="str">
        <f xml:space="preserve">
IF(A3404="","",
IFERROR(
INDEX(中間シート!$B:$CB,
MATCH(A3404&amp;B3404,中間シート!$A$1:$A$149,0),
MATCH(F3404,中間シート!$B$2:$CB$2,0)
),
"")
)</f>
        <v/>
      </c>
      <c r="H3404" t="str">
        <f t="shared" si="159"/>
        <v/>
      </c>
      <c r="I3404" t="str">
        <f t="shared" si="160"/>
        <v/>
      </c>
      <c r="J3404" t="str">
        <f xml:space="preserve">
_xlfn.SWITCH(E3404,
"良好サイン",H3404*VLOOKUP(F3404,参照用!$P$2:$Q$55,2,0),
"注意サイン",H3404*VLOOKUP(F3404,参照用!$P$2:$Q$55,2,0),
""
)</f>
        <v/>
      </c>
      <c r="K3404" s="20" t="str">
        <f t="shared" si="161"/>
        <v/>
      </c>
    </row>
    <row r="3405" spans="1:11" x14ac:dyDescent="0.2">
      <c r="A3405" s="8" t="str">
        <f>IF(INDEX(中間シート!B$1:B$149,QUOTIENT(ROW(A3405)-2, 参照用!$J$12) + 3,1)&gt;0,
INDEX(中間シート!B$1:B$149,QUOTIENT(ROW(A3405)-2, 参照用!$J$12) + 3,1),
"")</f>
        <v/>
      </c>
      <c r="B3405" s="8" t="str">
        <f>IF(INDEX(中間シート!D$1:D$149,QUOTIENT(ROW(B3405)-2, 参照用!$J$12) + 3,1)&gt;0,
INDEX(中間シート!D$1:D$149,QUOTIENT(ROW(B3405)-2, 参照用!$J$12) + 3,1),
"")</f>
        <v/>
      </c>
      <c r="C3405" s="8" t="str">
        <f>INDEX(中間シート!$A$1:$AZ$149,MATCH(A3405&amp;B3405,中間シート!$A$1:$A$149,0),MATCH(C$1,中間シート!$A$2:$AZ$2,0))</f>
        <v/>
      </c>
      <c r="D3405" s="8" t="str">
        <f>INDEX(中間シート!$A$1:$AZ$149,MATCH($A3405&amp;$B3405,中間シート!$A$1:$A$149,0),MATCH(D$1,中間シート!$A$2:$AZ$2,0))</f>
        <v/>
      </c>
      <c r="E3405" t="str">
        <f>IF(
A3405="","",
VLOOKUP(MOD(ROW(A3405)-2, 参照用!$J$12) + 1,参照用!$N$1:$P$50,2,0)
)</f>
        <v/>
      </c>
      <c r="F3405" t="str">
        <f xml:space="preserve">
IF(A3405="","",
VLOOKUP(MOD(ROW(A3405)-2, 参照用!$J$12) + 1,参照用!$N$1:$P$50,3,0)
)</f>
        <v/>
      </c>
      <c r="G3405" t="str">
        <f xml:space="preserve">
IF(A3405="","",
IFERROR(
INDEX(中間シート!$B:$CB,
MATCH(A3405&amp;B3405,中間シート!$A$1:$A$149,0),
MATCH(F3405,中間シート!$B$2:$CB$2,0)
),
"")
)</f>
        <v/>
      </c>
      <c r="H3405" t="str">
        <f t="shared" si="159"/>
        <v/>
      </c>
      <c r="I3405" t="str">
        <f t="shared" si="160"/>
        <v/>
      </c>
      <c r="J3405" t="str">
        <f xml:space="preserve">
_xlfn.SWITCH(E3405,
"良好サイン",H3405*VLOOKUP(F3405,参照用!$P$2:$Q$55,2,0),
"注意サイン",H3405*VLOOKUP(F3405,参照用!$P$2:$Q$55,2,0),
""
)</f>
        <v/>
      </c>
      <c r="K3405" s="20" t="str">
        <f t="shared" si="161"/>
        <v/>
      </c>
    </row>
    <row r="3406" spans="1:11" x14ac:dyDescent="0.2">
      <c r="A3406" s="8" t="str">
        <f>IF(INDEX(中間シート!B$1:B$149,QUOTIENT(ROW(A3406)-2, 参照用!$J$12) + 3,1)&gt;0,
INDEX(中間シート!B$1:B$149,QUOTIENT(ROW(A3406)-2, 参照用!$J$12) + 3,1),
"")</f>
        <v/>
      </c>
      <c r="B3406" s="8" t="str">
        <f>IF(INDEX(中間シート!D$1:D$149,QUOTIENT(ROW(B3406)-2, 参照用!$J$12) + 3,1)&gt;0,
INDEX(中間シート!D$1:D$149,QUOTIENT(ROW(B3406)-2, 参照用!$J$12) + 3,1),
"")</f>
        <v/>
      </c>
      <c r="C3406" s="8" t="str">
        <f>INDEX(中間シート!$A$1:$AZ$149,MATCH(A3406&amp;B3406,中間シート!$A$1:$A$149,0),MATCH(C$1,中間シート!$A$2:$AZ$2,0))</f>
        <v/>
      </c>
      <c r="D3406" s="8" t="str">
        <f>INDEX(中間シート!$A$1:$AZ$149,MATCH($A3406&amp;$B3406,中間シート!$A$1:$A$149,0),MATCH(D$1,中間シート!$A$2:$AZ$2,0))</f>
        <v/>
      </c>
      <c r="E3406" t="str">
        <f>IF(
A3406="","",
VLOOKUP(MOD(ROW(A3406)-2, 参照用!$J$12) + 1,参照用!$N$1:$P$50,2,0)
)</f>
        <v/>
      </c>
      <c r="F3406" t="str">
        <f xml:space="preserve">
IF(A3406="","",
VLOOKUP(MOD(ROW(A3406)-2, 参照用!$J$12) + 1,参照用!$N$1:$P$50,3,0)
)</f>
        <v/>
      </c>
      <c r="G3406" t="str">
        <f xml:space="preserve">
IF(A3406="","",
IFERROR(
INDEX(中間シート!$B:$CB,
MATCH(A3406&amp;B3406,中間シート!$A$1:$A$149,0),
MATCH(F3406,中間シート!$B$2:$CB$2,0)
),
"")
)</f>
        <v/>
      </c>
      <c r="H3406" t="str">
        <f t="shared" si="159"/>
        <v/>
      </c>
      <c r="I3406" t="str">
        <f t="shared" si="160"/>
        <v/>
      </c>
      <c r="J3406" t="str">
        <f xml:space="preserve">
_xlfn.SWITCH(E3406,
"良好サイン",H3406*VLOOKUP(F3406,参照用!$P$2:$Q$55,2,0),
"注意サイン",H3406*VLOOKUP(F3406,参照用!$P$2:$Q$55,2,0),
""
)</f>
        <v/>
      </c>
      <c r="K3406" s="20" t="str">
        <f t="shared" si="161"/>
        <v/>
      </c>
    </row>
    <row r="3407" spans="1:11" x14ac:dyDescent="0.2">
      <c r="A3407" s="8" t="str">
        <f>IF(INDEX(中間シート!B$1:B$149,QUOTIENT(ROW(A3407)-2, 参照用!$J$12) + 3,1)&gt;0,
INDEX(中間シート!B$1:B$149,QUOTIENT(ROW(A3407)-2, 参照用!$J$12) + 3,1),
"")</f>
        <v/>
      </c>
      <c r="B3407" s="8" t="str">
        <f>IF(INDEX(中間シート!D$1:D$149,QUOTIENT(ROW(B3407)-2, 参照用!$J$12) + 3,1)&gt;0,
INDEX(中間シート!D$1:D$149,QUOTIENT(ROW(B3407)-2, 参照用!$J$12) + 3,1),
"")</f>
        <v/>
      </c>
      <c r="C3407" s="8" t="str">
        <f>INDEX(中間シート!$A$1:$AZ$149,MATCH(A3407&amp;B3407,中間シート!$A$1:$A$149,0),MATCH(C$1,中間シート!$A$2:$AZ$2,0))</f>
        <v/>
      </c>
      <c r="D3407" s="8" t="str">
        <f>INDEX(中間シート!$A$1:$AZ$149,MATCH($A3407&amp;$B3407,中間シート!$A$1:$A$149,0),MATCH(D$1,中間シート!$A$2:$AZ$2,0))</f>
        <v/>
      </c>
      <c r="E3407" t="str">
        <f>IF(
A3407="","",
VLOOKUP(MOD(ROW(A3407)-2, 参照用!$J$12) + 1,参照用!$N$1:$P$50,2,0)
)</f>
        <v/>
      </c>
      <c r="F3407" t="str">
        <f xml:space="preserve">
IF(A3407="","",
VLOOKUP(MOD(ROW(A3407)-2, 参照用!$J$12) + 1,参照用!$N$1:$P$50,3,0)
)</f>
        <v/>
      </c>
      <c r="G3407" t="str">
        <f xml:space="preserve">
IF(A3407="","",
IFERROR(
INDEX(中間シート!$B:$CB,
MATCH(A3407&amp;B3407,中間シート!$A$1:$A$149,0),
MATCH(F3407,中間シート!$B$2:$CB$2,0)
),
"")
)</f>
        <v/>
      </c>
      <c r="H3407" t="str">
        <f t="shared" si="159"/>
        <v/>
      </c>
      <c r="I3407" t="str">
        <f t="shared" si="160"/>
        <v/>
      </c>
      <c r="J3407" t="str">
        <f xml:space="preserve">
_xlfn.SWITCH(E3407,
"良好サイン",H3407*VLOOKUP(F3407,参照用!$P$2:$Q$55,2,0),
"注意サイン",H3407*VLOOKUP(F3407,参照用!$P$2:$Q$55,2,0),
""
)</f>
        <v/>
      </c>
      <c r="K3407" s="20" t="str">
        <f t="shared" si="161"/>
        <v/>
      </c>
    </row>
    <row r="3408" spans="1:11" x14ac:dyDescent="0.2">
      <c r="A3408" s="8" t="str">
        <f>IF(INDEX(中間シート!B$1:B$149,QUOTIENT(ROW(A3408)-2, 参照用!$J$12) + 3,1)&gt;0,
INDEX(中間シート!B$1:B$149,QUOTIENT(ROW(A3408)-2, 参照用!$J$12) + 3,1),
"")</f>
        <v/>
      </c>
      <c r="B3408" s="8" t="str">
        <f>IF(INDEX(中間シート!D$1:D$149,QUOTIENT(ROW(B3408)-2, 参照用!$J$12) + 3,1)&gt;0,
INDEX(中間シート!D$1:D$149,QUOTIENT(ROW(B3408)-2, 参照用!$J$12) + 3,1),
"")</f>
        <v/>
      </c>
      <c r="C3408" s="8" t="str">
        <f>INDEX(中間シート!$A$1:$AZ$149,MATCH(A3408&amp;B3408,中間シート!$A$1:$A$149,0),MATCH(C$1,中間シート!$A$2:$AZ$2,0))</f>
        <v/>
      </c>
      <c r="D3408" s="8" t="str">
        <f>INDEX(中間シート!$A$1:$AZ$149,MATCH($A3408&amp;$B3408,中間シート!$A$1:$A$149,0),MATCH(D$1,中間シート!$A$2:$AZ$2,0))</f>
        <v/>
      </c>
      <c r="E3408" t="str">
        <f>IF(
A3408="","",
VLOOKUP(MOD(ROW(A3408)-2, 参照用!$J$12) + 1,参照用!$N$1:$P$50,2,0)
)</f>
        <v/>
      </c>
      <c r="F3408" t="str">
        <f xml:space="preserve">
IF(A3408="","",
VLOOKUP(MOD(ROW(A3408)-2, 参照用!$J$12) + 1,参照用!$N$1:$P$50,3,0)
)</f>
        <v/>
      </c>
      <c r="G3408" t="str">
        <f xml:space="preserve">
IF(A3408="","",
IFERROR(
INDEX(中間シート!$B:$CB,
MATCH(A3408&amp;B3408,中間シート!$A$1:$A$149,0),
MATCH(F3408,中間シート!$B$2:$CB$2,0)
),
"")
)</f>
        <v/>
      </c>
      <c r="H3408" t="str">
        <f t="shared" si="159"/>
        <v/>
      </c>
      <c r="I3408" t="str">
        <f t="shared" si="160"/>
        <v/>
      </c>
      <c r="J3408" t="str">
        <f xml:space="preserve">
_xlfn.SWITCH(E3408,
"良好サイン",H3408*VLOOKUP(F3408,参照用!$P$2:$Q$55,2,0),
"注意サイン",H3408*VLOOKUP(F3408,参照用!$P$2:$Q$55,2,0),
""
)</f>
        <v/>
      </c>
      <c r="K3408" s="20" t="str">
        <f t="shared" si="161"/>
        <v/>
      </c>
    </row>
    <row r="3409" spans="1:11" x14ac:dyDescent="0.2">
      <c r="A3409" s="8" t="str">
        <f>IF(INDEX(中間シート!B$1:B$149,QUOTIENT(ROW(A3409)-2, 参照用!$J$12) + 3,1)&gt;0,
INDEX(中間シート!B$1:B$149,QUOTIENT(ROW(A3409)-2, 参照用!$J$12) + 3,1),
"")</f>
        <v/>
      </c>
      <c r="B3409" s="8" t="str">
        <f>IF(INDEX(中間シート!D$1:D$149,QUOTIENT(ROW(B3409)-2, 参照用!$J$12) + 3,1)&gt;0,
INDEX(中間シート!D$1:D$149,QUOTIENT(ROW(B3409)-2, 参照用!$J$12) + 3,1),
"")</f>
        <v/>
      </c>
      <c r="C3409" s="8" t="str">
        <f>INDEX(中間シート!$A$1:$AZ$149,MATCH(A3409&amp;B3409,中間シート!$A$1:$A$149,0),MATCH(C$1,中間シート!$A$2:$AZ$2,0))</f>
        <v/>
      </c>
      <c r="D3409" s="8" t="str">
        <f>INDEX(中間シート!$A$1:$AZ$149,MATCH($A3409&amp;$B3409,中間シート!$A$1:$A$149,0),MATCH(D$1,中間シート!$A$2:$AZ$2,0))</f>
        <v/>
      </c>
      <c r="E3409" t="str">
        <f>IF(
A3409="","",
VLOOKUP(MOD(ROW(A3409)-2, 参照用!$J$12) + 1,参照用!$N$1:$P$50,2,0)
)</f>
        <v/>
      </c>
      <c r="F3409" t="str">
        <f xml:space="preserve">
IF(A3409="","",
VLOOKUP(MOD(ROW(A3409)-2, 参照用!$J$12) + 1,参照用!$N$1:$P$50,3,0)
)</f>
        <v/>
      </c>
      <c r="G3409" t="str">
        <f xml:space="preserve">
IF(A3409="","",
IFERROR(
INDEX(中間シート!$B:$CB,
MATCH(A3409&amp;B3409,中間シート!$A$1:$A$149,0),
MATCH(F3409,中間シート!$B$2:$CB$2,0)
),
"")
)</f>
        <v/>
      </c>
      <c r="H3409" t="str">
        <f t="shared" si="159"/>
        <v/>
      </c>
      <c r="I3409" t="str">
        <f t="shared" si="160"/>
        <v/>
      </c>
      <c r="J3409" t="str">
        <f xml:space="preserve">
_xlfn.SWITCH(E3409,
"良好サイン",H3409*VLOOKUP(F3409,参照用!$P$2:$Q$55,2,0),
"注意サイン",H3409*VLOOKUP(F3409,参照用!$P$2:$Q$55,2,0),
""
)</f>
        <v/>
      </c>
      <c r="K3409" s="20" t="str">
        <f t="shared" si="161"/>
        <v/>
      </c>
    </row>
    <row r="3410" spans="1:11" x14ac:dyDescent="0.2">
      <c r="A3410" s="8" t="str">
        <f>IF(INDEX(中間シート!B$1:B$149,QUOTIENT(ROW(A3410)-2, 参照用!$J$12) + 3,1)&gt;0,
INDEX(中間シート!B$1:B$149,QUOTIENT(ROW(A3410)-2, 参照用!$J$12) + 3,1),
"")</f>
        <v/>
      </c>
      <c r="B3410" s="8" t="str">
        <f>IF(INDEX(中間シート!D$1:D$149,QUOTIENT(ROW(B3410)-2, 参照用!$J$12) + 3,1)&gt;0,
INDEX(中間シート!D$1:D$149,QUOTIENT(ROW(B3410)-2, 参照用!$J$12) + 3,1),
"")</f>
        <v/>
      </c>
      <c r="C3410" s="8" t="str">
        <f>INDEX(中間シート!$A$1:$AZ$149,MATCH(A3410&amp;B3410,中間シート!$A$1:$A$149,0),MATCH(C$1,中間シート!$A$2:$AZ$2,0))</f>
        <v/>
      </c>
      <c r="D3410" s="8" t="str">
        <f>INDEX(中間シート!$A$1:$AZ$149,MATCH($A3410&amp;$B3410,中間シート!$A$1:$A$149,0),MATCH(D$1,中間シート!$A$2:$AZ$2,0))</f>
        <v/>
      </c>
      <c r="E3410" t="str">
        <f>IF(
A3410="","",
VLOOKUP(MOD(ROW(A3410)-2, 参照用!$J$12) + 1,参照用!$N$1:$P$50,2,0)
)</f>
        <v/>
      </c>
      <c r="F3410" t="str">
        <f xml:space="preserve">
IF(A3410="","",
VLOOKUP(MOD(ROW(A3410)-2, 参照用!$J$12) + 1,参照用!$N$1:$P$50,3,0)
)</f>
        <v/>
      </c>
      <c r="G3410" t="str">
        <f xml:space="preserve">
IF(A3410="","",
IFERROR(
INDEX(中間シート!$B:$CB,
MATCH(A3410&amp;B3410,中間シート!$A$1:$A$149,0),
MATCH(F3410,中間シート!$B$2:$CB$2,0)
),
"")
)</f>
        <v/>
      </c>
      <c r="H3410" t="str">
        <f t="shared" si="159"/>
        <v/>
      </c>
      <c r="I3410" t="str">
        <f t="shared" si="160"/>
        <v/>
      </c>
      <c r="J3410" t="str">
        <f xml:space="preserve">
_xlfn.SWITCH(E3410,
"良好サイン",H3410*VLOOKUP(F3410,参照用!$P$2:$Q$55,2,0),
"注意サイン",H3410*VLOOKUP(F3410,参照用!$P$2:$Q$55,2,0),
""
)</f>
        <v/>
      </c>
      <c r="K3410" s="20" t="str">
        <f t="shared" si="161"/>
        <v/>
      </c>
    </row>
    <row r="3411" spans="1:11" x14ac:dyDescent="0.2">
      <c r="A3411" s="8" t="str">
        <f>IF(INDEX(中間シート!B$1:B$149,QUOTIENT(ROW(A3411)-2, 参照用!$J$12) + 3,1)&gt;0,
INDEX(中間シート!B$1:B$149,QUOTIENT(ROW(A3411)-2, 参照用!$J$12) + 3,1),
"")</f>
        <v/>
      </c>
      <c r="B3411" s="8" t="str">
        <f>IF(INDEX(中間シート!D$1:D$149,QUOTIENT(ROW(B3411)-2, 参照用!$J$12) + 3,1)&gt;0,
INDEX(中間シート!D$1:D$149,QUOTIENT(ROW(B3411)-2, 参照用!$J$12) + 3,1),
"")</f>
        <v/>
      </c>
      <c r="C3411" s="8" t="str">
        <f>INDEX(中間シート!$A$1:$AZ$149,MATCH(A3411&amp;B3411,中間シート!$A$1:$A$149,0),MATCH(C$1,中間シート!$A$2:$AZ$2,0))</f>
        <v/>
      </c>
      <c r="D3411" s="8" t="str">
        <f>INDEX(中間シート!$A$1:$AZ$149,MATCH($A3411&amp;$B3411,中間シート!$A$1:$A$149,0),MATCH(D$1,中間シート!$A$2:$AZ$2,0))</f>
        <v/>
      </c>
      <c r="E3411" t="str">
        <f>IF(
A3411="","",
VLOOKUP(MOD(ROW(A3411)-2, 参照用!$J$12) + 1,参照用!$N$1:$P$50,2,0)
)</f>
        <v/>
      </c>
      <c r="F3411" t="str">
        <f xml:space="preserve">
IF(A3411="","",
VLOOKUP(MOD(ROW(A3411)-2, 参照用!$J$12) + 1,参照用!$N$1:$P$50,3,0)
)</f>
        <v/>
      </c>
      <c r="G3411" t="str">
        <f xml:space="preserve">
IF(A3411="","",
IFERROR(
INDEX(中間シート!$B:$CB,
MATCH(A3411&amp;B3411,中間シート!$A$1:$A$149,0),
MATCH(F3411,中間シート!$B$2:$CB$2,0)
),
"")
)</f>
        <v/>
      </c>
      <c r="H3411" t="str">
        <f t="shared" si="159"/>
        <v/>
      </c>
      <c r="I3411" t="str">
        <f t="shared" si="160"/>
        <v/>
      </c>
      <c r="J3411" t="str">
        <f xml:space="preserve">
_xlfn.SWITCH(E3411,
"良好サイン",H3411*VLOOKUP(F3411,参照用!$P$2:$Q$55,2,0),
"注意サイン",H3411*VLOOKUP(F3411,参照用!$P$2:$Q$55,2,0),
""
)</f>
        <v/>
      </c>
      <c r="K3411" s="20" t="str">
        <f t="shared" si="161"/>
        <v/>
      </c>
    </row>
    <row r="3412" spans="1:11" x14ac:dyDescent="0.2">
      <c r="A3412" s="8" t="str">
        <f>IF(INDEX(中間シート!B$1:B$149,QUOTIENT(ROW(A3412)-2, 参照用!$J$12) + 3,1)&gt;0,
INDEX(中間シート!B$1:B$149,QUOTIENT(ROW(A3412)-2, 参照用!$J$12) + 3,1),
"")</f>
        <v/>
      </c>
      <c r="B3412" s="8" t="str">
        <f>IF(INDEX(中間シート!D$1:D$149,QUOTIENT(ROW(B3412)-2, 参照用!$J$12) + 3,1)&gt;0,
INDEX(中間シート!D$1:D$149,QUOTIENT(ROW(B3412)-2, 参照用!$J$12) + 3,1),
"")</f>
        <v/>
      </c>
      <c r="C3412" s="8" t="str">
        <f>INDEX(中間シート!$A$1:$AZ$149,MATCH(A3412&amp;B3412,中間シート!$A$1:$A$149,0),MATCH(C$1,中間シート!$A$2:$AZ$2,0))</f>
        <v/>
      </c>
      <c r="D3412" s="8" t="str">
        <f>INDEX(中間シート!$A$1:$AZ$149,MATCH($A3412&amp;$B3412,中間シート!$A$1:$A$149,0),MATCH(D$1,中間シート!$A$2:$AZ$2,0))</f>
        <v/>
      </c>
      <c r="E3412" t="str">
        <f>IF(
A3412="","",
VLOOKUP(MOD(ROW(A3412)-2, 参照用!$J$12) + 1,参照用!$N$1:$P$50,2,0)
)</f>
        <v/>
      </c>
      <c r="F3412" t="str">
        <f xml:space="preserve">
IF(A3412="","",
VLOOKUP(MOD(ROW(A3412)-2, 参照用!$J$12) + 1,参照用!$N$1:$P$50,3,0)
)</f>
        <v/>
      </c>
      <c r="G3412" t="str">
        <f xml:space="preserve">
IF(A3412="","",
IFERROR(
INDEX(中間シート!$B:$CB,
MATCH(A3412&amp;B3412,中間シート!$A$1:$A$149,0),
MATCH(F3412,中間シート!$B$2:$CB$2,0)
),
"")
)</f>
        <v/>
      </c>
      <c r="H3412" t="str">
        <f t="shared" si="159"/>
        <v/>
      </c>
      <c r="I3412" t="str">
        <f t="shared" si="160"/>
        <v/>
      </c>
      <c r="J3412" t="str">
        <f xml:space="preserve">
_xlfn.SWITCH(E3412,
"良好サイン",H3412*VLOOKUP(F3412,参照用!$P$2:$Q$55,2,0),
"注意サイン",H3412*VLOOKUP(F3412,参照用!$P$2:$Q$55,2,0),
""
)</f>
        <v/>
      </c>
      <c r="K3412" s="20" t="str">
        <f t="shared" si="161"/>
        <v/>
      </c>
    </row>
    <row r="3413" spans="1:11" x14ac:dyDescent="0.2">
      <c r="A3413" s="8" t="str">
        <f>IF(INDEX(中間シート!B$1:B$149,QUOTIENT(ROW(A3413)-2, 参照用!$J$12) + 3,1)&gt;0,
INDEX(中間シート!B$1:B$149,QUOTIENT(ROW(A3413)-2, 参照用!$J$12) + 3,1),
"")</f>
        <v/>
      </c>
      <c r="B3413" s="8" t="str">
        <f>IF(INDEX(中間シート!D$1:D$149,QUOTIENT(ROW(B3413)-2, 参照用!$J$12) + 3,1)&gt;0,
INDEX(中間シート!D$1:D$149,QUOTIENT(ROW(B3413)-2, 参照用!$J$12) + 3,1),
"")</f>
        <v/>
      </c>
      <c r="C3413" s="8" t="str">
        <f>INDEX(中間シート!$A$1:$AZ$149,MATCH(A3413&amp;B3413,中間シート!$A$1:$A$149,0),MATCH(C$1,中間シート!$A$2:$AZ$2,0))</f>
        <v/>
      </c>
      <c r="D3413" s="8" t="str">
        <f>INDEX(中間シート!$A$1:$AZ$149,MATCH($A3413&amp;$B3413,中間シート!$A$1:$A$149,0),MATCH(D$1,中間シート!$A$2:$AZ$2,0))</f>
        <v/>
      </c>
      <c r="E3413" t="str">
        <f>IF(
A3413="","",
VLOOKUP(MOD(ROW(A3413)-2, 参照用!$J$12) + 1,参照用!$N$1:$P$50,2,0)
)</f>
        <v/>
      </c>
      <c r="F3413" t="str">
        <f xml:space="preserve">
IF(A3413="","",
VLOOKUP(MOD(ROW(A3413)-2, 参照用!$J$12) + 1,参照用!$N$1:$P$50,3,0)
)</f>
        <v/>
      </c>
      <c r="G3413" t="str">
        <f xml:space="preserve">
IF(A3413="","",
IFERROR(
INDEX(中間シート!$B:$CB,
MATCH(A3413&amp;B3413,中間シート!$A$1:$A$149,0),
MATCH(F3413,中間シート!$B$2:$CB$2,0)
),
"")
)</f>
        <v/>
      </c>
      <c r="H3413" t="str">
        <f t="shared" si="159"/>
        <v/>
      </c>
      <c r="I3413" t="str">
        <f t="shared" si="160"/>
        <v/>
      </c>
      <c r="J3413" t="str">
        <f xml:space="preserve">
_xlfn.SWITCH(E3413,
"良好サイン",H3413*VLOOKUP(F3413,参照用!$P$2:$Q$55,2,0),
"注意サイン",H3413*VLOOKUP(F3413,参照用!$P$2:$Q$55,2,0),
""
)</f>
        <v/>
      </c>
      <c r="K3413" s="20" t="str">
        <f t="shared" si="161"/>
        <v/>
      </c>
    </row>
    <row r="3414" spans="1:11" x14ac:dyDescent="0.2">
      <c r="A3414" s="8" t="str">
        <f>IF(INDEX(中間シート!B$1:B$149,QUOTIENT(ROW(A3414)-2, 参照用!$J$12) + 3,1)&gt;0,
INDEX(中間シート!B$1:B$149,QUOTIENT(ROW(A3414)-2, 参照用!$J$12) + 3,1),
"")</f>
        <v/>
      </c>
      <c r="B3414" s="8" t="str">
        <f>IF(INDEX(中間シート!D$1:D$149,QUOTIENT(ROW(B3414)-2, 参照用!$J$12) + 3,1)&gt;0,
INDEX(中間シート!D$1:D$149,QUOTIENT(ROW(B3414)-2, 参照用!$J$12) + 3,1),
"")</f>
        <v/>
      </c>
      <c r="C3414" s="8" t="str">
        <f>INDEX(中間シート!$A$1:$AZ$149,MATCH(A3414&amp;B3414,中間シート!$A$1:$A$149,0),MATCH(C$1,中間シート!$A$2:$AZ$2,0))</f>
        <v/>
      </c>
      <c r="D3414" s="8" t="str">
        <f>INDEX(中間シート!$A$1:$AZ$149,MATCH($A3414&amp;$B3414,中間シート!$A$1:$A$149,0),MATCH(D$1,中間シート!$A$2:$AZ$2,0))</f>
        <v/>
      </c>
      <c r="E3414" t="str">
        <f>IF(
A3414="","",
VLOOKUP(MOD(ROW(A3414)-2, 参照用!$J$12) + 1,参照用!$N$1:$P$50,2,0)
)</f>
        <v/>
      </c>
      <c r="F3414" t="str">
        <f xml:space="preserve">
IF(A3414="","",
VLOOKUP(MOD(ROW(A3414)-2, 参照用!$J$12) + 1,参照用!$N$1:$P$50,3,0)
)</f>
        <v/>
      </c>
      <c r="G3414" t="str">
        <f xml:space="preserve">
IF(A3414="","",
IFERROR(
INDEX(中間シート!$B:$CB,
MATCH(A3414&amp;B3414,中間シート!$A$1:$A$149,0),
MATCH(F3414,中間シート!$B$2:$CB$2,0)
),
"")
)</f>
        <v/>
      </c>
      <c r="H3414" t="str">
        <f t="shared" si="159"/>
        <v/>
      </c>
      <c r="I3414" t="str">
        <f t="shared" si="160"/>
        <v/>
      </c>
      <c r="J3414" t="str">
        <f xml:space="preserve">
_xlfn.SWITCH(E3414,
"良好サイン",H3414*VLOOKUP(F3414,参照用!$P$2:$Q$55,2,0),
"注意サイン",H3414*VLOOKUP(F3414,参照用!$P$2:$Q$55,2,0),
""
)</f>
        <v/>
      </c>
      <c r="K3414" s="20" t="str">
        <f t="shared" si="161"/>
        <v/>
      </c>
    </row>
    <row r="3415" spans="1:11" x14ac:dyDescent="0.2">
      <c r="A3415" s="8" t="str">
        <f>IF(INDEX(中間シート!B$1:B$149,QUOTIENT(ROW(A3415)-2, 参照用!$J$12) + 3,1)&gt;0,
INDEX(中間シート!B$1:B$149,QUOTIENT(ROW(A3415)-2, 参照用!$J$12) + 3,1),
"")</f>
        <v/>
      </c>
      <c r="B3415" s="8" t="str">
        <f>IF(INDEX(中間シート!D$1:D$149,QUOTIENT(ROW(B3415)-2, 参照用!$J$12) + 3,1)&gt;0,
INDEX(中間シート!D$1:D$149,QUOTIENT(ROW(B3415)-2, 参照用!$J$12) + 3,1),
"")</f>
        <v/>
      </c>
      <c r="C3415" s="8" t="str">
        <f>INDEX(中間シート!$A$1:$AZ$149,MATCH(A3415&amp;B3415,中間シート!$A$1:$A$149,0),MATCH(C$1,中間シート!$A$2:$AZ$2,0))</f>
        <v/>
      </c>
      <c r="D3415" s="8" t="str">
        <f>INDEX(中間シート!$A$1:$AZ$149,MATCH($A3415&amp;$B3415,中間シート!$A$1:$A$149,0),MATCH(D$1,中間シート!$A$2:$AZ$2,0))</f>
        <v/>
      </c>
      <c r="E3415" t="str">
        <f>IF(
A3415="","",
VLOOKUP(MOD(ROW(A3415)-2, 参照用!$J$12) + 1,参照用!$N$1:$P$50,2,0)
)</f>
        <v/>
      </c>
      <c r="F3415" t="str">
        <f xml:space="preserve">
IF(A3415="","",
VLOOKUP(MOD(ROW(A3415)-2, 参照用!$J$12) + 1,参照用!$N$1:$P$50,3,0)
)</f>
        <v/>
      </c>
      <c r="G3415" t="str">
        <f xml:space="preserve">
IF(A3415="","",
IFERROR(
INDEX(中間シート!$B:$CB,
MATCH(A3415&amp;B3415,中間シート!$A$1:$A$149,0),
MATCH(F3415,中間シート!$B$2:$CB$2,0)
),
"")
)</f>
        <v/>
      </c>
      <c r="H3415" t="str">
        <f t="shared" si="159"/>
        <v/>
      </c>
      <c r="I3415" t="str">
        <f t="shared" si="160"/>
        <v/>
      </c>
      <c r="J3415" t="str">
        <f xml:space="preserve">
_xlfn.SWITCH(E3415,
"良好サイン",H3415*VLOOKUP(F3415,参照用!$P$2:$Q$55,2,0),
"注意サイン",H3415*VLOOKUP(F3415,参照用!$P$2:$Q$55,2,0),
""
)</f>
        <v/>
      </c>
      <c r="K3415" s="20" t="str">
        <f t="shared" si="161"/>
        <v/>
      </c>
    </row>
    <row r="3416" spans="1:11" x14ac:dyDescent="0.2">
      <c r="A3416" s="8" t="str">
        <f>IF(INDEX(中間シート!B$1:B$149,QUOTIENT(ROW(A3416)-2, 参照用!$J$12) + 3,1)&gt;0,
INDEX(中間シート!B$1:B$149,QUOTIENT(ROW(A3416)-2, 参照用!$J$12) + 3,1),
"")</f>
        <v/>
      </c>
      <c r="B3416" s="8" t="str">
        <f>IF(INDEX(中間シート!D$1:D$149,QUOTIENT(ROW(B3416)-2, 参照用!$J$12) + 3,1)&gt;0,
INDEX(中間シート!D$1:D$149,QUOTIENT(ROW(B3416)-2, 参照用!$J$12) + 3,1),
"")</f>
        <v/>
      </c>
      <c r="C3416" s="8" t="str">
        <f>INDEX(中間シート!$A$1:$AZ$149,MATCH(A3416&amp;B3416,中間シート!$A$1:$A$149,0),MATCH(C$1,中間シート!$A$2:$AZ$2,0))</f>
        <v/>
      </c>
      <c r="D3416" s="8" t="str">
        <f>INDEX(中間シート!$A$1:$AZ$149,MATCH($A3416&amp;$B3416,中間シート!$A$1:$A$149,0),MATCH(D$1,中間シート!$A$2:$AZ$2,0))</f>
        <v/>
      </c>
      <c r="E3416" t="str">
        <f>IF(
A3416="","",
VLOOKUP(MOD(ROW(A3416)-2, 参照用!$J$12) + 1,参照用!$N$1:$P$50,2,0)
)</f>
        <v/>
      </c>
      <c r="F3416" t="str">
        <f xml:space="preserve">
IF(A3416="","",
VLOOKUP(MOD(ROW(A3416)-2, 参照用!$J$12) + 1,参照用!$N$1:$P$50,3,0)
)</f>
        <v/>
      </c>
      <c r="G3416" t="str">
        <f xml:space="preserve">
IF(A3416="","",
IFERROR(
INDEX(中間シート!$B:$CB,
MATCH(A3416&amp;B3416,中間シート!$A$1:$A$149,0),
MATCH(F3416,中間シート!$B$2:$CB$2,0)
),
"")
)</f>
        <v/>
      </c>
      <c r="H3416" t="str">
        <f t="shared" si="159"/>
        <v/>
      </c>
      <c r="I3416" t="str">
        <f t="shared" si="160"/>
        <v/>
      </c>
      <c r="J3416" t="str">
        <f xml:space="preserve">
_xlfn.SWITCH(E3416,
"良好サイン",H3416*VLOOKUP(F3416,参照用!$P$2:$Q$55,2,0),
"注意サイン",H3416*VLOOKUP(F3416,参照用!$P$2:$Q$55,2,0),
""
)</f>
        <v/>
      </c>
      <c r="K3416" s="20" t="str">
        <f t="shared" si="161"/>
        <v/>
      </c>
    </row>
    <row r="3417" spans="1:11" x14ac:dyDescent="0.2">
      <c r="A3417" s="8" t="str">
        <f>IF(INDEX(中間シート!B$1:B$149,QUOTIENT(ROW(A3417)-2, 参照用!$J$12) + 3,1)&gt;0,
INDEX(中間シート!B$1:B$149,QUOTIENT(ROW(A3417)-2, 参照用!$J$12) + 3,1),
"")</f>
        <v/>
      </c>
      <c r="B3417" s="8" t="str">
        <f>IF(INDEX(中間シート!D$1:D$149,QUOTIENT(ROW(B3417)-2, 参照用!$J$12) + 3,1)&gt;0,
INDEX(中間シート!D$1:D$149,QUOTIENT(ROW(B3417)-2, 参照用!$J$12) + 3,1),
"")</f>
        <v/>
      </c>
      <c r="C3417" s="8" t="str">
        <f>INDEX(中間シート!$A$1:$AZ$149,MATCH(A3417&amp;B3417,中間シート!$A$1:$A$149,0),MATCH(C$1,中間シート!$A$2:$AZ$2,0))</f>
        <v/>
      </c>
      <c r="D3417" s="8" t="str">
        <f>INDEX(中間シート!$A$1:$AZ$149,MATCH($A3417&amp;$B3417,中間シート!$A$1:$A$149,0),MATCH(D$1,中間シート!$A$2:$AZ$2,0))</f>
        <v/>
      </c>
      <c r="E3417" t="str">
        <f>IF(
A3417="","",
VLOOKUP(MOD(ROW(A3417)-2, 参照用!$J$12) + 1,参照用!$N$1:$P$50,2,0)
)</f>
        <v/>
      </c>
      <c r="F3417" t="str">
        <f xml:space="preserve">
IF(A3417="","",
VLOOKUP(MOD(ROW(A3417)-2, 参照用!$J$12) + 1,参照用!$N$1:$P$50,3,0)
)</f>
        <v/>
      </c>
      <c r="G3417" t="str">
        <f xml:space="preserve">
IF(A3417="","",
IFERROR(
INDEX(中間シート!$B:$CB,
MATCH(A3417&amp;B3417,中間シート!$A$1:$A$149,0),
MATCH(F3417,中間シート!$B$2:$CB$2,0)
),
"")
)</f>
        <v/>
      </c>
      <c r="H3417" t="str">
        <f t="shared" si="159"/>
        <v/>
      </c>
      <c r="I3417" t="str">
        <f t="shared" si="160"/>
        <v/>
      </c>
      <c r="J3417" t="str">
        <f xml:space="preserve">
_xlfn.SWITCH(E3417,
"良好サイン",H3417*VLOOKUP(F3417,参照用!$P$2:$Q$55,2,0),
"注意サイン",H3417*VLOOKUP(F3417,参照用!$P$2:$Q$55,2,0),
""
)</f>
        <v/>
      </c>
      <c r="K3417" s="20" t="str">
        <f t="shared" si="161"/>
        <v/>
      </c>
    </row>
    <row r="3418" spans="1:11" x14ac:dyDescent="0.2">
      <c r="A3418" s="8" t="str">
        <f>IF(INDEX(中間シート!B$1:B$149,QUOTIENT(ROW(A3418)-2, 参照用!$J$12) + 3,1)&gt;0,
INDEX(中間シート!B$1:B$149,QUOTIENT(ROW(A3418)-2, 参照用!$J$12) + 3,1),
"")</f>
        <v/>
      </c>
      <c r="B3418" s="8" t="str">
        <f>IF(INDEX(中間シート!D$1:D$149,QUOTIENT(ROW(B3418)-2, 参照用!$J$12) + 3,1)&gt;0,
INDEX(中間シート!D$1:D$149,QUOTIENT(ROW(B3418)-2, 参照用!$J$12) + 3,1),
"")</f>
        <v/>
      </c>
      <c r="C3418" s="8" t="str">
        <f>INDEX(中間シート!$A$1:$AZ$149,MATCH(A3418&amp;B3418,中間シート!$A$1:$A$149,0),MATCH(C$1,中間シート!$A$2:$AZ$2,0))</f>
        <v/>
      </c>
      <c r="D3418" s="8" t="str">
        <f>INDEX(中間シート!$A$1:$AZ$149,MATCH($A3418&amp;$B3418,中間シート!$A$1:$A$149,0),MATCH(D$1,中間シート!$A$2:$AZ$2,0))</f>
        <v/>
      </c>
      <c r="E3418" t="str">
        <f>IF(
A3418="","",
VLOOKUP(MOD(ROW(A3418)-2, 参照用!$J$12) + 1,参照用!$N$1:$P$50,2,0)
)</f>
        <v/>
      </c>
      <c r="F3418" t="str">
        <f xml:space="preserve">
IF(A3418="","",
VLOOKUP(MOD(ROW(A3418)-2, 参照用!$J$12) + 1,参照用!$N$1:$P$50,3,0)
)</f>
        <v/>
      </c>
      <c r="G3418" t="str">
        <f xml:space="preserve">
IF(A3418="","",
IFERROR(
INDEX(中間シート!$B:$CB,
MATCH(A3418&amp;B3418,中間シート!$A$1:$A$149,0),
MATCH(F3418,中間シート!$B$2:$CB$2,0)
),
"")
)</f>
        <v/>
      </c>
      <c r="H3418" t="str">
        <f t="shared" si="159"/>
        <v/>
      </c>
      <c r="I3418" t="str">
        <f t="shared" si="160"/>
        <v/>
      </c>
      <c r="J3418" t="str">
        <f xml:space="preserve">
_xlfn.SWITCH(E3418,
"良好サイン",H3418*VLOOKUP(F3418,参照用!$P$2:$Q$55,2,0),
"注意サイン",H3418*VLOOKUP(F3418,参照用!$P$2:$Q$55,2,0),
""
)</f>
        <v/>
      </c>
      <c r="K3418" s="20" t="str">
        <f t="shared" si="161"/>
        <v/>
      </c>
    </row>
    <row r="3419" spans="1:11" x14ac:dyDescent="0.2">
      <c r="A3419" s="8" t="str">
        <f>IF(INDEX(中間シート!B$1:B$149,QUOTIENT(ROW(A3419)-2, 参照用!$J$12) + 3,1)&gt;0,
INDEX(中間シート!B$1:B$149,QUOTIENT(ROW(A3419)-2, 参照用!$J$12) + 3,1),
"")</f>
        <v/>
      </c>
      <c r="B3419" s="8" t="str">
        <f>IF(INDEX(中間シート!D$1:D$149,QUOTIENT(ROW(B3419)-2, 参照用!$J$12) + 3,1)&gt;0,
INDEX(中間シート!D$1:D$149,QUOTIENT(ROW(B3419)-2, 参照用!$J$12) + 3,1),
"")</f>
        <v/>
      </c>
      <c r="C3419" s="8" t="str">
        <f>INDEX(中間シート!$A$1:$AZ$149,MATCH(A3419&amp;B3419,中間シート!$A$1:$A$149,0),MATCH(C$1,中間シート!$A$2:$AZ$2,0))</f>
        <v/>
      </c>
      <c r="D3419" s="8" t="str">
        <f>INDEX(中間シート!$A$1:$AZ$149,MATCH($A3419&amp;$B3419,中間シート!$A$1:$A$149,0),MATCH(D$1,中間シート!$A$2:$AZ$2,0))</f>
        <v/>
      </c>
      <c r="E3419" t="str">
        <f>IF(
A3419="","",
VLOOKUP(MOD(ROW(A3419)-2, 参照用!$J$12) + 1,参照用!$N$1:$P$50,2,0)
)</f>
        <v/>
      </c>
      <c r="F3419" t="str">
        <f xml:space="preserve">
IF(A3419="","",
VLOOKUP(MOD(ROW(A3419)-2, 参照用!$J$12) + 1,参照用!$N$1:$P$50,3,0)
)</f>
        <v/>
      </c>
      <c r="G3419" t="str">
        <f xml:space="preserve">
IF(A3419="","",
IFERROR(
INDEX(中間シート!$B:$CB,
MATCH(A3419&amp;B3419,中間シート!$A$1:$A$149,0),
MATCH(F3419,中間シート!$B$2:$CB$2,0)
),
"")
)</f>
        <v/>
      </c>
      <c r="H3419" t="str">
        <f t="shared" si="159"/>
        <v/>
      </c>
      <c r="I3419" t="str">
        <f t="shared" si="160"/>
        <v/>
      </c>
      <c r="J3419" t="str">
        <f xml:space="preserve">
_xlfn.SWITCH(E3419,
"良好サイン",H3419*VLOOKUP(F3419,参照用!$P$2:$Q$55,2,0),
"注意サイン",H3419*VLOOKUP(F3419,参照用!$P$2:$Q$55,2,0),
""
)</f>
        <v/>
      </c>
      <c r="K3419" s="20" t="str">
        <f t="shared" si="161"/>
        <v/>
      </c>
    </row>
    <row r="3420" spans="1:11" x14ac:dyDescent="0.2">
      <c r="A3420" s="8" t="str">
        <f>IF(INDEX(中間シート!B$1:B$149,QUOTIENT(ROW(A3420)-2, 参照用!$J$12) + 3,1)&gt;0,
INDEX(中間シート!B$1:B$149,QUOTIENT(ROW(A3420)-2, 参照用!$J$12) + 3,1),
"")</f>
        <v/>
      </c>
      <c r="B3420" s="8" t="str">
        <f>IF(INDEX(中間シート!D$1:D$149,QUOTIENT(ROW(B3420)-2, 参照用!$J$12) + 3,1)&gt;0,
INDEX(中間シート!D$1:D$149,QUOTIENT(ROW(B3420)-2, 参照用!$J$12) + 3,1),
"")</f>
        <v/>
      </c>
      <c r="C3420" s="8" t="str">
        <f>INDEX(中間シート!$A$1:$AZ$149,MATCH(A3420&amp;B3420,中間シート!$A$1:$A$149,0),MATCH(C$1,中間シート!$A$2:$AZ$2,0))</f>
        <v/>
      </c>
      <c r="D3420" s="8" t="str">
        <f>INDEX(中間シート!$A$1:$AZ$149,MATCH($A3420&amp;$B3420,中間シート!$A$1:$A$149,0),MATCH(D$1,中間シート!$A$2:$AZ$2,0))</f>
        <v/>
      </c>
      <c r="E3420" t="str">
        <f>IF(
A3420="","",
VLOOKUP(MOD(ROW(A3420)-2, 参照用!$J$12) + 1,参照用!$N$1:$P$50,2,0)
)</f>
        <v/>
      </c>
      <c r="F3420" t="str">
        <f xml:space="preserve">
IF(A3420="","",
VLOOKUP(MOD(ROW(A3420)-2, 参照用!$J$12) + 1,参照用!$N$1:$P$50,3,0)
)</f>
        <v/>
      </c>
      <c r="G3420" t="str">
        <f xml:space="preserve">
IF(A3420="","",
IFERROR(
INDEX(中間シート!$B:$CB,
MATCH(A3420&amp;B3420,中間シート!$A$1:$A$149,0),
MATCH(F3420,中間シート!$B$2:$CB$2,0)
),
"")
)</f>
        <v/>
      </c>
      <c r="H3420" t="str">
        <f t="shared" si="159"/>
        <v/>
      </c>
      <c r="I3420" t="str">
        <f t="shared" si="160"/>
        <v/>
      </c>
      <c r="J3420" t="str">
        <f xml:space="preserve">
_xlfn.SWITCH(E3420,
"良好サイン",H3420*VLOOKUP(F3420,参照用!$P$2:$Q$55,2,0),
"注意サイン",H3420*VLOOKUP(F3420,参照用!$P$2:$Q$55,2,0),
""
)</f>
        <v/>
      </c>
      <c r="K3420" s="20" t="str">
        <f t="shared" si="161"/>
        <v/>
      </c>
    </row>
    <row r="3421" spans="1:11" x14ac:dyDescent="0.2">
      <c r="A3421" s="8" t="str">
        <f>IF(INDEX(中間シート!B$1:B$149,QUOTIENT(ROW(A3421)-2, 参照用!$J$12) + 3,1)&gt;0,
INDEX(中間シート!B$1:B$149,QUOTIENT(ROW(A3421)-2, 参照用!$J$12) + 3,1),
"")</f>
        <v/>
      </c>
      <c r="B3421" s="8" t="str">
        <f>IF(INDEX(中間シート!D$1:D$149,QUOTIENT(ROW(B3421)-2, 参照用!$J$12) + 3,1)&gt;0,
INDEX(中間シート!D$1:D$149,QUOTIENT(ROW(B3421)-2, 参照用!$J$12) + 3,1),
"")</f>
        <v/>
      </c>
      <c r="C3421" s="8" t="str">
        <f>INDEX(中間シート!$A$1:$AZ$149,MATCH(A3421&amp;B3421,中間シート!$A$1:$A$149,0),MATCH(C$1,中間シート!$A$2:$AZ$2,0))</f>
        <v/>
      </c>
      <c r="D3421" s="8" t="str">
        <f>INDEX(中間シート!$A$1:$AZ$149,MATCH($A3421&amp;$B3421,中間シート!$A$1:$A$149,0),MATCH(D$1,中間シート!$A$2:$AZ$2,0))</f>
        <v/>
      </c>
      <c r="E3421" t="str">
        <f>IF(
A3421="","",
VLOOKUP(MOD(ROW(A3421)-2, 参照用!$J$12) + 1,参照用!$N$1:$P$50,2,0)
)</f>
        <v/>
      </c>
      <c r="F3421" t="str">
        <f xml:space="preserve">
IF(A3421="","",
VLOOKUP(MOD(ROW(A3421)-2, 参照用!$J$12) + 1,参照用!$N$1:$P$50,3,0)
)</f>
        <v/>
      </c>
      <c r="G3421" t="str">
        <f xml:space="preserve">
IF(A3421="","",
IFERROR(
INDEX(中間シート!$B:$CB,
MATCH(A3421&amp;B3421,中間シート!$A$1:$A$149,0),
MATCH(F3421,中間シート!$B$2:$CB$2,0)
),
"")
)</f>
        <v/>
      </c>
      <c r="H3421" t="str">
        <f t="shared" si="159"/>
        <v/>
      </c>
      <c r="I3421" t="str">
        <f t="shared" si="160"/>
        <v/>
      </c>
      <c r="J3421" t="str">
        <f xml:space="preserve">
_xlfn.SWITCH(E3421,
"良好サイン",H3421*VLOOKUP(F3421,参照用!$P$2:$Q$55,2,0),
"注意サイン",H3421*VLOOKUP(F3421,参照用!$P$2:$Q$55,2,0),
""
)</f>
        <v/>
      </c>
      <c r="K3421" s="20" t="str">
        <f t="shared" si="161"/>
        <v/>
      </c>
    </row>
    <row r="3422" spans="1:11" x14ac:dyDescent="0.2">
      <c r="A3422" s="8" t="str">
        <f>IF(INDEX(中間シート!B$1:B$149,QUOTIENT(ROW(A3422)-2, 参照用!$J$12) + 3,1)&gt;0,
INDEX(中間シート!B$1:B$149,QUOTIENT(ROW(A3422)-2, 参照用!$J$12) + 3,1),
"")</f>
        <v/>
      </c>
      <c r="B3422" s="8" t="str">
        <f>IF(INDEX(中間シート!D$1:D$149,QUOTIENT(ROW(B3422)-2, 参照用!$J$12) + 3,1)&gt;0,
INDEX(中間シート!D$1:D$149,QUOTIENT(ROW(B3422)-2, 参照用!$J$12) + 3,1),
"")</f>
        <v/>
      </c>
      <c r="C3422" s="8" t="str">
        <f>INDEX(中間シート!$A$1:$AZ$149,MATCH(A3422&amp;B3422,中間シート!$A$1:$A$149,0),MATCH(C$1,中間シート!$A$2:$AZ$2,0))</f>
        <v/>
      </c>
      <c r="D3422" s="8" t="str">
        <f>INDEX(中間シート!$A$1:$AZ$149,MATCH($A3422&amp;$B3422,中間シート!$A$1:$A$149,0),MATCH(D$1,中間シート!$A$2:$AZ$2,0))</f>
        <v/>
      </c>
      <c r="E3422" t="str">
        <f>IF(
A3422="","",
VLOOKUP(MOD(ROW(A3422)-2, 参照用!$J$12) + 1,参照用!$N$1:$P$50,2,0)
)</f>
        <v/>
      </c>
      <c r="F3422" t="str">
        <f xml:space="preserve">
IF(A3422="","",
VLOOKUP(MOD(ROW(A3422)-2, 参照用!$J$12) + 1,参照用!$N$1:$P$50,3,0)
)</f>
        <v/>
      </c>
      <c r="G3422" t="str">
        <f xml:space="preserve">
IF(A3422="","",
IFERROR(
INDEX(中間シート!$B:$CB,
MATCH(A3422&amp;B3422,中間シート!$A$1:$A$149,0),
MATCH(F3422,中間シート!$B$2:$CB$2,0)
),
"")
)</f>
        <v/>
      </c>
      <c r="H3422" t="str">
        <f t="shared" si="159"/>
        <v/>
      </c>
      <c r="I3422" t="str">
        <f t="shared" si="160"/>
        <v/>
      </c>
      <c r="J3422" t="str">
        <f xml:space="preserve">
_xlfn.SWITCH(E3422,
"良好サイン",H3422*VLOOKUP(F3422,参照用!$P$2:$Q$55,2,0),
"注意サイン",H3422*VLOOKUP(F3422,参照用!$P$2:$Q$55,2,0),
""
)</f>
        <v/>
      </c>
      <c r="K3422" s="20" t="str">
        <f t="shared" si="161"/>
        <v/>
      </c>
    </row>
    <row r="3423" spans="1:11" x14ac:dyDescent="0.2">
      <c r="A3423" s="8" t="str">
        <f>IF(INDEX(中間シート!B$1:B$149,QUOTIENT(ROW(A3423)-2, 参照用!$J$12) + 3,1)&gt;0,
INDEX(中間シート!B$1:B$149,QUOTIENT(ROW(A3423)-2, 参照用!$J$12) + 3,1),
"")</f>
        <v/>
      </c>
      <c r="B3423" s="8" t="str">
        <f>IF(INDEX(中間シート!D$1:D$149,QUOTIENT(ROW(B3423)-2, 参照用!$J$12) + 3,1)&gt;0,
INDEX(中間シート!D$1:D$149,QUOTIENT(ROW(B3423)-2, 参照用!$J$12) + 3,1),
"")</f>
        <v/>
      </c>
      <c r="C3423" s="8" t="str">
        <f>INDEX(中間シート!$A$1:$AZ$149,MATCH(A3423&amp;B3423,中間シート!$A$1:$A$149,0),MATCH(C$1,中間シート!$A$2:$AZ$2,0))</f>
        <v/>
      </c>
      <c r="D3423" s="8" t="str">
        <f>INDEX(中間シート!$A$1:$AZ$149,MATCH($A3423&amp;$B3423,中間シート!$A$1:$A$149,0),MATCH(D$1,中間シート!$A$2:$AZ$2,0))</f>
        <v/>
      </c>
      <c r="E3423" t="str">
        <f>IF(
A3423="","",
VLOOKUP(MOD(ROW(A3423)-2, 参照用!$J$12) + 1,参照用!$N$1:$P$50,2,0)
)</f>
        <v/>
      </c>
      <c r="F3423" t="str">
        <f xml:space="preserve">
IF(A3423="","",
VLOOKUP(MOD(ROW(A3423)-2, 参照用!$J$12) + 1,参照用!$N$1:$P$50,3,0)
)</f>
        <v/>
      </c>
      <c r="G3423" t="str">
        <f xml:space="preserve">
IF(A3423="","",
IFERROR(
INDEX(中間シート!$B:$CB,
MATCH(A3423&amp;B3423,中間シート!$A$1:$A$149,0),
MATCH(F3423,中間シート!$B$2:$CB$2,0)
),
"")
)</f>
        <v/>
      </c>
      <c r="H3423" t="str">
        <f t="shared" si="159"/>
        <v/>
      </c>
      <c r="I3423" t="str">
        <f t="shared" si="160"/>
        <v/>
      </c>
      <c r="J3423" t="str">
        <f xml:space="preserve">
_xlfn.SWITCH(E3423,
"良好サイン",H3423*VLOOKUP(F3423,参照用!$P$2:$Q$55,2,0),
"注意サイン",H3423*VLOOKUP(F3423,参照用!$P$2:$Q$55,2,0),
""
)</f>
        <v/>
      </c>
      <c r="K3423" s="20" t="str">
        <f t="shared" si="161"/>
        <v/>
      </c>
    </row>
    <row r="3424" spans="1:11" x14ac:dyDescent="0.2">
      <c r="A3424" s="8" t="str">
        <f>IF(INDEX(中間シート!B$1:B$149,QUOTIENT(ROW(A3424)-2, 参照用!$J$12) + 3,1)&gt;0,
INDEX(中間シート!B$1:B$149,QUOTIENT(ROW(A3424)-2, 参照用!$J$12) + 3,1),
"")</f>
        <v/>
      </c>
      <c r="B3424" s="8" t="str">
        <f>IF(INDEX(中間シート!D$1:D$149,QUOTIENT(ROW(B3424)-2, 参照用!$J$12) + 3,1)&gt;0,
INDEX(中間シート!D$1:D$149,QUOTIENT(ROW(B3424)-2, 参照用!$J$12) + 3,1),
"")</f>
        <v/>
      </c>
      <c r="C3424" s="8" t="str">
        <f>INDEX(中間シート!$A$1:$AZ$149,MATCH(A3424&amp;B3424,中間シート!$A$1:$A$149,0),MATCH(C$1,中間シート!$A$2:$AZ$2,0))</f>
        <v/>
      </c>
      <c r="D3424" s="8" t="str">
        <f>INDEX(中間シート!$A$1:$AZ$149,MATCH($A3424&amp;$B3424,中間シート!$A$1:$A$149,0),MATCH(D$1,中間シート!$A$2:$AZ$2,0))</f>
        <v/>
      </c>
      <c r="E3424" t="str">
        <f>IF(
A3424="","",
VLOOKUP(MOD(ROW(A3424)-2, 参照用!$J$12) + 1,参照用!$N$1:$P$50,2,0)
)</f>
        <v/>
      </c>
      <c r="F3424" t="str">
        <f xml:space="preserve">
IF(A3424="","",
VLOOKUP(MOD(ROW(A3424)-2, 参照用!$J$12) + 1,参照用!$N$1:$P$50,3,0)
)</f>
        <v/>
      </c>
      <c r="G3424" t="str">
        <f xml:space="preserve">
IF(A3424="","",
IFERROR(
INDEX(中間シート!$B:$CB,
MATCH(A3424&amp;B3424,中間シート!$A$1:$A$149,0),
MATCH(F3424,中間シート!$B$2:$CB$2,0)
),
"")
)</f>
        <v/>
      </c>
      <c r="H3424" t="str">
        <f t="shared" si="159"/>
        <v/>
      </c>
      <c r="I3424" t="str">
        <f t="shared" si="160"/>
        <v/>
      </c>
      <c r="J3424" t="str">
        <f xml:space="preserve">
_xlfn.SWITCH(E3424,
"良好サイン",H3424*VLOOKUP(F3424,参照用!$P$2:$Q$55,2,0),
"注意サイン",H3424*VLOOKUP(F3424,参照用!$P$2:$Q$55,2,0),
""
)</f>
        <v/>
      </c>
      <c r="K3424" s="20" t="str">
        <f t="shared" si="161"/>
        <v/>
      </c>
    </row>
    <row r="3425" spans="1:11" x14ac:dyDescent="0.2">
      <c r="A3425" s="8" t="str">
        <f>IF(INDEX(中間シート!B$1:B$149,QUOTIENT(ROW(A3425)-2, 参照用!$J$12) + 3,1)&gt;0,
INDEX(中間シート!B$1:B$149,QUOTIENT(ROW(A3425)-2, 参照用!$J$12) + 3,1),
"")</f>
        <v/>
      </c>
      <c r="B3425" s="8" t="str">
        <f>IF(INDEX(中間シート!D$1:D$149,QUOTIENT(ROW(B3425)-2, 参照用!$J$12) + 3,1)&gt;0,
INDEX(中間シート!D$1:D$149,QUOTIENT(ROW(B3425)-2, 参照用!$J$12) + 3,1),
"")</f>
        <v/>
      </c>
      <c r="C3425" s="8" t="str">
        <f>INDEX(中間シート!$A$1:$AZ$149,MATCH(A3425&amp;B3425,中間シート!$A$1:$A$149,0),MATCH(C$1,中間シート!$A$2:$AZ$2,0))</f>
        <v/>
      </c>
      <c r="D3425" s="8" t="str">
        <f>INDEX(中間シート!$A$1:$AZ$149,MATCH($A3425&amp;$B3425,中間シート!$A$1:$A$149,0),MATCH(D$1,中間シート!$A$2:$AZ$2,0))</f>
        <v/>
      </c>
      <c r="E3425" t="str">
        <f>IF(
A3425="","",
VLOOKUP(MOD(ROW(A3425)-2, 参照用!$J$12) + 1,参照用!$N$1:$P$50,2,0)
)</f>
        <v/>
      </c>
      <c r="F3425" t="str">
        <f xml:space="preserve">
IF(A3425="","",
VLOOKUP(MOD(ROW(A3425)-2, 参照用!$J$12) + 1,参照用!$N$1:$P$50,3,0)
)</f>
        <v/>
      </c>
      <c r="G3425" t="str">
        <f xml:space="preserve">
IF(A3425="","",
IFERROR(
INDEX(中間シート!$B:$CB,
MATCH(A3425&amp;B3425,中間シート!$A$1:$A$149,0),
MATCH(F3425,中間シート!$B$2:$CB$2,0)
),
"")
)</f>
        <v/>
      </c>
      <c r="H3425" t="str">
        <f t="shared" si="159"/>
        <v/>
      </c>
      <c r="I3425" t="str">
        <f t="shared" si="160"/>
        <v/>
      </c>
      <c r="J3425" t="str">
        <f xml:space="preserve">
_xlfn.SWITCH(E3425,
"良好サイン",H3425*VLOOKUP(F3425,参照用!$P$2:$Q$55,2,0),
"注意サイン",H3425*VLOOKUP(F3425,参照用!$P$2:$Q$55,2,0),
""
)</f>
        <v/>
      </c>
      <c r="K3425" s="20" t="str">
        <f t="shared" si="161"/>
        <v/>
      </c>
    </row>
    <row r="3426" spans="1:11" x14ac:dyDescent="0.2">
      <c r="A3426" s="8" t="str">
        <f>IF(INDEX(中間シート!B$1:B$149,QUOTIENT(ROW(A3426)-2, 参照用!$J$12) + 3,1)&gt;0,
INDEX(中間シート!B$1:B$149,QUOTIENT(ROW(A3426)-2, 参照用!$J$12) + 3,1),
"")</f>
        <v/>
      </c>
      <c r="B3426" s="8" t="str">
        <f>IF(INDEX(中間シート!D$1:D$149,QUOTIENT(ROW(B3426)-2, 参照用!$J$12) + 3,1)&gt;0,
INDEX(中間シート!D$1:D$149,QUOTIENT(ROW(B3426)-2, 参照用!$J$12) + 3,1),
"")</f>
        <v/>
      </c>
      <c r="C3426" s="8" t="str">
        <f>INDEX(中間シート!$A$1:$AZ$149,MATCH(A3426&amp;B3426,中間シート!$A$1:$A$149,0),MATCH(C$1,中間シート!$A$2:$AZ$2,0))</f>
        <v/>
      </c>
      <c r="D3426" s="8" t="str">
        <f>INDEX(中間シート!$A$1:$AZ$149,MATCH($A3426&amp;$B3426,中間シート!$A$1:$A$149,0),MATCH(D$1,中間シート!$A$2:$AZ$2,0))</f>
        <v/>
      </c>
      <c r="E3426" t="str">
        <f>IF(
A3426="","",
VLOOKUP(MOD(ROW(A3426)-2, 参照用!$J$12) + 1,参照用!$N$1:$P$50,2,0)
)</f>
        <v/>
      </c>
      <c r="F3426" t="str">
        <f xml:space="preserve">
IF(A3426="","",
VLOOKUP(MOD(ROW(A3426)-2, 参照用!$J$12) + 1,参照用!$N$1:$P$50,3,0)
)</f>
        <v/>
      </c>
      <c r="G3426" t="str">
        <f xml:space="preserve">
IF(A3426="","",
IFERROR(
INDEX(中間シート!$B:$CB,
MATCH(A3426&amp;B3426,中間シート!$A$1:$A$149,0),
MATCH(F3426,中間シート!$B$2:$CB$2,0)
),
"")
)</f>
        <v/>
      </c>
      <c r="H3426" t="str">
        <f t="shared" si="159"/>
        <v/>
      </c>
      <c r="I3426" t="str">
        <f t="shared" si="160"/>
        <v/>
      </c>
      <c r="J3426" t="str">
        <f xml:space="preserve">
_xlfn.SWITCH(E3426,
"良好サイン",H3426*VLOOKUP(F3426,参照用!$P$2:$Q$55,2,0),
"注意サイン",H3426*VLOOKUP(F3426,参照用!$P$2:$Q$55,2,0),
""
)</f>
        <v/>
      </c>
      <c r="K3426" s="20" t="str">
        <f t="shared" si="161"/>
        <v/>
      </c>
    </row>
    <row r="3427" spans="1:11" x14ac:dyDescent="0.2">
      <c r="A3427" s="8" t="str">
        <f>IF(INDEX(中間シート!B$1:B$149,QUOTIENT(ROW(A3427)-2, 参照用!$J$12) + 3,1)&gt;0,
INDEX(中間シート!B$1:B$149,QUOTIENT(ROW(A3427)-2, 参照用!$J$12) + 3,1),
"")</f>
        <v/>
      </c>
      <c r="B3427" s="8" t="str">
        <f>IF(INDEX(中間シート!D$1:D$149,QUOTIENT(ROW(B3427)-2, 参照用!$J$12) + 3,1)&gt;0,
INDEX(中間シート!D$1:D$149,QUOTIENT(ROW(B3427)-2, 参照用!$J$12) + 3,1),
"")</f>
        <v/>
      </c>
      <c r="C3427" s="8" t="str">
        <f>INDEX(中間シート!$A$1:$AZ$149,MATCH(A3427&amp;B3427,中間シート!$A$1:$A$149,0),MATCH(C$1,中間シート!$A$2:$AZ$2,0))</f>
        <v/>
      </c>
      <c r="D3427" s="8" t="str">
        <f>INDEX(中間シート!$A$1:$AZ$149,MATCH($A3427&amp;$B3427,中間シート!$A$1:$A$149,0),MATCH(D$1,中間シート!$A$2:$AZ$2,0))</f>
        <v/>
      </c>
      <c r="E3427" t="str">
        <f>IF(
A3427="","",
VLOOKUP(MOD(ROW(A3427)-2, 参照用!$J$12) + 1,参照用!$N$1:$P$50,2,0)
)</f>
        <v/>
      </c>
      <c r="F3427" t="str">
        <f xml:space="preserve">
IF(A3427="","",
VLOOKUP(MOD(ROW(A3427)-2, 参照用!$J$12) + 1,参照用!$N$1:$P$50,3,0)
)</f>
        <v/>
      </c>
      <c r="G3427" t="str">
        <f xml:space="preserve">
IF(A3427="","",
IFERROR(
INDEX(中間シート!$B:$CB,
MATCH(A3427&amp;B3427,中間シート!$A$1:$A$149,0),
MATCH(F3427,中間シート!$B$2:$CB$2,0)
),
"")
)</f>
        <v/>
      </c>
      <c r="H3427" t="str">
        <f t="shared" si="159"/>
        <v/>
      </c>
      <c r="I3427" t="str">
        <f t="shared" si="160"/>
        <v/>
      </c>
      <c r="J3427" t="str">
        <f xml:space="preserve">
_xlfn.SWITCH(E3427,
"良好サイン",H3427*VLOOKUP(F3427,参照用!$P$2:$Q$55,2,0),
"注意サイン",H3427*VLOOKUP(F3427,参照用!$P$2:$Q$55,2,0),
""
)</f>
        <v/>
      </c>
      <c r="K3427" s="20" t="str">
        <f t="shared" si="161"/>
        <v/>
      </c>
    </row>
    <row r="3428" spans="1:11" x14ac:dyDescent="0.2">
      <c r="A3428" s="8" t="str">
        <f>IF(INDEX(中間シート!B$1:B$149,QUOTIENT(ROW(A3428)-2, 参照用!$J$12) + 3,1)&gt;0,
INDEX(中間シート!B$1:B$149,QUOTIENT(ROW(A3428)-2, 参照用!$J$12) + 3,1),
"")</f>
        <v/>
      </c>
      <c r="B3428" s="8" t="str">
        <f>IF(INDEX(中間シート!D$1:D$149,QUOTIENT(ROW(B3428)-2, 参照用!$J$12) + 3,1)&gt;0,
INDEX(中間シート!D$1:D$149,QUOTIENT(ROW(B3428)-2, 参照用!$J$12) + 3,1),
"")</f>
        <v/>
      </c>
      <c r="C3428" s="8" t="str">
        <f>INDEX(中間シート!$A$1:$AZ$149,MATCH(A3428&amp;B3428,中間シート!$A$1:$A$149,0),MATCH(C$1,中間シート!$A$2:$AZ$2,0))</f>
        <v/>
      </c>
      <c r="D3428" s="8" t="str">
        <f>INDEX(中間シート!$A$1:$AZ$149,MATCH($A3428&amp;$B3428,中間シート!$A$1:$A$149,0),MATCH(D$1,中間シート!$A$2:$AZ$2,0))</f>
        <v/>
      </c>
      <c r="E3428" t="str">
        <f>IF(
A3428="","",
VLOOKUP(MOD(ROW(A3428)-2, 参照用!$J$12) + 1,参照用!$N$1:$P$50,2,0)
)</f>
        <v/>
      </c>
      <c r="F3428" t="str">
        <f xml:space="preserve">
IF(A3428="","",
VLOOKUP(MOD(ROW(A3428)-2, 参照用!$J$12) + 1,参照用!$N$1:$P$50,3,0)
)</f>
        <v/>
      </c>
      <c r="G3428" t="str">
        <f xml:space="preserve">
IF(A3428="","",
IFERROR(
INDEX(中間シート!$B:$CB,
MATCH(A3428&amp;B3428,中間シート!$A$1:$A$149,0),
MATCH(F3428,中間シート!$B$2:$CB$2,0)
),
"")
)</f>
        <v/>
      </c>
      <c r="H3428" t="str">
        <f t="shared" si="159"/>
        <v/>
      </c>
      <c r="I3428" t="str">
        <f t="shared" si="160"/>
        <v/>
      </c>
      <c r="J3428" t="str">
        <f xml:space="preserve">
_xlfn.SWITCH(E3428,
"良好サイン",H3428*VLOOKUP(F3428,参照用!$P$2:$Q$55,2,0),
"注意サイン",H3428*VLOOKUP(F3428,参照用!$P$2:$Q$55,2,0),
""
)</f>
        <v/>
      </c>
      <c r="K3428" s="20" t="str">
        <f t="shared" si="161"/>
        <v/>
      </c>
    </row>
    <row r="3429" spans="1:11" x14ac:dyDescent="0.2">
      <c r="A3429" s="8" t="str">
        <f>IF(INDEX(中間シート!B$1:B$149,QUOTIENT(ROW(A3429)-2, 参照用!$J$12) + 3,1)&gt;0,
INDEX(中間シート!B$1:B$149,QUOTIENT(ROW(A3429)-2, 参照用!$J$12) + 3,1),
"")</f>
        <v/>
      </c>
      <c r="B3429" s="8" t="str">
        <f>IF(INDEX(中間シート!D$1:D$149,QUOTIENT(ROW(B3429)-2, 参照用!$J$12) + 3,1)&gt;0,
INDEX(中間シート!D$1:D$149,QUOTIENT(ROW(B3429)-2, 参照用!$J$12) + 3,1),
"")</f>
        <v/>
      </c>
      <c r="C3429" s="8" t="str">
        <f>INDEX(中間シート!$A$1:$AZ$149,MATCH(A3429&amp;B3429,中間シート!$A$1:$A$149,0),MATCH(C$1,中間シート!$A$2:$AZ$2,0))</f>
        <v/>
      </c>
      <c r="D3429" s="8" t="str">
        <f>INDEX(中間シート!$A$1:$AZ$149,MATCH($A3429&amp;$B3429,中間シート!$A$1:$A$149,0),MATCH(D$1,中間シート!$A$2:$AZ$2,0))</f>
        <v/>
      </c>
      <c r="E3429" t="str">
        <f>IF(
A3429="","",
VLOOKUP(MOD(ROW(A3429)-2, 参照用!$J$12) + 1,参照用!$N$1:$P$50,2,0)
)</f>
        <v/>
      </c>
      <c r="F3429" t="str">
        <f xml:space="preserve">
IF(A3429="","",
VLOOKUP(MOD(ROW(A3429)-2, 参照用!$J$12) + 1,参照用!$N$1:$P$50,3,0)
)</f>
        <v/>
      </c>
      <c r="G3429" t="str">
        <f xml:space="preserve">
IF(A3429="","",
IFERROR(
INDEX(中間シート!$B:$CB,
MATCH(A3429&amp;B3429,中間シート!$A$1:$A$149,0),
MATCH(F3429,中間シート!$B$2:$CB$2,0)
),
"")
)</f>
        <v/>
      </c>
      <c r="H3429" t="str">
        <f t="shared" si="159"/>
        <v/>
      </c>
      <c r="I3429" t="str">
        <f t="shared" si="160"/>
        <v/>
      </c>
      <c r="J3429" t="str">
        <f xml:space="preserve">
_xlfn.SWITCH(E3429,
"良好サイン",H3429*VLOOKUP(F3429,参照用!$P$2:$Q$55,2,0),
"注意サイン",H3429*VLOOKUP(F3429,参照用!$P$2:$Q$55,2,0),
""
)</f>
        <v/>
      </c>
      <c r="K3429" s="20" t="str">
        <f t="shared" si="161"/>
        <v/>
      </c>
    </row>
    <row r="3430" spans="1:11" x14ac:dyDescent="0.2">
      <c r="A3430" s="8" t="str">
        <f>IF(INDEX(中間シート!B$1:B$149,QUOTIENT(ROW(A3430)-2, 参照用!$J$12) + 3,1)&gt;0,
INDEX(中間シート!B$1:B$149,QUOTIENT(ROW(A3430)-2, 参照用!$J$12) + 3,1),
"")</f>
        <v/>
      </c>
      <c r="B3430" s="8" t="str">
        <f>IF(INDEX(中間シート!D$1:D$149,QUOTIENT(ROW(B3430)-2, 参照用!$J$12) + 3,1)&gt;0,
INDEX(中間シート!D$1:D$149,QUOTIENT(ROW(B3430)-2, 参照用!$J$12) + 3,1),
"")</f>
        <v/>
      </c>
      <c r="C3430" s="8" t="str">
        <f>INDEX(中間シート!$A$1:$AZ$149,MATCH(A3430&amp;B3430,中間シート!$A$1:$A$149,0),MATCH(C$1,中間シート!$A$2:$AZ$2,0))</f>
        <v/>
      </c>
      <c r="D3430" s="8" t="str">
        <f>INDEX(中間シート!$A$1:$AZ$149,MATCH($A3430&amp;$B3430,中間シート!$A$1:$A$149,0),MATCH(D$1,中間シート!$A$2:$AZ$2,0))</f>
        <v/>
      </c>
      <c r="E3430" t="str">
        <f>IF(
A3430="","",
VLOOKUP(MOD(ROW(A3430)-2, 参照用!$J$12) + 1,参照用!$N$1:$P$50,2,0)
)</f>
        <v/>
      </c>
      <c r="F3430" t="str">
        <f xml:space="preserve">
IF(A3430="","",
VLOOKUP(MOD(ROW(A3430)-2, 参照用!$J$12) + 1,参照用!$N$1:$P$50,3,0)
)</f>
        <v/>
      </c>
      <c r="G3430" t="str">
        <f xml:space="preserve">
IF(A3430="","",
IFERROR(
INDEX(中間シート!$B:$CB,
MATCH(A3430&amp;B3430,中間シート!$A$1:$A$149,0),
MATCH(F3430,中間シート!$B$2:$CB$2,0)
),
"")
)</f>
        <v/>
      </c>
      <c r="H3430" t="str">
        <f t="shared" si="159"/>
        <v/>
      </c>
      <c r="I3430" t="str">
        <f t="shared" si="160"/>
        <v/>
      </c>
      <c r="J3430" t="str">
        <f xml:space="preserve">
_xlfn.SWITCH(E3430,
"良好サイン",H3430*VLOOKUP(F3430,参照用!$P$2:$Q$55,2,0),
"注意サイン",H3430*VLOOKUP(F3430,参照用!$P$2:$Q$55,2,0),
""
)</f>
        <v/>
      </c>
      <c r="K3430" s="20" t="str">
        <f t="shared" si="161"/>
        <v/>
      </c>
    </row>
    <row r="3431" spans="1:11" x14ac:dyDescent="0.2">
      <c r="A3431" s="8" t="str">
        <f>IF(INDEX(中間シート!B$1:B$149,QUOTIENT(ROW(A3431)-2, 参照用!$J$12) + 3,1)&gt;0,
INDEX(中間シート!B$1:B$149,QUOTIENT(ROW(A3431)-2, 参照用!$J$12) + 3,1),
"")</f>
        <v/>
      </c>
      <c r="B3431" s="8" t="str">
        <f>IF(INDEX(中間シート!D$1:D$149,QUOTIENT(ROW(B3431)-2, 参照用!$J$12) + 3,1)&gt;0,
INDEX(中間シート!D$1:D$149,QUOTIENT(ROW(B3431)-2, 参照用!$J$12) + 3,1),
"")</f>
        <v/>
      </c>
      <c r="C3431" s="8" t="str">
        <f>INDEX(中間シート!$A$1:$AZ$149,MATCH(A3431&amp;B3431,中間シート!$A$1:$A$149,0),MATCH(C$1,中間シート!$A$2:$AZ$2,0))</f>
        <v/>
      </c>
      <c r="D3431" s="8" t="str">
        <f>INDEX(中間シート!$A$1:$AZ$149,MATCH($A3431&amp;$B3431,中間シート!$A$1:$A$149,0),MATCH(D$1,中間シート!$A$2:$AZ$2,0))</f>
        <v/>
      </c>
      <c r="E3431" t="str">
        <f>IF(
A3431="","",
VLOOKUP(MOD(ROW(A3431)-2, 参照用!$J$12) + 1,参照用!$N$1:$P$50,2,0)
)</f>
        <v/>
      </c>
      <c r="F3431" t="str">
        <f xml:space="preserve">
IF(A3431="","",
VLOOKUP(MOD(ROW(A3431)-2, 参照用!$J$12) + 1,参照用!$N$1:$P$50,3,0)
)</f>
        <v/>
      </c>
      <c r="G3431" t="str">
        <f xml:space="preserve">
IF(A3431="","",
IFERROR(
INDEX(中間シート!$B:$CB,
MATCH(A3431&amp;B3431,中間シート!$A$1:$A$149,0),
MATCH(F3431,中間シート!$B$2:$CB$2,0)
),
"")
)</f>
        <v/>
      </c>
      <c r="H3431" t="str">
        <f t="shared" si="159"/>
        <v/>
      </c>
      <c r="I3431" t="str">
        <f t="shared" si="160"/>
        <v/>
      </c>
      <c r="J3431" t="str">
        <f xml:space="preserve">
_xlfn.SWITCH(E3431,
"良好サイン",H3431*VLOOKUP(F3431,参照用!$P$2:$Q$55,2,0),
"注意サイン",H3431*VLOOKUP(F3431,参照用!$P$2:$Q$55,2,0),
""
)</f>
        <v/>
      </c>
      <c r="K3431" s="20" t="str">
        <f t="shared" si="161"/>
        <v/>
      </c>
    </row>
    <row r="3432" spans="1:11" x14ac:dyDescent="0.2">
      <c r="A3432" s="8" t="str">
        <f>IF(INDEX(中間シート!B$1:B$149,QUOTIENT(ROW(A3432)-2, 参照用!$J$12) + 3,1)&gt;0,
INDEX(中間シート!B$1:B$149,QUOTIENT(ROW(A3432)-2, 参照用!$J$12) + 3,1),
"")</f>
        <v/>
      </c>
      <c r="B3432" s="8" t="str">
        <f>IF(INDEX(中間シート!D$1:D$149,QUOTIENT(ROW(B3432)-2, 参照用!$J$12) + 3,1)&gt;0,
INDEX(中間シート!D$1:D$149,QUOTIENT(ROW(B3432)-2, 参照用!$J$12) + 3,1),
"")</f>
        <v/>
      </c>
      <c r="C3432" s="8" t="str">
        <f>INDEX(中間シート!$A$1:$AZ$149,MATCH(A3432&amp;B3432,中間シート!$A$1:$A$149,0),MATCH(C$1,中間シート!$A$2:$AZ$2,0))</f>
        <v/>
      </c>
      <c r="D3432" s="8" t="str">
        <f>INDEX(中間シート!$A$1:$AZ$149,MATCH($A3432&amp;$B3432,中間シート!$A$1:$A$149,0),MATCH(D$1,中間シート!$A$2:$AZ$2,0))</f>
        <v/>
      </c>
      <c r="E3432" t="str">
        <f>IF(
A3432="","",
VLOOKUP(MOD(ROW(A3432)-2, 参照用!$J$12) + 1,参照用!$N$1:$P$50,2,0)
)</f>
        <v/>
      </c>
      <c r="F3432" t="str">
        <f xml:space="preserve">
IF(A3432="","",
VLOOKUP(MOD(ROW(A3432)-2, 参照用!$J$12) + 1,参照用!$N$1:$P$50,3,0)
)</f>
        <v/>
      </c>
      <c r="G3432" t="str">
        <f xml:space="preserve">
IF(A3432="","",
IFERROR(
INDEX(中間シート!$B:$CB,
MATCH(A3432&amp;B3432,中間シート!$A$1:$A$149,0),
MATCH(F3432,中間シート!$B$2:$CB$2,0)
),
"")
)</f>
        <v/>
      </c>
      <c r="H3432" t="str">
        <f t="shared" si="159"/>
        <v/>
      </c>
      <c r="I3432" t="str">
        <f t="shared" si="160"/>
        <v/>
      </c>
      <c r="J3432" t="str">
        <f xml:space="preserve">
_xlfn.SWITCH(E3432,
"良好サイン",H3432*VLOOKUP(F3432,参照用!$P$2:$Q$55,2,0),
"注意サイン",H3432*VLOOKUP(F3432,参照用!$P$2:$Q$55,2,0),
""
)</f>
        <v/>
      </c>
      <c r="K3432" s="20" t="str">
        <f t="shared" si="161"/>
        <v/>
      </c>
    </row>
    <row r="3433" spans="1:11" x14ac:dyDescent="0.2">
      <c r="A3433" s="8" t="str">
        <f>IF(INDEX(中間シート!B$1:B$149,QUOTIENT(ROW(A3433)-2, 参照用!$J$12) + 3,1)&gt;0,
INDEX(中間シート!B$1:B$149,QUOTIENT(ROW(A3433)-2, 参照用!$J$12) + 3,1),
"")</f>
        <v/>
      </c>
      <c r="B3433" s="8" t="str">
        <f>IF(INDEX(中間シート!D$1:D$149,QUOTIENT(ROW(B3433)-2, 参照用!$J$12) + 3,1)&gt;0,
INDEX(中間シート!D$1:D$149,QUOTIENT(ROW(B3433)-2, 参照用!$J$12) + 3,1),
"")</f>
        <v/>
      </c>
      <c r="C3433" s="8" t="str">
        <f>INDEX(中間シート!$A$1:$AZ$149,MATCH(A3433&amp;B3433,中間シート!$A$1:$A$149,0),MATCH(C$1,中間シート!$A$2:$AZ$2,0))</f>
        <v/>
      </c>
      <c r="D3433" s="8" t="str">
        <f>INDEX(中間シート!$A$1:$AZ$149,MATCH($A3433&amp;$B3433,中間シート!$A$1:$A$149,0),MATCH(D$1,中間シート!$A$2:$AZ$2,0))</f>
        <v/>
      </c>
      <c r="E3433" t="str">
        <f>IF(
A3433="","",
VLOOKUP(MOD(ROW(A3433)-2, 参照用!$J$12) + 1,参照用!$N$1:$P$50,2,0)
)</f>
        <v/>
      </c>
      <c r="F3433" t="str">
        <f xml:space="preserve">
IF(A3433="","",
VLOOKUP(MOD(ROW(A3433)-2, 参照用!$J$12) + 1,参照用!$N$1:$P$50,3,0)
)</f>
        <v/>
      </c>
      <c r="G3433" t="str">
        <f xml:space="preserve">
IF(A3433="","",
IFERROR(
INDEX(中間シート!$B:$CB,
MATCH(A3433&amp;B3433,中間シート!$A$1:$A$149,0),
MATCH(F3433,中間シート!$B$2:$CB$2,0)
),
"")
)</f>
        <v/>
      </c>
      <c r="H3433" t="str">
        <f t="shared" si="159"/>
        <v/>
      </c>
      <c r="I3433" t="str">
        <f t="shared" si="160"/>
        <v/>
      </c>
      <c r="J3433" t="str">
        <f xml:space="preserve">
_xlfn.SWITCH(E3433,
"良好サイン",H3433*VLOOKUP(F3433,参照用!$P$2:$Q$55,2,0),
"注意サイン",H3433*VLOOKUP(F3433,参照用!$P$2:$Q$55,2,0),
""
)</f>
        <v/>
      </c>
      <c r="K3433" s="20" t="str">
        <f t="shared" si="161"/>
        <v/>
      </c>
    </row>
    <row r="3434" spans="1:11" x14ac:dyDescent="0.2">
      <c r="A3434" s="8" t="str">
        <f>IF(INDEX(中間シート!B$1:B$149,QUOTIENT(ROW(A3434)-2, 参照用!$J$12) + 3,1)&gt;0,
INDEX(中間シート!B$1:B$149,QUOTIENT(ROW(A3434)-2, 参照用!$J$12) + 3,1),
"")</f>
        <v/>
      </c>
      <c r="B3434" s="8" t="str">
        <f>IF(INDEX(中間シート!D$1:D$149,QUOTIENT(ROW(B3434)-2, 参照用!$J$12) + 3,1)&gt;0,
INDEX(中間シート!D$1:D$149,QUOTIENT(ROW(B3434)-2, 参照用!$J$12) + 3,1),
"")</f>
        <v/>
      </c>
      <c r="C3434" s="8" t="str">
        <f>INDEX(中間シート!$A$1:$AZ$149,MATCH(A3434&amp;B3434,中間シート!$A$1:$A$149,0),MATCH(C$1,中間シート!$A$2:$AZ$2,0))</f>
        <v/>
      </c>
      <c r="D3434" s="8" t="str">
        <f>INDEX(中間シート!$A$1:$AZ$149,MATCH($A3434&amp;$B3434,中間シート!$A$1:$A$149,0),MATCH(D$1,中間シート!$A$2:$AZ$2,0))</f>
        <v/>
      </c>
      <c r="E3434" t="str">
        <f>IF(
A3434="","",
VLOOKUP(MOD(ROW(A3434)-2, 参照用!$J$12) + 1,参照用!$N$1:$P$50,2,0)
)</f>
        <v/>
      </c>
      <c r="F3434" t="str">
        <f xml:space="preserve">
IF(A3434="","",
VLOOKUP(MOD(ROW(A3434)-2, 参照用!$J$12) + 1,参照用!$N$1:$P$50,3,0)
)</f>
        <v/>
      </c>
      <c r="G3434" t="str">
        <f xml:space="preserve">
IF(A3434="","",
IFERROR(
INDEX(中間シート!$B:$CB,
MATCH(A3434&amp;B3434,中間シート!$A$1:$A$149,0),
MATCH(F3434,中間シート!$B$2:$CB$2,0)
),
"")
)</f>
        <v/>
      </c>
      <c r="H3434" t="str">
        <f t="shared" si="159"/>
        <v/>
      </c>
      <c r="I3434" t="str">
        <f t="shared" si="160"/>
        <v/>
      </c>
      <c r="J3434" t="str">
        <f xml:space="preserve">
_xlfn.SWITCH(E3434,
"良好サイン",H3434*VLOOKUP(F3434,参照用!$P$2:$Q$55,2,0),
"注意サイン",H3434*VLOOKUP(F3434,参照用!$P$2:$Q$55,2,0),
""
)</f>
        <v/>
      </c>
      <c r="K3434" s="20" t="str">
        <f t="shared" si="161"/>
        <v/>
      </c>
    </row>
    <row r="3435" spans="1:11" x14ac:dyDescent="0.2">
      <c r="A3435" s="8" t="str">
        <f>IF(INDEX(中間シート!B$1:B$149,QUOTIENT(ROW(A3435)-2, 参照用!$J$12) + 3,1)&gt;0,
INDEX(中間シート!B$1:B$149,QUOTIENT(ROW(A3435)-2, 参照用!$J$12) + 3,1),
"")</f>
        <v/>
      </c>
      <c r="B3435" s="8" t="str">
        <f>IF(INDEX(中間シート!D$1:D$149,QUOTIENT(ROW(B3435)-2, 参照用!$J$12) + 3,1)&gt;0,
INDEX(中間シート!D$1:D$149,QUOTIENT(ROW(B3435)-2, 参照用!$J$12) + 3,1),
"")</f>
        <v/>
      </c>
      <c r="C3435" s="8" t="str">
        <f>INDEX(中間シート!$A$1:$AZ$149,MATCH(A3435&amp;B3435,中間シート!$A$1:$A$149,0),MATCH(C$1,中間シート!$A$2:$AZ$2,0))</f>
        <v/>
      </c>
      <c r="D3435" s="8" t="str">
        <f>INDEX(中間シート!$A$1:$AZ$149,MATCH($A3435&amp;$B3435,中間シート!$A$1:$A$149,0),MATCH(D$1,中間シート!$A$2:$AZ$2,0))</f>
        <v/>
      </c>
      <c r="E3435" t="str">
        <f>IF(
A3435="","",
VLOOKUP(MOD(ROW(A3435)-2, 参照用!$J$12) + 1,参照用!$N$1:$P$50,2,0)
)</f>
        <v/>
      </c>
      <c r="F3435" t="str">
        <f xml:space="preserve">
IF(A3435="","",
VLOOKUP(MOD(ROW(A3435)-2, 参照用!$J$12) + 1,参照用!$N$1:$P$50,3,0)
)</f>
        <v/>
      </c>
      <c r="G3435" t="str">
        <f xml:space="preserve">
IF(A3435="","",
IFERROR(
INDEX(中間シート!$B:$CB,
MATCH(A3435&amp;B3435,中間シート!$A$1:$A$149,0),
MATCH(F3435,中間シート!$B$2:$CB$2,0)
),
"")
)</f>
        <v/>
      </c>
      <c r="H3435" t="str">
        <f t="shared" si="159"/>
        <v/>
      </c>
      <c r="I3435" t="str">
        <f t="shared" si="160"/>
        <v/>
      </c>
      <c r="J3435" t="str">
        <f xml:space="preserve">
_xlfn.SWITCH(E3435,
"良好サイン",H3435*VLOOKUP(F3435,参照用!$P$2:$Q$55,2,0),
"注意サイン",H3435*VLOOKUP(F3435,参照用!$P$2:$Q$55,2,0),
""
)</f>
        <v/>
      </c>
      <c r="K3435" s="20" t="str">
        <f t="shared" si="161"/>
        <v/>
      </c>
    </row>
    <row r="3436" spans="1:11" x14ac:dyDescent="0.2">
      <c r="A3436" s="8" t="str">
        <f>IF(INDEX(中間シート!B$1:B$149,QUOTIENT(ROW(A3436)-2, 参照用!$J$12) + 3,1)&gt;0,
INDEX(中間シート!B$1:B$149,QUOTIENT(ROW(A3436)-2, 参照用!$J$12) + 3,1),
"")</f>
        <v/>
      </c>
      <c r="B3436" s="8" t="str">
        <f>IF(INDEX(中間シート!D$1:D$149,QUOTIENT(ROW(B3436)-2, 参照用!$J$12) + 3,1)&gt;0,
INDEX(中間シート!D$1:D$149,QUOTIENT(ROW(B3436)-2, 参照用!$J$12) + 3,1),
"")</f>
        <v/>
      </c>
      <c r="C3436" s="8" t="str">
        <f>INDEX(中間シート!$A$1:$AZ$149,MATCH(A3436&amp;B3436,中間シート!$A$1:$A$149,0),MATCH(C$1,中間シート!$A$2:$AZ$2,0))</f>
        <v/>
      </c>
      <c r="D3436" s="8" t="str">
        <f>INDEX(中間シート!$A$1:$AZ$149,MATCH($A3436&amp;$B3436,中間シート!$A$1:$A$149,0),MATCH(D$1,中間シート!$A$2:$AZ$2,0))</f>
        <v/>
      </c>
      <c r="E3436" t="str">
        <f>IF(
A3436="","",
VLOOKUP(MOD(ROW(A3436)-2, 参照用!$J$12) + 1,参照用!$N$1:$P$50,2,0)
)</f>
        <v/>
      </c>
      <c r="F3436" t="str">
        <f xml:space="preserve">
IF(A3436="","",
VLOOKUP(MOD(ROW(A3436)-2, 参照用!$J$12) + 1,参照用!$N$1:$P$50,3,0)
)</f>
        <v/>
      </c>
      <c r="G3436" t="str">
        <f xml:space="preserve">
IF(A3436="","",
IFERROR(
INDEX(中間シート!$B:$CB,
MATCH(A3436&amp;B3436,中間シート!$A$1:$A$149,0),
MATCH(F3436,中間シート!$B$2:$CB$2,0)
),
"")
)</f>
        <v/>
      </c>
      <c r="H3436" t="str">
        <f t="shared" si="159"/>
        <v/>
      </c>
      <c r="I3436" t="str">
        <f t="shared" si="160"/>
        <v/>
      </c>
      <c r="J3436" t="str">
        <f xml:space="preserve">
_xlfn.SWITCH(E3436,
"良好サイン",H3436*VLOOKUP(F3436,参照用!$P$2:$Q$55,2,0),
"注意サイン",H3436*VLOOKUP(F3436,参照用!$P$2:$Q$55,2,0),
""
)</f>
        <v/>
      </c>
      <c r="K3436" s="20" t="str">
        <f t="shared" si="161"/>
        <v/>
      </c>
    </row>
    <row r="3437" spans="1:11" x14ac:dyDescent="0.2">
      <c r="A3437" s="8" t="str">
        <f>IF(INDEX(中間シート!B$1:B$149,QUOTIENT(ROW(A3437)-2, 参照用!$J$12) + 3,1)&gt;0,
INDEX(中間シート!B$1:B$149,QUOTIENT(ROW(A3437)-2, 参照用!$J$12) + 3,1),
"")</f>
        <v/>
      </c>
      <c r="B3437" s="8" t="str">
        <f>IF(INDEX(中間シート!D$1:D$149,QUOTIENT(ROW(B3437)-2, 参照用!$J$12) + 3,1)&gt;0,
INDEX(中間シート!D$1:D$149,QUOTIENT(ROW(B3437)-2, 参照用!$J$12) + 3,1),
"")</f>
        <v/>
      </c>
      <c r="C3437" s="8" t="str">
        <f>INDEX(中間シート!$A$1:$AZ$149,MATCH(A3437&amp;B3437,中間シート!$A$1:$A$149,0),MATCH(C$1,中間シート!$A$2:$AZ$2,0))</f>
        <v/>
      </c>
      <c r="D3437" s="8" t="str">
        <f>INDEX(中間シート!$A$1:$AZ$149,MATCH($A3437&amp;$B3437,中間シート!$A$1:$A$149,0),MATCH(D$1,中間シート!$A$2:$AZ$2,0))</f>
        <v/>
      </c>
      <c r="E3437" t="str">
        <f>IF(
A3437="","",
VLOOKUP(MOD(ROW(A3437)-2, 参照用!$J$12) + 1,参照用!$N$1:$P$50,2,0)
)</f>
        <v/>
      </c>
      <c r="F3437" t="str">
        <f xml:space="preserve">
IF(A3437="","",
VLOOKUP(MOD(ROW(A3437)-2, 参照用!$J$12) + 1,参照用!$N$1:$P$50,3,0)
)</f>
        <v/>
      </c>
      <c r="G3437" t="str">
        <f xml:space="preserve">
IF(A3437="","",
IFERROR(
INDEX(中間シート!$B:$CB,
MATCH(A3437&amp;B3437,中間シート!$A$1:$A$149,0),
MATCH(F3437,中間シート!$B$2:$CB$2,0)
),
"")
)</f>
        <v/>
      </c>
      <c r="H3437" t="str">
        <f t="shared" si="159"/>
        <v/>
      </c>
      <c r="I3437" t="str">
        <f t="shared" si="160"/>
        <v/>
      </c>
      <c r="J3437" t="str">
        <f xml:space="preserve">
_xlfn.SWITCH(E3437,
"良好サイン",H3437*VLOOKUP(F3437,参照用!$P$2:$Q$55,2,0),
"注意サイン",H3437*VLOOKUP(F3437,参照用!$P$2:$Q$55,2,0),
""
)</f>
        <v/>
      </c>
      <c r="K3437" s="20" t="str">
        <f t="shared" si="161"/>
        <v/>
      </c>
    </row>
    <row r="3438" spans="1:11" x14ac:dyDescent="0.2">
      <c r="A3438" s="8" t="str">
        <f>IF(INDEX(中間シート!B$1:B$149,QUOTIENT(ROW(A3438)-2, 参照用!$J$12) + 3,1)&gt;0,
INDEX(中間シート!B$1:B$149,QUOTIENT(ROW(A3438)-2, 参照用!$J$12) + 3,1),
"")</f>
        <v/>
      </c>
      <c r="B3438" s="8" t="str">
        <f>IF(INDEX(中間シート!D$1:D$149,QUOTIENT(ROW(B3438)-2, 参照用!$J$12) + 3,1)&gt;0,
INDEX(中間シート!D$1:D$149,QUOTIENT(ROW(B3438)-2, 参照用!$J$12) + 3,1),
"")</f>
        <v/>
      </c>
      <c r="C3438" s="8" t="str">
        <f>INDEX(中間シート!$A$1:$AZ$149,MATCH(A3438&amp;B3438,中間シート!$A$1:$A$149,0),MATCH(C$1,中間シート!$A$2:$AZ$2,0))</f>
        <v/>
      </c>
      <c r="D3438" s="8" t="str">
        <f>INDEX(中間シート!$A$1:$AZ$149,MATCH($A3438&amp;$B3438,中間シート!$A$1:$A$149,0),MATCH(D$1,中間シート!$A$2:$AZ$2,0))</f>
        <v/>
      </c>
      <c r="E3438" t="str">
        <f>IF(
A3438="","",
VLOOKUP(MOD(ROW(A3438)-2, 参照用!$J$12) + 1,参照用!$N$1:$P$50,2,0)
)</f>
        <v/>
      </c>
      <c r="F3438" t="str">
        <f xml:space="preserve">
IF(A3438="","",
VLOOKUP(MOD(ROW(A3438)-2, 参照用!$J$12) + 1,参照用!$N$1:$P$50,3,0)
)</f>
        <v/>
      </c>
      <c r="G3438" t="str">
        <f xml:space="preserve">
IF(A3438="","",
IFERROR(
INDEX(中間シート!$B:$CB,
MATCH(A3438&amp;B3438,中間シート!$A$1:$A$149,0),
MATCH(F3438,中間シート!$B$2:$CB$2,0)
),
"")
)</f>
        <v/>
      </c>
      <c r="H3438" t="str">
        <f t="shared" si="159"/>
        <v/>
      </c>
      <c r="I3438" t="str">
        <f t="shared" si="160"/>
        <v/>
      </c>
      <c r="J3438" t="str">
        <f xml:space="preserve">
_xlfn.SWITCH(E3438,
"良好サイン",H3438*VLOOKUP(F3438,参照用!$P$2:$Q$55,2,0),
"注意サイン",H3438*VLOOKUP(F3438,参照用!$P$2:$Q$55,2,0),
""
)</f>
        <v/>
      </c>
      <c r="K3438" s="20" t="str">
        <f t="shared" si="161"/>
        <v/>
      </c>
    </row>
    <row r="3439" spans="1:11" x14ac:dyDescent="0.2">
      <c r="A3439" s="8" t="str">
        <f>IF(INDEX(中間シート!B$1:B$149,QUOTIENT(ROW(A3439)-2, 参照用!$J$12) + 3,1)&gt;0,
INDEX(中間シート!B$1:B$149,QUOTIENT(ROW(A3439)-2, 参照用!$J$12) + 3,1),
"")</f>
        <v/>
      </c>
      <c r="B3439" s="8" t="str">
        <f>IF(INDEX(中間シート!D$1:D$149,QUOTIENT(ROW(B3439)-2, 参照用!$J$12) + 3,1)&gt;0,
INDEX(中間シート!D$1:D$149,QUOTIENT(ROW(B3439)-2, 参照用!$J$12) + 3,1),
"")</f>
        <v/>
      </c>
      <c r="C3439" s="8" t="str">
        <f>INDEX(中間シート!$A$1:$AZ$149,MATCH(A3439&amp;B3439,中間シート!$A$1:$A$149,0),MATCH(C$1,中間シート!$A$2:$AZ$2,0))</f>
        <v/>
      </c>
      <c r="D3439" s="8" t="str">
        <f>INDEX(中間シート!$A$1:$AZ$149,MATCH($A3439&amp;$B3439,中間シート!$A$1:$A$149,0),MATCH(D$1,中間シート!$A$2:$AZ$2,0))</f>
        <v/>
      </c>
      <c r="E3439" t="str">
        <f>IF(
A3439="","",
VLOOKUP(MOD(ROW(A3439)-2, 参照用!$J$12) + 1,参照用!$N$1:$P$50,2,0)
)</f>
        <v/>
      </c>
      <c r="F3439" t="str">
        <f xml:space="preserve">
IF(A3439="","",
VLOOKUP(MOD(ROW(A3439)-2, 参照用!$J$12) + 1,参照用!$N$1:$P$50,3,0)
)</f>
        <v/>
      </c>
      <c r="G3439" t="str">
        <f xml:space="preserve">
IF(A3439="","",
IFERROR(
INDEX(中間シート!$B:$CB,
MATCH(A3439&amp;B3439,中間シート!$A$1:$A$149,0),
MATCH(F3439,中間シート!$B$2:$CB$2,0)
),
"")
)</f>
        <v/>
      </c>
      <c r="H3439" t="str">
        <f t="shared" si="159"/>
        <v/>
      </c>
      <c r="I3439" t="str">
        <f t="shared" si="160"/>
        <v/>
      </c>
      <c r="J3439" t="str">
        <f xml:space="preserve">
_xlfn.SWITCH(E3439,
"良好サイン",H3439*VLOOKUP(F3439,参照用!$P$2:$Q$55,2,0),
"注意サイン",H3439*VLOOKUP(F3439,参照用!$P$2:$Q$55,2,0),
""
)</f>
        <v/>
      </c>
      <c r="K3439" s="20" t="str">
        <f t="shared" si="161"/>
        <v/>
      </c>
    </row>
    <row r="3440" spans="1:11" x14ac:dyDescent="0.2">
      <c r="A3440" s="8" t="str">
        <f>IF(INDEX(中間シート!B$1:B$149,QUOTIENT(ROW(A3440)-2, 参照用!$J$12) + 3,1)&gt;0,
INDEX(中間シート!B$1:B$149,QUOTIENT(ROW(A3440)-2, 参照用!$J$12) + 3,1),
"")</f>
        <v/>
      </c>
      <c r="B3440" s="8" t="str">
        <f>IF(INDEX(中間シート!D$1:D$149,QUOTIENT(ROW(B3440)-2, 参照用!$J$12) + 3,1)&gt;0,
INDEX(中間シート!D$1:D$149,QUOTIENT(ROW(B3440)-2, 参照用!$J$12) + 3,1),
"")</f>
        <v/>
      </c>
      <c r="C3440" s="8" t="str">
        <f>INDEX(中間シート!$A$1:$AZ$149,MATCH(A3440&amp;B3440,中間シート!$A$1:$A$149,0),MATCH(C$1,中間シート!$A$2:$AZ$2,0))</f>
        <v/>
      </c>
      <c r="D3440" s="8" t="str">
        <f>INDEX(中間シート!$A$1:$AZ$149,MATCH($A3440&amp;$B3440,中間シート!$A$1:$A$149,0),MATCH(D$1,中間シート!$A$2:$AZ$2,0))</f>
        <v/>
      </c>
      <c r="E3440" t="str">
        <f>IF(
A3440="","",
VLOOKUP(MOD(ROW(A3440)-2, 参照用!$J$12) + 1,参照用!$N$1:$P$50,2,0)
)</f>
        <v/>
      </c>
      <c r="F3440" t="str">
        <f xml:space="preserve">
IF(A3440="","",
VLOOKUP(MOD(ROW(A3440)-2, 参照用!$J$12) + 1,参照用!$N$1:$P$50,3,0)
)</f>
        <v/>
      </c>
      <c r="G3440" t="str">
        <f xml:space="preserve">
IF(A3440="","",
IFERROR(
INDEX(中間シート!$B:$CB,
MATCH(A3440&amp;B3440,中間シート!$A$1:$A$149,0),
MATCH(F3440,中間シート!$B$2:$CB$2,0)
),
"")
)</f>
        <v/>
      </c>
      <c r="H3440" t="str">
        <f t="shared" si="159"/>
        <v/>
      </c>
      <c r="I3440" t="str">
        <f t="shared" si="160"/>
        <v/>
      </c>
      <c r="J3440" t="str">
        <f xml:space="preserve">
_xlfn.SWITCH(E3440,
"良好サイン",H3440*VLOOKUP(F3440,参照用!$P$2:$Q$55,2,0),
"注意サイン",H3440*VLOOKUP(F3440,参照用!$P$2:$Q$55,2,0),
""
)</f>
        <v/>
      </c>
      <c r="K3440" s="20" t="str">
        <f t="shared" si="161"/>
        <v/>
      </c>
    </row>
    <row r="3441" spans="1:11" x14ac:dyDescent="0.2">
      <c r="A3441" s="8" t="str">
        <f>IF(INDEX(中間シート!B$1:B$149,QUOTIENT(ROW(A3441)-2, 参照用!$J$12) + 3,1)&gt;0,
INDEX(中間シート!B$1:B$149,QUOTIENT(ROW(A3441)-2, 参照用!$J$12) + 3,1),
"")</f>
        <v/>
      </c>
      <c r="B3441" s="8" t="str">
        <f>IF(INDEX(中間シート!D$1:D$149,QUOTIENT(ROW(B3441)-2, 参照用!$J$12) + 3,1)&gt;0,
INDEX(中間シート!D$1:D$149,QUOTIENT(ROW(B3441)-2, 参照用!$J$12) + 3,1),
"")</f>
        <v/>
      </c>
      <c r="C3441" s="8" t="str">
        <f>INDEX(中間シート!$A$1:$AZ$149,MATCH(A3441&amp;B3441,中間シート!$A$1:$A$149,0),MATCH(C$1,中間シート!$A$2:$AZ$2,0))</f>
        <v/>
      </c>
      <c r="D3441" s="8" t="str">
        <f>INDEX(中間シート!$A$1:$AZ$149,MATCH($A3441&amp;$B3441,中間シート!$A$1:$A$149,0),MATCH(D$1,中間シート!$A$2:$AZ$2,0))</f>
        <v/>
      </c>
      <c r="E3441" t="str">
        <f>IF(
A3441="","",
VLOOKUP(MOD(ROW(A3441)-2, 参照用!$J$12) + 1,参照用!$N$1:$P$50,2,0)
)</f>
        <v/>
      </c>
      <c r="F3441" t="str">
        <f xml:space="preserve">
IF(A3441="","",
VLOOKUP(MOD(ROW(A3441)-2, 参照用!$J$12) + 1,参照用!$N$1:$P$50,3,0)
)</f>
        <v/>
      </c>
      <c r="G3441" t="str">
        <f xml:space="preserve">
IF(A3441="","",
IFERROR(
INDEX(中間シート!$B:$CB,
MATCH(A3441&amp;B3441,中間シート!$A$1:$A$149,0),
MATCH(F3441,中間シート!$B$2:$CB$2,0)
),
"")
)</f>
        <v/>
      </c>
      <c r="H3441" t="str">
        <f t="shared" si="159"/>
        <v/>
      </c>
      <c r="I3441" t="str">
        <f t="shared" si="160"/>
        <v/>
      </c>
      <c r="J3441" t="str">
        <f xml:space="preserve">
_xlfn.SWITCH(E3441,
"良好サイン",H3441*VLOOKUP(F3441,参照用!$P$2:$Q$55,2,0),
"注意サイン",H3441*VLOOKUP(F3441,参照用!$P$2:$Q$55,2,0),
""
)</f>
        <v/>
      </c>
      <c r="K3441" s="20" t="str">
        <f t="shared" si="161"/>
        <v/>
      </c>
    </row>
    <row r="3442" spans="1:11" x14ac:dyDescent="0.2">
      <c r="A3442" s="8" t="str">
        <f>IF(INDEX(中間シート!B$1:B$149,QUOTIENT(ROW(A3442)-2, 参照用!$J$12) + 3,1)&gt;0,
INDEX(中間シート!B$1:B$149,QUOTIENT(ROW(A3442)-2, 参照用!$J$12) + 3,1),
"")</f>
        <v/>
      </c>
      <c r="B3442" s="8" t="str">
        <f>IF(INDEX(中間シート!D$1:D$149,QUOTIENT(ROW(B3442)-2, 参照用!$J$12) + 3,1)&gt;0,
INDEX(中間シート!D$1:D$149,QUOTIENT(ROW(B3442)-2, 参照用!$J$12) + 3,1),
"")</f>
        <v/>
      </c>
      <c r="C3442" s="8" t="str">
        <f>INDEX(中間シート!$A$1:$AZ$149,MATCH(A3442&amp;B3442,中間シート!$A$1:$A$149,0),MATCH(C$1,中間シート!$A$2:$AZ$2,0))</f>
        <v/>
      </c>
      <c r="D3442" s="8" t="str">
        <f>INDEX(中間シート!$A$1:$AZ$149,MATCH($A3442&amp;$B3442,中間シート!$A$1:$A$149,0),MATCH(D$1,中間シート!$A$2:$AZ$2,0))</f>
        <v/>
      </c>
      <c r="E3442" t="str">
        <f>IF(
A3442="","",
VLOOKUP(MOD(ROW(A3442)-2, 参照用!$J$12) + 1,参照用!$N$1:$P$50,2,0)
)</f>
        <v/>
      </c>
      <c r="F3442" t="str">
        <f xml:space="preserve">
IF(A3442="","",
VLOOKUP(MOD(ROW(A3442)-2, 参照用!$J$12) + 1,参照用!$N$1:$P$50,3,0)
)</f>
        <v/>
      </c>
      <c r="G3442" t="str">
        <f xml:space="preserve">
IF(A3442="","",
IFERROR(
INDEX(中間シート!$B:$CB,
MATCH(A3442&amp;B3442,中間シート!$A$1:$A$149,0),
MATCH(F3442,中間シート!$B$2:$CB$2,0)
),
"")
)</f>
        <v/>
      </c>
      <c r="H3442" t="str">
        <f t="shared" si="159"/>
        <v/>
      </c>
      <c r="I3442" t="str">
        <f t="shared" si="160"/>
        <v/>
      </c>
      <c r="J3442" t="str">
        <f xml:space="preserve">
_xlfn.SWITCH(E3442,
"良好サイン",H3442*VLOOKUP(F3442,参照用!$P$2:$Q$55,2,0),
"注意サイン",H3442*VLOOKUP(F3442,参照用!$P$2:$Q$55,2,0),
""
)</f>
        <v/>
      </c>
      <c r="K3442" s="20" t="str">
        <f t="shared" si="161"/>
        <v/>
      </c>
    </row>
    <row r="3443" spans="1:11" x14ac:dyDescent="0.2">
      <c r="A3443" s="8" t="str">
        <f>IF(INDEX(中間シート!B$1:B$149,QUOTIENT(ROW(A3443)-2, 参照用!$J$12) + 3,1)&gt;0,
INDEX(中間シート!B$1:B$149,QUOTIENT(ROW(A3443)-2, 参照用!$J$12) + 3,1),
"")</f>
        <v/>
      </c>
      <c r="B3443" s="8" t="str">
        <f>IF(INDEX(中間シート!D$1:D$149,QUOTIENT(ROW(B3443)-2, 参照用!$J$12) + 3,1)&gt;0,
INDEX(中間シート!D$1:D$149,QUOTIENT(ROW(B3443)-2, 参照用!$J$12) + 3,1),
"")</f>
        <v/>
      </c>
      <c r="C3443" s="8" t="str">
        <f>INDEX(中間シート!$A$1:$AZ$149,MATCH(A3443&amp;B3443,中間シート!$A$1:$A$149,0),MATCH(C$1,中間シート!$A$2:$AZ$2,0))</f>
        <v/>
      </c>
      <c r="D3443" s="8" t="str">
        <f>INDEX(中間シート!$A$1:$AZ$149,MATCH($A3443&amp;$B3443,中間シート!$A$1:$A$149,0),MATCH(D$1,中間シート!$A$2:$AZ$2,0))</f>
        <v/>
      </c>
      <c r="E3443" t="str">
        <f>IF(
A3443="","",
VLOOKUP(MOD(ROW(A3443)-2, 参照用!$J$12) + 1,参照用!$N$1:$P$50,2,0)
)</f>
        <v/>
      </c>
      <c r="F3443" t="str">
        <f xml:space="preserve">
IF(A3443="","",
VLOOKUP(MOD(ROW(A3443)-2, 参照用!$J$12) + 1,参照用!$N$1:$P$50,3,0)
)</f>
        <v/>
      </c>
      <c r="G3443" t="str">
        <f xml:space="preserve">
IF(A3443="","",
IFERROR(
INDEX(中間シート!$B:$CB,
MATCH(A3443&amp;B3443,中間シート!$A$1:$A$149,0),
MATCH(F3443,中間シート!$B$2:$CB$2,0)
),
"")
)</f>
        <v/>
      </c>
      <c r="H3443" t="str">
        <f t="shared" si="159"/>
        <v/>
      </c>
      <c r="I3443" t="str">
        <f t="shared" si="160"/>
        <v/>
      </c>
      <c r="J3443" t="str">
        <f xml:space="preserve">
_xlfn.SWITCH(E3443,
"良好サイン",H3443*VLOOKUP(F3443,参照用!$P$2:$Q$55,2,0),
"注意サイン",H3443*VLOOKUP(F3443,参照用!$P$2:$Q$55,2,0),
""
)</f>
        <v/>
      </c>
      <c r="K3443" s="20" t="str">
        <f t="shared" si="161"/>
        <v/>
      </c>
    </row>
    <row r="3444" spans="1:11" x14ac:dyDescent="0.2">
      <c r="A3444" s="8" t="str">
        <f>IF(INDEX(中間シート!B$1:B$149,QUOTIENT(ROW(A3444)-2, 参照用!$J$12) + 3,1)&gt;0,
INDEX(中間シート!B$1:B$149,QUOTIENT(ROW(A3444)-2, 参照用!$J$12) + 3,1),
"")</f>
        <v/>
      </c>
      <c r="B3444" s="8" t="str">
        <f>IF(INDEX(中間シート!D$1:D$149,QUOTIENT(ROW(B3444)-2, 参照用!$J$12) + 3,1)&gt;0,
INDEX(中間シート!D$1:D$149,QUOTIENT(ROW(B3444)-2, 参照用!$J$12) + 3,1),
"")</f>
        <v/>
      </c>
      <c r="C3444" s="8" t="str">
        <f>INDEX(中間シート!$A$1:$AZ$149,MATCH(A3444&amp;B3444,中間シート!$A$1:$A$149,0),MATCH(C$1,中間シート!$A$2:$AZ$2,0))</f>
        <v/>
      </c>
      <c r="D3444" s="8" t="str">
        <f>INDEX(中間シート!$A$1:$AZ$149,MATCH($A3444&amp;$B3444,中間シート!$A$1:$A$149,0),MATCH(D$1,中間シート!$A$2:$AZ$2,0))</f>
        <v/>
      </c>
      <c r="E3444" t="str">
        <f>IF(
A3444="","",
VLOOKUP(MOD(ROW(A3444)-2, 参照用!$J$12) + 1,参照用!$N$1:$P$50,2,0)
)</f>
        <v/>
      </c>
      <c r="F3444" t="str">
        <f xml:space="preserve">
IF(A3444="","",
VLOOKUP(MOD(ROW(A3444)-2, 参照用!$J$12) + 1,参照用!$N$1:$P$50,3,0)
)</f>
        <v/>
      </c>
      <c r="G3444" t="str">
        <f xml:space="preserve">
IF(A3444="","",
IFERROR(
INDEX(中間シート!$B:$CB,
MATCH(A3444&amp;B3444,中間シート!$A$1:$A$149,0),
MATCH(F3444,中間シート!$B$2:$CB$2,0)
),
"")
)</f>
        <v/>
      </c>
      <c r="H3444" t="str">
        <f t="shared" si="159"/>
        <v/>
      </c>
      <c r="I3444" t="str">
        <f t="shared" si="160"/>
        <v/>
      </c>
      <c r="J3444" t="str">
        <f xml:space="preserve">
_xlfn.SWITCH(E3444,
"良好サイン",H3444*VLOOKUP(F3444,参照用!$P$2:$Q$55,2,0),
"注意サイン",H3444*VLOOKUP(F3444,参照用!$P$2:$Q$55,2,0),
""
)</f>
        <v/>
      </c>
      <c r="K3444" s="20" t="str">
        <f t="shared" si="161"/>
        <v/>
      </c>
    </row>
    <row r="3445" spans="1:11" x14ac:dyDescent="0.2">
      <c r="A3445" s="8" t="str">
        <f>IF(INDEX(中間シート!B$1:B$149,QUOTIENT(ROW(A3445)-2, 参照用!$J$12) + 3,1)&gt;0,
INDEX(中間シート!B$1:B$149,QUOTIENT(ROW(A3445)-2, 参照用!$J$12) + 3,1),
"")</f>
        <v/>
      </c>
      <c r="B3445" s="8" t="str">
        <f>IF(INDEX(中間シート!D$1:D$149,QUOTIENT(ROW(B3445)-2, 参照用!$J$12) + 3,1)&gt;0,
INDEX(中間シート!D$1:D$149,QUOTIENT(ROW(B3445)-2, 参照用!$J$12) + 3,1),
"")</f>
        <v/>
      </c>
      <c r="C3445" s="8" t="str">
        <f>INDEX(中間シート!$A$1:$AZ$149,MATCH(A3445&amp;B3445,中間シート!$A$1:$A$149,0),MATCH(C$1,中間シート!$A$2:$AZ$2,0))</f>
        <v/>
      </c>
      <c r="D3445" s="8" t="str">
        <f>INDEX(中間シート!$A$1:$AZ$149,MATCH($A3445&amp;$B3445,中間シート!$A$1:$A$149,0),MATCH(D$1,中間シート!$A$2:$AZ$2,0))</f>
        <v/>
      </c>
      <c r="E3445" t="str">
        <f>IF(
A3445="","",
VLOOKUP(MOD(ROW(A3445)-2, 参照用!$J$12) + 1,参照用!$N$1:$P$50,2,0)
)</f>
        <v/>
      </c>
      <c r="F3445" t="str">
        <f xml:space="preserve">
IF(A3445="","",
VLOOKUP(MOD(ROW(A3445)-2, 参照用!$J$12) + 1,参照用!$N$1:$P$50,3,0)
)</f>
        <v/>
      </c>
      <c r="G3445" t="str">
        <f xml:space="preserve">
IF(A3445="","",
IFERROR(
INDEX(中間シート!$B:$CB,
MATCH(A3445&amp;B3445,中間シート!$A$1:$A$149,0),
MATCH(F3445,中間シート!$B$2:$CB$2,0)
),
"")
)</f>
        <v/>
      </c>
      <c r="H3445" t="str">
        <f t="shared" si="159"/>
        <v/>
      </c>
      <c r="I3445" t="str">
        <f t="shared" si="160"/>
        <v/>
      </c>
      <c r="J3445" t="str">
        <f xml:space="preserve">
_xlfn.SWITCH(E3445,
"良好サイン",H3445*VLOOKUP(F3445,参照用!$P$2:$Q$55,2,0),
"注意サイン",H3445*VLOOKUP(F3445,参照用!$P$2:$Q$55,2,0),
""
)</f>
        <v/>
      </c>
      <c r="K3445" s="20" t="str">
        <f t="shared" si="161"/>
        <v/>
      </c>
    </row>
    <row r="3446" spans="1:11" x14ac:dyDescent="0.2">
      <c r="A3446" s="8" t="str">
        <f>IF(INDEX(中間シート!B$1:B$149,QUOTIENT(ROW(A3446)-2, 参照用!$J$12) + 3,1)&gt;0,
INDEX(中間シート!B$1:B$149,QUOTIENT(ROW(A3446)-2, 参照用!$J$12) + 3,1),
"")</f>
        <v/>
      </c>
      <c r="B3446" s="8" t="str">
        <f>IF(INDEX(中間シート!D$1:D$149,QUOTIENT(ROW(B3446)-2, 参照用!$J$12) + 3,1)&gt;0,
INDEX(中間シート!D$1:D$149,QUOTIENT(ROW(B3446)-2, 参照用!$J$12) + 3,1),
"")</f>
        <v/>
      </c>
      <c r="C3446" s="8" t="str">
        <f>INDEX(中間シート!$A$1:$AZ$149,MATCH(A3446&amp;B3446,中間シート!$A$1:$A$149,0),MATCH(C$1,中間シート!$A$2:$AZ$2,0))</f>
        <v/>
      </c>
      <c r="D3446" s="8" t="str">
        <f>INDEX(中間シート!$A$1:$AZ$149,MATCH($A3446&amp;$B3446,中間シート!$A$1:$A$149,0),MATCH(D$1,中間シート!$A$2:$AZ$2,0))</f>
        <v/>
      </c>
      <c r="E3446" t="str">
        <f>IF(
A3446="","",
VLOOKUP(MOD(ROW(A3446)-2, 参照用!$J$12) + 1,参照用!$N$1:$P$50,2,0)
)</f>
        <v/>
      </c>
      <c r="F3446" t="str">
        <f xml:space="preserve">
IF(A3446="","",
VLOOKUP(MOD(ROW(A3446)-2, 参照用!$J$12) + 1,参照用!$N$1:$P$50,3,0)
)</f>
        <v/>
      </c>
      <c r="G3446" t="str">
        <f xml:space="preserve">
IF(A3446="","",
IFERROR(
INDEX(中間シート!$B:$CB,
MATCH(A3446&amp;B3446,中間シート!$A$1:$A$149,0),
MATCH(F3446,中間シート!$B$2:$CB$2,0)
),
"")
)</f>
        <v/>
      </c>
      <c r="H3446" t="str">
        <f t="shared" si="159"/>
        <v/>
      </c>
      <c r="I3446" t="str">
        <f t="shared" si="160"/>
        <v/>
      </c>
      <c r="J3446" t="str">
        <f xml:space="preserve">
_xlfn.SWITCH(E3446,
"良好サイン",H3446*VLOOKUP(F3446,参照用!$P$2:$Q$55,2,0),
"注意サイン",H3446*VLOOKUP(F3446,参照用!$P$2:$Q$55,2,0),
""
)</f>
        <v/>
      </c>
      <c r="K3446" s="20" t="str">
        <f t="shared" si="161"/>
        <v/>
      </c>
    </row>
    <row r="3447" spans="1:11" x14ac:dyDescent="0.2">
      <c r="A3447" s="8" t="str">
        <f>IF(INDEX(中間シート!B$1:B$149,QUOTIENT(ROW(A3447)-2, 参照用!$J$12) + 3,1)&gt;0,
INDEX(中間シート!B$1:B$149,QUOTIENT(ROW(A3447)-2, 参照用!$J$12) + 3,1),
"")</f>
        <v/>
      </c>
      <c r="B3447" s="8" t="str">
        <f>IF(INDEX(中間シート!D$1:D$149,QUOTIENT(ROW(B3447)-2, 参照用!$J$12) + 3,1)&gt;0,
INDEX(中間シート!D$1:D$149,QUOTIENT(ROW(B3447)-2, 参照用!$J$12) + 3,1),
"")</f>
        <v/>
      </c>
      <c r="C3447" s="8" t="str">
        <f>INDEX(中間シート!$A$1:$AZ$149,MATCH(A3447&amp;B3447,中間シート!$A$1:$A$149,0),MATCH(C$1,中間シート!$A$2:$AZ$2,0))</f>
        <v/>
      </c>
      <c r="D3447" s="8" t="str">
        <f>INDEX(中間シート!$A$1:$AZ$149,MATCH($A3447&amp;$B3447,中間シート!$A$1:$A$149,0),MATCH(D$1,中間シート!$A$2:$AZ$2,0))</f>
        <v/>
      </c>
      <c r="E3447" t="str">
        <f>IF(
A3447="","",
VLOOKUP(MOD(ROW(A3447)-2, 参照用!$J$12) + 1,参照用!$N$1:$P$50,2,0)
)</f>
        <v/>
      </c>
      <c r="F3447" t="str">
        <f xml:space="preserve">
IF(A3447="","",
VLOOKUP(MOD(ROW(A3447)-2, 参照用!$J$12) + 1,参照用!$N$1:$P$50,3,0)
)</f>
        <v/>
      </c>
      <c r="G3447" t="str">
        <f xml:space="preserve">
IF(A3447="","",
IFERROR(
INDEX(中間シート!$B:$CB,
MATCH(A3447&amp;B3447,中間シート!$A$1:$A$149,0),
MATCH(F3447,中間シート!$B$2:$CB$2,0)
),
"")
)</f>
        <v/>
      </c>
      <c r="H3447" t="str">
        <f t="shared" si="159"/>
        <v/>
      </c>
      <c r="I3447" t="str">
        <f t="shared" si="160"/>
        <v/>
      </c>
      <c r="J3447" t="str">
        <f xml:space="preserve">
_xlfn.SWITCH(E3447,
"良好サイン",H3447*VLOOKUP(F3447,参照用!$P$2:$Q$55,2,0),
"注意サイン",H3447*VLOOKUP(F3447,参照用!$P$2:$Q$55,2,0),
""
)</f>
        <v/>
      </c>
      <c r="K3447" s="20" t="str">
        <f t="shared" si="161"/>
        <v/>
      </c>
    </row>
    <row r="3448" spans="1:11" x14ac:dyDescent="0.2">
      <c r="A3448" s="8" t="str">
        <f>IF(INDEX(中間シート!B$1:B$149,QUOTIENT(ROW(A3448)-2, 参照用!$J$12) + 3,1)&gt;0,
INDEX(中間シート!B$1:B$149,QUOTIENT(ROW(A3448)-2, 参照用!$J$12) + 3,1),
"")</f>
        <v/>
      </c>
      <c r="B3448" s="8" t="str">
        <f>IF(INDEX(中間シート!D$1:D$149,QUOTIENT(ROW(B3448)-2, 参照用!$J$12) + 3,1)&gt;0,
INDEX(中間シート!D$1:D$149,QUOTIENT(ROW(B3448)-2, 参照用!$J$12) + 3,1),
"")</f>
        <v/>
      </c>
      <c r="C3448" s="8" t="str">
        <f>INDEX(中間シート!$A$1:$AZ$149,MATCH(A3448&amp;B3448,中間シート!$A$1:$A$149,0),MATCH(C$1,中間シート!$A$2:$AZ$2,0))</f>
        <v/>
      </c>
      <c r="D3448" s="8" t="str">
        <f>INDEX(中間シート!$A$1:$AZ$149,MATCH($A3448&amp;$B3448,中間シート!$A$1:$A$149,0),MATCH(D$1,中間シート!$A$2:$AZ$2,0))</f>
        <v/>
      </c>
      <c r="E3448" t="str">
        <f>IF(
A3448="","",
VLOOKUP(MOD(ROW(A3448)-2, 参照用!$J$12) + 1,参照用!$N$1:$P$50,2,0)
)</f>
        <v/>
      </c>
      <c r="F3448" t="str">
        <f xml:space="preserve">
IF(A3448="","",
VLOOKUP(MOD(ROW(A3448)-2, 参照用!$J$12) + 1,参照用!$N$1:$P$50,3,0)
)</f>
        <v/>
      </c>
      <c r="G3448" t="str">
        <f xml:space="preserve">
IF(A3448="","",
IFERROR(
INDEX(中間シート!$B:$CB,
MATCH(A3448&amp;B3448,中間シート!$A$1:$A$149,0),
MATCH(F3448,中間シート!$B$2:$CB$2,0)
),
"")
)</f>
        <v/>
      </c>
      <c r="H3448" t="str">
        <f t="shared" si="159"/>
        <v/>
      </c>
      <c r="I3448" t="str">
        <f t="shared" si="160"/>
        <v/>
      </c>
      <c r="J3448" t="str">
        <f xml:space="preserve">
_xlfn.SWITCH(E3448,
"良好サイン",H3448*VLOOKUP(F3448,参照用!$P$2:$Q$55,2,0),
"注意サイン",H3448*VLOOKUP(F3448,参照用!$P$2:$Q$55,2,0),
""
)</f>
        <v/>
      </c>
      <c r="K3448" s="20" t="str">
        <f t="shared" si="161"/>
        <v/>
      </c>
    </row>
    <row r="3449" spans="1:11" x14ac:dyDescent="0.2">
      <c r="A3449" s="8" t="str">
        <f>IF(INDEX(中間シート!B$1:B$149,QUOTIENT(ROW(A3449)-2, 参照用!$J$12) + 3,1)&gt;0,
INDEX(中間シート!B$1:B$149,QUOTIENT(ROW(A3449)-2, 参照用!$J$12) + 3,1),
"")</f>
        <v/>
      </c>
      <c r="B3449" s="8" t="str">
        <f>IF(INDEX(中間シート!D$1:D$149,QUOTIENT(ROW(B3449)-2, 参照用!$J$12) + 3,1)&gt;0,
INDEX(中間シート!D$1:D$149,QUOTIENT(ROW(B3449)-2, 参照用!$J$12) + 3,1),
"")</f>
        <v/>
      </c>
      <c r="C3449" s="8" t="str">
        <f>INDEX(中間シート!$A$1:$AZ$149,MATCH(A3449&amp;B3449,中間シート!$A$1:$A$149,0),MATCH(C$1,中間シート!$A$2:$AZ$2,0))</f>
        <v/>
      </c>
      <c r="D3449" s="8" t="str">
        <f>INDEX(中間シート!$A$1:$AZ$149,MATCH($A3449&amp;$B3449,中間シート!$A$1:$A$149,0),MATCH(D$1,中間シート!$A$2:$AZ$2,0))</f>
        <v/>
      </c>
      <c r="E3449" t="str">
        <f>IF(
A3449="","",
VLOOKUP(MOD(ROW(A3449)-2, 参照用!$J$12) + 1,参照用!$N$1:$P$50,2,0)
)</f>
        <v/>
      </c>
      <c r="F3449" t="str">
        <f xml:space="preserve">
IF(A3449="","",
VLOOKUP(MOD(ROW(A3449)-2, 参照用!$J$12) + 1,参照用!$N$1:$P$50,3,0)
)</f>
        <v/>
      </c>
      <c r="G3449" t="str">
        <f xml:space="preserve">
IF(A3449="","",
IFERROR(
INDEX(中間シート!$B:$CB,
MATCH(A3449&amp;B3449,中間シート!$A$1:$A$149,0),
MATCH(F3449,中間シート!$B$2:$CB$2,0)
),
"")
)</f>
        <v/>
      </c>
      <c r="H3449" t="str">
        <f t="shared" si="159"/>
        <v/>
      </c>
      <c r="I3449" t="str">
        <f t="shared" si="160"/>
        <v/>
      </c>
      <c r="J3449" t="str">
        <f xml:space="preserve">
_xlfn.SWITCH(E3449,
"良好サイン",H3449*VLOOKUP(F3449,参照用!$P$2:$Q$55,2,0),
"注意サイン",H3449*VLOOKUP(F3449,参照用!$P$2:$Q$55,2,0),
""
)</f>
        <v/>
      </c>
      <c r="K3449" s="20" t="str">
        <f t="shared" si="161"/>
        <v/>
      </c>
    </row>
    <row r="3450" spans="1:11" x14ac:dyDescent="0.2">
      <c r="A3450" s="8" t="str">
        <f>IF(INDEX(中間シート!B$1:B$149,QUOTIENT(ROW(A3450)-2, 参照用!$J$12) + 3,1)&gt;0,
INDEX(中間シート!B$1:B$149,QUOTIENT(ROW(A3450)-2, 参照用!$J$12) + 3,1),
"")</f>
        <v/>
      </c>
      <c r="B3450" s="8" t="str">
        <f>IF(INDEX(中間シート!D$1:D$149,QUOTIENT(ROW(B3450)-2, 参照用!$J$12) + 3,1)&gt;0,
INDEX(中間シート!D$1:D$149,QUOTIENT(ROW(B3450)-2, 参照用!$J$12) + 3,1),
"")</f>
        <v/>
      </c>
      <c r="C3450" s="8" t="str">
        <f>INDEX(中間シート!$A$1:$AZ$149,MATCH(A3450&amp;B3450,中間シート!$A$1:$A$149,0),MATCH(C$1,中間シート!$A$2:$AZ$2,0))</f>
        <v/>
      </c>
      <c r="D3450" s="8" t="str">
        <f>INDEX(中間シート!$A$1:$AZ$149,MATCH($A3450&amp;$B3450,中間シート!$A$1:$A$149,0),MATCH(D$1,中間シート!$A$2:$AZ$2,0))</f>
        <v/>
      </c>
      <c r="E3450" t="str">
        <f>IF(
A3450="","",
VLOOKUP(MOD(ROW(A3450)-2, 参照用!$J$12) + 1,参照用!$N$1:$P$50,2,0)
)</f>
        <v/>
      </c>
      <c r="F3450" t="str">
        <f xml:space="preserve">
IF(A3450="","",
VLOOKUP(MOD(ROW(A3450)-2, 参照用!$J$12) + 1,参照用!$N$1:$P$50,3,0)
)</f>
        <v/>
      </c>
      <c r="G3450" t="str">
        <f xml:space="preserve">
IF(A3450="","",
IFERROR(
INDEX(中間シート!$B:$CB,
MATCH(A3450&amp;B3450,中間シート!$A$1:$A$149,0),
MATCH(F3450,中間シート!$B$2:$CB$2,0)
),
"")
)</f>
        <v/>
      </c>
      <c r="H3450" t="str">
        <f t="shared" si="159"/>
        <v/>
      </c>
      <c r="I3450" t="str">
        <f t="shared" si="160"/>
        <v/>
      </c>
      <c r="J3450" t="str">
        <f xml:space="preserve">
_xlfn.SWITCH(E3450,
"良好サイン",H3450*VLOOKUP(F3450,参照用!$P$2:$Q$55,2,0),
"注意サイン",H3450*VLOOKUP(F3450,参照用!$P$2:$Q$55,2,0),
""
)</f>
        <v/>
      </c>
      <c r="K3450" s="20" t="str">
        <f t="shared" si="161"/>
        <v/>
      </c>
    </row>
    <row r="3451" spans="1:11" x14ac:dyDescent="0.2">
      <c r="A3451" s="8" t="str">
        <f>IF(INDEX(中間シート!B$1:B$149,QUOTIENT(ROW(A3451)-2, 参照用!$J$12) + 3,1)&gt;0,
INDEX(中間シート!B$1:B$149,QUOTIENT(ROW(A3451)-2, 参照用!$J$12) + 3,1),
"")</f>
        <v/>
      </c>
      <c r="B3451" s="8" t="str">
        <f>IF(INDEX(中間シート!D$1:D$149,QUOTIENT(ROW(B3451)-2, 参照用!$J$12) + 3,1)&gt;0,
INDEX(中間シート!D$1:D$149,QUOTIENT(ROW(B3451)-2, 参照用!$J$12) + 3,1),
"")</f>
        <v/>
      </c>
      <c r="C3451" s="8" t="str">
        <f>INDEX(中間シート!$A$1:$AZ$149,MATCH(A3451&amp;B3451,中間シート!$A$1:$A$149,0),MATCH(C$1,中間シート!$A$2:$AZ$2,0))</f>
        <v/>
      </c>
      <c r="D3451" s="8" t="str">
        <f>INDEX(中間シート!$A$1:$AZ$149,MATCH($A3451&amp;$B3451,中間シート!$A$1:$A$149,0),MATCH(D$1,中間シート!$A$2:$AZ$2,0))</f>
        <v/>
      </c>
      <c r="E3451" t="str">
        <f>IF(
A3451="","",
VLOOKUP(MOD(ROW(A3451)-2, 参照用!$J$12) + 1,参照用!$N$1:$P$50,2,0)
)</f>
        <v/>
      </c>
      <c r="F3451" t="str">
        <f xml:space="preserve">
IF(A3451="","",
VLOOKUP(MOD(ROW(A3451)-2, 参照用!$J$12) + 1,参照用!$N$1:$P$50,3,0)
)</f>
        <v/>
      </c>
      <c r="G3451" t="str">
        <f xml:space="preserve">
IF(A3451="","",
IFERROR(
INDEX(中間シート!$B:$CB,
MATCH(A3451&amp;B3451,中間シート!$A$1:$A$149,0),
MATCH(F3451,中間シート!$B$2:$CB$2,0)
),
"")
)</f>
        <v/>
      </c>
      <c r="H3451" t="str">
        <f t="shared" si="159"/>
        <v/>
      </c>
      <c r="I3451" t="str">
        <f t="shared" si="160"/>
        <v/>
      </c>
      <c r="J3451" t="str">
        <f xml:space="preserve">
_xlfn.SWITCH(E3451,
"良好サイン",H3451*VLOOKUP(F3451,参照用!$P$2:$Q$55,2,0),
"注意サイン",H3451*VLOOKUP(F3451,参照用!$P$2:$Q$55,2,0),
""
)</f>
        <v/>
      </c>
      <c r="K3451" s="20" t="str">
        <f t="shared" si="161"/>
        <v/>
      </c>
    </row>
    <row r="3452" spans="1:11" x14ac:dyDescent="0.2">
      <c r="A3452" s="8" t="str">
        <f>IF(INDEX(中間シート!B$1:B$149,QUOTIENT(ROW(A3452)-2, 参照用!$J$12) + 3,1)&gt;0,
INDEX(中間シート!B$1:B$149,QUOTIENT(ROW(A3452)-2, 参照用!$J$12) + 3,1),
"")</f>
        <v/>
      </c>
      <c r="B3452" s="8" t="str">
        <f>IF(INDEX(中間シート!D$1:D$149,QUOTIENT(ROW(B3452)-2, 参照用!$J$12) + 3,1)&gt;0,
INDEX(中間シート!D$1:D$149,QUOTIENT(ROW(B3452)-2, 参照用!$J$12) + 3,1),
"")</f>
        <v/>
      </c>
      <c r="C3452" s="8" t="str">
        <f>INDEX(中間シート!$A$1:$AZ$149,MATCH(A3452&amp;B3452,中間シート!$A$1:$A$149,0),MATCH(C$1,中間シート!$A$2:$AZ$2,0))</f>
        <v/>
      </c>
      <c r="D3452" s="8" t="str">
        <f>INDEX(中間シート!$A$1:$AZ$149,MATCH($A3452&amp;$B3452,中間シート!$A$1:$A$149,0),MATCH(D$1,中間シート!$A$2:$AZ$2,0))</f>
        <v/>
      </c>
      <c r="E3452" t="str">
        <f>IF(
A3452="","",
VLOOKUP(MOD(ROW(A3452)-2, 参照用!$J$12) + 1,参照用!$N$1:$P$50,2,0)
)</f>
        <v/>
      </c>
      <c r="F3452" t="str">
        <f xml:space="preserve">
IF(A3452="","",
VLOOKUP(MOD(ROW(A3452)-2, 参照用!$J$12) + 1,参照用!$N$1:$P$50,3,0)
)</f>
        <v/>
      </c>
      <c r="G3452" t="str">
        <f xml:space="preserve">
IF(A3452="","",
IFERROR(
INDEX(中間シート!$B:$CB,
MATCH(A3452&amp;B3452,中間シート!$A$1:$A$149,0),
MATCH(F3452,中間シート!$B$2:$CB$2,0)
),
"")
)</f>
        <v/>
      </c>
      <c r="H3452" t="str">
        <f t="shared" si="159"/>
        <v/>
      </c>
      <c r="I3452" t="str">
        <f t="shared" si="160"/>
        <v/>
      </c>
      <c r="J3452" t="str">
        <f xml:space="preserve">
_xlfn.SWITCH(E3452,
"良好サイン",H3452*VLOOKUP(F3452,参照用!$P$2:$Q$55,2,0),
"注意サイン",H3452*VLOOKUP(F3452,参照用!$P$2:$Q$55,2,0),
""
)</f>
        <v/>
      </c>
      <c r="K3452" s="20" t="str">
        <f t="shared" si="161"/>
        <v/>
      </c>
    </row>
    <row r="3453" spans="1:11" x14ac:dyDescent="0.2">
      <c r="A3453" s="8" t="str">
        <f>IF(INDEX(中間シート!B$1:B$149,QUOTIENT(ROW(A3453)-2, 参照用!$J$12) + 3,1)&gt;0,
INDEX(中間シート!B$1:B$149,QUOTIENT(ROW(A3453)-2, 参照用!$J$12) + 3,1),
"")</f>
        <v/>
      </c>
      <c r="B3453" s="8" t="str">
        <f>IF(INDEX(中間シート!D$1:D$149,QUOTIENT(ROW(B3453)-2, 参照用!$J$12) + 3,1)&gt;0,
INDEX(中間シート!D$1:D$149,QUOTIENT(ROW(B3453)-2, 参照用!$J$12) + 3,1),
"")</f>
        <v/>
      </c>
      <c r="C3453" s="8" t="str">
        <f>INDEX(中間シート!$A$1:$AZ$149,MATCH(A3453&amp;B3453,中間シート!$A$1:$A$149,0),MATCH(C$1,中間シート!$A$2:$AZ$2,0))</f>
        <v/>
      </c>
      <c r="D3453" s="8" t="str">
        <f>INDEX(中間シート!$A$1:$AZ$149,MATCH($A3453&amp;$B3453,中間シート!$A$1:$A$149,0),MATCH(D$1,中間シート!$A$2:$AZ$2,0))</f>
        <v/>
      </c>
      <c r="E3453" t="str">
        <f>IF(
A3453="","",
VLOOKUP(MOD(ROW(A3453)-2, 参照用!$J$12) + 1,参照用!$N$1:$P$50,2,0)
)</f>
        <v/>
      </c>
      <c r="F3453" t="str">
        <f xml:space="preserve">
IF(A3453="","",
VLOOKUP(MOD(ROW(A3453)-2, 参照用!$J$12) + 1,参照用!$N$1:$P$50,3,0)
)</f>
        <v/>
      </c>
      <c r="G3453" t="str">
        <f xml:space="preserve">
IF(A3453="","",
IFERROR(
INDEX(中間シート!$B:$CB,
MATCH(A3453&amp;B3453,中間シート!$A$1:$A$149,0),
MATCH(F3453,中間シート!$B$2:$CB$2,0)
),
"")
)</f>
        <v/>
      </c>
      <c r="H3453" t="str">
        <f t="shared" si="159"/>
        <v/>
      </c>
      <c r="I3453" t="str">
        <f t="shared" si="160"/>
        <v/>
      </c>
      <c r="J3453" t="str">
        <f xml:space="preserve">
_xlfn.SWITCH(E3453,
"良好サイン",H3453*VLOOKUP(F3453,参照用!$P$2:$Q$55,2,0),
"注意サイン",H3453*VLOOKUP(F3453,参照用!$P$2:$Q$55,2,0),
""
)</f>
        <v/>
      </c>
      <c r="K3453" s="20" t="str">
        <f t="shared" si="161"/>
        <v/>
      </c>
    </row>
    <row r="3454" spans="1:11" x14ac:dyDescent="0.2">
      <c r="A3454" s="8" t="str">
        <f>IF(INDEX(中間シート!B$1:B$149,QUOTIENT(ROW(A3454)-2, 参照用!$J$12) + 3,1)&gt;0,
INDEX(中間シート!B$1:B$149,QUOTIENT(ROW(A3454)-2, 参照用!$J$12) + 3,1),
"")</f>
        <v/>
      </c>
      <c r="B3454" s="8" t="str">
        <f>IF(INDEX(中間シート!D$1:D$149,QUOTIENT(ROW(B3454)-2, 参照用!$J$12) + 3,1)&gt;0,
INDEX(中間シート!D$1:D$149,QUOTIENT(ROW(B3454)-2, 参照用!$J$12) + 3,1),
"")</f>
        <v/>
      </c>
      <c r="C3454" s="8" t="str">
        <f>INDEX(中間シート!$A$1:$AZ$149,MATCH(A3454&amp;B3454,中間シート!$A$1:$A$149,0),MATCH(C$1,中間シート!$A$2:$AZ$2,0))</f>
        <v/>
      </c>
      <c r="D3454" s="8" t="str">
        <f>INDEX(中間シート!$A$1:$AZ$149,MATCH($A3454&amp;$B3454,中間シート!$A$1:$A$149,0),MATCH(D$1,中間シート!$A$2:$AZ$2,0))</f>
        <v/>
      </c>
      <c r="E3454" t="str">
        <f>IF(
A3454="","",
VLOOKUP(MOD(ROW(A3454)-2, 参照用!$J$12) + 1,参照用!$N$1:$P$50,2,0)
)</f>
        <v/>
      </c>
      <c r="F3454" t="str">
        <f xml:space="preserve">
IF(A3454="","",
VLOOKUP(MOD(ROW(A3454)-2, 参照用!$J$12) + 1,参照用!$N$1:$P$50,3,0)
)</f>
        <v/>
      </c>
      <c r="G3454" t="str">
        <f xml:space="preserve">
IF(A3454="","",
IFERROR(
INDEX(中間シート!$B:$CB,
MATCH(A3454&amp;B3454,中間シート!$A$1:$A$149,0),
MATCH(F3454,中間シート!$B$2:$CB$2,0)
),
"")
)</f>
        <v/>
      </c>
      <c r="H3454" t="str">
        <f t="shared" si="159"/>
        <v/>
      </c>
      <c r="I3454" t="str">
        <f t="shared" si="160"/>
        <v/>
      </c>
      <c r="J3454" t="str">
        <f xml:space="preserve">
_xlfn.SWITCH(E3454,
"良好サイン",H3454*VLOOKUP(F3454,参照用!$P$2:$Q$55,2,0),
"注意サイン",H3454*VLOOKUP(F3454,参照用!$P$2:$Q$55,2,0),
""
)</f>
        <v/>
      </c>
      <c r="K3454" s="20" t="str">
        <f t="shared" si="161"/>
        <v/>
      </c>
    </row>
    <row r="3455" spans="1:11" x14ac:dyDescent="0.2">
      <c r="A3455" s="8" t="str">
        <f>IF(INDEX(中間シート!B$1:B$149,QUOTIENT(ROW(A3455)-2, 参照用!$J$12) + 3,1)&gt;0,
INDEX(中間シート!B$1:B$149,QUOTIENT(ROW(A3455)-2, 参照用!$J$12) + 3,1),
"")</f>
        <v/>
      </c>
      <c r="B3455" s="8" t="str">
        <f>IF(INDEX(中間シート!D$1:D$149,QUOTIENT(ROW(B3455)-2, 参照用!$J$12) + 3,1)&gt;0,
INDEX(中間シート!D$1:D$149,QUOTIENT(ROW(B3455)-2, 参照用!$J$12) + 3,1),
"")</f>
        <v/>
      </c>
      <c r="C3455" s="8" t="str">
        <f>INDEX(中間シート!$A$1:$AZ$149,MATCH(A3455&amp;B3455,中間シート!$A$1:$A$149,0),MATCH(C$1,中間シート!$A$2:$AZ$2,0))</f>
        <v/>
      </c>
      <c r="D3455" s="8" t="str">
        <f>INDEX(中間シート!$A$1:$AZ$149,MATCH($A3455&amp;$B3455,中間シート!$A$1:$A$149,0),MATCH(D$1,中間シート!$A$2:$AZ$2,0))</f>
        <v/>
      </c>
      <c r="E3455" t="str">
        <f>IF(
A3455="","",
VLOOKUP(MOD(ROW(A3455)-2, 参照用!$J$12) + 1,参照用!$N$1:$P$50,2,0)
)</f>
        <v/>
      </c>
      <c r="F3455" t="str">
        <f xml:space="preserve">
IF(A3455="","",
VLOOKUP(MOD(ROW(A3455)-2, 参照用!$J$12) + 1,参照用!$N$1:$P$50,3,0)
)</f>
        <v/>
      </c>
      <c r="G3455" t="str">
        <f xml:space="preserve">
IF(A3455="","",
IFERROR(
INDEX(中間シート!$B:$CB,
MATCH(A3455&amp;B3455,中間シート!$A$1:$A$149,0),
MATCH(F3455,中間シート!$B$2:$CB$2,0)
),
"")
)</f>
        <v/>
      </c>
      <c r="H3455" t="str">
        <f t="shared" si="159"/>
        <v/>
      </c>
      <c r="I3455" t="str">
        <f t="shared" si="160"/>
        <v/>
      </c>
      <c r="J3455" t="str">
        <f xml:space="preserve">
_xlfn.SWITCH(E3455,
"良好サイン",H3455*VLOOKUP(F3455,参照用!$P$2:$Q$55,2,0),
"注意サイン",H3455*VLOOKUP(F3455,参照用!$P$2:$Q$55,2,0),
""
)</f>
        <v/>
      </c>
      <c r="K3455" s="20" t="str">
        <f t="shared" si="161"/>
        <v/>
      </c>
    </row>
    <row r="3456" spans="1:11" x14ac:dyDescent="0.2">
      <c r="A3456" s="8" t="str">
        <f>IF(INDEX(中間シート!B$1:B$149,QUOTIENT(ROW(A3456)-2, 参照用!$J$12) + 3,1)&gt;0,
INDEX(中間シート!B$1:B$149,QUOTIENT(ROW(A3456)-2, 参照用!$J$12) + 3,1),
"")</f>
        <v/>
      </c>
      <c r="B3456" s="8" t="str">
        <f>IF(INDEX(中間シート!D$1:D$149,QUOTIENT(ROW(B3456)-2, 参照用!$J$12) + 3,1)&gt;0,
INDEX(中間シート!D$1:D$149,QUOTIENT(ROW(B3456)-2, 参照用!$J$12) + 3,1),
"")</f>
        <v/>
      </c>
      <c r="C3456" s="8" t="str">
        <f>INDEX(中間シート!$A$1:$AZ$149,MATCH(A3456&amp;B3456,中間シート!$A$1:$A$149,0),MATCH(C$1,中間シート!$A$2:$AZ$2,0))</f>
        <v/>
      </c>
      <c r="D3456" s="8" t="str">
        <f>INDEX(中間シート!$A$1:$AZ$149,MATCH($A3456&amp;$B3456,中間シート!$A$1:$A$149,0),MATCH(D$1,中間シート!$A$2:$AZ$2,0))</f>
        <v/>
      </c>
      <c r="E3456" t="str">
        <f>IF(
A3456="","",
VLOOKUP(MOD(ROW(A3456)-2, 参照用!$J$12) + 1,参照用!$N$1:$P$50,2,0)
)</f>
        <v/>
      </c>
      <c r="F3456" t="str">
        <f xml:space="preserve">
IF(A3456="","",
VLOOKUP(MOD(ROW(A3456)-2, 参照用!$J$12) + 1,参照用!$N$1:$P$50,3,0)
)</f>
        <v/>
      </c>
      <c r="G3456" t="str">
        <f xml:space="preserve">
IF(A3456="","",
IFERROR(
INDEX(中間シート!$B:$CB,
MATCH(A3456&amp;B3456,中間シート!$A$1:$A$149,0),
MATCH(F3456,中間シート!$B$2:$CB$2,0)
),
"")
)</f>
        <v/>
      </c>
      <c r="H3456" t="str">
        <f t="shared" si="159"/>
        <v/>
      </c>
      <c r="I3456" t="str">
        <f t="shared" si="160"/>
        <v/>
      </c>
      <c r="J3456" t="str">
        <f xml:space="preserve">
_xlfn.SWITCH(E3456,
"良好サイン",H3456*VLOOKUP(F3456,参照用!$P$2:$Q$55,2,0),
"注意サイン",H3456*VLOOKUP(F3456,参照用!$P$2:$Q$55,2,0),
""
)</f>
        <v/>
      </c>
      <c r="K3456" s="20" t="str">
        <f t="shared" si="161"/>
        <v/>
      </c>
    </row>
    <row r="3457" spans="1:11" x14ac:dyDescent="0.2">
      <c r="A3457" s="8" t="str">
        <f>IF(INDEX(中間シート!B$1:B$149,QUOTIENT(ROW(A3457)-2, 参照用!$J$12) + 3,1)&gt;0,
INDEX(中間シート!B$1:B$149,QUOTIENT(ROW(A3457)-2, 参照用!$J$12) + 3,1),
"")</f>
        <v/>
      </c>
      <c r="B3457" s="8" t="str">
        <f>IF(INDEX(中間シート!D$1:D$149,QUOTIENT(ROW(B3457)-2, 参照用!$J$12) + 3,1)&gt;0,
INDEX(中間シート!D$1:D$149,QUOTIENT(ROW(B3457)-2, 参照用!$J$12) + 3,1),
"")</f>
        <v/>
      </c>
      <c r="C3457" s="8" t="str">
        <f>INDEX(中間シート!$A$1:$AZ$149,MATCH(A3457&amp;B3457,中間シート!$A$1:$A$149,0),MATCH(C$1,中間シート!$A$2:$AZ$2,0))</f>
        <v/>
      </c>
      <c r="D3457" s="8" t="str">
        <f>INDEX(中間シート!$A$1:$AZ$149,MATCH($A3457&amp;$B3457,中間シート!$A$1:$A$149,0),MATCH(D$1,中間シート!$A$2:$AZ$2,0))</f>
        <v/>
      </c>
      <c r="E3457" t="str">
        <f>IF(
A3457="","",
VLOOKUP(MOD(ROW(A3457)-2, 参照用!$J$12) + 1,参照用!$N$1:$P$50,2,0)
)</f>
        <v/>
      </c>
      <c r="F3457" t="str">
        <f xml:space="preserve">
IF(A3457="","",
VLOOKUP(MOD(ROW(A3457)-2, 参照用!$J$12) + 1,参照用!$N$1:$P$50,3,0)
)</f>
        <v/>
      </c>
      <c r="G3457" t="str">
        <f xml:space="preserve">
IF(A3457="","",
IFERROR(
INDEX(中間シート!$B:$CB,
MATCH(A3457&amp;B3457,中間シート!$A$1:$A$149,0),
MATCH(F3457,中間シート!$B$2:$CB$2,0)
),
"")
)</f>
        <v/>
      </c>
      <c r="H3457" t="str">
        <f t="shared" si="159"/>
        <v/>
      </c>
      <c r="I3457" t="str">
        <f t="shared" si="160"/>
        <v/>
      </c>
      <c r="J3457" t="str">
        <f xml:space="preserve">
_xlfn.SWITCH(E3457,
"良好サイン",H3457*VLOOKUP(F3457,参照用!$P$2:$Q$55,2,0),
"注意サイン",H3457*VLOOKUP(F3457,参照用!$P$2:$Q$55,2,0),
""
)</f>
        <v/>
      </c>
      <c r="K3457" s="20" t="str">
        <f t="shared" si="161"/>
        <v/>
      </c>
    </row>
    <row r="3458" spans="1:11" x14ac:dyDescent="0.2">
      <c r="A3458" s="8" t="str">
        <f>IF(INDEX(中間シート!B$1:B$149,QUOTIENT(ROW(A3458)-2, 参照用!$J$12) + 3,1)&gt;0,
INDEX(中間シート!B$1:B$149,QUOTIENT(ROW(A3458)-2, 参照用!$J$12) + 3,1),
"")</f>
        <v/>
      </c>
      <c r="B3458" s="8" t="str">
        <f>IF(INDEX(中間シート!D$1:D$149,QUOTIENT(ROW(B3458)-2, 参照用!$J$12) + 3,1)&gt;0,
INDEX(中間シート!D$1:D$149,QUOTIENT(ROW(B3458)-2, 参照用!$J$12) + 3,1),
"")</f>
        <v/>
      </c>
      <c r="C3458" s="8" t="str">
        <f>INDEX(中間シート!$A$1:$AZ$149,MATCH(A3458&amp;B3458,中間シート!$A$1:$A$149,0),MATCH(C$1,中間シート!$A$2:$AZ$2,0))</f>
        <v/>
      </c>
      <c r="D3458" s="8" t="str">
        <f>INDEX(中間シート!$A$1:$AZ$149,MATCH($A3458&amp;$B3458,中間シート!$A$1:$A$149,0),MATCH(D$1,中間シート!$A$2:$AZ$2,0))</f>
        <v/>
      </c>
      <c r="E3458" t="str">
        <f>IF(
A3458="","",
VLOOKUP(MOD(ROW(A3458)-2, 参照用!$J$12) + 1,参照用!$N$1:$P$50,2,0)
)</f>
        <v/>
      </c>
      <c r="F3458" t="str">
        <f xml:space="preserve">
IF(A3458="","",
VLOOKUP(MOD(ROW(A3458)-2, 参照用!$J$12) + 1,参照用!$N$1:$P$50,3,0)
)</f>
        <v/>
      </c>
      <c r="G3458" t="str">
        <f xml:space="preserve">
IF(A3458="","",
IFERROR(
INDEX(中間シート!$B:$CB,
MATCH(A3458&amp;B3458,中間シート!$A$1:$A$149,0),
MATCH(F3458,中間シート!$B$2:$CB$2,0)
),
"")
)</f>
        <v/>
      </c>
      <c r="H3458" t="str">
        <f t="shared" si="159"/>
        <v/>
      </c>
      <c r="I3458" t="str">
        <f t="shared" si="160"/>
        <v/>
      </c>
      <c r="J3458" t="str">
        <f xml:space="preserve">
_xlfn.SWITCH(E3458,
"良好サイン",H3458*VLOOKUP(F3458,参照用!$P$2:$Q$55,2,0),
"注意サイン",H3458*VLOOKUP(F3458,参照用!$P$2:$Q$55,2,0),
""
)</f>
        <v/>
      </c>
      <c r="K3458" s="20" t="str">
        <f t="shared" si="161"/>
        <v/>
      </c>
    </row>
    <row r="3459" spans="1:11" x14ac:dyDescent="0.2">
      <c r="A3459" s="8" t="str">
        <f>IF(INDEX(中間シート!B$1:B$149,QUOTIENT(ROW(A3459)-2, 参照用!$J$12) + 3,1)&gt;0,
INDEX(中間シート!B$1:B$149,QUOTIENT(ROW(A3459)-2, 参照用!$J$12) + 3,1),
"")</f>
        <v/>
      </c>
      <c r="B3459" s="8" t="str">
        <f>IF(INDEX(中間シート!D$1:D$149,QUOTIENT(ROW(B3459)-2, 参照用!$J$12) + 3,1)&gt;0,
INDEX(中間シート!D$1:D$149,QUOTIENT(ROW(B3459)-2, 参照用!$J$12) + 3,1),
"")</f>
        <v/>
      </c>
      <c r="C3459" s="8" t="str">
        <f>INDEX(中間シート!$A$1:$AZ$149,MATCH(A3459&amp;B3459,中間シート!$A$1:$A$149,0),MATCH(C$1,中間シート!$A$2:$AZ$2,0))</f>
        <v/>
      </c>
      <c r="D3459" s="8" t="str">
        <f>INDEX(中間シート!$A$1:$AZ$149,MATCH($A3459&amp;$B3459,中間シート!$A$1:$A$149,0),MATCH(D$1,中間シート!$A$2:$AZ$2,0))</f>
        <v/>
      </c>
      <c r="E3459" t="str">
        <f>IF(
A3459="","",
VLOOKUP(MOD(ROW(A3459)-2, 参照用!$J$12) + 1,参照用!$N$1:$P$50,2,0)
)</f>
        <v/>
      </c>
      <c r="F3459" t="str">
        <f xml:space="preserve">
IF(A3459="","",
VLOOKUP(MOD(ROW(A3459)-2, 参照用!$J$12) + 1,参照用!$N$1:$P$50,3,0)
)</f>
        <v/>
      </c>
      <c r="G3459" t="str">
        <f xml:space="preserve">
IF(A3459="","",
IFERROR(
INDEX(中間シート!$B:$CB,
MATCH(A3459&amp;B3459,中間シート!$A$1:$A$149,0),
MATCH(F3459,中間シート!$B$2:$CB$2,0)
),
"")
)</f>
        <v/>
      </c>
      <c r="H3459" t="str">
        <f t="shared" ref="H3459:H3522" si="162">IFERROR(IF(VALUE(G3459)&gt;100,"",VALUE(G3459)),"")</f>
        <v/>
      </c>
      <c r="I3459" t="str">
        <f t="shared" ref="I3459:I3522" si="163">IF(H3459="",G3459,"")</f>
        <v/>
      </c>
      <c r="J3459" t="str">
        <f xml:space="preserve">
_xlfn.SWITCH(E3459,
"良好サイン",H3459*VLOOKUP(F3459,参照用!$P$2:$Q$55,2,0),
"注意サイン",H3459*VLOOKUP(F3459,参照用!$P$2:$Q$55,2,0),
""
)</f>
        <v/>
      </c>
      <c r="K3459" s="20" t="str">
        <f t="shared" ref="K3459:K3522" si="164">IFERROR(IF(A3459="","",(60+SUMIFS($J$1:$J$3999,$A$1:$A$3999,A3459,$B$1:$B$3999,B3459)))
/
(1+SUMIFS(H:H,A:A,A3459,B:B,B3459,E:E,"悪化サイン")),"")</f>
        <v/>
      </c>
    </row>
    <row r="3460" spans="1:11" x14ac:dyDescent="0.2">
      <c r="A3460" s="8" t="str">
        <f>IF(INDEX(中間シート!B$1:B$149,QUOTIENT(ROW(A3460)-2, 参照用!$J$12) + 3,1)&gt;0,
INDEX(中間シート!B$1:B$149,QUOTIENT(ROW(A3460)-2, 参照用!$J$12) + 3,1),
"")</f>
        <v/>
      </c>
      <c r="B3460" s="8" t="str">
        <f>IF(INDEX(中間シート!D$1:D$149,QUOTIENT(ROW(B3460)-2, 参照用!$J$12) + 3,1)&gt;0,
INDEX(中間シート!D$1:D$149,QUOTIENT(ROW(B3460)-2, 参照用!$J$12) + 3,1),
"")</f>
        <v/>
      </c>
      <c r="C3460" s="8" t="str">
        <f>INDEX(中間シート!$A$1:$AZ$149,MATCH(A3460&amp;B3460,中間シート!$A$1:$A$149,0),MATCH(C$1,中間シート!$A$2:$AZ$2,0))</f>
        <v/>
      </c>
      <c r="D3460" s="8" t="str">
        <f>INDEX(中間シート!$A$1:$AZ$149,MATCH($A3460&amp;$B3460,中間シート!$A$1:$A$149,0),MATCH(D$1,中間シート!$A$2:$AZ$2,0))</f>
        <v/>
      </c>
      <c r="E3460" t="str">
        <f>IF(
A3460="","",
VLOOKUP(MOD(ROW(A3460)-2, 参照用!$J$12) + 1,参照用!$N$1:$P$50,2,0)
)</f>
        <v/>
      </c>
      <c r="F3460" t="str">
        <f xml:space="preserve">
IF(A3460="","",
VLOOKUP(MOD(ROW(A3460)-2, 参照用!$J$12) + 1,参照用!$N$1:$P$50,3,0)
)</f>
        <v/>
      </c>
      <c r="G3460" t="str">
        <f xml:space="preserve">
IF(A3460="","",
IFERROR(
INDEX(中間シート!$B:$CB,
MATCH(A3460&amp;B3460,中間シート!$A$1:$A$149,0),
MATCH(F3460,中間シート!$B$2:$CB$2,0)
),
"")
)</f>
        <v/>
      </c>
      <c r="H3460" t="str">
        <f t="shared" si="162"/>
        <v/>
      </c>
      <c r="I3460" t="str">
        <f t="shared" si="163"/>
        <v/>
      </c>
      <c r="J3460" t="str">
        <f xml:space="preserve">
_xlfn.SWITCH(E3460,
"良好サイン",H3460*VLOOKUP(F3460,参照用!$P$2:$Q$55,2,0),
"注意サイン",H3460*VLOOKUP(F3460,参照用!$P$2:$Q$55,2,0),
""
)</f>
        <v/>
      </c>
      <c r="K3460" s="20" t="str">
        <f t="shared" si="164"/>
        <v/>
      </c>
    </row>
    <row r="3461" spans="1:11" x14ac:dyDescent="0.2">
      <c r="A3461" s="8" t="str">
        <f>IF(INDEX(中間シート!B$1:B$149,QUOTIENT(ROW(A3461)-2, 参照用!$J$12) + 3,1)&gt;0,
INDEX(中間シート!B$1:B$149,QUOTIENT(ROW(A3461)-2, 参照用!$J$12) + 3,1),
"")</f>
        <v/>
      </c>
      <c r="B3461" s="8" t="str">
        <f>IF(INDEX(中間シート!D$1:D$149,QUOTIENT(ROW(B3461)-2, 参照用!$J$12) + 3,1)&gt;0,
INDEX(中間シート!D$1:D$149,QUOTIENT(ROW(B3461)-2, 参照用!$J$12) + 3,1),
"")</f>
        <v/>
      </c>
      <c r="C3461" s="8" t="str">
        <f>INDEX(中間シート!$A$1:$AZ$149,MATCH(A3461&amp;B3461,中間シート!$A$1:$A$149,0),MATCH(C$1,中間シート!$A$2:$AZ$2,0))</f>
        <v/>
      </c>
      <c r="D3461" s="8" t="str">
        <f>INDEX(中間シート!$A$1:$AZ$149,MATCH($A3461&amp;$B3461,中間シート!$A$1:$A$149,0),MATCH(D$1,中間シート!$A$2:$AZ$2,0))</f>
        <v/>
      </c>
      <c r="E3461" t="str">
        <f>IF(
A3461="","",
VLOOKUP(MOD(ROW(A3461)-2, 参照用!$J$12) + 1,参照用!$N$1:$P$50,2,0)
)</f>
        <v/>
      </c>
      <c r="F3461" t="str">
        <f xml:space="preserve">
IF(A3461="","",
VLOOKUP(MOD(ROW(A3461)-2, 参照用!$J$12) + 1,参照用!$N$1:$P$50,3,0)
)</f>
        <v/>
      </c>
      <c r="G3461" t="str">
        <f xml:space="preserve">
IF(A3461="","",
IFERROR(
INDEX(中間シート!$B:$CB,
MATCH(A3461&amp;B3461,中間シート!$A$1:$A$149,0),
MATCH(F3461,中間シート!$B$2:$CB$2,0)
),
"")
)</f>
        <v/>
      </c>
      <c r="H3461" t="str">
        <f t="shared" si="162"/>
        <v/>
      </c>
      <c r="I3461" t="str">
        <f t="shared" si="163"/>
        <v/>
      </c>
      <c r="J3461" t="str">
        <f xml:space="preserve">
_xlfn.SWITCH(E3461,
"良好サイン",H3461*VLOOKUP(F3461,参照用!$P$2:$Q$55,2,0),
"注意サイン",H3461*VLOOKUP(F3461,参照用!$P$2:$Q$55,2,0),
""
)</f>
        <v/>
      </c>
      <c r="K3461" s="20" t="str">
        <f t="shared" si="164"/>
        <v/>
      </c>
    </row>
    <row r="3462" spans="1:11" x14ac:dyDescent="0.2">
      <c r="A3462" s="8" t="str">
        <f>IF(INDEX(中間シート!B$1:B$149,QUOTIENT(ROW(A3462)-2, 参照用!$J$12) + 3,1)&gt;0,
INDEX(中間シート!B$1:B$149,QUOTIENT(ROW(A3462)-2, 参照用!$J$12) + 3,1),
"")</f>
        <v/>
      </c>
      <c r="B3462" s="8" t="str">
        <f>IF(INDEX(中間シート!D$1:D$149,QUOTIENT(ROW(B3462)-2, 参照用!$J$12) + 3,1)&gt;0,
INDEX(中間シート!D$1:D$149,QUOTIENT(ROW(B3462)-2, 参照用!$J$12) + 3,1),
"")</f>
        <v/>
      </c>
      <c r="C3462" s="8" t="str">
        <f>INDEX(中間シート!$A$1:$AZ$149,MATCH(A3462&amp;B3462,中間シート!$A$1:$A$149,0),MATCH(C$1,中間シート!$A$2:$AZ$2,0))</f>
        <v/>
      </c>
      <c r="D3462" s="8" t="str">
        <f>INDEX(中間シート!$A$1:$AZ$149,MATCH($A3462&amp;$B3462,中間シート!$A$1:$A$149,0),MATCH(D$1,中間シート!$A$2:$AZ$2,0))</f>
        <v/>
      </c>
      <c r="E3462" t="str">
        <f>IF(
A3462="","",
VLOOKUP(MOD(ROW(A3462)-2, 参照用!$J$12) + 1,参照用!$N$1:$P$50,2,0)
)</f>
        <v/>
      </c>
      <c r="F3462" t="str">
        <f xml:space="preserve">
IF(A3462="","",
VLOOKUP(MOD(ROW(A3462)-2, 参照用!$J$12) + 1,参照用!$N$1:$P$50,3,0)
)</f>
        <v/>
      </c>
      <c r="G3462" t="str">
        <f xml:space="preserve">
IF(A3462="","",
IFERROR(
INDEX(中間シート!$B:$CB,
MATCH(A3462&amp;B3462,中間シート!$A$1:$A$149,0),
MATCH(F3462,中間シート!$B$2:$CB$2,0)
),
"")
)</f>
        <v/>
      </c>
      <c r="H3462" t="str">
        <f t="shared" si="162"/>
        <v/>
      </c>
      <c r="I3462" t="str">
        <f t="shared" si="163"/>
        <v/>
      </c>
      <c r="J3462" t="str">
        <f xml:space="preserve">
_xlfn.SWITCH(E3462,
"良好サイン",H3462*VLOOKUP(F3462,参照用!$P$2:$Q$55,2,0),
"注意サイン",H3462*VLOOKUP(F3462,参照用!$P$2:$Q$55,2,0),
""
)</f>
        <v/>
      </c>
      <c r="K3462" s="20" t="str">
        <f t="shared" si="164"/>
        <v/>
      </c>
    </row>
    <row r="3463" spans="1:11" x14ac:dyDescent="0.2">
      <c r="A3463" s="8" t="str">
        <f>IF(INDEX(中間シート!B$1:B$149,QUOTIENT(ROW(A3463)-2, 参照用!$J$12) + 3,1)&gt;0,
INDEX(中間シート!B$1:B$149,QUOTIENT(ROW(A3463)-2, 参照用!$J$12) + 3,1),
"")</f>
        <v/>
      </c>
      <c r="B3463" s="8" t="str">
        <f>IF(INDEX(中間シート!D$1:D$149,QUOTIENT(ROW(B3463)-2, 参照用!$J$12) + 3,1)&gt;0,
INDEX(中間シート!D$1:D$149,QUOTIENT(ROW(B3463)-2, 参照用!$J$12) + 3,1),
"")</f>
        <v/>
      </c>
      <c r="C3463" s="8" t="str">
        <f>INDEX(中間シート!$A$1:$AZ$149,MATCH(A3463&amp;B3463,中間シート!$A$1:$A$149,0),MATCH(C$1,中間シート!$A$2:$AZ$2,0))</f>
        <v/>
      </c>
      <c r="D3463" s="8" t="str">
        <f>INDEX(中間シート!$A$1:$AZ$149,MATCH($A3463&amp;$B3463,中間シート!$A$1:$A$149,0),MATCH(D$1,中間シート!$A$2:$AZ$2,0))</f>
        <v/>
      </c>
      <c r="E3463" t="str">
        <f>IF(
A3463="","",
VLOOKUP(MOD(ROW(A3463)-2, 参照用!$J$12) + 1,参照用!$N$1:$P$50,2,0)
)</f>
        <v/>
      </c>
      <c r="F3463" t="str">
        <f xml:space="preserve">
IF(A3463="","",
VLOOKUP(MOD(ROW(A3463)-2, 参照用!$J$12) + 1,参照用!$N$1:$P$50,3,0)
)</f>
        <v/>
      </c>
      <c r="G3463" t="str">
        <f xml:space="preserve">
IF(A3463="","",
IFERROR(
INDEX(中間シート!$B:$CB,
MATCH(A3463&amp;B3463,中間シート!$A$1:$A$149,0),
MATCH(F3463,中間シート!$B$2:$CB$2,0)
),
"")
)</f>
        <v/>
      </c>
      <c r="H3463" t="str">
        <f t="shared" si="162"/>
        <v/>
      </c>
      <c r="I3463" t="str">
        <f t="shared" si="163"/>
        <v/>
      </c>
      <c r="J3463" t="str">
        <f xml:space="preserve">
_xlfn.SWITCH(E3463,
"良好サイン",H3463*VLOOKUP(F3463,参照用!$P$2:$Q$55,2,0),
"注意サイン",H3463*VLOOKUP(F3463,参照用!$P$2:$Q$55,2,0),
""
)</f>
        <v/>
      </c>
      <c r="K3463" s="20" t="str">
        <f t="shared" si="164"/>
        <v/>
      </c>
    </row>
    <row r="3464" spans="1:11" x14ac:dyDescent="0.2">
      <c r="A3464" s="8" t="str">
        <f>IF(INDEX(中間シート!B$1:B$149,QUOTIENT(ROW(A3464)-2, 参照用!$J$12) + 3,1)&gt;0,
INDEX(中間シート!B$1:B$149,QUOTIENT(ROW(A3464)-2, 参照用!$J$12) + 3,1),
"")</f>
        <v/>
      </c>
      <c r="B3464" s="8" t="str">
        <f>IF(INDEX(中間シート!D$1:D$149,QUOTIENT(ROW(B3464)-2, 参照用!$J$12) + 3,1)&gt;0,
INDEX(中間シート!D$1:D$149,QUOTIENT(ROW(B3464)-2, 参照用!$J$12) + 3,1),
"")</f>
        <v/>
      </c>
      <c r="C3464" s="8" t="str">
        <f>INDEX(中間シート!$A$1:$AZ$149,MATCH(A3464&amp;B3464,中間シート!$A$1:$A$149,0),MATCH(C$1,中間シート!$A$2:$AZ$2,0))</f>
        <v/>
      </c>
      <c r="D3464" s="8" t="str">
        <f>INDEX(中間シート!$A$1:$AZ$149,MATCH($A3464&amp;$B3464,中間シート!$A$1:$A$149,0),MATCH(D$1,中間シート!$A$2:$AZ$2,0))</f>
        <v/>
      </c>
      <c r="E3464" t="str">
        <f>IF(
A3464="","",
VLOOKUP(MOD(ROW(A3464)-2, 参照用!$J$12) + 1,参照用!$N$1:$P$50,2,0)
)</f>
        <v/>
      </c>
      <c r="F3464" t="str">
        <f xml:space="preserve">
IF(A3464="","",
VLOOKUP(MOD(ROW(A3464)-2, 参照用!$J$12) + 1,参照用!$N$1:$P$50,3,0)
)</f>
        <v/>
      </c>
      <c r="G3464" t="str">
        <f xml:space="preserve">
IF(A3464="","",
IFERROR(
INDEX(中間シート!$B:$CB,
MATCH(A3464&amp;B3464,中間シート!$A$1:$A$149,0),
MATCH(F3464,中間シート!$B$2:$CB$2,0)
),
"")
)</f>
        <v/>
      </c>
      <c r="H3464" t="str">
        <f t="shared" si="162"/>
        <v/>
      </c>
      <c r="I3464" t="str">
        <f t="shared" si="163"/>
        <v/>
      </c>
      <c r="J3464" t="str">
        <f xml:space="preserve">
_xlfn.SWITCH(E3464,
"良好サイン",H3464*VLOOKUP(F3464,参照用!$P$2:$Q$55,2,0),
"注意サイン",H3464*VLOOKUP(F3464,参照用!$P$2:$Q$55,2,0),
""
)</f>
        <v/>
      </c>
      <c r="K3464" s="20" t="str">
        <f t="shared" si="164"/>
        <v/>
      </c>
    </row>
    <row r="3465" spans="1:11" x14ac:dyDescent="0.2">
      <c r="A3465" s="8" t="str">
        <f>IF(INDEX(中間シート!B$1:B$149,QUOTIENT(ROW(A3465)-2, 参照用!$J$12) + 3,1)&gt;0,
INDEX(中間シート!B$1:B$149,QUOTIENT(ROW(A3465)-2, 参照用!$J$12) + 3,1),
"")</f>
        <v/>
      </c>
      <c r="B3465" s="8" t="str">
        <f>IF(INDEX(中間シート!D$1:D$149,QUOTIENT(ROW(B3465)-2, 参照用!$J$12) + 3,1)&gt;0,
INDEX(中間シート!D$1:D$149,QUOTIENT(ROW(B3465)-2, 参照用!$J$12) + 3,1),
"")</f>
        <v/>
      </c>
      <c r="C3465" s="8" t="str">
        <f>INDEX(中間シート!$A$1:$AZ$149,MATCH(A3465&amp;B3465,中間シート!$A$1:$A$149,0),MATCH(C$1,中間シート!$A$2:$AZ$2,0))</f>
        <v/>
      </c>
      <c r="D3465" s="8" t="str">
        <f>INDEX(中間シート!$A$1:$AZ$149,MATCH($A3465&amp;$B3465,中間シート!$A$1:$A$149,0),MATCH(D$1,中間シート!$A$2:$AZ$2,0))</f>
        <v/>
      </c>
      <c r="E3465" t="str">
        <f>IF(
A3465="","",
VLOOKUP(MOD(ROW(A3465)-2, 参照用!$J$12) + 1,参照用!$N$1:$P$50,2,0)
)</f>
        <v/>
      </c>
      <c r="F3465" t="str">
        <f xml:space="preserve">
IF(A3465="","",
VLOOKUP(MOD(ROW(A3465)-2, 参照用!$J$12) + 1,参照用!$N$1:$P$50,3,0)
)</f>
        <v/>
      </c>
      <c r="G3465" t="str">
        <f xml:space="preserve">
IF(A3465="","",
IFERROR(
INDEX(中間シート!$B:$CB,
MATCH(A3465&amp;B3465,中間シート!$A$1:$A$149,0),
MATCH(F3465,中間シート!$B$2:$CB$2,0)
),
"")
)</f>
        <v/>
      </c>
      <c r="H3465" t="str">
        <f t="shared" si="162"/>
        <v/>
      </c>
      <c r="I3465" t="str">
        <f t="shared" si="163"/>
        <v/>
      </c>
      <c r="J3465" t="str">
        <f xml:space="preserve">
_xlfn.SWITCH(E3465,
"良好サイン",H3465*VLOOKUP(F3465,参照用!$P$2:$Q$55,2,0),
"注意サイン",H3465*VLOOKUP(F3465,参照用!$P$2:$Q$55,2,0),
""
)</f>
        <v/>
      </c>
      <c r="K3465" s="20" t="str">
        <f t="shared" si="164"/>
        <v/>
      </c>
    </row>
    <row r="3466" spans="1:11" x14ac:dyDescent="0.2">
      <c r="A3466" s="8" t="str">
        <f>IF(INDEX(中間シート!B$1:B$149,QUOTIENT(ROW(A3466)-2, 参照用!$J$12) + 3,1)&gt;0,
INDEX(中間シート!B$1:B$149,QUOTIENT(ROW(A3466)-2, 参照用!$J$12) + 3,1),
"")</f>
        <v/>
      </c>
      <c r="B3466" s="8" t="str">
        <f>IF(INDEX(中間シート!D$1:D$149,QUOTIENT(ROW(B3466)-2, 参照用!$J$12) + 3,1)&gt;0,
INDEX(中間シート!D$1:D$149,QUOTIENT(ROW(B3466)-2, 参照用!$J$12) + 3,1),
"")</f>
        <v/>
      </c>
      <c r="C3466" s="8" t="str">
        <f>INDEX(中間シート!$A$1:$AZ$149,MATCH(A3466&amp;B3466,中間シート!$A$1:$A$149,0),MATCH(C$1,中間シート!$A$2:$AZ$2,0))</f>
        <v/>
      </c>
      <c r="D3466" s="8" t="str">
        <f>INDEX(中間シート!$A$1:$AZ$149,MATCH($A3466&amp;$B3466,中間シート!$A$1:$A$149,0),MATCH(D$1,中間シート!$A$2:$AZ$2,0))</f>
        <v/>
      </c>
      <c r="E3466" t="str">
        <f>IF(
A3466="","",
VLOOKUP(MOD(ROW(A3466)-2, 参照用!$J$12) + 1,参照用!$N$1:$P$50,2,0)
)</f>
        <v/>
      </c>
      <c r="F3466" t="str">
        <f xml:space="preserve">
IF(A3466="","",
VLOOKUP(MOD(ROW(A3466)-2, 参照用!$J$12) + 1,参照用!$N$1:$P$50,3,0)
)</f>
        <v/>
      </c>
      <c r="G3466" t="str">
        <f xml:space="preserve">
IF(A3466="","",
IFERROR(
INDEX(中間シート!$B:$CB,
MATCH(A3466&amp;B3466,中間シート!$A$1:$A$149,0),
MATCH(F3466,中間シート!$B$2:$CB$2,0)
),
"")
)</f>
        <v/>
      </c>
      <c r="H3466" t="str">
        <f t="shared" si="162"/>
        <v/>
      </c>
      <c r="I3466" t="str">
        <f t="shared" si="163"/>
        <v/>
      </c>
      <c r="J3466" t="str">
        <f xml:space="preserve">
_xlfn.SWITCH(E3466,
"良好サイン",H3466*VLOOKUP(F3466,参照用!$P$2:$Q$55,2,0),
"注意サイン",H3466*VLOOKUP(F3466,参照用!$P$2:$Q$55,2,0),
""
)</f>
        <v/>
      </c>
      <c r="K3466" s="20" t="str">
        <f t="shared" si="164"/>
        <v/>
      </c>
    </row>
    <row r="3467" spans="1:11" x14ac:dyDescent="0.2">
      <c r="A3467" s="8" t="str">
        <f>IF(INDEX(中間シート!B$1:B$149,QUOTIENT(ROW(A3467)-2, 参照用!$J$12) + 3,1)&gt;0,
INDEX(中間シート!B$1:B$149,QUOTIENT(ROW(A3467)-2, 参照用!$J$12) + 3,1),
"")</f>
        <v/>
      </c>
      <c r="B3467" s="8" t="str">
        <f>IF(INDEX(中間シート!D$1:D$149,QUOTIENT(ROW(B3467)-2, 参照用!$J$12) + 3,1)&gt;0,
INDEX(中間シート!D$1:D$149,QUOTIENT(ROW(B3467)-2, 参照用!$J$12) + 3,1),
"")</f>
        <v/>
      </c>
      <c r="C3467" s="8" t="str">
        <f>INDEX(中間シート!$A$1:$AZ$149,MATCH(A3467&amp;B3467,中間シート!$A$1:$A$149,0),MATCH(C$1,中間シート!$A$2:$AZ$2,0))</f>
        <v/>
      </c>
      <c r="D3467" s="8" t="str">
        <f>INDEX(中間シート!$A$1:$AZ$149,MATCH($A3467&amp;$B3467,中間シート!$A$1:$A$149,0),MATCH(D$1,中間シート!$A$2:$AZ$2,0))</f>
        <v/>
      </c>
      <c r="E3467" t="str">
        <f>IF(
A3467="","",
VLOOKUP(MOD(ROW(A3467)-2, 参照用!$J$12) + 1,参照用!$N$1:$P$50,2,0)
)</f>
        <v/>
      </c>
      <c r="F3467" t="str">
        <f xml:space="preserve">
IF(A3467="","",
VLOOKUP(MOD(ROW(A3467)-2, 参照用!$J$12) + 1,参照用!$N$1:$P$50,3,0)
)</f>
        <v/>
      </c>
      <c r="G3467" t="str">
        <f xml:space="preserve">
IF(A3467="","",
IFERROR(
INDEX(中間シート!$B:$CB,
MATCH(A3467&amp;B3467,中間シート!$A$1:$A$149,0),
MATCH(F3467,中間シート!$B$2:$CB$2,0)
),
"")
)</f>
        <v/>
      </c>
      <c r="H3467" t="str">
        <f t="shared" si="162"/>
        <v/>
      </c>
      <c r="I3467" t="str">
        <f t="shared" si="163"/>
        <v/>
      </c>
      <c r="J3467" t="str">
        <f xml:space="preserve">
_xlfn.SWITCH(E3467,
"良好サイン",H3467*VLOOKUP(F3467,参照用!$P$2:$Q$55,2,0),
"注意サイン",H3467*VLOOKUP(F3467,参照用!$P$2:$Q$55,2,0),
""
)</f>
        <v/>
      </c>
      <c r="K3467" s="20" t="str">
        <f t="shared" si="164"/>
        <v/>
      </c>
    </row>
    <row r="3468" spans="1:11" x14ac:dyDescent="0.2">
      <c r="A3468" s="8" t="str">
        <f>IF(INDEX(中間シート!B$1:B$149,QUOTIENT(ROW(A3468)-2, 参照用!$J$12) + 3,1)&gt;0,
INDEX(中間シート!B$1:B$149,QUOTIENT(ROW(A3468)-2, 参照用!$J$12) + 3,1),
"")</f>
        <v/>
      </c>
      <c r="B3468" s="8" t="str">
        <f>IF(INDEX(中間シート!D$1:D$149,QUOTIENT(ROW(B3468)-2, 参照用!$J$12) + 3,1)&gt;0,
INDEX(中間シート!D$1:D$149,QUOTIENT(ROW(B3468)-2, 参照用!$J$12) + 3,1),
"")</f>
        <v/>
      </c>
      <c r="C3468" s="8" t="str">
        <f>INDEX(中間シート!$A$1:$AZ$149,MATCH(A3468&amp;B3468,中間シート!$A$1:$A$149,0),MATCH(C$1,中間シート!$A$2:$AZ$2,0))</f>
        <v/>
      </c>
      <c r="D3468" s="8" t="str">
        <f>INDEX(中間シート!$A$1:$AZ$149,MATCH($A3468&amp;$B3468,中間シート!$A$1:$A$149,0),MATCH(D$1,中間シート!$A$2:$AZ$2,0))</f>
        <v/>
      </c>
      <c r="E3468" t="str">
        <f>IF(
A3468="","",
VLOOKUP(MOD(ROW(A3468)-2, 参照用!$J$12) + 1,参照用!$N$1:$P$50,2,0)
)</f>
        <v/>
      </c>
      <c r="F3468" t="str">
        <f xml:space="preserve">
IF(A3468="","",
VLOOKUP(MOD(ROW(A3468)-2, 参照用!$J$12) + 1,参照用!$N$1:$P$50,3,0)
)</f>
        <v/>
      </c>
      <c r="G3468" t="str">
        <f xml:space="preserve">
IF(A3468="","",
IFERROR(
INDEX(中間シート!$B:$CB,
MATCH(A3468&amp;B3468,中間シート!$A$1:$A$149,0),
MATCH(F3468,中間シート!$B$2:$CB$2,0)
),
"")
)</f>
        <v/>
      </c>
      <c r="H3468" t="str">
        <f t="shared" si="162"/>
        <v/>
      </c>
      <c r="I3468" t="str">
        <f t="shared" si="163"/>
        <v/>
      </c>
      <c r="J3468" t="str">
        <f xml:space="preserve">
_xlfn.SWITCH(E3468,
"良好サイン",H3468*VLOOKUP(F3468,参照用!$P$2:$Q$55,2,0),
"注意サイン",H3468*VLOOKUP(F3468,参照用!$P$2:$Q$55,2,0),
""
)</f>
        <v/>
      </c>
      <c r="K3468" s="20" t="str">
        <f t="shared" si="164"/>
        <v/>
      </c>
    </row>
    <row r="3469" spans="1:11" x14ac:dyDescent="0.2">
      <c r="A3469" s="8" t="str">
        <f>IF(INDEX(中間シート!B$1:B$149,QUOTIENT(ROW(A3469)-2, 参照用!$J$12) + 3,1)&gt;0,
INDEX(中間シート!B$1:B$149,QUOTIENT(ROW(A3469)-2, 参照用!$J$12) + 3,1),
"")</f>
        <v/>
      </c>
      <c r="B3469" s="8" t="str">
        <f>IF(INDEX(中間シート!D$1:D$149,QUOTIENT(ROW(B3469)-2, 参照用!$J$12) + 3,1)&gt;0,
INDEX(中間シート!D$1:D$149,QUOTIENT(ROW(B3469)-2, 参照用!$J$12) + 3,1),
"")</f>
        <v/>
      </c>
      <c r="C3469" s="8" t="str">
        <f>INDEX(中間シート!$A$1:$AZ$149,MATCH(A3469&amp;B3469,中間シート!$A$1:$A$149,0),MATCH(C$1,中間シート!$A$2:$AZ$2,0))</f>
        <v/>
      </c>
      <c r="D3469" s="8" t="str">
        <f>INDEX(中間シート!$A$1:$AZ$149,MATCH($A3469&amp;$B3469,中間シート!$A$1:$A$149,0),MATCH(D$1,中間シート!$A$2:$AZ$2,0))</f>
        <v/>
      </c>
      <c r="E3469" t="str">
        <f>IF(
A3469="","",
VLOOKUP(MOD(ROW(A3469)-2, 参照用!$J$12) + 1,参照用!$N$1:$P$50,2,0)
)</f>
        <v/>
      </c>
      <c r="F3469" t="str">
        <f xml:space="preserve">
IF(A3469="","",
VLOOKUP(MOD(ROW(A3469)-2, 参照用!$J$12) + 1,参照用!$N$1:$P$50,3,0)
)</f>
        <v/>
      </c>
      <c r="G3469" t="str">
        <f xml:space="preserve">
IF(A3469="","",
IFERROR(
INDEX(中間シート!$B:$CB,
MATCH(A3469&amp;B3469,中間シート!$A$1:$A$149,0),
MATCH(F3469,中間シート!$B$2:$CB$2,0)
),
"")
)</f>
        <v/>
      </c>
      <c r="H3469" t="str">
        <f t="shared" si="162"/>
        <v/>
      </c>
      <c r="I3469" t="str">
        <f t="shared" si="163"/>
        <v/>
      </c>
      <c r="J3469" t="str">
        <f xml:space="preserve">
_xlfn.SWITCH(E3469,
"良好サイン",H3469*VLOOKUP(F3469,参照用!$P$2:$Q$55,2,0),
"注意サイン",H3469*VLOOKUP(F3469,参照用!$P$2:$Q$55,2,0),
""
)</f>
        <v/>
      </c>
      <c r="K3469" s="20" t="str">
        <f t="shared" si="164"/>
        <v/>
      </c>
    </row>
    <row r="3470" spans="1:11" x14ac:dyDescent="0.2">
      <c r="A3470" s="8" t="str">
        <f>IF(INDEX(中間シート!B$1:B$149,QUOTIENT(ROW(A3470)-2, 参照用!$J$12) + 3,1)&gt;0,
INDEX(中間シート!B$1:B$149,QUOTIENT(ROW(A3470)-2, 参照用!$J$12) + 3,1),
"")</f>
        <v/>
      </c>
      <c r="B3470" s="8" t="str">
        <f>IF(INDEX(中間シート!D$1:D$149,QUOTIENT(ROW(B3470)-2, 参照用!$J$12) + 3,1)&gt;0,
INDEX(中間シート!D$1:D$149,QUOTIENT(ROW(B3470)-2, 参照用!$J$12) + 3,1),
"")</f>
        <v/>
      </c>
      <c r="C3470" s="8" t="str">
        <f>INDEX(中間シート!$A$1:$AZ$149,MATCH(A3470&amp;B3470,中間シート!$A$1:$A$149,0),MATCH(C$1,中間シート!$A$2:$AZ$2,0))</f>
        <v/>
      </c>
      <c r="D3470" s="8" t="str">
        <f>INDEX(中間シート!$A$1:$AZ$149,MATCH($A3470&amp;$B3470,中間シート!$A$1:$A$149,0),MATCH(D$1,中間シート!$A$2:$AZ$2,0))</f>
        <v/>
      </c>
      <c r="E3470" t="str">
        <f>IF(
A3470="","",
VLOOKUP(MOD(ROW(A3470)-2, 参照用!$J$12) + 1,参照用!$N$1:$P$50,2,0)
)</f>
        <v/>
      </c>
      <c r="F3470" t="str">
        <f xml:space="preserve">
IF(A3470="","",
VLOOKUP(MOD(ROW(A3470)-2, 参照用!$J$12) + 1,参照用!$N$1:$P$50,3,0)
)</f>
        <v/>
      </c>
      <c r="G3470" t="str">
        <f xml:space="preserve">
IF(A3470="","",
IFERROR(
INDEX(中間シート!$B:$CB,
MATCH(A3470&amp;B3470,中間シート!$A$1:$A$149,0),
MATCH(F3470,中間シート!$B$2:$CB$2,0)
),
"")
)</f>
        <v/>
      </c>
      <c r="H3470" t="str">
        <f t="shared" si="162"/>
        <v/>
      </c>
      <c r="I3470" t="str">
        <f t="shared" si="163"/>
        <v/>
      </c>
      <c r="J3470" t="str">
        <f xml:space="preserve">
_xlfn.SWITCH(E3470,
"良好サイン",H3470*VLOOKUP(F3470,参照用!$P$2:$Q$55,2,0),
"注意サイン",H3470*VLOOKUP(F3470,参照用!$P$2:$Q$55,2,0),
""
)</f>
        <v/>
      </c>
      <c r="K3470" s="20" t="str">
        <f t="shared" si="164"/>
        <v/>
      </c>
    </row>
    <row r="3471" spans="1:11" x14ac:dyDescent="0.2">
      <c r="A3471" s="8" t="str">
        <f>IF(INDEX(中間シート!B$1:B$149,QUOTIENT(ROW(A3471)-2, 参照用!$J$12) + 3,1)&gt;0,
INDEX(中間シート!B$1:B$149,QUOTIENT(ROW(A3471)-2, 参照用!$J$12) + 3,1),
"")</f>
        <v/>
      </c>
      <c r="B3471" s="8" t="str">
        <f>IF(INDEX(中間シート!D$1:D$149,QUOTIENT(ROW(B3471)-2, 参照用!$J$12) + 3,1)&gt;0,
INDEX(中間シート!D$1:D$149,QUOTIENT(ROW(B3471)-2, 参照用!$J$12) + 3,1),
"")</f>
        <v/>
      </c>
      <c r="C3471" s="8" t="str">
        <f>INDEX(中間シート!$A$1:$AZ$149,MATCH(A3471&amp;B3471,中間シート!$A$1:$A$149,0),MATCH(C$1,中間シート!$A$2:$AZ$2,0))</f>
        <v/>
      </c>
      <c r="D3471" s="8" t="str">
        <f>INDEX(中間シート!$A$1:$AZ$149,MATCH($A3471&amp;$B3471,中間シート!$A$1:$A$149,0),MATCH(D$1,中間シート!$A$2:$AZ$2,0))</f>
        <v/>
      </c>
      <c r="E3471" t="str">
        <f>IF(
A3471="","",
VLOOKUP(MOD(ROW(A3471)-2, 参照用!$J$12) + 1,参照用!$N$1:$P$50,2,0)
)</f>
        <v/>
      </c>
      <c r="F3471" t="str">
        <f xml:space="preserve">
IF(A3471="","",
VLOOKUP(MOD(ROW(A3471)-2, 参照用!$J$12) + 1,参照用!$N$1:$P$50,3,0)
)</f>
        <v/>
      </c>
      <c r="G3471" t="str">
        <f xml:space="preserve">
IF(A3471="","",
IFERROR(
INDEX(中間シート!$B:$CB,
MATCH(A3471&amp;B3471,中間シート!$A$1:$A$149,0),
MATCH(F3471,中間シート!$B$2:$CB$2,0)
),
"")
)</f>
        <v/>
      </c>
      <c r="H3471" t="str">
        <f t="shared" si="162"/>
        <v/>
      </c>
      <c r="I3471" t="str">
        <f t="shared" si="163"/>
        <v/>
      </c>
      <c r="J3471" t="str">
        <f xml:space="preserve">
_xlfn.SWITCH(E3471,
"良好サイン",H3471*VLOOKUP(F3471,参照用!$P$2:$Q$55,2,0),
"注意サイン",H3471*VLOOKUP(F3471,参照用!$P$2:$Q$55,2,0),
""
)</f>
        <v/>
      </c>
      <c r="K3471" s="20" t="str">
        <f t="shared" si="164"/>
        <v/>
      </c>
    </row>
    <row r="3472" spans="1:11" x14ac:dyDescent="0.2">
      <c r="A3472" s="8" t="str">
        <f>IF(INDEX(中間シート!B$1:B$149,QUOTIENT(ROW(A3472)-2, 参照用!$J$12) + 3,1)&gt;0,
INDEX(中間シート!B$1:B$149,QUOTIENT(ROW(A3472)-2, 参照用!$J$12) + 3,1),
"")</f>
        <v/>
      </c>
      <c r="B3472" s="8" t="str">
        <f>IF(INDEX(中間シート!D$1:D$149,QUOTIENT(ROW(B3472)-2, 参照用!$J$12) + 3,1)&gt;0,
INDEX(中間シート!D$1:D$149,QUOTIENT(ROW(B3472)-2, 参照用!$J$12) + 3,1),
"")</f>
        <v/>
      </c>
      <c r="C3472" s="8" t="str">
        <f>INDEX(中間シート!$A$1:$AZ$149,MATCH(A3472&amp;B3472,中間シート!$A$1:$A$149,0),MATCH(C$1,中間シート!$A$2:$AZ$2,0))</f>
        <v/>
      </c>
      <c r="D3472" s="8" t="str">
        <f>INDEX(中間シート!$A$1:$AZ$149,MATCH($A3472&amp;$B3472,中間シート!$A$1:$A$149,0),MATCH(D$1,中間シート!$A$2:$AZ$2,0))</f>
        <v/>
      </c>
      <c r="E3472" t="str">
        <f>IF(
A3472="","",
VLOOKUP(MOD(ROW(A3472)-2, 参照用!$J$12) + 1,参照用!$N$1:$P$50,2,0)
)</f>
        <v/>
      </c>
      <c r="F3472" t="str">
        <f xml:space="preserve">
IF(A3472="","",
VLOOKUP(MOD(ROW(A3472)-2, 参照用!$J$12) + 1,参照用!$N$1:$P$50,3,0)
)</f>
        <v/>
      </c>
      <c r="G3472" t="str">
        <f xml:space="preserve">
IF(A3472="","",
IFERROR(
INDEX(中間シート!$B:$CB,
MATCH(A3472&amp;B3472,中間シート!$A$1:$A$149,0),
MATCH(F3472,中間シート!$B$2:$CB$2,0)
),
"")
)</f>
        <v/>
      </c>
      <c r="H3472" t="str">
        <f t="shared" si="162"/>
        <v/>
      </c>
      <c r="I3472" t="str">
        <f t="shared" si="163"/>
        <v/>
      </c>
      <c r="J3472" t="str">
        <f xml:space="preserve">
_xlfn.SWITCH(E3472,
"良好サイン",H3472*VLOOKUP(F3472,参照用!$P$2:$Q$55,2,0),
"注意サイン",H3472*VLOOKUP(F3472,参照用!$P$2:$Q$55,2,0),
""
)</f>
        <v/>
      </c>
      <c r="K3472" s="20" t="str">
        <f t="shared" si="164"/>
        <v/>
      </c>
    </row>
    <row r="3473" spans="1:11" x14ac:dyDescent="0.2">
      <c r="A3473" s="8" t="str">
        <f>IF(INDEX(中間シート!B$1:B$149,QUOTIENT(ROW(A3473)-2, 参照用!$J$12) + 3,1)&gt;0,
INDEX(中間シート!B$1:B$149,QUOTIENT(ROW(A3473)-2, 参照用!$J$12) + 3,1),
"")</f>
        <v/>
      </c>
      <c r="B3473" s="8" t="str">
        <f>IF(INDEX(中間シート!D$1:D$149,QUOTIENT(ROW(B3473)-2, 参照用!$J$12) + 3,1)&gt;0,
INDEX(中間シート!D$1:D$149,QUOTIENT(ROW(B3473)-2, 参照用!$J$12) + 3,1),
"")</f>
        <v/>
      </c>
      <c r="C3473" s="8" t="str">
        <f>INDEX(中間シート!$A$1:$AZ$149,MATCH(A3473&amp;B3473,中間シート!$A$1:$A$149,0),MATCH(C$1,中間シート!$A$2:$AZ$2,0))</f>
        <v/>
      </c>
      <c r="D3473" s="8" t="str">
        <f>INDEX(中間シート!$A$1:$AZ$149,MATCH($A3473&amp;$B3473,中間シート!$A$1:$A$149,0),MATCH(D$1,中間シート!$A$2:$AZ$2,0))</f>
        <v/>
      </c>
      <c r="E3473" t="str">
        <f>IF(
A3473="","",
VLOOKUP(MOD(ROW(A3473)-2, 参照用!$J$12) + 1,参照用!$N$1:$P$50,2,0)
)</f>
        <v/>
      </c>
      <c r="F3473" t="str">
        <f xml:space="preserve">
IF(A3473="","",
VLOOKUP(MOD(ROW(A3473)-2, 参照用!$J$12) + 1,参照用!$N$1:$P$50,3,0)
)</f>
        <v/>
      </c>
      <c r="G3473" t="str">
        <f xml:space="preserve">
IF(A3473="","",
IFERROR(
INDEX(中間シート!$B:$CB,
MATCH(A3473&amp;B3473,中間シート!$A$1:$A$149,0),
MATCH(F3473,中間シート!$B$2:$CB$2,0)
),
"")
)</f>
        <v/>
      </c>
      <c r="H3473" t="str">
        <f t="shared" si="162"/>
        <v/>
      </c>
      <c r="I3473" t="str">
        <f t="shared" si="163"/>
        <v/>
      </c>
      <c r="J3473" t="str">
        <f xml:space="preserve">
_xlfn.SWITCH(E3473,
"良好サイン",H3473*VLOOKUP(F3473,参照用!$P$2:$Q$55,2,0),
"注意サイン",H3473*VLOOKUP(F3473,参照用!$P$2:$Q$55,2,0),
""
)</f>
        <v/>
      </c>
      <c r="K3473" s="20" t="str">
        <f t="shared" si="164"/>
        <v/>
      </c>
    </row>
    <row r="3474" spans="1:11" x14ac:dyDescent="0.2">
      <c r="A3474" s="8" t="str">
        <f>IF(INDEX(中間シート!B$1:B$149,QUOTIENT(ROW(A3474)-2, 参照用!$J$12) + 3,1)&gt;0,
INDEX(中間シート!B$1:B$149,QUOTIENT(ROW(A3474)-2, 参照用!$J$12) + 3,1),
"")</f>
        <v/>
      </c>
      <c r="B3474" s="8" t="str">
        <f>IF(INDEX(中間シート!D$1:D$149,QUOTIENT(ROW(B3474)-2, 参照用!$J$12) + 3,1)&gt;0,
INDEX(中間シート!D$1:D$149,QUOTIENT(ROW(B3474)-2, 参照用!$J$12) + 3,1),
"")</f>
        <v/>
      </c>
      <c r="C3474" s="8" t="str">
        <f>INDEX(中間シート!$A$1:$AZ$149,MATCH(A3474&amp;B3474,中間シート!$A$1:$A$149,0),MATCH(C$1,中間シート!$A$2:$AZ$2,0))</f>
        <v/>
      </c>
      <c r="D3474" s="8" t="str">
        <f>INDEX(中間シート!$A$1:$AZ$149,MATCH($A3474&amp;$B3474,中間シート!$A$1:$A$149,0),MATCH(D$1,中間シート!$A$2:$AZ$2,0))</f>
        <v/>
      </c>
      <c r="E3474" t="str">
        <f>IF(
A3474="","",
VLOOKUP(MOD(ROW(A3474)-2, 参照用!$J$12) + 1,参照用!$N$1:$P$50,2,0)
)</f>
        <v/>
      </c>
      <c r="F3474" t="str">
        <f xml:space="preserve">
IF(A3474="","",
VLOOKUP(MOD(ROW(A3474)-2, 参照用!$J$12) + 1,参照用!$N$1:$P$50,3,0)
)</f>
        <v/>
      </c>
      <c r="G3474" t="str">
        <f xml:space="preserve">
IF(A3474="","",
IFERROR(
INDEX(中間シート!$B:$CB,
MATCH(A3474&amp;B3474,中間シート!$A$1:$A$149,0),
MATCH(F3474,中間シート!$B$2:$CB$2,0)
),
"")
)</f>
        <v/>
      </c>
      <c r="H3474" t="str">
        <f t="shared" si="162"/>
        <v/>
      </c>
      <c r="I3474" t="str">
        <f t="shared" si="163"/>
        <v/>
      </c>
      <c r="J3474" t="str">
        <f xml:space="preserve">
_xlfn.SWITCH(E3474,
"良好サイン",H3474*VLOOKUP(F3474,参照用!$P$2:$Q$55,2,0),
"注意サイン",H3474*VLOOKUP(F3474,参照用!$P$2:$Q$55,2,0),
""
)</f>
        <v/>
      </c>
      <c r="K3474" s="20" t="str">
        <f t="shared" si="164"/>
        <v/>
      </c>
    </row>
    <row r="3475" spans="1:11" x14ac:dyDescent="0.2">
      <c r="A3475" s="8" t="str">
        <f>IF(INDEX(中間シート!B$1:B$149,QUOTIENT(ROW(A3475)-2, 参照用!$J$12) + 3,1)&gt;0,
INDEX(中間シート!B$1:B$149,QUOTIENT(ROW(A3475)-2, 参照用!$J$12) + 3,1),
"")</f>
        <v/>
      </c>
      <c r="B3475" s="8" t="str">
        <f>IF(INDEX(中間シート!D$1:D$149,QUOTIENT(ROW(B3475)-2, 参照用!$J$12) + 3,1)&gt;0,
INDEX(中間シート!D$1:D$149,QUOTIENT(ROW(B3475)-2, 参照用!$J$12) + 3,1),
"")</f>
        <v/>
      </c>
      <c r="C3475" s="8" t="str">
        <f>INDEX(中間シート!$A$1:$AZ$149,MATCH(A3475&amp;B3475,中間シート!$A$1:$A$149,0),MATCH(C$1,中間シート!$A$2:$AZ$2,0))</f>
        <v/>
      </c>
      <c r="D3475" s="8" t="str">
        <f>INDEX(中間シート!$A$1:$AZ$149,MATCH($A3475&amp;$B3475,中間シート!$A$1:$A$149,0),MATCH(D$1,中間シート!$A$2:$AZ$2,0))</f>
        <v/>
      </c>
      <c r="E3475" t="str">
        <f>IF(
A3475="","",
VLOOKUP(MOD(ROW(A3475)-2, 参照用!$J$12) + 1,参照用!$N$1:$P$50,2,0)
)</f>
        <v/>
      </c>
      <c r="F3475" t="str">
        <f xml:space="preserve">
IF(A3475="","",
VLOOKUP(MOD(ROW(A3475)-2, 参照用!$J$12) + 1,参照用!$N$1:$P$50,3,0)
)</f>
        <v/>
      </c>
      <c r="G3475" t="str">
        <f xml:space="preserve">
IF(A3475="","",
IFERROR(
INDEX(中間シート!$B:$CB,
MATCH(A3475&amp;B3475,中間シート!$A$1:$A$149,0),
MATCH(F3475,中間シート!$B$2:$CB$2,0)
),
"")
)</f>
        <v/>
      </c>
      <c r="H3475" t="str">
        <f t="shared" si="162"/>
        <v/>
      </c>
      <c r="I3475" t="str">
        <f t="shared" si="163"/>
        <v/>
      </c>
      <c r="J3475" t="str">
        <f xml:space="preserve">
_xlfn.SWITCH(E3475,
"良好サイン",H3475*VLOOKUP(F3475,参照用!$P$2:$Q$55,2,0),
"注意サイン",H3475*VLOOKUP(F3475,参照用!$P$2:$Q$55,2,0),
""
)</f>
        <v/>
      </c>
      <c r="K3475" s="20" t="str">
        <f t="shared" si="164"/>
        <v/>
      </c>
    </row>
    <row r="3476" spans="1:11" x14ac:dyDescent="0.2">
      <c r="A3476" s="8" t="str">
        <f>IF(INDEX(中間シート!B$1:B$149,QUOTIENT(ROW(A3476)-2, 参照用!$J$12) + 3,1)&gt;0,
INDEX(中間シート!B$1:B$149,QUOTIENT(ROW(A3476)-2, 参照用!$J$12) + 3,1),
"")</f>
        <v/>
      </c>
      <c r="B3476" s="8" t="str">
        <f>IF(INDEX(中間シート!D$1:D$149,QUOTIENT(ROW(B3476)-2, 参照用!$J$12) + 3,1)&gt;0,
INDEX(中間シート!D$1:D$149,QUOTIENT(ROW(B3476)-2, 参照用!$J$12) + 3,1),
"")</f>
        <v/>
      </c>
      <c r="C3476" s="8" t="str">
        <f>INDEX(中間シート!$A$1:$AZ$149,MATCH(A3476&amp;B3476,中間シート!$A$1:$A$149,0),MATCH(C$1,中間シート!$A$2:$AZ$2,0))</f>
        <v/>
      </c>
      <c r="D3476" s="8" t="str">
        <f>INDEX(中間シート!$A$1:$AZ$149,MATCH($A3476&amp;$B3476,中間シート!$A$1:$A$149,0),MATCH(D$1,中間シート!$A$2:$AZ$2,0))</f>
        <v/>
      </c>
      <c r="E3476" t="str">
        <f>IF(
A3476="","",
VLOOKUP(MOD(ROW(A3476)-2, 参照用!$J$12) + 1,参照用!$N$1:$P$50,2,0)
)</f>
        <v/>
      </c>
      <c r="F3476" t="str">
        <f xml:space="preserve">
IF(A3476="","",
VLOOKUP(MOD(ROW(A3476)-2, 参照用!$J$12) + 1,参照用!$N$1:$P$50,3,0)
)</f>
        <v/>
      </c>
      <c r="G3476" t="str">
        <f xml:space="preserve">
IF(A3476="","",
IFERROR(
INDEX(中間シート!$B:$CB,
MATCH(A3476&amp;B3476,中間シート!$A$1:$A$149,0),
MATCH(F3476,中間シート!$B$2:$CB$2,0)
),
"")
)</f>
        <v/>
      </c>
      <c r="H3476" t="str">
        <f t="shared" si="162"/>
        <v/>
      </c>
      <c r="I3476" t="str">
        <f t="shared" si="163"/>
        <v/>
      </c>
      <c r="J3476" t="str">
        <f xml:space="preserve">
_xlfn.SWITCH(E3476,
"良好サイン",H3476*VLOOKUP(F3476,参照用!$P$2:$Q$55,2,0),
"注意サイン",H3476*VLOOKUP(F3476,参照用!$P$2:$Q$55,2,0),
""
)</f>
        <v/>
      </c>
      <c r="K3476" s="20" t="str">
        <f t="shared" si="164"/>
        <v/>
      </c>
    </row>
    <row r="3477" spans="1:11" x14ac:dyDescent="0.2">
      <c r="A3477" s="8" t="str">
        <f>IF(INDEX(中間シート!B$1:B$149,QUOTIENT(ROW(A3477)-2, 参照用!$J$12) + 3,1)&gt;0,
INDEX(中間シート!B$1:B$149,QUOTIENT(ROW(A3477)-2, 参照用!$J$12) + 3,1),
"")</f>
        <v/>
      </c>
      <c r="B3477" s="8" t="str">
        <f>IF(INDEX(中間シート!D$1:D$149,QUOTIENT(ROW(B3477)-2, 参照用!$J$12) + 3,1)&gt;0,
INDEX(中間シート!D$1:D$149,QUOTIENT(ROW(B3477)-2, 参照用!$J$12) + 3,1),
"")</f>
        <v/>
      </c>
      <c r="C3477" s="8" t="str">
        <f>INDEX(中間シート!$A$1:$AZ$149,MATCH(A3477&amp;B3477,中間シート!$A$1:$A$149,0),MATCH(C$1,中間シート!$A$2:$AZ$2,0))</f>
        <v/>
      </c>
      <c r="D3477" s="8" t="str">
        <f>INDEX(中間シート!$A$1:$AZ$149,MATCH($A3477&amp;$B3477,中間シート!$A$1:$A$149,0),MATCH(D$1,中間シート!$A$2:$AZ$2,0))</f>
        <v/>
      </c>
      <c r="E3477" t="str">
        <f>IF(
A3477="","",
VLOOKUP(MOD(ROW(A3477)-2, 参照用!$J$12) + 1,参照用!$N$1:$P$50,2,0)
)</f>
        <v/>
      </c>
      <c r="F3477" t="str">
        <f xml:space="preserve">
IF(A3477="","",
VLOOKUP(MOD(ROW(A3477)-2, 参照用!$J$12) + 1,参照用!$N$1:$P$50,3,0)
)</f>
        <v/>
      </c>
      <c r="G3477" t="str">
        <f xml:space="preserve">
IF(A3477="","",
IFERROR(
INDEX(中間シート!$B:$CB,
MATCH(A3477&amp;B3477,中間シート!$A$1:$A$149,0),
MATCH(F3477,中間シート!$B$2:$CB$2,0)
),
"")
)</f>
        <v/>
      </c>
      <c r="H3477" t="str">
        <f t="shared" si="162"/>
        <v/>
      </c>
      <c r="I3477" t="str">
        <f t="shared" si="163"/>
        <v/>
      </c>
      <c r="J3477" t="str">
        <f xml:space="preserve">
_xlfn.SWITCH(E3477,
"良好サイン",H3477*VLOOKUP(F3477,参照用!$P$2:$Q$55,2,0),
"注意サイン",H3477*VLOOKUP(F3477,参照用!$P$2:$Q$55,2,0),
""
)</f>
        <v/>
      </c>
      <c r="K3477" s="20" t="str">
        <f t="shared" si="164"/>
        <v/>
      </c>
    </row>
    <row r="3478" spans="1:11" x14ac:dyDescent="0.2">
      <c r="A3478" s="8" t="str">
        <f>IF(INDEX(中間シート!B$1:B$149,QUOTIENT(ROW(A3478)-2, 参照用!$J$12) + 3,1)&gt;0,
INDEX(中間シート!B$1:B$149,QUOTIENT(ROW(A3478)-2, 参照用!$J$12) + 3,1),
"")</f>
        <v/>
      </c>
      <c r="B3478" s="8" t="str">
        <f>IF(INDEX(中間シート!D$1:D$149,QUOTIENT(ROW(B3478)-2, 参照用!$J$12) + 3,1)&gt;0,
INDEX(中間シート!D$1:D$149,QUOTIENT(ROW(B3478)-2, 参照用!$J$12) + 3,1),
"")</f>
        <v/>
      </c>
      <c r="C3478" s="8" t="str">
        <f>INDEX(中間シート!$A$1:$AZ$149,MATCH(A3478&amp;B3478,中間シート!$A$1:$A$149,0),MATCH(C$1,中間シート!$A$2:$AZ$2,0))</f>
        <v/>
      </c>
      <c r="D3478" s="8" t="str">
        <f>INDEX(中間シート!$A$1:$AZ$149,MATCH($A3478&amp;$B3478,中間シート!$A$1:$A$149,0),MATCH(D$1,中間シート!$A$2:$AZ$2,0))</f>
        <v/>
      </c>
      <c r="E3478" t="str">
        <f>IF(
A3478="","",
VLOOKUP(MOD(ROW(A3478)-2, 参照用!$J$12) + 1,参照用!$N$1:$P$50,2,0)
)</f>
        <v/>
      </c>
      <c r="F3478" t="str">
        <f xml:space="preserve">
IF(A3478="","",
VLOOKUP(MOD(ROW(A3478)-2, 参照用!$J$12) + 1,参照用!$N$1:$P$50,3,0)
)</f>
        <v/>
      </c>
      <c r="G3478" t="str">
        <f xml:space="preserve">
IF(A3478="","",
IFERROR(
INDEX(中間シート!$B:$CB,
MATCH(A3478&amp;B3478,中間シート!$A$1:$A$149,0),
MATCH(F3478,中間シート!$B$2:$CB$2,0)
),
"")
)</f>
        <v/>
      </c>
      <c r="H3478" t="str">
        <f t="shared" si="162"/>
        <v/>
      </c>
      <c r="I3478" t="str">
        <f t="shared" si="163"/>
        <v/>
      </c>
      <c r="J3478" t="str">
        <f xml:space="preserve">
_xlfn.SWITCH(E3478,
"良好サイン",H3478*VLOOKUP(F3478,参照用!$P$2:$Q$55,2,0),
"注意サイン",H3478*VLOOKUP(F3478,参照用!$P$2:$Q$55,2,0),
""
)</f>
        <v/>
      </c>
      <c r="K3478" s="20" t="str">
        <f t="shared" si="164"/>
        <v/>
      </c>
    </row>
    <row r="3479" spans="1:11" x14ac:dyDescent="0.2">
      <c r="A3479" s="8" t="str">
        <f>IF(INDEX(中間シート!B$1:B$149,QUOTIENT(ROW(A3479)-2, 参照用!$J$12) + 3,1)&gt;0,
INDEX(中間シート!B$1:B$149,QUOTIENT(ROW(A3479)-2, 参照用!$J$12) + 3,1),
"")</f>
        <v/>
      </c>
      <c r="B3479" s="8" t="str">
        <f>IF(INDEX(中間シート!D$1:D$149,QUOTIENT(ROW(B3479)-2, 参照用!$J$12) + 3,1)&gt;0,
INDEX(中間シート!D$1:D$149,QUOTIENT(ROW(B3479)-2, 参照用!$J$12) + 3,1),
"")</f>
        <v/>
      </c>
      <c r="C3479" s="8" t="str">
        <f>INDEX(中間シート!$A$1:$AZ$149,MATCH(A3479&amp;B3479,中間シート!$A$1:$A$149,0),MATCH(C$1,中間シート!$A$2:$AZ$2,0))</f>
        <v/>
      </c>
      <c r="D3479" s="8" t="str">
        <f>INDEX(中間シート!$A$1:$AZ$149,MATCH($A3479&amp;$B3479,中間シート!$A$1:$A$149,0),MATCH(D$1,中間シート!$A$2:$AZ$2,0))</f>
        <v/>
      </c>
      <c r="E3479" t="str">
        <f>IF(
A3479="","",
VLOOKUP(MOD(ROW(A3479)-2, 参照用!$J$12) + 1,参照用!$N$1:$P$50,2,0)
)</f>
        <v/>
      </c>
      <c r="F3479" t="str">
        <f xml:space="preserve">
IF(A3479="","",
VLOOKUP(MOD(ROW(A3479)-2, 参照用!$J$12) + 1,参照用!$N$1:$P$50,3,0)
)</f>
        <v/>
      </c>
      <c r="G3479" t="str">
        <f xml:space="preserve">
IF(A3479="","",
IFERROR(
INDEX(中間シート!$B:$CB,
MATCH(A3479&amp;B3479,中間シート!$A$1:$A$149,0),
MATCH(F3479,中間シート!$B$2:$CB$2,0)
),
"")
)</f>
        <v/>
      </c>
      <c r="H3479" t="str">
        <f t="shared" si="162"/>
        <v/>
      </c>
      <c r="I3479" t="str">
        <f t="shared" si="163"/>
        <v/>
      </c>
      <c r="J3479" t="str">
        <f xml:space="preserve">
_xlfn.SWITCH(E3479,
"良好サイン",H3479*VLOOKUP(F3479,参照用!$P$2:$Q$55,2,0),
"注意サイン",H3479*VLOOKUP(F3479,参照用!$P$2:$Q$55,2,0),
""
)</f>
        <v/>
      </c>
      <c r="K3479" s="20" t="str">
        <f t="shared" si="164"/>
        <v/>
      </c>
    </row>
    <row r="3480" spans="1:11" x14ac:dyDescent="0.2">
      <c r="A3480" s="8" t="str">
        <f>IF(INDEX(中間シート!B$1:B$149,QUOTIENT(ROW(A3480)-2, 参照用!$J$12) + 3,1)&gt;0,
INDEX(中間シート!B$1:B$149,QUOTIENT(ROW(A3480)-2, 参照用!$J$12) + 3,1),
"")</f>
        <v/>
      </c>
      <c r="B3480" s="8" t="str">
        <f>IF(INDEX(中間シート!D$1:D$149,QUOTIENT(ROW(B3480)-2, 参照用!$J$12) + 3,1)&gt;0,
INDEX(中間シート!D$1:D$149,QUOTIENT(ROW(B3480)-2, 参照用!$J$12) + 3,1),
"")</f>
        <v/>
      </c>
      <c r="C3480" s="8" t="str">
        <f>INDEX(中間シート!$A$1:$AZ$149,MATCH(A3480&amp;B3480,中間シート!$A$1:$A$149,0),MATCH(C$1,中間シート!$A$2:$AZ$2,0))</f>
        <v/>
      </c>
      <c r="D3480" s="8" t="str">
        <f>INDEX(中間シート!$A$1:$AZ$149,MATCH($A3480&amp;$B3480,中間シート!$A$1:$A$149,0),MATCH(D$1,中間シート!$A$2:$AZ$2,0))</f>
        <v/>
      </c>
      <c r="E3480" t="str">
        <f>IF(
A3480="","",
VLOOKUP(MOD(ROW(A3480)-2, 参照用!$J$12) + 1,参照用!$N$1:$P$50,2,0)
)</f>
        <v/>
      </c>
      <c r="F3480" t="str">
        <f xml:space="preserve">
IF(A3480="","",
VLOOKUP(MOD(ROW(A3480)-2, 参照用!$J$12) + 1,参照用!$N$1:$P$50,3,0)
)</f>
        <v/>
      </c>
      <c r="G3480" t="str">
        <f xml:space="preserve">
IF(A3480="","",
IFERROR(
INDEX(中間シート!$B:$CB,
MATCH(A3480&amp;B3480,中間シート!$A$1:$A$149,0),
MATCH(F3480,中間シート!$B$2:$CB$2,0)
),
"")
)</f>
        <v/>
      </c>
      <c r="H3480" t="str">
        <f t="shared" si="162"/>
        <v/>
      </c>
      <c r="I3480" t="str">
        <f t="shared" si="163"/>
        <v/>
      </c>
      <c r="J3480" t="str">
        <f xml:space="preserve">
_xlfn.SWITCH(E3480,
"良好サイン",H3480*VLOOKUP(F3480,参照用!$P$2:$Q$55,2,0),
"注意サイン",H3480*VLOOKUP(F3480,参照用!$P$2:$Q$55,2,0),
""
)</f>
        <v/>
      </c>
      <c r="K3480" s="20" t="str">
        <f t="shared" si="164"/>
        <v/>
      </c>
    </row>
    <row r="3481" spans="1:11" x14ac:dyDescent="0.2">
      <c r="A3481" s="8" t="str">
        <f>IF(INDEX(中間シート!B$1:B$149,QUOTIENT(ROW(A3481)-2, 参照用!$J$12) + 3,1)&gt;0,
INDEX(中間シート!B$1:B$149,QUOTIENT(ROW(A3481)-2, 参照用!$J$12) + 3,1),
"")</f>
        <v/>
      </c>
      <c r="B3481" s="8" t="str">
        <f>IF(INDEX(中間シート!D$1:D$149,QUOTIENT(ROW(B3481)-2, 参照用!$J$12) + 3,1)&gt;0,
INDEX(中間シート!D$1:D$149,QUOTIENT(ROW(B3481)-2, 参照用!$J$12) + 3,1),
"")</f>
        <v/>
      </c>
      <c r="C3481" s="8" t="str">
        <f>INDEX(中間シート!$A$1:$AZ$149,MATCH(A3481&amp;B3481,中間シート!$A$1:$A$149,0),MATCH(C$1,中間シート!$A$2:$AZ$2,0))</f>
        <v/>
      </c>
      <c r="D3481" s="8" t="str">
        <f>INDEX(中間シート!$A$1:$AZ$149,MATCH($A3481&amp;$B3481,中間シート!$A$1:$A$149,0),MATCH(D$1,中間シート!$A$2:$AZ$2,0))</f>
        <v/>
      </c>
      <c r="E3481" t="str">
        <f>IF(
A3481="","",
VLOOKUP(MOD(ROW(A3481)-2, 参照用!$J$12) + 1,参照用!$N$1:$P$50,2,0)
)</f>
        <v/>
      </c>
      <c r="F3481" t="str">
        <f xml:space="preserve">
IF(A3481="","",
VLOOKUP(MOD(ROW(A3481)-2, 参照用!$J$12) + 1,参照用!$N$1:$P$50,3,0)
)</f>
        <v/>
      </c>
      <c r="G3481" t="str">
        <f xml:space="preserve">
IF(A3481="","",
IFERROR(
INDEX(中間シート!$B:$CB,
MATCH(A3481&amp;B3481,中間シート!$A$1:$A$149,0),
MATCH(F3481,中間シート!$B$2:$CB$2,0)
),
"")
)</f>
        <v/>
      </c>
      <c r="H3481" t="str">
        <f t="shared" si="162"/>
        <v/>
      </c>
      <c r="I3481" t="str">
        <f t="shared" si="163"/>
        <v/>
      </c>
      <c r="J3481" t="str">
        <f xml:space="preserve">
_xlfn.SWITCH(E3481,
"良好サイン",H3481*VLOOKUP(F3481,参照用!$P$2:$Q$55,2,0),
"注意サイン",H3481*VLOOKUP(F3481,参照用!$P$2:$Q$55,2,0),
""
)</f>
        <v/>
      </c>
      <c r="K3481" s="20" t="str">
        <f t="shared" si="164"/>
        <v/>
      </c>
    </row>
    <row r="3482" spans="1:11" x14ac:dyDescent="0.2">
      <c r="A3482" s="8" t="str">
        <f>IF(INDEX(中間シート!B$1:B$149,QUOTIENT(ROW(A3482)-2, 参照用!$J$12) + 3,1)&gt;0,
INDEX(中間シート!B$1:B$149,QUOTIENT(ROW(A3482)-2, 参照用!$J$12) + 3,1),
"")</f>
        <v/>
      </c>
      <c r="B3482" s="8" t="str">
        <f>IF(INDEX(中間シート!D$1:D$149,QUOTIENT(ROW(B3482)-2, 参照用!$J$12) + 3,1)&gt;0,
INDEX(中間シート!D$1:D$149,QUOTIENT(ROW(B3482)-2, 参照用!$J$12) + 3,1),
"")</f>
        <v/>
      </c>
      <c r="C3482" s="8" t="str">
        <f>INDEX(中間シート!$A$1:$AZ$149,MATCH(A3482&amp;B3482,中間シート!$A$1:$A$149,0),MATCH(C$1,中間シート!$A$2:$AZ$2,0))</f>
        <v/>
      </c>
      <c r="D3482" s="8" t="str">
        <f>INDEX(中間シート!$A$1:$AZ$149,MATCH($A3482&amp;$B3482,中間シート!$A$1:$A$149,0),MATCH(D$1,中間シート!$A$2:$AZ$2,0))</f>
        <v/>
      </c>
      <c r="E3482" t="str">
        <f>IF(
A3482="","",
VLOOKUP(MOD(ROW(A3482)-2, 参照用!$J$12) + 1,参照用!$N$1:$P$50,2,0)
)</f>
        <v/>
      </c>
      <c r="F3482" t="str">
        <f xml:space="preserve">
IF(A3482="","",
VLOOKUP(MOD(ROW(A3482)-2, 参照用!$J$12) + 1,参照用!$N$1:$P$50,3,0)
)</f>
        <v/>
      </c>
      <c r="G3482" t="str">
        <f xml:space="preserve">
IF(A3482="","",
IFERROR(
INDEX(中間シート!$B:$CB,
MATCH(A3482&amp;B3482,中間シート!$A$1:$A$149,0),
MATCH(F3482,中間シート!$B$2:$CB$2,0)
),
"")
)</f>
        <v/>
      </c>
      <c r="H3482" t="str">
        <f t="shared" si="162"/>
        <v/>
      </c>
      <c r="I3482" t="str">
        <f t="shared" si="163"/>
        <v/>
      </c>
      <c r="J3482" t="str">
        <f xml:space="preserve">
_xlfn.SWITCH(E3482,
"良好サイン",H3482*VLOOKUP(F3482,参照用!$P$2:$Q$55,2,0),
"注意サイン",H3482*VLOOKUP(F3482,参照用!$P$2:$Q$55,2,0),
""
)</f>
        <v/>
      </c>
      <c r="K3482" s="20" t="str">
        <f t="shared" si="164"/>
        <v/>
      </c>
    </row>
    <row r="3483" spans="1:11" x14ac:dyDescent="0.2">
      <c r="A3483" s="8" t="str">
        <f>IF(INDEX(中間シート!B$1:B$149,QUOTIENT(ROW(A3483)-2, 参照用!$J$12) + 3,1)&gt;0,
INDEX(中間シート!B$1:B$149,QUOTIENT(ROW(A3483)-2, 参照用!$J$12) + 3,1),
"")</f>
        <v/>
      </c>
      <c r="B3483" s="8" t="str">
        <f>IF(INDEX(中間シート!D$1:D$149,QUOTIENT(ROW(B3483)-2, 参照用!$J$12) + 3,1)&gt;0,
INDEX(中間シート!D$1:D$149,QUOTIENT(ROW(B3483)-2, 参照用!$J$12) + 3,1),
"")</f>
        <v/>
      </c>
      <c r="C3483" s="8" t="str">
        <f>INDEX(中間シート!$A$1:$AZ$149,MATCH(A3483&amp;B3483,中間シート!$A$1:$A$149,0),MATCH(C$1,中間シート!$A$2:$AZ$2,0))</f>
        <v/>
      </c>
      <c r="D3483" s="8" t="str">
        <f>INDEX(中間シート!$A$1:$AZ$149,MATCH($A3483&amp;$B3483,中間シート!$A$1:$A$149,0),MATCH(D$1,中間シート!$A$2:$AZ$2,0))</f>
        <v/>
      </c>
      <c r="E3483" t="str">
        <f>IF(
A3483="","",
VLOOKUP(MOD(ROW(A3483)-2, 参照用!$J$12) + 1,参照用!$N$1:$P$50,2,0)
)</f>
        <v/>
      </c>
      <c r="F3483" t="str">
        <f xml:space="preserve">
IF(A3483="","",
VLOOKUP(MOD(ROW(A3483)-2, 参照用!$J$12) + 1,参照用!$N$1:$P$50,3,0)
)</f>
        <v/>
      </c>
      <c r="G3483" t="str">
        <f xml:space="preserve">
IF(A3483="","",
IFERROR(
INDEX(中間シート!$B:$CB,
MATCH(A3483&amp;B3483,中間シート!$A$1:$A$149,0),
MATCH(F3483,中間シート!$B$2:$CB$2,0)
),
"")
)</f>
        <v/>
      </c>
      <c r="H3483" t="str">
        <f t="shared" si="162"/>
        <v/>
      </c>
      <c r="I3483" t="str">
        <f t="shared" si="163"/>
        <v/>
      </c>
      <c r="J3483" t="str">
        <f xml:space="preserve">
_xlfn.SWITCH(E3483,
"良好サイン",H3483*VLOOKUP(F3483,参照用!$P$2:$Q$55,2,0),
"注意サイン",H3483*VLOOKUP(F3483,参照用!$P$2:$Q$55,2,0),
""
)</f>
        <v/>
      </c>
      <c r="K3483" s="20" t="str">
        <f t="shared" si="164"/>
        <v/>
      </c>
    </row>
    <row r="3484" spans="1:11" x14ac:dyDescent="0.2">
      <c r="A3484" s="8" t="str">
        <f>IF(INDEX(中間シート!B$1:B$149,QUOTIENT(ROW(A3484)-2, 参照用!$J$12) + 3,1)&gt;0,
INDEX(中間シート!B$1:B$149,QUOTIENT(ROW(A3484)-2, 参照用!$J$12) + 3,1),
"")</f>
        <v/>
      </c>
      <c r="B3484" s="8" t="str">
        <f>IF(INDEX(中間シート!D$1:D$149,QUOTIENT(ROW(B3484)-2, 参照用!$J$12) + 3,1)&gt;0,
INDEX(中間シート!D$1:D$149,QUOTIENT(ROW(B3484)-2, 参照用!$J$12) + 3,1),
"")</f>
        <v/>
      </c>
      <c r="C3484" s="8" t="str">
        <f>INDEX(中間シート!$A$1:$AZ$149,MATCH(A3484&amp;B3484,中間シート!$A$1:$A$149,0),MATCH(C$1,中間シート!$A$2:$AZ$2,0))</f>
        <v/>
      </c>
      <c r="D3484" s="8" t="str">
        <f>INDEX(中間シート!$A$1:$AZ$149,MATCH($A3484&amp;$B3484,中間シート!$A$1:$A$149,0),MATCH(D$1,中間シート!$A$2:$AZ$2,0))</f>
        <v/>
      </c>
      <c r="E3484" t="str">
        <f>IF(
A3484="","",
VLOOKUP(MOD(ROW(A3484)-2, 参照用!$J$12) + 1,参照用!$N$1:$P$50,2,0)
)</f>
        <v/>
      </c>
      <c r="F3484" t="str">
        <f xml:space="preserve">
IF(A3484="","",
VLOOKUP(MOD(ROW(A3484)-2, 参照用!$J$12) + 1,参照用!$N$1:$P$50,3,0)
)</f>
        <v/>
      </c>
      <c r="G3484" t="str">
        <f xml:space="preserve">
IF(A3484="","",
IFERROR(
INDEX(中間シート!$B:$CB,
MATCH(A3484&amp;B3484,中間シート!$A$1:$A$149,0),
MATCH(F3484,中間シート!$B$2:$CB$2,0)
),
"")
)</f>
        <v/>
      </c>
      <c r="H3484" t="str">
        <f t="shared" si="162"/>
        <v/>
      </c>
      <c r="I3484" t="str">
        <f t="shared" si="163"/>
        <v/>
      </c>
      <c r="J3484" t="str">
        <f xml:space="preserve">
_xlfn.SWITCH(E3484,
"良好サイン",H3484*VLOOKUP(F3484,参照用!$P$2:$Q$55,2,0),
"注意サイン",H3484*VLOOKUP(F3484,参照用!$P$2:$Q$55,2,0),
""
)</f>
        <v/>
      </c>
      <c r="K3484" s="20" t="str">
        <f t="shared" si="164"/>
        <v/>
      </c>
    </row>
    <row r="3485" spans="1:11" x14ac:dyDescent="0.2">
      <c r="A3485" s="8" t="str">
        <f>IF(INDEX(中間シート!B$1:B$149,QUOTIENT(ROW(A3485)-2, 参照用!$J$12) + 3,1)&gt;0,
INDEX(中間シート!B$1:B$149,QUOTIENT(ROW(A3485)-2, 参照用!$J$12) + 3,1),
"")</f>
        <v/>
      </c>
      <c r="B3485" s="8" t="str">
        <f>IF(INDEX(中間シート!D$1:D$149,QUOTIENT(ROW(B3485)-2, 参照用!$J$12) + 3,1)&gt;0,
INDEX(中間シート!D$1:D$149,QUOTIENT(ROW(B3485)-2, 参照用!$J$12) + 3,1),
"")</f>
        <v/>
      </c>
      <c r="C3485" s="8" t="str">
        <f>INDEX(中間シート!$A$1:$AZ$149,MATCH(A3485&amp;B3485,中間シート!$A$1:$A$149,0),MATCH(C$1,中間シート!$A$2:$AZ$2,0))</f>
        <v/>
      </c>
      <c r="D3485" s="8" t="str">
        <f>INDEX(中間シート!$A$1:$AZ$149,MATCH($A3485&amp;$B3485,中間シート!$A$1:$A$149,0),MATCH(D$1,中間シート!$A$2:$AZ$2,0))</f>
        <v/>
      </c>
      <c r="E3485" t="str">
        <f>IF(
A3485="","",
VLOOKUP(MOD(ROW(A3485)-2, 参照用!$J$12) + 1,参照用!$N$1:$P$50,2,0)
)</f>
        <v/>
      </c>
      <c r="F3485" t="str">
        <f xml:space="preserve">
IF(A3485="","",
VLOOKUP(MOD(ROW(A3485)-2, 参照用!$J$12) + 1,参照用!$N$1:$P$50,3,0)
)</f>
        <v/>
      </c>
      <c r="G3485" t="str">
        <f xml:space="preserve">
IF(A3485="","",
IFERROR(
INDEX(中間シート!$B:$CB,
MATCH(A3485&amp;B3485,中間シート!$A$1:$A$149,0),
MATCH(F3485,中間シート!$B$2:$CB$2,0)
),
"")
)</f>
        <v/>
      </c>
      <c r="H3485" t="str">
        <f t="shared" si="162"/>
        <v/>
      </c>
      <c r="I3485" t="str">
        <f t="shared" si="163"/>
        <v/>
      </c>
      <c r="J3485" t="str">
        <f xml:space="preserve">
_xlfn.SWITCH(E3485,
"良好サイン",H3485*VLOOKUP(F3485,参照用!$P$2:$Q$55,2,0),
"注意サイン",H3485*VLOOKUP(F3485,参照用!$P$2:$Q$55,2,0),
""
)</f>
        <v/>
      </c>
      <c r="K3485" s="20" t="str">
        <f t="shared" si="164"/>
        <v/>
      </c>
    </row>
    <row r="3486" spans="1:11" x14ac:dyDescent="0.2">
      <c r="A3486" s="8" t="str">
        <f>IF(INDEX(中間シート!B$1:B$149,QUOTIENT(ROW(A3486)-2, 参照用!$J$12) + 3,1)&gt;0,
INDEX(中間シート!B$1:B$149,QUOTIENT(ROW(A3486)-2, 参照用!$J$12) + 3,1),
"")</f>
        <v/>
      </c>
      <c r="B3486" s="8" t="str">
        <f>IF(INDEX(中間シート!D$1:D$149,QUOTIENT(ROW(B3486)-2, 参照用!$J$12) + 3,1)&gt;0,
INDEX(中間シート!D$1:D$149,QUOTIENT(ROW(B3486)-2, 参照用!$J$12) + 3,1),
"")</f>
        <v/>
      </c>
      <c r="C3486" s="8" t="str">
        <f>INDEX(中間シート!$A$1:$AZ$149,MATCH(A3486&amp;B3486,中間シート!$A$1:$A$149,0),MATCH(C$1,中間シート!$A$2:$AZ$2,0))</f>
        <v/>
      </c>
      <c r="D3486" s="8" t="str">
        <f>INDEX(中間シート!$A$1:$AZ$149,MATCH($A3486&amp;$B3486,中間シート!$A$1:$A$149,0),MATCH(D$1,中間シート!$A$2:$AZ$2,0))</f>
        <v/>
      </c>
      <c r="E3486" t="str">
        <f>IF(
A3486="","",
VLOOKUP(MOD(ROW(A3486)-2, 参照用!$J$12) + 1,参照用!$N$1:$P$50,2,0)
)</f>
        <v/>
      </c>
      <c r="F3486" t="str">
        <f xml:space="preserve">
IF(A3486="","",
VLOOKUP(MOD(ROW(A3486)-2, 参照用!$J$12) + 1,参照用!$N$1:$P$50,3,0)
)</f>
        <v/>
      </c>
      <c r="G3486" t="str">
        <f xml:space="preserve">
IF(A3486="","",
IFERROR(
INDEX(中間シート!$B:$CB,
MATCH(A3486&amp;B3486,中間シート!$A$1:$A$149,0),
MATCH(F3486,中間シート!$B$2:$CB$2,0)
),
"")
)</f>
        <v/>
      </c>
      <c r="H3486" t="str">
        <f t="shared" si="162"/>
        <v/>
      </c>
      <c r="I3486" t="str">
        <f t="shared" si="163"/>
        <v/>
      </c>
      <c r="J3486" t="str">
        <f xml:space="preserve">
_xlfn.SWITCH(E3486,
"良好サイン",H3486*VLOOKUP(F3486,参照用!$P$2:$Q$55,2,0),
"注意サイン",H3486*VLOOKUP(F3486,参照用!$P$2:$Q$55,2,0),
""
)</f>
        <v/>
      </c>
      <c r="K3486" s="20" t="str">
        <f t="shared" si="164"/>
        <v/>
      </c>
    </row>
    <row r="3487" spans="1:11" x14ac:dyDescent="0.2">
      <c r="A3487" s="8" t="str">
        <f>IF(INDEX(中間シート!B$1:B$149,QUOTIENT(ROW(A3487)-2, 参照用!$J$12) + 3,1)&gt;0,
INDEX(中間シート!B$1:B$149,QUOTIENT(ROW(A3487)-2, 参照用!$J$12) + 3,1),
"")</f>
        <v/>
      </c>
      <c r="B3487" s="8" t="str">
        <f>IF(INDEX(中間シート!D$1:D$149,QUOTIENT(ROW(B3487)-2, 参照用!$J$12) + 3,1)&gt;0,
INDEX(中間シート!D$1:D$149,QUOTIENT(ROW(B3487)-2, 参照用!$J$12) + 3,1),
"")</f>
        <v/>
      </c>
      <c r="C3487" s="8" t="str">
        <f>INDEX(中間シート!$A$1:$AZ$149,MATCH(A3487&amp;B3487,中間シート!$A$1:$A$149,0),MATCH(C$1,中間シート!$A$2:$AZ$2,0))</f>
        <v/>
      </c>
      <c r="D3487" s="8" t="str">
        <f>INDEX(中間シート!$A$1:$AZ$149,MATCH($A3487&amp;$B3487,中間シート!$A$1:$A$149,0),MATCH(D$1,中間シート!$A$2:$AZ$2,0))</f>
        <v/>
      </c>
      <c r="E3487" t="str">
        <f>IF(
A3487="","",
VLOOKUP(MOD(ROW(A3487)-2, 参照用!$J$12) + 1,参照用!$N$1:$P$50,2,0)
)</f>
        <v/>
      </c>
      <c r="F3487" t="str">
        <f xml:space="preserve">
IF(A3487="","",
VLOOKUP(MOD(ROW(A3487)-2, 参照用!$J$12) + 1,参照用!$N$1:$P$50,3,0)
)</f>
        <v/>
      </c>
      <c r="G3487" t="str">
        <f xml:space="preserve">
IF(A3487="","",
IFERROR(
INDEX(中間シート!$B:$CB,
MATCH(A3487&amp;B3487,中間シート!$A$1:$A$149,0),
MATCH(F3487,中間シート!$B$2:$CB$2,0)
),
"")
)</f>
        <v/>
      </c>
      <c r="H3487" t="str">
        <f t="shared" si="162"/>
        <v/>
      </c>
      <c r="I3487" t="str">
        <f t="shared" si="163"/>
        <v/>
      </c>
      <c r="J3487" t="str">
        <f xml:space="preserve">
_xlfn.SWITCH(E3487,
"良好サイン",H3487*VLOOKUP(F3487,参照用!$P$2:$Q$55,2,0),
"注意サイン",H3487*VLOOKUP(F3487,参照用!$P$2:$Q$55,2,0),
""
)</f>
        <v/>
      </c>
      <c r="K3487" s="20" t="str">
        <f t="shared" si="164"/>
        <v/>
      </c>
    </row>
    <row r="3488" spans="1:11" x14ac:dyDescent="0.2">
      <c r="A3488" s="8" t="str">
        <f>IF(INDEX(中間シート!B$1:B$149,QUOTIENT(ROW(A3488)-2, 参照用!$J$12) + 3,1)&gt;0,
INDEX(中間シート!B$1:B$149,QUOTIENT(ROW(A3488)-2, 参照用!$J$12) + 3,1),
"")</f>
        <v/>
      </c>
      <c r="B3488" s="8" t="str">
        <f>IF(INDEX(中間シート!D$1:D$149,QUOTIENT(ROW(B3488)-2, 参照用!$J$12) + 3,1)&gt;0,
INDEX(中間シート!D$1:D$149,QUOTIENT(ROW(B3488)-2, 参照用!$J$12) + 3,1),
"")</f>
        <v/>
      </c>
      <c r="C3488" s="8" t="str">
        <f>INDEX(中間シート!$A$1:$AZ$149,MATCH(A3488&amp;B3488,中間シート!$A$1:$A$149,0),MATCH(C$1,中間シート!$A$2:$AZ$2,0))</f>
        <v/>
      </c>
      <c r="D3488" s="8" t="str">
        <f>INDEX(中間シート!$A$1:$AZ$149,MATCH($A3488&amp;$B3488,中間シート!$A$1:$A$149,0),MATCH(D$1,中間シート!$A$2:$AZ$2,0))</f>
        <v/>
      </c>
      <c r="E3488" t="str">
        <f>IF(
A3488="","",
VLOOKUP(MOD(ROW(A3488)-2, 参照用!$J$12) + 1,参照用!$N$1:$P$50,2,0)
)</f>
        <v/>
      </c>
      <c r="F3488" t="str">
        <f xml:space="preserve">
IF(A3488="","",
VLOOKUP(MOD(ROW(A3488)-2, 参照用!$J$12) + 1,参照用!$N$1:$P$50,3,0)
)</f>
        <v/>
      </c>
      <c r="G3488" t="str">
        <f xml:space="preserve">
IF(A3488="","",
IFERROR(
INDEX(中間シート!$B:$CB,
MATCH(A3488&amp;B3488,中間シート!$A$1:$A$149,0),
MATCH(F3488,中間シート!$B$2:$CB$2,0)
),
"")
)</f>
        <v/>
      </c>
      <c r="H3488" t="str">
        <f t="shared" si="162"/>
        <v/>
      </c>
      <c r="I3488" t="str">
        <f t="shared" si="163"/>
        <v/>
      </c>
      <c r="J3488" t="str">
        <f xml:space="preserve">
_xlfn.SWITCH(E3488,
"良好サイン",H3488*VLOOKUP(F3488,参照用!$P$2:$Q$55,2,0),
"注意サイン",H3488*VLOOKUP(F3488,参照用!$P$2:$Q$55,2,0),
""
)</f>
        <v/>
      </c>
      <c r="K3488" s="20" t="str">
        <f t="shared" si="164"/>
        <v/>
      </c>
    </row>
    <row r="3489" spans="1:11" x14ac:dyDescent="0.2">
      <c r="A3489" s="8" t="str">
        <f>IF(INDEX(中間シート!B$1:B$149,QUOTIENT(ROW(A3489)-2, 参照用!$J$12) + 3,1)&gt;0,
INDEX(中間シート!B$1:B$149,QUOTIENT(ROW(A3489)-2, 参照用!$J$12) + 3,1),
"")</f>
        <v/>
      </c>
      <c r="B3489" s="8" t="str">
        <f>IF(INDEX(中間シート!D$1:D$149,QUOTIENT(ROW(B3489)-2, 参照用!$J$12) + 3,1)&gt;0,
INDEX(中間シート!D$1:D$149,QUOTIENT(ROW(B3489)-2, 参照用!$J$12) + 3,1),
"")</f>
        <v/>
      </c>
      <c r="C3489" s="8" t="str">
        <f>INDEX(中間シート!$A$1:$AZ$149,MATCH(A3489&amp;B3489,中間シート!$A$1:$A$149,0),MATCH(C$1,中間シート!$A$2:$AZ$2,0))</f>
        <v/>
      </c>
      <c r="D3489" s="8" t="str">
        <f>INDEX(中間シート!$A$1:$AZ$149,MATCH($A3489&amp;$B3489,中間シート!$A$1:$A$149,0),MATCH(D$1,中間シート!$A$2:$AZ$2,0))</f>
        <v/>
      </c>
      <c r="E3489" t="str">
        <f>IF(
A3489="","",
VLOOKUP(MOD(ROW(A3489)-2, 参照用!$J$12) + 1,参照用!$N$1:$P$50,2,0)
)</f>
        <v/>
      </c>
      <c r="F3489" t="str">
        <f xml:space="preserve">
IF(A3489="","",
VLOOKUP(MOD(ROW(A3489)-2, 参照用!$J$12) + 1,参照用!$N$1:$P$50,3,0)
)</f>
        <v/>
      </c>
      <c r="G3489" t="str">
        <f xml:space="preserve">
IF(A3489="","",
IFERROR(
INDEX(中間シート!$B:$CB,
MATCH(A3489&amp;B3489,中間シート!$A$1:$A$149,0),
MATCH(F3489,中間シート!$B$2:$CB$2,0)
),
"")
)</f>
        <v/>
      </c>
      <c r="H3489" t="str">
        <f t="shared" si="162"/>
        <v/>
      </c>
      <c r="I3489" t="str">
        <f t="shared" si="163"/>
        <v/>
      </c>
      <c r="J3489" t="str">
        <f xml:space="preserve">
_xlfn.SWITCH(E3489,
"良好サイン",H3489*VLOOKUP(F3489,参照用!$P$2:$Q$55,2,0),
"注意サイン",H3489*VLOOKUP(F3489,参照用!$P$2:$Q$55,2,0),
""
)</f>
        <v/>
      </c>
      <c r="K3489" s="20" t="str">
        <f t="shared" si="164"/>
        <v/>
      </c>
    </row>
    <row r="3490" spans="1:11" x14ac:dyDescent="0.2">
      <c r="A3490" s="8" t="str">
        <f>IF(INDEX(中間シート!B$1:B$149,QUOTIENT(ROW(A3490)-2, 参照用!$J$12) + 3,1)&gt;0,
INDEX(中間シート!B$1:B$149,QUOTIENT(ROW(A3490)-2, 参照用!$J$12) + 3,1),
"")</f>
        <v/>
      </c>
      <c r="B3490" s="8" t="str">
        <f>IF(INDEX(中間シート!D$1:D$149,QUOTIENT(ROW(B3490)-2, 参照用!$J$12) + 3,1)&gt;0,
INDEX(中間シート!D$1:D$149,QUOTIENT(ROW(B3490)-2, 参照用!$J$12) + 3,1),
"")</f>
        <v/>
      </c>
      <c r="C3490" s="8" t="str">
        <f>INDEX(中間シート!$A$1:$AZ$149,MATCH(A3490&amp;B3490,中間シート!$A$1:$A$149,0),MATCH(C$1,中間シート!$A$2:$AZ$2,0))</f>
        <v/>
      </c>
      <c r="D3490" s="8" t="str">
        <f>INDEX(中間シート!$A$1:$AZ$149,MATCH($A3490&amp;$B3490,中間シート!$A$1:$A$149,0),MATCH(D$1,中間シート!$A$2:$AZ$2,0))</f>
        <v/>
      </c>
      <c r="E3490" t="str">
        <f>IF(
A3490="","",
VLOOKUP(MOD(ROW(A3490)-2, 参照用!$J$12) + 1,参照用!$N$1:$P$50,2,0)
)</f>
        <v/>
      </c>
      <c r="F3490" t="str">
        <f xml:space="preserve">
IF(A3490="","",
VLOOKUP(MOD(ROW(A3490)-2, 参照用!$J$12) + 1,参照用!$N$1:$P$50,3,0)
)</f>
        <v/>
      </c>
      <c r="G3490" t="str">
        <f xml:space="preserve">
IF(A3490="","",
IFERROR(
INDEX(中間シート!$B:$CB,
MATCH(A3490&amp;B3490,中間シート!$A$1:$A$149,0),
MATCH(F3490,中間シート!$B$2:$CB$2,0)
),
"")
)</f>
        <v/>
      </c>
      <c r="H3490" t="str">
        <f t="shared" si="162"/>
        <v/>
      </c>
      <c r="I3490" t="str">
        <f t="shared" si="163"/>
        <v/>
      </c>
      <c r="J3490" t="str">
        <f xml:space="preserve">
_xlfn.SWITCH(E3490,
"良好サイン",H3490*VLOOKUP(F3490,参照用!$P$2:$Q$55,2,0),
"注意サイン",H3490*VLOOKUP(F3490,参照用!$P$2:$Q$55,2,0),
""
)</f>
        <v/>
      </c>
      <c r="K3490" s="20" t="str">
        <f t="shared" si="164"/>
        <v/>
      </c>
    </row>
    <row r="3491" spans="1:11" x14ac:dyDescent="0.2">
      <c r="A3491" s="8" t="str">
        <f>IF(INDEX(中間シート!B$1:B$149,QUOTIENT(ROW(A3491)-2, 参照用!$J$12) + 3,1)&gt;0,
INDEX(中間シート!B$1:B$149,QUOTIENT(ROW(A3491)-2, 参照用!$J$12) + 3,1),
"")</f>
        <v/>
      </c>
      <c r="B3491" s="8" t="str">
        <f>IF(INDEX(中間シート!D$1:D$149,QUOTIENT(ROW(B3491)-2, 参照用!$J$12) + 3,1)&gt;0,
INDEX(中間シート!D$1:D$149,QUOTIENT(ROW(B3491)-2, 参照用!$J$12) + 3,1),
"")</f>
        <v/>
      </c>
      <c r="C3491" s="8" t="str">
        <f>INDEX(中間シート!$A$1:$AZ$149,MATCH(A3491&amp;B3491,中間シート!$A$1:$A$149,0),MATCH(C$1,中間シート!$A$2:$AZ$2,0))</f>
        <v/>
      </c>
      <c r="D3491" s="8" t="str">
        <f>INDEX(中間シート!$A$1:$AZ$149,MATCH($A3491&amp;$B3491,中間シート!$A$1:$A$149,0),MATCH(D$1,中間シート!$A$2:$AZ$2,0))</f>
        <v/>
      </c>
      <c r="E3491" t="str">
        <f>IF(
A3491="","",
VLOOKUP(MOD(ROW(A3491)-2, 参照用!$J$12) + 1,参照用!$N$1:$P$50,2,0)
)</f>
        <v/>
      </c>
      <c r="F3491" t="str">
        <f xml:space="preserve">
IF(A3491="","",
VLOOKUP(MOD(ROW(A3491)-2, 参照用!$J$12) + 1,参照用!$N$1:$P$50,3,0)
)</f>
        <v/>
      </c>
      <c r="G3491" t="str">
        <f xml:space="preserve">
IF(A3491="","",
IFERROR(
INDEX(中間シート!$B:$CB,
MATCH(A3491&amp;B3491,中間シート!$A$1:$A$149,0),
MATCH(F3491,中間シート!$B$2:$CB$2,0)
),
"")
)</f>
        <v/>
      </c>
      <c r="H3491" t="str">
        <f t="shared" si="162"/>
        <v/>
      </c>
      <c r="I3491" t="str">
        <f t="shared" si="163"/>
        <v/>
      </c>
      <c r="J3491" t="str">
        <f xml:space="preserve">
_xlfn.SWITCH(E3491,
"良好サイン",H3491*VLOOKUP(F3491,参照用!$P$2:$Q$55,2,0),
"注意サイン",H3491*VLOOKUP(F3491,参照用!$P$2:$Q$55,2,0),
""
)</f>
        <v/>
      </c>
      <c r="K3491" s="20" t="str">
        <f t="shared" si="164"/>
        <v/>
      </c>
    </row>
    <row r="3492" spans="1:11" x14ac:dyDescent="0.2">
      <c r="A3492" s="8" t="str">
        <f>IF(INDEX(中間シート!B$1:B$149,QUOTIENT(ROW(A3492)-2, 参照用!$J$12) + 3,1)&gt;0,
INDEX(中間シート!B$1:B$149,QUOTIENT(ROW(A3492)-2, 参照用!$J$12) + 3,1),
"")</f>
        <v/>
      </c>
      <c r="B3492" s="8" t="str">
        <f>IF(INDEX(中間シート!D$1:D$149,QUOTIENT(ROW(B3492)-2, 参照用!$J$12) + 3,1)&gt;0,
INDEX(中間シート!D$1:D$149,QUOTIENT(ROW(B3492)-2, 参照用!$J$12) + 3,1),
"")</f>
        <v/>
      </c>
      <c r="C3492" s="8" t="str">
        <f>INDEX(中間シート!$A$1:$AZ$149,MATCH(A3492&amp;B3492,中間シート!$A$1:$A$149,0),MATCH(C$1,中間シート!$A$2:$AZ$2,0))</f>
        <v/>
      </c>
      <c r="D3492" s="8" t="str">
        <f>INDEX(中間シート!$A$1:$AZ$149,MATCH($A3492&amp;$B3492,中間シート!$A$1:$A$149,0),MATCH(D$1,中間シート!$A$2:$AZ$2,0))</f>
        <v/>
      </c>
      <c r="E3492" t="str">
        <f>IF(
A3492="","",
VLOOKUP(MOD(ROW(A3492)-2, 参照用!$J$12) + 1,参照用!$N$1:$P$50,2,0)
)</f>
        <v/>
      </c>
      <c r="F3492" t="str">
        <f xml:space="preserve">
IF(A3492="","",
VLOOKUP(MOD(ROW(A3492)-2, 参照用!$J$12) + 1,参照用!$N$1:$P$50,3,0)
)</f>
        <v/>
      </c>
      <c r="G3492" t="str">
        <f xml:space="preserve">
IF(A3492="","",
IFERROR(
INDEX(中間シート!$B:$CB,
MATCH(A3492&amp;B3492,中間シート!$A$1:$A$149,0),
MATCH(F3492,中間シート!$B$2:$CB$2,0)
),
"")
)</f>
        <v/>
      </c>
      <c r="H3492" t="str">
        <f t="shared" si="162"/>
        <v/>
      </c>
      <c r="I3492" t="str">
        <f t="shared" si="163"/>
        <v/>
      </c>
      <c r="J3492" t="str">
        <f xml:space="preserve">
_xlfn.SWITCH(E3492,
"良好サイン",H3492*VLOOKUP(F3492,参照用!$P$2:$Q$55,2,0),
"注意サイン",H3492*VLOOKUP(F3492,参照用!$P$2:$Q$55,2,0),
""
)</f>
        <v/>
      </c>
      <c r="K3492" s="20" t="str">
        <f t="shared" si="164"/>
        <v/>
      </c>
    </row>
    <row r="3493" spans="1:11" x14ac:dyDescent="0.2">
      <c r="A3493" s="8" t="str">
        <f>IF(INDEX(中間シート!B$1:B$149,QUOTIENT(ROW(A3493)-2, 参照用!$J$12) + 3,1)&gt;0,
INDEX(中間シート!B$1:B$149,QUOTIENT(ROW(A3493)-2, 参照用!$J$12) + 3,1),
"")</f>
        <v/>
      </c>
      <c r="B3493" s="8" t="str">
        <f>IF(INDEX(中間シート!D$1:D$149,QUOTIENT(ROW(B3493)-2, 参照用!$J$12) + 3,1)&gt;0,
INDEX(中間シート!D$1:D$149,QUOTIENT(ROW(B3493)-2, 参照用!$J$12) + 3,1),
"")</f>
        <v/>
      </c>
      <c r="C3493" s="8" t="str">
        <f>INDEX(中間シート!$A$1:$AZ$149,MATCH(A3493&amp;B3493,中間シート!$A$1:$A$149,0),MATCH(C$1,中間シート!$A$2:$AZ$2,0))</f>
        <v/>
      </c>
      <c r="D3493" s="8" t="str">
        <f>INDEX(中間シート!$A$1:$AZ$149,MATCH($A3493&amp;$B3493,中間シート!$A$1:$A$149,0),MATCH(D$1,中間シート!$A$2:$AZ$2,0))</f>
        <v/>
      </c>
      <c r="E3493" t="str">
        <f>IF(
A3493="","",
VLOOKUP(MOD(ROW(A3493)-2, 参照用!$J$12) + 1,参照用!$N$1:$P$50,2,0)
)</f>
        <v/>
      </c>
      <c r="F3493" t="str">
        <f xml:space="preserve">
IF(A3493="","",
VLOOKUP(MOD(ROW(A3493)-2, 参照用!$J$12) + 1,参照用!$N$1:$P$50,3,0)
)</f>
        <v/>
      </c>
      <c r="G3493" t="str">
        <f xml:space="preserve">
IF(A3493="","",
IFERROR(
INDEX(中間シート!$B:$CB,
MATCH(A3493&amp;B3493,中間シート!$A$1:$A$149,0),
MATCH(F3493,中間シート!$B$2:$CB$2,0)
),
"")
)</f>
        <v/>
      </c>
      <c r="H3493" t="str">
        <f t="shared" si="162"/>
        <v/>
      </c>
      <c r="I3493" t="str">
        <f t="shared" si="163"/>
        <v/>
      </c>
      <c r="J3493" t="str">
        <f xml:space="preserve">
_xlfn.SWITCH(E3493,
"良好サイン",H3493*VLOOKUP(F3493,参照用!$P$2:$Q$55,2,0),
"注意サイン",H3493*VLOOKUP(F3493,参照用!$P$2:$Q$55,2,0),
""
)</f>
        <v/>
      </c>
      <c r="K3493" s="20" t="str">
        <f t="shared" si="164"/>
        <v/>
      </c>
    </row>
    <row r="3494" spans="1:11" x14ac:dyDescent="0.2">
      <c r="A3494" s="8" t="str">
        <f>IF(INDEX(中間シート!B$1:B$149,QUOTIENT(ROW(A3494)-2, 参照用!$J$12) + 3,1)&gt;0,
INDEX(中間シート!B$1:B$149,QUOTIENT(ROW(A3494)-2, 参照用!$J$12) + 3,1),
"")</f>
        <v/>
      </c>
      <c r="B3494" s="8" t="str">
        <f>IF(INDEX(中間シート!D$1:D$149,QUOTIENT(ROW(B3494)-2, 参照用!$J$12) + 3,1)&gt;0,
INDEX(中間シート!D$1:D$149,QUOTIENT(ROW(B3494)-2, 参照用!$J$12) + 3,1),
"")</f>
        <v/>
      </c>
      <c r="C3494" s="8" t="str">
        <f>INDEX(中間シート!$A$1:$AZ$149,MATCH(A3494&amp;B3494,中間シート!$A$1:$A$149,0),MATCH(C$1,中間シート!$A$2:$AZ$2,0))</f>
        <v/>
      </c>
      <c r="D3494" s="8" t="str">
        <f>INDEX(中間シート!$A$1:$AZ$149,MATCH($A3494&amp;$B3494,中間シート!$A$1:$A$149,0),MATCH(D$1,中間シート!$A$2:$AZ$2,0))</f>
        <v/>
      </c>
      <c r="E3494" t="str">
        <f>IF(
A3494="","",
VLOOKUP(MOD(ROW(A3494)-2, 参照用!$J$12) + 1,参照用!$N$1:$P$50,2,0)
)</f>
        <v/>
      </c>
      <c r="F3494" t="str">
        <f xml:space="preserve">
IF(A3494="","",
VLOOKUP(MOD(ROW(A3494)-2, 参照用!$J$12) + 1,参照用!$N$1:$P$50,3,0)
)</f>
        <v/>
      </c>
      <c r="G3494" t="str">
        <f xml:space="preserve">
IF(A3494="","",
IFERROR(
INDEX(中間シート!$B:$CB,
MATCH(A3494&amp;B3494,中間シート!$A$1:$A$149,0),
MATCH(F3494,中間シート!$B$2:$CB$2,0)
),
"")
)</f>
        <v/>
      </c>
      <c r="H3494" t="str">
        <f t="shared" si="162"/>
        <v/>
      </c>
      <c r="I3494" t="str">
        <f t="shared" si="163"/>
        <v/>
      </c>
      <c r="J3494" t="str">
        <f xml:space="preserve">
_xlfn.SWITCH(E3494,
"良好サイン",H3494*VLOOKUP(F3494,参照用!$P$2:$Q$55,2,0),
"注意サイン",H3494*VLOOKUP(F3494,参照用!$P$2:$Q$55,2,0),
""
)</f>
        <v/>
      </c>
      <c r="K3494" s="20" t="str">
        <f t="shared" si="164"/>
        <v/>
      </c>
    </row>
    <row r="3495" spans="1:11" x14ac:dyDescent="0.2">
      <c r="A3495" s="8" t="str">
        <f>IF(INDEX(中間シート!B$1:B$149,QUOTIENT(ROW(A3495)-2, 参照用!$J$12) + 3,1)&gt;0,
INDEX(中間シート!B$1:B$149,QUOTIENT(ROW(A3495)-2, 参照用!$J$12) + 3,1),
"")</f>
        <v/>
      </c>
      <c r="B3495" s="8" t="str">
        <f>IF(INDEX(中間シート!D$1:D$149,QUOTIENT(ROW(B3495)-2, 参照用!$J$12) + 3,1)&gt;0,
INDEX(中間シート!D$1:D$149,QUOTIENT(ROW(B3495)-2, 参照用!$J$12) + 3,1),
"")</f>
        <v/>
      </c>
      <c r="C3495" s="8" t="str">
        <f>INDEX(中間シート!$A$1:$AZ$149,MATCH(A3495&amp;B3495,中間シート!$A$1:$A$149,0),MATCH(C$1,中間シート!$A$2:$AZ$2,0))</f>
        <v/>
      </c>
      <c r="D3495" s="8" t="str">
        <f>INDEX(中間シート!$A$1:$AZ$149,MATCH($A3495&amp;$B3495,中間シート!$A$1:$A$149,0),MATCH(D$1,中間シート!$A$2:$AZ$2,0))</f>
        <v/>
      </c>
      <c r="E3495" t="str">
        <f>IF(
A3495="","",
VLOOKUP(MOD(ROW(A3495)-2, 参照用!$J$12) + 1,参照用!$N$1:$P$50,2,0)
)</f>
        <v/>
      </c>
      <c r="F3495" t="str">
        <f xml:space="preserve">
IF(A3495="","",
VLOOKUP(MOD(ROW(A3495)-2, 参照用!$J$12) + 1,参照用!$N$1:$P$50,3,0)
)</f>
        <v/>
      </c>
      <c r="G3495" t="str">
        <f xml:space="preserve">
IF(A3495="","",
IFERROR(
INDEX(中間シート!$B:$CB,
MATCH(A3495&amp;B3495,中間シート!$A$1:$A$149,0),
MATCH(F3495,中間シート!$B$2:$CB$2,0)
),
"")
)</f>
        <v/>
      </c>
      <c r="H3495" t="str">
        <f t="shared" si="162"/>
        <v/>
      </c>
      <c r="I3495" t="str">
        <f t="shared" si="163"/>
        <v/>
      </c>
      <c r="J3495" t="str">
        <f xml:space="preserve">
_xlfn.SWITCH(E3495,
"良好サイン",H3495*VLOOKUP(F3495,参照用!$P$2:$Q$55,2,0),
"注意サイン",H3495*VLOOKUP(F3495,参照用!$P$2:$Q$55,2,0),
""
)</f>
        <v/>
      </c>
      <c r="K3495" s="20" t="str">
        <f t="shared" si="164"/>
        <v/>
      </c>
    </row>
    <row r="3496" spans="1:11" x14ac:dyDescent="0.2">
      <c r="A3496" s="8" t="str">
        <f>IF(INDEX(中間シート!B$1:B$149,QUOTIENT(ROW(A3496)-2, 参照用!$J$12) + 3,1)&gt;0,
INDEX(中間シート!B$1:B$149,QUOTIENT(ROW(A3496)-2, 参照用!$J$12) + 3,1),
"")</f>
        <v/>
      </c>
      <c r="B3496" s="8" t="str">
        <f>IF(INDEX(中間シート!D$1:D$149,QUOTIENT(ROW(B3496)-2, 参照用!$J$12) + 3,1)&gt;0,
INDEX(中間シート!D$1:D$149,QUOTIENT(ROW(B3496)-2, 参照用!$J$12) + 3,1),
"")</f>
        <v/>
      </c>
      <c r="C3496" s="8" t="str">
        <f>INDEX(中間シート!$A$1:$AZ$149,MATCH(A3496&amp;B3496,中間シート!$A$1:$A$149,0),MATCH(C$1,中間シート!$A$2:$AZ$2,0))</f>
        <v/>
      </c>
      <c r="D3496" s="8" t="str">
        <f>INDEX(中間シート!$A$1:$AZ$149,MATCH($A3496&amp;$B3496,中間シート!$A$1:$A$149,0),MATCH(D$1,中間シート!$A$2:$AZ$2,0))</f>
        <v/>
      </c>
      <c r="E3496" t="str">
        <f>IF(
A3496="","",
VLOOKUP(MOD(ROW(A3496)-2, 参照用!$J$12) + 1,参照用!$N$1:$P$50,2,0)
)</f>
        <v/>
      </c>
      <c r="F3496" t="str">
        <f xml:space="preserve">
IF(A3496="","",
VLOOKUP(MOD(ROW(A3496)-2, 参照用!$J$12) + 1,参照用!$N$1:$P$50,3,0)
)</f>
        <v/>
      </c>
      <c r="G3496" t="str">
        <f xml:space="preserve">
IF(A3496="","",
IFERROR(
INDEX(中間シート!$B:$CB,
MATCH(A3496&amp;B3496,中間シート!$A$1:$A$149,0),
MATCH(F3496,中間シート!$B$2:$CB$2,0)
),
"")
)</f>
        <v/>
      </c>
      <c r="H3496" t="str">
        <f t="shared" si="162"/>
        <v/>
      </c>
      <c r="I3496" t="str">
        <f t="shared" si="163"/>
        <v/>
      </c>
      <c r="J3496" t="str">
        <f xml:space="preserve">
_xlfn.SWITCH(E3496,
"良好サイン",H3496*VLOOKUP(F3496,参照用!$P$2:$Q$55,2,0),
"注意サイン",H3496*VLOOKUP(F3496,参照用!$P$2:$Q$55,2,0),
""
)</f>
        <v/>
      </c>
      <c r="K3496" s="20" t="str">
        <f t="shared" si="164"/>
        <v/>
      </c>
    </row>
    <row r="3497" spans="1:11" x14ac:dyDescent="0.2">
      <c r="A3497" s="8" t="str">
        <f>IF(INDEX(中間シート!B$1:B$149,QUOTIENT(ROW(A3497)-2, 参照用!$J$12) + 3,1)&gt;0,
INDEX(中間シート!B$1:B$149,QUOTIENT(ROW(A3497)-2, 参照用!$J$12) + 3,1),
"")</f>
        <v/>
      </c>
      <c r="B3497" s="8" t="str">
        <f>IF(INDEX(中間シート!D$1:D$149,QUOTIENT(ROW(B3497)-2, 参照用!$J$12) + 3,1)&gt;0,
INDEX(中間シート!D$1:D$149,QUOTIENT(ROW(B3497)-2, 参照用!$J$12) + 3,1),
"")</f>
        <v/>
      </c>
      <c r="C3497" s="8" t="str">
        <f>INDEX(中間シート!$A$1:$AZ$149,MATCH(A3497&amp;B3497,中間シート!$A$1:$A$149,0),MATCH(C$1,中間シート!$A$2:$AZ$2,0))</f>
        <v/>
      </c>
      <c r="D3497" s="8" t="str">
        <f>INDEX(中間シート!$A$1:$AZ$149,MATCH($A3497&amp;$B3497,中間シート!$A$1:$A$149,0),MATCH(D$1,中間シート!$A$2:$AZ$2,0))</f>
        <v/>
      </c>
      <c r="E3497" t="str">
        <f>IF(
A3497="","",
VLOOKUP(MOD(ROW(A3497)-2, 参照用!$J$12) + 1,参照用!$N$1:$P$50,2,0)
)</f>
        <v/>
      </c>
      <c r="F3497" t="str">
        <f xml:space="preserve">
IF(A3497="","",
VLOOKUP(MOD(ROW(A3497)-2, 参照用!$J$12) + 1,参照用!$N$1:$P$50,3,0)
)</f>
        <v/>
      </c>
      <c r="G3497" t="str">
        <f xml:space="preserve">
IF(A3497="","",
IFERROR(
INDEX(中間シート!$B:$CB,
MATCH(A3497&amp;B3497,中間シート!$A$1:$A$149,0),
MATCH(F3497,中間シート!$B$2:$CB$2,0)
),
"")
)</f>
        <v/>
      </c>
      <c r="H3497" t="str">
        <f t="shared" si="162"/>
        <v/>
      </c>
      <c r="I3497" t="str">
        <f t="shared" si="163"/>
        <v/>
      </c>
      <c r="J3497" t="str">
        <f xml:space="preserve">
_xlfn.SWITCH(E3497,
"良好サイン",H3497*VLOOKUP(F3497,参照用!$P$2:$Q$55,2,0),
"注意サイン",H3497*VLOOKUP(F3497,参照用!$P$2:$Q$55,2,0),
""
)</f>
        <v/>
      </c>
      <c r="K3497" s="20" t="str">
        <f t="shared" si="164"/>
        <v/>
      </c>
    </row>
    <row r="3498" spans="1:11" x14ac:dyDescent="0.2">
      <c r="A3498" s="8" t="str">
        <f>IF(INDEX(中間シート!B$1:B$149,QUOTIENT(ROW(A3498)-2, 参照用!$J$12) + 3,1)&gt;0,
INDEX(中間シート!B$1:B$149,QUOTIENT(ROW(A3498)-2, 参照用!$J$12) + 3,1),
"")</f>
        <v/>
      </c>
      <c r="B3498" s="8" t="str">
        <f>IF(INDEX(中間シート!D$1:D$149,QUOTIENT(ROW(B3498)-2, 参照用!$J$12) + 3,1)&gt;0,
INDEX(中間シート!D$1:D$149,QUOTIENT(ROW(B3498)-2, 参照用!$J$12) + 3,1),
"")</f>
        <v/>
      </c>
      <c r="C3498" s="8" t="str">
        <f>INDEX(中間シート!$A$1:$AZ$149,MATCH(A3498&amp;B3498,中間シート!$A$1:$A$149,0),MATCH(C$1,中間シート!$A$2:$AZ$2,0))</f>
        <v/>
      </c>
      <c r="D3498" s="8" t="str">
        <f>INDEX(中間シート!$A$1:$AZ$149,MATCH($A3498&amp;$B3498,中間シート!$A$1:$A$149,0),MATCH(D$1,中間シート!$A$2:$AZ$2,0))</f>
        <v/>
      </c>
      <c r="E3498" t="str">
        <f>IF(
A3498="","",
VLOOKUP(MOD(ROW(A3498)-2, 参照用!$J$12) + 1,参照用!$N$1:$P$50,2,0)
)</f>
        <v/>
      </c>
      <c r="F3498" t="str">
        <f xml:space="preserve">
IF(A3498="","",
VLOOKUP(MOD(ROW(A3498)-2, 参照用!$J$12) + 1,参照用!$N$1:$P$50,3,0)
)</f>
        <v/>
      </c>
      <c r="G3498" t="str">
        <f xml:space="preserve">
IF(A3498="","",
IFERROR(
INDEX(中間シート!$B:$CB,
MATCH(A3498&amp;B3498,中間シート!$A$1:$A$149,0),
MATCH(F3498,中間シート!$B$2:$CB$2,0)
),
"")
)</f>
        <v/>
      </c>
      <c r="H3498" t="str">
        <f t="shared" si="162"/>
        <v/>
      </c>
      <c r="I3498" t="str">
        <f t="shared" si="163"/>
        <v/>
      </c>
      <c r="J3498" t="str">
        <f xml:space="preserve">
_xlfn.SWITCH(E3498,
"良好サイン",H3498*VLOOKUP(F3498,参照用!$P$2:$Q$55,2,0),
"注意サイン",H3498*VLOOKUP(F3498,参照用!$P$2:$Q$55,2,0),
""
)</f>
        <v/>
      </c>
      <c r="K3498" s="20" t="str">
        <f t="shared" si="164"/>
        <v/>
      </c>
    </row>
    <row r="3499" spans="1:11" x14ac:dyDescent="0.2">
      <c r="A3499" s="8" t="str">
        <f>IF(INDEX(中間シート!B$1:B$149,QUOTIENT(ROW(A3499)-2, 参照用!$J$12) + 3,1)&gt;0,
INDEX(中間シート!B$1:B$149,QUOTIENT(ROW(A3499)-2, 参照用!$J$12) + 3,1),
"")</f>
        <v/>
      </c>
      <c r="B3499" s="8" t="str">
        <f>IF(INDEX(中間シート!D$1:D$149,QUOTIENT(ROW(B3499)-2, 参照用!$J$12) + 3,1)&gt;0,
INDEX(中間シート!D$1:D$149,QUOTIENT(ROW(B3499)-2, 参照用!$J$12) + 3,1),
"")</f>
        <v/>
      </c>
      <c r="C3499" s="8" t="str">
        <f>INDEX(中間シート!$A$1:$AZ$149,MATCH(A3499&amp;B3499,中間シート!$A$1:$A$149,0),MATCH(C$1,中間シート!$A$2:$AZ$2,0))</f>
        <v/>
      </c>
      <c r="D3499" s="8" t="str">
        <f>INDEX(中間シート!$A$1:$AZ$149,MATCH($A3499&amp;$B3499,中間シート!$A$1:$A$149,0),MATCH(D$1,中間シート!$A$2:$AZ$2,0))</f>
        <v/>
      </c>
      <c r="E3499" t="str">
        <f>IF(
A3499="","",
VLOOKUP(MOD(ROW(A3499)-2, 参照用!$J$12) + 1,参照用!$N$1:$P$50,2,0)
)</f>
        <v/>
      </c>
      <c r="F3499" t="str">
        <f xml:space="preserve">
IF(A3499="","",
VLOOKUP(MOD(ROW(A3499)-2, 参照用!$J$12) + 1,参照用!$N$1:$P$50,3,0)
)</f>
        <v/>
      </c>
      <c r="G3499" t="str">
        <f xml:space="preserve">
IF(A3499="","",
IFERROR(
INDEX(中間シート!$B:$CB,
MATCH(A3499&amp;B3499,中間シート!$A$1:$A$149,0),
MATCH(F3499,中間シート!$B$2:$CB$2,0)
),
"")
)</f>
        <v/>
      </c>
      <c r="H3499" t="str">
        <f t="shared" si="162"/>
        <v/>
      </c>
      <c r="I3499" t="str">
        <f t="shared" si="163"/>
        <v/>
      </c>
      <c r="J3499" t="str">
        <f xml:space="preserve">
_xlfn.SWITCH(E3499,
"良好サイン",H3499*VLOOKUP(F3499,参照用!$P$2:$Q$55,2,0),
"注意サイン",H3499*VLOOKUP(F3499,参照用!$P$2:$Q$55,2,0),
""
)</f>
        <v/>
      </c>
      <c r="K3499" s="20" t="str">
        <f t="shared" si="164"/>
        <v/>
      </c>
    </row>
    <row r="3500" spans="1:11" x14ac:dyDescent="0.2">
      <c r="A3500" s="8" t="str">
        <f>IF(INDEX(中間シート!B$1:B$149,QUOTIENT(ROW(A3500)-2, 参照用!$J$12) + 3,1)&gt;0,
INDEX(中間シート!B$1:B$149,QUOTIENT(ROW(A3500)-2, 参照用!$J$12) + 3,1),
"")</f>
        <v/>
      </c>
      <c r="B3500" s="8" t="str">
        <f>IF(INDEX(中間シート!D$1:D$149,QUOTIENT(ROW(B3500)-2, 参照用!$J$12) + 3,1)&gt;0,
INDEX(中間シート!D$1:D$149,QUOTIENT(ROW(B3500)-2, 参照用!$J$12) + 3,1),
"")</f>
        <v/>
      </c>
      <c r="C3500" s="8" t="str">
        <f>INDEX(中間シート!$A$1:$AZ$149,MATCH(A3500&amp;B3500,中間シート!$A$1:$A$149,0),MATCH(C$1,中間シート!$A$2:$AZ$2,0))</f>
        <v/>
      </c>
      <c r="D3500" s="8" t="str">
        <f>INDEX(中間シート!$A$1:$AZ$149,MATCH($A3500&amp;$B3500,中間シート!$A$1:$A$149,0),MATCH(D$1,中間シート!$A$2:$AZ$2,0))</f>
        <v/>
      </c>
      <c r="E3500" t="str">
        <f>IF(
A3500="","",
VLOOKUP(MOD(ROW(A3500)-2, 参照用!$J$12) + 1,参照用!$N$1:$P$50,2,0)
)</f>
        <v/>
      </c>
      <c r="F3500" t="str">
        <f xml:space="preserve">
IF(A3500="","",
VLOOKUP(MOD(ROW(A3500)-2, 参照用!$J$12) + 1,参照用!$N$1:$P$50,3,0)
)</f>
        <v/>
      </c>
      <c r="G3500" t="str">
        <f xml:space="preserve">
IF(A3500="","",
IFERROR(
INDEX(中間シート!$B:$CB,
MATCH(A3500&amp;B3500,中間シート!$A$1:$A$149,0),
MATCH(F3500,中間シート!$B$2:$CB$2,0)
),
"")
)</f>
        <v/>
      </c>
      <c r="H3500" t="str">
        <f t="shared" si="162"/>
        <v/>
      </c>
      <c r="I3500" t="str">
        <f t="shared" si="163"/>
        <v/>
      </c>
      <c r="J3500" t="str">
        <f xml:space="preserve">
_xlfn.SWITCH(E3500,
"良好サイン",H3500*VLOOKUP(F3500,参照用!$P$2:$Q$55,2,0),
"注意サイン",H3500*VLOOKUP(F3500,参照用!$P$2:$Q$55,2,0),
""
)</f>
        <v/>
      </c>
      <c r="K3500" s="20" t="str">
        <f t="shared" si="164"/>
        <v/>
      </c>
    </row>
    <row r="3501" spans="1:11" x14ac:dyDescent="0.2">
      <c r="A3501" s="8" t="str">
        <f>IF(INDEX(中間シート!B$1:B$149,QUOTIENT(ROW(A3501)-2, 参照用!$J$12) + 3,1)&gt;0,
INDEX(中間シート!B$1:B$149,QUOTIENT(ROW(A3501)-2, 参照用!$J$12) + 3,1),
"")</f>
        <v/>
      </c>
      <c r="B3501" s="8" t="str">
        <f>IF(INDEX(中間シート!D$1:D$149,QUOTIENT(ROW(B3501)-2, 参照用!$J$12) + 3,1)&gt;0,
INDEX(中間シート!D$1:D$149,QUOTIENT(ROW(B3501)-2, 参照用!$J$12) + 3,1),
"")</f>
        <v/>
      </c>
      <c r="C3501" s="8" t="str">
        <f>INDEX(中間シート!$A$1:$AZ$149,MATCH(A3501&amp;B3501,中間シート!$A$1:$A$149,0),MATCH(C$1,中間シート!$A$2:$AZ$2,0))</f>
        <v/>
      </c>
      <c r="D3501" s="8" t="str">
        <f>INDEX(中間シート!$A$1:$AZ$149,MATCH($A3501&amp;$B3501,中間シート!$A$1:$A$149,0),MATCH(D$1,中間シート!$A$2:$AZ$2,0))</f>
        <v/>
      </c>
      <c r="E3501" t="str">
        <f>IF(
A3501="","",
VLOOKUP(MOD(ROW(A3501)-2, 参照用!$J$12) + 1,参照用!$N$1:$P$50,2,0)
)</f>
        <v/>
      </c>
      <c r="F3501" t="str">
        <f xml:space="preserve">
IF(A3501="","",
VLOOKUP(MOD(ROW(A3501)-2, 参照用!$J$12) + 1,参照用!$N$1:$P$50,3,0)
)</f>
        <v/>
      </c>
      <c r="G3501" t="str">
        <f xml:space="preserve">
IF(A3501="","",
IFERROR(
INDEX(中間シート!$B:$CB,
MATCH(A3501&amp;B3501,中間シート!$A$1:$A$149,0),
MATCH(F3501,中間シート!$B$2:$CB$2,0)
),
"")
)</f>
        <v/>
      </c>
      <c r="H3501" t="str">
        <f t="shared" si="162"/>
        <v/>
      </c>
      <c r="I3501" t="str">
        <f t="shared" si="163"/>
        <v/>
      </c>
      <c r="J3501" t="str">
        <f xml:space="preserve">
_xlfn.SWITCH(E3501,
"良好サイン",H3501*VLOOKUP(F3501,参照用!$P$2:$Q$55,2,0),
"注意サイン",H3501*VLOOKUP(F3501,参照用!$P$2:$Q$55,2,0),
""
)</f>
        <v/>
      </c>
      <c r="K3501" s="20" t="str">
        <f t="shared" si="164"/>
        <v/>
      </c>
    </row>
    <row r="3502" spans="1:11" x14ac:dyDescent="0.2">
      <c r="A3502" s="8" t="str">
        <f>IF(INDEX(中間シート!B$1:B$149,QUOTIENT(ROW(A3502)-2, 参照用!$J$12) + 3,1)&gt;0,
INDEX(中間シート!B$1:B$149,QUOTIENT(ROW(A3502)-2, 参照用!$J$12) + 3,1),
"")</f>
        <v/>
      </c>
      <c r="B3502" s="8" t="str">
        <f>IF(INDEX(中間シート!D$1:D$149,QUOTIENT(ROW(B3502)-2, 参照用!$J$12) + 3,1)&gt;0,
INDEX(中間シート!D$1:D$149,QUOTIENT(ROW(B3502)-2, 参照用!$J$12) + 3,1),
"")</f>
        <v/>
      </c>
      <c r="C3502" s="8" t="str">
        <f>INDEX(中間シート!$A$1:$AZ$149,MATCH(A3502&amp;B3502,中間シート!$A$1:$A$149,0),MATCH(C$1,中間シート!$A$2:$AZ$2,0))</f>
        <v/>
      </c>
      <c r="D3502" s="8" t="str">
        <f>INDEX(中間シート!$A$1:$AZ$149,MATCH($A3502&amp;$B3502,中間シート!$A$1:$A$149,0),MATCH(D$1,中間シート!$A$2:$AZ$2,0))</f>
        <v/>
      </c>
      <c r="E3502" t="str">
        <f>IF(
A3502="","",
VLOOKUP(MOD(ROW(A3502)-2, 参照用!$J$12) + 1,参照用!$N$1:$P$50,2,0)
)</f>
        <v/>
      </c>
      <c r="F3502" t="str">
        <f xml:space="preserve">
IF(A3502="","",
VLOOKUP(MOD(ROW(A3502)-2, 参照用!$J$12) + 1,参照用!$N$1:$P$50,3,0)
)</f>
        <v/>
      </c>
      <c r="G3502" t="str">
        <f xml:space="preserve">
IF(A3502="","",
IFERROR(
INDEX(中間シート!$B:$CB,
MATCH(A3502&amp;B3502,中間シート!$A$1:$A$149,0),
MATCH(F3502,中間シート!$B$2:$CB$2,0)
),
"")
)</f>
        <v/>
      </c>
      <c r="H3502" t="str">
        <f t="shared" si="162"/>
        <v/>
      </c>
      <c r="I3502" t="str">
        <f t="shared" si="163"/>
        <v/>
      </c>
      <c r="J3502" t="str">
        <f xml:space="preserve">
_xlfn.SWITCH(E3502,
"良好サイン",H3502*VLOOKUP(F3502,参照用!$P$2:$Q$55,2,0),
"注意サイン",H3502*VLOOKUP(F3502,参照用!$P$2:$Q$55,2,0),
""
)</f>
        <v/>
      </c>
      <c r="K3502" s="20" t="str">
        <f t="shared" si="164"/>
        <v/>
      </c>
    </row>
    <row r="3503" spans="1:11" x14ac:dyDescent="0.2">
      <c r="A3503" s="8" t="str">
        <f>IF(INDEX(中間シート!B$1:B$149,QUOTIENT(ROW(A3503)-2, 参照用!$J$12) + 3,1)&gt;0,
INDEX(中間シート!B$1:B$149,QUOTIENT(ROW(A3503)-2, 参照用!$J$12) + 3,1),
"")</f>
        <v/>
      </c>
      <c r="B3503" s="8" t="str">
        <f>IF(INDEX(中間シート!D$1:D$149,QUOTIENT(ROW(B3503)-2, 参照用!$J$12) + 3,1)&gt;0,
INDEX(中間シート!D$1:D$149,QUOTIENT(ROW(B3503)-2, 参照用!$J$12) + 3,1),
"")</f>
        <v/>
      </c>
      <c r="C3503" s="8" t="str">
        <f>INDEX(中間シート!$A$1:$AZ$149,MATCH(A3503&amp;B3503,中間シート!$A$1:$A$149,0),MATCH(C$1,中間シート!$A$2:$AZ$2,0))</f>
        <v/>
      </c>
      <c r="D3503" s="8" t="str">
        <f>INDEX(中間シート!$A$1:$AZ$149,MATCH($A3503&amp;$B3503,中間シート!$A$1:$A$149,0),MATCH(D$1,中間シート!$A$2:$AZ$2,0))</f>
        <v/>
      </c>
      <c r="E3503" t="str">
        <f>IF(
A3503="","",
VLOOKUP(MOD(ROW(A3503)-2, 参照用!$J$12) + 1,参照用!$N$1:$P$50,2,0)
)</f>
        <v/>
      </c>
      <c r="F3503" t="str">
        <f xml:space="preserve">
IF(A3503="","",
VLOOKUP(MOD(ROW(A3503)-2, 参照用!$J$12) + 1,参照用!$N$1:$P$50,3,0)
)</f>
        <v/>
      </c>
      <c r="G3503" t="str">
        <f xml:space="preserve">
IF(A3503="","",
IFERROR(
INDEX(中間シート!$B:$CB,
MATCH(A3503&amp;B3503,中間シート!$A$1:$A$149,0),
MATCH(F3503,中間シート!$B$2:$CB$2,0)
),
"")
)</f>
        <v/>
      </c>
      <c r="H3503" t="str">
        <f t="shared" si="162"/>
        <v/>
      </c>
      <c r="I3503" t="str">
        <f t="shared" si="163"/>
        <v/>
      </c>
      <c r="J3503" t="str">
        <f xml:space="preserve">
_xlfn.SWITCH(E3503,
"良好サイン",H3503*VLOOKUP(F3503,参照用!$P$2:$Q$55,2,0),
"注意サイン",H3503*VLOOKUP(F3503,参照用!$P$2:$Q$55,2,0),
""
)</f>
        <v/>
      </c>
      <c r="K3503" s="20" t="str">
        <f t="shared" si="164"/>
        <v/>
      </c>
    </row>
    <row r="3504" spans="1:11" x14ac:dyDescent="0.2">
      <c r="A3504" s="8" t="str">
        <f>IF(INDEX(中間シート!B$1:B$149,QUOTIENT(ROW(A3504)-2, 参照用!$J$12) + 3,1)&gt;0,
INDEX(中間シート!B$1:B$149,QUOTIENT(ROW(A3504)-2, 参照用!$J$12) + 3,1),
"")</f>
        <v/>
      </c>
      <c r="B3504" s="8" t="str">
        <f>IF(INDEX(中間シート!D$1:D$149,QUOTIENT(ROW(B3504)-2, 参照用!$J$12) + 3,1)&gt;0,
INDEX(中間シート!D$1:D$149,QUOTIENT(ROW(B3504)-2, 参照用!$J$12) + 3,1),
"")</f>
        <v/>
      </c>
      <c r="C3504" s="8" t="str">
        <f>INDEX(中間シート!$A$1:$AZ$149,MATCH(A3504&amp;B3504,中間シート!$A$1:$A$149,0),MATCH(C$1,中間シート!$A$2:$AZ$2,0))</f>
        <v/>
      </c>
      <c r="D3504" s="8" t="str">
        <f>INDEX(中間シート!$A$1:$AZ$149,MATCH($A3504&amp;$B3504,中間シート!$A$1:$A$149,0),MATCH(D$1,中間シート!$A$2:$AZ$2,0))</f>
        <v/>
      </c>
      <c r="E3504" t="str">
        <f>IF(
A3504="","",
VLOOKUP(MOD(ROW(A3504)-2, 参照用!$J$12) + 1,参照用!$N$1:$P$50,2,0)
)</f>
        <v/>
      </c>
      <c r="F3504" t="str">
        <f xml:space="preserve">
IF(A3504="","",
VLOOKUP(MOD(ROW(A3504)-2, 参照用!$J$12) + 1,参照用!$N$1:$P$50,3,0)
)</f>
        <v/>
      </c>
      <c r="G3504" t="str">
        <f xml:space="preserve">
IF(A3504="","",
IFERROR(
INDEX(中間シート!$B:$CB,
MATCH(A3504&amp;B3504,中間シート!$A$1:$A$149,0),
MATCH(F3504,中間シート!$B$2:$CB$2,0)
),
"")
)</f>
        <v/>
      </c>
      <c r="H3504" t="str">
        <f t="shared" si="162"/>
        <v/>
      </c>
      <c r="I3504" t="str">
        <f t="shared" si="163"/>
        <v/>
      </c>
      <c r="J3504" t="str">
        <f xml:space="preserve">
_xlfn.SWITCH(E3504,
"良好サイン",H3504*VLOOKUP(F3504,参照用!$P$2:$Q$55,2,0),
"注意サイン",H3504*VLOOKUP(F3504,参照用!$P$2:$Q$55,2,0),
""
)</f>
        <v/>
      </c>
      <c r="K3504" s="20" t="str">
        <f t="shared" si="164"/>
        <v/>
      </c>
    </row>
    <row r="3505" spans="1:11" x14ac:dyDescent="0.2">
      <c r="A3505" s="8" t="str">
        <f>IF(INDEX(中間シート!B$1:B$149,QUOTIENT(ROW(A3505)-2, 参照用!$J$12) + 3,1)&gt;0,
INDEX(中間シート!B$1:B$149,QUOTIENT(ROW(A3505)-2, 参照用!$J$12) + 3,1),
"")</f>
        <v/>
      </c>
      <c r="B3505" s="8" t="str">
        <f>IF(INDEX(中間シート!D$1:D$149,QUOTIENT(ROW(B3505)-2, 参照用!$J$12) + 3,1)&gt;0,
INDEX(中間シート!D$1:D$149,QUOTIENT(ROW(B3505)-2, 参照用!$J$12) + 3,1),
"")</f>
        <v/>
      </c>
      <c r="C3505" s="8" t="str">
        <f>INDEX(中間シート!$A$1:$AZ$149,MATCH(A3505&amp;B3505,中間シート!$A$1:$A$149,0),MATCH(C$1,中間シート!$A$2:$AZ$2,0))</f>
        <v/>
      </c>
      <c r="D3505" s="8" t="str">
        <f>INDEX(中間シート!$A$1:$AZ$149,MATCH($A3505&amp;$B3505,中間シート!$A$1:$A$149,0),MATCH(D$1,中間シート!$A$2:$AZ$2,0))</f>
        <v/>
      </c>
      <c r="E3505" t="str">
        <f>IF(
A3505="","",
VLOOKUP(MOD(ROW(A3505)-2, 参照用!$J$12) + 1,参照用!$N$1:$P$50,2,0)
)</f>
        <v/>
      </c>
      <c r="F3505" t="str">
        <f xml:space="preserve">
IF(A3505="","",
VLOOKUP(MOD(ROW(A3505)-2, 参照用!$J$12) + 1,参照用!$N$1:$P$50,3,0)
)</f>
        <v/>
      </c>
      <c r="G3505" t="str">
        <f xml:space="preserve">
IF(A3505="","",
IFERROR(
INDEX(中間シート!$B:$CB,
MATCH(A3505&amp;B3505,中間シート!$A$1:$A$149,0),
MATCH(F3505,中間シート!$B$2:$CB$2,0)
),
"")
)</f>
        <v/>
      </c>
      <c r="H3505" t="str">
        <f t="shared" si="162"/>
        <v/>
      </c>
      <c r="I3505" t="str">
        <f t="shared" si="163"/>
        <v/>
      </c>
      <c r="J3505" t="str">
        <f xml:space="preserve">
_xlfn.SWITCH(E3505,
"良好サイン",H3505*VLOOKUP(F3505,参照用!$P$2:$Q$55,2,0),
"注意サイン",H3505*VLOOKUP(F3505,参照用!$P$2:$Q$55,2,0),
""
)</f>
        <v/>
      </c>
      <c r="K3505" s="20" t="str">
        <f t="shared" si="164"/>
        <v/>
      </c>
    </row>
    <row r="3506" spans="1:11" x14ac:dyDescent="0.2">
      <c r="A3506" s="8" t="str">
        <f>IF(INDEX(中間シート!B$1:B$149,QUOTIENT(ROW(A3506)-2, 参照用!$J$12) + 3,1)&gt;0,
INDEX(中間シート!B$1:B$149,QUOTIENT(ROW(A3506)-2, 参照用!$J$12) + 3,1),
"")</f>
        <v/>
      </c>
      <c r="B3506" s="8" t="str">
        <f>IF(INDEX(中間シート!D$1:D$149,QUOTIENT(ROW(B3506)-2, 参照用!$J$12) + 3,1)&gt;0,
INDEX(中間シート!D$1:D$149,QUOTIENT(ROW(B3506)-2, 参照用!$J$12) + 3,1),
"")</f>
        <v/>
      </c>
      <c r="C3506" s="8" t="str">
        <f>INDEX(中間シート!$A$1:$AZ$149,MATCH(A3506&amp;B3506,中間シート!$A$1:$A$149,0),MATCH(C$1,中間シート!$A$2:$AZ$2,0))</f>
        <v/>
      </c>
      <c r="D3506" s="8" t="str">
        <f>INDEX(中間シート!$A$1:$AZ$149,MATCH($A3506&amp;$B3506,中間シート!$A$1:$A$149,0),MATCH(D$1,中間シート!$A$2:$AZ$2,0))</f>
        <v/>
      </c>
      <c r="E3506" t="str">
        <f>IF(
A3506="","",
VLOOKUP(MOD(ROW(A3506)-2, 参照用!$J$12) + 1,参照用!$N$1:$P$50,2,0)
)</f>
        <v/>
      </c>
      <c r="F3506" t="str">
        <f xml:space="preserve">
IF(A3506="","",
VLOOKUP(MOD(ROW(A3506)-2, 参照用!$J$12) + 1,参照用!$N$1:$P$50,3,0)
)</f>
        <v/>
      </c>
      <c r="G3506" t="str">
        <f xml:space="preserve">
IF(A3506="","",
IFERROR(
INDEX(中間シート!$B:$CB,
MATCH(A3506&amp;B3506,中間シート!$A$1:$A$149,0),
MATCH(F3506,中間シート!$B$2:$CB$2,0)
),
"")
)</f>
        <v/>
      </c>
      <c r="H3506" t="str">
        <f t="shared" si="162"/>
        <v/>
      </c>
      <c r="I3506" t="str">
        <f t="shared" si="163"/>
        <v/>
      </c>
      <c r="J3506" t="str">
        <f xml:space="preserve">
_xlfn.SWITCH(E3506,
"良好サイン",H3506*VLOOKUP(F3506,参照用!$P$2:$Q$55,2,0),
"注意サイン",H3506*VLOOKUP(F3506,参照用!$P$2:$Q$55,2,0),
""
)</f>
        <v/>
      </c>
      <c r="K3506" s="20" t="str">
        <f t="shared" si="164"/>
        <v/>
      </c>
    </row>
    <row r="3507" spans="1:11" x14ac:dyDescent="0.2">
      <c r="A3507" s="8" t="str">
        <f>IF(INDEX(中間シート!B$1:B$149,QUOTIENT(ROW(A3507)-2, 参照用!$J$12) + 3,1)&gt;0,
INDEX(中間シート!B$1:B$149,QUOTIENT(ROW(A3507)-2, 参照用!$J$12) + 3,1),
"")</f>
        <v/>
      </c>
      <c r="B3507" s="8" t="str">
        <f>IF(INDEX(中間シート!D$1:D$149,QUOTIENT(ROW(B3507)-2, 参照用!$J$12) + 3,1)&gt;0,
INDEX(中間シート!D$1:D$149,QUOTIENT(ROW(B3507)-2, 参照用!$J$12) + 3,1),
"")</f>
        <v/>
      </c>
      <c r="C3507" s="8" t="str">
        <f>INDEX(中間シート!$A$1:$AZ$149,MATCH(A3507&amp;B3507,中間シート!$A$1:$A$149,0),MATCH(C$1,中間シート!$A$2:$AZ$2,0))</f>
        <v/>
      </c>
      <c r="D3507" s="8" t="str">
        <f>INDEX(中間シート!$A$1:$AZ$149,MATCH($A3507&amp;$B3507,中間シート!$A$1:$A$149,0),MATCH(D$1,中間シート!$A$2:$AZ$2,0))</f>
        <v/>
      </c>
      <c r="E3507" t="str">
        <f>IF(
A3507="","",
VLOOKUP(MOD(ROW(A3507)-2, 参照用!$J$12) + 1,参照用!$N$1:$P$50,2,0)
)</f>
        <v/>
      </c>
      <c r="F3507" t="str">
        <f xml:space="preserve">
IF(A3507="","",
VLOOKUP(MOD(ROW(A3507)-2, 参照用!$J$12) + 1,参照用!$N$1:$P$50,3,0)
)</f>
        <v/>
      </c>
      <c r="G3507" t="str">
        <f xml:space="preserve">
IF(A3507="","",
IFERROR(
INDEX(中間シート!$B:$CB,
MATCH(A3507&amp;B3507,中間シート!$A$1:$A$149,0),
MATCH(F3507,中間シート!$B$2:$CB$2,0)
),
"")
)</f>
        <v/>
      </c>
      <c r="H3507" t="str">
        <f t="shared" si="162"/>
        <v/>
      </c>
      <c r="I3507" t="str">
        <f t="shared" si="163"/>
        <v/>
      </c>
      <c r="J3507" t="str">
        <f xml:space="preserve">
_xlfn.SWITCH(E3507,
"良好サイン",H3507*VLOOKUP(F3507,参照用!$P$2:$Q$55,2,0),
"注意サイン",H3507*VLOOKUP(F3507,参照用!$P$2:$Q$55,2,0),
""
)</f>
        <v/>
      </c>
      <c r="K3507" s="20" t="str">
        <f t="shared" si="164"/>
        <v/>
      </c>
    </row>
    <row r="3508" spans="1:11" x14ac:dyDescent="0.2">
      <c r="A3508" s="8" t="str">
        <f>IF(INDEX(中間シート!B$1:B$149,QUOTIENT(ROW(A3508)-2, 参照用!$J$12) + 3,1)&gt;0,
INDEX(中間シート!B$1:B$149,QUOTIENT(ROW(A3508)-2, 参照用!$J$12) + 3,1),
"")</f>
        <v/>
      </c>
      <c r="B3508" s="8" t="str">
        <f>IF(INDEX(中間シート!D$1:D$149,QUOTIENT(ROW(B3508)-2, 参照用!$J$12) + 3,1)&gt;0,
INDEX(中間シート!D$1:D$149,QUOTIENT(ROW(B3508)-2, 参照用!$J$12) + 3,1),
"")</f>
        <v/>
      </c>
      <c r="C3508" s="8" t="str">
        <f>INDEX(中間シート!$A$1:$AZ$149,MATCH(A3508&amp;B3508,中間シート!$A$1:$A$149,0),MATCH(C$1,中間シート!$A$2:$AZ$2,0))</f>
        <v/>
      </c>
      <c r="D3508" s="8" t="str">
        <f>INDEX(中間シート!$A$1:$AZ$149,MATCH($A3508&amp;$B3508,中間シート!$A$1:$A$149,0),MATCH(D$1,中間シート!$A$2:$AZ$2,0))</f>
        <v/>
      </c>
      <c r="E3508" t="str">
        <f>IF(
A3508="","",
VLOOKUP(MOD(ROW(A3508)-2, 参照用!$J$12) + 1,参照用!$N$1:$P$50,2,0)
)</f>
        <v/>
      </c>
      <c r="F3508" t="str">
        <f xml:space="preserve">
IF(A3508="","",
VLOOKUP(MOD(ROW(A3508)-2, 参照用!$J$12) + 1,参照用!$N$1:$P$50,3,0)
)</f>
        <v/>
      </c>
      <c r="G3508" t="str">
        <f xml:space="preserve">
IF(A3508="","",
IFERROR(
INDEX(中間シート!$B:$CB,
MATCH(A3508&amp;B3508,中間シート!$A$1:$A$149,0),
MATCH(F3508,中間シート!$B$2:$CB$2,0)
),
"")
)</f>
        <v/>
      </c>
      <c r="H3508" t="str">
        <f t="shared" si="162"/>
        <v/>
      </c>
      <c r="I3508" t="str">
        <f t="shared" si="163"/>
        <v/>
      </c>
      <c r="J3508" t="str">
        <f xml:space="preserve">
_xlfn.SWITCH(E3508,
"良好サイン",H3508*VLOOKUP(F3508,参照用!$P$2:$Q$55,2,0),
"注意サイン",H3508*VLOOKUP(F3508,参照用!$P$2:$Q$55,2,0),
""
)</f>
        <v/>
      </c>
      <c r="K3508" s="20" t="str">
        <f t="shared" si="164"/>
        <v/>
      </c>
    </row>
    <row r="3509" spans="1:11" x14ac:dyDescent="0.2">
      <c r="A3509" s="8" t="str">
        <f>IF(INDEX(中間シート!B$1:B$149,QUOTIENT(ROW(A3509)-2, 参照用!$J$12) + 3,1)&gt;0,
INDEX(中間シート!B$1:B$149,QUOTIENT(ROW(A3509)-2, 参照用!$J$12) + 3,1),
"")</f>
        <v/>
      </c>
      <c r="B3509" s="8" t="str">
        <f>IF(INDEX(中間シート!D$1:D$149,QUOTIENT(ROW(B3509)-2, 参照用!$J$12) + 3,1)&gt;0,
INDEX(中間シート!D$1:D$149,QUOTIENT(ROW(B3509)-2, 参照用!$J$12) + 3,1),
"")</f>
        <v/>
      </c>
      <c r="C3509" s="8" t="str">
        <f>INDEX(中間シート!$A$1:$AZ$149,MATCH(A3509&amp;B3509,中間シート!$A$1:$A$149,0),MATCH(C$1,中間シート!$A$2:$AZ$2,0))</f>
        <v/>
      </c>
      <c r="D3509" s="8" t="str">
        <f>INDEX(中間シート!$A$1:$AZ$149,MATCH($A3509&amp;$B3509,中間シート!$A$1:$A$149,0),MATCH(D$1,中間シート!$A$2:$AZ$2,0))</f>
        <v/>
      </c>
      <c r="E3509" t="str">
        <f>IF(
A3509="","",
VLOOKUP(MOD(ROW(A3509)-2, 参照用!$J$12) + 1,参照用!$N$1:$P$50,2,0)
)</f>
        <v/>
      </c>
      <c r="F3509" t="str">
        <f xml:space="preserve">
IF(A3509="","",
VLOOKUP(MOD(ROW(A3509)-2, 参照用!$J$12) + 1,参照用!$N$1:$P$50,3,0)
)</f>
        <v/>
      </c>
      <c r="G3509" t="str">
        <f xml:space="preserve">
IF(A3509="","",
IFERROR(
INDEX(中間シート!$B:$CB,
MATCH(A3509&amp;B3509,中間シート!$A$1:$A$149,0),
MATCH(F3509,中間シート!$B$2:$CB$2,0)
),
"")
)</f>
        <v/>
      </c>
      <c r="H3509" t="str">
        <f t="shared" si="162"/>
        <v/>
      </c>
      <c r="I3509" t="str">
        <f t="shared" si="163"/>
        <v/>
      </c>
      <c r="J3509" t="str">
        <f xml:space="preserve">
_xlfn.SWITCH(E3509,
"良好サイン",H3509*VLOOKUP(F3509,参照用!$P$2:$Q$55,2,0),
"注意サイン",H3509*VLOOKUP(F3509,参照用!$P$2:$Q$55,2,0),
""
)</f>
        <v/>
      </c>
      <c r="K3509" s="20" t="str">
        <f t="shared" si="164"/>
        <v/>
      </c>
    </row>
    <row r="3510" spans="1:11" x14ac:dyDescent="0.2">
      <c r="A3510" s="8" t="str">
        <f>IF(INDEX(中間シート!B$1:B$149,QUOTIENT(ROW(A3510)-2, 参照用!$J$12) + 3,1)&gt;0,
INDEX(中間シート!B$1:B$149,QUOTIENT(ROW(A3510)-2, 参照用!$J$12) + 3,1),
"")</f>
        <v/>
      </c>
      <c r="B3510" s="8" t="str">
        <f>IF(INDEX(中間シート!D$1:D$149,QUOTIENT(ROW(B3510)-2, 参照用!$J$12) + 3,1)&gt;0,
INDEX(中間シート!D$1:D$149,QUOTIENT(ROW(B3510)-2, 参照用!$J$12) + 3,1),
"")</f>
        <v/>
      </c>
      <c r="C3510" s="8" t="str">
        <f>INDEX(中間シート!$A$1:$AZ$149,MATCH(A3510&amp;B3510,中間シート!$A$1:$A$149,0),MATCH(C$1,中間シート!$A$2:$AZ$2,0))</f>
        <v/>
      </c>
      <c r="D3510" s="8" t="str">
        <f>INDEX(中間シート!$A$1:$AZ$149,MATCH($A3510&amp;$B3510,中間シート!$A$1:$A$149,0),MATCH(D$1,中間シート!$A$2:$AZ$2,0))</f>
        <v/>
      </c>
      <c r="E3510" t="str">
        <f>IF(
A3510="","",
VLOOKUP(MOD(ROW(A3510)-2, 参照用!$J$12) + 1,参照用!$N$1:$P$50,2,0)
)</f>
        <v/>
      </c>
      <c r="F3510" t="str">
        <f xml:space="preserve">
IF(A3510="","",
VLOOKUP(MOD(ROW(A3510)-2, 参照用!$J$12) + 1,参照用!$N$1:$P$50,3,0)
)</f>
        <v/>
      </c>
      <c r="G3510" t="str">
        <f xml:space="preserve">
IF(A3510="","",
IFERROR(
INDEX(中間シート!$B:$CB,
MATCH(A3510&amp;B3510,中間シート!$A$1:$A$149,0),
MATCH(F3510,中間シート!$B$2:$CB$2,0)
),
"")
)</f>
        <v/>
      </c>
      <c r="H3510" t="str">
        <f t="shared" si="162"/>
        <v/>
      </c>
      <c r="I3510" t="str">
        <f t="shared" si="163"/>
        <v/>
      </c>
      <c r="J3510" t="str">
        <f xml:space="preserve">
_xlfn.SWITCH(E3510,
"良好サイン",H3510*VLOOKUP(F3510,参照用!$P$2:$Q$55,2,0),
"注意サイン",H3510*VLOOKUP(F3510,参照用!$P$2:$Q$55,2,0),
""
)</f>
        <v/>
      </c>
      <c r="K3510" s="20" t="str">
        <f t="shared" si="164"/>
        <v/>
      </c>
    </row>
    <row r="3511" spans="1:11" x14ac:dyDescent="0.2">
      <c r="A3511" s="8" t="str">
        <f>IF(INDEX(中間シート!B$1:B$149,QUOTIENT(ROW(A3511)-2, 参照用!$J$12) + 3,1)&gt;0,
INDEX(中間シート!B$1:B$149,QUOTIENT(ROW(A3511)-2, 参照用!$J$12) + 3,1),
"")</f>
        <v/>
      </c>
      <c r="B3511" s="8" t="str">
        <f>IF(INDEX(中間シート!D$1:D$149,QUOTIENT(ROW(B3511)-2, 参照用!$J$12) + 3,1)&gt;0,
INDEX(中間シート!D$1:D$149,QUOTIENT(ROW(B3511)-2, 参照用!$J$12) + 3,1),
"")</f>
        <v/>
      </c>
      <c r="C3511" s="8" t="str">
        <f>INDEX(中間シート!$A$1:$AZ$149,MATCH(A3511&amp;B3511,中間シート!$A$1:$A$149,0),MATCH(C$1,中間シート!$A$2:$AZ$2,0))</f>
        <v/>
      </c>
      <c r="D3511" s="8" t="str">
        <f>INDEX(中間シート!$A$1:$AZ$149,MATCH($A3511&amp;$B3511,中間シート!$A$1:$A$149,0),MATCH(D$1,中間シート!$A$2:$AZ$2,0))</f>
        <v/>
      </c>
      <c r="E3511" t="str">
        <f>IF(
A3511="","",
VLOOKUP(MOD(ROW(A3511)-2, 参照用!$J$12) + 1,参照用!$N$1:$P$50,2,0)
)</f>
        <v/>
      </c>
      <c r="F3511" t="str">
        <f xml:space="preserve">
IF(A3511="","",
VLOOKUP(MOD(ROW(A3511)-2, 参照用!$J$12) + 1,参照用!$N$1:$P$50,3,0)
)</f>
        <v/>
      </c>
      <c r="G3511" t="str">
        <f xml:space="preserve">
IF(A3511="","",
IFERROR(
INDEX(中間シート!$B:$CB,
MATCH(A3511&amp;B3511,中間シート!$A$1:$A$149,0),
MATCH(F3511,中間シート!$B$2:$CB$2,0)
),
"")
)</f>
        <v/>
      </c>
      <c r="H3511" t="str">
        <f t="shared" si="162"/>
        <v/>
      </c>
      <c r="I3511" t="str">
        <f t="shared" si="163"/>
        <v/>
      </c>
      <c r="J3511" t="str">
        <f xml:space="preserve">
_xlfn.SWITCH(E3511,
"良好サイン",H3511*VLOOKUP(F3511,参照用!$P$2:$Q$55,2,0),
"注意サイン",H3511*VLOOKUP(F3511,参照用!$P$2:$Q$55,2,0),
""
)</f>
        <v/>
      </c>
      <c r="K3511" s="20" t="str">
        <f t="shared" si="164"/>
        <v/>
      </c>
    </row>
    <row r="3512" spans="1:11" x14ac:dyDescent="0.2">
      <c r="A3512" s="8" t="str">
        <f>IF(INDEX(中間シート!B$1:B$149,QUOTIENT(ROW(A3512)-2, 参照用!$J$12) + 3,1)&gt;0,
INDEX(中間シート!B$1:B$149,QUOTIENT(ROW(A3512)-2, 参照用!$J$12) + 3,1),
"")</f>
        <v/>
      </c>
      <c r="B3512" s="8" t="str">
        <f>IF(INDEX(中間シート!D$1:D$149,QUOTIENT(ROW(B3512)-2, 参照用!$J$12) + 3,1)&gt;0,
INDEX(中間シート!D$1:D$149,QUOTIENT(ROW(B3512)-2, 参照用!$J$12) + 3,1),
"")</f>
        <v/>
      </c>
      <c r="C3512" s="8" t="str">
        <f>INDEX(中間シート!$A$1:$AZ$149,MATCH(A3512&amp;B3512,中間シート!$A$1:$A$149,0),MATCH(C$1,中間シート!$A$2:$AZ$2,0))</f>
        <v/>
      </c>
      <c r="D3512" s="8" t="str">
        <f>INDEX(中間シート!$A$1:$AZ$149,MATCH($A3512&amp;$B3512,中間シート!$A$1:$A$149,0),MATCH(D$1,中間シート!$A$2:$AZ$2,0))</f>
        <v/>
      </c>
      <c r="E3512" t="str">
        <f>IF(
A3512="","",
VLOOKUP(MOD(ROW(A3512)-2, 参照用!$J$12) + 1,参照用!$N$1:$P$50,2,0)
)</f>
        <v/>
      </c>
      <c r="F3512" t="str">
        <f xml:space="preserve">
IF(A3512="","",
VLOOKUP(MOD(ROW(A3512)-2, 参照用!$J$12) + 1,参照用!$N$1:$P$50,3,0)
)</f>
        <v/>
      </c>
      <c r="G3512" t="str">
        <f xml:space="preserve">
IF(A3512="","",
IFERROR(
INDEX(中間シート!$B:$CB,
MATCH(A3512&amp;B3512,中間シート!$A$1:$A$149,0),
MATCH(F3512,中間シート!$B$2:$CB$2,0)
),
"")
)</f>
        <v/>
      </c>
      <c r="H3512" t="str">
        <f t="shared" si="162"/>
        <v/>
      </c>
      <c r="I3512" t="str">
        <f t="shared" si="163"/>
        <v/>
      </c>
      <c r="J3512" t="str">
        <f xml:space="preserve">
_xlfn.SWITCH(E3512,
"良好サイン",H3512*VLOOKUP(F3512,参照用!$P$2:$Q$55,2,0),
"注意サイン",H3512*VLOOKUP(F3512,参照用!$P$2:$Q$55,2,0),
""
)</f>
        <v/>
      </c>
      <c r="K3512" s="20" t="str">
        <f t="shared" si="164"/>
        <v/>
      </c>
    </row>
    <row r="3513" spans="1:11" x14ac:dyDescent="0.2">
      <c r="A3513" s="8" t="str">
        <f>IF(INDEX(中間シート!B$1:B$149,QUOTIENT(ROW(A3513)-2, 参照用!$J$12) + 3,1)&gt;0,
INDEX(中間シート!B$1:B$149,QUOTIENT(ROW(A3513)-2, 参照用!$J$12) + 3,1),
"")</f>
        <v/>
      </c>
      <c r="B3513" s="8" t="str">
        <f>IF(INDEX(中間シート!D$1:D$149,QUOTIENT(ROW(B3513)-2, 参照用!$J$12) + 3,1)&gt;0,
INDEX(中間シート!D$1:D$149,QUOTIENT(ROW(B3513)-2, 参照用!$J$12) + 3,1),
"")</f>
        <v/>
      </c>
      <c r="C3513" s="8" t="str">
        <f>INDEX(中間シート!$A$1:$AZ$149,MATCH(A3513&amp;B3513,中間シート!$A$1:$A$149,0),MATCH(C$1,中間シート!$A$2:$AZ$2,0))</f>
        <v/>
      </c>
      <c r="D3513" s="8" t="str">
        <f>INDEX(中間シート!$A$1:$AZ$149,MATCH($A3513&amp;$B3513,中間シート!$A$1:$A$149,0),MATCH(D$1,中間シート!$A$2:$AZ$2,0))</f>
        <v/>
      </c>
      <c r="E3513" t="str">
        <f>IF(
A3513="","",
VLOOKUP(MOD(ROW(A3513)-2, 参照用!$J$12) + 1,参照用!$N$1:$P$50,2,0)
)</f>
        <v/>
      </c>
      <c r="F3513" t="str">
        <f xml:space="preserve">
IF(A3513="","",
VLOOKUP(MOD(ROW(A3513)-2, 参照用!$J$12) + 1,参照用!$N$1:$P$50,3,0)
)</f>
        <v/>
      </c>
      <c r="G3513" t="str">
        <f xml:space="preserve">
IF(A3513="","",
IFERROR(
INDEX(中間シート!$B:$CB,
MATCH(A3513&amp;B3513,中間シート!$A$1:$A$149,0),
MATCH(F3513,中間シート!$B$2:$CB$2,0)
),
"")
)</f>
        <v/>
      </c>
      <c r="H3513" t="str">
        <f t="shared" si="162"/>
        <v/>
      </c>
      <c r="I3513" t="str">
        <f t="shared" si="163"/>
        <v/>
      </c>
      <c r="J3513" t="str">
        <f xml:space="preserve">
_xlfn.SWITCH(E3513,
"良好サイン",H3513*VLOOKUP(F3513,参照用!$P$2:$Q$55,2,0),
"注意サイン",H3513*VLOOKUP(F3513,参照用!$P$2:$Q$55,2,0),
""
)</f>
        <v/>
      </c>
      <c r="K3513" s="20" t="str">
        <f t="shared" si="164"/>
        <v/>
      </c>
    </row>
    <row r="3514" spans="1:11" x14ac:dyDescent="0.2">
      <c r="A3514" s="8" t="str">
        <f>IF(INDEX(中間シート!B$1:B$149,QUOTIENT(ROW(A3514)-2, 参照用!$J$12) + 3,1)&gt;0,
INDEX(中間シート!B$1:B$149,QUOTIENT(ROW(A3514)-2, 参照用!$J$12) + 3,1),
"")</f>
        <v/>
      </c>
      <c r="B3514" s="8" t="str">
        <f>IF(INDEX(中間シート!D$1:D$149,QUOTIENT(ROW(B3514)-2, 参照用!$J$12) + 3,1)&gt;0,
INDEX(中間シート!D$1:D$149,QUOTIENT(ROW(B3514)-2, 参照用!$J$12) + 3,1),
"")</f>
        <v/>
      </c>
      <c r="C3514" s="8" t="str">
        <f>INDEX(中間シート!$A$1:$AZ$149,MATCH(A3514&amp;B3514,中間シート!$A$1:$A$149,0),MATCH(C$1,中間シート!$A$2:$AZ$2,0))</f>
        <v/>
      </c>
      <c r="D3514" s="8" t="str">
        <f>INDEX(中間シート!$A$1:$AZ$149,MATCH($A3514&amp;$B3514,中間シート!$A$1:$A$149,0),MATCH(D$1,中間シート!$A$2:$AZ$2,0))</f>
        <v/>
      </c>
      <c r="E3514" t="str">
        <f>IF(
A3514="","",
VLOOKUP(MOD(ROW(A3514)-2, 参照用!$J$12) + 1,参照用!$N$1:$P$50,2,0)
)</f>
        <v/>
      </c>
      <c r="F3514" t="str">
        <f xml:space="preserve">
IF(A3514="","",
VLOOKUP(MOD(ROW(A3514)-2, 参照用!$J$12) + 1,参照用!$N$1:$P$50,3,0)
)</f>
        <v/>
      </c>
      <c r="G3514" t="str">
        <f xml:space="preserve">
IF(A3514="","",
IFERROR(
INDEX(中間シート!$B:$CB,
MATCH(A3514&amp;B3514,中間シート!$A$1:$A$149,0),
MATCH(F3514,中間シート!$B$2:$CB$2,0)
),
"")
)</f>
        <v/>
      </c>
      <c r="H3514" t="str">
        <f t="shared" si="162"/>
        <v/>
      </c>
      <c r="I3514" t="str">
        <f t="shared" si="163"/>
        <v/>
      </c>
      <c r="J3514" t="str">
        <f xml:space="preserve">
_xlfn.SWITCH(E3514,
"良好サイン",H3514*VLOOKUP(F3514,参照用!$P$2:$Q$55,2,0),
"注意サイン",H3514*VLOOKUP(F3514,参照用!$P$2:$Q$55,2,0),
""
)</f>
        <v/>
      </c>
      <c r="K3514" s="20" t="str">
        <f t="shared" si="164"/>
        <v/>
      </c>
    </row>
    <row r="3515" spans="1:11" x14ac:dyDescent="0.2">
      <c r="A3515" s="8" t="str">
        <f>IF(INDEX(中間シート!B$1:B$149,QUOTIENT(ROW(A3515)-2, 参照用!$J$12) + 3,1)&gt;0,
INDEX(中間シート!B$1:B$149,QUOTIENT(ROW(A3515)-2, 参照用!$J$12) + 3,1),
"")</f>
        <v/>
      </c>
      <c r="B3515" s="8" t="str">
        <f>IF(INDEX(中間シート!D$1:D$149,QUOTIENT(ROW(B3515)-2, 参照用!$J$12) + 3,1)&gt;0,
INDEX(中間シート!D$1:D$149,QUOTIENT(ROW(B3515)-2, 参照用!$J$12) + 3,1),
"")</f>
        <v/>
      </c>
      <c r="C3515" s="8" t="str">
        <f>INDEX(中間シート!$A$1:$AZ$149,MATCH(A3515&amp;B3515,中間シート!$A$1:$A$149,0),MATCH(C$1,中間シート!$A$2:$AZ$2,0))</f>
        <v/>
      </c>
      <c r="D3515" s="8" t="str">
        <f>INDEX(中間シート!$A$1:$AZ$149,MATCH($A3515&amp;$B3515,中間シート!$A$1:$A$149,0),MATCH(D$1,中間シート!$A$2:$AZ$2,0))</f>
        <v/>
      </c>
      <c r="E3515" t="str">
        <f>IF(
A3515="","",
VLOOKUP(MOD(ROW(A3515)-2, 参照用!$J$12) + 1,参照用!$N$1:$P$50,2,0)
)</f>
        <v/>
      </c>
      <c r="F3515" t="str">
        <f xml:space="preserve">
IF(A3515="","",
VLOOKUP(MOD(ROW(A3515)-2, 参照用!$J$12) + 1,参照用!$N$1:$P$50,3,0)
)</f>
        <v/>
      </c>
      <c r="G3515" t="str">
        <f xml:space="preserve">
IF(A3515="","",
IFERROR(
INDEX(中間シート!$B:$CB,
MATCH(A3515&amp;B3515,中間シート!$A$1:$A$149,0),
MATCH(F3515,中間シート!$B$2:$CB$2,0)
),
"")
)</f>
        <v/>
      </c>
      <c r="H3515" t="str">
        <f t="shared" si="162"/>
        <v/>
      </c>
      <c r="I3515" t="str">
        <f t="shared" si="163"/>
        <v/>
      </c>
      <c r="J3515" t="str">
        <f xml:space="preserve">
_xlfn.SWITCH(E3515,
"良好サイン",H3515*VLOOKUP(F3515,参照用!$P$2:$Q$55,2,0),
"注意サイン",H3515*VLOOKUP(F3515,参照用!$P$2:$Q$55,2,0),
""
)</f>
        <v/>
      </c>
      <c r="K3515" s="20" t="str">
        <f t="shared" si="164"/>
        <v/>
      </c>
    </row>
    <row r="3516" spans="1:11" x14ac:dyDescent="0.2">
      <c r="A3516" s="8" t="str">
        <f>IF(INDEX(中間シート!B$1:B$149,QUOTIENT(ROW(A3516)-2, 参照用!$J$12) + 3,1)&gt;0,
INDEX(中間シート!B$1:B$149,QUOTIENT(ROW(A3516)-2, 参照用!$J$12) + 3,1),
"")</f>
        <v/>
      </c>
      <c r="B3516" s="8" t="str">
        <f>IF(INDEX(中間シート!D$1:D$149,QUOTIENT(ROW(B3516)-2, 参照用!$J$12) + 3,1)&gt;0,
INDEX(中間シート!D$1:D$149,QUOTIENT(ROW(B3516)-2, 参照用!$J$12) + 3,1),
"")</f>
        <v/>
      </c>
      <c r="C3516" s="8" t="str">
        <f>INDEX(中間シート!$A$1:$AZ$149,MATCH(A3516&amp;B3516,中間シート!$A$1:$A$149,0),MATCH(C$1,中間シート!$A$2:$AZ$2,0))</f>
        <v/>
      </c>
      <c r="D3516" s="8" t="str">
        <f>INDEX(中間シート!$A$1:$AZ$149,MATCH($A3516&amp;$B3516,中間シート!$A$1:$A$149,0),MATCH(D$1,中間シート!$A$2:$AZ$2,0))</f>
        <v/>
      </c>
      <c r="E3516" t="str">
        <f>IF(
A3516="","",
VLOOKUP(MOD(ROW(A3516)-2, 参照用!$J$12) + 1,参照用!$N$1:$P$50,2,0)
)</f>
        <v/>
      </c>
      <c r="F3516" t="str">
        <f xml:space="preserve">
IF(A3516="","",
VLOOKUP(MOD(ROW(A3516)-2, 参照用!$J$12) + 1,参照用!$N$1:$P$50,3,0)
)</f>
        <v/>
      </c>
      <c r="G3516" t="str">
        <f xml:space="preserve">
IF(A3516="","",
IFERROR(
INDEX(中間シート!$B:$CB,
MATCH(A3516&amp;B3516,中間シート!$A$1:$A$149,0),
MATCH(F3516,中間シート!$B$2:$CB$2,0)
),
"")
)</f>
        <v/>
      </c>
      <c r="H3516" t="str">
        <f t="shared" si="162"/>
        <v/>
      </c>
      <c r="I3516" t="str">
        <f t="shared" si="163"/>
        <v/>
      </c>
      <c r="J3516" t="str">
        <f xml:space="preserve">
_xlfn.SWITCH(E3516,
"良好サイン",H3516*VLOOKUP(F3516,参照用!$P$2:$Q$55,2,0),
"注意サイン",H3516*VLOOKUP(F3516,参照用!$P$2:$Q$55,2,0),
""
)</f>
        <v/>
      </c>
      <c r="K3516" s="20" t="str">
        <f t="shared" si="164"/>
        <v/>
      </c>
    </row>
    <row r="3517" spans="1:11" x14ac:dyDescent="0.2">
      <c r="A3517" s="8" t="str">
        <f>IF(INDEX(中間シート!B$1:B$149,QUOTIENT(ROW(A3517)-2, 参照用!$J$12) + 3,1)&gt;0,
INDEX(中間シート!B$1:B$149,QUOTIENT(ROW(A3517)-2, 参照用!$J$12) + 3,1),
"")</f>
        <v/>
      </c>
      <c r="B3517" s="8" t="str">
        <f>IF(INDEX(中間シート!D$1:D$149,QUOTIENT(ROW(B3517)-2, 参照用!$J$12) + 3,1)&gt;0,
INDEX(中間シート!D$1:D$149,QUOTIENT(ROW(B3517)-2, 参照用!$J$12) + 3,1),
"")</f>
        <v/>
      </c>
      <c r="C3517" s="8" t="str">
        <f>INDEX(中間シート!$A$1:$AZ$149,MATCH(A3517&amp;B3517,中間シート!$A$1:$A$149,0),MATCH(C$1,中間シート!$A$2:$AZ$2,0))</f>
        <v/>
      </c>
      <c r="D3517" s="8" t="str">
        <f>INDEX(中間シート!$A$1:$AZ$149,MATCH($A3517&amp;$B3517,中間シート!$A$1:$A$149,0),MATCH(D$1,中間シート!$A$2:$AZ$2,0))</f>
        <v/>
      </c>
      <c r="E3517" t="str">
        <f>IF(
A3517="","",
VLOOKUP(MOD(ROW(A3517)-2, 参照用!$J$12) + 1,参照用!$N$1:$P$50,2,0)
)</f>
        <v/>
      </c>
      <c r="F3517" t="str">
        <f xml:space="preserve">
IF(A3517="","",
VLOOKUP(MOD(ROW(A3517)-2, 参照用!$J$12) + 1,参照用!$N$1:$P$50,3,0)
)</f>
        <v/>
      </c>
      <c r="G3517" t="str">
        <f xml:space="preserve">
IF(A3517="","",
IFERROR(
INDEX(中間シート!$B:$CB,
MATCH(A3517&amp;B3517,中間シート!$A$1:$A$149,0),
MATCH(F3517,中間シート!$B$2:$CB$2,0)
),
"")
)</f>
        <v/>
      </c>
      <c r="H3517" t="str">
        <f t="shared" si="162"/>
        <v/>
      </c>
      <c r="I3517" t="str">
        <f t="shared" si="163"/>
        <v/>
      </c>
      <c r="J3517" t="str">
        <f xml:space="preserve">
_xlfn.SWITCH(E3517,
"良好サイン",H3517*VLOOKUP(F3517,参照用!$P$2:$Q$55,2,0),
"注意サイン",H3517*VLOOKUP(F3517,参照用!$P$2:$Q$55,2,0),
""
)</f>
        <v/>
      </c>
      <c r="K3517" s="20" t="str">
        <f t="shared" si="164"/>
        <v/>
      </c>
    </row>
    <row r="3518" spans="1:11" x14ac:dyDescent="0.2">
      <c r="A3518" s="8" t="str">
        <f>IF(INDEX(中間シート!B$1:B$149,QUOTIENT(ROW(A3518)-2, 参照用!$J$12) + 3,1)&gt;0,
INDEX(中間シート!B$1:B$149,QUOTIENT(ROW(A3518)-2, 参照用!$J$12) + 3,1),
"")</f>
        <v/>
      </c>
      <c r="B3518" s="8" t="str">
        <f>IF(INDEX(中間シート!D$1:D$149,QUOTIENT(ROW(B3518)-2, 参照用!$J$12) + 3,1)&gt;0,
INDEX(中間シート!D$1:D$149,QUOTIENT(ROW(B3518)-2, 参照用!$J$12) + 3,1),
"")</f>
        <v/>
      </c>
      <c r="C3518" s="8" t="str">
        <f>INDEX(中間シート!$A$1:$AZ$149,MATCH(A3518&amp;B3518,中間シート!$A$1:$A$149,0),MATCH(C$1,中間シート!$A$2:$AZ$2,0))</f>
        <v/>
      </c>
      <c r="D3518" s="8" t="str">
        <f>INDEX(中間シート!$A$1:$AZ$149,MATCH($A3518&amp;$B3518,中間シート!$A$1:$A$149,0),MATCH(D$1,中間シート!$A$2:$AZ$2,0))</f>
        <v/>
      </c>
      <c r="E3518" t="str">
        <f>IF(
A3518="","",
VLOOKUP(MOD(ROW(A3518)-2, 参照用!$J$12) + 1,参照用!$N$1:$P$50,2,0)
)</f>
        <v/>
      </c>
      <c r="F3518" t="str">
        <f xml:space="preserve">
IF(A3518="","",
VLOOKUP(MOD(ROW(A3518)-2, 参照用!$J$12) + 1,参照用!$N$1:$P$50,3,0)
)</f>
        <v/>
      </c>
      <c r="G3518" t="str">
        <f xml:space="preserve">
IF(A3518="","",
IFERROR(
INDEX(中間シート!$B:$CB,
MATCH(A3518&amp;B3518,中間シート!$A$1:$A$149,0),
MATCH(F3518,中間シート!$B$2:$CB$2,0)
),
"")
)</f>
        <v/>
      </c>
      <c r="H3518" t="str">
        <f t="shared" si="162"/>
        <v/>
      </c>
      <c r="I3518" t="str">
        <f t="shared" si="163"/>
        <v/>
      </c>
      <c r="J3518" t="str">
        <f xml:space="preserve">
_xlfn.SWITCH(E3518,
"良好サイン",H3518*VLOOKUP(F3518,参照用!$P$2:$Q$55,2,0),
"注意サイン",H3518*VLOOKUP(F3518,参照用!$P$2:$Q$55,2,0),
""
)</f>
        <v/>
      </c>
      <c r="K3518" s="20" t="str">
        <f t="shared" si="164"/>
        <v/>
      </c>
    </row>
    <row r="3519" spans="1:11" x14ac:dyDescent="0.2">
      <c r="A3519" s="8" t="str">
        <f>IF(INDEX(中間シート!B$1:B$149,QUOTIENT(ROW(A3519)-2, 参照用!$J$12) + 3,1)&gt;0,
INDEX(中間シート!B$1:B$149,QUOTIENT(ROW(A3519)-2, 参照用!$J$12) + 3,1),
"")</f>
        <v/>
      </c>
      <c r="B3519" s="8" t="str">
        <f>IF(INDEX(中間シート!D$1:D$149,QUOTIENT(ROW(B3519)-2, 参照用!$J$12) + 3,1)&gt;0,
INDEX(中間シート!D$1:D$149,QUOTIENT(ROW(B3519)-2, 参照用!$J$12) + 3,1),
"")</f>
        <v/>
      </c>
      <c r="C3519" s="8" t="str">
        <f>INDEX(中間シート!$A$1:$AZ$149,MATCH(A3519&amp;B3519,中間シート!$A$1:$A$149,0),MATCH(C$1,中間シート!$A$2:$AZ$2,0))</f>
        <v/>
      </c>
      <c r="D3519" s="8" t="str">
        <f>INDEX(中間シート!$A$1:$AZ$149,MATCH($A3519&amp;$B3519,中間シート!$A$1:$A$149,0),MATCH(D$1,中間シート!$A$2:$AZ$2,0))</f>
        <v/>
      </c>
      <c r="E3519" t="str">
        <f>IF(
A3519="","",
VLOOKUP(MOD(ROW(A3519)-2, 参照用!$J$12) + 1,参照用!$N$1:$P$50,2,0)
)</f>
        <v/>
      </c>
      <c r="F3519" t="str">
        <f xml:space="preserve">
IF(A3519="","",
VLOOKUP(MOD(ROW(A3519)-2, 参照用!$J$12) + 1,参照用!$N$1:$P$50,3,0)
)</f>
        <v/>
      </c>
      <c r="G3519" t="str">
        <f xml:space="preserve">
IF(A3519="","",
IFERROR(
INDEX(中間シート!$B:$CB,
MATCH(A3519&amp;B3519,中間シート!$A$1:$A$149,0),
MATCH(F3519,中間シート!$B$2:$CB$2,0)
),
"")
)</f>
        <v/>
      </c>
      <c r="H3519" t="str">
        <f t="shared" si="162"/>
        <v/>
      </c>
      <c r="I3519" t="str">
        <f t="shared" si="163"/>
        <v/>
      </c>
      <c r="J3519" t="str">
        <f xml:space="preserve">
_xlfn.SWITCH(E3519,
"良好サイン",H3519*VLOOKUP(F3519,参照用!$P$2:$Q$55,2,0),
"注意サイン",H3519*VLOOKUP(F3519,参照用!$P$2:$Q$55,2,0),
""
)</f>
        <v/>
      </c>
      <c r="K3519" s="20" t="str">
        <f t="shared" si="164"/>
        <v/>
      </c>
    </row>
    <row r="3520" spans="1:11" x14ac:dyDescent="0.2">
      <c r="A3520" s="8" t="str">
        <f>IF(INDEX(中間シート!B$1:B$149,QUOTIENT(ROW(A3520)-2, 参照用!$J$12) + 3,1)&gt;0,
INDEX(中間シート!B$1:B$149,QUOTIENT(ROW(A3520)-2, 参照用!$J$12) + 3,1),
"")</f>
        <v/>
      </c>
      <c r="B3520" s="8" t="str">
        <f>IF(INDEX(中間シート!D$1:D$149,QUOTIENT(ROW(B3520)-2, 参照用!$J$12) + 3,1)&gt;0,
INDEX(中間シート!D$1:D$149,QUOTIENT(ROW(B3520)-2, 参照用!$J$12) + 3,1),
"")</f>
        <v/>
      </c>
      <c r="C3520" s="8" t="str">
        <f>INDEX(中間シート!$A$1:$AZ$149,MATCH(A3520&amp;B3520,中間シート!$A$1:$A$149,0),MATCH(C$1,中間シート!$A$2:$AZ$2,0))</f>
        <v/>
      </c>
      <c r="D3520" s="8" t="str">
        <f>INDEX(中間シート!$A$1:$AZ$149,MATCH($A3520&amp;$B3520,中間シート!$A$1:$A$149,0),MATCH(D$1,中間シート!$A$2:$AZ$2,0))</f>
        <v/>
      </c>
      <c r="E3520" t="str">
        <f>IF(
A3520="","",
VLOOKUP(MOD(ROW(A3520)-2, 参照用!$J$12) + 1,参照用!$N$1:$P$50,2,0)
)</f>
        <v/>
      </c>
      <c r="F3520" t="str">
        <f xml:space="preserve">
IF(A3520="","",
VLOOKUP(MOD(ROW(A3520)-2, 参照用!$J$12) + 1,参照用!$N$1:$P$50,3,0)
)</f>
        <v/>
      </c>
      <c r="G3520" t="str">
        <f xml:space="preserve">
IF(A3520="","",
IFERROR(
INDEX(中間シート!$B:$CB,
MATCH(A3520&amp;B3520,中間シート!$A$1:$A$149,0),
MATCH(F3520,中間シート!$B$2:$CB$2,0)
),
"")
)</f>
        <v/>
      </c>
      <c r="H3520" t="str">
        <f t="shared" si="162"/>
        <v/>
      </c>
      <c r="I3520" t="str">
        <f t="shared" si="163"/>
        <v/>
      </c>
      <c r="J3520" t="str">
        <f xml:space="preserve">
_xlfn.SWITCH(E3520,
"良好サイン",H3520*VLOOKUP(F3520,参照用!$P$2:$Q$55,2,0),
"注意サイン",H3520*VLOOKUP(F3520,参照用!$P$2:$Q$55,2,0),
""
)</f>
        <v/>
      </c>
      <c r="K3520" s="20" t="str">
        <f t="shared" si="164"/>
        <v/>
      </c>
    </row>
    <row r="3521" spans="1:11" x14ac:dyDescent="0.2">
      <c r="A3521" s="8" t="str">
        <f>IF(INDEX(中間シート!B$1:B$149,QUOTIENT(ROW(A3521)-2, 参照用!$J$12) + 3,1)&gt;0,
INDEX(中間シート!B$1:B$149,QUOTIENT(ROW(A3521)-2, 参照用!$J$12) + 3,1),
"")</f>
        <v/>
      </c>
      <c r="B3521" s="8" t="str">
        <f>IF(INDEX(中間シート!D$1:D$149,QUOTIENT(ROW(B3521)-2, 参照用!$J$12) + 3,1)&gt;0,
INDEX(中間シート!D$1:D$149,QUOTIENT(ROW(B3521)-2, 参照用!$J$12) + 3,1),
"")</f>
        <v/>
      </c>
      <c r="C3521" s="8" t="str">
        <f>INDEX(中間シート!$A$1:$AZ$149,MATCH(A3521&amp;B3521,中間シート!$A$1:$A$149,0),MATCH(C$1,中間シート!$A$2:$AZ$2,0))</f>
        <v/>
      </c>
      <c r="D3521" s="8" t="str">
        <f>INDEX(中間シート!$A$1:$AZ$149,MATCH($A3521&amp;$B3521,中間シート!$A$1:$A$149,0),MATCH(D$1,中間シート!$A$2:$AZ$2,0))</f>
        <v/>
      </c>
      <c r="E3521" t="str">
        <f>IF(
A3521="","",
VLOOKUP(MOD(ROW(A3521)-2, 参照用!$J$12) + 1,参照用!$N$1:$P$50,2,0)
)</f>
        <v/>
      </c>
      <c r="F3521" t="str">
        <f xml:space="preserve">
IF(A3521="","",
VLOOKUP(MOD(ROW(A3521)-2, 参照用!$J$12) + 1,参照用!$N$1:$P$50,3,0)
)</f>
        <v/>
      </c>
      <c r="G3521" t="str">
        <f xml:space="preserve">
IF(A3521="","",
IFERROR(
INDEX(中間シート!$B:$CB,
MATCH(A3521&amp;B3521,中間シート!$A$1:$A$149,0),
MATCH(F3521,中間シート!$B$2:$CB$2,0)
),
"")
)</f>
        <v/>
      </c>
      <c r="H3521" t="str">
        <f t="shared" si="162"/>
        <v/>
      </c>
      <c r="I3521" t="str">
        <f t="shared" si="163"/>
        <v/>
      </c>
      <c r="J3521" t="str">
        <f xml:space="preserve">
_xlfn.SWITCH(E3521,
"良好サイン",H3521*VLOOKUP(F3521,参照用!$P$2:$Q$55,2,0),
"注意サイン",H3521*VLOOKUP(F3521,参照用!$P$2:$Q$55,2,0),
""
)</f>
        <v/>
      </c>
      <c r="K3521" s="20" t="str">
        <f t="shared" si="164"/>
        <v/>
      </c>
    </row>
    <row r="3522" spans="1:11" x14ac:dyDescent="0.2">
      <c r="A3522" s="8" t="str">
        <f>IF(INDEX(中間シート!B$1:B$149,QUOTIENT(ROW(A3522)-2, 参照用!$J$12) + 3,1)&gt;0,
INDEX(中間シート!B$1:B$149,QUOTIENT(ROW(A3522)-2, 参照用!$J$12) + 3,1),
"")</f>
        <v/>
      </c>
      <c r="B3522" s="8" t="str">
        <f>IF(INDEX(中間シート!D$1:D$149,QUOTIENT(ROW(B3522)-2, 参照用!$J$12) + 3,1)&gt;0,
INDEX(中間シート!D$1:D$149,QUOTIENT(ROW(B3522)-2, 参照用!$J$12) + 3,1),
"")</f>
        <v/>
      </c>
      <c r="C3522" s="8" t="str">
        <f>INDEX(中間シート!$A$1:$AZ$149,MATCH(A3522&amp;B3522,中間シート!$A$1:$A$149,0),MATCH(C$1,中間シート!$A$2:$AZ$2,0))</f>
        <v/>
      </c>
      <c r="D3522" s="8" t="str">
        <f>INDEX(中間シート!$A$1:$AZ$149,MATCH($A3522&amp;$B3522,中間シート!$A$1:$A$149,0),MATCH(D$1,中間シート!$A$2:$AZ$2,0))</f>
        <v/>
      </c>
      <c r="E3522" t="str">
        <f>IF(
A3522="","",
VLOOKUP(MOD(ROW(A3522)-2, 参照用!$J$12) + 1,参照用!$N$1:$P$50,2,0)
)</f>
        <v/>
      </c>
      <c r="F3522" t="str">
        <f xml:space="preserve">
IF(A3522="","",
VLOOKUP(MOD(ROW(A3522)-2, 参照用!$J$12) + 1,参照用!$N$1:$P$50,3,0)
)</f>
        <v/>
      </c>
      <c r="G3522" t="str">
        <f xml:space="preserve">
IF(A3522="","",
IFERROR(
INDEX(中間シート!$B:$CB,
MATCH(A3522&amp;B3522,中間シート!$A$1:$A$149,0),
MATCH(F3522,中間シート!$B$2:$CB$2,0)
),
"")
)</f>
        <v/>
      </c>
      <c r="H3522" t="str">
        <f t="shared" si="162"/>
        <v/>
      </c>
      <c r="I3522" t="str">
        <f t="shared" si="163"/>
        <v/>
      </c>
      <c r="J3522" t="str">
        <f xml:space="preserve">
_xlfn.SWITCH(E3522,
"良好サイン",H3522*VLOOKUP(F3522,参照用!$P$2:$Q$55,2,0),
"注意サイン",H3522*VLOOKUP(F3522,参照用!$P$2:$Q$55,2,0),
""
)</f>
        <v/>
      </c>
      <c r="K3522" s="20" t="str">
        <f t="shared" si="164"/>
        <v/>
      </c>
    </row>
    <row r="3523" spans="1:11" x14ac:dyDescent="0.2">
      <c r="A3523" s="8" t="str">
        <f>IF(INDEX(中間シート!B$1:B$149,QUOTIENT(ROW(A3523)-2, 参照用!$J$12) + 3,1)&gt;0,
INDEX(中間シート!B$1:B$149,QUOTIENT(ROW(A3523)-2, 参照用!$J$12) + 3,1),
"")</f>
        <v/>
      </c>
      <c r="B3523" s="8" t="str">
        <f>IF(INDEX(中間シート!D$1:D$149,QUOTIENT(ROW(B3523)-2, 参照用!$J$12) + 3,1)&gt;0,
INDEX(中間シート!D$1:D$149,QUOTIENT(ROW(B3523)-2, 参照用!$J$12) + 3,1),
"")</f>
        <v/>
      </c>
      <c r="C3523" s="8" t="str">
        <f>INDEX(中間シート!$A$1:$AZ$149,MATCH(A3523&amp;B3523,中間シート!$A$1:$A$149,0),MATCH(C$1,中間シート!$A$2:$AZ$2,0))</f>
        <v/>
      </c>
      <c r="D3523" s="8" t="str">
        <f>INDEX(中間シート!$A$1:$AZ$149,MATCH($A3523&amp;$B3523,中間シート!$A$1:$A$149,0),MATCH(D$1,中間シート!$A$2:$AZ$2,0))</f>
        <v/>
      </c>
      <c r="E3523" t="str">
        <f>IF(
A3523="","",
VLOOKUP(MOD(ROW(A3523)-2, 参照用!$J$12) + 1,参照用!$N$1:$P$50,2,0)
)</f>
        <v/>
      </c>
      <c r="F3523" t="str">
        <f xml:space="preserve">
IF(A3523="","",
VLOOKUP(MOD(ROW(A3523)-2, 参照用!$J$12) + 1,参照用!$N$1:$P$50,3,0)
)</f>
        <v/>
      </c>
      <c r="G3523" t="str">
        <f xml:space="preserve">
IF(A3523="","",
IFERROR(
INDEX(中間シート!$B:$CB,
MATCH(A3523&amp;B3523,中間シート!$A$1:$A$149,0),
MATCH(F3523,中間シート!$B$2:$CB$2,0)
),
"")
)</f>
        <v/>
      </c>
      <c r="H3523" t="str">
        <f t="shared" ref="H3523:H3586" si="165">IFERROR(IF(VALUE(G3523)&gt;100,"",VALUE(G3523)),"")</f>
        <v/>
      </c>
      <c r="I3523" t="str">
        <f t="shared" ref="I3523:I3586" si="166">IF(H3523="",G3523,"")</f>
        <v/>
      </c>
      <c r="J3523" t="str">
        <f xml:space="preserve">
_xlfn.SWITCH(E3523,
"良好サイン",H3523*VLOOKUP(F3523,参照用!$P$2:$Q$55,2,0),
"注意サイン",H3523*VLOOKUP(F3523,参照用!$P$2:$Q$55,2,0),
""
)</f>
        <v/>
      </c>
      <c r="K3523" s="20" t="str">
        <f t="shared" ref="K3523:K3586" si="167">IFERROR(IF(A3523="","",(60+SUMIFS($J$1:$J$3999,$A$1:$A$3999,A3523,$B$1:$B$3999,B3523)))
/
(1+SUMIFS(H:H,A:A,A3523,B:B,B3523,E:E,"悪化サイン")),"")</f>
        <v/>
      </c>
    </row>
    <row r="3524" spans="1:11" x14ac:dyDescent="0.2">
      <c r="A3524" s="8" t="str">
        <f>IF(INDEX(中間シート!B$1:B$149,QUOTIENT(ROW(A3524)-2, 参照用!$J$12) + 3,1)&gt;0,
INDEX(中間シート!B$1:B$149,QUOTIENT(ROW(A3524)-2, 参照用!$J$12) + 3,1),
"")</f>
        <v/>
      </c>
      <c r="B3524" s="8" t="str">
        <f>IF(INDEX(中間シート!D$1:D$149,QUOTIENT(ROW(B3524)-2, 参照用!$J$12) + 3,1)&gt;0,
INDEX(中間シート!D$1:D$149,QUOTIENT(ROW(B3524)-2, 参照用!$J$12) + 3,1),
"")</f>
        <v/>
      </c>
      <c r="C3524" s="8" t="str">
        <f>INDEX(中間シート!$A$1:$AZ$149,MATCH(A3524&amp;B3524,中間シート!$A$1:$A$149,0),MATCH(C$1,中間シート!$A$2:$AZ$2,0))</f>
        <v/>
      </c>
      <c r="D3524" s="8" t="str">
        <f>INDEX(中間シート!$A$1:$AZ$149,MATCH($A3524&amp;$B3524,中間シート!$A$1:$A$149,0),MATCH(D$1,中間シート!$A$2:$AZ$2,0))</f>
        <v/>
      </c>
      <c r="E3524" t="str">
        <f>IF(
A3524="","",
VLOOKUP(MOD(ROW(A3524)-2, 参照用!$J$12) + 1,参照用!$N$1:$P$50,2,0)
)</f>
        <v/>
      </c>
      <c r="F3524" t="str">
        <f xml:space="preserve">
IF(A3524="","",
VLOOKUP(MOD(ROW(A3524)-2, 参照用!$J$12) + 1,参照用!$N$1:$P$50,3,0)
)</f>
        <v/>
      </c>
      <c r="G3524" t="str">
        <f xml:space="preserve">
IF(A3524="","",
IFERROR(
INDEX(中間シート!$B:$CB,
MATCH(A3524&amp;B3524,中間シート!$A$1:$A$149,0),
MATCH(F3524,中間シート!$B$2:$CB$2,0)
),
"")
)</f>
        <v/>
      </c>
      <c r="H3524" t="str">
        <f t="shared" si="165"/>
        <v/>
      </c>
      <c r="I3524" t="str">
        <f t="shared" si="166"/>
        <v/>
      </c>
      <c r="J3524" t="str">
        <f xml:space="preserve">
_xlfn.SWITCH(E3524,
"良好サイン",H3524*VLOOKUP(F3524,参照用!$P$2:$Q$55,2,0),
"注意サイン",H3524*VLOOKUP(F3524,参照用!$P$2:$Q$55,2,0),
""
)</f>
        <v/>
      </c>
      <c r="K3524" s="20" t="str">
        <f t="shared" si="167"/>
        <v/>
      </c>
    </row>
    <row r="3525" spans="1:11" x14ac:dyDescent="0.2">
      <c r="A3525" s="8" t="str">
        <f>IF(INDEX(中間シート!B$1:B$149,QUOTIENT(ROW(A3525)-2, 参照用!$J$12) + 3,1)&gt;0,
INDEX(中間シート!B$1:B$149,QUOTIENT(ROW(A3525)-2, 参照用!$J$12) + 3,1),
"")</f>
        <v/>
      </c>
      <c r="B3525" s="8" t="str">
        <f>IF(INDEX(中間シート!D$1:D$149,QUOTIENT(ROW(B3525)-2, 参照用!$J$12) + 3,1)&gt;0,
INDEX(中間シート!D$1:D$149,QUOTIENT(ROW(B3525)-2, 参照用!$J$12) + 3,1),
"")</f>
        <v/>
      </c>
      <c r="C3525" s="8" t="str">
        <f>INDEX(中間シート!$A$1:$AZ$149,MATCH(A3525&amp;B3525,中間シート!$A$1:$A$149,0),MATCH(C$1,中間シート!$A$2:$AZ$2,0))</f>
        <v/>
      </c>
      <c r="D3525" s="8" t="str">
        <f>INDEX(中間シート!$A$1:$AZ$149,MATCH($A3525&amp;$B3525,中間シート!$A$1:$A$149,0),MATCH(D$1,中間シート!$A$2:$AZ$2,0))</f>
        <v/>
      </c>
      <c r="E3525" t="str">
        <f>IF(
A3525="","",
VLOOKUP(MOD(ROW(A3525)-2, 参照用!$J$12) + 1,参照用!$N$1:$P$50,2,0)
)</f>
        <v/>
      </c>
      <c r="F3525" t="str">
        <f xml:space="preserve">
IF(A3525="","",
VLOOKUP(MOD(ROW(A3525)-2, 参照用!$J$12) + 1,参照用!$N$1:$P$50,3,0)
)</f>
        <v/>
      </c>
      <c r="G3525" t="str">
        <f xml:space="preserve">
IF(A3525="","",
IFERROR(
INDEX(中間シート!$B:$CB,
MATCH(A3525&amp;B3525,中間シート!$A$1:$A$149,0),
MATCH(F3525,中間シート!$B$2:$CB$2,0)
),
"")
)</f>
        <v/>
      </c>
      <c r="H3525" t="str">
        <f t="shared" si="165"/>
        <v/>
      </c>
      <c r="I3525" t="str">
        <f t="shared" si="166"/>
        <v/>
      </c>
      <c r="J3525" t="str">
        <f xml:space="preserve">
_xlfn.SWITCH(E3525,
"良好サイン",H3525*VLOOKUP(F3525,参照用!$P$2:$Q$55,2,0),
"注意サイン",H3525*VLOOKUP(F3525,参照用!$P$2:$Q$55,2,0),
""
)</f>
        <v/>
      </c>
      <c r="K3525" s="20" t="str">
        <f t="shared" si="167"/>
        <v/>
      </c>
    </row>
    <row r="3526" spans="1:11" x14ac:dyDescent="0.2">
      <c r="A3526" s="8" t="str">
        <f>IF(INDEX(中間シート!B$1:B$149,QUOTIENT(ROW(A3526)-2, 参照用!$J$12) + 3,1)&gt;0,
INDEX(中間シート!B$1:B$149,QUOTIENT(ROW(A3526)-2, 参照用!$J$12) + 3,1),
"")</f>
        <v/>
      </c>
      <c r="B3526" s="8" t="str">
        <f>IF(INDEX(中間シート!D$1:D$149,QUOTIENT(ROW(B3526)-2, 参照用!$J$12) + 3,1)&gt;0,
INDEX(中間シート!D$1:D$149,QUOTIENT(ROW(B3526)-2, 参照用!$J$12) + 3,1),
"")</f>
        <v/>
      </c>
      <c r="C3526" s="8" t="str">
        <f>INDEX(中間シート!$A$1:$AZ$149,MATCH(A3526&amp;B3526,中間シート!$A$1:$A$149,0),MATCH(C$1,中間シート!$A$2:$AZ$2,0))</f>
        <v/>
      </c>
      <c r="D3526" s="8" t="str">
        <f>INDEX(中間シート!$A$1:$AZ$149,MATCH($A3526&amp;$B3526,中間シート!$A$1:$A$149,0),MATCH(D$1,中間シート!$A$2:$AZ$2,0))</f>
        <v/>
      </c>
      <c r="E3526" t="str">
        <f>IF(
A3526="","",
VLOOKUP(MOD(ROW(A3526)-2, 参照用!$J$12) + 1,参照用!$N$1:$P$50,2,0)
)</f>
        <v/>
      </c>
      <c r="F3526" t="str">
        <f xml:space="preserve">
IF(A3526="","",
VLOOKUP(MOD(ROW(A3526)-2, 参照用!$J$12) + 1,参照用!$N$1:$P$50,3,0)
)</f>
        <v/>
      </c>
      <c r="G3526" t="str">
        <f xml:space="preserve">
IF(A3526="","",
IFERROR(
INDEX(中間シート!$B:$CB,
MATCH(A3526&amp;B3526,中間シート!$A$1:$A$149,0),
MATCH(F3526,中間シート!$B$2:$CB$2,0)
),
"")
)</f>
        <v/>
      </c>
      <c r="H3526" t="str">
        <f t="shared" si="165"/>
        <v/>
      </c>
      <c r="I3526" t="str">
        <f t="shared" si="166"/>
        <v/>
      </c>
      <c r="J3526" t="str">
        <f xml:space="preserve">
_xlfn.SWITCH(E3526,
"良好サイン",H3526*VLOOKUP(F3526,参照用!$P$2:$Q$55,2,0),
"注意サイン",H3526*VLOOKUP(F3526,参照用!$P$2:$Q$55,2,0),
""
)</f>
        <v/>
      </c>
      <c r="K3526" s="20" t="str">
        <f t="shared" si="167"/>
        <v/>
      </c>
    </row>
    <row r="3527" spans="1:11" x14ac:dyDescent="0.2">
      <c r="A3527" s="8" t="str">
        <f>IF(INDEX(中間シート!B$1:B$149,QUOTIENT(ROW(A3527)-2, 参照用!$J$12) + 3,1)&gt;0,
INDEX(中間シート!B$1:B$149,QUOTIENT(ROW(A3527)-2, 参照用!$J$12) + 3,1),
"")</f>
        <v/>
      </c>
      <c r="B3527" s="8" t="str">
        <f>IF(INDEX(中間シート!D$1:D$149,QUOTIENT(ROW(B3527)-2, 参照用!$J$12) + 3,1)&gt;0,
INDEX(中間シート!D$1:D$149,QUOTIENT(ROW(B3527)-2, 参照用!$J$12) + 3,1),
"")</f>
        <v/>
      </c>
      <c r="C3527" s="8" t="str">
        <f>INDEX(中間シート!$A$1:$AZ$149,MATCH(A3527&amp;B3527,中間シート!$A$1:$A$149,0),MATCH(C$1,中間シート!$A$2:$AZ$2,0))</f>
        <v/>
      </c>
      <c r="D3527" s="8" t="str">
        <f>INDEX(中間シート!$A$1:$AZ$149,MATCH($A3527&amp;$B3527,中間シート!$A$1:$A$149,0),MATCH(D$1,中間シート!$A$2:$AZ$2,0))</f>
        <v/>
      </c>
      <c r="E3527" t="str">
        <f>IF(
A3527="","",
VLOOKUP(MOD(ROW(A3527)-2, 参照用!$J$12) + 1,参照用!$N$1:$P$50,2,0)
)</f>
        <v/>
      </c>
      <c r="F3527" t="str">
        <f xml:space="preserve">
IF(A3527="","",
VLOOKUP(MOD(ROW(A3527)-2, 参照用!$J$12) + 1,参照用!$N$1:$P$50,3,0)
)</f>
        <v/>
      </c>
      <c r="G3527" t="str">
        <f xml:space="preserve">
IF(A3527="","",
IFERROR(
INDEX(中間シート!$B:$CB,
MATCH(A3527&amp;B3527,中間シート!$A$1:$A$149,0),
MATCH(F3527,中間シート!$B$2:$CB$2,0)
),
"")
)</f>
        <v/>
      </c>
      <c r="H3527" t="str">
        <f t="shared" si="165"/>
        <v/>
      </c>
      <c r="I3527" t="str">
        <f t="shared" si="166"/>
        <v/>
      </c>
      <c r="J3527" t="str">
        <f xml:space="preserve">
_xlfn.SWITCH(E3527,
"良好サイン",H3527*VLOOKUP(F3527,参照用!$P$2:$Q$55,2,0),
"注意サイン",H3527*VLOOKUP(F3527,参照用!$P$2:$Q$55,2,0),
""
)</f>
        <v/>
      </c>
      <c r="K3527" s="20" t="str">
        <f t="shared" si="167"/>
        <v/>
      </c>
    </row>
    <row r="3528" spans="1:11" x14ac:dyDescent="0.2">
      <c r="A3528" s="8" t="str">
        <f>IF(INDEX(中間シート!B$1:B$149,QUOTIENT(ROW(A3528)-2, 参照用!$J$12) + 3,1)&gt;0,
INDEX(中間シート!B$1:B$149,QUOTIENT(ROW(A3528)-2, 参照用!$J$12) + 3,1),
"")</f>
        <v/>
      </c>
      <c r="B3528" s="8" t="str">
        <f>IF(INDEX(中間シート!D$1:D$149,QUOTIENT(ROW(B3528)-2, 参照用!$J$12) + 3,1)&gt;0,
INDEX(中間シート!D$1:D$149,QUOTIENT(ROW(B3528)-2, 参照用!$J$12) + 3,1),
"")</f>
        <v/>
      </c>
      <c r="C3528" s="8" t="str">
        <f>INDEX(中間シート!$A$1:$AZ$149,MATCH(A3528&amp;B3528,中間シート!$A$1:$A$149,0),MATCH(C$1,中間シート!$A$2:$AZ$2,0))</f>
        <v/>
      </c>
      <c r="D3528" s="8" t="str">
        <f>INDEX(中間シート!$A$1:$AZ$149,MATCH($A3528&amp;$B3528,中間シート!$A$1:$A$149,0),MATCH(D$1,中間シート!$A$2:$AZ$2,0))</f>
        <v/>
      </c>
      <c r="E3528" t="str">
        <f>IF(
A3528="","",
VLOOKUP(MOD(ROW(A3528)-2, 参照用!$J$12) + 1,参照用!$N$1:$P$50,2,0)
)</f>
        <v/>
      </c>
      <c r="F3528" t="str">
        <f xml:space="preserve">
IF(A3528="","",
VLOOKUP(MOD(ROW(A3528)-2, 参照用!$J$12) + 1,参照用!$N$1:$P$50,3,0)
)</f>
        <v/>
      </c>
      <c r="G3528" t="str">
        <f xml:space="preserve">
IF(A3528="","",
IFERROR(
INDEX(中間シート!$B:$CB,
MATCH(A3528&amp;B3528,中間シート!$A$1:$A$149,0),
MATCH(F3528,中間シート!$B$2:$CB$2,0)
),
"")
)</f>
        <v/>
      </c>
      <c r="H3528" t="str">
        <f t="shared" si="165"/>
        <v/>
      </c>
      <c r="I3528" t="str">
        <f t="shared" si="166"/>
        <v/>
      </c>
      <c r="J3528" t="str">
        <f xml:space="preserve">
_xlfn.SWITCH(E3528,
"良好サイン",H3528*VLOOKUP(F3528,参照用!$P$2:$Q$55,2,0),
"注意サイン",H3528*VLOOKUP(F3528,参照用!$P$2:$Q$55,2,0),
""
)</f>
        <v/>
      </c>
      <c r="K3528" s="20" t="str">
        <f t="shared" si="167"/>
        <v/>
      </c>
    </row>
    <row r="3529" spans="1:11" x14ac:dyDescent="0.2">
      <c r="A3529" s="8" t="str">
        <f>IF(INDEX(中間シート!B$1:B$149,QUOTIENT(ROW(A3529)-2, 参照用!$J$12) + 3,1)&gt;0,
INDEX(中間シート!B$1:B$149,QUOTIENT(ROW(A3529)-2, 参照用!$J$12) + 3,1),
"")</f>
        <v/>
      </c>
      <c r="B3529" s="8" t="str">
        <f>IF(INDEX(中間シート!D$1:D$149,QUOTIENT(ROW(B3529)-2, 参照用!$J$12) + 3,1)&gt;0,
INDEX(中間シート!D$1:D$149,QUOTIENT(ROW(B3529)-2, 参照用!$J$12) + 3,1),
"")</f>
        <v/>
      </c>
      <c r="C3529" s="8" t="str">
        <f>INDEX(中間シート!$A$1:$AZ$149,MATCH(A3529&amp;B3529,中間シート!$A$1:$A$149,0),MATCH(C$1,中間シート!$A$2:$AZ$2,0))</f>
        <v/>
      </c>
      <c r="D3529" s="8" t="str">
        <f>INDEX(中間シート!$A$1:$AZ$149,MATCH($A3529&amp;$B3529,中間シート!$A$1:$A$149,0),MATCH(D$1,中間シート!$A$2:$AZ$2,0))</f>
        <v/>
      </c>
      <c r="E3529" t="str">
        <f>IF(
A3529="","",
VLOOKUP(MOD(ROW(A3529)-2, 参照用!$J$12) + 1,参照用!$N$1:$P$50,2,0)
)</f>
        <v/>
      </c>
      <c r="F3529" t="str">
        <f xml:space="preserve">
IF(A3529="","",
VLOOKUP(MOD(ROW(A3529)-2, 参照用!$J$12) + 1,参照用!$N$1:$P$50,3,0)
)</f>
        <v/>
      </c>
      <c r="G3529" t="str">
        <f xml:space="preserve">
IF(A3529="","",
IFERROR(
INDEX(中間シート!$B:$CB,
MATCH(A3529&amp;B3529,中間シート!$A$1:$A$149,0),
MATCH(F3529,中間シート!$B$2:$CB$2,0)
),
"")
)</f>
        <v/>
      </c>
      <c r="H3529" t="str">
        <f t="shared" si="165"/>
        <v/>
      </c>
      <c r="I3529" t="str">
        <f t="shared" si="166"/>
        <v/>
      </c>
      <c r="J3529" t="str">
        <f xml:space="preserve">
_xlfn.SWITCH(E3529,
"良好サイン",H3529*VLOOKUP(F3529,参照用!$P$2:$Q$55,2,0),
"注意サイン",H3529*VLOOKUP(F3529,参照用!$P$2:$Q$55,2,0),
""
)</f>
        <v/>
      </c>
      <c r="K3529" s="20" t="str">
        <f t="shared" si="167"/>
        <v/>
      </c>
    </row>
    <row r="3530" spans="1:11" x14ac:dyDescent="0.2">
      <c r="A3530" s="8" t="str">
        <f>IF(INDEX(中間シート!B$1:B$149,QUOTIENT(ROW(A3530)-2, 参照用!$J$12) + 3,1)&gt;0,
INDEX(中間シート!B$1:B$149,QUOTIENT(ROW(A3530)-2, 参照用!$J$12) + 3,1),
"")</f>
        <v/>
      </c>
      <c r="B3530" s="8" t="str">
        <f>IF(INDEX(中間シート!D$1:D$149,QUOTIENT(ROW(B3530)-2, 参照用!$J$12) + 3,1)&gt;0,
INDEX(中間シート!D$1:D$149,QUOTIENT(ROW(B3530)-2, 参照用!$J$12) + 3,1),
"")</f>
        <v/>
      </c>
      <c r="C3530" s="8" t="str">
        <f>INDEX(中間シート!$A$1:$AZ$149,MATCH(A3530&amp;B3530,中間シート!$A$1:$A$149,0),MATCH(C$1,中間シート!$A$2:$AZ$2,0))</f>
        <v/>
      </c>
      <c r="D3530" s="8" t="str">
        <f>INDEX(中間シート!$A$1:$AZ$149,MATCH($A3530&amp;$B3530,中間シート!$A$1:$A$149,0),MATCH(D$1,中間シート!$A$2:$AZ$2,0))</f>
        <v/>
      </c>
      <c r="E3530" t="str">
        <f>IF(
A3530="","",
VLOOKUP(MOD(ROW(A3530)-2, 参照用!$J$12) + 1,参照用!$N$1:$P$50,2,0)
)</f>
        <v/>
      </c>
      <c r="F3530" t="str">
        <f xml:space="preserve">
IF(A3530="","",
VLOOKUP(MOD(ROW(A3530)-2, 参照用!$J$12) + 1,参照用!$N$1:$P$50,3,0)
)</f>
        <v/>
      </c>
      <c r="G3530" t="str">
        <f xml:space="preserve">
IF(A3530="","",
IFERROR(
INDEX(中間シート!$B:$CB,
MATCH(A3530&amp;B3530,中間シート!$A$1:$A$149,0),
MATCH(F3530,中間シート!$B$2:$CB$2,0)
),
"")
)</f>
        <v/>
      </c>
      <c r="H3530" t="str">
        <f t="shared" si="165"/>
        <v/>
      </c>
      <c r="I3530" t="str">
        <f t="shared" si="166"/>
        <v/>
      </c>
      <c r="J3530" t="str">
        <f xml:space="preserve">
_xlfn.SWITCH(E3530,
"良好サイン",H3530*VLOOKUP(F3530,参照用!$P$2:$Q$55,2,0),
"注意サイン",H3530*VLOOKUP(F3530,参照用!$P$2:$Q$55,2,0),
""
)</f>
        <v/>
      </c>
      <c r="K3530" s="20" t="str">
        <f t="shared" si="167"/>
        <v/>
      </c>
    </row>
    <row r="3531" spans="1:11" x14ac:dyDescent="0.2">
      <c r="A3531" s="8" t="str">
        <f>IF(INDEX(中間シート!B$1:B$149,QUOTIENT(ROW(A3531)-2, 参照用!$J$12) + 3,1)&gt;0,
INDEX(中間シート!B$1:B$149,QUOTIENT(ROW(A3531)-2, 参照用!$J$12) + 3,1),
"")</f>
        <v/>
      </c>
      <c r="B3531" s="8" t="str">
        <f>IF(INDEX(中間シート!D$1:D$149,QUOTIENT(ROW(B3531)-2, 参照用!$J$12) + 3,1)&gt;0,
INDEX(中間シート!D$1:D$149,QUOTIENT(ROW(B3531)-2, 参照用!$J$12) + 3,1),
"")</f>
        <v/>
      </c>
      <c r="C3531" s="8" t="str">
        <f>INDEX(中間シート!$A$1:$AZ$149,MATCH(A3531&amp;B3531,中間シート!$A$1:$A$149,0),MATCH(C$1,中間シート!$A$2:$AZ$2,0))</f>
        <v/>
      </c>
      <c r="D3531" s="8" t="str">
        <f>INDEX(中間シート!$A$1:$AZ$149,MATCH($A3531&amp;$B3531,中間シート!$A$1:$A$149,0),MATCH(D$1,中間シート!$A$2:$AZ$2,0))</f>
        <v/>
      </c>
      <c r="E3531" t="str">
        <f>IF(
A3531="","",
VLOOKUP(MOD(ROW(A3531)-2, 参照用!$J$12) + 1,参照用!$N$1:$P$50,2,0)
)</f>
        <v/>
      </c>
      <c r="F3531" t="str">
        <f xml:space="preserve">
IF(A3531="","",
VLOOKUP(MOD(ROW(A3531)-2, 参照用!$J$12) + 1,参照用!$N$1:$P$50,3,0)
)</f>
        <v/>
      </c>
      <c r="G3531" t="str">
        <f xml:space="preserve">
IF(A3531="","",
IFERROR(
INDEX(中間シート!$B:$CB,
MATCH(A3531&amp;B3531,中間シート!$A$1:$A$149,0),
MATCH(F3531,中間シート!$B$2:$CB$2,0)
),
"")
)</f>
        <v/>
      </c>
      <c r="H3531" t="str">
        <f t="shared" si="165"/>
        <v/>
      </c>
      <c r="I3531" t="str">
        <f t="shared" si="166"/>
        <v/>
      </c>
      <c r="J3531" t="str">
        <f xml:space="preserve">
_xlfn.SWITCH(E3531,
"良好サイン",H3531*VLOOKUP(F3531,参照用!$P$2:$Q$55,2,0),
"注意サイン",H3531*VLOOKUP(F3531,参照用!$P$2:$Q$55,2,0),
""
)</f>
        <v/>
      </c>
      <c r="K3531" s="20" t="str">
        <f t="shared" si="167"/>
        <v/>
      </c>
    </row>
    <row r="3532" spans="1:11" x14ac:dyDescent="0.2">
      <c r="A3532" s="8" t="str">
        <f>IF(INDEX(中間シート!B$1:B$149,QUOTIENT(ROW(A3532)-2, 参照用!$J$12) + 3,1)&gt;0,
INDEX(中間シート!B$1:B$149,QUOTIENT(ROW(A3532)-2, 参照用!$J$12) + 3,1),
"")</f>
        <v/>
      </c>
      <c r="B3532" s="8" t="str">
        <f>IF(INDEX(中間シート!D$1:D$149,QUOTIENT(ROW(B3532)-2, 参照用!$J$12) + 3,1)&gt;0,
INDEX(中間シート!D$1:D$149,QUOTIENT(ROW(B3532)-2, 参照用!$J$12) + 3,1),
"")</f>
        <v/>
      </c>
      <c r="C3532" s="8" t="str">
        <f>INDEX(中間シート!$A$1:$AZ$149,MATCH(A3532&amp;B3532,中間シート!$A$1:$A$149,0),MATCH(C$1,中間シート!$A$2:$AZ$2,0))</f>
        <v/>
      </c>
      <c r="D3532" s="8" t="str">
        <f>INDEX(中間シート!$A$1:$AZ$149,MATCH($A3532&amp;$B3532,中間シート!$A$1:$A$149,0),MATCH(D$1,中間シート!$A$2:$AZ$2,0))</f>
        <v/>
      </c>
      <c r="E3532" t="str">
        <f>IF(
A3532="","",
VLOOKUP(MOD(ROW(A3532)-2, 参照用!$J$12) + 1,参照用!$N$1:$P$50,2,0)
)</f>
        <v/>
      </c>
      <c r="F3532" t="str">
        <f xml:space="preserve">
IF(A3532="","",
VLOOKUP(MOD(ROW(A3532)-2, 参照用!$J$12) + 1,参照用!$N$1:$P$50,3,0)
)</f>
        <v/>
      </c>
      <c r="G3532" t="str">
        <f xml:space="preserve">
IF(A3532="","",
IFERROR(
INDEX(中間シート!$B:$CB,
MATCH(A3532&amp;B3532,中間シート!$A$1:$A$149,0),
MATCH(F3532,中間シート!$B$2:$CB$2,0)
),
"")
)</f>
        <v/>
      </c>
      <c r="H3532" t="str">
        <f t="shared" si="165"/>
        <v/>
      </c>
      <c r="I3532" t="str">
        <f t="shared" si="166"/>
        <v/>
      </c>
      <c r="J3532" t="str">
        <f xml:space="preserve">
_xlfn.SWITCH(E3532,
"良好サイン",H3532*VLOOKUP(F3532,参照用!$P$2:$Q$55,2,0),
"注意サイン",H3532*VLOOKUP(F3532,参照用!$P$2:$Q$55,2,0),
""
)</f>
        <v/>
      </c>
      <c r="K3532" s="20" t="str">
        <f t="shared" si="167"/>
        <v/>
      </c>
    </row>
    <row r="3533" spans="1:11" x14ac:dyDescent="0.2">
      <c r="A3533" s="8" t="str">
        <f>IF(INDEX(中間シート!B$1:B$149,QUOTIENT(ROW(A3533)-2, 参照用!$J$12) + 3,1)&gt;0,
INDEX(中間シート!B$1:B$149,QUOTIENT(ROW(A3533)-2, 参照用!$J$12) + 3,1),
"")</f>
        <v/>
      </c>
      <c r="B3533" s="8" t="str">
        <f>IF(INDEX(中間シート!D$1:D$149,QUOTIENT(ROW(B3533)-2, 参照用!$J$12) + 3,1)&gt;0,
INDEX(中間シート!D$1:D$149,QUOTIENT(ROW(B3533)-2, 参照用!$J$12) + 3,1),
"")</f>
        <v/>
      </c>
      <c r="C3533" s="8" t="str">
        <f>INDEX(中間シート!$A$1:$AZ$149,MATCH(A3533&amp;B3533,中間シート!$A$1:$A$149,0),MATCH(C$1,中間シート!$A$2:$AZ$2,0))</f>
        <v/>
      </c>
      <c r="D3533" s="8" t="str">
        <f>INDEX(中間シート!$A$1:$AZ$149,MATCH($A3533&amp;$B3533,中間シート!$A$1:$A$149,0),MATCH(D$1,中間シート!$A$2:$AZ$2,0))</f>
        <v/>
      </c>
      <c r="E3533" t="str">
        <f>IF(
A3533="","",
VLOOKUP(MOD(ROW(A3533)-2, 参照用!$J$12) + 1,参照用!$N$1:$P$50,2,0)
)</f>
        <v/>
      </c>
      <c r="F3533" t="str">
        <f xml:space="preserve">
IF(A3533="","",
VLOOKUP(MOD(ROW(A3533)-2, 参照用!$J$12) + 1,参照用!$N$1:$P$50,3,0)
)</f>
        <v/>
      </c>
      <c r="G3533" t="str">
        <f xml:space="preserve">
IF(A3533="","",
IFERROR(
INDEX(中間シート!$B:$CB,
MATCH(A3533&amp;B3533,中間シート!$A$1:$A$149,0),
MATCH(F3533,中間シート!$B$2:$CB$2,0)
),
"")
)</f>
        <v/>
      </c>
      <c r="H3533" t="str">
        <f t="shared" si="165"/>
        <v/>
      </c>
      <c r="I3533" t="str">
        <f t="shared" si="166"/>
        <v/>
      </c>
      <c r="J3533" t="str">
        <f xml:space="preserve">
_xlfn.SWITCH(E3533,
"良好サイン",H3533*VLOOKUP(F3533,参照用!$P$2:$Q$55,2,0),
"注意サイン",H3533*VLOOKUP(F3533,参照用!$P$2:$Q$55,2,0),
""
)</f>
        <v/>
      </c>
      <c r="K3533" s="20" t="str">
        <f t="shared" si="167"/>
        <v/>
      </c>
    </row>
    <row r="3534" spans="1:11" x14ac:dyDescent="0.2">
      <c r="A3534" s="8" t="str">
        <f>IF(INDEX(中間シート!B$1:B$149,QUOTIENT(ROW(A3534)-2, 参照用!$J$12) + 3,1)&gt;0,
INDEX(中間シート!B$1:B$149,QUOTIENT(ROW(A3534)-2, 参照用!$J$12) + 3,1),
"")</f>
        <v/>
      </c>
      <c r="B3534" s="8" t="str">
        <f>IF(INDEX(中間シート!D$1:D$149,QUOTIENT(ROW(B3534)-2, 参照用!$J$12) + 3,1)&gt;0,
INDEX(中間シート!D$1:D$149,QUOTIENT(ROW(B3534)-2, 参照用!$J$12) + 3,1),
"")</f>
        <v/>
      </c>
      <c r="C3534" s="8" t="str">
        <f>INDEX(中間シート!$A$1:$AZ$149,MATCH(A3534&amp;B3534,中間シート!$A$1:$A$149,0),MATCH(C$1,中間シート!$A$2:$AZ$2,0))</f>
        <v/>
      </c>
      <c r="D3534" s="8" t="str">
        <f>INDEX(中間シート!$A$1:$AZ$149,MATCH($A3534&amp;$B3534,中間シート!$A$1:$A$149,0),MATCH(D$1,中間シート!$A$2:$AZ$2,0))</f>
        <v/>
      </c>
      <c r="E3534" t="str">
        <f>IF(
A3534="","",
VLOOKUP(MOD(ROW(A3534)-2, 参照用!$J$12) + 1,参照用!$N$1:$P$50,2,0)
)</f>
        <v/>
      </c>
      <c r="F3534" t="str">
        <f xml:space="preserve">
IF(A3534="","",
VLOOKUP(MOD(ROW(A3534)-2, 参照用!$J$12) + 1,参照用!$N$1:$P$50,3,0)
)</f>
        <v/>
      </c>
      <c r="G3534" t="str">
        <f xml:space="preserve">
IF(A3534="","",
IFERROR(
INDEX(中間シート!$B:$CB,
MATCH(A3534&amp;B3534,中間シート!$A$1:$A$149,0),
MATCH(F3534,中間シート!$B$2:$CB$2,0)
),
"")
)</f>
        <v/>
      </c>
      <c r="H3534" t="str">
        <f t="shared" si="165"/>
        <v/>
      </c>
      <c r="I3534" t="str">
        <f t="shared" si="166"/>
        <v/>
      </c>
      <c r="J3534" t="str">
        <f xml:space="preserve">
_xlfn.SWITCH(E3534,
"良好サイン",H3534*VLOOKUP(F3534,参照用!$P$2:$Q$55,2,0),
"注意サイン",H3534*VLOOKUP(F3534,参照用!$P$2:$Q$55,2,0),
""
)</f>
        <v/>
      </c>
      <c r="K3534" s="20" t="str">
        <f t="shared" si="167"/>
        <v/>
      </c>
    </row>
    <row r="3535" spans="1:11" x14ac:dyDescent="0.2">
      <c r="A3535" s="8" t="str">
        <f>IF(INDEX(中間シート!B$1:B$149,QUOTIENT(ROW(A3535)-2, 参照用!$J$12) + 3,1)&gt;0,
INDEX(中間シート!B$1:B$149,QUOTIENT(ROW(A3535)-2, 参照用!$J$12) + 3,1),
"")</f>
        <v/>
      </c>
      <c r="B3535" s="8" t="str">
        <f>IF(INDEX(中間シート!D$1:D$149,QUOTIENT(ROW(B3535)-2, 参照用!$J$12) + 3,1)&gt;0,
INDEX(中間シート!D$1:D$149,QUOTIENT(ROW(B3535)-2, 参照用!$J$12) + 3,1),
"")</f>
        <v/>
      </c>
      <c r="C3535" s="8" t="str">
        <f>INDEX(中間シート!$A$1:$AZ$149,MATCH(A3535&amp;B3535,中間シート!$A$1:$A$149,0),MATCH(C$1,中間シート!$A$2:$AZ$2,0))</f>
        <v/>
      </c>
      <c r="D3535" s="8" t="str">
        <f>INDEX(中間シート!$A$1:$AZ$149,MATCH($A3535&amp;$B3535,中間シート!$A$1:$A$149,0),MATCH(D$1,中間シート!$A$2:$AZ$2,0))</f>
        <v/>
      </c>
      <c r="E3535" t="str">
        <f>IF(
A3535="","",
VLOOKUP(MOD(ROW(A3535)-2, 参照用!$J$12) + 1,参照用!$N$1:$P$50,2,0)
)</f>
        <v/>
      </c>
      <c r="F3535" t="str">
        <f xml:space="preserve">
IF(A3535="","",
VLOOKUP(MOD(ROW(A3535)-2, 参照用!$J$12) + 1,参照用!$N$1:$P$50,3,0)
)</f>
        <v/>
      </c>
      <c r="G3535" t="str">
        <f xml:space="preserve">
IF(A3535="","",
IFERROR(
INDEX(中間シート!$B:$CB,
MATCH(A3535&amp;B3535,中間シート!$A$1:$A$149,0),
MATCH(F3535,中間シート!$B$2:$CB$2,0)
),
"")
)</f>
        <v/>
      </c>
      <c r="H3535" t="str">
        <f t="shared" si="165"/>
        <v/>
      </c>
      <c r="I3535" t="str">
        <f t="shared" si="166"/>
        <v/>
      </c>
      <c r="J3535" t="str">
        <f xml:space="preserve">
_xlfn.SWITCH(E3535,
"良好サイン",H3535*VLOOKUP(F3535,参照用!$P$2:$Q$55,2,0),
"注意サイン",H3535*VLOOKUP(F3535,参照用!$P$2:$Q$55,2,0),
""
)</f>
        <v/>
      </c>
      <c r="K3535" s="20" t="str">
        <f t="shared" si="167"/>
        <v/>
      </c>
    </row>
    <row r="3536" spans="1:11" x14ac:dyDescent="0.2">
      <c r="A3536" s="8" t="str">
        <f>IF(INDEX(中間シート!B$1:B$149,QUOTIENT(ROW(A3536)-2, 参照用!$J$12) + 3,1)&gt;0,
INDEX(中間シート!B$1:B$149,QUOTIENT(ROW(A3536)-2, 参照用!$J$12) + 3,1),
"")</f>
        <v/>
      </c>
      <c r="B3536" s="8" t="str">
        <f>IF(INDEX(中間シート!D$1:D$149,QUOTIENT(ROW(B3536)-2, 参照用!$J$12) + 3,1)&gt;0,
INDEX(中間シート!D$1:D$149,QUOTIENT(ROW(B3536)-2, 参照用!$J$12) + 3,1),
"")</f>
        <v/>
      </c>
      <c r="C3536" s="8" t="str">
        <f>INDEX(中間シート!$A$1:$AZ$149,MATCH(A3536&amp;B3536,中間シート!$A$1:$A$149,0),MATCH(C$1,中間シート!$A$2:$AZ$2,0))</f>
        <v/>
      </c>
      <c r="D3536" s="8" t="str">
        <f>INDEX(中間シート!$A$1:$AZ$149,MATCH($A3536&amp;$B3536,中間シート!$A$1:$A$149,0),MATCH(D$1,中間シート!$A$2:$AZ$2,0))</f>
        <v/>
      </c>
      <c r="E3536" t="str">
        <f>IF(
A3536="","",
VLOOKUP(MOD(ROW(A3536)-2, 参照用!$J$12) + 1,参照用!$N$1:$P$50,2,0)
)</f>
        <v/>
      </c>
      <c r="F3536" t="str">
        <f xml:space="preserve">
IF(A3536="","",
VLOOKUP(MOD(ROW(A3536)-2, 参照用!$J$12) + 1,参照用!$N$1:$P$50,3,0)
)</f>
        <v/>
      </c>
      <c r="G3536" t="str">
        <f xml:space="preserve">
IF(A3536="","",
IFERROR(
INDEX(中間シート!$B:$CB,
MATCH(A3536&amp;B3536,中間シート!$A$1:$A$149,0),
MATCH(F3536,中間シート!$B$2:$CB$2,0)
),
"")
)</f>
        <v/>
      </c>
      <c r="H3536" t="str">
        <f t="shared" si="165"/>
        <v/>
      </c>
      <c r="I3536" t="str">
        <f t="shared" si="166"/>
        <v/>
      </c>
      <c r="J3536" t="str">
        <f xml:space="preserve">
_xlfn.SWITCH(E3536,
"良好サイン",H3536*VLOOKUP(F3536,参照用!$P$2:$Q$55,2,0),
"注意サイン",H3536*VLOOKUP(F3536,参照用!$P$2:$Q$55,2,0),
""
)</f>
        <v/>
      </c>
      <c r="K3536" s="20" t="str">
        <f t="shared" si="167"/>
        <v/>
      </c>
    </row>
    <row r="3537" spans="1:11" x14ac:dyDescent="0.2">
      <c r="A3537" s="8" t="str">
        <f>IF(INDEX(中間シート!B$1:B$149,QUOTIENT(ROW(A3537)-2, 参照用!$J$12) + 3,1)&gt;0,
INDEX(中間シート!B$1:B$149,QUOTIENT(ROW(A3537)-2, 参照用!$J$12) + 3,1),
"")</f>
        <v/>
      </c>
      <c r="B3537" s="8" t="str">
        <f>IF(INDEX(中間シート!D$1:D$149,QUOTIENT(ROW(B3537)-2, 参照用!$J$12) + 3,1)&gt;0,
INDEX(中間シート!D$1:D$149,QUOTIENT(ROW(B3537)-2, 参照用!$J$12) + 3,1),
"")</f>
        <v/>
      </c>
      <c r="C3537" s="8" t="str">
        <f>INDEX(中間シート!$A$1:$AZ$149,MATCH(A3537&amp;B3537,中間シート!$A$1:$A$149,0),MATCH(C$1,中間シート!$A$2:$AZ$2,0))</f>
        <v/>
      </c>
      <c r="D3537" s="8" t="str">
        <f>INDEX(中間シート!$A$1:$AZ$149,MATCH($A3537&amp;$B3537,中間シート!$A$1:$A$149,0),MATCH(D$1,中間シート!$A$2:$AZ$2,0))</f>
        <v/>
      </c>
      <c r="E3537" t="str">
        <f>IF(
A3537="","",
VLOOKUP(MOD(ROW(A3537)-2, 参照用!$J$12) + 1,参照用!$N$1:$P$50,2,0)
)</f>
        <v/>
      </c>
      <c r="F3537" t="str">
        <f xml:space="preserve">
IF(A3537="","",
VLOOKUP(MOD(ROW(A3537)-2, 参照用!$J$12) + 1,参照用!$N$1:$P$50,3,0)
)</f>
        <v/>
      </c>
      <c r="G3537" t="str">
        <f xml:space="preserve">
IF(A3537="","",
IFERROR(
INDEX(中間シート!$B:$CB,
MATCH(A3537&amp;B3537,中間シート!$A$1:$A$149,0),
MATCH(F3537,中間シート!$B$2:$CB$2,0)
),
"")
)</f>
        <v/>
      </c>
      <c r="H3537" t="str">
        <f t="shared" si="165"/>
        <v/>
      </c>
      <c r="I3537" t="str">
        <f t="shared" si="166"/>
        <v/>
      </c>
      <c r="J3537" t="str">
        <f xml:space="preserve">
_xlfn.SWITCH(E3537,
"良好サイン",H3537*VLOOKUP(F3537,参照用!$P$2:$Q$55,2,0),
"注意サイン",H3537*VLOOKUP(F3537,参照用!$P$2:$Q$55,2,0),
""
)</f>
        <v/>
      </c>
      <c r="K3537" s="20" t="str">
        <f t="shared" si="167"/>
        <v/>
      </c>
    </row>
    <row r="3538" spans="1:11" x14ac:dyDescent="0.2">
      <c r="A3538" s="8" t="str">
        <f>IF(INDEX(中間シート!B$1:B$149,QUOTIENT(ROW(A3538)-2, 参照用!$J$12) + 3,1)&gt;0,
INDEX(中間シート!B$1:B$149,QUOTIENT(ROW(A3538)-2, 参照用!$J$12) + 3,1),
"")</f>
        <v/>
      </c>
      <c r="B3538" s="8" t="str">
        <f>IF(INDEX(中間シート!D$1:D$149,QUOTIENT(ROW(B3538)-2, 参照用!$J$12) + 3,1)&gt;0,
INDEX(中間シート!D$1:D$149,QUOTIENT(ROW(B3538)-2, 参照用!$J$12) + 3,1),
"")</f>
        <v/>
      </c>
      <c r="C3538" s="8" t="str">
        <f>INDEX(中間シート!$A$1:$AZ$149,MATCH(A3538&amp;B3538,中間シート!$A$1:$A$149,0),MATCH(C$1,中間シート!$A$2:$AZ$2,0))</f>
        <v/>
      </c>
      <c r="D3538" s="8" t="str">
        <f>INDEX(中間シート!$A$1:$AZ$149,MATCH($A3538&amp;$B3538,中間シート!$A$1:$A$149,0),MATCH(D$1,中間シート!$A$2:$AZ$2,0))</f>
        <v/>
      </c>
      <c r="E3538" t="str">
        <f>IF(
A3538="","",
VLOOKUP(MOD(ROW(A3538)-2, 参照用!$J$12) + 1,参照用!$N$1:$P$50,2,0)
)</f>
        <v/>
      </c>
      <c r="F3538" t="str">
        <f xml:space="preserve">
IF(A3538="","",
VLOOKUP(MOD(ROW(A3538)-2, 参照用!$J$12) + 1,参照用!$N$1:$P$50,3,0)
)</f>
        <v/>
      </c>
      <c r="G3538" t="str">
        <f xml:space="preserve">
IF(A3538="","",
IFERROR(
INDEX(中間シート!$B:$CB,
MATCH(A3538&amp;B3538,中間シート!$A$1:$A$149,0),
MATCH(F3538,中間シート!$B$2:$CB$2,0)
),
"")
)</f>
        <v/>
      </c>
      <c r="H3538" t="str">
        <f t="shared" si="165"/>
        <v/>
      </c>
      <c r="I3538" t="str">
        <f t="shared" si="166"/>
        <v/>
      </c>
      <c r="J3538" t="str">
        <f xml:space="preserve">
_xlfn.SWITCH(E3538,
"良好サイン",H3538*VLOOKUP(F3538,参照用!$P$2:$Q$55,2,0),
"注意サイン",H3538*VLOOKUP(F3538,参照用!$P$2:$Q$55,2,0),
""
)</f>
        <v/>
      </c>
      <c r="K3538" s="20" t="str">
        <f t="shared" si="167"/>
        <v/>
      </c>
    </row>
    <row r="3539" spans="1:11" x14ac:dyDescent="0.2">
      <c r="A3539" s="8" t="str">
        <f>IF(INDEX(中間シート!B$1:B$149,QUOTIENT(ROW(A3539)-2, 参照用!$J$12) + 3,1)&gt;0,
INDEX(中間シート!B$1:B$149,QUOTIENT(ROW(A3539)-2, 参照用!$J$12) + 3,1),
"")</f>
        <v/>
      </c>
      <c r="B3539" s="8" t="str">
        <f>IF(INDEX(中間シート!D$1:D$149,QUOTIENT(ROW(B3539)-2, 参照用!$J$12) + 3,1)&gt;0,
INDEX(中間シート!D$1:D$149,QUOTIENT(ROW(B3539)-2, 参照用!$J$12) + 3,1),
"")</f>
        <v/>
      </c>
      <c r="C3539" s="8" t="str">
        <f>INDEX(中間シート!$A$1:$AZ$149,MATCH(A3539&amp;B3539,中間シート!$A$1:$A$149,0),MATCH(C$1,中間シート!$A$2:$AZ$2,0))</f>
        <v/>
      </c>
      <c r="D3539" s="8" t="str">
        <f>INDEX(中間シート!$A$1:$AZ$149,MATCH($A3539&amp;$B3539,中間シート!$A$1:$A$149,0),MATCH(D$1,中間シート!$A$2:$AZ$2,0))</f>
        <v/>
      </c>
      <c r="E3539" t="str">
        <f>IF(
A3539="","",
VLOOKUP(MOD(ROW(A3539)-2, 参照用!$J$12) + 1,参照用!$N$1:$P$50,2,0)
)</f>
        <v/>
      </c>
      <c r="F3539" t="str">
        <f xml:space="preserve">
IF(A3539="","",
VLOOKUP(MOD(ROW(A3539)-2, 参照用!$J$12) + 1,参照用!$N$1:$P$50,3,0)
)</f>
        <v/>
      </c>
      <c r="G3539" t="str">
        <f xml:space="preserve">
IF(A3539="","",
IFERROR(
INDEX(中間シート!$B:$CB,
MATCH(A3539&amp;B3539,中間シート!$A$1:$A$149,0),
MATCH(F3539,中間シート!$B$2:$CB$2,0)
),
"")
)</f>
        <v/>
      </c>
      <c r="H3539" t="str">
        <f t="shared" si="165"/>
        <v/>
      </c>
      <c r="I3539" t="str">
        <f t="shared" si="166"/>
        <v/>
      </c>
      <c r="J3539" t="str">
        <f xml:space="preserve">
_xlfn.SWITCH(E3539,
"良好サイン",H3539*VLOOKUP(F3539,参照用!$P$2:$Q$55,2,0),
"注意サイン",H3539*VLOOKUP(F3539,参照用!$P$2:$Q$55,2,0),
""
)</f>
        <v/>
      </c>
      <c r="K3539" s="20" t="str">
        <f t="shared" si="167"/>
        <v/>
      </c>
    </row>
    <row r="3540" spans="1:11" x14ac:dyDescent="0.2">
      <c r="A3540" s="8" t="str">
        <f>IF(INDEX(中間シート!B$1:B$149,QUOTIENT(ROW(A3540)-2, 参照用!$J$12) + 3,1)&gt;0,
INDEX(中間シート!B$1:B$149,QUOTIENT(ROW(A3540)-2, 参照用!$J$12) + 3,1),
"")</f>
        <v/>
      </c>
      <c r="B3540" s="8" t="str">
        <f>IF(INDEX(中間シート!D$1:D$149,QUOTIENT(ROW(B3540)-2, 参照用!$J$12) + 3,1)&gt;0,
INDEX(中間シート!D$1:D$149,QUOTIENT(ROW(B3540)-2, 参照用!$J$12) + 3,1),
"")</f>
        <v/>
      </c>
      <c r="C3540" s="8" t="str">
        <f>INDEX(中間シート!$A$1:$AZ$149,MATCH(A3540&amp;B3540,中間シート!$A$1:$A$149,0),MATCH(C$1,中間シート!$A$2:$AZ$2,0))</f>
        <v/>
      </c>
      <c r="D3540" s="8" t="str">
        <f>INDEX(中間シート!$A$1:$AZ$149,MATCH($A3540&amp;$B3540,中間シート!$A$1:$A$149,0),MATCH(D$1,中間シート!$A$2:$AZ$2,0))</f>
        <v/>
      </c>
      <c r="E3540" t="str">
        <f>IF(
A3540="","",
VLOOKUP(MOD(ROW(A3540)-2, 参照用!$J$12) + 1,参照用!$N$1:$P$50,2,0)
)</f>
        <v/>
      </c>
      <c r="F3540" t="str">
        <f xml:space="preserve">
IF(A3540="","",
VLOOKUP(MOD(ROW(A3540)-2, 参照用!$J$12) + 1,参照用!$N$1:$P$50,3,0)
)</f>
        <v/>
      </c>
      <c r="G3540" t="str">
        <f xml:space="preserve">
IF(A3540="","",
IFERROR(
INDEX(中間シート!$B:$CB,
MATCH(A3540&amp;B3540,中間シート!$A$1:$A$149,0),
MATCH(F3540,中間シート!$B$2:$CB$2,0)
),
"")
)</f>
        <v/>
      </c>
      <c r="H3540" t="str">
        <f t="shared" si="165"/>
        <v/>
      </c>
      <c r="I3540" t="str">
        <f t="shared" si="166"/>
        <v/>
      </c>
      <c r="J3540" t="str">
        <f xml:space="preserve">
_xlfn.SWITCH(E3540,
"良好サイン",H3540*VLOOKUP(F3540,参照用!$P$2:$Q$55,2,0),
"注意サイン",H3540*VLOOKUP(F3540,参照用!$P$2:$Q$55,2,0),
""
)</f>
        <v/>
      </c>
      <c r="K3540" s="20" t="str">
        <f t="shared" si="167"/>
        <v/>
      </c>
    </row>
    <row r="3541" spans="1:11" x14ac:dyDescent="0.2">
      <c r="A3541" s="8" t="str">
        <f>IF(INDEX(中間シート!B$1:B$149,QUOTIENT(ROW(A3541)-2, 参照用!$J$12) + 3,1)&gt;0,
INDEX(中間シート!B$1:B$149,QUOTIENT(ROW(A3541)-2, 参照用!$J$12) + 3,1),
"")</f>
        <v/>
      </c>
      <c r="B3541" s="8" t="str">
        <f>IF(INDEX(中間シート!D$1:D$149,QUOTIENT(ROW(B3541)-2, 参照用!$J$12) + 3,1)&gt;0,
INDEX(中間シート!D$1:D$149,QUOTIENT(ROW(B3541)-2, 参照用!$J$12) + 3,1),
"")</f>
        <v/>
      </c>
      <c r="C3541" s="8" t="str">
        <f>INDEX(中間シート!$A$1:$AZ$149,MATCH(A3541&amp;B3541,中間シート!$A$1:$A$149,0),MATCH(C$1,中間シート!$A$2:$AZ$2,0))</f>
        <v/>
      </c>
      <c r="D3541" s="8" t="str">
        <f>INDEX(中間シート!$A$1:$AZ$149,MATCH($A3541&amp;$B3541,中間シート!$A$1:$A$149,0),MATCH(D$1,中間シート!$A$2:$AZ$2,0))</f>
        <v/>
      </c>
      <c r="E3541" t="str">
        <f>IF(
A3541="","",
VLOOKUP(MOD(ROW(A3541)-2, 参照用!$J$12) + 1,参照用!$N$1:$P$50,2,0)
)</f>
        <v/>
      </c>
      <c r="F3541" t="str">
        <f xml:space="preserve">
IF(A3541="","",
VLOOKUP(MOD(ROW(A3541)-2, 参照用!$J$12) + 1,参照用!$N$1:$P$50,3,0)
)</f>
        <v/>
      </c>
      <c r="G3541" t="str">
        <f xml:space="preserve">
IF(A3541="","",
IFERROR(
INDEX(中間シート!$B:$CB,
MATCH(A3541&amp;B3541,中間シート!$A$1:$A$149,0),
MATCH(F3541,中間シート!$B$2:$CB$2,0)
),
"")
)</f>
        <v/>
      </c>
      <c r="H3541" t="str">
        <f t="shared" si="165"/>
        <v/>
      </c>
      <c r="I3541" t="str">
        <f t="shared" si="166"/>
        <v/>
      </c>
      <c r="J3541" t="str">
        <f xml:space="preserve">
_xlfn.SWITCH(E3541,
"良好サイン",H3541*VLOOKUP(F3541,参照用!$P$2:$Q$55,2,0),
"注意サイン",H3541*VLOOKUP(F3541,参照用!$P$2:$Q$55,2,0),
""
)</f>
        <v/>
      </c>
      <c r="K3541" s="20" t="str">
        <f t="shared" si="167"/>
        <v/>
      </c>
    </row>
    <row r="3542" spans="1:11" x14ac:dyDescent="0.2">
      <c r="A3542" s="8" t="str">
        <f>IF(INDEX(中間シート!B$1:B$149,QUOTIENT(ROW(A3542)-2, 参照用!$J$12) + 3,1)&gt;0,
INDEX(中間シート!B$1:B$149,QUOTIENT(ROW(A3542)-2, 参照用!$J$12) + 3,1),
"")</f>
        <v/>
      </c>
      <c r="B3542" s="8" t="str">
        <f>IF(INDEX(中間シート!D$1:D$149,QUOTIENT(ROW(B3542)-2, 参照用!$J$12) + 3,1)&gt;0,
INDEX(中間シート!D$1:D$149,QUOTIENT(ROW(B3542)-2, 参照用!$J$12) + 3,1),
"")</f>
        <v/>
      </c>
      <c r="C3542" s="8" t="str">
        <f>INDEX(中間シート!$A$1:$AZ$149,MATCH(A3542&amp;B3542,中間シート!$A$1:$A$149,0),MATCH(C$1,中間シート!$A$2:$AZ$2,0))</f>
        <v/>
      </c>
      <c r="D3542" s="8" t="str">
        <f>INDEX(中間シート!$A$1:$AZ$149,MATCH($A3542&amp;$B3542,中間シート!$A$1:$A$149,0),MATCH(D$1,中間シート!$A$2:$AZ$2,0))</f>
        <v/>
      </c>
      <c r="E3542" t="str">
        <f>IF(
A3542="","",
VLOOKUP(MOD(ROW(A3542)-2, 参照用!$J$12) + 1,参照用!$N$1:$P$50,2,0)
)</f>
        <v/>
      </c>
      <c r="F3542" t="str">
        <f xml:space="preserve">
IF(A3542="","",
VLOOKUP(MOD(ROW(A3542)-2, 参照用!$J$12) + 1,参照用!$N$1:$P$50,3,0)
)</f>
        <v/>
      </c>
      <c r="G3542" t="str">
        <f xml:space="preserve">
IF(A3542="","",
IFERROR(
INDEX(中間シート!$B:$CB,
MATCH(A3542&amp;B3542,中間シート!$A$1:$A$149,0),
MATCH(F3542,中間シート!$B$2:$CB$2,0)
),
"")
)</f>
        <v/>
      </c>
      <c r="H3542" t="str">
        <f t="shared" si="165"/>
        <v/>
      </c>
      <c r="I3542" t="str">
        <f t="shared" si="166"/>
        <v/>
      </c>
      <c r="J3542" t="str">
        <f xml:space="preserve">
_xlfn.SWITCH(E3542,
"良好サイン",H3542*VLOOKUP(F3542,参照用!$P$2:$Q$55,2,0),
"注意サイン",H3542*VLOOKUP(F3542,参照用!$P$2:$Q$55,2,0),
""
)</f>
        <v/>
      </c>
      <c r="K3542" s="20" t="str">
        <f t="shared" si="167"/>
        <v/>
      </c>
    </row>
    <row r="3543" spans="1:11" x14ac:dyDescent="0.2">
      <c r="A3543" s="8" t="str">
        <f>IF(INDEX(中間シート!B$1:B$149,QUOTIENT(ROW(A3543)-2, 参照用!$J$12) + 3,1)&gt;0,
INDEX(中間シート!B$1:B$149,QUOTIENT(ROW(A3543)-2, 参照用!$J$12) + 3,1),
"")</f>
        <v/>
      </c>
      <c r="B3543" s="8" t="str">
        <f>IF(INDEX(中間シート!D$1:D$149,QUOTIENT(ROW(B3543)-2, 参照用!$J$12) + 3,1)&gt;0,
INDEX(中間シート!D$1:D$149,QUOTIENT(ROW(B3543)-2, 参照用!$J$12) + 3,1),
"")</f>
        <v/>
      </c>
      <c r="C3543" s="8" t="str">
        <f>INDEX(中間シート!$A$1:$AZ$149,MATCH(A3543&amp;B3543,中間シート!$A$1:$A$149,0),MATCH(C$1,中間シート!$A$2:$AZ$2,0))</f>
        <v/>
      </c>
      <c r="D3543" s="8" t="str">
        <f>INDEX(中間シート!$A$1:$AZ$149,MATCH($A3543&amp;$B3543,中間シート!$A$1:$A$149,0),MATCH(D$1,中間シート!$A$2:$AZ$2,0))</f>
        <v/>
      </c>
      <c r="E3543" t="str">
        <f>IF(
A3543="","",
VLOOKUP(MOD(ROW(A3543)-2, 参照用!$J$12) + 1,参照用!$N$1:$P$50,2,0)
)</f>
        <v/>
      </c>
      <c r="F3543" t="str">
        <f xml:space="preserve">
IF(A3543="","",
VLOOKUP(MOD(ROW(A3543)-2, 参照用!$J$12) + 1,参照用!$N$1:$P$50,3,0)
)</f>
        <v/>
      </c>
      <c r="G3543" t="str">
        <f xml:space="preserve">
IF(A3543="","",
IFERROR(
INDEX(中間シート!$B:$CB,
MATCH(A3543&amp;B3543,中間シート!$A$1:$A$149,0),
MATCH(F3543,中間シート!$B$2:$CB$2,0)
),
"")
)</f>
        <v/>
      </c>
      <c r="H3543" t="str">
        <f t="shared" si="165"/>
        <v/>
      </c>
      <c r="I3543" t="str">
        <f t="shared" si="166"/>
        <v/>
      </c>
      <c r="J3543" t="str">
        <f xml:space="preserve">
_xlfn.SWITCH(E3543,
"良好サイン",H3543*VLOOKUP(F3543,参照用!$P$2:$Q$55,2,0),
"注意サイン",H3543*VLOOKUP(F3543,参照用!$P$2:$Q$55,2,0),
""
)</f>
        <v/>
      </c>
      <c r="K3543" s="20" t="str">
        <f t="shared" si="167"/>
        <v/>
      </c>
    </row>
    <row r="3544" spans="1:11" x14ac:dyDescent="0.2">
      <c r="A3544" s="8" t="str">
        <f>IF(INDEX(中間シート!B$1:B$149,QUOTIENT(ROW(A3544)-2, 参照用!$J$12) + 3,1)&gt;0,
INDEX(中間シート!B$1:B$149,QUOTIENT(ROW(A3544)-2, 参照用!$J$12) + 3,1),
"")</f>
        <v/>
      </c>
      <c r="B3544" s="8" t="str">
        <f>IF(INDEX(中間シート!D$1:D$149,QUOTIENT(ROW(B3544)-2, 参照用!$J$12) + 3,1)&gt;0,
INDEX(中間シート!D$1:D$149,QUOTIENT(ROW(B3544)-2, 参照用!$J$12) + 3,1),
"")</f>
        <v/>
      </c>
      <c r="C3544" s="8" t="str">
        <f>INDEX(中間シート!$A$1:$AZ$149,MATCH(A3544&amp;B3544,中間シート!$A$1:$A$149,0),MATCH(C$1,中間シート!$A$2:$AZ$2,0))</f>
        <v/>
      </c>
      <c r="D3544" s="8" t="str">
        <f>INDEX(中間シート!$A$1:$AZ$149,MATCH($A3544&amp;$B3544,中間シート!$A$1:$A$149,0),MATCH(D$1,中間シート!$A$2:$AZ$2,0))</f>
        <v/>
      </c>
      <c r="E3544" t="str">
        <f>IF(
A3544="","",
VLOOKUP(MOD(ROW(A3544)-2, 参照用!$J$12) + 1,参照用!$N$1:$P$50,2,0)
)</f>
        <v/>
      </c>
      <c r="F3544" t="str">
        <f xml:space="preserve">
IF(A3544="","",
VLOOKUP(MOD(ROW(A3544)-2, 参照用!$J$12) + 1,参照用!$N$1:$P$50,3,0)
)</f>
        <v/>
      </c>
      <c r="G3544" t="str">
        <f xml:space="preserve">
IF(A3544="","",
IFERROR(
INDEX(中間シート!$B:$CB,
MATCH(A3544&amp;B3544,中間シート!$A$1:$A$149,0),
MATCH(F3544,中間シート!$B$2:$CB$2,0)
),
"")
)</f>
        <v/>
      </c>
      <c r="H3544" t="str">
        <f t="shared" si="165"/>
        <v/>
      </c>
      <c r="I3544" t="str">
        <f t="shared" si="166"/>
        <v/>
      </c>
      <c r="J3544" t="str">
        <f xml:space="preserve">
_xlfn.SWITCH(E3544,
"良好サイン",H3544*VLOOKUP(F3544,参照用!$P$2:$Q$55,2,0),
"注意サイン",H3544*VLOOKUP(F3544,参照用!$P$2:$Q$55,2,0),
""
)</f>
        <v/>
      </c>
      <c r="K3544" s="20" t="str">
        <f t="shared" si="167"/>
        <v/>
      </c>
    </row>
    <row r="3545" spans="1:11" x14ac:dyDescent="0.2">
      <c r="A3545" s="8" t="str">
        <f>IF(INDEX(中間シート!B$1:B$149,QUOTIENT(ROW(A3545)-2, 参照用!$J$12) + 3,1)&gt;0,
INDEX(中間シート!B$1:B$149,QUOTIENT(ROW(A3545)-2, 参照用!$J$12) + 3,1),
"")</f>
        <v/>
      </c>
      <c r="B3545" s="8" t="str">
        <f>IF(INDEX(中間シート!D$1:D$149,QUOTIENT(ROW(B3545)-2, 参照用!$J$12) + 3,1)&gt;0,
INDEX(中間シート!D$1:D$149,QUOTIENT(ROW(B3545)-2, 参照用!$J$12) + 3,1),
"")</f>
        <v/>
      </c>
      <c r="C3545" s="8" t="str">
        <f>INDEX(中間シート!$A$1:$AZ$149,MATCH(A3545&amp;B3545,中間シート!$A$1:$A$149,0),MATCH(C$1,中間シート!$A$2:$AZ$2,0))</f>
        <v/>
      </c>
      <c r="D3545" s="8" t="str">
        <f>INDEX(中間シート!$A$1:$AZ$149,MATCH($A3545&amp;$B3545,中間シート!$A$1:$A$149,0),MATCH(D$1,中間シート!$A$2:$AZ$2,0))</f>
        <v/>
      </c>
      <c r="E3545" t="str">
        <f>IF(
A3545="","",
VLOOKUP(MOD(ROW(A3545)-2, 参照用!$J$12) + 1,参照用!$N$1:$P$50,2,0)
)</f>
        <v/>
      </c>
      <c r="F3545" t="str">
        <f xml:space="preserve">
IF(A3545="","",
VLOOKUP(MOD(ROW(A3545)-2, 参照用!$J$12) + 1,参照用!$N$1:$P$50,3,0)
)</f>
        <v/>
      </c>
      <c r="G3545" t="str">
        <f xml:space="preserve">
IF(A3545="","",
IFERROR(
INDEX(中間シート!$B:$CB,
MATCH(A3545&amp;B3545,中間シート!$A$1:$A$149,0),
MATCH(F3545,中間シート!$B$2:$CB$2,0)
),
"")
)</f>
        <v/>
      </c>
      <c r="H3545" t="str">
        <f t="shared" si="165"/>
        <v/>
      </c>
      <c r="I3545" t="str">
        <f t="shared" si="166"/>
        <v/>
      </c>
      <c r="J3545" t="str">
        <f xml:space="preserve">
_xlfn.SWITCH(E3545,
"良好サイン",H3545*VLOOKUP(F3545,参照用!$P$2:$Q$55,2,0),
"注意サイン",H3545*VLOOKUP(F3545,参照用!$P$2:$Q$55,2,0),
""
)</f>
        <v/>
      </c>
      <c r="K3545" s="20" t="str">
        <f t="shared" si="167"/>
        <v/>
      </c>
    </row>
    <row r="3546" spans="1:11" x14ac:dyDescent="0.2">
      <c r="A3546" s="8" t="str">
        <f>IF(INDEX(中間シート!B$1:B$149,QUOTIENT(ROW(A3546)-2, 参照用!$J$12) + 3,1)&gt;0,
INDEX(中間シート!B$1:B$149,QUOTIENT(ROW(A3546)-2, 参照用!$J$12) + 3,1),
"")</f>
        <v/>
      </c>
      <c r="B3546" s="8" t="str">
        <f>IF(INDEX(中間シート!D$1:D$149,QUOTIENT(ROW(B3546)-2, 参照用!$J$12) + 3,1)&gt;0,
INDEX(中間シート!D$1:D$149,QUOTIENT(ROW(B3546)-2, 参照用!$J$12) + 3,1),
"")</f>
        <v/>
      </c>
      <c r="C3546" s="8" t="str">
        <f>INDEX(中間シート!$A$1:$AZ$149,MATCH(A3546&amp;B3546,中間シート!$A$1:$A$149,0),MATCH(C$1,中間シート!$A$2:$AZ$2,0))</f>
        <v/>
      </c>
      <c r="D3546" s="8" t="str">
        <f>INDEX(中間シート!$A$1:$AZ$149,MATCH($A3546&amp;$B3546,中間シート!$A$1:$A$149,0),MATCH(D$1,中間シート!$A$2:$AZ$2,0))</f>
        <v/>
      </c>
      <c r="E3546" t="str">
        <f>IF(
A3546="","",
VLOOKUP(MOD(ROW(A3546)-2, 参照用!$J$12) + 1,参照用!$N$1:$P$50,2,0)
)</f>
        <v/>
      </c>
      <c r="F3546" t="str">
        <f xml:space="preserve">
IF(A3546="","",
VLOOKUP(MOD(ROW(A3546)-2, 参照用!$J$12) + 1,参照用!$N$1:$P$50,3,0)
)</f>
        <v/>
      </c>
      <c r="G3546" t="str">
        <f xml:space="preserve">
IF(A3546="","",
IFERROR(
INDEX(中間シート!$B:$CB,
MATCH(A3546&amp;B3546,中間シート!$A$1:$A$149,0),
MATCH(F3546,中間シート!$B$2:$CB$2,0)
),
"")
)</f>
        <v/>
      </c>
      <c r="H3546" t="str">
        <f t="shared" si="165"/>
        <v/>
      </c>
      <c r="I3546" t="str">
        <f t="shared" si="166"/>
        <v/>
      </c>
      <c r="J3546" t="str">
        <f xml:space="preserve">
_xlfn.SWITCH(E3546,
"良好サイン",H3546*VLOOKUP(F3546,参照用!$P$2:$Q$55,2,0),
"注意サイン",H3546*VLOOKUP(F3546,参照用!$P$2:$Q$55,2,0),
""
)</f>
        <v/>
      </c>
      <c r="K3546" s="20" t="str">
        <f t="shared" si="167"/>
        <v/>
      </c>
    </row>
    <row r="3547" spans="1:11" x14ac:dyDescent="0.2">
      <c r="A3547" s="8" t="str">
        <f>IF(INDEX(中間シート!B$1:B$149,QUOTIENT(ROW(A3547)-2, 参照用!$J$12) + 3,1)&gt;0,
INDEX(中間シート!B$1:B$149,QUOTIENT(ROW(A3547)-2, 参照用!$J$12) + 3,1),
"")</f>
        <v/>
      </c>
      <c r="B3547" s="8" t="str">
        <f>IF(INDEX(中間シート!D$1:D$149,QUOTIENT(ROW(B3547)-2, 参照用!$J$12) + 3,1)&gt;0,
INDEX(中間シート!D$1:D$149,QUOTIENT(ROW(B3547)-2, 参照用!$J$12) + 3,1),
"")</f>
        <v/>
      </c>
      <c r="C3547" s="8" t="str">
        <f>INDEX(中間シート!$A$1:$AZ$149,MATCH(A3547&amp;B3547,中間シート!$A$1:$A$149,0),MATCH(C$1,中間シート!$A$2:$AZ$2,0))</f>
        <v/>
      </c>
      <c r="D3547" s="8" t="str">
        <f>INDEX(中間シート!$A$1:$AZ$149,MATCH($A3547&amp;$B3547,中間シート!$A$1:$A$149,0),MATCH(D$1,中間シート!$A$2:$AZ$2,0))</f>
        <v/>
      </c>
      <c r="E3547" t="str">
        <f>IF(
A3547="","",
VLOOKUP(MOD(ROW(A3547)-2, 参照用!$J$12) + 1,参照用!$N$1:$P$50,2,0)
)</f>
        <v/>
      </c>
      <c r="F3547" t="str">
        <f xml:space="preserve">
IF(A3547="","",
VLOOKUP(MOD(ROW(A3547)-2, 参照用!$J$12) + 1,参照用!$N$1:$P$50,3,0)
)</f>
        <v/>
      </c>
      <c r="G3547" t="str">
        <f xml:space="preserve">
IF(A3547="","",
IFERROR(
INDEX(中間シート!$B:$CB,
MATCH(A3547&amp;B3547,中間シート!$A$1:$A$149,0),
MATCH(F3547,中間シート!$B$2:$CB$2,0)
),
"")
)</f>
        <v/>
      </c>
      <c r="H3547" t="str">
        <f t="shared" si="165"/>
        <v/>
      </c>
      <c r="I3547" t="str">
        <f t="shared" si="166"/>
        <v/>
      </c>
      <c r="J3547" t="str">
        <f xml:space="preserve">
_xlfn.SWITCH(E3547,
"良好サイン",H3547*VLOOKUP(F3547,参照用!$P$2:$Q$55,2,0),
"注意サイン",H3547*VLOOKUP(F3547,参照用!$P$2:$Q$55,2,0),
""
)</f>
        <v/>
      </c>
      <c r="K3547" s="20" t="str">
        <f t="shared" si="167"/>
        <v/>
      </c>
    </row>
    <row r="3548" spans="1:11" x14ac:dyDescent="0.2">
      <c r="A3548" s="8" t="str">
        <f>IF(INDEX(中間シート!B$1:B$149,QUOTIENT(ROW(A3548)-2, 参照用!$J$12) + 3,1)&gt;0,
INDEX(中間シート!B$1:B$149,QUOTIENT(ROW(A3548)-2, 参照用!$J$12) + 3,1),
"")</f>
        <v/>
      </c>
      <c r="B3548" s="8" t="str">
        <f>IF(INDEX(中間シート!D$1:D$149,QUOTIENT(ROW(B3548)-2, 参照用!$J$12) + 3,1)&gt;0,
INDEX(中間シート!D$1:D$149,QUOTIENT(ROW(B3548)-2, 参照用!$J$12) + 3,1),
"")</f>
        <v/>
      </c>
      <c r="C3548" s="8" t="str">
        <f>INDEX(中間シート!$A$1:$AZ$149,MATCH(A3548&amp;B3548,中間シート!$A$1:$A$149,0),MATCH(C$1,中間シート!$A$2:$AZ$2,0))</f>
        <v/>
      </c>
      <c r="D3548" s="8" t="str">
        <f>INDEX(中間シート!$A$1:$AZ$149,MATCH($A3548&amp;$B3548,中間シート!$A$1:$A$149,0),MATCH(D$1,中間シート!$A$2:$AZ$2,0))</f>
        <v/>
      </c>
      <c r="E3548" t="str">
        <f>IF(
A3548="","",
VLOOKUP(MOD(ROW(A3548)-2, 参照用!$J$12) + 1,参照用!$N$1:$P$50,2,0)
)</f>
        <v/>
      </c>
      <c r="F3548" t="str">
        <f xml:space="preserve">
IF(A3548="","",
VLOOKUP(MOD(ROW(A3548)-2, 参照用!$J$12) + 1,参照用!$N$1:$P$50,3,0)
)</f>
        <v/>
      </c>
      <c r="G3548" t="str">
        <f xml:space="preserve">
IF(A3548="","",
IFERROR(
INDEX(中間シート!$B:$CB,
MATCH(A3548&amp;B3548,中間シート!$A$1:$A$149,0),
MATCH(F3548,中間シート!$B$2:$CB$2,0)
),
"")
)</f>
        <v/>
      </c>
      <c r="H3548" t="str">
        <f t="shared" si="165"/>
        <v/>
      </c>
      <c r="I3548" t="str">
        <f t="shared" si="166"/>
        <v/>
      </c>
      <c r="J3548" t="str">
        <f xml:space="preserve">
_xlfn.SWITCH(E3548,
"良好サイン",H3548*VLOOKUP(F3548,参照用!$P$2:$Q$55,2,0),
"注意サイン",H3548*VLOOKUP(F3548,参照用!$P$2:$Q$55,2,0),
""
)</f>
        <v/>
      </c>
      <c r="K3548" s="20" t="str">
        <f t="shared" si="167"/>
        <v/>
      </c>
    </row>
    <row r="3549" spans="1:11" x14ac:dyDescent="0.2">
      <c r="A3549" s="8" t="str">
        <f>IF(INDEX(中間シート!B$1:B$149,QUOTIENT(ROW(A3549)-2, 参照用!$J$12) + 3,1)&gt;0,
INDEX(中間シート!B$1:B$149,QUOTIENT(ROW(A3549)-2, 参照用!$J$12) + 3,1),
"")</f>
        <v/>
      </c>
      <c r="B3549" s="8" t="str">
        <f>IF(INDEX(中間シート!D$1:D$149,QUOTIENT(ROW(B3549)-2, 参照用!$J$12) + 3,1)&gt;0,
INDEX(中間シート!D$1:D$149,QUOTIENT(ROW(B3549)-2, 参照用!$J$12) + 3,1),
"")</f>
        <v/>
      </c>
      <c r="C3549" s="8" t="str">
        <f>INDEX(中間シート!$A$1:$AZ$149,MATCH(A3549&amp;B3549,中間シート!$A$1:$A$149,0),MATCH(C$1,中間シート!$A$2:$AZ$2,0))</f>
        <v/>
      </c>
      <c r="D3549" s="8" t="str">
        <f>INDEX(中間シート!$A$1:$AZ$149,MATCH($A3549&amp;$B3549,中間シート!$A$1:$A$149,0),MATCH(D$1,中間シート!$A$2:$AZ$2,0))</f>
        <v/>
      </c>
      <c r="E3549" t="str">
        <f>IF(
A3549="","",
VLOOKUP(MOD(ROW(A3549)-2, 参照用!$J$12) + 1,参照用!$N$1:$P$50,2,0)
)</f>
        <v/>
      </c>
      <c r="F3549" t="str">
        <f xml:space="preserve">
IF(A3549="","",
VLOOKUP(MOD(ROW(A3549)-2, 参照用!$J$12) + 1,参照用!$N$1:$P$50,3,0)
)</f>
        <v/>
      </c>
      <c r="G3549" t="str">
        <f xml:space="preserve">
IF(A3549="","",
IFERROR(
INDEX(中間シート!$B:$CB,
MATCH(A3549&amp;B3549,中間シート!$A$1:$A$149,0),
MATCH(F3549,中間シート!$B$2:$CB$2,0)
),
"")
)</f>
        <v/>
      </c>
      <c r="H3549" t="str">
        <f t="shared" si="165"/>
        <v/>
      </c>
      <c r="I3549" t="str">
        <f t="shared" si="166"/>
        <v/>
      </c>
      <c r="J3549" t="str">
        <f xml:space="preserve">
_xlfn.SWITCH(E3549,
"良好サイン",H3549*VLOOKUP(F3549,参照用!$P$2:$Q$55,2,0),
"注意サイン",H3549*VLOOKUP(F3549,参照用!$P$2:$Q$55,2,0),
""
)</f>
        <v/>
      </c>
      <c r="K3549" s="20" t="str">
        <f t="shared" si="167"/>
        <v/>
      </c>
    </row>
    <row r="3550" spans="1:11" x14ac:dyDescent="0.2">
      <c r="A3550" s="8" t="str">
        <f>IF(INDEX(中間シート!B$1:B$149,QUOTIENT(ROW(A3550)-2, 参照用!$J$12) + 3,1)&gt;0,
INDEX(中間シート!B$1:B$149,QUOTIENT(ROW(A3550)-2, 参照用!$J$12) + 3,1),
"")</f>
        <v/>
      </c>
      <c r="B3550" s="8" t="str">
        <f>IF(INDEX(中間シート!D$1:D$149,QUOTIENT(ROW(B3550)-2, 参照用!$J$12) + 3,1)&gt;0,
INDEX(中間シート!D$1:D$149,QUOTIENT(ROW(B3550)-2, 参照用!$J$12) + 3,1),
"")</f>
        <v/>
      </c>
      <c r="C3550" s="8" t="str">
        <f>INDEX(中間シート!$A$1:$AZ$149,MATCH(A3550&amp;B3550,中間シート!$A$1:$A$149,0),MATCH(C$1,中間シート!$A$2:$AZ$2,0))</f>
        <v/>
      </c>
      <c r="D3550" s="8" t="str">
        <f>INDEX(中間シート!$A$1:$AZ$149,MATCH($A3550&amp;$B3550,中間シート!$A$1:$A$149,0),MATCH(D$1,中間シート!$A$2:$AZ$2,0))</f>
        <v/>
      </c>
      <c r="E3550" t="str">
        <f>IF(
A3550="","",
VLOOKUP(MOD(ROW(A3550)-2, 参照用!$J$12) + 1,参照用!$N$1:$P$50,2,0)
)</f>
        <v/>
      </c>
      <c r="F3550" t="str">
        <f xml:space="preserve">
IF(A3550="","",
VLOOKUP(MOD(ROW(A3550)-2, 参照用!$J$12) + 1,参照用!$N$1:$P$50,3,0)
)</f>
        <v/>
      </c>
      <c r="G3550" t="str">
        <f xml:space="preserve">
IF(A3550="","",
IFERROR(
INDEX(中間シート!$B:$CB,
MATCH(A3550&amp;B3550,中間シート!$A$1:$A$149,0),
MATCH(F3550,中間シート!$B$2:$CB$2,0)
),
"")
)</f>
        <v/>
      </c>
      <c r="H3550" t="str">
        <f t="shared" si="165"/>
        <v/>
      </c>
      <c r="I3550" t="str">
        <f t="shared" si="166"/>
        <v/>
      </c>
      <c r="J3550" t="str">
        <f xml:space="preserve">
_xlfn.SWITCH(E3550,
"良好サイン",H3550*VLOOKUP(F3550,参照用!$P$2:$Q$55,2,0),
"注意サイン",H3550*VLOOKUP(F3550,参照用!$P$2:$Q$55,2,0),
""
)</f>
        <v/>
      </c>
      <c r="K3550" s="20" t="str">
        <f t="shared" si="167"/>
        <v/>
      </c>
    </row>
    <row r="3551" spans="1:11" x14ac:dyDescent="0.2">
      <c r="A3551" s="8" t="str">
        <f>IF(INDEX(中間シート!B$1:B$149,QUOTIENT(ROW(A3551)-2, 参照用!$J$12) + 3,1)&gt;0,
INDEX(中間シート!B$1:B$149,QUOTIENT(ROW(A3551)-2, 参照用!$J$12) + 3,1),
"")</f>
        <v/>
      </c>
      <c r="B3551" s="8" t="str">
        <f>IF(INDEX(中間シート!D$1:D$149,QUOTIENT(ROW(B3551)-2, 参照用!$J$12) + 3,1)&gt;0,
INDEX(中間シート!D$1:D$149,QUOTIENT(ROW(B3551)-2, 参照用!$J$12) + 3,1),
"")</f>
        <v/>
      </c>
      <c r="C3551" s="8" t="str">
        <f>INDEX(中間シート!$A$1:$AZ$149,MATCH(A3551&amp;B3551,中間シート!$A$1:$A$149,0),MATCH(C$1,中間シート!$A$2:$AZ$2,0))</f>
        <v/>
      </c>
      <c r="D3551" s="8" t="str">
        <f>INDEX(中間シート!$A$1:$AZ$149,MATCH($A3551&amp;$B3551,中間シート!$A$1:$A$149,0),MATCH(D$1,中間シート!$A$2:$AZ$2,0))</f>
        <v/>
      </c>
      <c r="E3551" t="str">
        <f>IF(
A3551="","",
VLOOKUP(MOD(ROW(A3551)-2, 参照用!$J$12) + 1,参照用!$N$1:$P$50,2,0)
)</f>
        <v/>
      </c>
      <c r="F3551" t="str">
        <f xml:space="preserve">
IF(A3551="","",
VLOOKUP(MOD(ROW(A3551)-2, 参照用!$J$12) + 1,参照用!$N$1:$P$50,3,0)
)</f>
        <v/>
      </c>
      <c r="G3551" t="str">
        <f xml:space="preserve">
IF(A3551="","",
IFERROR(
INDEX(中間シート!$B:$CB,
MATCH(A3551&amp;B3551,中間シート!$A$1:$A$149,0),
MATCH(F3551,中間シート!$B$2:$CB$2,0)
),
"")
)</f>
        <v/>
      </c>
      <c r="H3551" t="str">
        <f t="shared" si="165"/>
        <v/>
      </c>
      <c r="I3551" t="str">
        <f t="shared" si="166"/>
        <v/>
      </c>
      <c r="J3551" t="str">
        <f xml:space="preserve">
_xlfn.SWITCH(E3551,
"良好サイン",H3551*VLOOKUP(F3551,参照用!$P$2:$Q$55,2,0),
"注意サイン",H3551*VLOOKUP(F3551,参照用!$P$2:$Q$55,2,0),
""
)</f>
        <v/>
      </c>
      <c r="K3551" s="20" t="str">
        <f t="shared" si="167"/>
        <v/>
      </c>
    </row>
    <row r="3552" spans="1:11" x14ac:dyDescent="0.2">
      <c r="A3552" s="8" t="str">
        <f>IF(INDEX(中間シート!B$1:B$149,QUOTIENT(ROW(A3552)-2, 参照用!$J$12) + 3,1)&gt;0,
INDEX(中間シート!B$1:B$149,QUOTIENT(ROW(A3552)-2, 参照用!$J$12) + 3,1),
"")</f>
        <v/>
      </c>
      <c r="B3552" s="8" t="str">
        <f>IF(INDEX(中間シート!D$1:D$149,QUOTIENT(ROW(B3552)-2, 参照用!$J$12) + 3,1)&gt;0,
INDEX(中間シート!D$1:D$149,QUOTIENT(ROW(B3552)-2, 参照用!$J$12) + 3,1),
"")</f>
        <v/>
      </c>
      <c r="C3552" s="8" t="str">
        <f>INDEX(中間シート!$A$1:$AZ$149,MATCH(A3552&amp;B3552,中間シート!$A$1:$A$149,0),MATCH(C$1,中間シート!$A$2:$AZ$2,0))</f>
        <v/>
      </c>
      <c r="D3552" s="8" t="str">
        <f>INDEX(中間シート!$A$1:$AZ$149,MATCH($A3552&amp;$B3552,中間シート!$A$1:$A$149,0),MATCH(D$1,中間シート!$A$2:$AZ$2,0))</f>
        <v/>
      </c>
      <c r="E3552" t="str">
        <f>IF(
A3552="","",
VLOOKUP(MOD(ROW(A3552)-2, 参照用!$J$12) + 1,参照用!$N$1:$P$50,2,0)
)</f>
        <v/>
      </c>
      <c r="F3552" t="str">
        <f xml:space="preserve">
IF(A3552="","",
VLOOKUP(MOD(ROW(A3552)-2, 参照用!$J$12) + 1,参照用!$N$1:$P$50,3,0)
)</f>
        <v/>
      </c>
      <c r="G3552" t="str">
        <f xml:space="preserve">
IF(A3552="","",
IFERROR(
INDEX(中間シート!$B:$CB,
MATCH(A3552&amp;B3552,中間シート!$A$1:$A$149,0),
MATCH(F3552,中間シート!$B$2:$CB$2,0)
),
"")
)</f>
        <v/>
      </c>
      <c r="H3552" t="str">
        <f t="shared" si="165"/>
        <v/>
      </c>
      <c r="I3552" t="str">
        <f t="shared" si="166"/>
        <v/>
      </c>
      <c r="J3552" t="str">
        <f xml:space="preserve">
_xlfn.SWITCH(E3552,
"良好サイン",H3552*VLOOKUP(F3552,参照用!$P$2:$Q$55,2,0),
"注意サイン",H3552*VLOOKUP(F3552,参照用!$P$2:$Q$55,2,0),
""
)</f>
        <v/>
      </c>
      <c r="K3552" s="20" t="str">
        <f t="shared" si="167"/>
        <v/>
      </c>
    </row>
    <row r="3553" spans="1:11" x14ac:dyDescent="0.2">
      <c r="A3553" s="8" t="str">
        <f>IF(INDEX(中間シート!B$1:B$149,QUOTIENT(ROW(A3553)-2, 参照用!$J$12) + 3,1)&gt;0,
INDEX(中間シート!B$1:B$149,QUOTIENT(ROW(A3553)-2, 参照用!$J$12) + 3,1),
"")</f>
        <v/>
      </c>
      <c r="B3553" s="8" t="str">
        <f>IF(INDEX(中間シート!D$1:D$149,QUOTIENT(ROW(B3553)-2, 参照用!$J$12) + 3,1)&gt;0,
INDEX(中間シート!D$1:D$149,QUOTIENT(ROW(B3553)-2, 参照用!$J$12) + 3,1),
"")</f>
        <v/>
      </c>
      <c r="C3553" s="8" t="str">
        <f>INDEX(中間シート!$A$1:$AZ$149,MATCH(A3553&amp;B3553,中間シート!$A$1:$A$149,0),MATCH(C$1,中間シート!$A$2:$AZ$2,0))</f>
        <v/>
      </c>
      <c r="D3553" s="8" t="str">
        <f>INDEX(中間シート!$A$1:$AZ$149,MATCH($A3553&amp;$B3553,中間シート!$A$1:$A$149,0),MATCH(D$1,中間シート!$A$2:$AZ$2,0))</f>
        <v/>
      </c>
      <c r="E3553" t="str">
        <f>IF(
A3553="","",
VLOOKUP(MOD(ROW(A3553)-2, 参照用!$J$12) + 1,参照用!$N$1:$P$50,2,0)
)</f>
        <v/>
      </c>
      <c r="F3553" t="str">
        <f xml:space="preserve">
IF(A3553="","",
VLOOKUP(MOD(ROW(A3553)-2, 参照用!$J$12) + 1,参照用!$N$1:$P$50,3,0)
)</f>
        <v/>
      </c>
      <c r="G3553" t="str">
        <f xml:space="preserve">
IF(A3553="","",
IFERROR(
INDEX(中間シート!$B:$CB,
MATCH(A3553&amp;B3553,中間シート!$A$1:$A$149,0),
MATCH(F3553,中間シート!$B$2:$CB$2,0)
),
"")
)</f>
        <v/>
      </c>
      <c r="H3553" t="str">
        <f t="shared" si="165"/>
        <v/>
      </c>
      <c r="I3553" t="str">
        <f t="shared" si="166"/>
        <v/>
      </c>
      <c r="J3553" t="str">
        <f xml:space="preserve">
_xlfn.SWITCH(E3553,
"良好サイン",H3553*VLOOKUP(F3553,参照用!$P$2:$Q$55,2,0),
"注意サイン",H3553*VLOOKUP(F3553,参照用!$P$2:$Q$55,2,0),
""
)</f>
        <v/>
      </c>
      <c r="K3553" s="20" t="str">
        <f t="shared" si="167"/>
        <v/>
      </c>
    </row>
    <row r="3554" spans="1:11" x14ac:dyDescent="0.2">
      <c r="A3554" s="8" t="str">
        <f>IF(INDEX(中間シート!B$1:B$149,QUOTIENT(ROW(A3554)-2, 参照用!$J$12) + 3,1)&gt;0,
INDEX(中間シート!B$1:B$149,QUOTIENT(ROW(A3554)-2, 参照用!$J$12) + 3,1),
"")</f>
        <v/>
      </c>
      <c r="B3554" s="8" t="str">
        <f>IF(INDEX(中間シート!D$1:D$149,QUOTIENT(ROW(B3554)-2, 参照用!$J$12) + 3,1)&gt;0,
INDEX(中間シート!D$1:D$149,QUOTIENT(ROW(B3554)-2, 参照用!$J$12) + 3,1),
"")</f>
        <v/>
      </c>
      <c r="C3554" s="8" t="str">
        <f>INDEX(中間シート!$A$1:$AZ$149,MATCH(A3554&amp;B3554,中間シート!$A$1:$A$149,0),MATCH(C$1,中間シート!$A$2:$AZ$2,0))</f>
        <v/>
      </c>
      <c r="D3554" s="8" t="str">
        <f>INDEX(中間シート!$A$1:$AZ$149,MATCH($A3554&amp;$B3554,中間シート!$A$1:$A$149,0),MATCH(D$1,中間シート!$A$2:$AZ$2,0))</f>
        <v/>
      </c>
      <c r="E3554" t="str">
        <f>IF(
A3554="","",
VLOOKUP(MOD(ROW(A3554)-2, 参照用!$J$12) + 1,参照用!$N$1:$P$50,2,0)
)</f>
        <v/>
      </c>
      <c r="F3554" t="str">
        <f xml:space="preserve">
IF(A3554="","",
VLOOKUP(MOD(ROW(A3554)-2, 参照用!$J$12) + 1,参照用!$N$1:$P$50,3,0)
)</f>
        <v/>
      </c>
      <c r="G3554" t="str">
        <f xml:space="preserve">
IF(A3554="","",
IFERROR(
INDEX(中間シート!$B:$CB,
MATCH(A3554&amp;B3554,中間シート!$A$1:$A$149,0),
MATCH(F3554,中間シート!$B$2:$CB$2,0)
),
"")
)</f>
        <v/>
      </c>
      <c r="H3554" t="str">
        <f t="shared" si="165"/>
        <v/>
      </c>
      <c r="I3554" t="str">
        <f t="shared" si="166"/>
        <v/>
      </c>
      <c r="J3554" t="str">
        <f xml:space="preserve">
_xlfn.SWITCH(E3554,
"良好サイン",H3554*VLOOKUP(F3554,参照用!$P$2:$Q$55,2,0),
"注意サイン",H3554*VLOOKUP(F3554,参照用!$P$2:$Q$55,2,0),
""
)</f>
        <v/>
      </c>
      <c r="K3554" s="20" t="str">
        <f t="shared" si="167"/>
        <v/>
      </c>
    </row>
    <row r="3555" spans="1:11" x14ac:dyDescent="0.2">
      <c r="A3555" s="8" t="str">
        <f>IF(INDEX(中間シート!B$1:B$149,QUOTIENT(ROW(A3555)-2, 参照用!$J$12) + 3,1)&gt;0,
INDEX(中間シート!B$1:B$149,QUOTIENT(ROW(A3555)-2, 参照用!$J$12) + 3,1),
"")</f>
        <v/>
      </c>
      <c r="B3555" s="8" t="str">
        <f>IF(INDEX(中間シート!D$1:D$149,QUOTIENT(ROW(B3555)-2, 参照用!$J$12) + 3,1)&gt;0,
INDEX(中間シート!D$1:D$149,QUOTIENT(ROW(B3555)-2, 参照用!$J$12) + 3,1),
"")</f>
        <v/>
      </c>
      <c r="C3555" s="8" t="str">
        <f>INDEX(中間シート!$A$1:$AZ$149,MATCH(A3555&amp;B3555,中間シート!$A$1:$A$149,0),MATCH(C$1,中間シート!$A$2:$AZ$2,0))</f>
        <v/>
      </c>
      <c r="D3555" s="8" t="str">
        <f>INDEX(中間シート!$A$1:$AZ$149,MATCH($A3555&amp;$B3555,中間シート!$A$1:$A$149,0),MATCH(D$1,中間シート!$A$2:$AZ$2,0))</f>
        <v/>
      </c>
      <c r="E3555" t="str">
        <f>IF(
A3555="","",
VLOOKUP(MOD(ROW(A3555)-2, 参照用!$J$12) + 1,参照用!$N$1:$P$50,2,0)
)</f>
        <v/>
      </c>
      <c r="F3555" t="str">
        <f xml:space="preserve">
IF(A3555="","",
VLOOKUP(MOD(ROW(A3555)-2, 参照用!$J$12) + 1,参照用!$N$1:$P$50,3,0)
)</f>
        <v/>
      </c>
      <c r="G3555" t="str">
        <f xml:space="preserve">
IF(A3555="","",
IFERROR(
INDEX(中間シート!$B:$CB,
MATCH(A3555&amp;B3555,中間シート!$A$1:$A$149,0),
MATCH(F3555,中間シート!$B$2:$CB$2,0)
),
"")
)</f>
        <v/>
      </c>
      <c r="H3555" t="str">
        <f t="shared" si="165"/>
        <v/>
      </c>
      <c r="I3555" t="str">
        <f t="shared" si="166"/>
        <v/>
      </c>
      <c r="J3555" t="str">
        <f xml:space="preserve">
_xlfn.SWITCH(E3555,
"良好サイン",H3555*VLOOKUP(F3555,参照用!$P$2:$Q$55,2,0),
"注意サイン",H3555*VLOOKUP(F3555,参照用!$P$2:$Q$55,2,0),
""
)</f>
        <v/>
      </c>
      <c r="K3555" s="20" t="str">
        <f t="shared" si="167"/>
        <v/>
      </c>
    </row>
    <row r="3556" spans="1:11" x14ac:dyDescent="0.2">
      <c r="A3556" s="8" t="str">
        <f>IF(INDEX(中間シート!B$1:B$149,QUOTIENT(ROW(A3556)-2, 参照用!$J$12) + 3,1)&gt;0,
INDEX(中間シート!B$1:B$149,QUOTIENT(ROW(A3556)-2, 参照用!$J$12) + 3,1),
"")</f>
        <v/>
      </c>
      <c r="B3556" s="8" t="str">
        <f>IF(INDEX(中間シート!D$1:D$149,QUOTIENT(ROW(B3556)-2, 参照用!$J$12) + 3,1)&gt;0,
INDEX(中間シート!D$1:D$149,QUOTIENT(ROW(B3556)-2, 参照用!$J$12) + 3,1),
"")</f>
        <v/>
      </c>
      <c r="C3556" s="8" t="str">
        <f>INDEX(中間シート!$A$1:$AZ$149,MATCH(A3556&amp;B3556,中間シート!$A$1:$A$149,0),MATCH(C$1,中間シート!$A$2:$AZ$2,0))</f>
        <v/>
      </c>
      <c r="D3556" s="8" t="str">
        <f>INDEX(中間シート!$A$1:$AZ$149,MATCH($A3556&amp;$B3556,中間シート!$A$1:$A$149,0),MATCH(D$1,中間シート!$A$2:$AZ$2,0))</f>
        <v/>
      </c>
      <c r="E3556" t="str">
        <f>IF(
A3556="","",
VLOOKUP(MOD(ROW(A3556)-2, 参照用!$J$12) + 1,参照用!$N$1:$P$50,2,0)
)</f>
        <v/>
      </c>
      <c r="F3556" t="str">
        <f xml:space="preserve">
IF(A3556="","",
VLOOKUP(MOD(ROW(A3556)-2, 参照用!$J$12) + 1,参照用!$N$1:$P$50,3,0)
)</f>
        <v/>
      </c>
      <c r="G3556" t="str">
        <f xml:space="preserve">
IF(A3556="","",
IFERROR(
INDEX(中間シート!$B:$CB,
MATCH(A3556&amp;B3556,中間シート!$A$1:$A$149,0),
MATCH(F3556,中間シート!$B$2:$CB$2,0)
),
"")
)</f>
        <v/>
      </c>
      <c r="H3556" t="str">
        <f t="shared" si="165"/>
        <v/>
      </c>
      <c r="I3556" t="str">
        <f t="shared" si="166"/>
        <v/>
      </c>
      <c r="J3556" t="str">
        <f xml:space="preserve">
_xlfn.SWITCH(E3556,
"良好サイン",H3556*VLOOKUP(F3556,参照用!$P$2:$Q$55,2,0),
"注意サイン",H3556*VLOOKUP(F3556,参照用!$P$2:$Q$55,2,0),
""
)</f>
        <v/>
      </c>
      <c r="K3556" s="20" t="str">
        <f t="shared" si="167"/>
        <v/>
      </c>
    </row>
    <row r="3557" spans="1:11" x14ac:dyDescent="0.2">
      <c r="A3557" s="8" t="str">
        <f>IF(INDEX(中間シート!B$1:B$149,QUOTIENT(ROW(A3557)-2, 参照用!$J$12) + 3,1)&gt;0,
INDEX(中間シート!B$1:B$149,QUOTIENT(ROW(A3557)-2, 参照用!$J$12) + 3,1),
"")</f>
        <v/>
      </c>
      <c r="B3557" s="8" t="str">
        <f>IF(INDEX(中間シート!D$1:D$149,QUOTIENT(ROW(B3557)-2, 参照用!$J$12) + 3,1)&gt;0,
INDEX(中間シート!D$1:D$149,QUOTIENT(ROW(B3557)-2, 参照用!$J$12) + 3,1),
"")</f>
        <v/>
      </c>
      <c r="C3557" s="8" t="str">
        <f>INDEX(中間シート!$A$1:$AZ$149,MATCH(A3557&amp;B3557,中間シート!$A$1:$A$149,0),MATCH(C$1,中間シート!$A$2:$AZ$2,0))</f>
        <v/>
      </c>
      <c r="D3557" s="8" t="str">
        <f>INDEX(中間シート!$A$1:$AZ$149,MATCH($A3557&amp;$B3557,中間シート!$A$1:$A$149,0),MATCH(D$1,中間シート!$A$2:$AZ$2,0))</f>
        <v/>
      </c>
      <c r="E3557" t="str">
        <f>IF(
A3557="","",
VLOOKUP(MOD(ROW(A3557)-2, 参照用!$J$12) + 1,参照用!$N$1:$P$50,2,0)
)</f>
        <v/>
      </c>
      <c r="F3557" t="str">
        <f xml:space="preserve">
IF(A3557="","",
VLOOKUP(MOD(ROW(A3557)-2, 参照用!$J$12) + 1,参照用!$N$1:$P$50,3,0)
)</f>
        <v/>
      </c>
      <c r="G3557" t="str">
        <f xml:space="preserve">
IF(A3557="","",
IFERROR(
INDEX(中間シート!$B:$CB,
MATCH(A3557&amp;B3557,中間シート!$A$1:$A$149,0),
MATCH(F3557,中間シート!$B$2:$CB$2,0)
),
"")
)</f>
        <v/>
      </c>
      <c r="H3557" t="str">
        <f t="shared" si="165"/>
        <v/>
      </c>
      <c r="I3557" t="str">
        <f t="shared" si="166"/>
        <v/>
      </c>
      <c r="J3557" t="str">
        <f xml:space="preserve">
_xlfn.SWITCH(E3557,
"良好サイン",H3557*VLOOKUP(F3557,参照用!$P$2:$Q$55,2,0),
"注意サイン",H3557*VLOOKUP(F3557,参照用!$P$2:$Q$55,2,0),
""
)</f>
        <v/>
      </c>
      <c r="K3557" s="20" t="str">
        <f t="shared" si="167"/>
        <v/>
      </c>
    </row>
    <row r="3558" spans="1:11" x14ac:dyDescent="0.2">
      <c r="A3558" s="8" t="str">
        <f>IF(INDEX(中間シート!B$1:B$149,QUOTIENT(ROW(A3558)-2, 参照用!$J$12) + 3,1)&gt;0,
INDEX(中間シート!B$1:B$149,QUOTIENT(ROW(A3558)-2, 参照用!$J$12) + 3,1),
"")</f>
        <v/>
      </c>
      <c r="B3558" s="8" t="str">
        <f>IF(INDEX(中間シート!D$1:D$149,QUOTIENT(ROW(B3558)-2, 参照用!$J$12) + 3,1)&gt;0,
INDEX(中間シート!D$1:D$149,QUOTIENT(ROW(B3558)-2, 参照用!$J$12) + 3,1),
"")</f>
        <v/>
      </c>
      <c r="C3558" s="8" t="str">
        <f>INDEX(中間シート!$A$1:$AZ$149,MATCH(A3558&amp;B3558,中間シート!$A$1:$A$149,0),MATCH(C$1,中間シート!$A$2:$AZ$2,0))</f>
        <v/>
      </c>
      <c r="D3558" s="8" t="str">
        <f>INDEX(中間シート!$A$1:$AZ$149,MATCH($A3558&amp;$B3558,中間シート!$A$1:$A$149,0),MATCH(D$1,中間シート!$A$2:$AZ$2,0))</f>
        <v/>
      </c>
      <c r="E3558" t="str">
        <f>IF(
A3558="","",
VLOOKUP(MOD(ROW(A3558)-2, 参照用!$J$12) + 1,参照用!$N$1:$P$50,2,0)
)</f>
        <v/>
      </c>
      <c r="F3558" t="str">
        <f xml:space="preserve">
IF(A3558="","",
VLOOKUP(MOD(ROW(A3558)-2, 参照用!$J$12) + 1,参照用!$N$1:$P$50,3,0)
)</f>
        <v/>
      </c>
      <c r="G3558" t="str">
        <f xml:space="preserve">
IF(A3558="","",
IFERROR(
INDEX(中間シート!$B:$CB,
MATCH(A3558&amp;B3558,中間シート!$A$1:$A$149,0),
MATCH(F3558,中間シート!$B$2:$CB$2,0)
),
"")
)</f>
        <v/>
      </c>
      <c r="H3558" t="str">
        <f t="shared" si="165"/>
        <v/>
      </c>
      <c r="I3558" t="str">
        <f t="shared" si="166"/>
        <v/>
      </c>
      <c r="J3558" t="str">
        <f xml:space="preserve">
_xlfn.SWITCH(E3558,
"良好サイン",H3558*VLOOKUP(F3558,参照用!$P$2:$Q$55,2,0),
"注意サイン",H3558*VLOOKUP(F3558,参照用!$P$2:$Q$55,2,0),
""
)</f>
        <v/>
      </c>
      <c r="K3558" s="20" t="str">
        <f t="shared" si="167"/>
        <v/>
      </c>
    </row>
    <row r="3559" spans="1:11" x14ac:dyDescent="0.2">
      <c r="A3559" s="8" t="str">
        <f>IF(INDEX(中間シート!B$1:B$149,QUOTIENT(ROW(A3559)-2, 参照用!$J$12) + 3,1)&gt;0,
INDEX(中間シート!B$1:B$149,QUOTIENT(ROW(A3559)-2, 参照用!$J$12) + 3,1),
"")</f>
        <v/>
      </c>
      <c r="B3559" s="8" t="str">
        <f>IF(INDEX(中間シート!D$1:D$149,QUOTIENT(ROW(B3559)-2, 参照用!$J$12) + 3,1)&gt;0,
INDEX(中間シート!D$1:D$149,QUOTIENT(ROW(B3559)-2, 参照用!$J$12) + 3,1),
"")</f>
        <v/>
      </c>
      <c r="C3559" s="8" t="str">
        <f>INDEX(中間シート!$A$1:$AZ$149,MATCH(A3559&amp;B3559,中間シート!$A$1:$A$149,0),MATCH(C$1,中間シート!$A$2:$AZ$2,0))</f>
        <v/>
      </c>
      <c r="D3559" s="8" t="str">
        <f>INDEX(中間シート!$A$1:$AZ$149,MATCH($A3559&amp;$B3559,中間シート!$A$1:$A$149,0),MATCH(D$1,中間シート!$A$2:$AZ$2,0))</f>
        <v/>
      </c>
      <c r="E3559" t="str">
        <f>IF(
A3559="","",
VLOOKUP(MOD(ROW(A3559)-2, 参照用!$J$12) + 1,参照用!$N$1:$P$50,2,0)
)</f>
        <v/>
      </c>
      <c r="F3559" t="str">
        <f xml:space="preserve">
IF(A3559="","",
VLOOKUP(MOD(ROW(A3559)-2, 参照用!$J$12) + 1,参照用!$N$1:$P$50,3,0)
)</f>
        <v/>
      </c>
      <c r="G3559" t="str">
        <f xml:space="preserve">
IF(A3559="","",
IFERROR(
INDEX(中間シート!$B:$CB,
MATCH(A3559&amp;B3559,中間シート!$A$1:$A$149,0),
MATCH(F3559,中間シート!$B$2:$CB$2,0)
),
"")
)</f>
        <v/>
      </c>
      <c r="H3559" t="str">
        <f t="shared" si="165"/>
        <v/>
      </c>
      <c r="I3559" t="str">
        <f t="shared" si="166"/>
        <v/>
      </c>
      <c r="J3559" t="str">
        <f xml:space="preserve">
_xlfn.SWITCH(E3559,
"良好サイン",H3559*VLOOKUP(F3559,参照用!$P$2:$Q$55,2,0),
"注意サイン",H3559*VLOOKUP(F3559,参照用!$P$2:$Q$55,2,0),
""
)</f>
        <v/>
      </c>
      <c r="K3559" s="20" t="str">
        <f t="shared" si="167"/>
        <v/>
      </c>
    </row>
    <row r="3560" spans="1:11" x14ac:dyDescent="0.2">
      <c r="A3560" s="8" t="str">
        <f>IF(INDEX(中間シート!B$1:B$149,QUOTIENT(ROW(A3560)-2, 参照用!$J$12) + 3,1)&gt;0,
INDEX(中間シート!B$1:B$149,QUOTIENT(ROW(A3560)-2, 参照用!$J$12) + 3,1),
"")</f>
        <v/>
      </c>
      <c r="B3560" s="8" t="str">
        <f>IF(INDEX(中間シート!D$1:D$149,QUOTIENT(ROW(B3560)-2, 参照用!$J$12) + 3,1)&gt;0,
INDEX(中間シート!D$1:D$149,QUOTIENT(ROW(B3560)-2, 参照用!$J$12) + 3,1),
"")</f>
        <v/>
      </c>
      <c r="C3560" s="8" t="str">
        <f>INDEX(中間シート!$A$1:$AZ$149,MATCH(A3560&amp;B3560,中間シート!$A$1:$A$149,0),MATCH(C$1,中間シート!$A$2:$AZ$2,0))</f>
        <v/>
      </c>
      <c r="D3560" s="8" t="str">
        <f>INDEX(中間シート!$A$1:$AZ$149,MATCH($A3560&amp;$B3560,中間シート!$A$1:$A$149,0),MATCH(D$1,中間シート!$A$2:$AZ$2,0))</f>
        <v/>
      </c>
      <c r="E3560" t="str">
        <f>IF(
A3560="","",
VLOOKUP(MOD(ROW(A3560)-2, 参照用!$J$12) + 1,参照用!$N$1:$P$50,2,0)
)</f>
        <v/>
      </c>
      <c r="F3560" t="str">
        <f xml:space="preserve">
IF(A3560="","",
VLOOKUP(MOD(ROW(A3560)-2, 参照用!$J$12) + 1,参照用!$N$1:$P$50,3,0)
)</f>
        <v/>
      </c>
      <c r="G3560" t="str">
        <f xml:space="preserve">
IF(A3560="","",
IFERROR(
INDEX(中間シート!$B:$CB,
MATCH(A3560&amp;B3560,中間シート!$A$1:$A$149,0),
MATCH(F3560,中間シート!$B$2:$CB$2,0)
),
"")
)</f>
        <v/>
      </c>
      <c r="H3560" t="str">
        <f t="shared" si="165"/>
        <v/>
      </c>
      <c r="I3560" t="str">
        <f t="shared" si="166"/>
        <v/>
      </c>
      <c r="J3560" t="str">
        <f xml:space="preserve">
_xlfn.SWITCH(E3560,
"良好サイン",H3560*VLOOKUP(F3560,参照用!$P$2:$Q$55,2,0),
"注意サイン",H3560*VLOOKUP(F3560,参照用!$P$2:$Q$55,2,0),
""
)</f>
        <v/>
      </c>
      <c r="K3560" s="20" t="str">
        <f t="shared" si="167"/>
        <v/>
      </c>
    </row>
    <row r="3561" spans="1:11" x14ac:dyDescent="0.2">
      <c r="A3561" s="8" t="str">
        <f>IF(INDEX(中間シート!B$1:B$149,QUOTIENT(ROW(A3561)-2, 参照用!$J$12) + 3,1)&gt;0,
INDEX(中間シート!B$1:B$149,QUOTIENT(ROW(A3561)-2, 参照用!$J$12) + 3,1),
"")</f>
        <v/>
      </c>
      <c r="B3561" s="8" t="str">
        <f>IF(INDEX(中間シート!D$1:D$149,QUOTIENT(ROW(B3561)-2, 参照用!$J$12) + 3,1)&gt;0,
INDEX(中間シート!D$1:D$149,QUOTIENT(ROW(B3561)-2, 参照用!$J$12) + 3,1),
"")</f>
        <v/>
      </c>
      <c r="C3561" s="8" t="str">
        <f>INDEX(中間シート!$A$1:$AZ$149,MATCH(A3561&amp;B3561,中間シート!$A$1:$A$149,0),MATCH(C$1,中間シート!$A$2:$AZ$2,0))</f>
        <v/>
      </c>
      <c r="D3561" s="8" t="str">
        <f>INDEX(中間シート!$A$1:$AZ$149,MATCH($A3561&amp;$B3561,中間シート!$A$1:$A$149,0),MATCH(D$1,中間シート!$A$2:$AZ$2,0))</f>
        <v/>
      </c>
      <c r="E3561" t="str">
        <f>IF(
A3561="","",
VLOOKUP(MOD(ROW(A3561)-2, 参照用!$J$12) + 1,参照用!$N$1:$P$50,2,0)
)</f>
        <v/>
      </c>
      <c r="F3561" t="str">
        <f xml:space="preserve">
IF(A3561="","",
VLOOKUP(MOD(ROW(A3561)-2, 参照用!$J$12) + 1,参照用!$N$1:$P$50,3,0)
)</f>
        <v/>
      </c>
      <c r="G3561" t="str">
        <f xml:space="preserve">
IF(A3561="","",
IFERROR(
INDEX(中間シート!$B:$CB,
MATCH(A3561&amp;B3561,中間シート!$A$1:$A$149,0),
MATCH(F3561,中間シート!$B$2:$CB$2,0)
),
"")
)</f>
        <v/>
      </c>
      <c r="H3561" t="str">
        <f t="shared" si="165"/>
        <v/>
      </c>
      <c r="I3561" t="str">
        <f t="shared" si="166"/>
        <v/>
      </c>
      <c r="J3561" t="str">
        <f xml:space="preserve">
_xlfn.SWITCH(E3561,
"良好サイン",H3561*VLOOKUP(F3561,参照用!$P$2:$Q$55,2,0),
"注意サイン",H3561*VLOOKUP(F3561,参照用!$P$2:$Q$55,2,0),
""
)</f>
        <v/>
      </c>
      <c r="K3561" s="20" t="str">
        <f t="shared" si="167"/>
        <v/>
      </c>
    </row>
    <row r="3562" spans="1:11" x14ac:dyDescent="0.2">
      <c r="A3562" s="8" t="str">
        <f>IF(INDEX(中間シート!B$1:B$149,QUOTIENT(ROW(A3562)-2, 参照用!$J$12) + 3,1)&gt;0,
INDEX(中間シート!B$1:B$149,QUOTIENT(ROW(A3562)-2, 参照用!$J$12) + 3,1),
"")</f>
        <v/>
      </c>
      <c r="B3562" s="8" t="str">
        <f>IF(INDEX(中間シート!D$1:D$149,QUOTIENT(ROW(B3562)-2, 参照用!$J$12) + 3,1)&gt;0,
INDEX(中間シート!D$1:D$149,QUOTIENT(ROW(B3562)-2, 参照用!$J$12) + 3,1),
"")</f>
        <v/>
      </c>
      <c r="C3562" s="8" t="str">
        <f>INDEX(中間シート!$A$1:$AZ$149,MATCH(A3562&amp;B3562,中間シート!$A$1:$A$149,0),MATCH(C$1,中間シート!$A$2:$AZ$2,0))</f>
        <v/>
      </c>
      <c r="D3562" s="8" t="str">
        <f>INDEX(中間シート!$A$1:$AZ$149,MATCH($A3562&amp;$B3562,中間シート!$A$1:$A$149,0),MATCH(D$1,中間シート!$A$2:$AZ$2,0))</f>
        <v/>
      </c>
      <c r="E3562" t="str">
        <f>IF(
A3562="","",
VLOOKUP(MOD(ROW(A3562)-2, 参照用!$J$12) + 1,参照用!$N$1:$P$50,2,0)
)</f>
        <v/>
      </c>
      <c r="F3562" t="str">
        <f xml:space="preserve">
IF(A3562="","",
VLOOKUP(MOD(ROW(A3562)-2, 参照用!$J$12) + 1,参照用!$N$1:$P$50,3,0)
)</f>
        <v/>
      </c>
      <c r="G3562" t="str">
        <f xml:space="preserve">
IF(A3562="","",
IFERROR(
INDEX(中間シート!$B:$CB,
MATCH(A3562&amp;B3562,中間シート!$A$1:$A$149,0),
MATCH(F3562,中間シート!$B$2:$CB$2,0)
),
"")
)</f>
        <v/>
      </c>
      <c r="H3562" t="str">
        <f t="shared" si="165"/>
        <v/>
      </c>
      <c r="I3562" t="str">
        <f t="shared" si="166"/>
        <v/>
      </c>
      <c r="J3562" t="str">
        <f xml:space="preserve">
_xlfn.SWITCH(E3562,
"良好サイン",H3562*VLOOKUP(F3562,参照用!$P$2:$Q$55,2,0),
"注意サイン",H3562*VLOOKUP(F3562,参照用!$P$2:$Q$55,2,0),
""
)</f>
        <v/>
      </c>
      <c r="K3562" s="20" t="str">
        <f t="shared" si="167"/>
        <v/>
      </c>
    </row>
    <row r="3563" spans="1:11" x14ac:dyDescent="0.2">
      <c r="A3563" s="8" t="str">
        <f>IF(INDEX(中間シート!B$1:B$149,QUOTIENT(ROW(A3563)-2, 参照用!$J$12) + 3,1)&gt;0,
INDEX(中間シート!B$1:B$149,QUOTIENT(ROW(A3563)-2, 参照用!$J$12) + 3,1),
"")</f>
        <v/>
      </c>
      <c r="B3563" s="8" t="str">
        <f>IF(INDEX(中間シート!D$1:D$149,QUOTIENT(ROW(B3563)-2, 参照用!$J$12) + 3,1)&gt;0,
INDEX(中間シート!D$1:D$149,QUOTIENT(ROW(B3563)-2, 参照用!$J$12) + 3,1),
"")</f>
        <v/>
      </c>
      <c r="C3563" s="8" t="str">
        <f>INDEX(中間シート!$A$1:$AZ$149,MATCH(A3563&amp;B3563,中間シート!$A$1:$A$149,0),MATCH(C$1,中間シート!$A$2:$AZ$2,0))</f>
        <v/>
      </c>
      <c r="D3563" s="8" t="str">
        <f>INDEX(中間シート!$A$1:$AZ$149,MATCH($A3563&amp;$B3563,中間シート!$A$1:$A$149,0),MATCH(D$1,中間シート!$A$2:$AZ$2,0))</f>
        <v/>
      </c>
      <c r="E3563" t="str">
        <f>IF(
A3563="","",
VLOOKUP(MOD(ROW(A3563)-2, 参照用!$J$12) + 1,参照用!$N$1:$P$50,2,0)
)</f>
        <v/>
      </c>
      <c r="F3563" t="str">
        <f xml:space="preserve">
IF(A3563="","",
VLOOKUP(MOD(ROW(A3563)-2, 参照用!$J$12) + 1,参照用!$N$1:$P$50,3,0)
)</f>
        <v/>
      </c>
      <c r="G3563" t="str">
        <f xml:space="preserve">
IF(A3563="","",
IFERROR(
INDEX(中間シート!$B:$CB,
MATCH(A3563&amp;B3563,中間シート!$A$1:$A$149,0),
MATCH(F3563,中間シート!$B$2:$CB$2,0)
),
"")
)</f>
        <v/>
      </c>
      <c r="H3563" t="str">
        <f t="shared" si="165"/>
        <v/>
      </c>
      <c r="I3563" t="str">
        <f t="shared" si="166"/>
        <v/>
      </c>
      <c r="J3563" t="str">
        <f xml:space="preserve">
_xlfn.SWITCH(E3563,
"良好サイン",H3563*VLOOKUP(F3563,参照用!$P$2:$Q$55,2,0),
"注意サイン",H3563*VLOOKUP(F3563,参照用!$P$2:$Q$55,2,0),
""
)</f>
        <v/>
      </c>
      <c r="K3563" s="20" t="str">
        <f t="shared" si="167"/>
        <v/>
      </c>
    </row>
    <row r="3564" spans="1:11" x14ac:dyDescent="0.2">
      <c r="A3564" s="8" t="str">
        <f>IF(INDEX(中間シート!B$1:B$149,QUOTIENT(ROW(A3564)-2, 参照用!$J$12) + 3,1)&gt;0,
INDEX(中間シート!B$1:B$149,QUOTIENT(ROW(A3564)-2, 参照用!$J$12) + 3,1),
"")</f>
        <v/>
      </c>
      <c r="B3564" s="8" t="str">
        <f>IF(INDEX(中間シート!D$1:D$149,QUOTIENT(ROW(B3564)-2, 参照用!$J$12) + 3,1)&gt;0,
INDEX(中間シート!D$1:D$149,QUOTIENT(ROW(B3564)-2, 参照用!$J$12) + 3,1),
"")</f>
        <v/>
      </c>
      <c r="C3564" s="8" t="str">
        <f>INDEX(中間シート!$A$1:$AZ$149,MATCH(A3564&amp;B3564,中間シート!$A$1:$A$149,0),MATCH(C$1,中間シート!$A$2:$AZ$2,0))</f>
        <v/>
      </c>
      <c r="D3564" s="8" t="str">
        <f>INDEX(中間シート!$A$1:$AZ$149,MATCH($A3564&amp;$B3564,中間シート!$A$1:$A$149,0),MATCH(D$1,中間シート!$A$2:$AZ$2,0))</f>
        <v/>
      </c>
      <c r="E3564" t="str">
        <f>IF(
A3564="","",
VLOOKUP(MOD(ROW(A3564)-2, 参照用!$J$12) + 1,参照用!$N$1:$P$50,2,0)
)</f>
        <v/>
      </c>
      <c r="F3564" t="str">
        <f xml:space="preserve">
IF(A3564="","",
VLOOKUP(MOD(ROW(A3564)-2, 参照用!$J$12) + 1,参照用!$N$1:$P$50,3,0)
)</f>
        <v/>
      </c>
      <c r="G3564" t="str">
        <f xml:space="preserve">
IF(A3564="","",
IFERROR(
INDEX(中間シート!$B:$CB,
MATCH(A3564&amp;B3564,中間シート!$A$1:$A$149,0),
MATCH(F3564,中間シート!$B$2:$CB$2,0)
),
"")
)</f>
        <v/>
      </c>
      <c r="H3564" t="str">
        <f t="shared" si="165"/>
        <v/>
      </c>
      <c r="I3564" t="str">
        <f t="shared" si="166"/>
        <v/>
      </c>
      <c r="J3564" t="str">
        <f xml:space="preserve">
_xlfn.SWITCH(E3564,
"良好サイン",H3564*VLOOKUP(F3564,参照用!$P$2:$Q$55,2,0),
"注意サイン",H3564*VLOOKUP(F3564,参照用!$P$2:$Q$55,2,0),
""
)</f>
        <v/>
      </c>
      <c r="K3564" s="20" t="str">
        <f t="shared" si="167"/>
        <v/>
      </c>
    </row>
    <row r="3565" spans="1:11" x14ac:dyDescent="0.2">
      <c r="A3565" s="8" t="str">
        <f>IF(INDEX(中間シート!B$1:B$149,QUOTIENT(ROW(A3565)-2, 参照用!$J$12) + 3,1)&gt;0,
INDEX(中間シート!B$1:B$149,QUOTIENT(ROW(A3565)-2, 参照用!$J$12) + 3,1),
"")</f>
        <v/>
      </c>
      <c r="B3565" s="8" t="str">
        <f>IF(INDEX(中間シート!D$1:D$149,QUOTIENT(ROW(B3565)-2, 参照用!$J$12) + 3,1)&gt;0,
INDEX(中間シート!D$1:D$149,QUOTIENT(ROW(B3565)-2, 参照用!$J$12) + 3,1),
"")</f>
        <v/>
      </c>
      <c r="C3565" s="8" t="str">
        <f>INDEX(中間シート!$A$1:$AZ$149,MATCH(A3565&amp;B3565,中間シート!$A$1:$A$149,0),MATCH(C$1,中間シート!$A$2:$AZ$2,0))</f>
        <v/>
      </c>
      <c r="D3565" s="8" t="str">
        <f>INDEX(中間シート!$A$1:$AZ$149,MATCH($A3565&amp;$B3565,中間シート!$A$1:$A$149,0),MATCH(D$1,中間シート!$A$2:$AZ$2,0))</f>
        <v/>
      </c>
      <c r="E3565" t="str">
        <f>IF(
A3565="","",
VLOOKUP(MOD(ROW(A3565)-2, 参照用!$J$12) + 1,参照用!$N$1:$P$50,2,0)
)</f>
        <v/>
      </c>
      <c r="F3565" t="str">
        <f xml:space="preserve">
IF(A3565="","",
VLOOKUP(MOD(ROW(A3565)-2, 参照用!$J$12) + 1,参照用!$N$1:$P$50,3,0)
)</f>
        <v/>
      </c>
      <c r="G3565" t="str">
        <f xml:space="preserve">
IF(A3565="","",
IFERROR(
INDEX(中間シート!$B:$CB,
MATCH(A3565&amp;B3565,中間シート!$A$1:$A$149,0),
MATCH(F3565,中間シート!$B$2:$CB$2,0)
),
"")
)</f>
        <v/>
      </c>
      <c r="H3565" t="str">
        <f t="shared" si="165"/>
        <v/>
      </c>
      <c r="I3565" t="str">
        <f t="shared" si="166"/>
        <v/>
      </c>
      <c r="J3565" t="str">
        <f xml:space="preserve">
_xlfn.SWITCH(E3565,
"良好サイン",H3565*VLOOKUP(F3565,参照用!$P$2:$Q$55,2,0),
"注意サイン",H3565*VLOOKUP(F3565,参照用!$P$2:$Q$55,2,0),
""
)</f>
        <v/>
      </c>
      <c r="K3565" s="20" t="str">
        <f t="shared" si="167"/>
        <v/>
      </c>
    </row>
    <row r="3566" spans="1:11" x14ac:dyDescent="0.2">
      <c r="A3566" s="8" t="str">
        <f>IF(INDEX(中間シート!B$1:B$149,QUOTIENT(ROW(A3566)-2, 参照用!$J$12) + 3,1)&gt;0,
INDEX(中間シート!B$1:B$149,QUOTIENT(ROW(A3566)-2, 参照用!$J$12) + 3,1),
"")</f>
        <v/>
      </c>
      <c r="B3566" s="8" t="str">
        <f>IF(INDEX(中間シート!D$1:D$149,QUOTIENT(ROW(B3566)-2, 参照用!$J$12) + 3,1)&gt;0,
INDEX(中間シート!D$1:D$149,QUOTIENT(ROW(B3566)-2, 参照用!$J$12) + 3,1),
"")</f>
        <v/>
      </c>
      <c r="C3566" s="8" t="str">
        <f>INDEX(中間シート!$A$1:$AZ$149,MATCH(A3566&amp;B3566,中間シート!$A$1:$A$149,0),MATCH(C$1,中間シート!$A$2:$AZ$2,0))</f>
        <v/>
      </c>
      <c r="D3566" s="8" t="str">
        <f>INDEX(中間シート!$A$1:$AZ$149,MATCH($A3566&amp;$B3566,中間シート!$A$1:$A$149,0),MATCH(D$1,中間シート!$A$2:$AZ$2,0))</f>
        <v/>
      </c>
      <c r="E3566" t="str">
        <f>IF(
A3566="","",
VLOOKUP(MOD(ROW(A3566)-2, 参照用!$J$12) + 1,参照用!$N$1:$P$50,2,0)
)</f>
        <v/>
      </c>
      <c r="F3566" t="str">
        <f xml:space="preserve">
IF(A3566="","",
VLOOKUP(MOD(ROW(A3566)-2, 参照用!$J$12) + 1,参照用!$N$1:$P$50,3,0)
)</f>
        <v/>
      </c>
      <c r="G3566" t="str">
        <f xml:space="preserve">
IF(A3566="","",
IFERROR(
INDEX(中間シート!$B:$CB,
MATCH(A3566&amp;B3566,中間シート!$A$1:$A$149,0),
MATCH(F3566,中間シート!$B$2:$CB$2,0)
),
"")
)</f>
        <v/>
      </c>
      <c r="H3566" t="str">
        <f t="shared" si="165"/>
        <v/>
      </c>
      <c r="I3566" t="str">
        <f t="shared" si="166"/>
        <v/>
      </c>
      <c r="J3566" t="str">
        <f xml:space="preserve">
_xlfn.SWITCH(E3566,
"良好サイン",H3566*VLOOKUP(F3566,参照用!$P$2:$Q$55,2,0),
"注意サイン",H3566*VLOOKUP(F3566,参照用!$P$2:$Q$55,2,0),
""
)</f>
        <v/>
      </c>
      <c r="K3566" s="20" t="str">
        <f t="shared" si="167"/>
        <v/>
      </c>
    </row>
    <row r="3567" spans="1:11" x14ac:dyDescent="0.2">
      <c r="A3567" s="8" t="str">
        <f>IF(INDEX(中間シート!B$1:B$149,QUOTIENT(ROW(A3567)-2, 参照用!$J$12) + 3,1)&gt;0,
INDEX(中間シート!B$1:B$149,QUOTIENT(ROW(A3567)-2, 参照用!$J$12) + 3,1),
"")</f>
        <v/>
      </c>
      <c r="B3567" s="8" t="str">
        <f>IF(INDEX(中間シート!D$1:D$149,QUOTIENT(ROW(B3567)-2, 参照用!$J$12) + 3,1)&gt;0,
INDEX(中間シート!D$1:D$149,QUOTIENT(ROW(B3567)-2, 参照用!$J$12) + 3,1),
"")</f>
        <v/>
      </c>
      <c r="C3567" s="8" t="str">
        <f>INDEX(中間シート!$A$1:$AZ$149,MATCH(A3567&amp;B3567,中間シート!$A$1:$A$149,0),MATCH(C$1,中間シート!$A$2:$AZ$2,0))</f>
        <v/>
      </c>
      <c r="D3567" s="8" t="str">
        <f>INDEX(中間シート!$A$1:$AZ$149,MATCH($A3567&amp;$B3567,中間シート!$A$1:$A$149,0),MATCH(D$1,中間シート!$A$2:$AZ$2,0))</f>
        <v/>
      </c>
      <c r="E3567" t="str">
        <f>IF(
A3567="","",
VLOOKUP(MOD(ROW(A3567)-2, 参照用!$J$12) + 1,参照用!$N$1:$P$50,2,0)
)</f>
        <v/>
      </c>
      <c r="F3567" t="str">
        <f xml:space="preserve">
IF(A3567="","",
VLOOKUP(MOD(ROW(A3567)-2, 参照用!$J$12) + 1,参照用!$N$1:$P$50,3,0)
)</f>
        <v/>
      </c>
      <c r="G3567" t="str">
        <f xml:space="preserve">
IF(A3567="","",
IFERROR(
INDEX(中間シート!$B:$CB,
MATCH(A3567&amp;B3567,中間シート!$A$1:$A$149,0),
MATCH(F3567,中間シート!$B$2:$CB$2,0)
),
"")
)</f>
        <v/>
      </c>
      <c r="H3567" t="str">
        <f t="shared" si="165"/>
        <v/>
      </c>
      <c r="I3567" t="str">
        <f t="shared" si="166"/>
        <v/>
      </c>
      <c r="J3567" t="str">
        <f xml:space="preserve">
_xlfn.SWITCH(E3567,
"良好サイン",H3567*VLOOKUP(F3567,参照用!$P$2:$Q$55,2,0),
"注意サイン",H3567*VLOOKUP(F3567,参照用!$P$2:$Q$55,2,0),
""
)</f>
        <v/>
      </c>
      <c r="K3567" s="20" t="str">
        <f t="shared" si="167"/>
        <v/>
      </c>
    </row>
    <row r="3568" spans="1:11" x14ac:dyDescent="0.2">
      <c r="A3568" s="8" t="str">
        <f>IF(INDEX(中間シート!B$1:B$149,QUOTIENT(ROW(A3568)-2, 参照用!$J$12) + 3,1)&gt;0,
INDEX(中間シート!B$1:B$149,QUOTIENT(ROW(A3568)-2, 参照用!$J$12) + 3,1),
"")</f>
        <v/>
      </c>
      <c r="B3568" s="8" t="str">
        <f>IF(INDEX(中間シート!D$1:D$149,QUOTIENT(ROW(B3568)-2, 参照用!$J$12) + 3,1)&gt;0,
INDEX(中間シート!D$1:D$149,QUOTIENT(ROW(B3568)-2, 参照用!$J$12) + 3,1),
"")</f>
        <v/>
      </c>
      <c r="C3568" s="8" t="str">
        <f>INDEX(中間シート!$A$1:$AZ$149,MATCH(A3568&amp;B3568,中間シート!$A$1:$A$149,0),MATCH(C$1,中間シート!$A$2:$AZ$2,0))</f>
        <v/>
      </c>
      <c r="D3568" s="8" t="str">
        <f>INDEX(中間シート!$A$1:$AZ$149,MATCH($A3568&amp;$B3568,中間シート!$A$1:$A$149,0),MATCH(D$1,中間シート!$A$2:$AZ$2,0))</f>
        <v/>
      </c>
      <c r="E3568" t="str">
        <f>IF(
A3568="","",
VLOOKUP(MOD(ROW(A3568)-2, 参照用!$J$12) + 1,参照用!$N$1:$P$50,2,0)
)</f>
        <v/>
      </c>
      <c r="F3568" t="str">
        <f xml:space="preserve">
IF(A3568="","",
VLOOKUP(MOD(ROW(A3568)-2, 参照用!$J$12) + 1,参照用!$N$1:$P$50,3,0)
)</f>
        <v/>
      </c>
      <c r="G3568" t="str">
        <f xml:space="preserve">
IF(A3568="","",
IFERROR(
INDEX(中間シート!$B:$CB,
MATCH(A3568&amp;B3568,中間シート!$A$1:$A$149,0),
MATCH(F3568,中間シート!$B$2:$CB$2,0)
),
"")
)</f>
        <v/>
      </c>
      <c r="H3568" t="str">
        <f t="shared" si="165"/>
        <v/>
      </c>
      <c r="I3568" t="str">
        <f t="shared" si="166"/>
        <v/>
      </c>
      <c r="J3568" t="str">
        <f xml:space="preserve">
_xlfn.SWITCH(E3568,
"良好サイン",H3568*VLOOKUP(F3568,参照用!$P$2:$Q$55,2,0),
"注意サイン",H3568*VLOOKUP(F3568,参照用!$P$2:$Q$55,2,0),
""
)</f>
        <v/>
      </c>
      <c r="K3568" s="20" t="str">
        <f t="shared" si="167"/>
        <v/>
      </c>
    </row>
    <row r="3569" spans="1:11" x14ac:dyDescent="0.2">
      <c r="A3569" s="8" t="str">
        <f>IF(INDEX(中間シート!B$1:B$149,QUOTIENT(ROW(A3569)-2, 参照用!$J$12) + 3,1)&gt;0,
INDEX(中間シート!B$1:B$149,QUOTIENT(ROW(A3569)-2, 参照用!$J$12) + 3,1),
"")</f>
        <v/>
      </c>
      <c r="B3569" s="8" t="str">
        <f>IF(INDEX(中間シート!D$1:D$149,QUOTIENT(ROW(B3569)-2, 参照用!$J$12) + 3,1)&gt;0,
INDEX(中間シート!D$1:D$149,QUOTIENT(ROW(B3569)-2, 参照用!$J$12) + 3,1),
"")</f>
        <v/>
      </c>
      <c r="C3569" s="8" t="str">
        <f>INDEX(中間シート!$A$1:$AZ$149,MATCH(A3569&amp;B3569,中間シート!$A$1:$A$149,0),MATCH(C$1,中間シート!$A$2:$AZ$2,0))</f>
        <v/>
      </c>
      <c r="D3569" s="8" t="str">
        <f>INDEX(中間シート!$A$1:$AZ$149,MATCH($A3569&amp;$B3569,中間シート!$A$1:$A$149,0),MATCH(D$1,中間シート!$A$2:$AZ$2,0))</f>
        <v/>
      </c>
      <c r="E3569" t="str">
        <f>IF(
A3569="","",
VLOOKUP(MOD(ROW(A3569)-2, 参照用!$J$12) + 1,参照用!$N$1:$P$50,2,0)
)</f>
        <v/>
      </c>
      <c r="F3569" t="str">
        <f xml:space="preserve">
IF(A3569="","",
VLOOKUP(MOD(ROW(A3569)-2, 参照用!$J$12) + 1,参照用!$N$1:$P$50,3,0)
)</f>
        <v/>
      </c>
      <c r="G3569" t="str">
        <f xml:space="preserve">
IF(A3569="","",
IFERROR(
INDEX(中間シート!$B:$CB,
MATCH(A3569&amp;B3569,中間シート!$A$1:$A$149,0),
MATCH(F3569,中間シート!$B$2:$CB$2,0)
),
"")
)</f>
        <v/>
      </c>
      <c r="H3569" t="str">
        <f t="shared" si="165"/>
        <v/>
      </c>
      <c r="I3569" t="str">
        <f t="shared" si="166"/>
        <v/>
      </c>
      <c r="J3569" t="str">
        <f xml:space="preserve">
_xlfn.SWITCH(E3569,
"良好サイン",H3569*VLOOKUP(F3569,参照用!$P$2:$Q$55,2,0),
"注意サイン",H3569*VLOOKUP(F3569,参照用!$P$2:$Q$55,2,0),
""
)</f>
        <v/>
      </c>
      <c r="K3569" s="20" t="str">
        <f t="shared" si="167"/>
        <v/>
      </c>
    </row>
    <row r="3570" spans="1:11" x14ac:dyDescent="0.2">
      <c r="A3570" s="8" t="str">
        <f>IF(INDEX(中間シート!B$1:B$149,QUOTIENT(ROW(A3570)-2, 参照用!$J$12) + 3,1)&gt;0,
INDEX(中間シート!B$1:B$149,QUOTIENT(ROW(A3570)-2, 参照用!$J$12) + 3,1),
"")</f>
        <v/>
      </c>
      <c r="B3570" s="8" t="str">
        <f>IF(INDEX(中間シート!D$1:D$149,QUOTIENT(ROW(B3570)-2, 参照用!$J$12) + 3,1)&gt;0,
INDEX(中間シート!D$1:D$149,QUOTIENT(ROW(B3570)-2, 参照用!$J$12) + 3,1),
"")</f>
        <v/>
      </c>
      <c r="C3570" s="8" t="str">
        <f>INDEX(中間シート!$A$1:$AZ$149,MATCH(A3570&amp;B3570,中間シート!$A$1:$A$149,0),MATCH(C$1,中間シート!$A$2:$AZ$2,0))</f>
        <v/>
      </c>
      <c r="D3570" s="8" t="str">
        <f>INDEX(中間シート!$A$1:$AZ$149,MATCH($A3570&amp;$B3570,中間シート!$A$1:$A$149,0),MATCH(D$1,中間シート!$A$2:$AZ$2,0))</f>
        <v/>
      </c>
      <c r="E3570" t="str">
        <f>IF(
A3570="","",
VLOOKUP(MOD(ROW(A3570)-2, 参照用!$J$12) + 1,参照用!$N$1:$P$50,2,0)
)</f>
        <v/>
      </c>
      <c r="F3570" t="str">
        <f xml:space="preserve">
IF(A3570="","",
VLOOKUP(MOD(ROW(A3570)-2, 参照用!$J$12) + 1,参照用!$N$1:$P$50,3,0)
)</f>
        <v/>
      </c>
      <c r="G3570" t="str">
        <f xml:space="preserve">
IF(A3570="","",
IFERROR(
INDEX(中間シート!$B:$CB,
MATCH(A3570&amp;B3570,中間シート!$A$1:$A$149,0),
MATCH(F3570,中間シート!$B$2:$CB$2,0)
),
"")
)</f>
        <v/>
      </c>
      <c r="H3570" t="str">
        <f t="shared" si="165"/>
        <v/>
      </c>
      <c r="I3570" t="str">
        <f t="shared" si="166"/>
        <v/>
      </c>
      <c r="J3570" t="str">
        <f xml:space="preserve">
_xlfn.SWITCH(E3570,
"良好サイン",H3570*VLOOKUP(F3570,参照用!$P$2:$Q$55,2,0),
"注意サイン",H3570*VLOOKUP(F3570,参照用!$P$2:$Q$55,2,0),
""
)</f>
        <v/>
      </c>
      <c r="K3570" s="20" t="str">
        <f t="shared" si="167"/>
        <v/>
      </c>
    </row>
    <row r="3571" spans="1:11" x14ac:dyDescent="0.2">
      <c r="A3571" s="8" t="str">
        <f>IF(INDEX(中間シート!B$1:B$149,QUOTIENT(ROW(A3571)-2, 参照用!$J$12) + 3,1)&gt;0,
INDEX(中間シート!B$1:B$149,QUOTIENT(ROW(A3571)-2, 参照用!$J$12) + 3,1),
"")</f>
        <v/>
      </c>
      <c r="B3571" s="8" t="str">
        <f>IF(INDEX(中間シート!D$1:D$149,QUOTIENT(ROW(B3571)-2, 参照用!$J$12) + 3,1)&gt;0,
INDEX(中間シート!D$1:D$149,QUOTIENT(ROW(B3571)-2, 参照用!$J$12) + 3,1),
"")</f>
        <v/>
      </c>
      <c r="C3571" s="8" t="str">
        <f>INDEX(中間シート!$A$1:$AZ$149,MATCH(A3571&amp;B3571,中間シート!$A$1:$A$149,0),MATCH(C$1,中間シート!$A$2:$AZ$2,0))</f>
        <v/>
      </c>
      <c r="D3571" s="8" t="str">
        <f>INDEX(中間シート!$A$1:$AZ$149,MATCH($A3571&amp;$B3571,中間シート!$A$1:$A$149,0),MATCH(D$1,中間シート!$A$2:$AZ$2,0))</f>
        <v/>
      </c>
      <c r="E3571" t="str">
        <f>IF(
A3571="","",
VLOOKUP(MOD(ROW(A3571)-2, 参照用!$J$12) + 1,参照用!$N$1:$P$50,2,0)
)</f>
        <v/>
      </c>
      <c r="F3571" t="str">
        <f xml:space="preserve">
IF(A3571="","",
VLOOKUP(MOD(ROW(A3571)-2, 参照用!$J$12) + 1,参照用!$N$1:$P$50,3,0)
)</f>
        <v/>
      </c>
      <c r="G3571" t="str">
        <f xml:space="preserve">
IF(A3571="","",
IFERROR(
INDEX(中間シート!$B:$CB,
MATCH(A3571&amp;B3571,中間シート!$A$1:$A$149,0),
MATCH(F3571,中間シート!$B$2:$CB$2,0)
),
"")
)</f>
        <v/>
      </c>
      <c r="H3571" t="str">
        <f t="shared" si="165"/>
        <v/>
      </c>
      <c r="I3571" t="str">
        <f t="shared" si="166"/>
        <v/>
      </c>
      <c r="J3571" t="str">
        <f xml:space="preserve">
_xlfn.SWITCH(E3571,
"良好サイン",H3571*VLOOKUP(F3571,参照用!$P$2:$Q$55,2,0),
"注意サイン",H3571*VLOOKUP(F3571,参照用!$P$2:$Q$55,2,0),
""
)</f>
        <v/>
      </c>
      <c r="K3571" s="20" t="str">
        <f t="shared" si="167"/>
        <v/>
      </c>
    </row>
    <row r="3572" spans="1:11" x14ac:dyDescent="0.2">
      <c r="A3572" s="8" t="str">
        <f>IF(INDEX(中間シート!B$1:B$149,QUOTIENT(ROW(A3572)-2, 参照用!$J$12) + 3,1)&gt;0,
INDEX(中間シート!B$1:B$149,QUOTIENT(ROW(A3572)-2, 参照用!$J$12) + 3,1),
"")</f>
        <v/>
      </c>
      <c r="B3572" s="8" t="str">
        <f>IF(INDEX(中間シート!D$1:D$149,QUOTIENT(ROW(B3572)-2, 参照用!$J$12) + 3,1)&gt;0,
INDEX(中間シート!D$1:D$149,QUOTIENT(ROW(B3572)-2, 参照用!$J$12) + 3,1),
"")</f>
        <v/>
      </c>
      <c r="C3572" s="8" t="str">
        <f>INDEX(中間シート!$A$1:$AZ$149,MATCH(A3572&amp;B3572,中間シート!$A$1:$A$149,0),MATCH(C$1,中間シート!$A$2:$AZ$2,0))</f>
        <v/>
      </c>
      <c r="D3572" s="8" t="str">
        <f>INDEX(中間シート!$A$1:$AZ$149,MATCH($A3572&amp;$B3572,中間シート!$A$1:$A$149,0),MATCH(D$1,中間シート!$A$2:$AZ$2,0))</f>
        <v/>
      </c>
      <c r="E3572" t="str">
        <f>IF(
A3572="","",
VLOOKUP(MOD(ROW(A3572)-2, 参照用!$J$12) + 1,参照用!$N$1:$P$50,2,0)
)</f>
        <v/>
      </c>
      <c r="F3572" t="str">
        <f xml:space="preserve">
IF(A3572="","",
VLOOKUP(MOD(ROW(A3572)-2, 参照用!$J$12) + 1,参照用!$N$1:$P$50,3,0)
)</f>
        <v/>
      </c>
      <c r="G3572" t="str">
        <f xml:space="preserve">
IF(A3572="","",
IFERROR(
INDEX(中間シート!$B:$CB,
MATCH(A3572&amp;B3572,中間シート!$A$1:$A$149,0),
MATCH(F3572,中間シート!$B$2:$CB$2,0)
),
"")
)</f>
        <v/>
      </c>
      <c r="H3572" t="str">
        <f t="shared" si="165"/>
        <v/>
      </c>
      <c r="I3572" t="str">
        <f t="shared" si="166"/>
        <v/>
      </c>
      <c r="J3572" t="str">
        <f xml:space="preserve">
_xlfn.SWITCH(E3572,
"良好サイン",H3572*VLOOKUP(F3572,参照用!$P$2:$Q$55,2,0),
"注意サイン",H3572*VLOOKUP(F3572,参照用!$P$2:$Q$55,2,0),
""
)</f>
        <v/>
      </c>
      <c r="K3572" s="20" t="str">
        <f t="shared" si="167"/>
        <v/>
      </c>
    </row>
    <row r="3573" spans="1:11" x14ac:dyDescent="0.2">
      <c r="A3573" s="8" t="str">
        <f>IF(INDEX(中間シート!B$1:B$149,QUOTIENT(ROW(A3573)-2, 参照用!$J$12) + 3,1)&gt;0,
INDEX(中間シート!B$1:B$149,QUOTIENT(ROW(A3573)-2, 参照用!$J$12) + 3,1),
"")</f>
        <v/>
      </c>
      <c r="B3573" s="8" t="str">
        <f>IF(INDEX(中間シート!D$1:D$149,QUOTIENT(ROW(B3573)-2, 参照用!$J$12) + 3,1)&gt;0,
INDEX(中間シート!D$1:D$149,QUOTIENT(ROW(B3573)-2, 参照用!$J$12) + 3,1),
"")</f>
        <v/>
      </c>
      <c r="C3573" s="8" t="str">
        <f>INDEX(中間シート!$A$1:$AZ$149,MATCH(A3573&amp;B3573,中間シート!$A$1:$A$149,0),MATCH(C$1,中間シート!$A$2:$AZ$2,0))</f>
        <v/>
      </c>
      <c r="D3573" s="8" t="str">
        <f>INDEX(中間シート!$A$1:$AZ$149,MATCH($A3573&amp;$B3573,中間シート!$A$1:$A$149,0),MATCH(D$1,中間シート!$A$2:$AZ$2,0))</f>
        <v/>
      </c>
      <c r="E3573" t="str">
        <f>IF(
A3573="","",
VLOOKUP(MOD(ROW(A3573)-2, 参照用!$J$12) + 1,参照用!$N$1:$P$50,2,0)
)</f>
        <v/>
      </c>
      <c r="F3573" t="str">
        <f xml:space="preserve">
IF(A3573="","",
VLOOKUP(MOD(ROW(A3573)-2, 参照用!$J$12) + 1,参照用!$N$1:$P$50,3,0)
)</f>
        <v/>
      </c>
      <c r="G3573" t="str">
        <f xml:space="preserve">
IF(A3573="","",
IFERROR(
INDEX(中間シート!$B:$CB,
MATCH(A3573&amp;B3573,中間シート!$A$1:$A$149,0),
MATCH(F3573,中間シート!$B$2:$CB$2,0)
),
"")
)</f>
        <v/>
      </c>
      <c r="H3573" t="str">
        <f t="shared" si="165"/>
        <v/>
      </c>
      <c r="I3573" t="str">
        <f t="shared" si="166"/>
        <v/>
      </c>
      <c r="J3573" t="str">
        <f xml:space="preserve">
_xlfn.SWITCH(E3573,
"良好サイン",H3573*VLOOKUP(F3573,参照用!$P$2:$Q$55,2,0),
"注意サイン",H3573*VLOOKUP(F3573,参照用!$P$2:$Q$55,2,0),
""
)</f>
        <v/>
      </c>
      <c r="K3573" s="20" t="str">
        <f t="shared" si="167"/>
        <v/>
      </c>
    </row>
    <row r="3574" spans="1:11" x14ac:dyDescent="0.2">
      <c r="A3574" s="8" t="str">
        <f>IF(INDEX(中間シート!B$1:B$149,QUOTIENT(ROW(A3574)-2, 参照用!$J$12) + 3,1)&gt;0,
INDEX(中間シート!B$1:B$149,QUOTIENT(ROW(A3574)-2, 参照用!$J$12) + 3,1),
"")</f>
        <v/>
      </c>
      <c r="B3574" s="8" t="str">
        <f>IF(INDEX(中間シート!D$1:D$149,QUOTIENT(ROW(B3574)-2, 参照用!$J$12) + 3,1)&gt;0,
INDEX(中間シート!D$1:D$149,QUOTIENT(ROW(B3574)-2, 参照用!$J$12) + 3,1),
"")</f>
        <v/>
      </c>
      <c r="C3574" s="8" t="str">
        <f>INDEX(中間シート!$A$1:$AZ$149,MATCH(A3574&amp;B3574,中間シート!$A$1:$A$149,0),MATCH(C$1,中間シート!$A$2:$AZ$2,0))</f>
        <v/>
      </c>
      <c r="D3574" s="8" t="str">
        <f>INDEX(中間シート!$A$1:$AZ$149,MATCH($A3574&amp;$B3574,中間シート!$A$1:$A$149,0),MATCH(D$1,中間シート!$A$2:$AZ$2,0))</f>
        <v/>
      </c>
      <c r="E3574" t="str">
        <f>IF(
A3574="","",
VLOOKUP(MOD(ROW(A3574)-2, 参照用!$J$12) + 1,参照用!$N$1:$P$50,2,0)
)</f>
        <v/>
      </c>
      <c r="F3574" t="str">
        <f xml:space="preserve">
IF(A3574="","",
VLOOKUP(MOD(ROW(A3574)-2, 参照用!$J$12) + 1,参照用!$N$1:$P$50,3,0)
)</f>
        <v/>
      </c>
      <c r="G3574" t="str">
        <f xml:space="preserve">
IF(A3574="","",
IFERROR(
INDEX(中間シート!$B:$CB,
MATCH(A3574&amp;B3574,中間シート!$A$1:$A$149,0),
MATCH(F3574,中間シート!$B$2:$CB$2,0)
),
"")
)</f>
        <v/>
      </c>
      <c r="H3574" t="str">
        <f t="shared" si="165"/>
        <v/>
      </c>
      <c r="I3574" t="str">
        <f t="shared" si="166"/>
        <v/>
      </c>
      <c r="J3574" t="str">
        <f xml:space="preserve">
_xlfn.SWITCH(E3574,
"良好サイン",H3574*VLOOKUP(F3574,参照用!$P$2:$Q$55,2,0),
"注意サイン",H3574*VLOOKUP(F3574,参照用!$P$2:$Q$55,2,0),
""
)</f>
        <v/>
      </c>
      <c r="K3574" s="20" t="str">
        <f t="shared" si="167"/>
        <v/>
      </c>
    </row>
    <row r="3575" spans="1:11" x14ac:dyDescent="0.2">
      <c r="A3575" s="8" t="str">
        <f>IF(INDEX(中間シート!B$1:B$149,QUOTIENT(ROW(A3575)-2, 参照用!$J$12) + 3,1)&gt;0,
INDEX(中間シート!B$1:B$149,QUOTIENT(ROW(A3575)-2, 参照用!$J$12) + 3,1),
"")</f>
        <v/>
      </c>
      <c r="B3575" s="8" t="str">
        <f>IF(INDEX(中間シート!D$1:D$149,QUOTIENT(ROW(B3575)-2, 参照用!$J$12) + 3,1)&gt;0,
INDEX(中間シート!D$1:D$149,QUOTIENT(ROW(B3575)-2, 参照用!$J$12) + 3,1),
"")</f>
        <v/>
      </c>
      <c r="C3575" s="8" t="str">
        <f>INDEX(中間シート!$A$1:$AZ$149,MATCH(A3575&amp;B3575,中間シート!$A$1:$A$149,0),MATCH(C$1,中間シート!$A$2:$AZ$2,0))</f>
        <v/>
      </c>
      <c r="D3575" s="8" t="str">
        <f>INDEX(中間シート!$A$1:$AZ$149,MATCH($A3575&amp;$B3575,中間シート!$A$1:$A$149,0),MATCH(D$1,中間シート!$A$2:$AZ$2,0))</f>
        <v/>
      </c>
      <c r="E3575" t="str">
        <f>IF(
A3575="","",
VLOOKUP(MOD(ROW(A3575)-2, 参照用!$J$12) + 1,参照用!$N$1:$P$50,2,0)
)</f>
        <v/>
      </c>
      <c r="F3575" t="str">
        <f xml:space="preserve">
IF(A3575="","",
VLOOKUP(MOD(ROW(A3575)-2, 参照用!$J$12) + 1,参照用!$N$1:$P$50,3,0)
)</f>
        <v/>
      </c>
      <c r="G3575" t="str">
        <f xml:space="preserve">
IF(A3575="","",
IFERROR(
INDEX(中間シート!$B:$CB,
MATCH(A3575&amp;B3575,中間シート!$A$1:$A$149,0),
MATCH(F3575,中間シート!$B$2:$CB$2,0)
),
"")
)</f>
        <v/>
      </c>
      <c r="H3575" t="str">
        <f t="shared" si="165"/>
        <v/>
      </c>
      <c r="I3575" t="str">
        <f t="shared" si="166"/>
        <v/>
      </c>
      <c r="J3575" t="str">
        <f xml:space="preserve">
_xlfn.SWITCH(E3575,
"良好サイン",H3575*VLOOKUP(F3575,参照用!$P$2:$Q$55,2,0),
"注意サイン",H3575*VLOOKUP(F3575,参照用!$P$2:$Q$55,2,0),
""
)</f>
        <v/>
      </c>
      <c r="K3575" s="20" t="str">
        <f t="shared" si="167"/>
        <v/>
      </c>
    </row>
    <row r="3576" spans="1:11" x14ac:dyDescent="0.2">
      <c r="A3576" s="8" t="str">
        <f>IF(INDEX(中間シート!B$1:B$149,QUOTIENT(ROW(A3576)-2, 参照用!$J$12) + 3,1)&gt;0,
INDEX(中間シート!B$1:B$149,QUOTIENT(ROW(A3576)-2, 参照用!$J$12) + 3,1),
"")</f>
        <v/>
      </c>
      <c r="B3576" s="8" t="str">
        <f>IF(INDEX(中間シート!D$1:D$149,QUOTIENT(ROW(B3576)-2, 参照用!$J$12) + 3,1)&gt;0,
INDEX(中間シート!D$1:D$149,QUOTIENT(ROW(B3576)-2, 参照用!$J$12) + 3,1),
"")</f>
        <v/>
      </c>
      <c r="C3576" s="8" t="str">
        <f>INDEX(中間シート!$A$1:$AZ$149,MATCH(A3576&amp;B3576,中間シート!$A$1:$A$149,0),MATCH(C$1,中間シート!$A$2:$AZ$2,0))</f>
        <v/>
      </c>
      <c r="D3576" s="8" t="str">
        <f>INDEX(中間シート!$A$1:$AZ$149,MATCH($A3576&amp;$B3576,中間シート!$A$1:$A$149,0),MATCH(D$1,中間シート!$A$2:$AZ$2,0))</f>
        <v/>
      </c>
      <c r="E3576" t="str">
        <f>IF(
A3576="","",
VLOOKUP(MOD(ROW(A3576)-2, 参照用!$J$12) + 1,参照用!$N$1:$P$50,2,0)
)</f>
        <v/>
      </c>
      <c r="F3576" t="str">
        <f xml:space="preserve">
IF(A3576="","",
VLOOKUP(MOD(ROW(A3576)-2, 参照用!$J$12) + 1,参照用!$N$1:$P$50,3,0)
)</f>
        <v/>
      </c>
      <c r="G3576" t="str">
        <f xml:space="preserve">
IF(A3576="","",
IFERROR(
INDEX(中間シート!$B:$CB,
MATCH(A3576&amp;B3576,中間シート!$A$1:$A$149,0),
MATCH(F3576,中間シート!$B$2:$CB$2,0)
),
"")
)</f>
        <v/>
      </c>
      <c r="H3576" t="str">
        <f t="shared" si="165"/>
        <v/>
      </c>
      <c r="I3576" t="str">
        <f t="shared" si="166"/>
        <v/>
      </c>
      <c r="J3576" t="str">
        <f xml:space="preserve">
_xlfn.SWITCH(E3576,
"良好サイン",H3576*VLOOKUP(F3576,参照用!$P$2:$Q$55,2,0),
"注意サイン",H3576*VLOOKUP(F3576,参照用!$P$2:$Q$55,2,0),
""
)</f>
        <v/>
      </c>
      <c r="K3576" s="20" t="str">
        <f t="shared" si="167"/>
        <v/>
      </c>
    </row>
    <row r="3577" spans="1:11" x14ac:dyDescent="0.2">
      <c r="A3577" s="8" t="str">
        <f>IF(INDEX(中間シート!B$1:B$149,QUOTIENT(ROW(A3577)-2, 参照用!$J$12) + 3,1)&gt;0,
INDEX(中間シート!B$1:B$149,QUOTIENT(ROW(A3577)-2, 参照用!$J$12) + 3,1),
"")</f>
        <v/>
      </c>
      <c r="B3577" s="8" t="str">
        <f>IF(INDEX(中間シート!D$1:D$149,QUOTIENT(ROW(B3577)-2, 参照用!$J$12) + 3,1)&gt;0,
INDEX(中間シート!D$1:D$149,QUOTIENT(ROW(B3577)-2, 参照用!$J$12) + 3,1),
"")</f>
        <v/>
      </c>
      <c r="C3577" s="8" t="str">
        <f>INDEX(中間シート!$A$1:$AZ$149,MATCH(A3577&amp;B3577,中間シート!$A$1:$A$149,0),MATCH(C$1,中間シート!$A$2:$AZ$2,0))</f>
        <v/>
      </c>
      <c r="D3577" s="8" t="str">
        <f>INDEX(中間シート!$A$1:$AZ$149,MATCH($A3577&amp;$B3577,中間シート!$A$1:$A$149,0),MATCH(D$1,中間シート!$A$2:$AZ$2,0))</f>
        <v/>
      </c>
      <c r="E3577" t="str">
        <f>IF(
A3577="","",
VLOOKUP(MOD(ROW(A3577)-2, 参照用!$J$12) + 1,参照用!$N$1:$P$50,2,0)
)</f>
        <v/>
      </c>
      <c r="F3577" t="str">
        <f xml:space="preserve">
IF(A3577="","",
VLOOKUP(MOD(ROW(A3577)-2, 参照用!$J$12) + 1,参照用!$N$1:$P$50,3,0)
)</f>
        <v/>
      </c>
      <c r="G3577" t="str">
        <f xml:space="preserve">
IF(A3577="","",
IFERROR(
INDEX(中間シート!$B:$CB,
MATCH(A3577&amp;B3577,中間シート!$A$1:$A$149,0),
MATCH(F3577,中間シート!$B$2:$CB$2,0)
),
"")
)</f>
        <v/>
      </c>
      <c r="H3577" t="str">
        <f t="shared" si="165"/>
        <v/>
      </c>
      <c r="I3577" t="str">
        <f t="shared" si="166"/>
        <v/>
      </c>
      <c r="J3577" t="str">
        <f xml:space="preserve">
_xlfn.SWITCH(E3577,
"良好サイン",H3577*VLOOKUP(F3577,参照用!$P$2:$Q$55,2,0),
"注意サイン",H3577*VLOOKUP(F3577,参照用!$P$2:$Q$55,2,0),
""
)</f>
        <v/>
      </c>
      <c r="K3577" s="20" t="str">
        <f t="shared" si="167"/>
        <v/>
      </c>
    </row>
    <row r="3578" spans="1:11" x14ac:dyDescent="0.2">
      <c r="A3578" s="8" t="str">
        <f>IF(INDEX(中間シート!B$1:B$149,QUOTIENT(ROW(A3578)-2, 参照用!$J$12) + 3,1)&gt;0,
INDEX(中間シート!B$1:B$149,QUOTIENT(ROW(A3578)-2, 参照用!$J$12) + 3,1),
"")</f>
        <v/>
      </c>
      <c r="B3578" s="8" t="str">
        <f>IF(INDEX(中間シート!D$1:D$149,QUOTIENT(ROW(B3578)-2, 参照用!$J$12) + 3,1)&gt;0,
INDEX(中間シート!D$1:D$149,QUOTIENT(ROW(B3578)-2, 参照用!$J$12) + 3,1),
"")</f>
        <v/>
      </c>
      <c r="C3578" s="8" t="str">
        <f>INDEX(中間シート!$A$1:$AZ$149,MATCH(A3578&amp;B3578,中間シート!$A$1:$A$149,0),MATCH(C$1,中間シート!$A$2:$AZ$2,0))</f>
        <v/>
      </c>
      <c r="D3578" s="8" t="str">
        <f>INDEX(中間シート!$A$1:$AZ$149,MATCH($A3578&amp;$B3578,中間シート!$A$1:$A$149,0),MATCH(D$1,中間シート!$A$2:$AZ$2,0))</f>
        <v/>
      </c>
      <c r="E3578" t="str">
        <f>IF(
A3578="","",
VLOOKUP(MOD(ROW(A3578)-2, 参照用!$J$12) + 1,参照用!$N$1:$P$50,2,0)
)</f>
        <v/>
      </c>
      <c r="F3578" t="str">
        <f xml:space="preserve">
IF(A3578="","",
VLOOKUP(MOD(ROW(A3578)-2, 参照用!$J$12) + 1,参照用!$N$1:$P$50,3,0)
)</f>
        <v/>
      </c>
      <c r="G3578" t="str">
        <f xml:space="preserve">
IF(A3578="","",
IFERROR(
INDEX(中間シート!$B:$CB,
MATCH(A3578&amp;B3578,中間シート!$A$1:$A$149,0),
MATCH(F3578,中間シート!$B$2:$CB$2,0)
),
"")
)</f>
        <v/>
      </c>
      <c r="H3578" t="str">
        <f t="shared" si="165"/>
        <v/>
      </c>
      <c r="I3578" t="str">
        <f t="shared" si="166"/>
        <v/>
      </c>
      <c r="J3578" t="str">
        <f xml:space="preserve">
_xlfn.SWITCH(E3578,
"良好サイン",H3578*VLOOKUP(F3578,参照用!$P$2:$Q$55,2,0),
"注意サイン",H3578*VLOOKUP(F3578,参照用!$P$2:$Q$55,2,0),
""
)</f>
        <v/>
      </c>
      <c r="K3578" s="20" t="str">
        <f t="shared" si="167"/>
        <v/>
      </c>
    </row>
    <row r="3579" spans="1:11" x14ac:dyDescent="0.2">
      <c r="A3579" s="8" t="str">
        <f>IF(INDEX(中間シート!B$1:B$149,QUOTIENT(ROW(A3579)-2, 参照用!$J$12) + 3,1)&gt;0,
INDEX(中間シート!B$1:B$149,QUOTIENT(ROW(A3579)-2, 参照用!$J$12) + 3,1),
"")</f>
        <v/>
      </c>
      <c r="B3579" s="8" t="str">
        <f>IF(INDEX(中間シート!D$1:D$149,QUOTIENT(ROW(B3579)-2, 参照用!$J$12) + 3,1)&gt;0,
INDEX(中間シート!D$1:D$149,QUOTIENT(ROW(B3579)-2, 参照用!$J$12) + 3,1),
"")</f>
        <v/>
      </c>
      <c r="C3579" s="8" t="str">
        <f>INDEX(中間シート!$A$1:$AZ$149,MATCH(A3579&amp;B3579,中間シート!$A$1:$A$149,0),MATCH(C$1,中間シート!$A$2:$AZ$2,0))</f>
        <v/>
      </c>
      <c r="D3579" s="8" t="str">
        <f>INDEX(中間シート!$A$1:$AZ$149,MATCH($A3579&amp;$B3579,中間シート!$A$1:$A$149,0),MATCH(D$1,中間シート!$A$2:$AZ$2,0))</f>
        <v/>
      </c>
      <c r="E3579" t="str">
        <f>IF(
A3579="","",
VLOOKUP(MOD(ROW(A3579)-2, 参照用!$J$12) + 1,参照用!$N$1:$P$50,2,0)
)</f>
        <v/>
      </c>
      <c r="F3579" t="str">
        <f xml:space="preserve">
IF(A3579="","",
VLOOKUP(MOD(ROW(A3579)-2, 参照用!$J$12) + 1,参照用!$N$1:$P$50,3,0)
)</f>
        <v/>
      </c>
      <c r="G3579" t="str">
        <f xml:space="preserve">
IF(A3579="","",
IFERROR(
INDEX(中間シート!$B:$CB,
MATCH(A3579&amp;B3579,中間シート!$A$1:$A$149,0),
MATCH(F3579,中間シート!$B$2:$CB$2,0)
),
"")
)</f>
        <v/>
      </c>
      <c r="H3579" t="str">
        <f t="shared" si="165"/>
        <v/>
      </c>
      <c r="I3579" t="str">
        <f t="shared" si="166"/>
        <v/>
      </c>
      <c r="J3579" t="str">
        <f xml:space="preserve">
_xlfn.SWITCH(E3579,
"良好サイン",H3579*VLOOKUP(F3579,参照用!$P$2:$Q$55,2,0),
"注意サイン",H3579*VLOOKUP(F3579,参照用!$P$2:$Q$55,2,0),
""
)</f>
        <v/>
      </c>
      <c r="K3579" s="20" t="str">
        <f t="shared" si="167"/>
        <v/>
      </c>
    </row>
    <row r="3580" spans="1:11" x14ac:dyDescent="0.2">
      <c r="A3580" s="8" t="str">
        <f>IF(INDEX(中間シート!B$1:B$149,QUOTIENT(ROW(A3580)-2, 参照用!$J$12) + 3,1)&gt;0,
INDEX(中間シート!B$1:B$149,QUOTIENT(ROW(A3580)-2, 参照用!$J$12) + 3,1),
"")</f>
        <v/>
      </c>
      <c r="B3580" s="8" t="str">
        <f>IF(INDEX(中間シート!D$1:D$149,QUOTIENT(ROW(B3580)-2, 参照用!$J$12) + 3,1)&gt;0,
INDEX(中間シート!D$1:D$149,QUOTIENT(ROW(B3580)-2, 参照用!$J$12) + 3,1),
"")</f>
        <v/>
      </c>
      <c r="C3580" s="8" t="str">
        <f>INDEX(中間シート!$A$1:$AZ$149,MATCH(A3580&amp;B3580,中間シート!$A$1:$A$149,0),MATCH(C$1,中間シート!$A$2:$AZ$2,0))</f>
        <v/>
      </c>
      <c r="D3580" s="8" t="str">
        <f>INDEX(中間シート!$A$1:$AZ$149,MATCH($A3580&amp;$B3580,中間シート!$A$1:$A$149,0),MATCH(D$1,中間シート!$A$2:$AZ$2,0))</f>
        <v/>
      </c>
      <c r="E3580" t="str">
        <f>IF(
A3580="","",
VLOOKUP(MOD(ROW(A3580)-2, 参照用!$J$12) + 1,参照用!$N$1:$P$50,2,0)
)</f>
        <v/>
      </c>
      <c r="F3580" t="str">
        <f xml:space="preserve">
IF(A3580="","",
VLOOKUP(MOD(ROW(A3580)-2, 参照用!$J$12) + 1,参照用!$N$1:$P$50,3,0)
)</f>
        <v/>
      </c>
      <c r="G3580" t="str">
        <f xml:space="preserve">
IF(A3580="","",
IFERROR(
INDEX(中間シート!$B:$CB,
MATCH(A3580&amp;B3580,中間シート!$A$1:$A$149,0),
MATCH(F3580,中間シート!$B$2:$CB$2,0)
),
"")
)</f>
        <v/>
      </c>
      <c r="H3580" t="str">
        <f t="shared" si="165"/>
        <v/>
      </c>
      <c r="I3580" t="str">
        <f t="shared" si="166"/>
        <v/>
      </c>
      <c r="J3580" t="str">
        <f xml:space="preserve">
_xlfn.SWITCH(E3580,
"良好サイン",H3580*VLOOKUP(F3580,参照用!$P$2:$Q$55,2,0),
"注意サイン",H3580*VLOOKUP(F3580,参照用!$P$2:$Q$55,2,0),
""
)</f>
        <v/>
      </c>
      <c r="K3580" s="20" t="str">
        <f t="shared" si="167"/>
        <v/>
      </c>
    </row>
    <row r="3581" spans="1:11" x14ac:dyDescent="0.2">
      <c r="A3581" s="8" t="str">
        <f>IF(INDEX(中間シート!B$1:B$149,QUOTIENT(ROW(A3581)-2, 参照用!$J$12) + 3,1)&gt;0,
INDEX(中間シート!B$1:B$149,QUOTIENT(ROW(A3581)-2, 参照用!$J$12) + 3,1),
"")</f>
        <v/>
      </c>
      <c r="B3581" s="8" t="str">
        <f>IF(INDEX(中間シート!D$1:D$149,QUOTIENT(ROW(B3581)-2, 参照用!$J$12) + 3,1)&gt;0,
INDEX(中間シート!D$1:D$149,QUOTIENT(ROW(B3581)-2, 参照用!$J$12) + 3,1),
"")</f>
        <v/>
      </c>
      <c r="C3581" s="8" t="str">
        <f>INDEX(中間シート!$A$1:$AZ$149,MATCH(A3581&amp;B3581,中間シート!$A$1:$A$149,0),MATCH(C$1,中間シート!$A$2:$AZ$2,0))</f>
        <v/>
      </c>
      <c r="D3581" s="8" t="str">
        <f>INDEX(中間シート!$A$1:$AZ$149,MATCH($A3581&amp;$B3581,中間シート!$A$1:$A$149,0),MATCH(D$1,中間シート!$A$2:$AZ$2,0))</f>
        <v/>
      </c>
      <c r="E3581" t="str">
        <f>IF(
A3581="","",
VLOOKUP(MOD(ROW(A3581)-2, 参照用!$J$12) + 1,参照用!$N$1:$P$50,2,0)
)</f>
        <v/>
      </c>
      <c r="F3581" t="str">
        <f xml:space="preserve">
IF(A3581="","",
VLOOKUP(MOD(ROW(A3581)-2, 参照用!$J$12) + 1,参照用!$N$1:$P$50,3,0)
)</f>
        <v/>
      </c>
      <c r="G3581" t="str">
        <f xml:space="preserve">
IF(A3581="","",
IFERROR(
INDEX(中間シート!$B:$CB,
MATCH(A3581&amp;B3581,中間シート!$A$1:$A$149,0),
MATCH(F3581,中間シート!$B$2:$CB$2,0)
),
"")
)</f>
        <v/>
      </c>
      <c r="H3581" t="str">
        <f t="shared" si="165"/>
        <v/>
      </c>
      <c r="I3581" t="str">
        <f t="shared" si="166"/>
        <v/>
      </c>
      <c r="J3581" t="str">
        <f xml:space="preserve">
_xlfn.SWITCH(E3581,
"良好サイン",H3581*VLOOKUP(F3581,参照用!$P$2:$Q$55,2,0),
"注意サイン",H3581*VLOOKUP(F3581,参照用!$P$2:$Q$55,2,0),
""
)</f>
        <v/>
      </c>
      <c r="K3581" s="20" t="str">
        <f t="shared" si="167"/>
        <v/>
      </c>
    </row>
    <row r="3582" spans="1:11" x14ac:dyDescent="0.2">
      <c r="A3582" s="8" t="str">
        <f>IF(INDEX(中間シート!B$1:B$149,QUOTIENT(ROW(A3582)-2, 参照用!$J$12) + 3,1)&gt;0,
INDEX(中間シート!B$1:B$149,QUOTIENT(ROW(A3582)-2, 参照用!$J$12) + 3,1),
"")</f>
        <v/>
      </c>
      <c r="B3582" s="8" t="str">
        <f>IF(INDEX(中間シート!D$1:D$149,QUOTIENT(ROW(B3582)-2, 参照用!$J$12) + 3,1)&gt;0,
INDEX(中間シート!D$1:D$149,QUOTIENT(ROW(B3582)-2, 参照用!$J$12) + 3,1),
"")</f>
        <v/>
      </c>
      <c r="C3582" s="8" t="str">
        <f>INDEX(中間シート!$A$1:$AZ$149,MATCH(A3582&amp;B3582,中間シート!$A$1:$A$149,0),MATCH(C$1,中間シート!$A$2:$AZ$2,0))</f>
        <v/>
      </c>
      <c r="D3582" s="8" t="str">
        <f>INDEX(中間シート!$A$1:$AZ$149,MATCH($A3582&amp;$B3582,中間シート!$A$1:$A$149,0),MATCH(D$1,中間シート!$A$2:$AZ$2,0))</f>
        <v/>
      </c>
      <c r="E3582" t="str">
        <f>IF(
A3582="","",
VLOOKUP(MOD(ROW(A3582)-2, 参照用!$J$12) + 1,参照用!$N$1:$P$50,2,0)
)</f>
        <v/>
      </c>
      <c r="F3582" t="str">
        <f xml:space="preserve">
IF(A3582="","",
VLOOKUP(MOD(ROW(A3582)-2, 参照用!$J$12) + 1,参照用!$N$1:$P$50,3,0)
)</f>
        <v/>
      </c>
      <c r="G3582" t="str">
        <f xml:space="preserve">
IF(A3582="","",
IFERROR(
INDEX(中間シート!$B:$CB,
MATCH(A3582&amp;B3582,中間シート!$A$1:$A$149,0),
MATCH(F3582,中間シート!$B$2:$CB$2,0)
),
"")
)</f>
        <v/>
      </c>
      <c r="H3582" t="str">
        <f t="shared" si="165"/>
        <v/>
      </c>
      <c r="I3582" t="str">
        <f t="shared" si="166"/>
        <v/>
      </c>
      <c r="J3582" t="str">
        <f xml:space="preserve">
_xlfn.SWITCH(E3582,
"良好サイン",H3582*VLOOKUP(F3582,参照用!$P$2:$Q$55,2,0),
"注意サイン",H3582*VLOOKUP(F3582,参照用!$P$2:$Q$55,2,0),
""
)</f>
        <v/>
      </c>
      <c r="K3582" s="20" t="str">
        <f t="shared" si="167"/>
        <v/>
      </c>
    </row>
    <row r="3583" spans="1:11" x14ac:dyDescent="0.2">
      <c r="A3583" s="8" t="str">
        <f>IF(INDEX(中間シート!B$1:B$149,QUOTIENT(ROW(A3583)-2, 参照用!$J$12) + 3,1)&gt;0,
INDEX(中間シート!B$1:B$149,QUOTIENT(ROW(A3583)-2, 参照用!$J$12) + 3,1),
"")</f>
        <v/>
      </c>
      <c r="B3583" s="8" t="str">
        <f>IF(INDEX(中間シート!D$1:D$149,QUOTIENT(ROW(B3583)-2, 参照用!$J$12) + 3,1)&gt;0,
INDEX(中間シート!D$1:D$149,QUOTIENT(ROW(B3583)-2, 参照用!$J$12) + 3,1),
"")</f>
        <v/>
      </c>
      <c r="C3583" s="8" t="str">
        <f>INDEX(中間シート!$A$1:$AZ$149,MATCH(A3583&amp;B3583,中間シート!$A$1:$A$149,0),MATCH(C$1,中間シート!$A$2:$AZ$2,0))</f>
        <v/>
      </c>
      <c r="D3583" s="8" t="str">
        <f>INDEX(中間シート!$A$1:$AZ$149,MATCH($A3583&amp;$B3583,中間シート!$A$1:$A$149,0),MATCH(D$1,中間シート!$A$2:$AZ$2,0))</f>
        <v/>
      </c>
      <c r="E3583" t="str">
        <f>IF(
A3583="","",
VLOOKUP(MOD(ROW(A3583)-2, 参照用!$J$12) + 1,参照用!$N$1:$P$50,2,0)
)</f>
        <v/>
      </c>
      <c r="F3583" t="str">
        <f xml:space="preserve">
IF(A3583="","",
VLOOKUP(MOD(ROW(A3583)-2, 参照用!$J$12) + 1,参照用!$N$1:$P$50,3,0)
)</f>
        <v/>
      </c>
      <c r="G3583" t="str">
        <f xml:space="preserve">
IF(A3583="","",
IFERROR(
INDEX(中間シート!$B:$CB,
MATCH(A3583&amp;B3583,中間シート!$A$1:$A$149,0),
MATCH(F3583,中間シート!$B$2:$CB$2,0)
),
"")
)</f>
        <v/>
      </c>
      <c r="H3583" t="str">
        <f t="shared" si="165"/>
        <v/>
      </c>
      <c r="I3583" t="str">
        <f t="shared" si="166"/>
        <v/>
      </c>
      <c r="J3583" t="str">
        <f xml:space="preserve">
_xlfn.SWITCH(E3583,
"良好サイン",H3583*VLOOKUP(F3583,参照用!$P$2:$Q$55,2,0),
"注意サイン",H3583*VLOOKUP(F3583,参照用!$P$2:$Q$55,2,0),
""
)</f>
        <v/>
      </c>
      <c r="K3583" s="20" t="str">
        <f t="shared" si="167"/>
        <v/>
      </c>
    </row>
    <row r="3584" spans="1:11" x14ac:dyDescent="0.2">
      <c r="A3584" s="8" t="str">
        <f>IF(INDEX(中間シート!B$1:B$149,QUOTIENT(ROW(A3584)-2, 参照用!$J$12) + 3,1)&gt;0,
INDEX(中間シート!B$1:B$149,QUOTIENT(ROW(A3584)-2, 参照用!$J$12) + 3,1),
"")</f>
        <v/>
      </c>
      <c r="B3584" s="8" t="str">
        <f>IF(INDEX(中間シート!D$1:D$149,QUOTIENT(ROW(B3584)-2, 参照用!$J$12) + 3,1)&gt;0,
INDEX(中間シート!D$1:D$149,QUOTIENT(ROW(B3584)-2, 参照用!$J$12) + 3,1),
"")</f>
        <v/>
      </c>
      <c r="C3584" s="8" t="str">
        <f>INDEX(中間シート!$A$1:$AZ$149,MATCH(A3584&amp;B3584,中間シート!$A$1:$A$149,0),MATCH(C$1,中間シート!$A$2:$AZ$2,0))</f>
        <v/>
      </c>
      <c r="D3584" s="8" t="str">
        <f>INDEX(中間シート!$A$1:$AZ$149,MATCH($A3584&amp;$B3584,中間シート!$A$1:$A$149,0),MATCH(D$1,中間シート!$A$2:$AZ$2,0))</f>
        <v/>
      </c>
      <c r="E3584" t="str">
        <f>IF(
A3584="","",
VLOOKUP(MOD(ROW(A3584)-2, 参照用!$J$12) + 1,参照用!$N$1:$P$50,2,0)
)</f>
        <v/>
      </c>
      <c r="F3584" t="str">
        <f xml:space="preserve">
IF(A3584="","",
VLOOKUP(MOD(ROW(A3584)-2, 参照用!$J$12) + 1,参照用!$N$1:$P$50,3,0)
)</f>
        <v/>
      </c>
      <c r="G3584" t="str">
        <f xml:space="preserve">
IF(A3584="","",
IFERROR(
INDEX(中間シート!$B:$CB,
MATCH(A3584&amp;B3584,中間シート!$A$1:$A$149,0),
MATCH(F3584,中間シート!$B$2:$CB$2,0)
),
"")
)</f>
        <v/>
      </c>
      <c r="H3584" t="str">
        <f t="shared" si="165"/>
        <v/>
      </c>
      <c r="I3584" t="str">
        <f t="shared" si="166"/>
        <v/>
      </c>
      <c r="J3584" t="str">
        <f xml:space="preserve">
_xlfn.SWITCH(E3584,
"良好サイン",H3584*VLOOKUP(F3584,参照用!$P$2:$Q$55,2,0),
"注意サイン",H3584*VLOOKUP(F3584,参照用!$P$2:$Q$55,2,0),
""
)</f>
        <v/>
      </c>
      <c r="K3584" s="20" t="str">
        <f t="shared" si="167"/>
        <v/>
      </c>
    </row>
    <row r="3585" spans="1:11" x14ac:dyDescent="0.2">
      <c r="A3585" s="8" t="str">
        <f>IF(INDEX(中間シート!B$1:B$149,QUOTIENT(ROW(A3585)-2, 参照用!$J$12) + 3,1)&gt;0,
INDEX(中間シート!B$1:B$149,QUOTIENT(ROW(A3585)-2, 参照用!$J$12) + 3,1),
"")</f>
        <v/>
      </c>
      <c r="B3585" s="8" t="str">
        <f>IF(INDEX(中間シート!D$1:D$149,QUOTIENT(ROW(B3585)-2, 参照用!$J$12) + 3,1)&gt;0,
INDEX(中間シート!D$1:D$149,QUOTIENT(ROW(B3585)-2, 参照用!$J$12) + 3,1),
"")</f>
        <v/>
      </c>
      <c r="C3585" s="8" t="str">
        <f>INDEX(中間シート!$A$1:$AZ$149,MATCH(A3585&amp;B3585,中間シート!$A$1:$A$149,0),MATCH(C$1,中間シート!$A$2:$AZ$2,0))</f>
        <v/>
      </c>
      <c r="D3585" s="8" t="str">
        <f>INDEX(中間シート!$A$1:$AZ$149,MATCH($A3585&amp;$B3585,中間シート!$A$1:$A$149,0),MATCH(D$1,中間シート!$A$2:$AZ$2,0))</f>
        <v/>
      </c>
      <c r="E3585" t="str">
        <f>IF(
A3585="","",
VLOOKUP(MOD(ROW(A3585)-2, 参照用!$J$12) + 1,参照用!$N$1:$P$50,2,0)
)</f>
        <v/>
      </c>
      <c r="F3585" t="str">
        <f xml:space="preserve">
IF(A3585="","",
VLOOKUP(MOD(ROW(A3585)-2, 参照用!$J$12) + 1,参照用!$N$1:$P$50,3,0)
)</f>
        <v/>
      </c>
      <c r="G3585" t="str">
        <f xml:space="preserve">
IF(A3585="","",
IFERROR(
INDEX(中間シート!$B:$CB,
MATCH(A3585&amp;B3585,中間シート!$A$1:$A$149,0),
MATCH(F3585,中間シート!$B$2:$CB$2,0)
),
"")
)</f>
        <v/>
      </c>
      <c r="H3585" t="str">
        <f t="shared" si="165"/>
        <v/>
      </c>
      <c r="I3585" t="str">
        <f t="shared" si="166"/>
        <v/>
      </c>
      <c r="J3585" t="str">
        <f xml:space="preserve">
_xlfn.SWITCH(E3585,
"良好サイン",H3585*VLOOKUP(F3585,参照用!$P$2:$Q$55,2,0),
"注意サイン",H3585*VLOOKUP(F3585,参照用!$P$2:$Q$55,2,0),
""
)</f>
        <v/>
      </c>
      <c r="K3585" s="20" t="str">
        <f t="shared" si="167"/>
        <v/>
      </c>
    </row>
    <row r="3586" spans="1:11" x14ac:dyDescent="0.2">
      <c r="A3586" s="8" t="str">
        <f>IF(INDEX(中間シート!B$1:B$149,QUOTIENT(ROW(A3586)-2, 参照用!$J$12) + 3,1)&gt;0,
INDEX(中間シート!B$1:B$149,QUOTIENT(ROW(A3586)-2, 参照用!$J$12) + 3,1),
"")</f>
        <v/>
      </c>
      <c r="B3586" s="8" t="str">
        <f>IF(INDEX(中間シート!D$1:D$149,QUOTIENT(ROW(B3586)-2, 参照用!$J$12) + 3,1)&gt;0,
INDEX(中間シート!D$1:D$149,QUOTIENT(ROW(B3586)-2, 参照用!$J$12) + 3,1),
"")</f>
        <v/>
      </c>
      <c r="C3586" s="8" t="str">
        <f>INDEX(中間シート!$A$1:$AZ$149,MATCH(A3586&amp;B3586,中間シート!$A$1:$A$149,0),MATCH(C$1,中間シート!$A$2:$AZ$2,0))</f>
        <v/>
      </c>
      <c r="D3586" s="8" t="str">
        <f>INDEX(中間シート!$A$1:$AZ$149,MATCH($A3586&amp;$B3586,中間シート!$A$1:$A$149,0),MATCH(D$1,中間シート!$A$2:$AZ$2,0))</f>
        <v/>
      </c>
      <c r="E3586" t="str">
        <f>IF(
A3586="","",
VLOOKUP(MOD(ROW(A3586)-2, 参照用!$J$12) + 1,参照用!$N$1:$P$50,2,0)
)</f>
        <v/>
      </c>
      <c r="F3586" t="str">
        <f xml:space="preserve">
IF(A3586="","",
VLOOKUP(MOD(ROW(A3586)-2, 参照用!$J$12) + 1,参照用!$N$1:$P$50,3,0)
)</f>
        <v/>
      </c>
      <c r="G3586" t="str">
        <f xml:space="preserve">
IF(A3586="","",
IFERROR(
INDEX(中間シート!$B:$CB,
MATCH(A3586&amp;B3586,中間シート!$A$1:$A$149,0),
MATCH(F3586,中間シート!$B$2:$CB$2,0)
),
"")
)</f>
        <v/>
      </c>
      <c r="H3586" t="str">
        <f t="shared" si="165"/>
        <v/>
      </c>
      <c r="I3586" t="str">
        <f t="shared" si="166"/>
        <v/>
      </c>
      <c r="J3586" t="str">
        <f xml:space="preserve">
_xlfn.SWITCH(E3586,
"良好サイン",H3586*VLOOKUP(F3586,参照用!$P$2:$Q$55,2,0),
"注意サイン",H3586*VLOOKUP(F3586,参照用!$P$2:$Q$55,2,0),
""
)</f>
        <v/>
      </c>
      <c r="K3586" s="20" t="str">
        <f t="shared" si="167"/>
        <v/>
      </c>
    </row>
    <row r="3587" spans="1:11" x14ac:dyDescent="0.2">
      <c r="A3587" s="8" t="str">
        <f>IF(INDEX(中間シート!B$1:B$149,QUOTIENT(ROW(A3587)-2, 参照用!$J$12) + 3,1)&gt;0,
INDEX(中間シート!B$1:B$149,QUOTIENT(ROW(A3587)-2, 参照用!$J$12) + 3,1),
"")</f>
        <v/>
      </c>
      <c r="B3587" s="8" t="str">
        <f>IF(INDEX(中間シート!D$1:D$149,QUOTIENT(ROW(B3587)-2, 参照用!$J$12) + 3,1)&gt;0,
INDEX(中間シート!D$1:D$149,QUOTIENT(ROW(B3587)-2, 参照用!$J$12) + 3,1),
"")</f>
        <v/>
      </c>
      <c r="C3587" s="8" t="str">
        <f>INDEX(中間シート!$A$1:$AZ$149,MATCH(A3587&amp;B3587,中間シート!$A$1:$A$149,0),MATCH(C$1,中間シート!$A$2:$AZ$2,0))</f>
        <v/>
      </c>
      <c r="D3587" s="8" t="str">
        <f>INDEX(中間シート!$A$1:$AZ$149,MATCH($A3587&amp;$B3587,中間シート!$A$1:$A$149,0),MATCH(D$1,中間シート!$A$2:$AZ$2,0))</f>
        <v/>
      </c>
      <c r="E3587" t="str">
        <f>IF(
A3587="","",
VLOOKUP(MOD(ROW(A3587)-2, 参照用!$J$12) + 1,参照用!$N$1:$P$50,2,0)
)</f>
        <v/>
      </c>
      <c r="F3587" t="str">
        <f xml:space="preserve">
IF(A3587="","",
VLOOKUP(MOD(ROW(A3587)-2, 参照用!$J$12) + 1,参照用!$N$1:$P$50,3,0)
)</f>
        <v/>
      </c>
      <c r="G3587" t="str">
        <f xml:space="preserve">
IF(A3587="","",
IFERROR(
INDEX(中間シート!$B:$CB,
MATCH(A3587&amp;B3587,中間シート!$A$1:$A$149,0),
MATCH(F3587,中間シート!$B$2:$CB$2,0)
),
"")
)</f>
        <v/>
      </c>
      <c r="H3587" t="str">
        <f t="shared" ref="H3587:H3650" si="168">IFERROR(IF(VALUE(G3587)&gt;100,"",VALUE(G3587)),"")</f>
        <v/>
      </c>
      <c r="I3587" t="str">
        <f t="shared" ref="I3587:I3650" si="169">IF(H3587="",G3587,"")</f>
        <v/>
      </c>
      <c r="J3587" t="str">
        <f xml:space="preserve">
_xlfn.SWITCH(E3587,
"良好サイン",H3587*VLOOKUP(F3587,参照用!$P$2:$Q$55,2,0),
"注意サイン",H3587*VLOOKUP(F3587,参照用!$P$2:$Q$55,2,0),
""
)</f>
        <v/>
      </c>
      <c r="K3587" s="20" t="str">
        <f t="shared" ref="K3587:K3650" si="170">IFERROR(IF(A3587="","",(60+SUMIFS($J$1:$J$3999,$A$1:$A$3999,A3587,$B$1:$B$3999,B3587)))
/
(1+SUMIFS(H:H,A:A,A3587,B:B,B3587,E:E,"悪化サイン")),"")</f>
        <v/>
      </c>
    </row>
    <row r="3588" spans="1:11" x14ac:dyDescent="0.2">
      <c r="A3588" s="8" t="str">
        <f>IF(INDEX(中間シート!B$1:B$149,QUOTIENT(ROW(A3588)-2, 参照用!$J$12) + 3,1)&gt;0,
INDEX(中間シート!B$1:B$149,QUOTIENT(ROW(A3588)-2, 参照用!$J$12) + 3,1),
"")</f>
        <v/>
      </c>
      <c r="B3588" s="8" t="str">
        <f>IF(INDEX(中間シート!D$1:D$149,QUOTIENT(ROW(B3588)-2, 参照用!$J$12) + 3,1)&gt;0,
INDEX(中間シート!D$1:D$149,QUOTIENT(ROW(B3588)-2, 参照用!$J$12) + 3,1),
"")</f>
        <v/>
      </c>
      <c r="C3588" s="8" t="str">
        <f>INDEX(中間シート!$A$1:$AZ$149,MATCH(A3588&amp;B3588,中間シート!$A$1:$A$149,0),MATCH(C$1,中間シート!$A$2:$AZ$2,0))</f>
        <v/>
      </c>
      <c r="D3588" s="8" t="str">
        <f>INDEX(中間シート!$A$1:$AZ$149,MATCH($A3588&amp;$B3588,中間シート!$A$1:$A$149,0),MATCH(D$1,中間シート!$A$2:$AZ$2,0))</f>
        <v/>
      </c>
      <c r="E3588" t="str">
        <f>IF(
A3588="","",
VLOOKUP(MOD(ROW(A3588)-2, 参照用!$J$12) + 1,参照用!$N$1:$P$50,2,0)
)</f>
        <v/>
      </c>
      <c r="F3588" t="str">
        <f xml:space="preserve">
IF(A3588="","",
VLOOKUP(MOD(ROW(A3588)-2, 参照用!$J$12) + 1,参照用!$N$1:$P$50,3,0)
)</f>
        <v/>
      </c>
      <c r="G3588" t="str">
        <f xml:space="preserve">
IF(A3588="","",
IFERROR(
INDEX(中間シート!$B:$CB,
MATCH(A3588&amp;B3588,中間シート!$A$1:$A$149,0),
MATCH(F3588,中間シート!$B$2:$CB$2,0)
),
"")
)</f>
        <v/>
      </c>
      <c r="H3588" t="str">
        <f t="shared" si="168"/>
        <v/>
      </c>
      <c r="I3588" t="str">
        <f t="shared" si="169"/>
        <v/>
      </c>
      <c r="J3588" t="str">
        <f xml:space="preserve">
_xlfn.SWITCH(E3588,
"良好サイン",H3588*VLOOKUP(F3588,参照用!$P$2:$Q$55,2,0),
"注意サイン",H3588*VLOOKUP(F3588,参照用!$P$2:$Q$55,2,0),
""
)</f>
        <v/>
      </c>
      <c r="K3588" s="20" t="str">
        <f t="shared" si="170"/>
        <v/>
      </c>
    </row>
    <row r="3589" spans="1:11" x14ac:dyDescent="0.2">
      <c r="A3589" s="8" t="str">
        <f>IF(INDEX(中間シート!B$1:B$149,QUOTIENT(ROW(A3589)-2, 参照用!$J$12) + 3,1)&gt;0,
INDEX(中間シート!B$1:B$149,QUOTIENT(ROW(A3589)-2, 参照用!$J$12) + 3,1),
"")</f>
        <v/>
      </c>
      <c r="B3589" s="8" t="str">
        <f>IF(INDEX(中間シート!D$1:D$149,QUOTIENT(ROW(B3589)-2, 参照用!$J$12) + 3,1)&gt;0,
INDEX(中間シート!D$1:D$149,QUOTIENT(ROW(B3589)-2, 参照用!$J$12) + 3,1),
"")</f>
        <v/>
      </c>
      <c r="C3589" s="8" t="str">
        <f>INDEX(中間シート!$A$1:$AZ$149,MATCH(A3589&amp;B3589,中間シート!$A$1:$A$149,0),MATCH(C$1,中間シート!$A$2:$AZ$2,0))</f>
        <v/>
      </c>
      <c r="D3589" s="8" t="str">
        <f>INDEX(中間シート!$A$1:$AZ$149,MATCH($A3589&amp;$B3589,中間シート!$A$1:$A$149,0),MATCH(D$1,中間シート!$A$2:$AZ$2,0))</f>
        <v/>
      </c>
      <c r="E3589" t="str">
        <f>IF(
A3589="","",
VLOOKUP(MOD(ROW(A3589)-2, 参照用!$J$12) + 1,参照用!$N$1:$P$50,2,0)
)</f>
        <v/>
      </c>
      <c r="F3589" t="str">
        <f xml:space="preserve">
IF(A3589="","",
VLOOKUP(MOD(ROW(A3589)-2, 参照用!$J$12) + 1,参照用!$N$1:$P$50,3,0)
)</f>
        <v/>
      </c>
      <c r="G3589" t="str">
        <f xml:space="preserve">
IF(A3589="","",
IFERROR(
INDEX(中間シート!$B:$CB,
MATCH(A3589&amp;B3589,中間シート!$A$1:$A$149,0),
MATCH(F3589,中間シート!$B$2:$CB$2,0)
),
"")
)</f>
        <v/>
      </c>
      <c r="H3589" t="str">
        <f t="shared" si="168"/>
        <v/>
      </c>
      <c r="I3589" t="str">
        <f t="shared" si="169"/>
        <v/>
      </c>
      <c r="J3589" t="str">
        <f xml:space="preserve">
_xlfn.SWITCH(E3589,
"良好サイン",H3589*VLOOKUP(F3589,参照用!$P$2:$Q$55,2,0),
"注意サイン",H3589*VLOOKUP(F3589,参照用!$P$2:$Q$55,2,0),
""
)</f>
        <v/>
      </c>
      <c r="K3589" s="20" t="str">
        <f t="shared" si="170"/>
        <v/>
      </c>
    </row>
    <row r="3590" spans="1:11" x14ac:dyDescent="0.2">
      <c r="A3590" s="8" t="str">
        <f>IF(INDEX(中間シート!B$1:B$149,QUOTIENT(ROW(A3590)-2, 参照用!$J$12) + 3,1)&gt;0,
INDEX(中間シート!B$1:B$149,QUOTIENT(ROW(A3590)-2, 参照用!$J$12) + 3,1),
"")</f>
        <v/>
      </c>
      <c r="B3590" s="8" t="str">
        <f>IF(INDEX(中間シート!D$1:D$149,QUOTIENT(ROW(B3590)-2, 参照用!$J$12) + 3,1)&gt;0,
INDEX(中間シート!D$1:D$149,QUOTIENT(ROW(B3590)-2, 参照用!$J$12) + 3,1),
"")</f>
        <v/>
      </c>
      <c r="C3590" s="8" t="str">
        <f>INDEX(中間シート!$A$1:$AZ$149,MATCH(A3590&amp;B3590,中間シート!$A$1:$A$149,0),MATCH(C$1,中間シート!$A$2:$AZ$2,0))</f>
        <v/>
      </c>
      <c r="D3590" s="8" t="str">
        <f>INDEX(中間シート!$A$1:$AZ$149,MATCH($A3590&amp;$B3590,中間シート!$A$1:$A$149,0),MATCH(D$1,中間シート!$A$2:$AZ$2,0))</f>
        <v/>
      </c>
      <c r="E3590" t="str">
        <f>IF(
A3590="","",
VLOOKUP(MOD(ROW(A3590)-2, 参照用!$J$12) + 1,参照用!$N$1:$P$50,2,0)
)</f>
        <v/>
      </c>
      <c r="F3590" t="str">
        <f xml:space="preserve">
IF(A3590="","",
VLOOKUP(MOD(ROW(A3590)-2, 参照用!$J$12) + 1,参照用!$N$1:$P$50,3,0)
)</f>
        <v/>
      </c>
      <c r="G3590" t="str">
        <f xml:space="preserve">
IF(A3590="","",
IFERROR(
INDEX(中間シート!$B:$CB,
MATCH(A3590&amp;B3590,中間シート!$A$1:$A$149,0),
MATCH(F3590,中間シート!$B$2:$CB$2,0)
),
"")
)</f>
        <v/>
      </c>
      <c r="H3590" t="str">
        <f t="shared" si="168"/>
        <v/>
      </c>
      <c r="I3590" t="str">
        <f t="shared" si="169"/>
        <v/>
      </c>
      <c r="J3590" t="str">
        <f xml:space="preserve">
_xlfn.SWITCH(E3590,
"良好サイン",H3590*VLOOKUP(F3590,参照用!$P$2:$Q$55,2,0),
"注意サイン",H3590*VLOOKUP(F3590,参照用!$P$2:$Q$55,2,0),
""
)</f>
        <v/>
      </c>
      <c r="K3590" s="20" t="str">
        <f t="shared" si="170"/>
        <v/>
      </c>
    </row>
    <row r="3591" spans="1:11" x14ac:dyDescent="0.2">
      <c r="A3591" s="8" t="str">
        <f>IF(INDEX(中間シート!B$1:B$149,QUOTIENT(ROW(A3591)-2, 参照用!$J$12) + 3,1)&gt;0,
INDEX(中間シート!B$1:B$149,QUOTIENT(ROW(A3591)-2, 参照用!$J$12) + 3,1),
"")</f>
        <v/>
      </c>
      <c r="B3591" s="8" t="str">
        <f>IF(INDEX(中間シート!D$1:D$149,QUOTIENT(ROW(B3591)-2, 参照用!$J$12) + 3,1)&gt;0,
INDEX(中間シート!D$1:D$149,QUOTIENT(ROW(B3591)-2, 参照用!$J$12) + 3,1),
"")</f>
        <v/>
      </c>
      <c r="C3591" s="8" t="str">
        <f>INDEX(中間シート!$A$1:$AZ$149,MATCH(A3591&amp;B3591,中間シート!$A$1:$A$149,0),MATCH(C$1,中間シート!$A$2:$AZ$2,0))</f>
        <v/>
      </c>
      <c r="D3591" s="8" t="str">
        <f>INDEX(中間シート!$A$1:$AZ$149,MATCH($A3591&amp;$B3591,中間シート!$A$1:$A$149,0),MATCH(D$1,中間シート!$A$2:$AZ$2,0))</f>
        <v/>
      </c>
      <c r="E3591" t="str">
        <f>IF(
A3591="","",
VLOOKUP(MOD(ROW(A3591)-2, 参照用!$J$12) + 1,参照用!$N$1:$P$50,2,0)
)</f>
        <v/>
      </c>
      <c r="F3591" t="str">
        <f xml:space="preserve">
IF(A3591="","",
VLOOKUP(MOD(ROW(A3591)-2, 参照用!$J$12) + 1,参照用!$N$1:$P$50,3,0)
)</f>
        <v/>
      </c>
      <c r="G3591" t="str">
        <f xml:space="preserve">
IF(A3591="","",
IFERROR(
INDEX(中間シート!$B:$CB,
MATCH(A3591&amp;B3591,中間シート!$A$1:$A$149,0),
MATCH(F3591,中間シート!$B$2:$CB$2,0)
),
"")
)</f>
        <v/>
      </c>
      <c r="H3591" t="str">
        <f t="shared" si="168"/>
        <v/>
      </c>
      <c r="I3591" t="str">
        <f t="shared" si="169"/>
        <v/>
      </c>
      <c r="J3591" t="str">
        <f xml:space="preserve">
_xlfn.SWITCH(E3591,
"良好サイン",H3591*VLOOKUP(F3591,参照用!$P$2:$Q$55,2,0),
"注意サイン",H3591*VLOOKUP(F3591,参照用!$P$2:$Q$55,2,0),
""
)</f>
        <v/>
      </c>
      <c r="K3591" s="20" t="str">
        <f t="shared" si="170"/>
        <v/>
      </c>
    </row>
    <row r="3592" spans="1:11" x14ac:dyDescent="0.2">
      <c r="A3592" s="8" t="str">
        <f>IF(INDEX(中間シート!B$1:B$149,QUOTIENT(ROW(A3592)-2, 参照用!$J$12) + 3,1)&gt;0,
INDEX(中間シート!B$1:B$149,QUOTIENT(ROW(A3592)-2, 参照用!$J$12) + 3,1),
"")</f>
        <v/>
      </c>
      <c r="B3592" s="8" t="str">
        <f>IF(INDEX(中間シート!D$1:D$149,QUOTIENT(ROW(B3592)-2, 参照用!$J$12) + 3,1)&gt;0,
INDEX(中間シート!D$1:D$149,QUOTIENT(ROW(B3592)-2, 参照用!$J$12) + 3,1),
"")</f>
        <v/>
      </c>
      <c r="C3592" s="8" t="str">
        <f>INDEX(中間シート!$A$1:$AZ$149,MATCH(A3592&amp;B3592,中間シート!$A$1:$A$149,0),MATCH(C$1,中間シート!$A$2:$AZ$2,0))</f>
        <v/>
      </c>
      <c r="D3592" s="8" t="str">
        <f>INDEX(中間シート!$A$1:$AZ$149,MATCH($A3592&amp;$B3592,中間シート!$A$1:$A$149,0),MATCH(D$1,中間シート!$A$2:$AZ$2,0))</f>
        <v/>
      </c>
      <c r="E3592" t="str">
        <f>IF(
A3592="","",
VLOOKUP(MOD(ROW(A3592)-2, 参照用!$J$12) + 1,参照用!$N$1:$P$50,2,0)
)</f>
        <v/>
      </c>
      <c r="F3592" t="str">
        <f xml:space="preserve">
IF(A3592="","",
VLOOKUP(MOD(ROW(A3592)-2, 参照用!$J$12) + 1,参照用!$N$1:$P$50,3,0)
)</f>
        <v/>
      </c>
      <c r="G3592" t="str">
        <f xml:space="preserve">
IF(A3592="","",
IFERROR(
INDEX(中間シート!$B:$CB,
MATCH(A3592&amp;B3592,中間シート!$A$1:$A$149,0),
MATCH(F3592,中間シート!$B$2:$CB$2,0)
),
"")
)</f>
        <v/>
      </c>
      <c r="H3592" t="str">
        <f t="shared" si="168"/>
        <v/>
      </c>
      <c r="I3592" t="str">
        <f t="shared" si="169"/>
        <v/>
      </c>
      <c r="J3592" t="str">
        <f xml:space="preserve">
_xlfn.SWITCH(E3592,
"良好サイン",H3592*VLOOKUP(F3592,参照用!$P$2:$Q$55,2,0),
"注意サイン",H3592*VLOOKUP(F3592,参照用!$P$2:$Q$55,2,0),
""
)</f>
        <v/>
      </c>
      <c r="K3592" s="20" t="str">
        <f t="shared" si="170"/>
        <v/>
      </c>
    </row>
    <row r="3593" spans="1:11" x14ac:dyDescent="0.2">
      <c r="A3593" s="8" t="str">
        <f>IF(INDEX(中間シート!B$1:B$149,QUOTIENT(ROW(A3593)-2, 参照用!$J$12) + 3,1)&gt;0,
INDEX(中間シート!B$1:B$149,QUOTIENT(ROW(A3593)-2, 参照用!$J$12) + 3,1),
"")</f>
        <v/>
      </c>
      <c r="B3593" s="8" t="str">
        <f>IF(INDEX(中間シート!D$1:D$149,QUOTIENT(ROW(B3593)-2, 参照用!$J$12) + 3,1)&gt;0,
INDEX(中間シート!D$1:D$149,QUOTIENT(ROW(B3593)-2, 参照用!$J$12) + 3,1),
"")</f>
        <v/>
      </c>
      <c r="C3593" s="8" t="str">
        <f>INDEX(中間シート!$A$1:$AZ$149,MATCH(A3593&amp;B3593,中間シート!$A$1:$A$149,0),MATCH(C$1,中間シート!$A$2:$AZ$2,0))</f>
        <v/>
      </c>
      <c r="D3593" s="8" t="str">
        <f>INDEX(中間シート!$A$1:$AZ$149,MATCH($A3593&amp;$B3593,中間シート!$A$1:$A$149,0),MATCH(D$1,中間シート!$A$2:$AZ$2,0))</f>
        <v/>
      </c>
      <c r="E3593" t="str">
        <f>IF(
A3593="","",
VLOOKUP(MOD(ROW(A3593)-2, 参照用!$J$12) + 1,参照用!$N$1:$P$50,2,0)
)</f>
        <v/>
      </c>
      <c r="F3593" t="str">
        <f xml:space="preserve">
IF(A3593="","",
VLOOKUP(MOD(ROW(A3593)-2, 参照用!$J$12) + 1,参照用!$N$1:$P$50,3,0)
)</f>
        <v/>
      </c>
      <c r="G3593" t="str">
        <f xml:space="preserve">
IF(A3593="","",
IFERROR(
INDEX(中間シート!$B:$CB,
MATCH(A3593&amp;B3593,中間シート!$A$1:$A$149,0),
MATCH(F3593,中間シート!$B$2:$CB$2,0)
),
"")
)</f>
        <v/>
      </c>
      <c r="H3593" t="str">
        <f t="shared" si="168"/>
        <v/>
      </c>
      <c r="I3593" t="str">
        <f t="shared" si="169"/>
        <v/>
      </c>
      <c r="J3593" t="str">
        <f xml:space="preserve">
_xlfn.SWITCH(E3593,
"良好サイン",H3593*VLOOKUP(F3593,参照用!$P$2:$Q$55,2,0),
"注意サイン",H3593*VLOOKUP(F3593,参照用!$P$2:$Q$55,2,0),
""
)</f>
        <v/>
      </c>
      <c r="K3593" s="20" t="str">
        <f t="shared" si="170"/>
        <v/>
      </c>
    </row>
    <row r="3594" spans="1:11" x14ac:dyDescent="0.2">
      <c r="A3594" s="8" t="str">
        <f>IF(INDEX(中間シート!B$1:B$149,QUOTIENT(ROW(A3594)-2, 参照用!$J$12) + 3,1)&gt;0,
INDEX(中間シート!B$1:B$149,QUOTIENT(ROW(A3594)-2, 参照用!$J$12) + 3,1),
"")</f>
        <v/>
      </c>
      <c r="B3594" s="8" t="str">
        <f>IF(INDEX(中間シート!D$1:D$149,QUOTIENT(ROW(B3594)-2, 参照用!$J$12) + 3,1)&gt;0,
INDEX(中間シート!D$1:D$149,QUOTIENT(ROW(B3594)-2, 参照用!$J$12) + 3,1),
"")</f>
        <v/>
      </c>
      <c r="C3594" s="8" t="str">
        <f>INDEX(中間シート!$A$1:$AZ$149,MATCH(A3594&amp;B3594,中間シート!$A$1:$A$149,0),MATCH(C$1,中間シート!$A$2:$AZ$2,0))</f>
        <v/>
      </c>
      <c r="D3594" s="8" t="str">
        <f>INDEX(中間シート!$A$1:$AZ$149,MATCH($A3594&amp;$B3594,中間シート!$A$1:$A$149,0),MATCH(D$1,中間シート!$A$2:$AZ$2,0))</f>
        <v/>
      </c>
      <c r="E3594" t="str">
        <f>IF(
A3594="","",
VLOOKUP(MOD(ROW(A3594)-2, 参照用!$J$12) + 1,参照用!$N$1:$P$50,2,0)
)</f>
        <v/>
      </c>
      <c r="F3594" t="str">
        <f xml:space="preserve">
IF(A3594="","",
VLOOKUP(MOD(ROW(A3594)-2, 参照用!$J$12) + 1,参照用!$N$1:$P$50,3,0)
)</f>
        <v/>
      </c>
      <c r="G3594" t="str">
        <f xml:space="preserve">
IF(A3594="","",
IFERROR(
INDEX(中間シート!$B:$CB,
MATCH(A3594&amp;B3594,中間シート!$A$1:$A$149,0),
MATCH(F3594,中間シート!$B$2:$CB$2,0)
),
"")
)</f>
        <v/>
      </c>
      <c r="H3594" t="str">
        <f t="shared" si="168"/>
        <v/>
      </c>
      <c r="I3594" t="str">
        <f t="shared" si="169"/>
        <v/>
      </c>
      <c r="J3594" t="str">
        <f xml:space="preserve">
_xlfn.SWITCH(E3594,
"良好サイン",H3594*VLOOKUP(F3594,参照用!$P$2:$Q$55,2,0),
"注意サイン",H3594*VLOOKUP(F3594,参照用!$P$2:$Q$55,2,0),
""
)</f>
        <v/>
      </c>
      <c r="K3594" s="20" t="str">
        <f t="shared" si="170"/>
        <v/>
      </c>
    </row>
    <row r="3595" spans="1:11" x14ac:dyDescent="0.2">
      <c r="A3595" s="8" t="str">
        <f>IF(INDEX(中間シート!B$1:B$149,QUOTIENT(ROW(A3595)-2, 参照用!$J$12) + 3,1)&gt;0,
INDEX(中間シート!B$1:B$149,QUOTIENT(ROW(A3595)-2, 参照用!$J$12) + 3,1),
"")</f>
        <v/>
      </c>
      <c r="B3595" s="8" t="str">
        <f>IF(INDEX(中間シート!D$1:D$149,QUOTIENT(ROW(B3595)-2, 参照用!$J$12) + 3,1)&gt;0,
INDEX(中間シート!D$1:D$149,QUOTIENT(ROW(B3595)-2, 参照用!$J$12) + 3,1),
"")</f>
        <v/>
      </c>
      <c r="C3595" s="8" t="str">
        <f>INDEX(中間シート!$A$1:$AZ$149,MATCH(A3595&amp;B3595,中間シート!$A$1:$A$149,0),MATCH(C$1,中間シート!$A$2:$AZ$2,0))</f>
        <v/>
      </c>
      <c r="D3595" s="8" t="str">
        <f>INDEX(中間シート!$A$1:$AZ$149,MATCH($A3595&amp;$B3595,中間シート!$A$1:$A$149,0),MATCH(D$1,中間シート!$A$2:$AZ$2,0))</f>
        <v/>
      </c>
      <c r="E3595" t="str">
        <f>IF(
A3595="","",
VLOOKUP(MOD(ROW(A3595)-2, 参照用!$J$12) + 1,参照用!$N$1:$P$50,2,0)
)</f>
        <v/>
      </c>
      <c r="F3595" t="str">
        <f xml:space="preserve">
IF(A3595="","",
VLOOKUP(MOD(ROW(A3595)-2, 参照用!$J$12) + 1,参照用!$N$1:$P$50,3,0)
)</f>
        <v/>
      </c>
      <c r="G3595" t="str">
        <f xml:space="preserve">
IF(A3595="","",
IFERROR(
INDEX(中間シート!$B:$CB,
MATCH(A3595&amp;B3595,中間シート!$A$1:$A$149,0),
MATCH(F3595,中間シート!$B$2:$CB$2,0)
),
"")
)</f>
        <v/>
      </c>
      <c r="H3595" t="str">
        <f t="shared" si="168"/>
        <v/>
      </c>
      <c r="I3595" t="str">
        <f t="shared" si="169"/>
        <v/>
      </c>
      <c r="J3595" t="str">
        <f xml:space="preserve">
_xlfn.SWITCH(E3595,
"良好サイン",H3595*VLOOKUP(F3595,参照用!$P$2:$Q$55,2,0),
"注意サイン",H3595*VLOOKUP(F3595,参照用!$P$2:$Q$55,2,0),
""
)</f>
        <v/>
      </c>
      <c r="K3595" s="20" t="str">
        <f t="shared" si="170"/>
        <v/>
      </c>
    </row>
    <row r="3596" spans="1:11" x14ac:dyDescent="0.2">
      <c r="A3596" s="8" t="str">
        <f>IF(INDEX(中間シート!B$1:B$149,QUOTIENT(ROW(A3596)-2, 参照用!$J$12) + 3,1)&gt;0,
INDEX(中間シート!B$1:B$149,QUOTIENT(ROW(A3596)-2, 参照用!$J$12) + 3,1),
"")</f>
        <v/>
      </c>
      <c r="B3596" s="8" t="str">
        <f>IF(INDEX(中間シート!D$1:D$149,QUOTIENT(ROW(B3596)-2, 参照用!$J$12) + 3,1)&gt;0,
INDEX(中間シート!D$1:D$149,QUOTIENT(ROW(B3596)-2, 参照用!$J$12) + 3,1),
"")</f>
        <v/>
      </c>
      <c r="C3596" s="8" t="str">
        <f>INDEX(中間シート!$A$1:$AZ$149,MATCH(A3596&amp;B3596,中間シート!$A$1:$A$149,0),MATCH(C$1,中間シート!$A$2:$AZ$2,0))</f>
        <v/>
      </c>
      <c r="D3596" s="8" t="str">
        <f>INDEX(中間シート!$A$1:$AZ$149,MATCH($A3596&amp;$B3596,中間シート!$A$1:$A$149,0),MATCH(D$1,中間シート!$A$2:$AZ$2,0))</f>
        <v/>
      </c>
      <c r="E3596" t="str">
        <f>IF(
A3596="","",
VLOOKUP(MOD(ROW(A3596)-2, 参照用!$J$12) + 1,参照用!$N$1:$P$50,2,0)
)</f>
        <v/>
      </c>
      <c r="F3596" t="str">
        <f xml:space="preserve">
IF(A3596="","",
VLOOKUP(MOD(ROW(A3596)-2, 参照用!$J$12) + 1,参照用!$N$1:$P$50,3,0)
)</f>
        <v/>
      </c>
      <c r="G3596" t="str">
        <f xml:space="preserve">
IF(A3596="","",
IFERROR(
INDEX(中間シート!$B:$CB,
MATCH(A3596&amp;B3596,中間シート!$A$1:$A$149,0),
MATCH(F3596,中間シート!$B$2:$CB$2,0)
),
"")
)</f>
        <v/>
      </c>
      <c r="H3596" t="str">
        <f t="shared" si="168"/>
        <v/>
      </c>
      <c r="I3596" t="str">
        <f t="shared" si="169"/>
        <v/>
      </c>
      <c r="J3596" t="str">
        <f xml:space="preserve">
_xlfn.SWITCH(E3596,
"良好サイン",H3596*VLOOKUP(F3596,参照用!$P$2:$Q$55,2,0),
"注意サイン",H3596*VLOOKUP(F3596,参照用!$P$2:$Q$55,2,0),
""
)</f>
        <v/>
      </c>
      <c r="K3596" s="20" t="str">
        <f t="shared" si="170"/>
        <v/>
      </c>
    </row>
    <row r="3597" spans="1:11" x14ac:dyDescent="0.2">
      <c r="A3597" s="8" t="str">
        <f>IF(INDEX(中間シート!B$1:B$149,QUOTIENT(ROW(A3597)-2, 参照用!$J$12) + 3,1)&gt;0,
INDEX(中間シート!B$1:B$149,QUOTIENT(ROW(A3597)-2, 参照用!$J$12) + 3,1),
"")</f>
        <v/>
      </c>
      <c r="B3597" s="8" t="str">
        <f>IF(INDEX(中間シート!D$1:D$149,QUOTIENT(ROW(B3597)-2, 参照用!$J$12) + 3,1)&gt;0,
INDEX(中間シート!D$1:D$149,QUOTIENT(ROW(B3597)-2, 参照用!$J$12) + 3,1),
"")</f>
        <v/>
      </c>
      <c r="C3597" s="8" t="str">
        <f>INDEX(中間シート!$A$1:$AZ$149,MATCH(A3597&amp;B3597,中間シート!$A$1:$A$149,0),MATCH(C$1,中間シート!$A$2:$AZ$2,0))</f>
        <v/>
      </c>
      <c r="D3597" s="8" t="str">
        <f>INDEX(中間シート!$A$1:$AZ$149,MATCH($A3597&amp;$B3597,中間シート!$A$1:$A$149,0),MATCH(D$1,中間シート!$A$2:$AZ$2,0))</f>
        <v/>
      </c>
      <c r="E3597" t="str">
        <f>IF(
A3597="","",
VLOOKUP(MOD(ROW(A3597)-2, 参照用!$J$12) + 1,参照用!$N$1:$P$50,2,0)
)</f>
        <v/>
      </c>
      <c r="F3597" t="str">
        <f xml:space="preserve">
IF(A3597="","",
VLOOKUP(MOD(ROW(A3597)-2, 参照用!$J$12) + 1,参照用!$N$1:$P$50,3,0)
)</f>
        <v/>
      </c>
      <c r="G3597" t="str">
        <f xml:space="preserve">
IF(A3597="","",
IFERROR(
INDEX(中間シート!$B:$CB,
MATCH(A3597&amp;B3597,中間シート!$A$1:$A$149,0),
MATCH(F3597,中間シート!$B$2:$CB$2,0)
),
"")
)</f>
        <v/>
      </c>
      <c r="H3597" t="str">
        <f t="shared" si="168"/>
        <v/>
      </c>
      <c r="I3597" t="str">
        <f t="shared" si="169"/>
        <v/>
      </c>
      <c r="J3597" t="str">
        <f xml:space="preserve">
_xlfn.SWITCH(E3597,
"良好サイン",H3597*VLOOKUP(F3597,参照用!$P$2:$Q$55,2,0),
"注意サイン",H3597*VLOOKUP(F3597,参照用!$P$2:$Q$55,2,0),
""
)</f>
        <v/>
      </c>
      <c r="K3597" s="20" t="str">
        <f t="shared" si="170"/>
        <v/>
      </c>
    </row>
    <row r="3598" spans="1:11" x14ac:dyDescent="0.2">
      <c r="A3598" s="8" t="str">
        <f>IF(INDEX(中間シート!B$1:B$149,QUOTIENT(ROW(A3598)-2, 参照用!$J$12) + 3,1)&gt;0,
INDEX(中間シート!B$1:B$149,QUOTIENT(ROW(A3598)-2, 参照用!$J$12) + 3,1),
"")</f>
        <v/>
      </c>
      <c r="B3598" s="8" t="str">
        <f>IF(INDEX(中間シート!D$1:D$149,QUOTIENT(ROW(B3598)-2, 参照用!$J$12) + 3,1)&gt;0,
INDEX(中間シート!D$1:D$149,QUOTIENT(ROW(B3598)-2, 参照用!$J$12) + 3,1),
"")</f>
        <v/>
      </c>
      <c r="C3598" s="8" t="str">
        <f>INDEX(中間シート!$A$1:$AZ$149,MATCH(A3598&amp;B3598,中間シート!$A$1:$A$149,0),MATCH(C$1,中間シート!$A$2:$AZ$2,0))</f>
        <v/>
      </c>
      <c r="D3598" s="8" t="str">
        <f>INDEX(中間シート!$A$1:$AZ$149,MATCH($A3598&amp;$B3598,中間シート!$A$1:$A$149,0),MATCH(D$1,中間シート!$A$2:$AZ$2,0))</f>
        <v/>
      </c>
      <c r="E3598" t="str">
        <f>IF(
A3598="","",
VLOOKUP(MOD(ROW(A3598)-2, 参照用!$J$12) + 1,参照用!$N$1:$P$50,2,0)
)</f>
        <v/>
      </c>
      <c r="F3598" t="str">
        <f xml:space="preserve">
IF(A3598="","",
VLOOKUP(MOD(ROW(A3598)-2, 参照用!$J$12) + 1,参照用!$N$1:$P$50,3,0)
)</f>
        <v/>
      </c>
      <c r="G3598" t="str">
        <f xml:space="preserve">
IF(A3598="","",
IFERROR(
INDEX(中間シート!$B:$CB,
MATCH(A3598&amp;B3598,中間シート!$A$1:$A$149,0),
MATCH(F3598,中間シート!$B$2:$CB$2,0)
),
"")
)</f>
        <v/>
      </c>
      <c r="H3598" t="str">
        <f t="shared" si="168"/>
        <v/>
      </c>
      <c r="I3598" t="str">
        <f t="shared" si="169"/>
        <v/>
      </c>
      <c r="J3598" t="str">
        <f xml:space="preserve">
_xlfn.SWITCH(E3598,
"良好サイン",H3598*VLOOKUP(F3598,参照用!$P$2:$Q$55,2,0),
"注意サイン",H3598*VLOOKUP(F3598,参照用!$P$2:$Q$55,2,0),
""
)</f>
        <v/>
      </c>
      <c r="K3598" s="20" t="str">
        <f t="shared" si="170"/>
        <v/>
      </c>
    </row>
    <row r="3599" spans="1:11" x14ac:dyDescent="0.2">
      <c r="A3599" s="8" t="str">
        <f>IF(INDEX(中間シート!B$1:B$149,QUOTIENT(ROW(A3599)-2, 参照用!$J$12) + 3,1)&gt;0,
INDEX(中間シート!B$1:B$149,QUOTIENT(ROW(A3599)-2, 参照用!$J$12) + 3,1),
"")</f>
        <v/>
      </c>
      <c r="B3599" s="8" t="str">
        <f>IF(INDEX(中間シート!D$1:D$149,QUOTIENT(ROW(B3599)-2, 参照用!$J$12) + 3,1)&gt;0,
INDEX(中間シート!D$1:D$149,QUOTIENT(ROW(B3599)-2, 参照用!$J$12) + 3,1),
"")</f>
        <v/>
      </c>
      <c r="C3599" s="8" t="str">
        <f>INDEX(中間シート!$A$1:$AZ$149,MATCH(A3599&amp;B3599,中間シート!$A$1:$A$149,0),MATCH(C$1,中間シート!$A$2:$AZ$2,0))</f>
        <v/>
      </c>
      <c r="D3599" s="8" t="str">
        <f>INDEX(中間シート!$A$1:$AZ$149,MATCH($A3599&amp;$B3599,中間シート!$A$1:$A$149,0),MATCH(D$1,中間シート!$A$2:$AZ$2,0))</f>
        <v/>
      </c>
      <c r="E3599" t="str">
        <f>IF(
A3599="","",
VLOOKUP(MOD(ROW(A3599)-2, 参照用!$J$12) + 1,参照用!$N$1:$P$50,2,0)
)</f>
        <v/>
      </c>
      <c r="F3599" t="str">
        <f xml:space="preserve">
IF(A3599="","",
VLOOKUP(MOD(ROW(A3599)-2, 参照用!$J$12) + 1,参照用!$N$1:$P$50,3,0)
)</f>
        <v/>
      </c>
      <c r="G3599" t="str">
        <f xml:space="preserve">
IF(A3599="","",
IFERROR(
INDEX(中間シート!$B:$CB,
MATCH(A3599&amp;B3599,中間シート!$A$1:$A$149,0),
MATCH(F3599,中間シート!$B$2:$CB$2,0)
),
"")
)</f>
        <v/>
      </c>
      <c r="H3599" t="str">
        <f t="shared" si="168"/>
        <v/>
      </c>
      <c r="I3599" t="str">
        <f t="shared" si="169"/>
        <v/>
      </c>
      <c r="J3599" t="str">
        <f xml:space="preserve">
_xlfn.SWITCH(E3599,
"良好サイン",H3599*VLOOKUP(F3599,参照用!$P$2:$Q$55,2,0),
"注意サイン",H3599*VLOOKUP(F3599,参照用!$P$2:$Q$55,2,0),
""
)</f>
        <v/>
      </c>
      <c r="K3599" s="20" t="str">
        <f t="shared" si="170"/>
        <v/>
      </c>
    </row>
    <row r="3600" spans="1:11" x14ac:dyDescent="0.2">
      <c r="A3600" s="8" t="str">
        <f>IF(INDEX(中間シート!B$1:B$149,QUOTIENT(ROW(A3600)-2, 参照用!$J$12) + 3,1)&gt;0,
INDEX(中間シート!B$1:B$149,QUOTIENT(ROW(A3600)-2, 参照用!$J$12) + 3,1),
"")</f>
        <v/>
      </c>
      <c r="B3600" s="8" t="str">
        <f>IF(INDEX(中間シート!D$1:D$149,QUOTIENT(ROW(B3600)-2, 参照用!$J$12) + 3,1)&gt;0,
INDEX(中間シート!D$1:D$149,QUOTIENT(ROW(B3600)-2, 参照用!$J$12) + 3,1),
"")</f>
        <v/>
      </c>
      <c r="C3600" s="8" t="str">
        <f>INDEX(中間シート!$A$1:$AZ$149,MATCH(A3600&amp;B3600,中間シート!$A$1:$A$149,0),MATCH(C$1,中間シート!$A$2:$AZ$2,0))</f>
        <v/>
      </c>
      <c r="D3600" s="8" t="str">
        <f>INDEX(中間シート!$A$1:$AZ$149,MATCH($A3600&amp;$B3600,中間シート!$A$1:$A$149,0),MATCH(D$1,中間シート!$A$2:$AZ$2,0))</f>
        <v/>
      </c>
      <c r="E3600" t="str">
        <f>IF(
A3600="","",
VLOOKUP(MOD(ROW(A3600)-2, 参照用!$J$12) + 1,参照用!$N$1:$P$50,2,0)
)</f>
        <v/>
      </c>
      <c r="F3600" t="str">
        <f xml:space="preserve">
IF(A3600="","",
VLOOKUP(MOD(ROW(A3600)-2, 参照用!$J$12) + 1,参照用!$N$1:$P$50,3,0)
)</f>
        <v/>
      </c>
      <c r="G3600" t="str">
        <f xml:space="preserve">
IF(A3600="","",
IFERROR(
INDEX(中間シート!$B:$CB,
MATCH(A3600&amp;B3600,中間シート!$A$1:$A$149,0),
MATCH(F3600,中間シート!$B$2:$CB$2,0)
),
"")
)</f>
        <v/>
      </c>
      <c r="H3600" t="str">
        <f t="shared" si="168"/>
        <v/>
      </c>
      <c r="I3600" t="str">
        <f t="shared" si="169"/>
        <v/>
      </c>
      <c r="J3600" t="str">
        <f xml:space="preserve">
_xlfn.SWITCH(E3600,
"良好サイン",H3600*VLOOKUP(F3600,参照用!$P$2:$Q$55,2,0),
"注意サイン",H3600*VLOOKUP(F3600,参照用!$P$2:$Q$55,2,0),
""
)</f>
        <v/>
      </c>
      <c r="K3600" s="20" t="str">
        <f t="shared" si="170"/>
        <v/>
      </c>
    </row>
    <row r="3601" spans="1:11" x14ac:dyDescent="0.2">
      <c r="A3601" s="8" t="str">
        <f>IF(INDEX(中間シート!B$1:B$149,QUOTIENT(ROW(A3601)-2, 参照用!$J$12) + 3,1)&gt;0,
INDEX(中間シート!B$1:B$149,QUOTIENT(ROW(A3601)-2, 参照用!$J$12) + 3,1),
"")</f>
        <v/>
      </c>
      <c r="B3601" s="8" t="str">
        <f>IF(INDEX(中間シート!D$1:D$149,QUOTIENT(ROW(B3601)-2, 参照用!$J$12) + 3,1)&gt;0,
INDEX(中間シート!D$1:D$149,QUOTIENT(ROW(B3601)-2, 参照用!$J$12) + 3,1),
"")</f>
        <v/>
      </c>
      <c r="C3601" s="8" t="str">
        <f>INDEX(中間シート!$A$1:$AZ$149,MATCH(A3601&amp;B3601,中間シート!$A$1:$A$149,0),MATCH(C$1,中間シート!$A$2:$AZ$2,0))</f>
        <v/>
      </c>
      <c r="D3601" s="8" t="str">
        <f>INDEX(中間シート!$A$1:$AZ$149,MATCH($A3601&amp;$B3601,中間シート!$A$1:$A$149,0),MATCH(D$1,中間シート!$A$2:$AZ$2,0))</f>
        <v/>
      </c>
      <c r="E3601" t="str">
        <f>IF(
A3601="","",
VLOOKUP(MOD(ROW(A3601)-2, 参照用!$J$12) + 1,参照用!$N$1:$P$50,2,0)
)</f>
        <v/>
      </c>
      <c r="F3601" t="str">
        <f xml:space="preserve">
IF(A3601="","",
VLOOKUP(MOD(ROW(A3601)-2, 参照用!$J$12) + 1,参照用!$N$1:$P$50,3,0)
)</f>
        <v/>
      </c>
      <c r="G3601" t="str">
        <f xml:space="preserve">
IF(A3601="","",
IFERROR(
INDEX(中間シート!$B:$CB,
MATCH(A3601&amp;B3601,中間シート!$A$1:$A$149,0),
MATCH(F3601,中間シート!$B$2:$CB$2,0)
),
"")
)</f>
        <v/>
      </c>
      <c r="H3601" t="str">
        <f t="shared" si="168"/>
        <v/>
      </c>
      <c r="I3601" t="str">
        <f t="shared" si="169"/>
        <v/>
      </c>
      <c r="J3601" t="str">
        <f xml:space="preserve">
_xlfn.SWITCH(E3601,
"良好サイン",H3601*VLOOKUP(F3601,参照用!$P$2:$Q$55,2,0),
"注意サイン",H3601*VLOOKUP(F3601,参照用!$P$2:$Q$55,2,0),
""
)</f>
        <v/>
      </c>
      <c r="K3601" s="20" t="str">
        <f t="shared" si="170"/>
        <v/>
      </c>
    </row>
    <row r="3602" spans="1:11" x14ac:dyDescent="0.2">
      <c r="A3602" s="8" t="str">
        <f>IF(INDEX(中間シート!B$1:B$149,QUOTIENT(ROW(A3602)-2, 参照用!$J$12) + 3,1)&gt;0,
INDEX(中間シート!B$1:B$149,QUOTIENT(ROW(A3602)-2, 参照用!$J$12) + 3,1),
"")</f>
        <v/>
      </c>
      <c r="B3602" s="8" t="str">
        <f>IF(INDEX(中間シート!D$1:D$149,QUOTIENT(ROW(B3602)-2, 参照用!$J$12) + 3,1)&gt;0,
INDEX(中間シート!D$1:D$149,QUOTIENT(ROW(B3602)-2, 参照用!$J$12) + 3,1),
"")</f>
        <v/>
      </c>
      <c r="C3602" s="8" t="str">
        <f>INDEX(中間シート!$A$1:$AZ$149,MATCH(A3602&amp;B3602,中間シート!$A$1:$A$149,0),MATCH(C$1,中間シート!$A$2:$AZ$2,0))</f>
        <v/>
      </c>
      <c r="D3602" s="8" t="str">
        <f>INDEX(中間シート!$A$1:$AZ$149,MATCH($A3602&amp;$B3602,中間シート!$A$1:$A$149,0),MATCH(D$1,中間シート!$A$2:$AZ$2,0))</f>
        <v/>
      </c>
      <c r="E3602" t="str">
        <f>IF(
A3602="","",
VLOOKUP(MOD(ROW(A3602)-2, 参照用!$J$12) + 1,参照用!$N$1:$P$50,2,0)
)</f>
        <v/>
      </c>
      <c r="F3602" t="str">
        <f xml:space="preserve">
IF(A3602="","",
VLOOKUP(MOD(ROW(A3602)-2, 参照用!$J$12) + 1,参照用!$N$1:$P$50,3,0)
)</f>
        <v/>
      </c>
      <c r="G3602" t="str">
        <f xml:space="preserve">
IF(A3602="","",
IFERROR(
INDEX(中間シート!$B:$CB,
MATCH(A3602&amp;B3602,中間シート!$A$1:$A$149,0),
MATCH(F3602,中間シート!$B$2:$CB$2,0)
),
"")
)</f>
        <v/>
      </c>
      <c r="H3602" t="str">
        <f t="shared" si="168"/>
        <v/>
      </c>
      <c r="I3602" t="str">
        <f t="shared" si="169"/>
        <v/>
      </c>
      <c r="J3602" t="str">
        <f xml:space="preserve">
_xlfn.SWITCH(E3602,
"良好サイン",H3602*VLOOKUP(F3602,参照用!$P$2:$Q$55,2,0),
"注意サイン",H3602*VLOOKUP(F3602,参照用!$P$2:$Q$55,2,0),
""
)</f>
        <v/>
      </c>
      <c r="K3602" s="20" t="str">
        <f t="shared" si="170"/>
        <v/>
      </c>
    </row>
    <row r="3603" spans="1:11" x14ac:dyDescent="0.2">
      <c r="A3603" s="8" t="str">
        <f>IF(INDEX(中間シート!B$1:B$149,QUOTIENT(ROW(A3603)-2, 参照用!$J$12) + 3,1)&gt;0,
INDEX(中間シート!B$1:B$149,QUOTIENT(ROW(A3603)-2, 参照用!$J$12) + 3,1),
"")</f>
        <v/>
      </c>
      <c r="B3603" s="8" t="str">
        <f>IF(INDEX(中間シート!D$1:D$149,QUOTIENT(ROW(B3603)-2, 参照用!$J$12) + 3,1)&gt;0,
INDEX(中間シート!D$1:D$149,QUOTIENT(ROW(B3603)-2, 参照用!$J$12) + 3,1),
"")</f>
        <v/>
      </c>
      <c r="C3603" s="8" t="str">
        <f>INDEX(中間シート!$A$1:$AZ$149,MATCH(A3603&amp;B3603,中間シート!$A$1:$A$149,0),MATCH(C$1,中間シート!$A$2:$AZ$2,0))</f>
        <v/>
      </c>
      <c r="D3603" s="8" t="str">
        <f>INDEX(中間シート!$A$1:$AZ$149,MATCH($A3603&amp;$B3603,中間シート!$A$1:$A$149,0),MATCH(D$1,中間シート!$A$2:$AZ$2,0))</f>
        <v/>
      </c>
      <c r="E3603" t="str">
        <f>IF(
A3603="","",
VLOOKUP(MOD(ROW(A3603)-2, 参照用!$J$12) + 1,参照用!$N$1:$P$50,2,0)
)</f>
        <v/>
      </c>
      <c r="F3603" t="str">
        <f xml:space="preserve">
IF(A3603="","",
VLOOKUP(MOD(ROW(A3603)-2, 参照用!$J$12) + 1,参照用!$N$1:$P$50,3,0)
)</f>
        <v/>
      </c>
      <c r="G3603" t="str">
        <f xml:space="preserve">
IF(A3603="","",
IFERROR(
INDEX(中間シート!$B:$CB,
MATCH(A3603&amp;B3603,中間シート!$A$1:$A$149,0),
MATCH(F3603,中間シート!$B$2:$CB$2,0)
),
"")
)</f>
        <v/>
      </c>
      <c r="H3603" t="str">
        <f t="shared" si="168"/>
        <v/>
      </c>
      <c r="I3603" t="str">
        <f t="shared" si="169"/>
        <v/>
      </c>
      <c r="J3603" t="str">
        <f xml:space="preserve">
_xlfn.SWITCH(E3603,
"良好サイン",H3603*VLOOKUP(F3603,参照用!$P$2:$Q$55,2,0),
"注意サイン",H3603*VLOOKUP(F3603,参照用!$P$2:$Q$55,2,0),
""
)</f>
        <v/>
      </c>
      <c r="K3603" s="20" t="str">
        <f t="shared" si="170"/>
        <v/>
      </c>
    </row>
    <row r="3604" spans="1:11" x14ac:dyDescent="0.2">
      <c r="A3604" s="8" t="str">
        <f>IF(INDEX(中間シート!B$1:B$149,QUOTIENT(ROW(A3604)-2, 参照用!$J$12) + 3,1)&gt;0,
INDEX(中間シート!B$1:B$149,QUOTIENT(ROW(A3604)-2, 参照用!$J$12) + 3,1),
"")</f>
        <v/>
      </c>
      <c r="B3604" s="8" t="str">
        <f>IF(INDEX(中間シート!D$1:D$149,QUOTIENT(ROW(B3604)-2, 参照用!$J$12) + 3,1)&gt;0,
INDEX(中間シート!D$1:D$149,QUOTIENT(ROW(B3604)-2, 参照用!$J$12) + 3,1),
"")</f>
        <v/>
      </c>
      <c r="C3604" s="8" t="str">
        <f>INDEX(中間シート!$A$1:$AZ$149,MATCH(A3604&amp;B3604,中間シート!$A$1:$A$149,0),MATCH(C$1,中間シート!$A$2:$AZ$2,0))</f>
        <v/>
      </c>
      <c r="D3604" s="8" t="str">
        <f>INDEX(中間シート!$A$1:$AZ$149,MATCH($A3604&amp;$B3604,中間シート!$A$1:$A$149,0),MATCH(D$1,中間シート!$A$2:$AZ$2,0))</f>
        <v/>
      </c>
      <c r="E3604" t="str">
        <f>IF(
A3604="","",
VLOOKUP(MOD(ROW(A3604)-2, 参照用!$J$12) + 1,参照用!$N$1:$P$50,2,0)
)</f>
        <v/>
      </c>
      <c r="F3604" t="str">
        <f xml:space="preserve">
IF(A3604="","",
VLOOKUP(MOD(ROW(A3604)-2, 参照用!$J$12) + 1,参照用!$N$1:$P$50,3,0)
)</f>
        <v/>
      </c>
      <c r="G3604" t="str">
        <f xml:space="preserve">
IF(A3604="","",
IFERROR(
INDEX(中間シート!$B:$CB,
MATCH(A3604&amp;B3604,中間シート!$A$1:$A$149,0),
MATCH(F3604,中間シート!$B$2:$CB$2,0)
),
"")
)</f>
        <v/>
      </c>
      <c r="H3604" t="str">
        <f t="shared" si="168"/>
        <v/>
      </c>
      <c r="I3604" t="str">
        <f t="shared" si="169"/>
        <v/>
      </c>
      <c r="J3604" t="str">
        <f xml:space="preserve">
_xlfn.SWITCH(E3604,
"良好サイン",H3604*VLOOKUP(F3604,参照用!$P$2:$Q$55,2,0),
"注意サイン",H3604*VLOOKUP(F3604,参照用!$P$2:$Q$55,2,0),
""
)</f>
        <v/>
      </c>
      <c r="K3604" s="20" t="str">
        <f t="shared" si="170"/>
        <v/>
      </c>
    </row>
    <row r="3605" spans="1:11" x14ac:dyDescent="0.2">
      <c r="A3605" s="8" t="str">
        <f>IF(INDEX(中間シート!B$1:B$149,QUOTIENT(ROW(A3605)-2, 参照用!$J$12) + 3,1)&gt;0,
INDEX(中間シート!B$1:B$149,QUOTIENT(ROW(A3605)-2, 参照用!$J$12) + 3,1),
"")</f>
        <v/>
      </c>
      <c r="B3605" s="8" t="str">
        <f>IF(INDEX(中間シート!D$1:D$149,QUOTIENT(ROW(B3605)-2, 参照用!$J$12) + 3,1)&gt;0,
INDEX(中間シート!D$1:D$149,QUOTIENT(ROW(B3605)-2, 参照用!$J$12) + 3,1),
"")</f>
        <v/>
      </c>
      <c r="C3605" s="8" t="str">
        <f>INDEX(中間シート!$A$1:$AZ$149,MATCH(A3605&amp;B3605,中間シート!$A$1:$A$149,0),MATCH(C$1,中間シート!$A$2:$AZ$2,0))</f>
        <v/>
      </c>
      <c r="D3605" s="8" t="str">
        <f>INDEX(中間シート!$A$1:$AZ$149,MATCH($A3605&amp;$B3605,中間シート!$A$1:$A$149,0),MATCH(D$1,中間シート!$A$2:$AZ$2,0))</f>
        <v/>
      </c>
      <c r="E3605" t="str">
        <f>IF(
A3605="","",
VLOOKUP(MOD(ROW(A3605)-2, 参照用!$J$12) + 1,参照用!$N$1:$P$50,2,0)
)</f>
        <v/>
      </c>
      <c r="F3605" t="str">
        <f xml:space="preserve">
IF(A3605="","",
VLOOKUP(MOD(ROW(A3605)-2, 参照用!$J$12) + 1,参照用!$N$1:$P$50,3,0)
)</f>
        <v/>
      </c>
      <c r="G3605" t="str">
        <f xml:space="preserve">
IF(A3605="","",
IFERROR(
INDEX(中間シート!$B:$CB,
MATCH(A3605&amp;B3605,中間シート!$A$1:$A$149,0),
MATCH(F3605,中間シート!$B$2:$CB$2,0)
),
"")
)</f>
        <v/>
      </c>
      <c r="H3605" t="str">
        <f t="shared" si="168"/>
        <v/>
      </c>
      <c r="I3605" t="str">
        <f t="shared" si="169"/>
        <v/>
      </c>
      <c r="J3605" t="str">
        <f xml:space="preserve">
_xlfn.SWITCH(E3605,
"良好サイン",H3605*VLOOKUP(F3605,参照用!$P$2:$Q$55,2,0),
"注意サイン",H3605*VLOOKUP(F3605,参照用!$P$2:$Q$55,2,0),
""
)</f>
        <v/>
      </c>
      <c r="K3605" s="20" t="str">
        <f t="shared" si="170"/>
        <v/>
      </c>
    </row>
    <row r="3606" spans="1:11" x14ac:dyDescent="0.2">
      <c r="A3606" s="8" t="str">
        <f>IF(INDEX(中間シート!B$1:B$149,QUOTIENT(ROW(A3606)-2, 参照用!$J$12) + 3,1)&gt;0,
INDEX(中間シート!B$1:B$149,QUOTIENT(ROW(A3606)-2, 参照用!$J$12) + 3,1),
"")</f>
        <v/>
      </c>
      <c r="B3606" s="8" t="str">
        <f>IF(INDEX(中間シート!D$1:D$149,QUOTIENT(ROW(B3606)-2, 参照用!$J$12) + 3,1)&gt;0,
INDEX(中間シート!D$1:D$149,QUOTIENT(ROW(B3606)-2, 参照用!$J$12) + 3,1),
"")</f>
        <v/>
      </c>
      <c r="C3606" s="8" t="str">
        <f>INDEX(中間シート!$A$1:$AZ$149,MATCH(A3606&amp;B3606,中間シート!$A$1:$A$149,0),MATCH(C$1,中間シート!$A$2:$AZ$2,0))</f>
        <v/>
      </c>
      <c r="D3606" s="8" t="str">
        <f>INDEX(中間シート!$A$1:$AZ$149,MATCH($A3606&amp;$B3606,中間シート!$A$1:$A$149,0),MATCH(D$1,中間シート!$A$2:$AZ$2,0))</f>
        <v/>
      </c>
      <c r="E3606" t="str">
        <f>IF(
A3606="","",
VLOOKUP(MOD(ROW(A3606)-2, 参照用!$J$12) + 1,参照用!$N$1:$P$50,2,0)
)</f>
        <v/>
      </c>
      <c r="F3606" t="str">
        <f xml:space="preserve">
IF(A3606="","",
VLOOKUP(MOD(ROW(A3606)-2, 参照用!$J$12) + 1,参照用!$N$1:$P$50,3,0)
)</f>
        <v/>
      </c>
      <c r="G3606" t="str">
        <f xml:space="preserve">
IF(A3606="","",
IFERROR(
INDEX(中間シート!$B:$CB,
MATCH(A3606&amp;B3606,中間シート!$A$1:$A$149,0),
MATCH(F3606,中間シート!$B$2:$CB$2,0)
),
"")
)</f>
        <v/>
      </c>
      <c r="H3606" t="str">
        <f t="shared" si="168"/>
        <v/>
      </c>
      <c r="I3606" t="str">
        <f t="shared" si="169"/>
        <v/>
      </c>
      <c r="J3606" t="str">
        <f xml:space="preserve">
_xlfn.SWITCH(E3606,
"良好サイン",H3606*VLOOKUP(F3606,参照用!$P$2:$Q$55,2,0),
"注意サイン",H3606*VLOOKUP(F3606,参照用!$P$2:$Q$55,2,0),
""
)</f>
        <v/>
      </c>
      <c r="K3606" s="20" t="str">
        <f t="shared" si="170"/>
        <v/>
      </c>
    </row>
    <row r="3607" spans="1:11" x14ac:dyDescent="0.2">
      <c r="A3607" s="8" t="str">
        <f>IF(INDEX(中間シート!B$1:B$149,QUOTIENT(ROW(A3607)-2, 参照用!$J$12) + 3,1)&gt;0,
INDEX(中間シート!B$1:B$149,QUOTIENT(ROW(A3607)-2, 参照用!$J$12) + 3,1),
"")</f>
        <v/>
      </c>
      <c r="B3607" s="8" t="str">
        <f>IF(INDEX(中間シート!D$1:D$149,QUOTIENT(ROW(B3607)-2, 参照用!$J$12) + 3,1)&gt;0,
INDEX(中間シート!D$1:D$149,QUOTIENT(ROW(B3607)-2, 参照用!$J$12) + 3,1),
"")</f>
        <v/>
      </c>
      <c r="C3607" s="8" t="str">
        <f>INDEX(中間シート!$A$1:$AZ$149,MATCH(A3607&amp;B3607,中間シート!$A$1:$A$149,0),MATCH(C$1,中間シート!$A$2:$AZ$2,0))</f>
        <v/>
      </c>
      <c r="D3607" s="8" t="str">
        <f>INDEX(中間シート!$A$1:$AZ$149,MATCH($A3607&amp;$B3607,中間シート!$A$1:$A$149,0),MATCH(D$1,中間シート!$A$2:$AZ$2,0))</f>
        <v/>
      </c>
      <c r="E3607" t="str">
        <f>IF(
A3607="","",
VLOOKUP(MOD(ROW(A3607)-2, 参照用!$J$12) + 1,参照用!$N$1:$P$50,2,0)
)</f>
        <v/>
      </c>
      <c r="F3607" t="str">
        <f xml:space="preserve">
IF(A3607="","",
VLOOKUP(MOD(ROW(A3607)-2, 参照用!$J$12) + 1,参照用!$N$1:$P$50,3,0)
)</f>
        <v/>
      </c>
      <c r="G3607" t="str">
        <f xml:space="preserve">
IF(A3607="","",
IFERROR(
INDEX(中間シート!$B:$CB,
MATCH(A3607&amp;B3607,中間シート!$A$1:$A$149,0),
MATCH(F3607,中間シート!$B$2:$CB$2,0)
),
"")
)</f>
        <v/>
      </c>
      <c r="H3607" t="str">
        <f t="shared" si="168"/>
        <v/>
      </c>
      <c r="I3607" t="str">
        <f t="shared" si="169"/>
        <v/>
      </c>
      <c r="J3607" t="str">
        <f xml:space="preserve">
_xlfn.SWITCH(E3607,
"良好サイン",H3607*VLOOKUP(F3607,参照用!$P$2:$Q$55,2,0),
"注意サイン",H3607*VLOOKUP(F3607,参照用!$P$2:$Q$55,2,0),
""
)</f>
        <v/>
      </c>
      <c r="K3607" s="20" t="str">
        <f t="shared" si="170"/>
        <v/>
      </c>
    </row>
    <row r="3608" spans="1:11" x14ac:dyDescent="0.2">
      <c r="A3608" s="8" t="str">
        <f>IF(INDEX(中間シート!B$1:B$149,QUOTIENT(ROW(A3608)-2, 参照用!$J$12) + 3,1)&gt;0,
INDEX(中間シート!B$1:B$149,QUOTIENT(ROW(A3608)-2, 参照用!$J$12) + 3,1),
"")</f>
        <v/>
      </c>
      <c r="B3608" s="8" t="str">
        <f>IF(INDEX(中間シート!D$1:D$149,QUOTIENT(ROW(B3608)-2, 参照用!$J$12) + 3,1)&gt;0,
INDEX(中間シート!D$1:D$149,QUOTIENT(ROW(B3608)-2, 参照用!$J$12) + 3,1),
"")</f>
        <v/>
      </c>
      <c r="C3608" s="8" t="str">
        <f>INDEX(中間シート!$A$1:$AZ$149,MATCH(A3608&amp;B3608,中間シート!$A$1:$A$149,0),MATCH(C$1,中間シート!$A$2:$AZ$2,0))</f>
        <v/>
      </c>
      <c r="D3608" s="8" t="str">
        <f>INDEX(中間シート!$A$1:$AZ$149,MATCH($A3608&amp;$B3608,中間シート!$A$1:$A$149,0),MATCH(D$1,中間シート!$A$2:$AZ$2,0))</f>
        <v/>
      </c>
      <c r="E3608" t="str">
        <f>IF(
A3608="","",
VLOOKUP(MOD(ROW(A3608)-2, 参照用!$J$12) + 1,参照用!$N$1:$P$50,2,0)
)</f>
        <v/>
      </c>
      <c r="F3608" t="str">
        <f xml:space="preserve">
IF(A3608="","",
VLOOKUP(MOD(ROW(A3608)-2, 参照用!$J$12) + 1,参照用!$N$1:$P$50,3,0)
)</f>
        <v/>
      </c>
      <c r="G3608" t="str">
        <f xml:space="preserve">
IF(A3608="","",
IFERROR(
INDEX(中間シート!$B:$CB,
MATCH(A3608&amp;B3608,中間シート!$A$1:$A$149,0),
MATCH(F3608,中間シート!$B$2:$CB$2,0)
),
"")
)</f>
        <v/>
      </c>
      <c r="H3608" t="str">
        <f t="shared" si="168"/>
        <v/>
      </c>
      <c r="I3608" t="str">
        <f t="shared" si="169"/>
        <v/>
      </c>
      <c r="J3608" t="str">
        <f xml:space="preserve">
_xlfn.SWITCH(E3608,
"良好サイン",H3608*VLOOKUP(F3608,参照用!$P$2:$Q$55,2,0),
"注意サイン",H3608*VLOOKUP(F3608,参照用!$P$2:$Q$55,2,0),
""
)</f>
        <v/>
      </c>
      <c r="K3608" s="20" t="str">
        <f t="shared" si="170"/>
        <v/>
      </c>
    </row>
    <row r="3609" spans="1:11" x14ac:dyDescent="0.2">
      <c r="A3609" s="8" t="str">
        <f>IF(INDEX(中間シート!B$1:B$149,QUOTIENT(ROW(A3609)-2, 参照用!$J$12) + 3,1)&gt;0,
INDEX(中間シート!B$1:B$149,QUOTIENT(ROW(A3609)-2, 参照用!$J$12) + 3,1),
"")</f>
        <v/>
      </c>
      <c r="B3609" s="8" t="str">
        <f>IF(INDEX(中間シート!D$1:D$149,QUOTIENT(ROW(B3609)-2, 参照用!$J$12) + 3,1)&gt;0,
INDEX(中間シート!D$1:D$149,QUOTIENT(ROW(B3609)-2, 参照用!$J$12) + 3,1),
"")</f>
        <v/>
      </c>
      <c r="C3609" s="8" t="str">
        <f>INDEX(中間シート!$A$1:$AZ$149,MATCH(A3609&amp;B3609,中間シート!$A$1:$A$149,0),MATCH(C$1,中間シート!$A$2:$AZ$2,0))</f>
        <v/>
      </c>
      <c r="D3609" s="8" t="str">
        <f>INDEX(中間シート!$A$1:$AZ$149,MATCH($A3609&amp;$B3609,中間シート!$A$1:$A$149,0),MATCH(D$1,中間シート!$A$2:$AZ$2,0))</f>
        <v/>
      </c>
      <c r="E3609" t="str">
        <f>IF(
A3609="","",
VLOOKUP(MOD(ROW(A3609)-2, 参照用!$J$12) + 1,参照用!$N$1:$P$50,2,0)
)</f>
        <v/>
      </c>
      <c r="F3609" t="str">
        <f xml:space="preserve">
IF(A3609="","",
VLOOKUP(MOD(ROW(A3609)-2, 参照用!$J$12) + 1,参照用!$N$1:$P$50,3,0)
)</f>
        <v/>
      </c>
      <c r="G3609" t="str">
        <f xml:space="preserve">
IF(A3609="","",
IFERROR(
INDEX(中間シート!$B:$CB,
MATCH(A3609&amp;B3609,中間シート!$A$1:$A$149,0),
MATCH(F3609,中間シート!$B$2:$CB$2,0)
),
"")
)</f>
        <v/>
      </c>
      <c r="H3609" t="str">
        <f t="shared" si="168"/>
        <v/>
      </c>
      <c r="I3609" t="str">
        <f t="shared" si="169"/>
        <v/>
      </c>
      <c r="J3609" t="str">
        <f xml:space="preserve">
_xlfn.SWITCH(E3609,
"良好サイン",H3609*VLOOKUP(F3609,参照用!$P$2:$Q$55,2,0),
"注意サイン",H3609*VLOOKUP(F3609,参照用!$P$2:$Q$55,2,0),
""
)</f>
        <v/>
      </c>
      <c r="K3609" s="20" t="str">
        <f t="shared" si="170"/>
        <v/>
      </c>
    </row>
    <row r="3610" spans="1:11" x14ac:dyDescent="0.2">
      <c r="A3610" s="8" t="str">
        <f>IF(INDEX(中間シート!B$1:B$149,QUOTIENT(ROW(A3610)-2, 参照用!$J$12) + 3,1)&gt;0,
INDEX(中間シート!B$1:B$149,QUOTIENT(ROW(A3610)-2, 参照用!$J$12) + 3,1),
"")</f>
        <v/>
      </c>
      <c r="B3610" s="8" t="str">
        <f>IF(INDEX(中間シート!D$1:D$149,QUOTIENT(ROW(B3610)-2, 参照用!$J$12) + 3,1)&gt;0,
INDEX(中間シート!D$1:D$149,QUOTIENT(ROW(B3610)-2, 参照用!$J$12) + 3,1),
"")</f>
        <v/>
      </c>
      <c r="C3610" s="8" t="str">
        <f>INDEX(中間シート!$A$1:$AZ$149,MATCH(A3610&amp;B3610,中間シート!$A$1:$A$149,0),MATCH(C$1,中間シート!$A$2:$AZ$2,0))</f>
        <v/>
      </c>
      <c r="D3610" s="8" t="str">
        <f>INDEX(中間シート!$A$1:$AZ$149,MATCH($A3610&amp;$B3610,中間シート!$A$1:$A$149,0),MATCH(D$1,中間シート!$A$2:$AZ$2,0))</f>
        <v/>
      </c>
      <c r="E3610" t="str">
        <f>IF(
A3610="","",
VLOOKUP(MOD(ROW(A3610)-2, 参照用!$J$12) + 1,参照用!$N$1:$P$50,2,0)
)</f>
        <v/>
      </c>
      <c r="F3610" t="str">
        <f xml:space="preserve">
IF(A3610="","",
VLOOKUP(MOD(ROW(A3610)-2, 参照用!$J$12) + 1,参照用!$N$1:$P$50,3,0)
)</f>
        <v/>
      </c>
      <c r="G3610" t="str">
        <f xml:space="preserve">
IF(A3610="","",
IFERROR(
INDEX(中間シート!$B:$CB,
MATCH(A3610&amp;B3610,中間シート!$A$1:$A$149,0),
MATCH(F3610,中間シート!$B$2:$CB$2,0)
),
"")
)</f>
        <v/>
      </c>
      <c r="H3610" t="str">
        <f t="shared" si="168"/>
        <v/>
      </c>
      <c r="I3610" t="str">
        <f t="shared" si="169"/>
        <v/>
      </c>
      <c r="J3610" t="str">
        <f xml:space="preserve">
_xlfn.SWITCH(E3610,
"良好サイン",H3610*VLOOKUP(F3610,参照用!$P$2:$Q$55,2,0),
"注意サイン",H3610*VLOOKUP(F3610,参照用!$P$2:$Q$55,2,0),
""
)</f>
        <v/>
      </c>
      <c r="K3610" s="20" t="str">
        <f t="shared" si="170"/>
        <v/>
      </c>
    </row>
    <row r="3611" spans="1:11" x14ac:dyDescent="0.2">
      <c r="A3611" s="8" t="str">
        <f>IF(INDEX(中間シート!B$1:B$149,QUOTIENT(ROW(A3611)-2, 参照用!$J$12) + 3,1)&gt;0,
INDEX(中間シート!B$1:B$149,QUOTIENT(ROW(A3611)-2, 参照用!$J$12) + 3,1),
"")</f>
        <v/>
      </c>
      <c r="B3611" s="8" t="str">
        <f>IF(INDEX(中間シート!D$1:D$149,QUOTIENT(ROW(B3611)-2, 参照用!$J$12) + 3,1)&gt;0,
INDEX(中間シート!D$1:D$149,QUOTIENT(ROW(B3611)-2, 参照用!$J$12) + 3,1),
"")</f>
        <v/>
      </c>
      <c r="C3611" s="8" t="str">
        <f>INDEX(中間シート!$A$1:$AZ$149,MATCH(A3611&amp;B3611,中間シート!$A$1:$A$149,0),MATCH(C$1,中間シート!$A$2:$AZ$2,0))</f>
        <v/>
      </c>
      <c r="D3611" s="8" t="str">
        <f>INDEX(中間シート!$A$1:$AZ$149,MATCH($A3611&amp;$B3611,中間シート!$A$1:$A$149,0),MATCH(D$1,中間シート!$A$2:$AZ$2,0))</f>
        <v/>
      </c>
      <c r="E3611" t="str">
        <f>IF(
A3611="","",
VLOOKUP(MOD(ROW(A3611)-2, 参照用!$J$12) + 1,参照用!$N$1:$P$50,2,0)
)</f>
        <v/>
      </c>
      <c r="F3611" t="str">
        <f xml:space="preserve">
IF(A3611="","",
VLOOKUP(MOD(ROW(A3611)-2, 参照用!$J$12) + 1,参照用!$N$1:$P$50,3,0)
)</f>
        <v/>
      </c>
      <c r="G3611" t="str">
        <f xml:space="preserve">
IF(A3611="","",
IFERROR(
INDEX(中間シート!$B:$CB,
MATCH(A3611&amp;B3611,中間シート!$A$1:$A$149,0),
MATCH(F3611,中間シート!$B$2:$CB$2,0)
),
"")
)</f>
        <v/>
      </c>
      <c r="H3611" t="str">
        <f t="shared" si="168"/>
        <v/>
      </c>
      <c r="I3611" t="str">
        <f t="shared" si="169"/>
        <v/>
      </c>
      <c r="J3611" t="str">
        <f xml:space="preserve">
_xlfn.SWITCH(E3611,
"良好サイン",H3611*VLOOKUP(F3611,参照用!$P$2:$Q$55,2,0),
"注意サイン",H3611*VLOOKUP(F3611,参照用!$P$2:$Q$55,2,0),
""
)</f>
        <v/>
      </c>
      <c r="K3611" s="20" t="str">
        <f t="shared" si="170"/>
        <v/>
      </c>
    </row>
    <row r="3612" spans="1:11" x14ac:dyDescent="0.2">
      <c r="A3612" s="8" t="str">
        <f>IF(INDEX(中間シート!B$1:B$149,QUOTIENT(ROW(A3612)-2, 参照用!$J$12) + 3,1)&gt;0,
INDEX(中間シート!B$1:B$149,QUOTIENT(ROW(A3612)-2, 参照用!$J$12) + 3,1),
"")</f>
        <v/>
      </c>
      <c r="B3612" s="8" t="str">
        <f>IF(INDEX(中間シート!D$1:D$149,QUOTIENT(ROW(B3612)-2, 参照用!$J$12) + 3,1)&gt;0,
INDEX(中間シート!D$1:D$149,QUOTIENT(ROW(B3612)-2, 参照用!$J$12) + 3,1),
"")</f>
        <v/>
      </c>
      <c r="C3612" s="8" t="str">
        <f>INDEX(中間シート!$A$1:$AZ$149,MATCH(A3612&amp;B3612,中間シート!$A$1:$A$149,0),MATCH(C$1,中間シート!$A$2:$AZ$2,0))</f>
        <v/>
      </c>
      <c r="D3612" s="8" t="str">
        <f>INDEX(中間シート!$A$1:$AZ$149,MATCH($A3612&amp;$B3612,中間シート!$A$1:$A$149,0),MATCH(D$1,中間シート!$A$2:$AZ$2,0))</f>
        <v/>
      </c>
      <c r="E3612" t="str">
        <f>IF(
A3612="","",
VLOOKUP(MOD(ROW(A3612)-2, 参照用!$J$12) + 1,参照用!$N$1:$P$50,2,0)
)</f>
        <v/>
      </c>
      <c r="F3612" t="str">
        <f xml:space="preserve">
IF(A3612="","",
VLOOKUP(MOD(ROW(A3612)-2, 参照用!$J$12) + 1,参照用!$N$1:$P$50,3,0)
)</f>
        <v/>
      </c>
      <c r="G3612" t="str">
        <f xml:space="preserve">
IF(A3612="","",
IFERROR(
INDEX(中間シート!$B:$CB,
MATCH(A3612&amp;B3612,中間シート!$A$1:$A$149,0),
MATCH(F3612,中間シート!$B$2:$CB$2,0)
),
"")
)</f>
        <v/>
      </c>
      <c r="H3612" t="str">
        <f t="shared" si="168"/>
        <v/>
      </c>
      <c r="I3612" t="str">
        <f t="shared" si="169"/>
        <v/>
      </c>
      <c r="J3612" t="str">
        <f xml:space="preserve">
_xlfn.SWITCH(E3612,
"良好サイン",H3612*VLOOKUP(F3612,参照用!$P$2:$Q$55,2,0),
"注意サイン",H3612*VLOOKUP(F3612,参照用!$P$2:$Q$55,2,0),
""
)</f>
        <v/>
      </c>
      <c r="K3612" s="20" t="str">
        <f t="shared" si="170"/>
        <v/>
      </c>
    </row>
    <row r="3613" spans="1:11" x14ac:dyDescent="0.2">
      <c r="A3613" s="8" t="str">
        <f>IF(INDEX(中間シート!B$1:B$149,QUOTIENT(ROW(A3613)-2, 参照用!$J$12) + 3,1)&gt;0,
INDEX(中間シート!B$1:B$149,QUOTIENT(ROW(A3613)-2, 参照用!$J$12) + 3,1),
"")</f>
        <v/>
      </c>
      <c r="B3613" s="8" t="str">
        <f>IF(INDEX(中間シート!D$1:D$149,QUOTIENT(ROW(B3613)-2, 参照用!$J$12) + 3,1)&gt;0,
INDEX(中間シート!D$1:D$149,QUOTIENT(ROW(B3613)-2, 参照用!$J$12) + 3,1),
"")</f>
        <v/>
      </c>
      <c r="C3613" s="8" t="str">
        <f>INDEX(中間シート!$A$1:$AZ$149,MATCH(A3613&amp;B3613,中間シート!$A$1:$A$149,0),MATCH(C$1,中間シート!$A$2:$AZ$2,0))</f>
        <v/>
      </c>
      <c r="D3613" s="8" t="str">
        <f>INDEX(中間シート!$A$1:$AZ$149,MATCH($A3613&amp;$B3613,中間シート!$A$1:$A$149,0),MATCH(D$1,中間シート!$A$2:$AZ$2,0))</f>
        <v/>
      </c>
      <c r="E3613" t="str">
        <f>IF(
A3613="","",
VLOOKUP(MOD(ROW(A3613)-2, 参照用!$J$12) + 1,参照用!$N$1:$P$50,2,0)
)</f>
        <v/>
      </c>
      <c r="F3613" t="str">
        <f xml:space="preserve">
IF(A3613="","",
VLOOKUP(MOD(ROW(A3613)-2, 参照用!$J$12) + 1,参照用!$N$1:$P$50,3,0)
)</f>
        <v/>
      </c>
      <c r="G3613" t="str">
        <f xml:space="preserve">
IF(A3613="","",
IFERROR(
INDEX(中間シート!$B:$CB,
MATCH(A3613&amp;B3613,中間シート!$A$1:$A$149,0),
MATCH(F3613,中間シート!$B$2:$CB$2,0)
),
"")
)</f>
        <v/>
      </c>
      <c r="H3613" t="str">
        <f t="shared" si="168"/>
        <v/>
      </c>
      <c r="I3613" t="str">
        <f t="shared" si="169"/>
        <v/>
      </c>
      <c r="J3613" t="str">
        <f xml:space="preserve">
_xlfn.SWITCH(E3613,
"良好サイン",H3613*VLOOKUP(F3613,参照用!$P$2:$Q$55,2,0),
"注意サイン",H3613*VLOOKUP(F3613,参照用!$P$2:$Q$55,2,0),
""
)</f>
        <v/>
      </c>
      <c r="K3613" s="20" t="str">
        <f t="shared" si="170"/>
        <v/>
      </c>
    </row>
    <row r="3614" spans="1:11" x14ac:dyDescent="0.2">
      <c r="A3614" s="8" t="str">
        <f>IF(INDEX(中間シート!B$1:B$149,QUOTIENT(ROW(A3614)-2, 参照用!$J$12) + 3,1)&gt;0,
INDEX(中間シート!B$1:B$149,QUOTIENT(ROW(A3614)-2, 参照用!$J$12) + 3,1),
"")</f>
        <v/>
      </c>
      <c r="B3614" s="8" t="str">
        <f>IF(INDEX(中間シート!D$1:D$149,QUOTIENT(ROW(B3614)-2, 参照用!$J$12) + 3,1)&gt;0,
INDEX(中間シート!D$1:D$149,QUOTIENT(ROW(B3614)-2, 参照用!$J$12) + 3,1),
"")</f>
        <v/>
      </c>
      <c r="C3614" s="8" t="str">
        <f>INDEX(中間シート!$A$1:$AZ$149,MATCH(A3614&amp;B3614,中間シート!$A$1:$A$149,0),MATCH(C$1,中間シート!$A$2:$AZ$2,0))</f>
        <v/>
      </c>
      <c r="D3614" s="8" t="str">
        <f>INDEX(中間シート!$A$1:$AZ$149,MATCH($A3614&amp;$B3614,中間シート!$A$1:$A$149,0),MATCH(D$1,中間シート!$A$2:$AZ$2,0))</f>
        <v/>
      </c>
      <c r="E3614" t="str">
        <f>IF(
A3614="","",
VLOOKUP(MOD(ROW(A3614)-2, 参照用!$J$12) + 1,参照用!$N$1:$P$50,2,0)
)</f>
        <v/>
      </c>
      <c r="F3614" t="str">
        <f xml:space="preserve">
IF(A3614="","",
VLOOKUP(MOD(ROW(A3614)-2, 参照用!$J$12) + 1,参照用!$N$1:$P$50,3,0)
)</f>
        <v/>
      </c>
      <c r="G3614" t="str">
        <f xml:space="preserve">
IF(A3614="","",
IFERROR(
INDEX(中間シート!$B:$CB,
MATCH(A3614&amp;B3614,中間シート!$A$1:$A$149,0),
MATCH(F3614,中間シート!$B$2:$CB$2,0)
),
"")
)</f>
        <v/>
      </c>
      <c r="H3614" t="str">
        <f t="shared" si="168"/>
        <v/>
      </c>
      <c r="I3614" t="str">
        <f t="shared" si="169"/>
        <v/>
      </c>
      <c r="J3614" t="str">
        <f xml:space="preserve">
_xlfn.SWITCH(E3614,
"良好サイン",H3614*VLOOKUP(F3614,参照用!$P$2:$Q$55,2,0),
"注意サイン",H3614*VLOOKUP(F3614,参照用!$P$2:$Q$55,2,0),
""
)</f>
        <v/>
      </c>
      <c r="K3614" s="20" t="str">
        <f t="shared" si="170"/>
        <v/>
      </c>
    </row>
    <row r="3615" spans="1:11" x14ac:dyDescent="0.2">
      <c r="A3615" s="8" t="str">
        <f>IF(INDEX(中間シート!B$1:B$149,QUOTIENT(ROW(A3615)-2, 参照用!$J$12) + 3,1)&gt;0,
INDEX(中間シート!B$1:B$149,QUOTIENT(ROW(A3615)-2, 参照用!$J$12) + 3,1),
"")</f>
        <v/>
      </c>
      <c r="B3615" s="8" t="str">
        <f>IF(INDEX(中間シート!D$1:D$149,QUOTIENT(ROW(B3615)-2, 参照用!$J$12) + 3,1)&gt;0,
INDEX(中間シート!D$1:D$149,QUOTIENT(ROW(B3615)-2, 参照用!$J$12) + 3,1),
"")</f>
        <v/>
      </c>
      <c r="C3615" s="8" t="str">
        <f>INDEX(中間シート!$A$1:$AZ$149,MATCH(A3615&amp;B3615,中間シート!$A$1:$A$149,0),MATCH(C$1,中間シート!$A$2:$AZ$2,0))</f>
        <v/>
      </c>
      <c r="D3615" s="8" t="str">
        <f>INDEX(中間シート!$A$1:$AZ$149,MATCH($A3615&amp;$B3615,中間シート!$A$1:$A$149,0),MATCH(D$1,中間シート!$A$2:$AZ$2,0))</f>
        <v/>
      </c>
      <c r="E3615" t="str">
        <f>IF(
A3615="","",
VLOOKUP(MOD(ROW(A3615)-2, 参照用!$J$12) + 1,参照用!$N$1:$P$50,2,0)
)</f>
        <v/>
      </c>
      <c r="F3615" t="str">
        <f xml:space="preserve">
IF(A3615="","",
VLOOKUP(MOD(ROW(A3615)-2, 参照用!$J$12) + 1,参照用!$N$1:$P$50,3,0)
)</f>
        <v/>
      </c>
      <c r="G3615" t="str">
        <f xml:space="preserve">
IF(A3615="","",
IFERROR(
INDEX(中間シート!$B:$CB,
MATCH(A3615&amp;B3615,中間シート!$A$1:$A$149,0),
MATCH(F3615,中間シート!$B$2:$CB$2,0)
),
"")
)</f>
        <v/>
      </c>
      <c r="H3615" t="str">
        <f t="shared" si="168"/>
        <v/>
      </c>
      <c r="I3615" t="str">
        <f t="shared" si="169"/>
        <v/>
      </c>
      <c r="J3615" t="str">
        <f xml:space="preserve">
_xlfn.SWITCH(E3615,
"良好サイン",H3615*VLOOKUP(F3615,参照用!$P$2:$Q$55,2,0),
"注意サイン",H3615*VLOOKUP(F3615,参照用!$P$2:$Q$55,2,0),
""
)</f>
        <v/>
      </c>
      <c r="K3615" s="20" t="str">
        <f t="shared" si="170"/>
        <v/>
      </c>
    </row>
    <row r="3616" spans="1:11" x14ac:dyDescent="0.2">
      <c r="A3616" s="8" t="str">
        <f>IF(INDEX(中間シート!B$1:B$149,QUOTIENT(ROW(A3616)-2, 参照用!$J$12) + 3,1)&gt;0,
INDEX(中間シート!B$1:B$149,QUOTIENT(ROW(A3616)-2, 参照用!$J$12) + 3,1),
"")</f>
        <v/>
      </c>
      <c r="B3616" s="8" t="str">
        <f>IF(INDEX(中間シート!D$1:D$149,QUOTIENT(ROW(B3616)-2, 参照用!$J$12) + 3,1)&gt;0,
INDEX(中間シート!D$1:D$149,QUOTIENT(ROW(B3616)-2, 参照用!$J$12) + 3,1),
"")</f>
        <v/>
      </c>
      <c r="C3616" s="8" t="str">
        <f>INDEX(中間シート!$A$1:$AZ$149,MATCH(A3616&amp;B3616,中間シート!$A$1:$A$149,0),MATCH(C$1,中間シート!$A$2:$AZ$2,0))</f>
        <v/>
      </c>
      <c r="D3616" s="8" t="str">
        <f>INDEX(中間シート!$A$1:$AZ$149,MATCH($A3616&amp;$B3616,中間シート!$A$1:$A$149,0),MATCH(D$1,中間シート!$A$2:$AZ$2,0))</f>
        <v/>
      </c>
      <c r="E3616" t="str">
        <f>IF(
A3616="","",
VLOOKUP(MOD(ROW(A3616)-2, 参照用!$J$12) + 1,参照用!$N$1:$P$50,2,0)
)</f>
        <v/>
      </c>
      <c r="F3616" t="str">
        <f xml:space="preserve">
IF(A3616="","",
VLOOKUP(MOD(ROW(A3616)-2, 参照用!$J$12) + 1,参照用!$N$1:$P$50,3,0)
)</f>
        <v/>
      </c>
      <c r="G3616" t="str">
        <f xml:space="preserve">
IF(A3616="","",
IFERROR(
INDEX(中間シート!$B:$CB,
MATCH(A3616&amp;B3616,中間シート!$A$1:$A$149,0),
MATCH(F3616,中間シート!$B$2:$CB$2,0)
),
"")
)</f>
        <v/>
      </c>
      <c r="H3616" t="str">
        <f t="shared" si="168"/>
        <v/>
      </c>
      <c r="I3616" t="str">
        <f t="shared" si="169"/>
        <v/>
      </c>
      <c r="J3616" t="str">
        <f xml:space="preserve">
_xlfn.SWITCH(E3616,
"良好サイン",H3616*VLOOKUP(F3616,参照用!$P$2:$Q$55,2,0),
"注意サイン",H3616*VLOOKUP(F3616,参照用!$P$2:$Q$55,2,0),
""
)</f>
        <v/>
      </c>
      <c r="K3616" s="20" t="str">
        <f t="shared" si="170"/>
        <v/>
      </c>
    </row>
    <row r="3617" spans="1:11" x14ac:dyDescent="0.2">
      <c r="A3617" s="8" t="str">
        <f>IF(INDEX(中間シート!B$1:B$149,QUOTIENT(ROW(A3617)-2, 参照用!$J$12) + 3,1)&gt;0,
INDEX(中間シート!B$1:B$149,QUOTIENT(ROW(A3617)-2, 参照用!$J$12) + 3,1),
"")</f>
        <v/>
      </c>
      <c r="B3617" s="8" t="str">
        <f>IF(INDEX(中間シート!D$1:D$149,QUOTIENT(ROW(B3617)-2, 参照用!$J$12) + 3,1)&gt;0,
INDEX(中間シート!D$1:D$149,QUOTIENT(ROW(B3617)-2, 参照用!$J$12) + 3,1),
"")</f>
        <v/>
      </c>
      <c r="C3617" s="8" t="str">
        <f>INDEX(中間シート!$A$1:$AZ$149,MATCH(A3617&amp;B3617,中間シート!$A$1:$A$149,0),MATCH(C$1,中間シート!$A$2:$AZ$2,0))</f>
        <v/>
      </c>
      <c r="D3617" s="8" t="str">
        <f>INDEX(中間シート!$A$1:$AZ$149,MATCH($A3617&amp;$B3617,中間シート!$A$1:$A$149,0),MATCH(D$1,中間シート!$A$2:$AZ$2,0))</f>
        <v/>
      </c>
      <c r="E3617" t="str">
        <f>IF(
A3617="","",
VLOOKUP(MOD(ROW(A3617)-2, 参照用!$J$12) + 1,参照用!$N$1:$P$50,2,0)
)</f>
        <v/>
      </c>
      <c r="F3617" t="str">
        <f xml:space="preserve">
IF(A3617="","",
VLOOKUP(MOD(ROW(A3617)-2, 参照用!$J$12) + 1,参照用!$N$1:$P$50,3,0)
)</f>
        <v/>
      </c>
      <c r="G3617" t="str">
        <f xml:space="preserve">
IF(A3617="","",
IFERROR(
INDEX(中間シート!$B:$CB,
MATCH(A3617&amp;B3617,中間シート!$A$1:$A$149,0),
MATCH(F3617,中間シート!$B$2:$CB$2,0)
),
"")
)</f>
        <v/>
      </c>
      <c r="H3617" t="str">
        <f t="shared" si="168"/>
        <v/>
      </c>
      <c r="I3617" t="str">
        <f t="shared" si="169"/>
        <v/>
      </c>
      <c r="J3617" t="str">
        <f xml:space="preserve">
_xlfn.SWITCH(E3617,
"良好サイン",H3617*VLOOKUP(F3617,参照用!$P$2:$Q$55,2,0),
"注意サイン",H3617*VLOOKUP(F3617,参照用!$P$2:$Q$55,2,0),
""
)</f>
        <v/>
      </c>
      <c r="K3617" s="20" t="str">
        <f t="shared" si="170"/>
        <v/>
      </c>
    </row>
    <row r="3618" spans="1:11" x14ac:dyDescent="0.2">
      <c r="A3618" s="8" t="str">
        <f>IF(INDEX(中間シート!B$1:B$149,QUOTIENT(ROW(A3618)-2, 参照用!$J$12) + 3,1)&gt;0,
INDEX(中間シート!B$1:B$149,QUOTIENT(ROW(A3618)-2, 参照用!$J$12) + 3,1),
"")</f>
        <v/>
      </c>
      <c r="B3618" s="8" t="str">
        <f>IF(INDEX(中間シート!D$1:D$149,QUOTIENT(ROW(B3618)-2, 参照用!$J$12) + 3,1)&gt;0,
INDEX(中間シート!D$1:D$149,QUOTIENT(ROW(B3618)-2, 参照用!$J$12) + 3,1),
"")</f>
        <v/>
      </c>
      <c r="C3618" s="8" t="str">
        <f>INDEX(中間シート!$A$1:$AZ$149,MATCH(A3618&amp;B3618,中間シート!$A$1:$A$149,0),MATCH(C$1,中間シート!$A$2:$AZ$2,0))</f>
        <v/>
      </c>
      <c r="D3618" s="8" t="str">
        <f>INDEX(中間シート!$A$1:$AZ$149,MATCH($A3618&amp;$B3618,中間シート!$A$1:$A$149,0),MATCH(D$1,中間シート!$A$2:$AZ$2,0))</f>
        <v/>
      </c>
      <c r="E3618" t="str">
        <f>IF(
A3618="","",
VLOOKUP(MOD(ROW(A3618)-2, 参照用!$J$12) + 1,参照用!$N$1:$P$50,2,0)
)</f>
        <v/>
      </c>
      <c r="F3618" t="str">
        <f xml:space="preserve">
IF(A3618="","",
VLOOKUP(MOD(ROW(A3618)-2, 参照用!$J$12) + 1,参照用!$N$1:$P$50,3,0)
)</f>
        <v/>
      </c>
      <c r="G3618" t="str">
        <f xml:space="preserve">
IF(A3618="","",
IFERROR(
INDEX(中間シート!$B:$CB,
MATCH(A3618&amp;B3618,中間シート!$A$1:$A$149,0),
MATCH(F3618,中間シート!$B$2:$CB$2,0)
),
"")
)</f>
        <v/>
      </c>
      <c r="H3618" t="str">
        <f t="shared" si="168"/>
        <v/>
      </c>
      <c r="I3618" t="str">
        <f t="shared" si="169"/>
        <v/>
      </c>
      <c r="J3618" t="str">
        <f xml:space="preserve">
_xlfn.SWITCH(E3618,
"良好サイン",H3618*VLOOKUP(F3618,参照用!$P$2:$Q$55,2,0),
"注意サイン",H3618*VLOOKUP(F3618,参照用!$P$2:$Q$55,2,0),
""
)</f>
        <v/>
      </c>
      <c r="K3618" s="20" t="str">
        <f t="shared" si="170"/>
        <v/>
      </c>
    </row>
    <row r="3619" spans="1:11" x14ac:dyDescent="0.2">
      <c r="A3619" s="8" t="str">
        <f>IF(INDEX(中間シート!B$1:B$149,QUOTIENT(ROW(A3619)-2, 参照用!$J$12) + 3,1)&gt;0,
INDEX(中間シート!B$1:B$149,QUOTIENT(ROW(A3619)-2, 参照用!$J$12) + 3,1),
"")</f>
        <v/>
      </c>
      <c r="B3619" s="8" t="str">
        <f>IF(INDEX(中間シート!D$1:D$149,QUOTIENT(ROW(B3619)-2, 参照用!$J$12) + 3,1)&gt;0,
INDEX(中間シート!D$1:D$149,QUOTIENT(ROW(B3619)-2, 参照用!$J$12) + 3,1),
"")</f>
        <v/>
      </c>
      <c r="C3619" s="8" t="str">
        <f>INDEX(中間シート!$A$1:$AZ$149,MATCH(A3619&amp;B3619,中間シート!$A$1:$A$149,0),MATCH(C$1,中間シート!$A$2:$AZ$2,0))</f>
        <v/>
      </c>
      <c r="D3619" s="8" t="str">
        <f>INDEX(中間シート!$A$1:$AZ$149,MATCH($A3619&amp;$B3619,中間シート!$A$1:$A$149,0),MATCH(D$1,中間シート!$A$2:$AZ$2,0))</f>
        <v/>
      </c>
      <c r="E3619" t="str">
        <f>IF(
A3619="","",
VLOOKUP(MOD(ROW(A3619)-2, 参照用!$J$12) + 1,参照用!$N$1:$P$50,2,0)
)</f>
        <v/>
      </c>
      <c r="F3619" t="str">
        <f xml:space="preserve">
IF(A3619="","",
VLOOKUP(MOD(ROW(A3619)-2, 参照用!$J$12) + 1,参照用!$N$1:$P$50,3,0)
)</f>
        <v/>
      </c>
      <c r="G3619" t="str">
        <f xml:space="preserve">
IF(A3619="","",
IFERROR(
INDEX(中間シート!$B:$CB,
MATCH(A3619&amp;B3619,中間シート!$A$1:$A$149,0),
MATCH(F3619,中間シート!$B$2:$CB$2,0)
),
"")
)</f>
        <v/>
      </c>
      <c r="H3619" t="str">
        <f t="shared" si="168"/>
        <v/>
      </c>
      <c r="I3619" t="str">
        <f t="shared" si="169"/>
        <v/>
      </c>
      <c r="J3619" t="str">
        <f xml:space="preserve">
_xlfn.SWITCH(E3619,
"良好サイン",H3619*VLOOKUP(F3619,参照用!$P$2:$Q$55,2,0),
"注意サイン",H3619*VLOOKUP(F3619,参照用!$P$2:$Q$55,2,0),
""
)</f>
        <v/>
      </c>
      <c r="K3619" s="20" t="str">
        <f t="shared" si="170"/>
        <v/>
      </c>
    </row>
    <row r="3620" spans="1:11" x14ac:dyDescent="0.2">
      <c r="A3620" s="8" t="str">
        <f>IF(INDEX(中間シート!B$1:B$149,QUOTIENT(ROW(A3620)-2, 参照用!$J$12) + 3,1)&gt;0,
INDEX(中間シート!B$1:B$149,QUOTIENT(ROW(A3620)-2, 参照用!$J$12) + 3,1),
"")</f>
        <v/>
      </c>
      <c r="B3620" s="8" t="str">
        <f>IF(INDEX(中間シート!D$1:D$149,QUOTIENT(ROW(B3620)-2, 参照用!$J$12) + 3,1)&gt;0,
INDEX(中間シート!D$1:D$149,QUOTIENT(ROW(B3620)-2, 参照用!$J$12) + 3,1),
"")</f>
        <v/>
      </c>
      <c r="C3620" s="8" t="str">
        <f>INDEX(中間シート!$A$1:$AZ$149,MATCH(A3620&amp;B3620,中間シート!$A$1:$A$149,0),MATCH(C$1,中間シート!$A$2:$AZ$2,0))</f>
        <v/>
      </c>
      <c r="D3620" s="8" t="str">
        <f>INDEX(中間シート!$A$1:$AZ$149,MATCH($A3620&amp;$B3620,中間シート!$A$1:$A$149,0),MATCH(D$1,中間シート!$A$2:$AZ$2,0))</f>
        <v/>
      </c>
      <c r="E3620" t="str">
        <f>IF(
A3620="","",
VLOOKUP(MOD(ROW(A3620)-2, 参照用!$J$12) + 1,参照用!$N$1:$P$50,2,0)
)</f>
        <v/>
      </c>
      <c r="F3620" t="str">
        <f xml:space="preserve">
IF(A3620="","",
VLOOKUP(MOD(ROW(A3620)-2, 参照用!$J$12) + 1,参照用!$N$1:$P$50,3,0)
)</f>
        <v/>
      </c>
      <c r="G3620" t="str">
        <f xml:space="preserve">
IF(A3620="","",
IFERROR(
INDEX(中間シート!$B:$CB,
MATCH(A3620&amp;B3620,中間シート!$A$1:$A$149,0),
MATCH(F3620,中間シート!$B$2:$CB$2,0)
),
"")
)</f>
        <v/>
      </c>
      <c r="H3620" t="str">
        <f t="shared" si="168"/>
        <v/>
      </c>
      <c r="I3620" t="str">
        <f t="shared" si="169"/>
        <v/>
      </c>
      <c r="J3620" t="str">
        <f xml:space="preserve">
_xlfn.SWITCH(E3620,
"良好サイン",H3620*VLOOKUP(F3620,参照用!$P$2:$Q$55,2,0),
"注意サイン",H3620*VLOOKUP(F3620,参照用!$P$2:$Q$55,2,0),
""
)</f>
        <v/>
      </c>
      <c r="K3620" s="20" t="str">
        <f t="shared" si="170"/>
        <v/>
      </c>
    </row>
    <row r="3621" spans="1:11" x14ac:dyDescent="0.2">
      <c r="A3621" s="8" t="str">
        <f>IF(INDEX(中間シート!B$1:B$149,QUOTIENT(ROW(A3621)-2, 参照用!$J$12) + 3,1)&gt;0,
INDEX(中間シート!B$1:B$149,QUOTIENT(ROW(A3621)-2, 参照用!$J$12) + 3,1),
"")</f>
        <v/>
      </c>
      <c r="B3621" s="8" t="str">
        <f>IF(INDEX(中間シート!D$1:D$149,QUOTIENT(ROW(B3621)-2, 参照用!$J$12) + 3,1)&gt;0,
INDEX(中間シート!D$1:D$149,QUOTIENT(ROW(B3621)-2, 参照用!$J$12) + 3,1),
"")</f>
        <v/>
      </c>
      <c r="C3621" s="8" t="str">
        <f>INDEX(中間シート!$A$1:$AZ$149,MATCH(A3621&amp;B3621,中間シート!$A$1:$A$149,0),MATCH(C$1,中間シート!$A$2:$AZ$2,0))</f>
        <v/>
      </c>
      <c r="D3621" s="8" t="str">
        <f>INDEX(中間シート!$A$1:$AZ$149,MATCH($A3621&amp;$B3621,中間シート!$A$1:$A$149,0),MATCH(D$1,中間シート!$A$2:$AZ$2,0))</f>
        <v/>
      </c>
      <c r="E3621" t="str">
        <f>IF(
A3621="","",
VLOOKUP(MOD(ROW(A3621)-2, 参照用!$J$12) + 1,参照用!$N$1:$P$50,2,0)
)</f>
        <v/>
      </c>
      <c r="F3621" t="str">
        <f xml:space="preserve">
IF(A3621="","",
VLOOKUP(MOD(ROW(A3621)-2, 参照用!$J$12) + 1,参照用!$N$1:$P$50,3,0)
)</f>
        <v/>
      </c>
      <c r="G3621" t="str">
        <f xml:space="preserve">
IF(A3621="","",
IFERROR(
INDEX(中間シート!$B:$CB,
MATCH(A3621&amp;B3621,中間シート!$A$1:$A$149,0),
MATCH(F3621,中間シート!$B$2:$CB$2,0)
),
"")
)</f>
        <v/>
      </c>
      <c r="H3621" t="str">
        <f t="shared" si="168"/>
        <v/>
      </c>
      <c r="I3621" t="str">
        <f t="shared" si="169"/>
        <v/>
      </c>
      <c r="J3621" t="str">
        <f xml:space="preserve">
_xlfn.SWITCH(E3621,
"良好サイン",H3621*VLOOKUP(F3621,参照用!$P$2:$Q$55,2,0),
"注意サイン",H3621*VLOOKUP(F3621,参照用!$P$2:$Q$55,2,0),
""
)</f>
        <v/>
      </c>
      <c r="K3621" s="20" t="str">
        <f t="shared" si="170"/>
        <v/>
      </c>
    </row>
    <row r="3622" spans="1:11" x14ac:dyDescent="0.2">
      <c r="A3622" s="8" t="str">
        <f>IF(INDEX(中間シート!B$1:B$149,QUOTIENT(ROW(A3622)-2, 参照用!$J$12) + 3,1)&gt;0,
INDEX(中間シート!B$1:B$149,QUOTIENT(ROW(A3622)-2, 参照用!$J$12) + 3,1),
"")</f>
        <v/>
      </c>
      <c r="B3622" s="8" t="str">
        <f>IF(INDEX(中間シート!D$1:D$149,QUOTIENT(ROW(B3622)-2, 参照用!$J$12) + 3,1)&gt;0,
INDEX(中間シート!D$1:D$149,QUOTIENT(ROW(B3622)-2, 参照用!$J$12) + 3,1),
"")</f>
        <v/>
      </c>
      <c r="C3622" s="8" t="str">
        <f>INDEX(中間シート!$A$1:$AZ$149,MATCH(A3622&amp;B3622,中間シート!$A$1:$A$149,0),MATCH(C$1,中間シート!$A$2:$AZ$2,0))</f>
        <v/>
      </c>
      <c r="D3622" s="8" t="str">
        <f>INDEX(中間シート!$A$1:$AZ$149,MATCH($A3622&amp;$B3622,中間シート!$A$1:$A$149,0),MATCH(D$1,中間シート!$A$2:$AZ$2,0))</f>
        <v/>
      </c>
      <c r="E3622" t="str">
        <f>IF(
A3622="","",
VLOOKUP(MOD(ROW(A3622)-2, 参照用!$J$12) + 1,参照用!$N$1:$P$50,2,0)
)</f>
        <v/>
      </c>
      <c r="F3622" t="str">
        <f xml:space="preserve">
IF(A3622="","",
VLOOKUP(MOD(ROW(A3622)-2, 参照用!$J$12) + 1,参照用!$N$1:$P$50,3,0)
)</f>
        <v/>
      </c>
      <c r="G3622" t="str">
        <f xml:space="preserve">
IF(A3622="","",
IFERROR(
INDEX(中間シート!$B:$CB,
MATCH(A3622&amp;B3622,中間シート!$A$1:$A$149,0),
MATCH(F3622,中間シート!$B$2:$CB$2,0)
),
"")
)</f>
        <v/>
      </c>
      <c r="H3622" t="str">
        <f t="shared" si="168"/>
        <v/>
      </c>
      <c r="I3622" t="str">
        <f t="shared" si="169"/>
        <v/>
      </c>
      <c r="J3622" t="str">
        <f xml:space="preserve">
_xlfn.SWITCH(E3622,
"良好サイン",H3622*VLOOKUP(F3622,参照用!$P$2:$Q$55,2,0),
"注意サイン",H3622*VLOOKUP(F3622,参照用!$P$2:$Q$55,2,0),
""
)</f>
        <v/>
      </c>
      <c r="K3622" s="20" t="str">
        <f t="shared" si="170"/>
        <v/>
      </c>
    </row>
    <row r="3623" spans="1:11" x14ac:dyDescent="0.2">
      <c r="A3623" s="8" t="str">
        <f>IF(INDEX(中間シート!B$1:B$149,QUOTIENT(ROW(A3623)-2, 参照用!$J$12) + 3,1)&gt;0,
INDEX(中間シート!B$1:B$149,QUOTIENT(ROW(A3623)-2, 参照用!$J$12) + 3,1),
"")</f>
        <v/>
      </c>
      <c r="B3623" s="8" t="str">
        <f>IF(INDEX(中間シート!D$1:D$149,QUOTIENT(ROW(B3623)-2, 参照用!$J$12) + 3,1)&gt;0,
INDEX(中間シート!D$1:D$149,QUOTIENT(ROW(B3623)-2, 参照用!$J$12) + 3,1),
"")</f>
        <v/>
      </c>
      <c r="C3623" s="8" t="str">
        <f>INDEX(中間シート!$A$1:$AZ$149,MATCH(A3623&amp;B3623,中間シート!$A$1:$A$149,0),MATCH(C$1,中間シート!$A$2:$AZ$2,0))</f>
        <v/>
      </c>
      <c r="D3623" s="8" t="str">
        <f>INDEX(中間シート!$A$1:$AZ$149,MATCH($A3623&amp;$B3623,中間シート!$A$1:$A$149,0),MATCH(D$1,中間シート!$A$2:$AZ$2,0))</f>
        <v/>
      </c>
      <c r="E3623" t="str">
        <f>IF(
A3623="","",
VLOOKUP(MOD(ROW(A3623)-2, 参照用!$J$12) + 1,参照用!$N$1:$P$50,2,0)
)</f>
        <v/>
      </c>
      <c r="F3623" t="str">
        <f xml:space="preserve">
IF(A3623="","",
VLOOKUP(MOD(ROW(A3623)-2, 参照用!$J$12) + 1,参照用!$N$1:$P$50,3,0)
)</f>
        <v/>
      </c>
      <c r="G3623" t="str">
        <f xml:space="preserve">
IF(A3623="","",
IFERROR(
INDEX(中間シート!$B:$CB,
MATCH(A3623&amp;B3623,中間シート!$A$1:$A$149,0),
MATCH(F3623,中間シート!$B$2:$CB$2,0)
),
"")
)</f>
        <v/>
      </c>
      <c r="H3623" t="str">
        <f t="shared" si="168"/>
        <v/>
      </c>
      <c r="I3623" t="str">
        <f t="shared" si="169"/>
        <v/>
      </c>
      <c r="J3623" t="str">
        <f xml:space="preserve">
_xlfn.SWITCH(E3623,
"良好サイン",H3623*VLOOKUP(F3623,参照用!$P$2:$Q$55,2,0),
"注意サイン",H3623*VLOOKUP(F3623,参照用!$P$2:$Q$55,2,0),
""
)</f>
        <v/>
      </c>
      <c r="K3623" s="20" t="str">
        <f t="shared" si="170"/>
        <v/>
      </c>
    </row>
    <row r="3624" spans="1:11" x14ac:dyDescent="0.2">
      <c r="A3624" s="8" t="str">
        <f>IF(INDEX(中間シート!B$1:B$149,QUOTIENT(ROW(A3624)-2, 参照用!$J$12) + 3,1)&gt;0,
INDEX(中間シート!B$1:B$149,QUOTIENT(ROW(A3624)-2, 参照用!$J$12) + 3,1),
"")</f>
        <v/>
      </c>
      <c r="B3624" s="8" t="str">
        <f>IF(INDEX(中間シート!D$1:D$149,QUOTIENT(ROW(B3624)-2, 参照用!$J$12) + 3,1)&gt;0,
INDEX(中間シート!D$1:D$149,QUOTIENT(ROW(B3624)-2, 参照用!$J$12) + 3,1),
"")</f>
        <v/>
      </c>
      <c r="C3624" s="8" t="str">
        <f>INDEX(中間シート!$A$1:$AZ$149,MATCH(A3624&amp;B3624,中間シート!$A$1:$A$149,0),MATCH(C$1,中間シート!$A$2:$AZ$2,0))</f>
        <v/>
      </c>
      <c r="D3624" s="8" t="str">
        <f>INDEX(中間シート!$A$1:$AZ$149,MATCH($A3624&amp;$B3624,中間シート!$A$1:$A$149,0),MATCH(D$1,中間シート!$A$2:$AZ$2,0))</f>
        <v/>
      </c>
      <c r="E3624" t="str">
        <f>IF(
A3624="","",
VLOOKUP(MOD(ROW(A3624)-2, 参照用!$J$12) + 1,参照用!$N$1:$P$50,2,0)
)</f>
        <v/>
      </c>
      <c r="F3624" t="str">
        <f xml:space="preserve">
IF(A3624="","",
VLOOKUP(MOD(ROW(A3624)-2, 参照用!$J$12) + 1,参照用!$N$1:$P$50,3,0)
)</f>
        <v/>
      </c>
      <c r="G3624" t="str">
        <f xml:space="preserve">
IF(A3624="","",
IFERROR(
INDEX(中間シート!$B:$CB,
MATCH(A3624&amp;B3624,中間シート!$A$1:$A$149,0),
MATCH(F3624,中間シート!$B$2:$CB$2,0)
),
"")
)</f>
        <v/>
      </c>
      <c r="H3624" t="str">
        <f t="shared" si="168"/>
        <v/>
      </c>
      <c r="I3624" t="str">
        <f t="shared" si="169"/>
        <v/>
      </c>
      <c r="J3624" t="str">
        <f xml:space="preserve">
_xlfn.SWITCH(E3624,
"良好サイン",H3624*VLOOKUP(F3624,参照用!$P$2:$Q$55,2,0),
"注意サイン",H3624*VLOOKUP(F3624,参照用!$P$2:$Q$55,2,0),
""
)</f>
        <v/>
      </c>
      <c r="K3624" s="20" t="str">
        <f t="shared" si="170"/>
        <v/>
      </c>
    </row>
    <row r="3625" spans="1:11" x14ac:dyDescent="0.2">
      <c r="A3625" s="8" t="str">
        <f>IF(INDEX(中間シート!B$1:B$149,QUOTIENT(ROW(A3625)-2, 参照用!$J$12) + 3,1)&gt;0,
INDEX(中間シート!B$1:B$149,QUOTIENT(ROW(A3625)-2, 参照用!$J$12) + 3,1),
"")</f>
        <v/>
      </c>
      <c r="B3625" s="8" t="str">
        <f>IF(INDEX(中間シート!D$1:D$149,QUOTIENT(ROW(B3625)-2, 参照用!$J$12) + 3,1)&gt;0,
INDEX(中間シート!D$1:D$149,QUOTIENT(ROW(B3625)-2, 参照用!$J$12) + 3,1),
"")</f>
        <v/>
      </c>
      <c r="C3625" s="8" t="str">
        <f>INDEX(中間シート!$A$1:$AZ$149,MATCH(A3625&amp;B3625,中間シート!$A$1:$A$149,0),MATCH(C$1,中間シート!$A$2:$AZ$2,0))</f>
        <v/>
      </c>
      <c r="D3625" s="8" t="str">
        <f>INDEX(中間シート!$A$1:$AZ$149,MATCH($A3625&amp;$B3625,中間シート!$A$1:$A$149,0),MATCH(D$1,中間シート!$A$2:$AZ$2,0))</f>
        <v/>
      </c>
      <c r="E3625" t="str">
        <f>IF(
A3625="","",
VLOOKUP(MOD(ROW(A3625)-2, 参照用!$J$12) + 1,参照用!$N$1:$P$50,2,0)
)</f>
        <v/>
      </c>
      <c r="F3625" t="str">
        <f xml:space="preserve">
IF(A3625="","",
VLOOKUP(MOD(ROW(A3625)-2, 参照用!$J$12) + 1,参照用!$N$1:$P$50,3,0)
)</f>
        <v/>
      </c>
      <c r="G3625" t="str">
        <f xml:space="preserve">
IF(A3625="","",
IFERROR(
INDEX(中間シート!$B:$CB,
MATCH(A3625&amp;B3625,中間シート!$A$1:$A$149,0),
MATCH(F3625,中間シート!$B$2:$CB$2,0)
),
"")
)</f>
        <v/>
      </c>
      <c r="H3625" t="str">
        <f t="shared" si="168"/>
        <v/>
      </c>
      <c r="I3625" t="str">
        <f t="shared" si="169"/>
        <v/>
      </c>
      <c r="J3625" t="str">
        <f xml:space="preserve">
_xlfn.SWITCH(E3625,
"良好サイン",H3625*VLOOKUP(F3625,参照用!$P$2:$Q$55,2,0),
"注意サイン",H3625*VLOOKUP(F3625,参照用!$P$2:$Q$55,2,0),
""
)</f>
        <v/>
      </c>
      <c r="K3625" s="20" t="str">
        <f t="shared" si="170"/>
        <v/>
      </c>
    </row>
    <row r="3626" spans="1:11" x14ac:dyDescent="0.2">
      <c r="A3626" s="8" t="str">
        <f>IF(INDEX(中間シート!B$1:B$149,QUOTIENT(ROW(A3626)-2, 参照用!$J$12) + 3,1)&gt;0,
INDEX(中間シート!B$1:B$149,QUOTIENT(ROW(A3626)-2, 参照用!$J$12) + 3,1),
"")</f>
        <v/>
      </c>
      <c r="B3626" s="8" t="str">
        <f>IF(INDEX(中間シート!D$1:D$149,QUOTIENT(ROW(B3626)-2, 参照用!$J$12) + 3,1)&gt;0,
INDEX(中間シート!D$1:D$149,QUOTIENT(ROW(B3626)-2, 参照用!$J$12) + 3,1),
"")</f>
        <v/>
      </c>
      <c r="C3626" s="8" t="str">
        <f>INDEX(中間シート!$A$1:$AZ$149,MATCH(A3626&amp;B3626,中間シート!$A$1:$A$149,0),MATCH(C$1,中間シート!$A$2:$AZ$2,0))</f>
        <v/>
      </c>
      <c r="D3626" s="8" t="str">
        <f>INDEX(中間シート!$A$1:$AZ$149,MATCH($A3626&amp;$B3626,中間シート!$A$1:$A$149,0),MATCH(D$1,中間シート!$A$2:$AZ$2,0))</f>
        <v/>
      </c>
      <c r="E3626" t="str">
        <f>IF(
A3626="","",
VLOOKUP(MOD(ROW(A3626)-2, 参照用!$J$12) + 1,参照用!$N$1:$P$50,2,0)
)</f>
        <v/>
      </c>
      <c r="F3626" t="str">
        <f xml:space="preserve">
IF(A3626="","",
VLOOKUP(MOD(ROW(A3626)-2, 参照用!$J$12) + 1,参照用!$N$1:$P$50,3,0)
)</f>
        <v/>
      </c>
      <c r="G3626" t="str">
        <f xml:space="preserve">
IF(A3626="","",
IFERROR(
INDEX(中間シート!$B:$CB,
MATCH(A3626&amp;B3626,中間シート!$A$1:$A$149,0),
MATCH(F3626,中間シート!$B$2:$CB$2,0)
),
"")
)</f>
        <v/>
      </c>
      <c r="H3626" t="str">
        <f t="shared" si="168"/>
        <v/>
      </c>
      <c r="I3626" t="str">
        <f t="shared" si="169"/>
        <v/>
      </c>
      <c r="J3626" t="str">
        <f xml:space="preserve">
_xlfn.SWITCH(E3626,
"良好サイン",H3626*VLOOKUP(F3626,参照用!$P$2:$Q$55,2,0),
"注意サイン",H3626*VLOOKUP(F3626,参照用!$P$2:$Q$55,2,0),
""
)</f>
        <v/>
      </c>
      <c r="K3626" s="20" t="str">
        <f t="shared" si="170"/>
        <v/>
      </c>
    </row>
    <row r="3627" spans="1:11" x14ac:dyDescent="0.2">
      <c r="A3627" s="8" t="str">
        <f>IF(INDEX(中間シート!B$1:B$149,QUOTIENT(ROW(A3627)-2, 参照用!$J$12) + 3,1)&gt;0,
INDEX(中間シート!B$1:B$149,QUOTIENT(ROW(A3627)-2, 参照用!$J$12) + 3,1),
"")</f>
        <v/>
      </c>
      <c r="B3627" s="8" t="str">
        <f>IF(INDEX(中間シート!D$1:D$149,QUOTIENT(ROW(B3627)-2, 参照用!$J$12) + 3,1)&gt;0,
INDEX(中間シート!D$1:D$149,QUOTIENT(ROW(B3627)-2, 参照用!$J$12) + 3,1),
"")</f>
        <v/>
      </c>
      <c r="C3627" s="8" t="str">
        <f>INDEX(中間シート!$A$1:$AZ$149,MATCH(A3627&amp;B3627,中間シート!$A$1:$A$149,0),MATCH(C$1,中間シート!$A$2:$AZ$2,0))</f>
        <v/>
      </c>
      <c r="D3627" s="8" t="str">
        <f>INDEX(中間シート!$A$1:$AZ$149,MATCH($A3627&amp;$B3627,中間シート!$A$1:$A$149,0),MATCH(D$1,中間シート!$A$2:$AZ$2,0))</f>
        <v/>
      </c>
      <c r="E3627" t="str">
        <f>IF(
A3627="","",
VLOOKUP(MOD(ROW(A3627)-2, 参照用!$J$12) + 1,参照用!$N$1:$P$50,2,0)
)</f>
        <v/>
      </c>
      <c r="F3627" t="str">
        <f xml:space="preserve">
IF(A3627="","",
VLOOKUP(MOD(ROW(A3627)-2, 参照用!$J$12) + 1,参照用!$N$1:$P$50,3,0)
)</f>
        <v/>
      </c>
      <c r="G3627" t="str">
        <f xml:space="preserve">
IF(A3627="","",
IFERROR(
INDEX(中間シート!$B:$CB,
MATCH(A3627&amp;B3627,中間シート!$A$1:$A$149,0),
MATCH(F3627,中間シート!$B$2:$CB$2,0)
),
"")
)</f>
        <v/>
      </c>
      <c r="H3627" t="str">
        <f t="shared" si="168"/>
        <v/>
      </c>
      <c r="I3627" t="str">
        <f t="shared" si="169"/>
        <v/>
      </c>
      <c r="J3627" t="str">
        <f xml:space="preserve">
_xlfn.SWITCH(E3627,
"良好サイン",H3627*VLOOKUP(F3627,参照用!$P$2:$Q$55,2,0),
"注意サイン",H3627*VLOOKUP(F3627,参照用!$P$2:$Q$55,2,0),
""
)</f>
        <v/>
      </c>
      <c r="K3627" s="20" t="str">
        <f t="shared" si="170"/>
        <v/>
      </c>
    </row>
    <row r="3628" spans="1:11" x14ac:dyDescent="0.2">
      <c r="A3628" s="8" t="str">
        <f>IF(INDEX(中間シート!B$1:B$149,QUOTIENT(ROW(A3628)-2, 参照用!$J$12) + 3,1)&gt;0,
INDEX(中間シート!B$1:B$149,QUOTIENT(ROW(A3628)-2, 参照用!$J$12) + 3,1),
"")</f>
        <v/>
      </c>
      <c r="B3628" s="8" t="str">
        <f>IF(INDEX(中間シート!D$1:D$149,QUOTIENT(ROW(B3628)-2, 参照用!$J$12) + 3,1)&gt;0,
INDEX(中間シート!D$1:D$149,QUOTIENT(ROW(B3628)-2, 参照用!$J$12) + 3,1),
"")</f>
        <v/>
      </c>
      <c r="C3628" s="8" t="str">
        <f>INDEX(中間シート!$A$1:$AZ$149,MATCH(A3628&amp;B3628,中間シート!$A$1:$A$149,0),MATCH(C$1,中間シート!$A$2:$AZ$2,0))</f>
        <v/>
      </c>
      <c r="D3628" s="8" t="str">
        <f>INDEX(中間シート!$A$1:$AZ$149,MATCH($A3628&amp;$B3628,中間シート!$A$1:$A$149,0),MATCH(D$1,中間シート!$A$2:$AZ$2,0))</f>
        <v/>
      </c>
      <c r="E3628" t="str">
        <f>IF(
A3628="","",
VLOOKUP(MOD(ROW(A3628)-2, 参照用!$J$12) + 1,参照用!$N$1:$P$50,2,0)
)</f>
        <v/>
      </c>
      <c r="F3628" t="str">
        <f xml:space="preserve">
IF(A3628="","",
VLOOKUP(MOD(ROW(A3628)-2, 参照用!$J$12) + 1,参照用!$N$1:$P$50,3,0)
)</f>
        <v/>
      </c>
      <c r="G3628" t="str">
        <f xml:space="preserve">
IF(A3628="","",
IFERROR(
INDEX(中間シート!$B:$CB,
MATCH(A3628&amp;B3628,中間シート!$A$1:$A$149,0),
MATCH(F3628,中間シート!$B$2:$CB$2,0)
),
"")
)</f>
        <v/>
      </c>
      <c r="H3628" t="str">
        <f t="shared" si="168"/>
        <v/>
      </c>
      <c r="I3628" t="str">
        <f t="shared" si="169"/>
        <v/>
      </c>
      <c r="J3628" t="str">
        <f xml:space="preserve">
_xlfn.SWITCH(E3628,
"良好サイン",H3628*VLOOKUP(F3628,参照用!$P$2:$Q$55,2,0),
"注意サイン",H3628*VLOOKUP(F3628,参照用!$P$2:$Q$55,2,0),
""
)</f>
        <v/>
      </c>
      <c r="K3628" s="20" t="str">
        <f t="shared" si="170"/>
        <v/>
      </c>
    </row>
    <row r="3629" spans="1:11" x14ac:dyDescent="0.2">
      <c r="A3629" s="8" t="str">
        <f>IF(INDEX(中間シート!B$1:B$149,QUOTIENT(ROW(A3629)-2, 参照用!$J$12) + 3,1)&gt;0,
INDEX(中間シート!B$1:B$149,QUOTIENT(ROW(A3629)-2, 参照用!$J$12) + 3,1),
"")</f>
        <v/>
      </c>
      <c r="B3629" s="8" t="str">
        <f>IF(INDEX(中間シート!D$1:D$149,QUOTIENT(ROW(B3629)-2, 参照用!$J$12) + 3,1)&gt;0,
INDEX(中間シート!D$1:D$149,QUOTIENT(ROW(B3629)-2, 参照用!$J$12) + 3,1),
"")</f>
        <v/>
      </c>
      <c r="C3629" s="8" t="str">
        <f>INDEX(中間シート!$A$1:$AZ$149,MATCH(A3629&amp;B3629,中間シート!$A$1:$A$149,0),MATCH(C$1,中間シート!$A$2:$AZ$2,0))</f>
        <v/>
      </c>
      <c r="D3629" s="8" t="str">
        <f>INDEX(中間シート!$A$1:$AZ$149,MATCH($A3629&amp;$B3629,中間シート!$A$1:$A$149,0),MATCH(D$1,中間シート!$A$2:$AZ$2,0))</f>
        <v/>
      </c>
      <c r="E3629" t="str">
        <f>IF(
A3629="","",
VLOOKUP(MOD(ROW(A3629)-2, 参照用!$J$12) + 1,参照用!$N$1:$P$50,2,0)
)</f>
        <v/>
      </c>
      <c r="F3629" t="str">
        <f xml:space="preserve">
IF(A3629="","",
VLOOKUP(MOD(ROW(A3629)-2, 参照用!$J$12) + 1,参照用!$N$1:$P$50,3,0)
)</f>
        <v/>
      </c>
      <c r="G3629" t="str">
        <f xml:space="preserve">
IF(A3629="","",
IFERROR(
INDEX(中間シート!$B:$CB,
MATCH(A3629&amp;B3629,中間シート!$A$1:$A$149,0),
MATCH(F3629,中間シート!$B$2:$CB$2,0)
),
"")
)</f>
        <v/>
      </c>
      <c r="H3629" t="str">
        <f t="shared" si="168"/>
        <v/>
      </c>
      <c r="I3629" t="str">
        <f t="shared" si="169"/>
        <v/>
      </c>
      <c r="J3629" t="str">
        <f xml:space="preserve">
_xlfn.SWITCH(E3629,
"良好サイン",H3629*VLOOKUP(F3629,参照用!$P$2:$Q$55,2,0),
"注意サイン",H3629*VLOOKUP(F3629,参照用!$P$2:$Q$55,2,0),
""
)</f>
        <v/>
      </c>
      <c r="K3629" s="20" t="str">
        <f t="shared" si="170"/>
        <v/>
      </c>
    </row>
    <row r="3630" spans="1:11" x14ac:dyDescent="0.2">
      <c r="A3630" s="8" t="str">
        <f>IF(INDEX(中間シート!B$1:B$149,QUOTIENT(ROW(A3630)-2, 参照用!$J$12) + 3,1)&gt;0,
INDEX(中間シート!B$1:B$149,QUOTIENT(ROW(A3630)-2, 参照用!$J$12) + 3,1),
"")</f>
        <v/>
      </c>
      <c r="B3630" s="8" t="str">
        <f>IF(INDEX(中間シート!D$1:D$149,QUOTIENT(ROW(B3630)-2, 参照用!$J$12) + 3,1)&gt;0,
INDEX(中間シート!D$1:D$149,QUOTIENT(ROW(B3630)-2, 参照用!$J$12) + 3,1),
"")</f>
        <v/>
      </c>
      <c r="C3630" s="8" t="str">
        <f>INDEX(中間シート!$A$1:$AZ$149,MATCH(A3630&amp;B3630,中間シート!$A$1:$A$149,0),MATCH(C$1,中間シート!$A$2:$AZ$2,0))</f>
        <v/>
      </c>
      <c r="D3630" s="8" t="str">
        <f>INDEX(中間シート!$A$1:$AZ$149,MATCH($A3630&amp;$B3630,中間シート!$A$1:$A$149,0),MATCH(D$1,中間シート!$A$2:$AZ$2,0))</f>
        <v/>
      </c>
      <c r="E3630" t="str">
        <f>IF(
A3630="","",
VLOOKUP(MOD(ROW(A3630)-2, 参照用!$J$12) + 1,参照用!$N$1:$P$50,2,0)
)</f>
        <v/>
      </c>
      <c r="F3630" t="str">
        <f xml:space="preserve">
IF(A3630="","",
VLOOKUP(MOD(ROW(A3630)-2, 参照用!$J$12) + 1,参照用!$N$1:$P$50,3,0)
)</f>
        <v/>
      </c>
      <c r="G3630" t="str">
        <f xml:space="preserve">
IF(A3630="","",
IFERROR(
INDEX(中間シート!$B:$CB,
MATCH(A3630&amp;B3630,中間シート!$A$1:$A$149,0),
MATCH(F3630,中間シート!$B$2:$CB$2,0)
),
"")
)</f>
        <v/>
      </c>
      <c r="H3630" t="str">
        <f t="shared" si="168"/>
        <v/>
      </c>
      <c r="I3630" t="str">
        <f t="shared" si="169"/>
        <v/>
      </c>
      <c r="J3630" t="str">
        <f xml:space="preserve">
_xlfn.SWITCH(E3630,
"良好サイン",H3630*VLOOKUP(F3630,参照用!$P$2:$Q$55,2,0),
"注意サイン",H3630*VLOOKUP(F3630,参照用!$P$2:$Q$55,2,0),
""
)</f>
        <v/>
      </c>
      <c r="K3630" s="20" t="str">
        <f t="shared" si="170"/>
        <v/>
      </c>
    </row>
    <row r="3631" spans="1:11" x14ac:dyDescent="0.2">
      <c r="A3631" s="8" t="str">
        <f>IF(INDEX(中間シート!B$1:B$149,QUOTIENT(ROW(A3631)-2, 参照用!$J$12) + 3,1)&gt;0,
INDEX(中間シート!B$1:B$149,QUOTIENT(ROW(A3631)-2, 参照用!$J$12) + 3,1),
"")</f>
        <v/>
      </c>
      <c r="B3631" s="8" t="str">
        <f>IF(INDEX(中間シート!D$1:D$149,QUOTIENT(ROW(B3631)-2, 参照用!$J$12) + 3,1)&gt;0,
INDEX(中間シート!D$1:D$149,QUOTIENT(ROW(B3631)-2, 参照用!$J$12) + 3,1),
"")</f>
        <v/>
      </c>
      <c r="C3631" s="8" t="str">
        <f>INDEX(中間シート!$A$1:$AZ$149,MATCH(A3631&amp;B3631,中間シート!$A$1:$A$149,0),MATCH(C$1,中間シート!$A$2:$AZ$2,0))</f>
        <v/>
      </c>
      <c r="D3631" s="8" t="str">
        <f>INDEX(中間シート!$A$1:$AZ$149,MATCH($A3631&amp;$B3631,中間シート!$A$1:$A$149,0),MATCH(D$1,中間シート!$A$2:$AZ$2,0))</f>
        <v/>
      </c>
      <c r="E3631" t="str">
        <f>IF(
A3631="","",
VLOOKUP(MOD(ROW(A3631)-2, 参照用!$J$12) + 1,参照用!$N$1:$P$50,2,0)
)</f>
        <v/>
      </c>
      <c r="F3631" t="str">
        <f xml:space="preserve">
IF(A3631="","",
VLOOKUP(MOD(ROW(A3631)-2, 参照用!$J$12) + 1,参照用!$N$1:$P$50,3,0)
)</f>
        <v/>
      </c>
      <c r="G3631" t="str">
        <f xml:space="preserve">
IF(A3631="","",
IFERROR(
INDEX(中間シート!$B:$CB,
MATCH(A3631&amp;B3631,中間シート!$A$1:$A$149,0),
MATCH(F3631,中間シート!$B$2:$CB$2,0)
),
"")
)</f>
        <v/>
      </c>
      <c r="H3631" t="str">
        <f t="shared" si="168"/>
        <v/>
      </c>
      <c r="I3631" t="str">
        <f t="shared" si="169"/>
        <v/>
      </c>
      <c r="J3631" t="str">
        <f xml:space="preserve">
_xlfn.SWITCH(E3631,
"良好サイン",H3631*VLOOKUP(F3631,参照用!$P$2:$Q$55,2,0),
"注意サイン",H3631*VLOOKUP(F3631,参照用!$P$2:$Q$55,2,0),
""
)</f>
        <v/>
      </c>
      <c r="K3631" s="20" t="str">
        <f t="shared" si="170"/>
        <v/>
      </c>
    </row>
    <row r="3632" spans="1:11" x14ac:dyDescent="0.2">
      <c r="A3632" s="8" t="str">
        <f>IF(INDEX(中間シート!B$1:B$149,QUOTIENT(ROW(A3632)-2, 参照用!$J$12) + 3,1)&gt;0,
INDEX(中間シート!B$1:B$149,QUOTIENT(ROW(A3632)-2, 参照用!$J$12) + 3,1),
"")</f>
        <v/>
      </c>
      <c r="B3632" s="8" t="str">
        <f>IF(INDEX(中間シート!D$1:D$149,QUOTIENT(ROW(B3632)-2, 参照用!$J$12) + 3,1)&gt;0,
INDEX(中間シート!D$1:D$149,QUOTIENT(ROW(B3632)-2, 参照用!$J$12) + 3,1),
"")</f>
        <v/>
      </c>
      <c r="C3632" s="8" t="str">
        <f>INDEX(中間シート!$A$1:$AZ$149,MATCH(A3632&amp;B3632,中間シート!$A$1:$A$149,0),MATCH(C$1,中間シート!$A$2:$AZ$2,0))</f>
        <v/>
      </c>
      <c r="D3632" s="8" t="str">
        <f>INDEX(中間シート!$A$1:$AZ$149,MATCH($A3632&amp;$B3632,中間シート!$A$1:$A$149,0),MATCH(D$1,中間シート!$A$2:$AZ$2,0))</f>
        <v/>
      </c>
      <c r="E3632" t="str">
        <f>IF(
A3632="","",
VLOOKUP(MOD(ROW(A3632)-2, 参照用!$J$12) + 1,参照用!$N$1:$P$50,2,0)
)</f>
        <v/>
      </c>
      <c r="F3632" t="str">
        <f xml:space="preserve">
IF(A3632="","",
VLOOKUP(MOD(ROW(A3632)-2, 参照用!$J$12) + 1,参照用!$N$1:$P$50,3,0)
)</f>
        <v/>
      </c>
      <c r="G3632" t="str">
        <f xml:space="preserve">
IF(A3632="","",
IFERROR(
INDEX(中間シート!$B:$CB,
MATCH(A3632&amp;B3632,中間シート!$A$1:$A$149,0),
MATCH(F3632,中間シート!$B$2:$CB$2,0)
),
"")
)</f>
        <v/>
      </c>
      <c r="H3632" t="str">
        <f t="shared" si="168"/>
        <v/>
      </c>
      <c r="I3632" t="str">
        <f t="shared" si="169"/>
        <v/>
      </c>
      <c r="J3632" t="str">
        <f xml:space="preserve">
_xlfn.SWITCH(E3632,
"良好サイン",H3632*VLOOKUP(F3632,参照用!$P$2:$Q$55,2,0),
"注意サイン",H3632*VLOOKUP(F3632,参照用!$P$2:$Q$55,2,0),
""
)</f>
        <v/>
      </c>
      <c r="K3632" s="20" t="str">
        <f t="shared" si="170"/>
        <v/>
      </c>
    </row>
    <row r="3633" spans="1:11" x14ac:dyDescent="0.2">
      <c r="A3633" s="8" t="str">
        <f>IF(INDEX(中間シート!B$1:B$149,QUOTIENT(ROW(A3633)-2, 参照用!$J$12) + 3,1)&gt;0,
INDEX(中間シート!B$1:B$149,QUOTIENT(ROW(A3633)-2, 参照用!$J$12) + 3,1),
"")</f>
        <v/>
      </c>
      <c r="B3633" s="8" t="str">
        <f>IF(INDEX(中間シート!D$1:D$149,QUOTIENT(ROW(B3633)-2, 参照用!$J$12) + 3,1)&gt;0,
INDEX(中間シート!D$1:D$149,QUOTIENT(ROW(B3633)-2, 参照用!$J$12) + 3,1),
"")</f>
        <v/>
      </c>
      <c r="C3633" s="8" t="str">
        <f>INDEX(中間シート!$A$1:$AZ$149,MATCH(A3633&amp;B3633,中間シート!$A$1:$A$149,0),MATCH(C$1,中間シート!$A$2:$AZ$2,0))</f>
        <v/>
      </c>
      <c r="D3633" s="8" t="str">
        <f>INDEX(中間シート!$A$1:$AZ$149,MATCH($A3633&amp;$B3633,中間シート!$A$1:$A$149,0),MATCH(D$1,中間シート!$A$2:$AZ$2,0))</f>
        <v/>
      </c>
      <c r="E3633" t="str">
        <f>IF(
A3633="","",
VLOOKUP(MOD(ROW(A3633)-2, 参照用!$J$12) + 1,参照用!$N$1:$P$50,2,0)
)</f>
        <v/>
      </c>
      <c r="F3633" t="str">
        <f xml:space="preserve">
IF(A3633="","",
VLOOKUP(MOD(ROW(A3633)-2, 参照用!$J$12) + 1,参照用!$N$1:$P$50,3,0)
)</f>
        <v/>
      </c>
      <c r="G3633" t="str">
        <f xml:space="preserve">
IF(A3633="","",
IFERROR(
INDEX(中間シート!$B:$CB,
MATCH(A3633&amp;B3633,中間シート!$A$1:$A$149,0),
MATCH(F3633,中間シート!$B$2:$CB$2,0)
),
"")
)</f>
        <v/>
      </c>
      <c r="H3633" t="str">
        <f t="shared" si="168"/>
        <v/>
      </c>
      <c r="I3633" t="str">
        <f t="shared" si="169"/>
        <v/>
      </c>
      <c r="J3633" t="str">
        <f xml:space="preserve">
_xlfn.SWITCH(E3633,
"良好サイン",H3633*VLOOKUP(F3633,参照用!$P$2:$Q$55,2,0),
"注意サイン",H3633*VLOOKUP(F3633,参照用!$P$2:$Q$55,2,0),
""
)</f>
        <v/>
      </c>
      <c r="K3633" s="20" t="str">
        <f t="shared" si="170"/>
        <v/>
      </c>
    </row>
    <row r="3634" spans="1:11" x14ac:dyDescent="0.2">
      <c r="A3634" s="8" t="str">
        <f>IF(INDEX(中間シート!B$1:B$149,QUOTIENT(ROW(A3634)-2, 参照用!$J$12) + 3,1)&gt;0,
INDEX(中間シート!B$1:B$149,QUOTIENT(ROW(A3634)-2, 参照用!$J$12) + 3,1),
"")</f>
        <v/>
      </c>
      <c r="B3634" s="8" t="str">
        <f>IF(INDEX(中間シート!D$1:D$149,QUOTIENT(ROW(B3634)-2, 参照用!$J$12) + 3,1)&gt;0,
INDEX(中間シート!D$1:D$149,QUOTIENT(ROW(B3634)-2, 参照用!$J$12) + 3,1),
"")</f>
        <v/>
      </c>
      <c r="C3634" s="8" t="str">
        <f>INDEX(中間シート!$A$1:$AZ$149,MATCH(A3634&amp;B3634,中間シート!$A$1:$A$149,0),MATCH(C$1,中間シート!$A$2:$AZ$2,0))</f>
        <v/>
      </c>
      <c r="D3634" s="8" t="str">
        <f>INDEX(中間シート!$A$1:$AZ$149,MATCH($A3634&amp;$B3634,中間シート!$A$1:$A$149,0),MATCH(D$1,中間シート!$A$2:$AZ$2,0))</f>
        <v/>
      </c>
      <c r="E3634" t="str">
        <f>IF(
A3634="","",
VLOOKUP(MOD(ROW(A3634)-2, 参照用!$J$12) + 1,参照用!$N$1:$P$50,2,0)
)</f>
        <v/>
      </c>
      <c r="F3634" t="str">
        <f xml:space="preserve">
IF(A3634="","",
VLOOKUP(MOD(ROW(A3634)-2, 参照用!$J$12) + 1,参照用!$N$1:$P$50,3,0)
)</f>
        <v/>
      </c>
      <c r="G3634" t="str">
        <f xml:space="preserve">
IF(A3634="","",
IFERROR(
INDEX(中間シート!$B:$CB,
MATCH(A3634&amp;B3634,中間シート!$A$1:$A$149,0),
MATCH(F3634,中間シート!$B$2:$CB$2,0)
),
"")
)</f>
        <v/>
      </c>
      <c r="H3634" t="str">
        <f t="shared" si="168"/>
        <v/>
      </c>
      <c r="I3634" t="str">
        <f t="shared" si="169"/>
        <v/>
      </c>
      <c r="J3634" t="str">
        <f xml:space="preserve">
_xlfn.SWITCH(E3634,
"良好サイン",H3634*VLOOKUP(F3634,参照用!$P$2:$Q$55,2,0),
"注意サイン",H3634*VLOOKUP(F3634,参照用!$P$2:$Q$55,2,0),
""
)</f>
        <v/>
      </c>
      <c r="K3634" s="20" t="str">
        <f t="shared" si="170"/>
        <v/>
      </c>
    </row>
    <row r="3635" spans="1:11" x14ac:dyDescent="0.2">
      <c r="A3635" s="8" t="str">
        <f>IF(INDEX(中間シート!B$1:B$149,QUOTIENT(ROW(A3635)-2, 参照用!$J$12) + 3,1)&gt;0,
INDEX(中間シート!B$1:B$149,QUOTIENT(ROW(A3635)-2, 参照用!$J$12) + 3,1),
"")</f>
        <v/>
      </c>
      <c r="B3635" s="8" t="str">
        <f>IF(INDEX(中間シート!D$1:D$149,QUOTIENT(ROW(B3635)-2, 参照用!$J$12) + 3,1)&gt;0,
INDEX(中間シート!D$1:D$149,QUOTIENT(ROW(B3635)-2, 参照用!$J$12) + 3,1),
"")</f>
        <v/>
      </c>
      <c r="C3635" s="8" t="str">
        <f>INDEX(中間シート!$A$1:$AZ$149,MATCH(A3635&amp;B3635,中間シート!$A$1:$A$149,0),MATCH(C$1,中間シート!$A$2:$AZ$2,0))</f>
        <v/>
      </c>
      <c r="D3635" s="8" t="str">
        <f>INDEX(中間シート!$A$1:$AZ$149,MATCH($A3635&amp;$B3635,中間シート!$A$1:$A$149,0),MATCH(D$1,中間シート!$A$2:$AZ$2,0))</f>
        <v/>
      </c>
      <c r="E3635" t="str">
        <f>IF(
A3635="","",
VLOOKUP(MOD(ROW(A3635)-2, 参照用!$J$12) + 1,参照用!$N$1:$P$50,2,0)
)</f>
        <v/>
      </c>
      <c r="F3635" t="str">
        <f xml:space="preserve">
IF(A3635="","",
VLOOKUP(MOD(ROW(A3635)-2, 参照用!$J$12) + 1,参照用!$N$1:$P$50,3,0)
)</f>
        <v/>
      </c>
      <c r="G3635" t="str">
        <f xml:space="preserve">
IF(A3635="","",
IFERROR(
INDEX(中間シート!$B:$CB,
MATCH(A3635&amp;B3635,中間シート!$A$1:$A$149,0),
MATCH(F3635,中間シート!$B$2:$CB$2,0)
),
"")
)</f>
        <v/>
      </c>
      <c r="H3635" t="str">
        <f t="shared" si="168"/>
        <v/>
      </c>
      <c r="I3635" t="str">
        <f t="shared" si="169"/>
        <v/>
      </c>
      <c r="J3635" t="str">
        <f xml:space="preserve">
_xlfn.SWITCH(E3635,
"良好サイン",H3635*VLOOKUP(F3635,参照用!$P$2:$Q$55,2,0),
"注意サイン",H3635*VLOOKUP(F3635,参照用!$P$2:$Q$55,2,0),
""
)</f>
        <v/>
      </c>
      <c r="K3635" s="20" t="str">
        <f t="shared" si="170"/>
        <v/>
      </c>
    </row>
    <row r="3636" spans="1:11" x14ac:dyDescent="0.2">
      <c r="A3636" s="8" t="str">
        <f>IF(INDEX(中間シート!B$1:B$149,QUOTIENT(ROW(A3636)-2, 参照用!$J$12) + 3,1)&gt;0,
INDEX(中間シート!B$1:B$149,QUOTIENT(ROW(A3636)-2, 参照用!$J$12) + 3,1),
"")</f>
        <v/>
      </c>
      <c r="B3636" s="8" t="str">
        <f>IF(INDEX(中間シート!D$1:D$149,QUOTIENT(ROW(B3636)-2, 参照用!$J$12) + 3,1)&gt;0,
INDEX(中間シート!D$1:D$149,QUOTIENT(ROW(B3636)-2, 参照用!$J$12) + 3,1),
"")</f>
        <v/>
      </c>
      <c r="C3636" s="8" t="str">
        <f>INDEX(中間シート!$A$1:$AZ$149,MATCH(A3636&amp;B3636,中間シート!$A$1:$A$149,0),MATCH(C$1,中間シート!$A$2:$AZ$2,0))</f>
        <v/>
      </c>
      <c r="D3636" s="8" t="str">
        <f>INDEX(中間シート!$A$1:$AZ$149,MATCH($A3636&amp;$B3636,中間シート!$A$1:$A$149,0),MATCH(D$1,中間シート!$A$2:$AZ$2,0))</f>
        <v/>
      </c>
      <c r="E3636" t="str">
        <f>IF(
A3636="","",
VLOOKUP(MOD(ROW(A3636)-2, 参照用!$J$12) + 1,参照用!$N$1:$P$50,2,0)
)</f>
        <v/>
      </c>
      <c r="F3636" t="str">
        <f xml:space="preserve">
IF(A3636="","",
VLOOKUP(MOD(ROW(A3636)-2, 参照用!$J$12) + 1,参照用!$N$1:$P$50,3,0)
)</f>
        <v/>
      </c>
      <c r="G3636" t="str">
        <f xml:space="preserve">
IF(A3636="","",
IFERROR(
INDEX(中間シート!$B:$CB,
MATCH(A3636&amp;B3636,中間シート!$A$1:$A$149,0),
MATCH(F3636,中間シート!$B$2:$CB$2,0)
),
"")
)</f>
        <v/>
      </c>
      <c r="H3636" t="str">
        <f t="shared" si="168"/>
        <v/>
      </c>
      <c r="I3636" t="str">
        <f t="shared" si="169"/>
        <v/>
      </c>
      <c r="J3636" t="str">
        <f xml:space="preserve">
_xlfn.SWITCH(E3636,
"良好サイン",H3636*VLOOKUP(F3636,参照用!$P$2:$Q$55,2,0),
"注意サイン",H3636*VLOOKUP(F3636,参照用!$P$2:$Q$55,2,0),
""
)</f>
        <v/>
      </c>
      <c r="K3636" s="20" t="str">
        <f t="shared" si="170"/>
        <v/>
      </c>
    </row>
    <row r="3637" spans="1:11" x14ac:dyDescent="0.2">
      <c r="A3637" s="8" t="str">
        <f>IF(INDEX(中間シート!B$1:B$149,QUOTIENT(ROW(A3637)-2, 参照用!$J$12) + 3,1)&gt;0,
INDEX(中間シート!B$1:B$149,QUOTIENT(ROW(A3637)-2, 参照用!$J$12) + 3,1),
"")</f>
        <v/>
      </c>
      <c r="B3637" s="8" t="str">
        <f>IF(INDEX(中間シート!D$1:D$149,QUOTIENT(ROW(B3637)-2, 参照用!$J$12) + 3,1)&gt;0,
INDEX(中間シート!D$1:D$149,QUOTIENT(ROW(B3637)-2, 参照用!$J$12) + 3,1),
"")</f>
        <v/>
      </c>
      <c r="C3637" s="8" t="str">
        <f>INDEX(中間シート!$A$1:$AZ$149,MATCH(A3637&amp;B3637,中間シート!$A$1:$A$149,0),MATCH(C$1,中間シート!$A$2:$AZ$2,0))</f>
        <v/>
      </c>
      <c r="D3637" s="8" t="str">
        <f>INDEX(中間シート!$A$1:$AZ$149,MATCH($A3637&amp;$B3637,中間シート!$A$1:$A$149,0),MATCH(D$1,中間シート!$A$2:$AZ$2,0))</f>
        <v/>
      </c>
      <c r="E3637" t="str">
        <f>IF(
A3637="","",
VLOOKUP(MOD(ROW(A3637)-2, 参照用!$J$12) + 1,参照用!$N$1:$P$50,2,0)
)</f>
        <v/>
      </c>
      <c r="F3637" t="str">
        <f xml:space="preserve">
IF(A3637="","",
VLOOKUP(MOD(ROW(A3637)-2, 参照用!$J$12) + 1,参照用!$N$1:$P$50,3,0)
)</f>
        <v/>
      </c>
      <c r="G3637" t="str">
        <f xml:space="preserve">
IF(A3637="","",
IFERROR(
INDEX(中間シート!$B:$CB,
MATCH(A3637&amp;B3637,中間シート!$A$1:$A$149,0),
MATCH(F3637,中間シート!$B$2:$CB$2,0)
),
"")
)</f>
        <v/>
      </c>
      <c r="H3637" t="str">
        <f t="shared" si="168"/>
        <v/>
      </c>
      <c r="I3637" t="str">
        <f t="shared" si="169"/>
        <v/>
      </c>
      <c r="J3637" t="str">
        <f xml:space="preserve">
_xlfn.SWITCH(E3637,
"良好サイン",H3637*VLOOKUP(F3637,参照用!$P$2:$Q$55,2,0),
"注意サイン",H3637*VLOOKUP(F3637,参照用!$P$2:$Q$55,2,0),
""
)</f>
        <v/>
      </c>
      <c r="K3637" s="20" t="str">
        <f t="shared" si="170"/>
        <v/>
      </c>
    </row>
    <row r="3638" spans="1:11" x14ac:dyDescent="0.2">
      <c r="A3638" s="8" t="str">
        <f>IF(INDEX(中間シート!B$1:B$149,QUOTIENT(ROW(A3638)-2, 参照用!$J$12) + 3,1)&gt;0,
INDEX(中間シート!B$1:B$149,QUOTIENT(ROW(A3638)-2, 参照用!$J$12) + 3,1),
"")</f>
        <v/>
      </c>
      <c r="B3638" s="8" t="str">
        <f>IF(INDEX(中間シート!D$1:D$149,QUOTIENT(ROW(B3638)-2, 参照用!$J$12) + 3,1)&gt;0,
INDEX(中間シート!D$1:D$149,QUOTIENT(ROW(B3638)-2, 参照用!$J$12) + 3,1),
"")</f>
        <v/>
      </c>
      <c r="C3638" s="8" t="str">
        <f>INDEX(中間シート!$A$1:$AZ$149,MATCH(A3638&amp;B3638,中間シート!$A$1:$A$149,0),MATCH(C$1,中間シート!$A$2:$AZ$2,0))</f>
        <v/>
      </c>
      <c r="D3638" s="8" t="str">
        <f>INDEX(中間シート!$A$1:$AZ$149,MATCH($A3638&amp;$B3638,中間シート!$A$1:$A$149,0),MATCH(D$1,中間シート!$A$2:$AZ$2,0))</f>
        <v/>
      </c>
      <c r="E3638" t="str">
        <f>IF(
A3638="","",
VLOOKUP(MOD(ROW(A3638)-2, 参照用!$J$12) + 1,参照用!$N$1:$P$50,2,0)
)</f>
        <v/>
      </c>
      <c r="F3638" t="str">
        <f xml:space="preserve">
IF(A3638="","",
VLOOKUP(MOD(ROW(A3638)-2, 参照用!$J$12) + 1,参照用!$N$1:$P$50,3,0)
)</f>
        <v/>
      </c>
      <c r="G3638" t="str">
        <f xml:space="preserve">
IF(A3638="","",
IFERROR(
INDEX(中間シート!$B:$CB,
MATCH(A3638&amp;B3638,中間シート!$A$1:$A$149,0),
MATCH(F3638,中間シート!$B$2:$CB$2,0)
),
"")
)</f>
        <v/>
      </c>
      <c r="H3638" t="str">
        <f t="shared" si="168"/>
        <v/>
      </c>
      <c r="I3638" t="str">
        <f t="shared" si="169"/>
        <v/>
      </c>
      <c r="J3638" t="str">
        <f xml:space="preserve">
_xlfn.SWITCH(E3638,
"良好サイン",H3638*VLOOKUP(F3638,参照用!$P$2:$Q$55,2,0),
"注意サイン",H3638*VLOOKUP(F3638,参照用!$P$2:$Q$55,2,0),
""
)</f>
        <v/>
      </c>
      <c r="K3638" s="20" t="str">
        <f t="shared" si="170"/>
        <v/>
      </c>
    </row>
    <row r="3639" spans="1:11" x14ac:dyDescent="0.2">
      <c r="A3639" s="8" t="str">
        <f>IF(INDEX(中間シート!B$1:B$149,QUOTIENT(ROW(A3639)-2, 参照用!$J$12) + 3,1)&gt;0,
INDEX(中間シート!B$1:B$149,QUOTIENT(ROW(A3639)-2, 参照用!$J$12) + 3,1),
"")</f>
        <v/>
      </c>
      <c r="B3639" s="8" t="str">
        <f>IF(INDEX(中間シート!D$1:D$149,QUOTIENT(ROW(B3639)-2, 参照用!$J$12) + 3,1)&gt;0,
INDEX(中間シート!D$1:D$149,QUOTIENT(ROW(B3639)-2, 参照用!$J$12) + 3,1),
"")</f>
        <v/>
      </c>
      <c r="C3639" s="8" t="str">
        <f>INDEX(中間シート!$A$1:$AZ$149,MATCH(A3639&amp;B3639,中間シート!$A$1:$A$149,0),MATCH(C$1,中間シート!$A$2:$AZ$2,0))</f>
        <v/>
      </c>
      <c r="D3639" s="8" t="str">
        <f>INDEX(中間シート!$A$1:$AZ$149,MATCH($A3639&amp;$B3639,中間シート!$A$1:$A$149,0),MATCH(D$1,中間シート!$A$2:$AZ$2,0))</f>
        <v/>
      </c>
      <c r="E3639" t="str">
        <f>IF(
A3639="","",
VLOOKUP(MOD(ROW(A3639)-2, 参照用!$J$12) + 1,参照用!$N$1:$P$50,2,0)
)</f>
        <v/>
      </c>
      <c r="F3639" t="str">
        <f xml:space="preserve">
IF(A3639="","",
VLOOKUP(MOD(ROW(A3639)-2, 参照用!$J$12) + 1,参照用!$N$1:$P$50,3,0)
)</f>
        <v/>
      </c>
      <c r="G3639" t="str">
        <f xml:space="preserve">
IF(A3639="","",
IFERROR(
INDEX(中間シート!$B:$CB,
MATCH(A3639&amp;B3639,中間シート!$A$1:$A$149,0),
MATCH(F3639,中間シート!$B$2:$CB$2,0)
),
"")
)</f>
        <v/>
      </c>
      <c r="H3639" t="str">
        <f t="shared" si="168"/>
        <v/>
      </c>
      <c r="I3639" t="str">
        <f t="shared" si="169"/>
        <v/>
      </c>
      <c r="J3639" t="str">
        <f xml:space="preserve">
_xlfn.SWITCH(E3639,
"良好サイン",H3639*VLOOKUP(F3639,参照用!$P$2:$Q$55,2,0),
"注意サイン",H3639*VLOOKUP(F3639,参照用!$P$2:$Q$55,2,0),
""
)</f>
        <v/>
      </c>
      <c r="K3639" s="20" t="str">
        <f t="shared" si="170"/>
        <v/>
      </c>
    </row>
    <row r="3640" spans="1:11" x14ac:dyDescent="0.2">
      <c r="A3640" s="8" t="str">
        <f>IF(INDEX(中間シート!B$1:B$149,QUOTIENT(ROW(A3640)-2, 参照用!$J$12) + 3,1)&gt;0,
INDEX(中間シート!B$1:B$149,QUOTIENT(ROW(A3640)-2, 参照用!$J$12) + 3,1),
"")</f>
        <v/>
      </c>
      <c r="B3640" s="8" t="str">
        <f>IF(INDEX(中間シート!D$1:D$149,QUOTIENT(ROW(B3640)-2, 参照用!$J$12) + 3,1)&gt;0,
INDEX(中間シート!D$1:D$149,QUOTIENT(ROW(B3640)-2, 参照用!$J$12) + 3,1),
"")</f>
        <v/>
      </c>
      <c r="C3640" s="8" t="str">
        <f>INDEX(中間シート!$A$1:$AZ$149,MATCH(A3640&amp;B3640,中間シート!$A$1:$A$149,0),MATCH(C$1,中間シート!$A$2:$AZ$2,0))</f>
        <v/>
      </c>
      <c r="D3640" s="8" t="str">
        <f>INDEX(中間シート!$A$1:$AZ$149,MATCH($A3640&amp;$B3640,中間シート!$A$1:$A$149,0),MATCH(D$1,中間シート!$A$2:$AZ$2,0))</f>
        <v/>
      </c>
      <c r="E3640" t="str">
        <f>IF(
A3640="","",
VLOOKUP(MOD(ROW(A3640)-2, 参照用!$J$12) + 1,参照用!$N$1:$P$50,2,0)
)</f>
        <v/>
      </c>
      <c r="F3640" t="str">
        <f xml:space="preserve">
IF(A3640="","",
VLOOKUP(MOD(ROW(A3640)-2, 参照用!$J$12) + 1,参照用!$N$1:$P$50,3,0)
)</f>
        <v/>
      </c>
      <c r="G3640" t="str">
        <f xml:space="preserve">
IF(A3640="","",
IFERROR(
INDEX(中間シート!$B:$CB,
MATCH(A3640&amp;B3640,中間シート!$A$1:$A$149,0),
MATCH(F3640,中間シート!$B$2:$CB$2,0)
),
"")
)</f>
        <v/>
      </c>
      <c r="H3640" t="str">
        <f t="shared" si="168"/>
        <v/>
      </c>
      <c r="I3640" t="str">
        <f t="shared" si="169"/>
        <v/>
      </c>
      <c r="J3640" t="str">
        <f xml:space="preserve">
_xlfn.SWITCH(E3640,
"良好サイン",H3640*VLOOKUP(F3640,参照用!$P$2:$Q$55,2,0),
"注意サイン",H3640*VLOOKUP(F3640,参照用!$P$2:$Q$55,2,0),
""
)</f>
        <v/>
      </c>
      <c r="K3640" s="20" t="str">
        <f t="shared" si="170"/>
        <v/>
      </c>
    </row>
    <row r="3641" spans="1:11" x14ac:dyDescent="0.2">
      <c r="A3641" s="8" t="str">
        <f>IF(INDEX(中間シート!B$1:B$149,QUOTIENT(ROW(A3641)-2, 参照用!$J$12) + 3,1)&gt;0,
INDEX(中間シート!B$1:B$149,QUOTIENT(ROW(A3641)-2, 参照用!$J$12) + 3,1),
"")</f>
        <v/>
      </c>
      <c r="B3641" s="8" t="str">
        <f>IF(INDEX(中間シート!D$1:D$149,QUOTIENT(ROW(B3641)-2, 参照用!$J$12) + 3,1)&gt;0,
INDEX(中間シート!D$1:D$149,QUOTIENT(ROW(B3641)-2, 参照用!$J$12) + 3,1),
"")</f>
        <v/>
      </c>
      <c r="C3641" s="8" t="str">
        <f>INDEX(中間シート!$A$1:$AZ$149,MATCH(A3641&amp;B3641,中間シート!$A$1:$A$149,0),MATCH(C$1,中間シート!$A$2:$AZ$2,0))</f>
        <v/>
      </c>
      <c r="D3641" s="8" t="str">
        <f>INDEX(中間シート!$A$1:$AZ$149,MATCH($A3641&amp;$B3641,中間シート!$A$1:$A$149,0),MATCH(D$1,中間シート!$A$2:$AZ$2,0))</f>
        <v/>
      </c>
      <c r="E3641" t="str">
        <f>IF(
A3641="","",
VLOOKUP(MOD(ROW(A3641)-2, 参照用!$J$12) + 1,参照用!$N$1:$P$50,2,0)
)</f>
        <v/>
      </c>
      <c r="F3641" t="str">
        <f xml:space="preserve">
IF(A3641="","",
VLOOKUP(MOD(ROW(A3641)-2, 参照用!$J$12) + 1,参照用!$N$1:$P$50,3,0)
)</f>
        <v/>
      </c>
      <c r="G3641" t="str">
        <f xml:space="preserve">
IF(A3641="","",
IFERROR(
INDEX(中間シート!$B:$CB,
MATCH(A3641&amp;B3641,中間シート!$A$1:$A$149,0),
MATCH(F3641,中間シート!$B$2:$CB$2,0)
),
"")
)</f>
        <v/>
      </c>
      <c r="H3641" t="str">
        <f t="shared" si="168"/>
        <v/>
      </c>
      <c r="I3641" t="str">
        <f t="shared" si="169"/>
        <v/>
      </c>
      <c r="J3641" t="str">
        <f xml:space="preserve">
_xlfn.SWITCH(E3641,
"良好サイン",H3641*VLOOKUP(F3641,参照用!$P$2:$Q$55,2,0),
"注意サイン",H3641*VLOOKUP(F3641,参照用!$P$2:$Q$55,2,0),
""
)</f>
        <v/>
      </c>
      <c r="K3641" s="20" t="str">
        <f t="shared" si="170"/>
        <v/>
      </c>
    </row>
    <row r="3642" spans="1:11" x14ac:dyDescent="0.2">
      <c r="A3642" s="8" t="str">
        <f>IF(INDEX(中間シート!B$1:B$149,QUOTIENT(ROW(A3642)-2, 参照用!$J$12) + 3,1)&gt;0,
INDEX(中間シート!B$1:B$149,QUOTIENT(ROW(A3642)-2, 参照用!$J$12) + 3,1),
"")</f>
        <v/>
      </c>
      <c r="B3642" s="8" t="str">
        <f>IF(INDEX(中間シート!D$1:D$149,QUOTIENT(ROW(B3642)-2, 参照用!$J$12) + 3,1)&gt;0,
INDEX(中間シート!D$1:D$149,QUOTIENT(ROW(B3642)-2, 参照用!$J$12) + 3,1),
"")</f>
        <v/>
      </c>
      <c r="C3642" s="8" t="str">
        <f>INDEX(中間シート!$A$1:$AZ$149,MATCH(A3642&amp;B3642,中間シート!$A$1:$A$149,0),MATCH(C$1,中間シート!$A$2:$AZ$2,0))</f>
        <v/>
      </c>
      <c r="D3642" s="8" t="str">
        <f>INDEX(中間シート!$A$1:$AZ$149,MATCH($A3642&amp;$B3642,中間シート!$A$1:$A$149,0),MATCH(D$1,中間シート!$A$2:$AZ$2,0))</f>
        <v/>
      </c>
      <c r="E3642" t="str">
        <f>IF(
A3642="","",
VLOOKUP(MOD(ROW(A3642)-2, 参照用!$J$12) + 1,参照用!$N$1:$P$50,2,0)
)</f>
        <v/>
      </c>
      <c r="F3642" t="str">
        <f xml:space="preserve">
IF(A3642="","",
VLOOKUP(MOD(ROW(A3642)-2, 参照用!$J$12) + 1,参照用!$N$1:$P$50,3,0)
)</f>
        <v/>
      </c>
      <c r="G3642" t="str">
        <f xml:space="preserve">
IF(A3642="","",
IFERROR(
INDEX(中間シート!$B:$CB,
MATCH(A3642&amp;B3642,中間シート!$A$1:$A$149,0),
MATCH(F3642,中間シート!$B$2:$CB$2,0)
),
"")
)</f>
        <v/>
      </c>
      <c r="H3642" t="str">
        <f t="shared" si="168"/>
        <v/>
      </c>
      <c r="I3642" t="str">
        <f t="shared" si="169"/>
        <v/>
      </c>
      <c r="J3642" t="str">
        <f xml:space="preserve">
_xlfn.SWITCH(E3642,
"良好サイン",H3642*VLOOKUP(F3642,参照用!$P$2:$Q$55,2,0),
"注意サイン",H3642*VLOOKUP(F3642,参照用!$P$2:$Q$55,2,0),
""
)</f>
        <v/>
      </c>
      <c r="K3642" s="20" t="str">
        <f t="shared" si="170"/>
        <v/>
      </c>
    </row>
    <row r="3643" spans="1:11" x14ac:dyDescent="0.2">
      <c r="A3643" s="8" t="str">
        <f>IF(INDEX(中間シート!B$1:B$149,QUOTIENT(ROW(A3643)-2, 参照用!$J$12) + 3,1)&gt;0,
INDEX(中間シート!B$1:B$149,QUOTIENT(ROW(A3643)-2, 参照用!$J$12) + 3,1),
"")</f>
        <v/>
      </c>
      <c r="B3643" s="8" t="str">
        <f>IF(INDEX(中間シート!D$1:D$149,QUOTIENT(ROW(B3643)-2, 参照用!$J$12) + 3,1)&gt;0,
INDEX(中間シート!D$1:D$149,QUOTIENT(ROW(B3643)-2, 参照用!$J$12) + 3,1),
"")</f>
        <v/>
      </c>
      <c r="C3643" s="8" t="str">
        <f>INDEX(中間シート!$A$1:$AZ$149,MATCH(A3643&amp;B3643,中間シート!$A$1:$A$149,0),MATCH(C$1,中間シート!$A$2:$AZ$2,0))</f>
        <v/>
      </c>
      <c r="D3643" s="8" t="str">
        <f>INDEX(中間シート!$A$1:$AZ$149,MATCH($A3643&amp;$B3643,中間シート!$A$1:$A$149,0),MATCH(D$1,中間シート!$A$2:$AZ$2,0))</f>
        <v/>
      </c>
      <c r="E3643" t="str">
        <f>IF(
A3643="","",
VLOOKUP(MOD(ROW(A3643)-2, 参照用!$J$12) + 1,参照用!$N$1:$P$50,2,0)
)</f>
        <v/>
      </c>
      <c r="F3643" t="str">
        <f xml:space="preserve">
IF(A3643="","",
VLOOKUP(MOD(ROW(A3643)-2, 参照用!$J$12) + 1,参照用!$N$1:$P$50,3,0)
)</f>
        <v/>
      </c>
      <c r="G3643" t="str">
        <f xml:space="preserve">
IF(A3643="","",
IFERROR(
INDEX(中間シート!$B:$CB,
MATCH(A3643&amp;B3643,中間シート!$A$1:$A$149,0),
MATCH(F3643,中間シート!$B$2:$CB$2,0)
),
"")
)</f>
        <v/>
      </c>
      <c r="H3643" t="str">
        <f t="shared" si="168"/>
        <v/>
      </c>
      <c r="I3643" t="str">
        <f t="shared" si="169"/>
        <v/>
      </c>
      <c r="J3643" t="str">
        <f xml:space="preserve">
_xlfn.SWITCH(E3643,
"良好サイン",H3643*VLOOKUP(F3643,参照用!$P$2:$Q$55,2,0),
"注意サイン",H3643*VLOOKUP(F3643,参照用!$P$2:$Q$55,2,0),
""
)</f>
        <v/>
      </c>
      <c r="K3643" s="20" t="str">
        <f t="shared" si="170"/>
        <v/>
      </c>
    </row>
    <row r="3644" spans="1:11" x14ac:dyDescent="0.2">
      <c r="A3644" s="8" t="str">
        <f>IF(INDEX(中間シート!B$1:B$149,QUOTIENT(ROW(A3644)-2, 参照用!$J$12) + 3,1)&gt;0,
INDEX(中間シート!B$1:B$149,QUOTIENT(ROW(A3644)-2, 参照用!$J$12) + 3,1),
"")</f>
        <v/>
      </c>
      <c r="B3644" s="8" t="str">
        <f>IF(INDEX(中間シート!D$1:D$149,QUOTIENT(ROW(B3644)-2, 参照用!$J$12) + 3,1)&gt;0,
INDEX(中間シート!D$1:D$149,QUOTIENT(ROW(B3644)-2, 参照用!$J$12) + 3,1),
"")</f>
        <v/>
      </c>
      <c r="C3644" s="8" t="str">
        <f>INDEX(中間シート!$A$1:$AZ$149,MATCH(A3644&amp;B3644,中間シート!$A$1:$A$149,0),MATCH(C$1,中間シート!$A$2:$AZ$2,0))</f>
        <v/>
      </c>
      <c r="D3644" s="8" t="str">
        <f>INDEX(中間シート!$A$1:$AZ$149,MATCH($A3644&amp;$B3644,中間シート!$A$1:$A$149,0),MATCH(D$1,中間シート!$A$2:$AZ$2,0))</f>
        <v/>
      </c>
      <c r="E3644" t="str">
        <f>IF(
A3644="","",
VLOOKUP(MOD(ROW(A3644)-2, 参照用!$J$12) + 1,参照用!$N$1:$P$50,2,0)
)</f>
        <v/>
      </c>
      <c r="F3644" t="str">
        <f xml:space="preserve">
IF(A3644="","",
VLOOKUP(MOD(ROW(A3644)-2, 参照用!$J$12) + 1,参照用!$N$1:$P$50,3,0)
)</f>
        <v/>
      </c>
      <c r="G3644" t="str">
        <f xml:space="preserve">
IF(A3644="","",
IFERROR(
INDEX(中間シート!$B:$CB,
MATCH(A3644&amp;B3644,中間シート!$A$1:$A$149,0),
MATCH(F3644,中間シート!$B$2:$CB$2,0)
),
"")
)</f>
        <v/>
      </c>
      <c r="H3644" t="str">
        <f t="shared" si="168"/>
        <v/>
      </c>
      <c r="I3644" t="str">
        <f t="shared" si="169"/>
        <v/>
      </c>
      <c r="J3644" t="str">
        <f xml:space="preserve">
_xlfn.SWITCH(E3644,
"良好サイン",H3644*VLOOKUP(F3644,参照用!$P$2:$Q$55,2,0),
"注意サイン",H3644*VLOOKUP(F3644,参照用!$P$2:$Q$55,2,0),
""
)</f>
        <v/>
      </c>
      <c r="K3644" s="20" t="str">
        <f t="shared" si="170"/>
        <v/>
      </c>
    </row>
    <row r="3645" spans="1:11" x14ac:dyDescent="0.2">
      <c r="A3645" s="8" t="str">
        <f>IF(INDEX(中間シート!B$1:B$149,QUOTIENT(ROW(A3645)-2, 参照用!$J$12) + 3,1)&gt;0,
INDEX(中間シート!B$1:B$149,QUOTIENT(ROW(A3645)-2, 参照用!$J$12) + 3,1),
"")</f>
        <v/>
      </c>
      <c r="B3645" s="8" t="str">
        <f>IF(INDEX(中間シート!D$1:D$149,QUOTIENT(ROW(B3645)-2, 参照用!$J$12) + 3,1)&gt;0,
INDEX(中間シート!D$1:D$149,QUOTIENT(ROW(B3645)-2, 参照用!$J$12) + 3,1),
"")</f>
        <v/>
      </c>
      <c r="C3645" s="8" t="str">
        <f>INDEX(中間シート!$A$1:$AZ$149,MATCH(A3645&amp;B3645,中間シート!$A$1:$A$149,0),MATCH(C$1,中間シート!$A$2:$AZ$2,0))</f>
        <v/>
      </c>
      <c r="D3645" s="8" t="str">
        <f>INDEX(中間シート!$A$1:$AZ$149,MATCH($A3645&amp;$B3645,中間シート!$A$1:$A$149,0),MATCH(D$1,中間シート!$A$2:$AZ$2,0))</f>
        <v/>
      </c>
      <c r="E3645" t="str">
        <f>IF(
A3645="","",
VLOOKUP(MOD(ROW(A3645)-2, 参照用!$J$12) + 1,参照用!$N$1:$P$50,2,0)
)</f>
        <v/>
      </c>
      <c r="F3645" t="str">
        <f xml:space="preserve">
IF(A3645="","",
VLOOKUP(MOD(ROW(A3645)-2, 参照用!$J$12) + 1,参照用!$N$1:$P$50,3,0)
)</f>
        <v/>
      </c>
      <c r="G3645" t="str">
        <f xml:space="preserve">
IF(A3645="","",
IFERROR(
INDEX(中間シート!$B:$CB,
MATCH(A3645&amp;B3645,中間シート!$A$1:$A$149,0),
MATCH(F3645,中間シート!$B$2:$CB$2,0)
),
"")
)</f>
        <v/>
      </c>
      <c r="H3645" t="str">
        <f t="shared" si="168"/>
        <v/>
      </c>
      <c r="I3645" t="str">
        <f t="shared" si="169"/>
        <v/>
      </c>
      <c r="J3645" t="str">
        <f xml:space="preserve">
_xlfn.SWITCH(E3645,
"良好サイン",H3645*VLOOKUP(F3645,参照用!$P$2:$Q$55,2,0),
"注意サイン",H3645*VLOOKUP(F3645,参照用!$P$2:$Q$55,2,0),
""
)</f>
        <v/>
      </c>
      <c r="K3645" s="20" t="str">
        <f t="shared" si="170"/>
        <v/>
      </c>
    </row>
    <row r="3646" spans="1:11" x14ac:dyDescent="0.2">
      <c r="A3646" s="8" t="str">
        <f>IF(INDEX(中間シート!B$1:B$149,QUOTIENT(ROW(A3646)-2, 参照用!$J$12) + 3,1)&gt;0,
INDEX(中間シート!B$1:B$149,QUOTIENT(ROW(A3646)-2, 参照用!$J$12) + 3,1),
"")</f>
        <v/>
      </c>
      <c r="B3646" s="8" t="str">
        <f>IF(INDEX(中間シート!D$1:D$149,QUOTIENT(ROW(B3646)-2, 参照用!$J$12) + 3,1)&gt;0,
INDEX(中間シート!D$1:D$149,QUOTIENT(ROW(B3646)-2, 参照用!$J$12) + 3,1),
"")</f>
        <v/>
      </c>
      <c r="C3646" s="8" t="str">
        <f>INDEX(中間シート!$A$1:$AZ$149,MATCH(A3646&amp;B3646,中間シート!$A$1:$A$149,0),MATCH(C$1,中間シート!$A$2:$AZ$2,0))</f>
        <v/>
      </c>
      <c r="D3646" s="8" t="str">
        <f>INDEX(中間シート!$A$1:$AZ$149,MATCH($A3646&amp;$B3646,中間シート!$A$1:$A$149,0),MATCH(D$1,中間シート!$A$2:$AZ$2,0))</f>
        <v/>
      </c>
      <c r="E3646" t="str">
        <f>IF(
A3646="","",
VLOOKUP(MOD(ROW(A3646)-2, 参照用!$J$12) + 1,参照用!$N$1:$P$50,2,0)
)</f>
        <v/>
      </c>
      <c r="F3646" t="str">
        <f xml:space="preserve">
IF(A3646="","",
VLOOKUP(MOD(ROW(A3646)-2, 参照用!$J$12) + 1,参照用!$N$1:$P$50,3,0)
)</f>
        <v/>
      </c>
      <c r="G3646" t="str">
        <f xml:space="preserve">
IF(A3646="","",
IFERROR(
INDEX(中間シート!$B:$CB,
MATCH(A3646&amp;B3646,中間シート!$A$1:$A$149,0),
MATCH(F3646,中間シート!$B$2:$CB$2,0)
),
"")
)</f>
        <v/>
      </c>
      <c r="H3646" t="str">
        <f t="shared" si="168"/>
        <v/>
      </c>
      <c r="I3646" t="str">
        <f t="shared" si="169"/>
        <v/>
      </c>
      <c r="J3646" t="str">
        <f xml:space="preserve">
_xlfn.SWITCH(E3646,
"良好サイン",H3646*VLOOKUP(F3646,参照用!$P$2:$Q$55,2,0),
"注意サイン",H3646*VLOOKUP(F3646,参照用!$P$2:$Q$55,2,0),
""
)</f>
        <v/>
      </c>
      <c r="K3646" s="20" t="str">
        <f t="shared" si="170"/>
        <v/>
      </c>
    </row>
    <row r="3647" spans="1:11" x14ac:dyDescent="0.2">
      <c r="A3647" s="8" t="str">
        <f>IF(INDEX(中間シート!B$1:B$149,QUOTIENT(ROW(A3647)-2, 参照用!$J$12) + 3,1)&gt;0,
INDEX(中間シート!B$1:B$149,QUOTIENT(ROW(A3647)-2, 参照用!$J$12) + 3,1),
"")</f>
        <v/>
      </c>
      <c r="B3647" s="8" t="str">
        <f>IF(INDEX(中間シート!D$1:D$149,QUOTIENT(ROW(B3647)-2, 参照用!$J$12) + 3,1)&gt;0,
INDEX(中間シート!D$1:D$149,QUOTIENT(ROW(B3647)-2, 参照用!$J$12) + 3,1),
"")</f>
        <v/>
      </c>
      <c r="C3647" s="8" t="str">
        <f>INDEX(中間シート!$A$1:$AZ$149,MATCH(A3647&amp;B3647,中間シート!$A$1:$A$149,0),MATCH(C$1,中間シート!$A$2:$AZ$2,0))</f>
        <v/>
      </c>
      <c r="D3647" s="8" t="str">
        <f>INDEX(中間シート!$A$1:$AZ$149,MATCH($A3647&amp;$B3647,中間シート!$A$1:$A$149,0),MATCH(D$1,中間シート!$A$2:$AZ$2,0))</f>
        <v/>
      </c>
      <c r="E3647" t="str">
        <f>IF(
A3647="","",
VLOOKUP(MOD(ROW(A3647)-2, 参照用!$J$12) + 1,参照用!$N$1:$P$50,2,0)
)</f>
        <v/>
      </c>
      <c r="F3647" t="str">
        <f xml:space="preserve">
IF(A3647="","",
VLOOKUP(MOD(ROW(A3647)-2, 参照用!$J$12) + 1,参照用!$N$1:$P$50,3,0)
)</f>
        <v/>
      </c>
      <c r="G3647" t="str">
        <f xml:space="preserve">
IF(A3647="","",
IFERROR(
INDEX(中間シート!$B:$CB,
MATCH(A3647&amp;B3647,中間シート!$A$1:$A$149,0),
MATCH(F3647,中間シート!$B$2:$CB$2,0)
),
"")
)</f>
        <v/>
      </c>
      <c r="H3647" t="str">
        <f t="shared" si="168"/>
        <v/>
      </c>
      <c r="I3647" t="str">
        <f t="shared" si="169"/>
        <v/>
      </c>
      <c r="J3647" t="str">
        <f xml:space="preserve">
_xlfn.SWITCH(E3647,
"良好サイン",H3647*VLOOKUP(F3647,参照用!$P$2:$Q$55,2,0),
"注意サイン",H3647*VLOOKUP(F3647,参照用!$P$2:$Q$55,2,0),
""
)</f>
        <v/>
      </c>
      <c r="K3647" s="20" t="str">
        <f t="shared" si="170"/>
        <v/>
      </c>
    </row>
    <row r="3648" spans="1:11" x14ac:dyDescent="0.2">
      <c r="A3648" s="8" t="str">
        <f>IF(INDEX(中間シート!B$1:B$149,QUOTIENT(ROW(A3648)-2, 参照用!$J$12) + 3,1)&gt;0,
INDEX(中間シート!B$1:B$149,QUOTIENT(ROW(A3648)-2, 参照用!$J$12) + 3,1),
"")</f>
        <v/>
      </c>
      <c r="B3648" s="8" t="str">
        <f>IF(INDEX(中間シート!D$1:D$149,QUOTIENT(ROW(B3648)-2, 参照用!$J$12) + 3,1)&gt;0,
INDEX(中間シート!D$1:D$149,QUOTIENT(ROW(B3648)-2, 参照用!$J$12) + 3,1),
"")</f>
        <v/>
      </c>
      <c r="C3648" s="8" t="str">
        <f>INDEX(中間シート!$A$1:$AZ$149,MATCH(A3648&amp;B3648,中間シート!$A$1:$A$149,0),MATCH(C$1,中間シート!$A$2:$AZ$2,0))</f>
        <v/>
      </c>
      <c r="D3648" s="8" t="str">
        <f>INDEX(中間シート!$A$1:$AZ$149,MATCH($A3648&amp;$B3648,中間シート!$A$1:$A$149,0),MATCH(D$1,中間シート!$A$2:$AZ$2,0))</f>
        <v/>
      </c>
      <c r="E3648" t="str">
        <f>IF(
A3648="","",
VLOOKUP(MOD(ROW(A3648)-2, 参照用!$J$12) + 1,参照用!$N$1:$P$50,2,0)
)</f>
        <v/>
      </c>
      <c r="F3648" t="str">
        <f xml:space="preserve">
IF(A3648="","",
VLOOKUP(MOD(ROW(A3648)-2, 参照用!$J$12) + 1,参照用!$N$1:$P$50,3,0)
)</f>
        <v/>
      </c>
      <c r="G3648" t="str">
        <f xml:space="preserve">
IF(A3648="","",
IFERROR(
INDEX(中間シート!$B:$CB,
MATCH(A3648&amp;B3648,中間シート!$A$1:$A$149,0),
MATCH(F3648,中間シート!$B$2:$CB$2,0)
),
"")
)</f>
        <v/>
      </c>
      <c r="H3648" t="str">
        <f t="shared" si="168"/>
        <v/>
      </c>
      <c r="I3648" t="str">
        <f t="shared" si="169"/>
        <v/>
      </c>
      <c r="J3648" t="str">
        <f xml:space="preserve">
_xlfn.SWITCH(E3648,
"良好サイン",H3648*VLOOKUP(F3648,参照用!$P$2:$Q$55,2,0),
"注意サイン",H3648*VLOOKUP(F3648,参照用!$P$2:$Q$55,2,0),
""
)</f>
        <v/>
      </c>
      <c r="K3648" s="20" t="str">
        <f t="shared" si="170"/>
        <v/>
      </c>
    </row>
    <row r="3649" spans="1:11" x14ac:dyDescent="0.2">
      <c r="A3649" s="8" t="str">
        <f>IF(INDEX(中間シート!B$1:B$149,QUOTIENT(ROW(A3649)-2, 参照用!$J$12) + 3,1)&gt;0,
INDEX(中間シート!B$1:B$149,QUOTIENT(ROW(A3649)-2, 参照用!$J$12) + 3,1),
"")</f>
        <v/>
      </c>
      <c r="B3649" s="8" t="str">
        <f>IF(INDEX(中間シート!D$1:D$149,QUOTIENT(ROW(B3649)-2, 参照用!$J$12) + 3,1)&gt;0,
INDEX(中間シート!D$1:D$149,QUOTIENT(ROW(B3649)-2, 参照用!$J$12) + 3,1),
"")</f>
        <v/>
      </c>
      <c r="C3649" s="8" t="str">
        <f>INDEX(中間シート!$A$1:$AZ$149,MATCH(A3649&amp;B3649,中間シート!$A$1:$A$149,0),MATCH(C$1,中間シート!$A$2:$AZ$2,0))</f>
        <v/>
      </c>
      <c r="D3649" s="8" t="str">
        <f>INDEX(中間シート!$A$1:$AZ$149,MATCH($A3649&amp;$B3649,中間シート!$A$1:$A$149,0),MATCH(D$1,中間シート!$A$2:$AZ$2,0))</f>
        <v/>
      </c>
      <c r="E3649" t="str">
        <f>IF(
A3649="","",
VLOOKUP(MOD(ROW(A3649)-2, 参照用!$J$12) + 1,参照用!$N$1:$P$50,2,0)
)</f>
        <v/>
      </c>
      <c r="F3649" t="str">
        <f xml:space="preserve">
IF(A3649="","",
VLOOKUP(MOD(ROW(A3649)-2, 参照用!$J$12) + 1,参照用!$N$1:$P$50,3,0)
)</f>
        <v/>
      </c>
      <c r="G3649" t="str">
        <f xml:space="preserve">
IF(A3649="","",
IFERROR(
INDEX(中間シート!$B:$CB,
MATCH(A3649&amp;B3649,中間シート!$A$1:$A$149,0),
MATCH(F3649,中間シート!$B$2:$CB$2,0)
),
"")
)</f>
        <v/>
      </c>
      <c r="H3649" t="str">
        <f t="shared" si="168"/>
        <v/>
      </c>
      <c r="I3649" t="str">
        <f t="shared" si="169"/>
        <v/>
      </c>
      <c r="J3649" t="str">
        <f xml:space="preserve">
_xlfn.SWITCH(E3649,
"良好サイン",H3649*VLOOKUP(F3649,参照用!$P$2:$Q$55,2,0),
"注意サイン",H3649*VLOOKUP(F3649,参照用!$P$2:$Q$55,2,0),
""
)</f>
        <v/>
      </c>
      <c r="K3649" s="20" t="str">
        <f t="shared" si="170"/>
        <v/>
      </c>
    </row>
    <row r="3650" spans="1:11" x14ac:dyDescent="0.2">
      <c r="A3650" s="8" t="str">
        <f>IF(INDEX(中間シート!B$1:B$149,QUOTIENT(ROW(A3650)-2, 参照用!$J$12) + 3,1)&gt;0,
INDEX(中間シート!B$1:B$149,QUOTIENT(ROW(A3650)-2, 参照用!$J$12) + 3,1),
"")</f>
        <v/>
      </c>
      <c r="B3650" s="8" t="str">
        <f>IF(INDEX(中間シート!D$1:D$149,QUOTIENT(ROW(B3650)-2, 参照用!$J$12) + 3,1)&gt;0,
INDEX(中間シート!D$1:D$149,QUOTIENT(ROW(B3650)-2, 参照用!$J$12) + 3,1),
"")</f>
        <v/>
      </c>
      <c r="C3650" s="8" t="str">
        <f>INDEX(中間シート!$A$1:$AZ$149,MATCH(A3650&amp;B3650,中間シート!$A$1:$A$149,0),MATCH(C$1,中間シート!$A$2:$AZ$2,0))</f>
        <v/>
      </c>
      <c r="D3650" s="8" t="str">
        <f>INDEX(中間シート!$A$1:$AZ$149,MATCH($A3650&amp;$B3650,中間シート!$A$1:$A$149,0),MATCH(D$1,中間シート!$A$2:$AZ$2,0))</f>
        <v/>
      </c>
      <c r="E3650" t="str">
        <f>IF(
A3650="","",
VLOOKUP(MOD(ROW(A3650)-2, 参照用!$J$12) + 1,参照用!$N$1:$P$50,2,0)
)</f>
        <v/>
      </c>
      <c r="F3650" t="str">
        <f xml:space="preserve">
IF(A3650="","",
VLOOKUP(MOD(ROW(A3650)-2, 参照用!$J$12) + 1,参照用!$N$1:$P$50,3,0)
)</f>
        <v/>
      </c>
      <c r="G3650" t="str">
        <f xml:space="preserve">
IF(A3650="","",
IFERROR(
INDEX(中間シート!$B:$CB,
MATCH(A3650&amp;B3650,中間シート!$A$1:$A$149,0),
MATCH(F3650,中間シート!$B$2:$CB$2,0)
),
"")
)</f>
        <v/>
      </c>
      <c r="H3650" t="str">
        <f t="shared" si="168"/>
        <v/>
      </c>
      <c r="I3650" t="str">
        <f t="shared" si="169"/>
        <v/>
      </c>
      <c r="J3650" t="str">
        <f xml:space="preserve">
_xlfn.SWITCH(E3650,
"良好サイン",H3650*VLOOKUP(F3650,参照用!$P$2:$Q$55,2,0),
"注意サイン",H3650*VLOOKUP(F3650,参照用!$P$2:$Q$55,2,0),
""
)</f>
        <v/>
      </c>
      <c r="K3650" s="20" t="str">
        <f t="shared" si="170"/>
        <v/>
      </c>
    </row>
    <row r="3651" spans="1:11" x14ac:dyDescent="0.2">
      <c r="A3651" s="8" t="str">
        <f>IF(INDEX(中間シート!B$1:B$149,QUOTIENT(ROW(A3651)-2, 参照用!$J$12) + 3,1)&gt;0,
INDEX(中間シート!B$1:B$149,QUOTIENT(ROW(A3651)-2, 参照用!$J$12) + 3,1),
"")</f>
        <v/>
      </c>
      <c r="B3651" s="8" t="str">
        <f>IF(INDEX(中間シート!D$1:D$149,QUOTIENT(ROW(B3651)-2, 参照用!$J$12) + 3,1)&gt;0,
INDEX(中間シート!D$1:D$149,QUOTIENT(ROW(B3651)-2, 参照用!$J$12) + 3,1),
"")</f>
        <v/>
      </c>
      <c r="C3651" s="8" t="str">
        <f>INDEX(中間シート!$A$1:$AZ$149,MATCH(A3651&amp;B3651,中間シート!$A$1:$A$149,0),MATCH(C$1,中間シート!$A$2:$AZ$2,0))</f>
        <v/>
      </c>
      <c r="D3651" s="8" t="str">
        <f>INDEX(中間シート!$A$1:$AZ$149,MATCH($A3651&amp;$B3651,中間シート!$A$1:$A$149,0),MATCH(D$1,中間シート!$A$2:$AZ$2,0))</f>
        <v/>
      </c>
      <c r="E3651" t="str">
        <f>IF(
A3651="","",
VLOOKUP(MOD(ROW(A3651)-2, 参照用!$J$12) + 1,参照用!$N$1:$P$50,2,0)
)</f>
        <v/>
      </c>
      <c r="F3651" t="str">
        <f xml:space="preserve">
IF(A3651="","",
VLOOKUP(MOD(ROW(A3651)-2, 参照用!$J$12) + 1,参照用!$N$1:$P$50,3,0)
)</f>
        <v/>
      </c>
      <c r="G3651" t="str">
        <f xml:space="preserve">
IF(A3651="","",
IFERROR(
INDEX(中間シート!$B:$CB,
MATCH(A3651&amp;B3651,中間シート!$A$1:$A$149,0),
MATCH(F3651,中間シート!$B$2:$CB$2,0)
),
"")
)</f>
        <v/>
      </c>
      <c r="H3651" t="str">
        <f t="shared" ref="H3651:H3714" si="171">IFERROR(IF(VALUE(G3651)&gt;100,"",VALUE(G3651)),"")</f>
        <v/>
      </c>
      <c r="I3651" t="str">
        <f t="shared" ref="I3651:I3714" si="172">IF(H3651="",G3651,"")</f>
        <v/>
      </c>
      <c r="J3651" t="str">
        <f xml:space="preserve">
_xlfn.SWITCH(E3651,
"良好サイン",H3651*VLOOKUP(F3651,参照用!$P$2:$Q$55,2,0),
"注意サイン",H3651*VLOOKUP(F3651,参照用!$P$2:$Q$55,2,0),
""
)</f>
        <v/>
      </c>
      <c r="K3651" s="20" t="str">
        <f t="shared" ref="K3651:K3714" si="173">IFERROR(IF(A3651="","",(60+SUMIFS($J$1:$J$3999,$A$1:$A$3999,A3651,$B$1:$B$3999,B3651)))
/
(1+SUMIFS(H:H,A:A,A3651,B:B,B3651,E:E,"悪化サイン")),"")</f>
        <v/>
      </c>
    </row>
    <row r="3652" spans="1:11" x14ac:dyDescent="0.2">
      <c r="A3652" s="8" t="str">
        <f>IF(INDEX(中間シート!B$1:B$149,QUOTIENT(ROW(A3652)-2, 参照用!$J$12) + 3,1)&gt;0,
INDEX(中間シート!B$1:B$149,QUOTIENT(ROW(A3652)-2, 参照用!$J$12) + 3,1),
"")</f>
        <v/>
      </c>
      <c r="B3652" s="8" t="str">
        <f>IF(INDEX(中間シート!D$1:D$149,QUOTIENT(ROW(B3652)-2, 参照用!$J$12) + 3,1)&gt;0,
INDEX(中間シート!D$1:D$149,QUOTIENT(ROW(B3652)-2, 参照用!$J$12) + 3,1),
"")</f>
        <v/>
      </c>
      <c r="C3652" s="8" t="str">
        <f>INDEX(中間シート!$A$1:$AZ$149,MATCH(A3652&amp;B3652,中間シート!$A$1:$A$149,0),MATCH(C$1,中間シート!$A$2:$AZ$2,0))</f>
        <v/>
      </c>
      <c r="D3652" s="8" t="str">
        <f>INDEX(中間シート!$A$1:$AZ$149,MATCH($A3652&amp;$B3652,中間シート!$A$1:$A$149,0),MATCH(D$1,中間シート!$A$2:$AZ$2,0))</f>
        <v/>
      </c>
      <c r="E3652" t="str">
        <f>IF(
A3652="","",
VLOOKUP(MOD(ROW(A3652)-2, 参照用!$J$12) + 1,参照用!$N$1:$P$50,2,0)
)</f>
        <v/>
      </c>
      <c r="F3652" t="str">
        <f xml:space="preserve">
IF(A3652="","",
VLOOKUP(MOD(ROW(A3652)-2, 参照用!$J$12) + 1,参照用!$N$1:$P$50,3,0)
)</f>
        <v/>
      </c>
      <c r="G3652" t="str">
        <f xml:space="preserve">
IF(A3652="","",
IFERROR(
INDEX(中間シート!$B:$CB,
MATCH(A3652&amp;B3652,中間シート!$A$1:$A$149,0),
MATCH(F3652,中間シート!$B$2:$CB$2,0)
),
"")
)</f>
        <v/>
      </c>
      <c r="H3652" t="str">
        <f t="shared" si="171"/>
        <v/>
      </c>
      <c r="I3652" t="str">
        <f t="shared" si="172"/>
        <v/>
      </c>
      <c r="J3652" t="str">
        <f xml:space="preserve">
_xlfn.SWITCH(E3652,
"良好サイン",H3652*VLOOKUP(F3652,参照用!$P$2:$Q$55,2,0),
"注意サイン",H3652*VLOOKUP(F3652,参照用!$P$2:$Q$55,2,0),
""
)</f>
        <v/>
      </c>
      <c r="K3652" s="20" t="str">
        <f t="shared" si="173"/>
        <v/>
      </c>
    </row>
    <row r="3653" spans="1:11" x14ac:dyDescent="0.2">
      <c r="A3653" s="8" t="str">
        <f>IF(INDEX(中間シート!B$1:B$149,QUOTIENT(ROW(A3653)-2, 参照用!$J$12) + 3,1)&gt;0,
INDEX(中間シート!B$1:B$149,QUOTIENT(ROW(A3653)-2, 参照用!$J$12) + 3,1),
"")</f>
        <v/>
      </c>
      <c r="B3653" s="8" t="str">
        <f>IF(INDEX(中間シート!D$1:D$149,QUOTIENT(ROW(B3653)-2, 参照用!$J$12) + 3,1)&gt;0,
INDEX(中間シート!D$1:D$149,QUOTIENT(ROW(B3653)-2, 参照用!$J$12) + 3,1),
"")</f>
        <v/>
      </c>
      <c r="C3653" s="8" t="str">
        <f>INDEX(中間シート!$A$1:$AZ$149,MATCH(A3653&amp;B3653,中間シート!$A$1:$A$149,0),MATCH(C$1,中間シート!$A$2:$AZ$2,0))</f>
        <v/>
      </c>
      <c r="D3653" s="8" t="str">
        <f>INDEX(中間シート!$A$1:$AZ$149,MATCH($A3653&amp;$B3653,中間シート!$A$1:$A$149,0),MATCH(D$1,中間シート!$A$2:$AZ$2,0))</f>
        <v/>
      </c>
      <c r="E3653" t="str">
        <f>IF(
A3653="","",
VLOOKUP(MOD(ROW(A3653)-2, 参照用!$J$12) + 1,参照用!$N$1:$P$50,2,0)
)</f>
        <v/>
      </c>
      <c r="F3653" t="str">
        <f xml:space="preserve">
IF(A3653="","",
VLOOKUP(MOD(ROW(A3653)-2, 参照用!$J$12) + 1,参照用!$N$1:$P$50,3,0)
)</f>
        <v/>
      </c>
      <c r="G3653" t="str">
        <f xml:space="preserve">
IF(A3653="","",
IFERROR(
INDEX(中間シート!$B:$CB,
MATCH(A3653&amp;B3653,中間シート!$A$1:$A$149,0),
MATCH(F3653,中間シート!$B$2:$CB$2,0)
),
"")
)</f>
        <v/>
      </c>
      <c r="H3653" t="str">
        <f t="shared" si="171"/>
        <v/>
      </c>
      <c r="I3653" t="str">
        <f t="shared" si="172"/>
        <v/>
      </c>
      <c r="J3653" t="str">
        <f xml:space="preserve">
_xlfn.SWITCH(E3653,
"良好サイン",H3653*VLOOKUP(F3653,参照用!$P$2:$Q$55,2,0),
"注意サイン",H3653*VLOOKUP(F3653,参照用!$P$2:$Q$55,2,0),
""
)</f>
        <v/>
      </c>
      <c r="K3653" s="20" t="str">
        <f t="shared" si="173"/>
        <v/>
      </c>
    </row>
    <row r="3654" spans="1:11" x14ac:dyDescent="0.2">
      <c r="A3654" s="8" t="str">
        <f>IF(INDEX(中間シート!B$1:B$149,QUOTIENT(ROW(A3654)-2, 参照用!$J$12) + 3,1)&gt;0,
INDEX(中間シート!B$1:B$149,QUOTIENT(ROW(A3654)-2, 参照用!$J$12) + 3,1),
"")</f>
        <v/>
      </c>
      <c r="B3654" s="8" t="str">
        <f>IF(INDEX(中間シート!D$1:D$149,QUOTIENT(ROW(B3654)-2, 参照用!$J$12) + 3,1)&gt;0,
INDEX(中間シート!D$1:D$149,QUOTIENT(ROW(B3654)-2, 参照用!$J$12) + 3,1),
"")</f>
        <v/>
      </c>
      <c r="C3654" s="8" t="str">
        <f>INDEX(中間シート!$A$1:$AZ$149,MATCH(A3654&amp;B3654,中間シート!$A$1:$A$149,0),MATCH(C$1,中間シート!$A$2:$AZ$2,0))</f>
        <v/>
      </c>
      <c r="D3654" s="8" t="str">
        <f>INDEX(中間シート!$A$1:$AZ$149,MATCH($A3654&amp;$B3654,中間シート!$A$1:$A$149,0),MATCH(D$1,中間シート!$A$2:$AZ$2,0))</f>
        <v/>
      </c>
      <c r="E3654" t="str">
        <f>IF(
A3654="","",
VLOOKUP(MOD(ROW(A3654)-2, 参照用!$J$12) + 1,参照用!$N$1:$P$50,2,0)
)</f>
        <v/>
      </c>
      <c r="F3654" t="str">
        <f xml:space="preserve">
IF(A3654="","",
VLOOKUP(MOD(ROW(A3654)-2, 参照用!$J$12) + 1,参照用!$N$1:$P$50,3,0)
)</f>
        <v/>
      </c>
      <c r="G3654" t="str">
        <f xml:space="preserve">
IF(A3654="","",
IFERROR(
INDEX(中間シート!$B:$CB,
MATCH(A3654&amp;B3654,中間シート!$A$1:$A$149,0),
MATCH(F3654,中間シート!$B$2:$CB$2,0)
),
"")
)</f>
        <v/>
      </c>
      <c r="H3654" t="str">
        <f t="shared" si="171"/>
        <v/>
      </c>
      <c r="I3654" t="str">
        <f t="shared" si="172"/>
        <v/>
      </c>
      <c r="J3654" t="str">
        <f xml:space="preserve">
_xlfn.SWITCH(E3654,
"良好サイン",H3654*VLOOKUP(F3654,参照用!$P$2:$Q$55,2,0),
"注意サイン",H3654*VLOOKUP(F3654,参照用!$P$2:$Q$55,2,0),
""
)</f>
        <v/>
      </c>
      <c r="K3654" s="20" t="str">
        <f t="shared" si="173"/>
        <v/>
      </c>
    </row>
    <row r="3655" spans="1:11" x14ac:dyDescent="0.2">
      <c r="A3655" s="8" t="str">
        <f>IF(INDEX(中間シート!B$1:B$149,QUOTIENT(ROW(A3655)-2, 参照用!$J$12) + 3,1)&gt;0,
INDEX(中間シート!B$1:B$149,QUOTIENT(ROW(A3655)-2, 参照用!$J$12) + 3,1),
"")</f>
        <v/>
      </c>
      <c r="B3655" s="8" t="str">
        <f>IF(INDEX(中間シート!D$1:D$149,QUOTIENT(ROW(B3655)-2, 参照用!$J$12) + 3,1)&gt;0,
INDEX(中間シート!D$1:D$149,QUOTIENT(ROW(B3655)-2, 参照用!$J$12) + 3,1),
"")</f>
        <v/>
      </c>
      <c r="C3655" s="8" t="str">
        <f>INDEX(中間シート!$A$1:$AZ$149,MATCH(A3655&amp;B3655,中間シート!$A$1:$A$149,0),MATCH(C$1,中間シート!$A$2:$AZ$2,0))</f>
        <v/>
      </c>
      <c r="D3655" s="8" t="str">
        <f>INDEX(中間シート!$A$1:$AZ$149,MATCH($A3655&amp;$B3655,中間シート!$A$1:$A$149,0),MATCH(D$1,中間シート!$A$2:$AZ$2,0))</f>
        <v/>
      </c>
      <c r="E3655" t="str">
        <f>IF(
A3655="","",
VLOOKUP(MOD(ROW(A3655)-2, 参照用!$J$12) + 1,参照用!$N$1:$P$50,2,0)
)</f>
        <v/>
      </c>
      <c r="F3655" t="str">
        <f xml:space="preserve">
IF(A3655="","",
VLOOKUP(MOD(ROW(A3655)-2, 参照用!$J$12) + 1,参照用!$N$1:$P$50,3,0)
)</f>
        <v/>
      </c>
      <c r="G3655" t="str">
        <f xml:space="preserve">
IF(A3655="","",
IFERROR(
INDEX(中間シート!$B:$CB,
MATCH(A3655&amp;B3655,中間シート!$A$1:$A$149,0),
MATCH(F3655,中間シート!$B$2:$CB$2,0)
),
"")
)</f>
        <v/>
      </c>
      <c r="H3655" t="str">
        <f t="shared" si="171"/>
        <v/>
      </c>
      <c r="I3655" t="str">
        <f t="shared" si="172"/>
        <v/>
      </c>
      <c r="J3655" t="str">
        <f xml:space="preserve">
_xlfn.SWITCH(E3655,
"良好サイン",H3655*VLOOKUP(F3655,参照用!$P$2:$Q$55,2,0),
"注意サイン",H3655*VLOOKUP(F3655,参照用!$P$2:$Q$55,2,0),
""
)</f>
        <v/>
      </c>
      <c r="K3655" s="20" t="str">
        <f t="shared" si="173"/>
        <v/>
      </c>
    </row>
    <row r="3656" spans="1:11" x14ac:dyDescent="0.2">
      <c r="A3656" s="8" t="str">
        <f>IF(INDEX(中間シート!B$1:B$149,QUOTIENT(ROW(A3656)-2, 参照用!$J$12) + 3,1)&gt;0,
INDEX(中間シート!B$1:B$149,QUOTIENT(ROW(A3656)-2, 参照用!$J$12) + 3,1),
"")</f>
        <v/>
      </c>
      <c r="B3656" s="8" t="str">
        <f>IF(INDEX(中間シート!D$1:D$149,QUOTIENT(ROW(B3656)-2, 参照用!$J$12) + 3,1)&gt;0,
INDEX(中間シート!D$1:D$149,QUOTIENT(ROW(B3656)-2, 参照用!$J$12) + 3,1),
"")</f>
        <v/>
      </c>
      <c r="C3656" s="8" t="str">
        <f>INDEX(中間シート!$A$1:$AZ$149,MATCH(A3656&amp;B3656,中間シート!$A$1:$A$149,0),MATCH(C$1,中間シート!$A$2:$AZ$2,0))</f>
        <v/>
      </c>
      <c r="D3656" s="8" t="str">
        <f>INDEX(中間シート!$A$1:$AZ$149,MATCH($A3656&amp;$B3656,中間シート!$A$1:$A$149,0),MATCH(D$1,中間シート!$A$2:$AZ$2,0))</f>
        <v/>
      </c>
      <c r="E3656" t="str">
        <f>IF(
A3656="","",
VLOOKUP(MOD(ROW(A3656)-2, 参照用!$J$12) + 1,参照用!$N$1:$P$50,2,0)
)</f>
        <v/>
      </c>
      <c r="F3656" t="str">
        <f xml:space="preserve">
IF(A3656="","",
VLOOKUP(MOD(ROW(A3656)-2, 参照用!$J$12) + 1,参照用!$N$1:$P$50,3,0)
)</f>
        <v/>
      </c>
      <c r="G3656" t="str">
        <f xml:space="preserve">
IF(A3656="","",
IFERROR(
INDEX(中間シート!$B:$CB,
MATCH(A3656&amp;B3656,中間シート!$A$1:$A$149,0),
MATCH(F3656,中間シート!$B$2:$CB$2,0)
),
"")
)</f>
        <v/>
      </c>
      <c r="H3656" t="str">
        <f t="shared" si="171"/>
        <v/>
      </c>
      <c r="I3656" t="str">
        <f t="shared" si="172"/>
        <v/>
      </c>
      <c r="J3656" t="str">
        <f xml:space="preserve">
_xlfn.SWITCH(E3656,
"良好サイン",H3656*VLOOKUP(F3656,参照用!$P$2:$Q$55,2,0),
"注意サイン",H3656*VLOOKUP(F3656,参照用!$P$2:$Q$55,2,0),
""
)</f>
        <v/>
      </c>
      <c r="K3656" s="20" t="str">
        <f t="shared" si="173"/>
        <v/>
      </c>
    </row>
    <row r="3657" spans="1:11" x14ac:dyDescent="0.2">
      <c r="A3657" s="8" t="str">
        <f>IF(INDEX(中間シート!B$1:B$149,QUOTIENT(ROW(A3657)-2, 参照用!$J$12) + 3,1)&gt;0,
INDEX(中間シート!B$1:B$149,QUOTIENT(ROW(A3657)-2, 参照用!$J$12) + 3,1),
"")</f>
        <v/>
      </c>
      <c r="B3657" s="8" t="str">
        <f>IF(INDEX(中間シート!D$1:D$149,QUOTIENT(ROW(B3657)-2, 参照用!$J$12) + 3,1)&gt;0,
INDEX(中間シート!D$1:D$149,QUOTIENT(ROW(B3657)-2, 参照用!$J$12) + 3,1),
"")</f>
        <v/>
      </c>
      <c r="C3657" s="8" t="str">
        <f>INDEX(中間シート!$A$1:$AZ$149,MATCH(A3657&amp;B3657,中間シート!$A$1:$A$149,0),MATCH(C$1,中間シート!$A$2:$AZ$2,0))</f>
        <v/>
      </c>
      <c r="D3657" s="8" t="str">
        <f>INDEX(中間シート!$A$1:$AZ$149,MATCH($A3657&amp;$B3657,中間シート!$A$1:$A$149,0),MATCH(D$1,中間シート!$A$2:$AZ$2,0))</f>
        <v/>
      </c>
      <c r="E3657" t="str">
        <f>IF(
A3657="","",
VLOOKUP(MOD(ROW(A3657)-2, 参照用!$J$12) + 1,参照用!$N$1:$P$50,2,0)
)</f>
        <v/>
      </c>
      <c r="F3657" t="str">
        <f xml:space="preserve">
IF(A3657="","",
VLOOKUP(MOD(ROW(A3657)-2, 参照用!$J$12) + 1,参照用!$N$1:$P$50,3,0)
)</f>
        <v/>
      </c>
      <c r="G3657" t="str">
        <f xml:space="preserve">
IF(A3657="","",
IFERROR(
INDEX(中間シート!$B:$CB,
MATCH(A3657&amp;B3657,中間シート!$A$1:$A$149,0),
MATCH(F3657,中間シート!$B$2:$CB$2,0)
),
"")
)</f>
        <v/>
      </c>
      <c r="H3657" t="str">
        <f t="shared" si="171"/>
        <v/>
      </c>
      <c r="I3657" t="str">
        <f t="shared" si="172"/>
        <v/>
      </c>
      <c r="J3657" t="str">
        <f xml:space="preserve">
_xlfn.SWITCH(E3657,
"良好サイン",H3657*VLOOKUP(F3657,参照用!$P$2:$Q$55,2,0),
"注意サイン",H3657*VLOOKUP(F3657,参照用!$P$2:$Q$55,2,0),
""
)</f>
        <v/>
      </c>
      <c r="K3657" s="20" t="str">
        <f t="shared" si="173"/>
        <v/>
      </c>
    </row>
    <row r="3658" spans="1:11" x14ac:dyDescent="0.2">
      <c r="A3658" s="8" t="str">
        <f>IF(INDEX(中間シート!B$1:B$149,QUOTIENT(ROW(A3658)-2, 参照用!$J$12) + 3,1)&gt;0,
INDEX(中間シート!B$1:B$149,QUOTIENT(ROW(A3658)-2, 参照用!$J$12) + 3,1),
"")</f>
        <v/>
      </c>
      <c r="B3658" s="8" t="str">
        <f>IF(INDEX(中間シート!D$1:D$149,QUOTIENT(ROW(B3658)-2, 参照用!$J$12) + 3,1)&gt;0,
INDEX(中間シート!D$1:D$149,QUOTIENT(ROW(B3658)-2, 参照用!$J$12) + 3,1),
"")</f>
        <v/>
      </c>
      <c r="C3658" s="8" t="str">
        <f>INDEX(中間シート!$A$1:$AZ$149,MATCH(A3658&amp;B3658,中間シート!$A$1:$A$149,0),MATCH(C$1,中間シート!$A$2:$AZ$2,0))</f>
        <v/>
      </c>
      <c r="D3658" s="8" t="str">
        <f>INDEX(中間シート!$A$1:$AZ$149,MATCH($A3658&amp;$B3658,中間シート!$A$1:$A$149,0),MATCH(D$1,中間シート!$A$2:$AZ$2,0))</f>
        <v/>
      </c>
      <c r="E3658" t="str">
        <f>IF(
A3658="","",
VLOOKUP(MOD(ROW(A3658)-2, 参照用!$J$12) + 1,参照用!$N$1:$P$50,2,0)
)</f>
        <v/>
      </c>
      <c r="F3658" t="str">
        <f xml:space="preserve">
IF(A3658="","",
VLOOKUP(MOD(ROW(A3658)-2, 参照用!$J$12) + 1,参照用!$N$1:$P$50,3,0)
)</f>
        <v/>
      </c>
      <c r="G3658" t="str">
        <f xml:space="preserve">
IF(A3658="","",
IFERROR(
INDEX(中間シート!$B:$CB,
MATCH(A3658&amp;B3658,中間シート!$A$1:$A$149,0),
MATCH(F3658,中間シート!$B$2:$CB$2,0)
),
"")
)</f>
        <v/>
      </c>
      <c r="H3658" t="str">
        <f t="shared" si="171"/>
        <v/>
      </c>
      <c r="I3658" t="str">
        <f t="shared" si="172"/>
        <v/>
      </c>
      <c r="J3658" t="str">
        <f xml:space="preserve">
_xlfn.SWITCH(E3658,
"良好サイン",H3658*VLOOKUP(F3658,参照用!$P$2:$Q$55,2,0),
"注意サイン",H3658*VLOOKUP(F3658,参照用!$P$2:$Q$55,2,0),
""
)</f>
        <v/>
      </c>
      <c r="K3658" s="20" t="str">
        <f t="shared" si="173"/>
        <v/>
      </c>
    </row>
    <row r="3659" spans="1:11" x14ac:dyDescent="0.2">
      <c r="A3659" s="8" t="str">
        <f>IF(INDEX(中間シート!B$1:B$149,QUOTIENT(ROW(A3659)-2, 参照用!$J$12) + 3,1)&gt;0,
INDEX(中間シート!B$1:B$149,QUOTIENT(ROW(A3659)-2, 参照用!$J$12) + 3,1),
"")</f>
        <v/>
      </c>
      <c r="B3659" s="8" t="str">
        <f>IF(INDEX(中間シート!D$1:D$149,QUOTIENT(ROW(B3659)-2, 参照用!$J$12) + 3,1)&gt;0,
INDEX(中間シート!D$1:D$149,QUOTIENT(ROW(B3659)-2, 参照用!$J$12) + 3,1),
"")</f>
        <v/>
      </c>
      <c r="C3659" s="8" t="str">
        <f>INDEX(中間シート!$A$1:$AZ$149,MATCH(A3659&amp;B3659,中間シート!$A$1:$A$149,0),MATCH(C$1,中間シート!$A$2:$AZ$2,0))</f>
        <v/>
      </c>
      <c r="D3659" s="8" t="str">
        <f>INDEX(中間シート!$A$1:$AZ$149,MATCH($A3659&amp;$B3659,中間シート!$A$1:$A$149,0),MATCH(D$1,中間シート!$A$2:$AZ$2,0))</f>
        <v/>
      </c>
      <c r="E3659" t="str">
        <f>IF(
A3659="","",
VLOOKUP(MOD(ROW(A3659)-2, 参照用!$J$12) + 1,参照用!$N$1:$P$50,2,0)
)</f>
        <v/>
      </c>
      <c r="F3659" t="str">
        <f xml:space="preserve">
IF(A3659="","",
VLOOKUP(MOD(ROW(A3659)-2, 参照用!$J$12) + 1,参照用!$N$1:$P$50,3,0)
)</f>
        <v/>
      </c>
      <c r="G3659" t="str">
        <f xml:space="preserve">
IF(A3659="","",
IFERROR(
INDEX(中間シート!$B:$CB,
MATCH(A3659&amp;B3659,中間シート!$A$1:$A$149,0),
MATCH(F3659,中間シート!$B$2:$CB$2,0)
),
"")
)</f>
        <v/>
      </c>
      <c r="H3659" t="str">
        <f t="shared" si="171"/>
        <v/>
      </c>
      <c r="I3659" t="str">
        <f t="shared" si="172"/>
        <v/>
      </c>
      <c r="J3659" t="str">
        <f xml:space="preserve">
_xlfn.SWITCH(E3659,
"良好サイン",H3659*VLOOKUP(F3659,参照用!$P$2:$Q$55,2,0),
"注意サイン",H3659*VLOOKUP(F3659,参照用!$P$2:$Q$55,2,0),
""
)</f>
        <v/>
      </c>
      <c r="K3659" s="20" t="str">
        <f t="shared" si="173"/>
        <v/>
      </c>
    </row>
    <row r="3660" spans="1:11" x14ac:dyDescent="0.2">
      <c r="A3660" s="8" t="str">
        <f>IF(INDEX(中間シート!B$1:B$149,QUOTIENT(ROW(A3660)-2, 参照用!$J$12) + 3,1)&gt;0,
INDEX(中間シート!B$1:B$149,QUOTIENT(ROW(A3660)-2, 参照用!$J$12) + 3,1),
"")</f>
        <v/>
      </c>
      <c r="B3660" s="8" t="str">
        <f>IF(INDEX(中間シート!D$1:D$149,QUOTIENT(ROW(B3660)-2, 参照用!$J$12) + 3,1)&gt;0,
INDEX(中間シート!D$1:D$149,QUOTIENT(ROW(B3660)-2, 参照用!$J$12) + 3,1),
"")</f>
        <v/>
      </c>
      <c r="C3660" s="8" t="str">
        <f>INDEX(中間シート!$A$1:$AZ$149,MATCH(A3660&amp;B3660,中間シート!$A$1:$A$149,0),MATCH(C$1,中間シート!$A$2:$AZ$2,0))</f>
        <v/>
      </c>
      <c r="D3660" s="8" t="str">
        <f>INDEX(中間シート!$A$1:$AZ$149,MATCH($A3660&amp;$B3660,中間シート!$A$1:$A$149,0),MATCH(D$1,中間シート!$A$2:$AZ$2,0))</f>
        <v/>
      </c>
      <c r="E3660" t="str">
        <f>IF(
A3660="","",
VLOOKUP(MOD(ROW(A3660)-2, 参照用!$J$12) + 1,参照用!$N$1:$P$50,2,0)
)</f>
        <v/>
      </c>
      <c r="F3660" t="str">
        <f xml:space="preserve">
IF(A3660="","",
VLOOKUP(MOD(ROW(A3660)-2, 参照用!$J$12) + 1,参照用!$N$1:$P$50,3,0)
)</f>
        <v/>
      </c>
      <c r="G3660" t="str">
        <f xml:space="preserve">
IF(A3660="","",
IFERROR(
INDEX(中間シート!$B:$CB,
MATCH(A3660&amp;B3660,中間シート!$A$1:$A$149,0),
MATCH(F3660,中間シート!$B$2:$CB$2,0)
),
"")
)</f>
        <v/>
      </c>
      <c r="H3660" t="str">
        <f t="shared" si="171"/>
        <v/>
      </c>
      <c r="I3660" t="str">
        <f t="shared" si="172"/>
        <v/>
      </c>
      <c r="J3660" t="str">
        <f xml:space="preserve">
_xlfn.SWITCH(E3660,
"良好サイン",H3660*VLOOKUP(F3660,参照用!$P$2:$Q$55,2,0),
"注意サイン",H3660*VLOOKUP(F3660,参照用!$P$2:$Q$55,2,0),
""
)</f>
        <v/>
      </c>
      <c r="K3660" s="20" t="str">
        <f t="shared" si="173"/>
        <v/>
      </c>
    </row>
    <row r="3661" spans="1:11" x14ac:dyDescent="0.2">
      <c r="A3661" s="8" t="str">
        <f>IF(INDEX(中間シート!B$1:B$149,QUOTIENT(ROW(A3661)-2, 参照用!$J$12) + 3,1)&gt;0,
INDEX(中間シート!B$1:B$149,QUOTIENT(ROW(A3661)-2, 参照用!$J$12) + 3,1),
"")</f>
        <v/>
      </c>
      <c r="B3661" s="8" t="str">
        <f>IF(INDEX(中間シート!D$1:D$149,QUOTIENT(ROW(B3661)-2, 参照用!$J$12) + 3,1)&gt;0,
INDEX(中間シート!D$1:D$149,QUOTIENT(ROW(B3661)-2, 参照用!$J$12) + 3,1),
"")</f>
        <v/>
      </c>
      <c r="C3661" s="8" t="str">
        <f>INDEX(中間シート!$A$1:$AZ$149,MATCH(A3661&amp;B3661,中間シート!$A$1:$A$149,0),MATCH(C$1,中間シート!$A$2:$AZ$2,0))</f>
        <v/>
      </c>
      <c r="D3661" s="8" t="str">
        <f>INDEX(中間シート!$A$1:$AZ$149,MATCH($A3661&amp;$B3661,中間シート!$A$1:$A$149,0),MATCH(D$1,中間シート!$A$2:$AZ$2,0))</f>
        <v/>
      </c>
      <c r="E3661" t="str">
        <f>IF(
A3661="","",
VLOOKUP(MOD(ROW(A3661)-2, 参照用!$J$12) + 1,参照用!$N$1:$P$50,2,0)
)</f>
        <v/>
      </c>
      <c r="F3661" t="str">
        <f xml:space="preserve">
IF(A3661="","",
VLOOKUP(MOD(ROW(A3661)-2, 参照用!$J$12) + 1,参照用!$N$1:$P$50,3,0)
)</f>
        <v/>
      </c>
      <c r="G3661" t="str">
        <f xml:space="preserve">
IF(A3661="","",
IFERROR(
INDEX(中間シート!$B:$CB,
MATCH(A3661&amp;B3661,中間シート!$A$1:$A$149,0),
MATCH(F3661,中間シート!$B$2:$CB$2,0)
),
"")
)</f>
        <v/>
      </c>
      <c r="H3661" t="str">
        <f t="shared" si="171"/>
        <v/>
      </c>
      <c r="I3661" t="str">
        <f t="shared" si="172"/>
        <v/>
      </c>
      <c r="J3661" t="str">
        <f xml:space="preserve">
_xlfn.SWITCH(E3661,
"良好サイン",H3661*VLOOKUP(F3661,参照用!$P$2:$Q$55,2,0),
"注意サイン",H3661*VLOOKUP(F3661,参照用!$P$2:$Q$55,2,0),
""
)</f>
        <v/>
      </c>
      <c r="K3661" s="20" t="str">
        <f t="shared" si="173"/>
        <v/>
      </c>
    </row>
    <row r="3662" spans="1:11" x14ac:dyDescent="0.2">
      <c r="A3662" s="8" t="str">
        <f>IF(INDEX(中間シート!B$1:B$149,QUOTIENT(ROW(A3662)-2, 参照用!$J$12) + 3,1)&gt;0,
INDEX(中間シート!B$1:B$149,QUOTIENT(ROW(A3662)-2, 参照用!$J$12) + 3,1),
"")</f>
        <v/>
      </c>
      <c r="B3662" s="8" t="str">
        <f>IF(INDEX(中間シート!D$1:D$149,QUOTIENT(ROW(B3662)-2, 参照用!$J$12) + 3,1)&gt;0,
INDEX(中間シート!D$1:D$149,QUOTIENT(ROW(B3662)-2, 参照用!$J$12) + 3,1),
"")</f>
        <v/>
      </c>
      <c r="C3662" s="8" t="str">
        <f>INDEX(中間シート!$A$1:$AZ$149,MATCH(A3662&amp;B3662,中間シート!$A$1:$A$149,0),MATCH(C$1,中間シート!$A$2:$AZ$2,0))</f>
        <v/>
      </c>
      <c r="D3662" s="8" t="str">
        <f>INDEX(中間シート!$A$1:$AZ$149,MATCH($A3662&amp;$B3662,中間シート!$A$1:$A$149,0),MATCH(D$1,中間シート!$A$2:$AZ$2,0))</f>
        <v/>
      </c>
      <c r="E3662" t="str">
        <f>IF(
A3662="","",
VLOOKUP(MOD(ROW(A3662)-2, 参照用!$J$12) + 1,参照用!$N$1:$P$50,2,0)
)</f>
        <v/>
      </c>
      <c r="F3662" t="str">
        <f xml:space="preserve">
IF(A3662="","",
VLOOKUP(MOD(ROW(A3662)-2, 参照用!$J$12) + 1,参照用!$N$1:$P$50,3,0)
)</f>
        <v/>
      </c>
      <c r="G3662" t="str">
        <f xml:space="preserve">
IF(A3662="","",
IFERROR(
INDEX(中間シート!$B:$CB,
MATCH(A3662&amp;B3662,中間シート!$A$1:$A$149,0),
MATCH(F3662,中間シート!$B$2:$CB$2,0)
),
"")
)</f>
        <v/>
      </c>
      <c r="H3662" t="str">
        <f t="shared" si="171"/>
        <v/>
      </c>
      <c r="I3662" t="str">
        <f t="shared" si="172"/>
        <v/>
      </c>
      <c r="J3662" t="str">
        <f xml:space="preserve">
_xlfn.SWITCH(E3662,
"良好サイン",H3662*VLOOKUP(F3662,参照用!$P$2:$Q$55,2,0),
"注意サイン",H3662*VLOOKUP(F3662,参照用!$P$2:$Q$55,2,0),
""
)</f>
        <v/>
      </c>
      <c r="K3662" s="20" t="str">
        <f t="shared" si="173"/>
        <v/>
      </c>
    </row>
    <row r="3663" spans="1:11" x14ac:dyDescent="0.2">
      <c r="A3663" s="8" t="str">
        <f>IF(INDEX(中間シート!B$1:B$149,QUOTIENT(ROW(A3663)-2, 参照用!$J$12) + 3,1)&gt;0,
INDEX(中間シート!B$1:B$149,QUOTIENT(ROW(A3663)-2, 参照用!$J$12) + 3,1),
"")</f>
        <v/>
      </c>
      <c r="B3663" s="8" t="str">
        <f>IF(INDEX(中間シート!D$1:D$149,QUOTIENT(ROW(B3663)-2, 参照用!$J$12) + 3,1)&gt;0,
INDEX(中間シート!D$1:D$149,QUOTIENT(ROW(B3663)-2, 参照用!$J$12) + 3,1),
"")</f>
        <v/>
      </c>
      <c r="C3663" s="8" t="str">
        <f>INDEX(中間シート!$A$1:$AZ$149,MATCH(A3663&amp;B3663,中間シート!$A$1:$A$149,0),MATCH(C$1,中間シート!$A$2:$AZ$2,0))</f>
        <v/>
      </c>
      <c r="D3663" s="8" t="str">
        <f>INDEX(中間シート!$A$1:$AZ$149,MATCH($A3663&amp;$B3663,中間シート!$A$1:$A$149,0),MATCH(D$1,中間シート!$A$2:$AZ$2,0))</f>
        <v/>
      </c>
      <c r="E3663" t="str">
        <f>IF(
A3663="","",
VLOOKUP(MOD(ROW(A3663)-2, 参照用!$J$12) + 1,参照用!$N$1:$P$50,2,0)
)</f>
        <v/>
      </c>
      <c r="F3663" t="str">
        <f xml:space="preserve">
IF(A3663="","",
VLOOKUP(MOD(ROW(A3663)-2, 参照用!$J$12) + 1,参照用!$N$1:$P$50,3,0)
)</f>
        <v/>
      </c>
      <c r="G3663" t="str">
        <f xml:space="preserve">
IF(A3663="","",
IFERROR(
INDEX(中間シート!$B:$CB,
MATCH(A3663&amp;B3663,中間シート!$A$1:$A$149,0),
MATCH(F3663,中間シート!$B$2:$CB$2,0)
),
"")
)</f>
        <v/>
      </c>
      <c r="H3663" t="str">
        <f t="shared" si="171"/>
        <v/>
      </c>
      <c r="I3663" t="str">
        <f t="shared" si="172"/>
        <v/>
      </c>
      <c r="J3663" t="str">
        <f xml:space="preserve">
_xlfn.SWITCH(E3663,
"良好サイン",H3663*VLOOKUP(F3663,参照用!$P$2:$Q$55,2,0),
"注意サイン",H3663*VLOOKUP(F3663,参照用!$P$2:$Q$55,2,0),
""
)</f>
        <v/>
      </c>
      <c r="K3663" s="20" t="str">
        <f t="shared" si="173"/>
        <v/>
      </c>
    </row>
    <row r="3664" spans="1:11" x14ac:dyDescent="0.2">
      <c r="A3664" s="8" t="str">
        <f>IF(INDEX(中間シート!B$1:B$149,QUOTIENT(ROW(A3664)-2, 参照用!$J$12) + 3,1)&gt;0,
INDEX(中間シート!B$1:B$149,QUOTIENT(ROW(A3664)-2, 参照用!$J$12) + 3,1),
"")</f>
        <v/>
      </c>
      <c r="B3664" s="8" t="str">
        <f>IF(INDEX(中間シート!D$1:D$149,QUOTIENT(ROW(B3664)-2, 参照用!$J$12) + 3,1)&gt;0,
INDEX(中間シート!D$1:D$149,QUOTIENT(ROW(B3664)-2, 参照用!$J$12) + 3,1),
"")</f>
        <v/>
      </c>
      <c r="C3664" s="8" t="str">
        <f>INDEX(中間シート!$A$1:$AZ$149,MATCH(A3664&amp;B3664,中間シート!$A$1:$A$149,0),MATCH(C$1,中間シート!$A$2:$AZ$2,0))</f>
        <v/>
      </c>
      <c r="D3664" s="8" t="str">
        <f>INDEX(中間シート!$A$1:$AZ$149,MATCH($A3664&amp;$B3664,中間シート!$A$1:$A$149,0),MATCH(D$1,中間シート!$A$2:$AZ$2,0))</f>
        <v/>
      </c>
      <c r="E3664" t="str">
        <f>IF(
A3664="","",
VLOOKUP(MOD(ROW(A3664)-2, 参照用!$J$12) + 1,参照用!$N$1:$P$50,2,0)
)</f>
        <v/>
      </c>
      <c r="F3664" t="str">
        <f xml:space="preserve">
IF(A3664="","",
VLOOKUP(MOD(ROW(A3664)-2, 参照用!$J$12) + 1,参照用!$N$1:$P$50,3,0)
)</f>
        <v/>
      </c>
      <c r="G3664" t="str">
        <f xml:space="preserve">
IF(A3664="","",
IFERROR(
INDEX(中間シート!$B:$CB,
MATCH(A3664&amp;B3664,中間シート!$A$1:$A$149,0),
MATCH(F3664,中間シート!$B$2:$CB$2,0)
),
"")
)</f>
        <v/>
      </c>
      <c r="H3664" t="str">
        <f t="shared" si="171"/>
        <v/>
      </c>
      <c r="I3664" t="str">
        <f t="shared" si="172"/>
        <v/>
      </c>
      <c r="J3664" t="str">
        <f xml:space="preserve">
_xlfn.SWITCH(E3664,
"良好サイン",H3664*VLOOKUP(F3664,参照用!$P$2:$Q$55,2,0),
"注意サイン",H3664*VLOOKUP(F3664,参照用!$P$2:$Q$55,2,0),
""
)</f>
        <v/>
      </c>
      <c r="K3664" s="20" t="str">
        <f t="shared" si="173"/>
        <v/>
      </c>
    </row>
    <row r="3665" spans="1:11" x14ac:dyDescent="0.2">
      <c r="A3665" s="8" t="str">
        <f>IF(INDEX(中間シート!B$1:B$149,QUOTIENT(ROW(A3665)-2, 参照用!$J$12) + 3,1)&gt;0,
INDEX(中間シート!B$1:B$149,QUOTIENT(ROW(A3665)-2, 参照用!$J$12) + 3,1),
"")</f>
        <v/>
      </c>
      <c r="B3665" s="8" t="str">
        <f>IF(INDEX(中間シート!D$1:D$149,QUOTIENT(ROW(B3665)-2, 参照用!$J$12) + 3,1)&gt;0,
INDEX(中間シート!D$1:D$149,QUOTIENT(ROW(B3665)-2, 参照用!$J$12) + 3,1),
"")</f>
        <v/>
      </c>
      <c r="C3665" s="8" t="str">
        <f>INDEX(中間シート!$A$1:$AZ$149,MATCH(A3665&amp;B3665,中間シート!$A$1:$A$149,0),MATCH(C$1,中間シート!$A$2:$AZ$2,0))</f>
        <v/>
      </c>
      <c r="D3665" s="8" t="str">
        <f>INDEX(中間シート!$A$1:$AZ$149,MATCH($A3665&amp;$B3665,中間シート!$A$1:$A$149,0),MATCH(D$1,中間シート!$A$2:$AZ$2,0))</f>
        <v/>
      </c>
      <c r="E3665" t="str">
        <f>IF(
A3665="","",
VLOOKUP(MOD(ROW(A3665)-2, 参照用!$J$12) + 1,参照用!$N$1:$P$50,2,0)
)</f>
        <v/>
      </c>
      <c r="F3665" t="str">
        <f xml:space="preserve">
IF(A3665="","",
VLOOKUP(MOD(ROW(A3665)-2, 参照用!$J$12) + 1,参照用!$N$1:$P$50,3,0)
)</f>
        <v/>
      </c>
      <c r="G3665" t="str">
        <f xml:space="preserve">
IF(A3665="","",
IFERROR(
INDEX(中間シート!$B:$CB,
MATCH(A3665&amp;B3665,中間シート!$A$1:$A$149,0),
MATCH(F3665,中間シート!$B$2:$CB$2,0)
),
"")
)</f>
        <v/>
      </c>
      <c r="H3665" t="str">
        <f t="shared" si="171"/>
        <v/>
      </c>
      <c r="I3665" t="str">
        <f t="shared" si="172"/>
        <v/>
      </c>
      <c r="J3665" t="str">
        <f xml:space="preserve">
_xlfn.SWITCH(E3665,
"良好サイン",H3665*VLOOKUP(F3665,参照用!$P$2:$Q$55,2,0),
"注意サイン",H3665*VLOOKUP(F3665,参照用!$P$2:$Q$55,2,0),
""
)</f>
        <v/>
      </c>
      <c r="K3665" s="20" t="str">
        <f t="shared" si="173"/>
        <v/>
      </c>
    </row>
    <row r="3666" spans="1:11" x14ac:dyDescent="0.2">
      <c r="A3666" s="8" t="str">
        <f>IF(INDEX(中間シート!B$1:B$149,QUOTIENT(ROW(A3666)-2, 参照用!$J$12) + 3,1)&gt;0,
INDEX(中間シート!B$1:B$149,QUOTIENT(ROW(A3666)-2, 参照用!$J$12) + 3,1),
"")</f>
        <v/>
      </c>
      <c r="B3666" s="8" t="str">
        <f>IF(INDEX(中間シート!D$1:D$149,QUOTIENT(ROW(B3666)-2, 参照用!$J$12) + 3,1)&gt;0,
INDEX(中間シート!D$1:D$149,QUOTIENT(ROW(B3666)-2, 参照用!$J$12) + 3,1),
"")</f>
        <v/>
      </c>
      <c r="C3666" s="8" t="str">
        <f>INDEX(中間シート!$A$1:$AZ$149,MATCH(A3666&amp;B3666,中間シート!$A$1:$A$149,0),MATCH(C$1,中間シート!$A$2:$AZ$2,0))</f>
        <v/>
      </c>
      <c r="D3666" s="8" t="str">
        <f>INDEX(中間シート!$A$1:$AZ$149,MATCH($A3666&amp;$B3666,中間シート!$A$1:$A$149,0),MATCH(D$1,中間シート!$A$2:$AZ$2,0))</f>
        <v/>
      </c>
      <c r="E3666" t="str">
        <f>IF(
A3666="","",
VLOOKUP(MOD(ROW(A3666)-2, 参照用!$J$12) + 1,参照用!$N$1:$P$50,2,0)
)</f>
        <v/>
      </c>
      <c r="F3666" t="str">
        <f xml:space="preserve">
IF(A3666="","",
VLOOKUP(MOD(ROW(A3666)-2, 参照用!$J$12) + 1,参照用!$N$1:$P$50,3,0)
)</f>
        <v/>
      </c>
      <c r="G3666" t="str">
        <f xml:space="preserve">
IF(A3666="","",
IFERROR(
INDEX(中間シート!$B:$CB,
MATCH(A3666&amp;B3666,中間シート!$A$1:$A$149,0),
MATCH(F3666,中間シート!$B$2:$CB$2,0)
),
"")
)</f>
        <v/>
      </c>
      <c r="H3666" t="str">
        <f t="shared" si="171"/>
        <v/>
      </c>
      <c r="I3666" t="str">
        <f t="shared" si="172"/>
        <v/>
      </c>
      <c r="J3666" t="str">
        <f xml:space="preserve">
_xlfn.SWITCH(E3666,
"良好サイン",H3666*VLOOKUP(F3666,参照用!$P$2:$Q$55,2,0),
"注意サイン",H3666*VLOOKUP(F3666,参照用!$P$2:$Q$55,2,0),
""
)</f>
        <v/>
      </c>
      <c r="K3666" s="20" t="str">
        <f t="shared" si="173"/>
        <v/>
      </c>
    </row>
    <row r="3667" spans="1:11" x14ac:dyDescent="0.2">
      <c r="A3667" s="8" t="str">
        <f>IF(INDEX(中間シート!B$1:B$149,QUOTIENT(ROW(A3667)-2, 参照用!$J$12) + 3,1)&gt;0,
INDEX(中間シート!B$1:B$149,QUOTIENT(ROW(A3667)-2, 参照用!$J$12) + 3,1),
"")</f>
        <v/>
      </c>
      <c r="B3667" s="8" t="str">
        <f>IF(INDEX(中間シート!D$1:D$149,QUOTIENT(ROW(B3667)-2, 参照用!$J$12) + 3,1)&gt;0,
INDEX(中間シート!D$1:D$149,QUOTIENT(ROW(B3667)-2, 参照用!$J$12) + 3,1),
"")</f>
        <v/>
      </c>
      <c r="C3667" s="8" t="str">
        <f>INDEX(中間シート!$A$1:$AZ$149,MATCH(A3667&amp;B3667,中間シート!$A$1:$A$149,0),MATCH(C$1,中間シート!$A$2:$AZ$2,0))</f>
        <v/>
      </c>
      <c r="D3667" s="8" t="str">
        <f>INDEX(中間シート!$A$1:$AZ$149,MATCH($A3667&amp;$B3667,中間シート!$A$1:$A$149,0),MATCH(D$1,中間シート!$A$2:$AZ$2,0))</f>
        <v/>
      </c>
      <c r="E3667" t="str">
        <f>IF(
A3667="","",
VLOOKUP(MOD(ROW(A3667)-2, 参照用!$J$12) + 1,参照用!$N$1:$P$50,2,0)
)</f>
        <v/>
      </c>
      <c r="F3667" t="str">
        <f xml:space="preserve">
IF(A3667="","",
VLOOKUP(MOD(ROW(A3667)-2, 参照用!$J$12) + 1,参照用!$N$1:$P$50,3,0)
)</f>
        <v/>
      </c>
      <c r="G3667" t="str">
        <f xml:space="preserve">
IF(A3667="","",
IFERROR(
INDEX(中間シート!$B:$CB,
MATCH(A3667&amp;B3667,中間シート!$A$1:$A$149,0),
MATCH(F3667,中間シート!$B$2:$CB$2,0)
),
"")
)</f>
        <v/>
      </c>
      <c r="H3667" t="str">
        <f t="shared" si="171"/>
        <v/>
      </c>
      <c r="I3667" t="str">
        <f t="shared" si="172"/>
        <v/>
      </c>
      <c r="J3667" t="str">
        <f xml:space="preserve">
_xlfn.SWITCH(E3667,
"良好サイン",H3667*VLOOKUP(F3667,参照用!$P$2:$Q$55,2,0),
"注意サイン",H3667*VLOOKUP(F3667,参照用!$P$2:$Q$55,2,0),
""
)</f>
        <v/>
      </c>
      <c r="K3667" s="20" t="str">
        <f t="shared" si="173"/>
        <v/>
      </c>
    </row>
    <row r="3668" spans="1:11" x14ac:dyDescent="0.2">
      <c r="A3668" s="8" t="str">
        <f>IF(INDEX(中間シート!B$1:B$149,QUOTIENT(ROW(A3668)-2, 参照用!$J$12) + 3,1)&gt;0,
INDEX(中間シート!B$1:B$149,QUOTIENT(ROW(A3668)-2, 参照用!$J$12) + 3,1),
"")</f>
        <v/>
      </c>
      <c r="B3668" s="8" t="str">
        <f>IF(INDEX(中間シート!D$1:D$149,QUOTIENT(ROW(B3668)-2, 参照用!$J$12) + 3,1)&gt;0,
INDEX(中間シート!D$1:D$149,QUOTIENT(ROW(B3668)-2, 参照用!$J$12) + 3,1),
"")</f>
        <v/>
      </c>
      <c r="C3668" s="8" t="str">
        <f>INDEX(中間シート!$A$1:$AZ$149,MATCH(A3668&amp;B3668,中間シート!$A$1:$A$149,0),MATCH(C$1,中間シート!$A$2:$AZ$2,0))</f>
        <v/>
      </c>
      <c r="D3668" s="8" t="str">
        <f>INDEX(中間シート!$A$1:$AZ$149,MATCH($A3668&amp;$B3668,中間シート!$A$1:$A$149,0),MATCH(D$1,中間シート!$A$2:$AZ$2,0))</f>
        <v/>
      </c>
      <c r="E3668" t="str">
        <f>IF(
A3668="","",
VLOOKUP(MOD(ROW(A3668)-2, 参照用!$J$12) + 1,参照用!$N$1:$P$50,2,0)
)</f>
        <v/>
      </c>
      <c r="F3668" t="str">
        <f xml:space="preserve">
IF(A3668="","",
VLOOKUP(MOD(ROW(A3668)-2, 参照用!$J$12) + 1,参照用!$N$1:$P$50,3,0)
)</f>
        <v/>
      </c>
      <c r="G3668" t="str">
        <f xml:space="preserve">
IF(A3668="","",
IFERROR(
INDEX(中間シート!$B:$CB,
MATCH(A3668&amp;B3668,中間シート!$A$1:$A$149,0),
MATCH(F3668,中間シート!$B$2:$CB$2,0)
),
"")
)</f>
        <v/>
      </c>
      <c r="H3668" t="str">
        <f t="shared" si="171"/>
        <v/>
      </c>
      <c r="I3668" t="str">
        <f t="shared" si="172"/>
        <v/>
      </c>
      <c r="J3668" t="str">
        <f xml:space="preserve">
_xlfn.SWITCH(E3668,
"良好サイン",H3668*VLOOKUP(F3668,参照用!$P$2:$Q$55,2,0),
"注意サイン",H3668*VLOOKUP(F3668,参照用!$P$2:$Q$55,2,0),
""
)</f>
        <v/>
      </c>
      <c r="K3668" s="20" t="str">
        <f t="shared" si="173"/>
        <v/>
      </c>
    </row>
    <row r="3669" spans="1:11" x14ac:dyDescent="0.2">
      <c r="A3669" s="8" t="str">
        <f>IF(INDEX(中間シート!B$1:B$149,QUOTIENT(ROW(A3669)-2, 参照用!$J$12) + 3,1)&gt;0,
INDEX(中間シート!B$1:B$149,QUOTIENT(ROW(A3669)-2, 参照用!$J$12) + 3,1),
"")</f>
        <v/>
      </c>
      <c r="B3669" s="8" t="str">
        <f>IF(INDEX(中間シート!D$1:D$149,QUOTIENT(ROW(B3669)-2, 参照用!$J$12) + 3,1)&gt;0,
INDEX(中間シート!D$1:D$149,QUOTIENT(ROW(B3669)-2, 参照用!$J$12) + 3,1),
"")</f>
        <v/>
      </c>
      <c r="C3669" s="8" t="str">
        <f>INDEX(中間シート!$A$1:$AZ$149,MATCH(A3669&amp;B3669,中間シート!$A$1:$A$149,0),MATCH(C$1,中間シート!$A$2:$AZ$2,0))</f>
        <v/>
      </c>
      <c r="D3669" s="8" t="str">
        <f>INDEX(中間シート!$A$1:$AZ$149,MATCH($A3669&amp;$B3669,中間シート!$A$1:$A$149,0),MATCH(D$1,中間シート!$A$2:$AZ$2,0))</f>
        <v/>
      </c>
      <c r="E3669" t="str">
        <f>IF(
A3669="","",
VLOOKUP(MOD(ROW(A3669)-2, 参照用!$J$12) + 1,参照用!$N$1:$P$50,2,0)
)</f>
        <v/>
      </c>
      <c r="F3669" t="str">
        <f xml:space="preserve">
IF(A3669="","",
VLOOKUP(MOD(ROW(A3669)-2, 参照用!$J$12) + 1,参照用!$N$1:$P$50,3,0)
)</f>
        <v/>
      </c>
      <c r="G3669" t="str">
        <f xml:space="preserve">
IF(A3669="","",
IFERROR(
INDEX(中間シート!$B:$CB,
MATCH(A3669&amp;B3669,中間シート!$A$1:$A$149,0),
MATCH(F3669,中間シート!$B$2:$CB$2,0)
),
"")
)</f>
        <v/>
      </c>
      <c r="H3669" t="str">
        <f t="shared" si="171"/>
        <v/>
      </c>
      <c r="I3669" t="str">
        <f t="shared" si="172"/>
        <v/>
      </c>
      <c r="J3669" t="str">
        <f xml:space="preserve">
_xlfn.SWITCH(E3669,
"良好サイン",H3669*VLOOKUP(F3669,参照用!$P$2:$Q$55,2,0),
"注意サイン",H3669*VLOOKUP(F3669,参照用!$P$2:$Q$55,2,0),
""
)</f>
        <v/>
      </c>
      <c r="K3669" s="20" t="str">
        <f t="shared" si="173"/>
        <v/>
      </c>
    </row>
    <row r="3670" spans="1:11" x14ac:dyDescent="0.2">
      <c r="A3670" s="8" t="str">
        <f>IF(INDEX(中間シート!B$1:B$149,QUOTIENT(ROW(A3670)-2, 参照用!$J$12) + 3,1)&gt;0,
INDEX(中間シート!B$1:B$149,QUOTIENT(ROW(A3670)-2, 参照用!$J$12) + 3,1),
"")</f>
        <v/>
      </c>
      <c r="B3670" s="8" t="str">
        <f>IF(INDEX(中間シート!D$1:D$149,QUOTIENT(ROW(B3670)-2, 参照用!$J$12) + 3,1)&gt;0,
INDEX(中間シート!D$1:D$149,QUOTIENT(ROW(B3670)-2, 参照用!$J$12) + 3,1),
"")</f>
        <v/>
      </c>
      <c r="C3670" s="8" t="str">
        <f>INDEX(中間シート!$A$1:$AZ$149,MATCH(A3670&amp;B3670,中間シート!$A$1:$A$149,0),MATCH(C$1,中間シート!$A$2:$AZ$2,0))</f>
        <v/>
      </c>
      <c r="D3670" s="8" t="str">
        <f>INDEX(中間シート!$A$1:$AZ$149,MATCH($A3670&amp;$B3670,中間シート!$A$1:$A$149,0),MATCH(D$1,中間シート!$A$2:$AZ$2,0))</f>
        <v/>
      </c>
      <c r="E3670" t="str">
        <f>IF(
A3670="","",
VLOOKUP(MOD(ROW(A3670)-2, 参照用!$J$12) + 1,参照用!$N$1:$P$50,2,0)
)</f>
        <v/>
      </c>
      <c r="F3670" t="str">
        <f xml:space="preserve">
IF(A3670="","",
VLOOKUP(MOD(ROW(A3670)-2, 参照用!$J$12) + 1,参照用!$N$1:$P$50,3,0)
)</f>
        <v/>
      </c>
      <c r="G3670" t="str">
        <f xml:space="preserve">
IF(A3670="","",
IFERROR(
INDEX(中間シート!$B:$CB,
MATCH(A3670&amp;B3670,中間シート!$A$1:$A$149,0),
MATCH(F3670,中間シート!$B$2:$CB$2,0)
),
"")
)</f>
        <v/>
      </c>
      <c r="H3670" t="str">
        <f t="shared" si="171"/>
        <v/>
      </c>
      <c r="I3670" t="str">
        <f t="shared" si="172"/>
        <v/>
      </c>
      <c r="J3670" t="str">
        <f xml:space="preserve">
_xlfn.SWITCH(E3670,
"良好サイン",H3670*VLOOKUP(F3670,参照用!$P$2:$Q$55,2,0),
"注意サイン",H3670*VLOOKUP(F3670,参照用!$P$2:$Q$55,2,0),
""
)</f>
        <v/>
      </c>
      <c r="K3670" s="20" t="str">
        <f t="shared" si="173"/>
        <v/>
      </c>
    </row>
    <row r="3671" spans="1:11" x14ac:dyDescent="0.2">
      <c r="A3671" s="8" t="str">
        <f>IF(INDEX(中間シート!B$1:B$149,QUOTIENT(ROW(A3671)-2, 参照用!$J$12) + 3,1)&gt;0,
INDEX(中間シート!B$1:B$149,QUOTIENT(ROW(A3671)-2, 参照用!$J$12) + 3,1),
"")</f>
        <v/>
      </c>
      <c r="B3671" s="8" t="str">
        <f>IF(INDEX(中間シート!D$1:D$149,QUOTIENT(ROW(B3671)-2, 参照用!$J$12) + 3,1)&gt;0,
INDEX(中間シート!D$1:D$149,QUOTIENT(ROW(B3671)-2, 参照用!$J$12) + 3,1),
"")</f>
        <v/>
      </c>
      <c r="C3671" s="8" t="str">
        <f>INDEX(中間シート!$A$1:$AZ$149,MATCH(A3671&amp;B3671,中間シート!$A$1:$A$149,0),MATCH(C$1,中間シート!$A$2:$AZ$2,0))</f>
        <v/>
      </c>
      <c r="D3671" s="8" t="str">
        <f>INDEX(中間シート!$A$1:$AZ$149,MATCH($A3671&amp;$B3671,中間シート!$A$1:$A$149,0),MATCH(D$1,中間シート!$A$2:$AZ$2,0))</f>
        <v/>
      </c>
      <c r="E3671" t="str">
        <f>IF(
A3671="","",
VLOOKUP(MOD(ROW(A3671)-2, 参照用!$J$12) + 1,参照用!$N$1:$P$50,2,0)
)</f>
        <v/>
      </c>
      <c r="F3671" t="str">
        <f xml:space="preserve">
IF(A3671="","",
VLOOKUP(MOD(ROW(A3671)-2, 参照用!$J$12) + 1,参照用!$N$1:$P$50,3,0)
)</f>
        <v/>
      </c>
      <c r="G3671" t="str">
        <f xml:space="preserve">
IF(A3671="","",
IFERROR(
INDEX(中間シート!$B:$CB,
MATCH(A3671&amp;B3671,中間シート!$A$1:$A$149,0),
MATCH(F3671,中間シート!$B$2:$CB$2,0)
),
"")
)</f>
        <v/>
      </c>
      <c r="H3671" t="str">
        <f t="shared" si="171"/>
        <v/>
      </c>
      <c r="I3671" t="str">
        <f t="shared" si="172"/>
        <v/>
      </c>
      <c r="J3671" t="str">
        <f xml:space="preserve">
_xlfn.SWITCH(E3671,
"良好サイン",H3671*VLOOKUP(F3671,参照用!$P$2:$Q$55,2,0),
"注意サイン",H3671*VLOOKUP(F3671,参照用!$P$2:$Q$55,2,0),
""
)</f>
        <v/>
      </c>
      <c r="K3671" s="20" t="str">
        <f t="shared" si="173"/>
        <v/>
      </c>
    </row>
    <row r="3672" spans="1:11" x14ac:dyDescent="0.2">
      <c r="A3672" s="8" t="str">
        <f>IF(INDEX(中間シート!B$1:B$149,QUOTIENT(ROW(A3672)-2, 参照用!$J$12) + 3,1)&gt;0,
INDEX(中間シート!B$1:B$149,QUOTIENT(ROW(A3672)-2, 参照用!$J$12) + 3,1),
"")</f>
        <v/>
      </c>
      <c r="B3672" s="8" t="str">
        <f>IF(INDEX(中間シート!D$1:D$149,QUOTIENT(ROW(B3672)-2, 参照用!$J$12) + 3,1)&gt;0,
INDEX(中間シート!D$1:D$149,QUOTIENT(ROW(B3672)-2, 参照用!$J$12) + 3,1),
"")</f>
        <v/>
      </c>
      <c r="C3672" s="8" t="str">
        <f>INDEX(中間シート!$A$1:$AZ$149,MATCH(A3672&amp;B3672,中間シート!$A$1:$A$149,0),MATCH(C$1,中間シート!$A$2:$AZ$2,0))</f>
        <v/>
      </c>
      <c r="D3672" s="8" t="str">
        <f>INDEX(中間シート!$A$1:$AZ$149,MATCH($A3672&amp;$B3672,中間シート!$A$1:$A$149,0),MATCH(D$1,中間シート!$A$2:$AZ$2,0))</f>
        <v/>
      </c>
      <c r="E3672" t="str">
        <f>IF(
A3672="","",
VLOOKUP(MOD(ROW(A3672)-2, 参照用!$J$12) + 1,参照用!$N$1:$P$50,2,0)
)</f>
        <v/>
      </c>
      <c r="F3672" t="str">
        <f xml:space="preserve">
IF(A3672="","",
VLOOKUP(MOD(ROW(A3672)-2, 参照用!$J$12) + 1,参照用!$N$1:$P$50,3,0)
)</f>
        <v/>
      </c>
      <c r="G3672" t="str">
        <f xml:space="preserve">
IF(A3672="","",
IFERROR(
INDEX(中間シート!$B:$CB,
MATCH(A3672&amp;B3672,中間シート!$A$1:$A$149,0),
MATCH(F3672,中間シート!$B$2:$CB$2,0)
),
"")
)</f>
        <v/>
      </c>
      <c r="H3672" t="str">
        <f t="shared" si="171"/>
        <v/>
      </c>
      <c r="I3672" t="str">
        <f t="shared" si="172"/>
        <v/>
      </c>
      <c r="J3672" t="str">
        <f xml:space="preserve">
_xlfn.SWITCH(E3672,
"良好サイン",H3672*VLOOKUP(F3672,参照用!$P$2:$Q$55,2,0),
"注意サイン",H3672*VLOOKUP(F3672,参照用!$P$2:$Q$55,2,0),
""
)</f>
        <v/>
      </c>
      <c r="K3672" s="20" t="str">
        <f t="shared" si="173"/>
        <v/>
      </c>
    </row>
    <row r="3673" spans="1:11" x14ac:dyDescent="0.2">
      <c r="A3673" s="8" t="str">
        <f>IF(INDEX(中間シート!B$1:B$149,QUOTIENT(ROW(A3673)-2, 参照用!$J$12) + 3,1)&gt;0,
INDEX(中間シート!B$1:B$149,QUOTIENT(ROW(A3673)-2, 参照用!$J$12) + 3,1),
"")</f>
        <v/>
      </c>
      <c r="B3673" s="8" t="str">
        <f>IF(INDEX(中間シート!D$1:D$149,QUOTIENT(ROW(B3673)-2, 参照用!$J$12) + 3,1)&gt;0,
INDEX(中間シート!D$1:D$149,QUOTIENT(ROW(B3673)-2, 参照用!$J$12) + 3,1),
"")</f>
        <v/>
      </c>
      <c r="C3673" s="8" t="str">
        <f>INDEX(中間シート!$A$1:$AZ$149,MATCH(A3673&amp;B3673,中間シート!$A$1:$A$149,0),MATCH(C$1,中間シート!$A$2:$AZ$2,0))</f>
        <v/>
      </c>
      <c r="D3673" s="8" t="str">
        <f>INDEX(中間シート!$A$1:$AZ$149,MATCH($A3673&amp;$B3673,中間シート!$A$1:$A$149,0),MATCH(D$1,中間シート!$A$2:$AZ$2,0))</f>
        <v/>
      </c>
      <c r="E3673" t="str">
        <f>IF(
A3673="","",
VLOOKUP(MOD(ROW(A3673)-2, 参照用!$J$12) + 1,参照用!$N$1:$P$50,2,0)
)</f>
        <v/>
      </c>
      <c r="F3673" t="str">
        <f xml:space="preserve">
IF(A3673="","",
VLOOKUP(MOD(ROW(A3673)-2, 参照用!$J$12) + 1,参照用!$N$1:$P$50,3,0)
)</f>
        <v/>
      </c>
      <c r="G3673" t="str">
        <f xml:space="preserve">
IF(A3673="","",
IFERROR(
INDEX(中間シート!$B:$CB,
MATCH(A3673&amp;B3673,中間シート!$A$1:$A$149,0),
MATCH(F3673,中間シート!$B$2:$CB$2,0)
),
"")
)</f>
        <v/>
      </c>
      <c r="H3673" t="str">
        <f t="shared" si="171"/>
        <v/>
      </c>
      <c r="I3673" t="str">
        <f t="shared" si="172"/>
        <v/>
      </c>
      <c r="J3673" t="str">
        <f xml:space="preserve">
_xlfn.SWITCH(E3673,
"良好サイン",H3673*VLOOKUP(F3673,参照用!$P$2:$Q$55,2,0),
"注意サイン",H3673*VLOOKUP(F3673,参照用!$P$2:$Q$55,2,0),
""
)</f>
        <v/>
      </c>
      <c r="K3673" s="20" t="str">
        <f t="shared" si="173"/>
        <v/>
      </c>
    </row>
    <row r="3674" spans="1:11" x14ac:dyDescent="0.2">
      <c r="A3674" s="8" t="str">
        <f>IF(INDEX(中間シート!B$1:B$149,QUOTIENT(ROW(A3674)-2, 参照用!$J$12) + 3,1)&gt;0,
INDEX(中間シート!B$1:B$149,QUOTIENT(ROW(A3674)-2, 参照用!$J$12) + 3,1),
"")</f>
        <v/>
      </c>
      <c r="B3674" s="8" t="str">
        <f>IF(INDEX(中間シート!D$1:D$149,QUOTIENT(ROW(B3674)-2, 参照用!$J$12) + 3,1)&gt;0,
INDEX(中間シート!D$1:D$149,QUOTIENT(ROW(B3674)-2, 参照用!$J$12) + 3,1),
"")</f>
        <v/>
      </c>
      <c r="C3674" s="8" t="str">
        <f>INDEX(中間シート!$A$1:$AZ$149,MATCH(A3674&amp;B3674,中間シート!$A$1:$A$149,0),MATCH(C$1,中間シート!$A$2:$AZ$2,0))</f>
        <v/>
      </c>
      <c r="D3674" s="8" t="str">
        <f>INDEX(中間シート!$A$1:$AZ$149,MATCH($A3674&amp;$B3674,中間シート!$A$1:$A$149,0),MATCH(D$1,中間シート!$A$2:$AZ$2,0))</f>
        <v/>
      </c>
      <c r="E3674" t="str">
        <f>IF(
A3674="","",
VLOOKUP(MOD(ROW(A3674)-2, 参照用!$J$12) + 1,参照用!$N$1:$P$50,2,0)
)</f>
        <v/>
      </c>
      <c r="F3674" t="str">
        <f xml:space="preserve">
IF(A3674="","",
VLOOKUP(MOD(ROW(A3674)-2, 参照用!$J$12) + 1,参照用!$N$1:$P$50,3,0)
)</f>
        <v/>
      </c>
      <c r="G3674" t="str">
        <f xml:space="preserve">
IF(A3674="","",
IFERROR(
INDEX(中間シート!$B:$CB,
MATCH(A3674&amp;B3674,中間シート!$A$1:$A$149,0),
MATCH(F3674,中間シート!$B$2:$CB$2,0)
),
"")
)</f>
        <v/>
      </c>
      <c r="H3674" t="str">
        <f t="shared" si="171"/>
        <v/>
      </c>
      <c r="I3674" t="str">
        <f t="shared" si="172"/>
        <v/>
      </c>
      <c r="J3674" t="str">
        <f xml:space="preserve">
_xlfn.SWITCH(E3674,
"良好サイン",H3674*VLOOKUP(F3674,参照用!$P$2:$Q$55,2,0),
"注意サイン",H3674*VLOOKUP(F3674,参照用!$P$2:$Q$55,2,0),
""
)</f>
        <v/>
      </c>
      <c r="K3674" s="20" t="str">
        <f t="shared" si="173"/>
        <v/>
      </c>
    </row>
    <row r="3675" spans="1:11" x14ac:dyDescent="0.2">
      <c r="A3675" s="8" t="str">
        <f>IF(INDEX(中間シート!B$1:B$149,QUOTIENT(ROW(A3675)-2, 参照用!$J$12) + 3,1)&gt;0,
INDEX(中間シート!B$1:B$149,QUOTIENT(ROW(A3675)-2, 参照用!$J$12) + 3,1),
"")</f>
        <v/>
      </c>
      <c r="B3675" s="8" t="str">
        <f>IF(INDEX(中間シート!D$1:D$149,QUOTIENT(ROW(B3675)-2, 参照用!$J$12) + 3,1)&gt;0,
INDEX(中間シート!D$1:D$149,QUOTIENT(ROW(B3675)-2, 参照用!$J$12) + 3,1),
"")</f>
        <v/>
      </c>
      <c r="C3675" s="8" t="str">
        <f>INDEX(中間シート!$A$1:$AZ$149,MATCH(A3675&amp;B3675,中間シート!$A$1:$A$149,0),MATCH(C$1,中間シート!$A$2:$AZ$2,0))</f>
        <v/>
      </c>
      <c r="D3675" s="8" t="str">
        <f>INDEX(中間シート!$A$1:$AZ$149,MATCH($A3675&amp;$B3675,中間シート!$A$1:$A$149,0),MATCH(D$1,中間シート!$A$2:$AZ$2,0))</f>
        <v/>
      </c>
      <c r="E3675" t="str">
        <f>IF(
A3675="","",
VLOOKUP(MOD(ROW(A3675)-2, 参照用!$J$12) + 1,参照用!$N$1:$P$50,2,0)
)</f>
        <v/>
      </c>
      <c r="F3675" t="str">
        <f xml:space="preserve">
IF(A3675="","",
VLOOKUP(MOD(ROW(A3675)-2, 参照用!$J$12) + 1,参照用!$N$1:$P$50,3,0)
)</f>
        <v/>
      </c>
      <c r="G3675" t="str">
        <f xml:space="preserve">
IF(A3675="","",
IFERROR(
INDEX(中間シート!$B:$CB,
MATCH(A3675&amp;B3675,中間シート!$A$1:$A$149,0),
MATCH(F3675,中間シート!$B$2:$CB$2,0)
),
"")
)</f>
        <v/>
      </c>
      <c r="H3675" t="str">
        <f t="shared" si="171"/>
        <v/>
      </c>
      <c r="I3675" t="str">
        <f t="shared" si="172"/>
        <v/>
      </c>
      <c r="J3675" t="str">
        <f xml:space="preserve">
_xlfn.SWITCH(E3675,
"良好サイン",H3675*VLOOKUP(F3675,参照用!$P$2:$Q$55,2,0),
"注意サイン",H3675*VLOOKUP(F3675,参照用!$P$2:$Q$55,2,0),
""
)</f>
        <v/>
      </c>
      <c r="K3675" s="20" t="str">
        <f t="shared" si="173"/>
        <v/>
      </c>
    </row>
    <row r="3676" spans="1:11" x14ac:dyDescent="0.2">
      <c r="A3676" s="8" t="str">
        <f>IF(INDEX(中間シート!B$1:B$149,QUOTIENT(ROW(A3676)-2, 参照用!$J$12) + 3,1)&gt;0,
INDEX(中間シート!B$1:B$149,QUOTIENT(ROW(A3676)-2, 参照用!$J$12) + 3,1),
"")</f>
        <v/>
      </c>
      <c r="B3676" s="8" t="str">
        <f>IF(INDEX(中間シート!D$1:D$149,QUOTIENT(ROW(B3676)-2, 参照用!$J$12) + 3,1)&gt;0,
INDEX(中間シート!D$1:D$149,QUOTIENT(ROW(B3676)-2, 参照用!$J$12) + 3,1),
"")</f>
        <v/>
      </c>
      <c r="C3676" s="8" t="str">
        <f>INDEX(中間シート!$A$1:$AZ$149,MATCH(A3676&amp;B3676,中間シート!$A$1:$A$149,0),MATCH(C$1,中間シート!$A$2:$AZ$2,0))</f>
        <v/>
      </c>
      <c r="D3676" s="8" t="str">
        <f>INDEX(中間シート!$A$1:$AZ$149,MATCH($A3676&amp;$B3676,中間シート!$A$1:$A$149,0),MATCH(D$1,中間シート!$A$2:$AZ$2,0))</f>
        <v/>
      </c>
      <c r="E3676" t="str">
        <f>IF(
A3676="","",
VLOOKUP(MOD(ROW(A3676)-2, 参照用!$J$12) + 1,参照用!$N$1:$P$50,2,0)
)</f>
        <v/>
      </c>
      <c r="F3676" t="str">
        <f xml:space="preserve">
IF(A3676="","",
VLOOKUP(MOD(ROW(A3676)-2, 参照用!$J$12) + 1,参照用!$N$1:$P$50,3,0)
)</f>
        <v/>
      </c>
      <c r="G3676" t="str">
        <f xml:space="preserve">
IF(A3676="","",
IFERROR(
INDEX(中間シート!$B:$CB,
MATCH(A3676&amp;B3676,中間シート!$A$1:$A$149,0),
MATCH(F3676,中間シート!$B$2:$CB$2,0)
),
"")
)</f>
        <v/>
      </c>
      <c r="H3676" t="str">
        <f t="shared" si="171"/>
        <v/>
      </c>
      <c r="I3676" t="str">
        <f t="shared" si="172"/>
        <v/>
      </c>
      <c r="J3676" t="str">
        <f xml:space="preserve">
_xlfn.SWITCH(E3676,
"良好サイン",H3676*VLOOKUP(F3676,参照用!$P$2:$Q$55,2,0),
"注意サイン",H3676*VLOOKUP(F3676,参照用!$P$2:$Q$55,2,0),
""
)</f>
        <v/>
      </c>
      <c r="K3676" s="20" t="str">
        <f t="shared" si="173"/>
        <v/>
      </c>
    </row>
    <row r="3677" spans="1:11" x14ac:dyDescent="0.2">
      <c r="A3677" s="8" t="str">
        <f>IF(INDEX(中間シート!B$1:B$149,QUOTIENT(ROW(A3677)-2, 参照用!$J$12) + 3,1)&gt;0,
INDEX(中間シート!B$1:B$149,QUOTIENT(ROW(A3677)-2, 参照用!$J$12) + 3,1),
"")</f>
        <v/>
      </c>
      <c r="B3677" s="8" t="str">
        <f>IF(INDEX(中間シート!D$1:D$149,QUOTIENT(ROW(B3677)-2, 参照用!$J$12) + 3,1)&gt;0,
INDEX(中間シート!D$1:D$149,QUOTIENT(ROW(B3677)-2, 参照用!$J$12) + 3,1),
"")</f>
        <v/>
      </c>
      <c r="C3677" s="8" t="str">
        <f>INDEX(中間シート!$A$1:$AZ$149,MATCH(A3677&amp;B3677,中間シート!$A$1:$A$149,0),MATCH(C$1,中間シート!$A$2:$AZ$2,0))</f>
        <v/>
      </c>
      <c r="D3677" s="8" t="str">
        <f>INDEX(中間シート!$A$1:$AZ$149,MATCH($A3677&amp;$B3677,中間シート!$A$1:$A$149,0),MATCH(D$1,中間シート!$A$2:$AZ$2,0))</f>
        <v/>
      </c>
      <c r="E3677" t="str">
        <f>IF(
A3677="","",
VLOOKUP(MOD(ROW(A3677)-2, 参照用!$J$12) + 1,参照用!$N$1:$P$50,2,0)
)</f>
        <v/>
      </c>
      <c r="F3677" t="str">
        <f xml:space="preserve">
IF(A3677="","",
VLOOKUP(MOD(ROW(A3677)-2, 参照用!$J$12) + 1,参照用!$N$1:$P$50,3,0)
)</f>
        <v/>
      </c>
      <c r="G3677" t="str">
        <f xml:space="preserve">
IF(A3677="","",
IFERROR(
INDEX(中間シート!$B:$CB,
MATCH(A3677&amp;B3677,中間シート!$A$1:$A$149,0),
MATCH(F3677,中間シート!$B$2:$CB$2,0)
),
"")
)</f>
        <v/>
      </c>
      <c r="H3677" t="str">
        <f t="shared" si="171"/>
        <v/>
      </c>
      <c r="I3677" t="str">
        <f t="shared" si="172"/>
        <v/>
      </c>
      <c r="J3677" t="str">
        <f xml:space="preserve">
_xlfn.SWITCH(E3677,
"良好サイン",H3677*VLOOKUP(F3677,参照用!$P$2:$Q$55,2,0),
"注意サイン",H3677*VLOOKUP(F3677,参照用!$P$2:$Q$55,2,0),
""
)</f>
        <v/>
      </c>
      <c r="K3677" s="20" t="str">
        <f t="shared" si="173"/>
        <v/>
      </c>
    </row>
    <row r="3678" spans="1:11" x14ac:dyDescent="0.2">
      <c r="A3678" s="8" t="str">
        <f>IF(INDEX(中間シート!B$1:B$149,QUOTIENT(ROW(A3678)-2, 参照用!$J$12) + 3,1)&gt;0,
INDEX(中間シート!B$1:B$149,QUOTIENT(ROW(A3678)-2, 参照用!$J$12) + 3,1),
"")</f>
        <v/>
      </c>
      <c r="B3678" s="8" t="str">
        <f>IF(INDEX(中間シート!D$1:D$149,QUOTIENT(ROW(B3678)-2, 参照用!$J$12) + 3,1)&gt;0,
INDEX(中間シート!D$1:D$149,QUOTIENT(ROW(B3678)-2, 参照用!$J$12) + 3,1),
"")</f>
        <v/>
      </c>
      <c r="C3678" s="8" t="str">
        <f>INDEX(中間シート!$A$1:$AZ$149,MATCH(A3678&amp;B3678,中間シート!$A$1:$A$149,0),MATCH(C$1,中間シート!$A$2:$AZ$2,0))</f>
        <v/>
      </c>
      <c r="D3678" s="8" t="str">
        <f>INDEX(中間シート!$A$1:$AZ$149,MATCH($A3678&amp;$B3678,中間シート!$A$1:$A$149,0),MATCH(D$1,中間シート!$A$2:$AZ$2,0))</f>
        <v/>
      </c>
      <c r="E3678" t="str">
        <f>IF(
A3678="","",
VLOOKUP(MOD(ROW(A3678)-2, 参照用!$J$12) + 1,参照用!$N$1:$P$50,2,0)
)</f>
        <v/>
      </c>
      <c r="F3678" t="str">
        <f xml:space="preserve">
IF(A3678="","",
VLOOKUP(MOD(ROW(A3678)-2, 参照用!$J$12) + 1,参照用!$N$1:$P$50,3,0)
)</f>
        <v/>
      </c>
      <c r="G3678" t="str">
        <f xml:space="preserve">
IF(A3678="","",
IFERROR(
INDEX(中間シート!$B:$CB,
MATCH(A3678&amp;B3678,中間シート!$A$1:$A$149,0),
MATCH(F3678,中間シート!$B$2:$CB$2,0)
),
"")
)</f>
        <v/>
      </c>
      <c r="H3678" t="str">
        <f t="shared" si="171"/>
        <v/>
      </c>
      <c r="I3678" t="str">
        <f t="shared" si="172"/>
        <v/>
      </c>
      <c r="J3678" t="str">
        <f xml:space="preserve">
_xlfn.SWITCH(E3678,
"良好サイン",H3678*VLOOKUP(F3678,参照用!$P$2:$Q$55,2,0),
"注意サイン",H3678*VLOOKUP(F3678,参照用!$P$2:$Q$55,2,0),
""
)</f>
        <v/>
      </c>
      <c r="K3678" s="20" t="str">
        <f t="shared" si="173"/>
        <v/>
      </c>
    </row>
    <row r="3679" spans="1:11" x14ac:dyDescent="0.2">
      <c r="A3679" s="8" t="str">
        <f>IF(INDEX(中間シート!B$1:B$149,QUOTIENT(ROW(A3679)-2, 参照用!$J$12) + 3,1)&gt;0,
INDEX(中間シート!B$1:B$149,QUOTIENT(ROW(A3679)-2, 参照用!$J$12) + 3,1),
"")</f>
        <v/>
      </c>
      <c r="B3679" s="8" t="str">
        <f>IF(INDEX(中間シート!D$1:D$149,QUOTIENT(ROW(B3679)-2, 参照用!$J$12) + 3,1)&gt;0,
INDEX(中間シート!D$1:D$149,QUOTIENT(ROW(B3679)-2, 参照用!$J$12) + 3,1),
"")</f>
        <v/>
      </c>
      <c r="C3679" s="8" t="str">
        <f>INDEX(中間シート!$A$1:$AZ$149,MATCH(A3679&amp;B3679,中間シート!$A$1:$A$149,0),MATCH(C$1,中間シート!$A$2:$AZ$2,0))</f>
        <v/>
      </c>
      <c r="D3679" s="8" t="str">
        <f>INDEX(中間シート!$A$1:$AZ$149,MATCH($A3679&amp;$B3679,中間シート!$A$1:$A$149,0),MATCH(D$1,中間シート!$A$2:$AZ$2,0))</f>
        <v/>
      </c>
      <c r="E3679" t="str">
        <f>IF(
A3679="","",
VLOOKUP(MOD(ROW(A3679)-2, 参照用!$J$12) + 1,参照用!$N$1:$P$50,2,0)
)</f>
        <v/>
      </c>
      <c r="F3679" t="str">
        <f xml:space="preserve">
IF(A3679="","",
VLOOKUP(MOD(ROW(A3679)-2, 参照用!$J$12) + 1,参照用!$N$1:$P$50,3,0)
)</f>
        <v/>
      </c>
      <c r="G3679" t="str">
        <f xml:space="preserve">
IF(A3679="","",
IFERROR(
INDEX(中間シート!$B:$CB,
MATCH(A3679&amp;B3679,中間シート!$A$1:$A$149,0),
MATCH(F3679,中間シート!$B$2:$CB$2,0)
),
"")
)</f>
        <v/>
      </c>
      <c r="H3679" t="str">
        <f t="shared" si="171"/>
        <v/>
      </c>
      <c r="I3679" t="str">
        <f t="shared" si="172"/>
        <v/>
      </c>
      <c r="J3679" t="str">
        <f xml:space="preserve">
_xlfn.SWITCH(E3679,
"良好サイン",H3679*VLOOKUP(F3679,参照用!$P$2:$Q$55,2,0),
"注意サイン",H3679*VLOOKUP(F3679,参照用!$P$2:$Q$55,2,0),
""
)</f>
        <v/>
      </c>
      <c r="K3679" s="20" t="str">
        <f t="shared" si="173"/>
        <v/>
      </c>
    </row>
    <row r="3680" spans="1:11" x14ac:dyDescent="0.2">
      <c r="A3680" s="8" t="str">
        <f>IF(INDEX(中間シート!B$1:B$149,QUOTIENT(ROW(A3680)-2, 参照用!$J$12) + 3,1)&gt;0,
INDEX(中間シート!B$1:B$149,QUOTIENT(ROW(A3680)-2, 参照用!$J$12) + 3,1),
"")</f>
        <v/>
      </c>
      <c r="B3680" s="8" t="str">
        <f>IF(INDEX(中間シート!D$1:D$149,QUOTIENT(ROW(B3680)-2, 参照用!$J$12) + 3,1)&gt;0,
INDEX(中間シート!D$1:D$149,QUOTIENT(ROW(B3680)-2, 参照用!$J$12) + 3,1),
"")</f>
        <v/>
      </c>
      <c r="C3680" s="8" t="str">
        <f>INDEX(中間シート!$A$1:$AZ$149,MATCH(A3680&amp;B3680,中間シート!$A$1:$A$149,0),MATCH(C$1,中間シート!$A$2:$AZ$2,0))</f>
        <v/>
      </c>
      <c r="D3680" s="8" t="str">
        <f>INDEX(中間シート!$A$1:$AZ$149,MATCH($A3680&amp;$B3680,中間シート!$A$1:$A$149,0),MATCH(D$1,中間シート!$A$2:$AZ$2,0))</f>
        <v/>
      </c>
      <c r="E3680" t="str">
        <f>IF(
A3680="","",
VLOOKUP(MOD(ROW(A3680)-2, 参照用!$J$12) + 1,参照用!$N$1:$P$50,2,0)
)</f>
        <v/>
      </c>
      <c r="F3680" t="str">
        <f xml:space="preserve">
IF(A3680="","",
VLOOKUP(MOD(ROW(A3680)-2, 参照用!$J$12) + 1,参照用!$N$1:$P$50,3,0)
)</f>
        <v/>
      </c>
      <c r="G3680" t="str">
        <f xml:space="preserve">
IF(A3680="","",
IFERROR(
INDEX(中間シート!$B:$CB,
MATCH(A3680&amp;B3680,中間シート!$A$1:$A$149,0),
MATCH(F3680,中間シート!$B$2:$CB$2,0)
),
"")
)</f>
        <v/>
      </c>
      <c r="H3680" t="str">
        <f t="shared" si="171"/>
        <v/>
      </c>
      <c r="I3680" t="str">
        <f t="shared" si="172"/>
        <v/>
      </c>
      <c r="J3680" t="str">
        <f xml:space="preserve">
_xlfn.SWITCH(E3680,
"良好サイン",H3680*VLOOKUP(F3680,参照用!$P$2:$Q$55,2,0),
"注意サイン",H3680*VLOOKUP(F3680,参照用!$P$2:$Q$55,2,0),
""
)</f>
        <v/>
      </c>
      <c r="K3680" s="20" t="str">
        <f t="shared" si="173"/>
        <v/>
      </c>
    </row>
    <row r="3681" spans="1:11" x14ac:dyDescent="0.2">
      <c r="A3681" s="8" t="str">
        <f>IF(INDEX(中間シート!B$1:B$149,QUOTIENT(ROW(A3681)-2, 参照用!$J$12) + 3,1)&gt;0,
INDEX(中間シート!B$1:B$149,QUOTIENT(ROW(A3681)-2, 参照用!$J$12) + 3,1),
"")</f>
        <v/>
      </c>
      <c r="B3681" s="8" t="str">
        <f>IF(INDEX(中間シート!D$1:D$149,QUOTIENT(ROW(B3681)-2, 参照用!$J$12) + 3,1)&gt;0,
INDEX(中間シート!D$1:D$149,QUOTIENT(ROW(B3681)-2, 参照用!$J$12) + 3,1),
"")</f>
        <v/>
      </c>
      <c r="C3681" s="8" t="str">
        <f>INDEX(中間シート!$A$1:$AZ$149,MATCH(A3681&amp;B3681,中間シート!$A$1:$A$149,0),MATCH(C$1,中間シート!$A$2:$AZ$2,0))</f>
        <v/>
      </c>
      <c r="D3681" s="8" t="str">
        <f>INDEX(中間シート!$A$1:$AZ$149,MATCH($A3681&amp;$B3681,中間シート!$A$1:$A$149,0),MATCH(D$1,中間シート!$A$2:$AZ$2,0))</f>
        <v/>
      </c>
      <c r="E3681" t="str">
        <f>IF(
A3681="","",
VLOOKUP(MOD(ROW(A3681)-2, 参照用!$J$12) + 1,参照用!$N$1:$P$50,2,0)
)</f>
        <v/>
      </c>
      <c r="F3681" t="str">
        <f xml:space="preserve">
IF(A3681="","",
VLOOKUP(MOD(ROW(A3681)-2, 参照用!$J$12) + 1,参照用!$N$1:$P$50,3,0)
)</f>
        <v/>
      </c>
      <c r="G3681" t="str">
        <f xml:space="preserve">
IF(A3681="","",
IFERROR(
INDEX(中間シート!$B:$CB,
MATCH(A3681&amp;B3681,中間シート!$A$1:$A$149,0),
MATCH(F3681,中間シート!$B$2:$CB$2,0)
),
"")
)</f>
        <v/>
      </c>
      <c r="H3681" t="str">
        <f t="shared" si="171"/>
        <v/>
      </c>
      <c r="I3681" t="str">
        <f t="shared" si="172"/>
        <v/>
      </c>
      <c r="J3681" t="str">
        <f xml:space="preserve">
_xlfn.SWITCH(E3681,
"良好サイン",H3681*VLOOKUP(F3681,参照用!$P$2:$Q$55,2,0),
"注意サイン",H3681*VLOOKUP(F3681,参照用!$P$2:$Q$55,2,0),
""
)</f>
        <v/>
      </c>
      <c r="K3681" s="20" t="str">
        <f t="shared" si="173"/>
        <v/>
      </c>
    </row>
    <row r="3682" spans="1:11" x14ac:dyDescent="0.2">
      <c r="A3682" s="8" t="str">
        <f>IF(INDEX(中間シート!B$1:B$149,QUOTIENT(ROW(A3682)-2, 参照用!$J$12) + 3,1)&gt;0,
INDEX(中間シート!B$1:B$149,QUOTIENT(ROW(A3682)-2, 参照用!$J$12) + 3,1),
"")</f>
        <v/>
      </c>
      <c r="B3682" s="8" t="str">
        <f>IF(INDEX(中間シート!D$1:D$149,QUOTIENT(ROW(B3682)-2, 参照用!$J$12) + 3,1)&gt;0,
INDEX(中間シート!D$1:D$149,QUOTIENT(ROW(B3682)-2, 参照用!$J$12) + 3,1),
"")</f>
        <v/>
      </c>
      <c r="C3682" s="8" t="str">
        <f>INDEX(中間シート!$A$1:$AZ$149,MATCH(A3682&amp;B3682,中間シート!$A$1:$A$149,0),MATCH(C$1,中間シート!$A$2:$AZ$2,0))</f>
        <v/>
      </c>
      <c r="D3682" s="8" t="str">
        <f>INDEX(中間シート!$A$1:$AZ$149,MATCH($A3682&amp;$B3682,中間シート!$A$1:$A$149,0),MATCH(D$1,中間シート!$A$2:$AZ$2,0))</f>
        <v/>
      </c>
      <c r="E3682" t="str">
        <f>IF(
A3682="","",
VLOOKUP(MOD(ROW(A3682)-2, 参照用!$J$12) + 1,参照用!$N$1:$P$50,2,0)
)</f>
        <v/>
      </c>
      <c r="F3682" t="str">
        <f xml:space="preserve">
IF(A3682="","",
VLOOKUP(MOD(ROW(A3682)-2, 参照用!$J$12) + 1,参照用!$N$1:$P$50,3,0)
)</f>
        <v/>
      </c>
      <c r="G3682" t="str">
        <f xml:space="preserve">
IF(A3682="","",
IFERROR(
INDEX(中間シート!$B:$CB,
MATCH(A3682&amp;B3682,中間シート!$A$1:$A$149,0),
MATCH(F3682,中間シート!$B$2:$CB$2,0)
),
"")
)</f>
        <v/>
      </c>
      <c r="H3682" t="str">
        <f t="shared" si="171"/>
        <v/>
      </c>
      <c r="I3682" t="str">
        <f t="shared" si="172"/>
        <v/>
      </c>
      <c r="J3682" t="str">
        <f xml:space="preserve">
_xlfn.SWITCH(E3682,
"良好サイン",H3682*VLOOKUP(F3682,参照用!$P$2:$Q$55,2,0),
"注意サイン",H3682*VLOOKUP(F3682,参照用!$P$2:$Q$55,2,0),
""
)</f>
        <v/>
      </c>
      <c r="K3682" s="20" t="str">
        <f t="shared" si="173"/>
        <v/>
      </c>
    </row>
    <row r="3683" spans="1:11" x14ac:dyDescent="0.2">
      <c r="A3683" s="8" t="str">
        <f>IF(INDEX(中間シート!B$1:B$149,QUOTIENT(ROW(A3683)-2, 参照用!$J$12) + 3,1)&gt;0,
INDEX(中間シート!B$1:B$149,QUOTIENT(ROW(A3683)-2, 参照用!$J$12) + 3,1),
"")</f>
        <v/>
      </c>
      <c r="B3683" s="8" t="str">
        <f>IF(INDEX(中間シート!D$1:D$149,QUOTIENT(ROW(B3683)-2, 参照用!$J$12) + 3,1)&gt;0,
INDEX(中間シート!D$1:D$149,QUOTIENT(ROW(B3683)-2, 参照用!$J$12) + 3,1),
"")</f>
        <v/>
      </c>
      <c r="C3683" s="8" t="str">
        <f>INDEX(中間シート!$A$1:$AZ$149,MATCH(A3683&amp;B3683,中間シート!$A$1:$A$149,0),MATCH(C$1,中間シート!$A$2:$AZ$2,0))</f>
        <v/>
      </c>
      <c r="D3683" s="8" t="str">
        <f>INDEX(中間シート!$A$1:$AZ$149,MATCH($A3683&amp;$B3683,中間シート!$A$1:$A$149,0),MATCH(D$1,中間シート!$A$2:$AZ$2,0))</f>
        <v/>
      </c>
      <c r="E3683" t="str">
        <f>IF(
A3683="","",
VLOOKUP(MOD(ROW(A3683)-2, 参照用!$J$12) + 1,参照用!$N$1:$P$50,2,0)
)</f>
        <v/>
      </c>
      <c r="F3683" t="str">
        <f xml:space="preserve">
IF(A3683="","",
VLOOKUP(MOD(ROW(A3683)-2, 参照用!$J$12) + 1,参照用!$N$1:$P$50,3,0)
)</f>
        <v/>
      </c>
      <c r="G3683" t="str">
        <f xml:space="preserve">
IF(A3683="","",
IFERROR(
INDEX(中間シート!$B:$CB,
MATCH(A3683&amp;B3683,中間シート!$A$1:$A$149,0),
MATCH(F3683,中間シート!$B$2:$CB$2,0)
),
"")
)</f>
        <v/>
      </c>
      <c r="H3683" t="str">
        <f t="shared" si="171"/>
        <v/>
      </c>
      <c r="I3683" t="str">
        <f t="shared" si="172"/>
        <v/>
      </c>
      <c r="J3683" t="str">
        <f xml:space="preserve">
_xlfn.SWITCH(E3683,
"良好サイン",H3683*VLOOKUP(F3683,参照用!$P$2:$Q$55,2,0),
"注意サイン",H3683*VLOOKUP(F3683,参照用!$P$2:$Q$55,2,0),
""
)</f>
        <v/>
      </c>
      <c r="K3683" s="20" t="str">
        <f t="shared" si="173"/>
        <v/>
      </c>
    </row>
    <row r="3684" spans="1:11" x14ac:dyDescent="0.2">
      <c r="A3684" s="8" t="str">
        <f>IF(INDEX(中間シート!B$1:B$149,QUOTIENT(ROW(A3684)-2, 参照用!$J$12) + 3,1)&gt;0,
INDEX(中間シート!B$1:B$149,QUOTIENT(ROW(A3684)-2, 参照用!$J$12) + 3,1),
"")</f>
        <v/>
      </c>
      <c r="B3684" s="8" t="str">
        <f>IF(INDEX(中間シート!D$1:D$149,QUOTIENT(ROW(B3684)-2, 参照用!$J$12) + 3,1)&gt;0,
INDEX(中間シート!D$1:D$149,QUOTIENT(ROW(B3684)-2, 参照用!$J$12) + 3,1),
"")</f>
        <v/>
      </c>
      <c r="C3684" s="8" t="str">
        <f>INDEX(中間シート!$A$1:$AZ$149,MATCH(A3684&amp;B3684,中間シート!$A$1:$A$149,0),MATCH(C$1,中間シート!$A$2:$AZ$2,0))</f>
        <v/>
      </c>
      <c r="D3684" s="8" t="str">
        <f>INDEX(中間シート!$A$1:$AZ$149,MATCH($A3684&amp;$B3684,中間シート!$A$1:$A$149,0),MATCH(D$1,中間シート!$A$2:$AZ$2,0))</f>
        <v/>
      </c>
      <c r="E3684" t="str">
        <f>IF(
A3684="","",
VLOOKUP(MOD(ROW(A3684)-2, 参照用!$J$12) + 1,参照用!$N$1:$P$50,2,0)
)</f>
        <v/>
      </c>
      <c r="F3684" t="str">
        <f xml:space="preserve">
IF(A3684="","",
VLOOKUP(MOD(ROW(A3684)-2, 参照用!$J$12) + 1,参照用!$N$1:$P$50,3,0)
)</f>
        <v/>
      </c>
      <c r="G3684" t="str">
        <f xml:space="preserve">
IF(A3684="","",
IFERROR(
INDEX(中間シート!$B:$CB,
MATCH(A3684&amp;B3684,中間シート!$A$1:$A$149,0),
MATCH(F3684,中間シート!$B$2:$CB$2,0)
),
"")
)</f>
        <v/>
      </c>
      <c r="H3684" t="str">
        <f t="shared" si="171"/>
        <v/>
      </c>
      <c r="I3684" t="str">
        <f t="shared" si="172"/>
        <v/>
      </c>
      <c r="J3684" t="str">
        <f xml:space="preserve">
_xlfn.SWITCH(E3684,
"良好サイン",H3684*VLOOKUP(F3684,参照用!$P$2:$Q$55,2,0),
"注意サイン",H3684*VLOOKUP(F3684,参照用!$P$2:$Q$55,2,0),
""
)</f>
        <v/>
      </c>
      <c r="K3684" s="20" t="str">
        <f t="shared" si="173"/>
        <v/>
      </c>
    </row>
    <row r="3685" spans="1:11" x14ac:dyDescent="0.2">
      <c r="A3685" s="8" t="str">
        <f>IF(INDEX(中間シート!B$1:B$149,QUOTIENT(ROW(A3685)-2, 参照用!$J$12) + 3,1)&gt;0,
INDEX(中間シート!B$1:B$149,QUOTIENT(ROW(A3685)-2, 参照用!$J$12) + 3,1),
"")</f>
        <v/>
      </c>
      <c r="B3685" s="8" t="str">
        <f>IF(INDEX(中間シート!D$1:D$149,QUOTIENT(ROW(B3685)-2, 参照用!$J$12) + 3,1)&gt;0,
INDEX(中間シート!D$1:D$149,QUOTIENT(ROW(B3685)-2, 参照用!$J$12) + 3,1),
"")</f>
        <v/>
      </c>
      <c r="C3685" s="8" t="str">
        <f>INDEX(中間シート!$A$1:$AZ$149,MATCH(A3685&amp;B3685,中間シート!$A$1:$A$149,0),MATCH(C$1,中間シート!$A$2:$AZ$2,0))</f>
        <v/>
      </c>
      <c r="D3685" s="8" t="str">
        <f>INDEX(中間シート!$A$1:$AZ$149,MATCH($A3685&amp;$B3685,中間シート!$A$1:$A$149,0),MATCH(D$1,中間シート!$A$2:$AZ$2,0))</f>
        <v/>
      </c>
      <c r="E3685" t="str">
        <f>IF(
A3685="","",
VLOOKUP(MOD(ROW(A3685)-2, 参照用!$J$12) + 1,参照用!$N$1:$P$50,2,0)
)</f>
        <v/>
      </c>
      <c r="F3685" t="str">
        <f xml:space="preserve">
IF(A3685="","",
VLOOKUP(MOD(ROW(A3685)-2, 参照用!$J$12) + 1,参照用!$N$1:$P$50,3,0)
)</f>
        <v/>
      </c>
      <c r="G3685" t="str">
        <f xml:space="preserve">
IF(A3685="","",
IFERROR(
INDEX(中間シート!$B:$CB,
MATCH(A3685&amp;B3685,中間シート!$A$1:$A$149,0),
MATCH(F3685,中間シート!$B$2:$CB$2,0)
),
"")
)</f>
        <v/>
      </c>
      <c r="H3685" t="str">
        <f t="shared" si="171"/>
        <v/>
      </c>
      <c r="I3685" t="str">
        <f t="shared" si="172"/>
        <v/>
      </c>
      <c r="J3685" t="str">
        <f xml:space="preserve">
_xlfn.SWITCH(E3685,
"良好サイン",H3685*VLOOKUP(F3685,参照用!$P$2:$Q$55,2,0),
"注意サイン",H3685*VLOOKUP(F3685,参照用!$P$2:$Q$55,2,0),
""
)</f>
        <v/>
      </c>
      <c r="K3685" s="20" t="str">
        <f t="shared" si="173"/>
        <v/>
      </c>
    </row>
    <row r="3686" spans="1:11" x14ac:dyDescent="0.2">
      <c r="A3686" s="8" t="str">
        <f>IF(INDEX(中間シート!B$1:B$149,QUOTIENT(ROW(A3686)-2, 参照用!$J$12) + 3,1)&gt;0,
INDEX(中間シート!B$1:B$149,QUOTIENT(ROW(A3686)-2, 参照用!$J$12) + 3,1),
"")</f>
        <v/>
      </c>
      <c r="B3686" s="8" t="str">
        <f>IF(INDEX(中間シート!D$1:D$149,QUOTIENT(ROW(B3686)-2, 参照用!$J$12) + 3,1)&gt;0,
INDEX(中間シート!D$1:D$149,QUOTIENT(ROW(B3686)-2, 参照用!$J$12) + 3,1),
"")</f>
        <v/>
      </c>
      <c r="C3686" s="8" t="str">
        <f>INDEX(中間シート!$A$1:$AZ$149,MATCH(A3686&amp;B3686,中間シート!$A$1:$A$149,0),MATCH(C$1,中間シート!$A$2:$AZ$2,0))</f>
        <v/>
      </c>
      <c r="D3686" s="8" t="str">
        <f>INDEX(中間シート!$A$1:$AZ$149,MATCH($A3686&amp;$B3686,中間シート!$A$1:$A$149,0),MATCH(D$1,中間シート!$A$2:$AZ$2,0))</f>
        <v/>
      </c>
      <c r="E3686" t="str">
        <f>IF(
A3686="","",
VLOOKUP(MOD(ROW(A3686)-2, 参照用!$J$12) + 1,参照用!$N$1:$P$50,2,0)
)</f>
        <v/>
      </c>
      <c r="F3686" t="str">
        <f xml:space="preserve">
IF(A3686="","",
VLOOKUP(MOD(ROW(A3686)-2, 参照用!$J$12) + 1,参照用!$N$1:$P$50,3,0)
)</f>
        <v/>
      </c>
      <c r="G3686" t="str">
        <f xml:space="preserve">
IF(A3686="","",
IFERROR(
INDEX(中間シート!$B:$CB,
MATCH(A3686&amp;B3686,中間シート!$A$1:$A$149,0),
MATCH(F3686,中間シート!$B$2:$CB$2,0)
),
"")
)</f>
        <v/>
      </c>
      <c r="H3686" t="str">
        <f t="shared" si="171"/>
        <v/>
      </c>
      <c r="I3686" t="str">
        <f t="shared" si="172"/>
        <v/>
      </c>
      <c r="J3686" t="str">
        <f xml:space="preserve">
_xlfn.SWITCH(E3686,
"良好サイン",H3686*VLOOKUP(F3686,参照用!$P$2:$Q$55,2,0),
"注意サイン",H3686*VLOOKUP(F3686,参照用!$P$2:$Q$55,2,0),
""
)</f>
        <v/>
      </c>
      <c r="K3686" s="20" t="str">
        <f t="shared" si="173"/>
        <v/>
      </c>
    </row>
    <row r="3687" spans="1:11" x14ac:dyDescent="0.2">
      <c r="A3687" s="8" t="str">
        <f>IF(INDEX(中間シート!B$1:B$149,QUOTIENT(ROW(A3687)-2, 参照用!$J$12) + 3,1)&gt;0,
INDEX(中間シート!B$1:B$149,QUOTIENT(ROW(A3687)-2, 参照用!$J$12) + 3,1),
"")</f>
        <v/>
      </c>
      <c r="B3687" s="8" t="str">
        <f>IF(INDEX(中間シート!D$1:D$149,QUOTIENT(ROW(B3687)-2, 参照用!$J$12) + 3,1)&gt;0,
INDEX(中間シート!D$1:D$149,QUOTIENT(ROW(B3687)-2, 参照用!$J$12) + 3,1),
"")</f>
        <v/>
      </c>
      <c r="C3687" s="8" t="str">
        <f>INDEX(中間シート!$A$1:$AZ$149,MATCH(A3687&amp;B3687,中間シート!$A$1:$A$149,0),MATCH(C$1,中間シート!$A$2:$AZ$2,0))</f>
        <v/>
      </c>
      <c r="D3687" s="8" t="str">
        <f>INDEX(中間シート!$A$1:$AZ$149,MATCH($A3687&amp;$B3687,中間シート!$A$1:$A$149,0),MATCH(D$1,中間シート!$A$2:$AZ$2,0))</f>
        <v/>
      </c>
      <c r="E3687" t="str">
        <f>IF(
A3687="","",
VLOOKUP(MOD(ROW(A3687)-2, 参照用!$J$12) + 1,参照用!$N$1:$P$50,2,0)
)</f>
        <v/>
      </c>
      <c r="F3687" t="str">
        <f xml:space="preserve">
IF(A3687="","",
VLOOKUP(MOD(ROW(A3687)-2, 参照用!$J$12) + 1,参照用!$N$1:$P$50,3,0)
)</f>
        <v/>
      </c>
      <c r="G3687" t="str">
        <f xml:space="preserve">
IF(A3687="","",
IFERROR(
INDEX(中間シート!$B:$CB,
MATCH(A3687&amp;B3687,中間シート!$A$1:$A$149,0),
MATCH(F3687,中間シート!$B$2:$CB$2,0)
),
"")
)</f>
        <v/>
      </c>
      <c r="H3687" t="str">
        <f t="shared" si="171"/>
        <v/>
      </c>
      <c r="I3687" t="str">
        <f t="shared" si="172"/>
        <v/>
      </c>
      <c r="J3687" t="str">
        <f xml:space="preserve">
_xlfn.SWITCH(E3687,
"良好サイン",H3687*VLOOKUP(F3687,参照用!$P$2:$Q$55,2,0),
"注意サイン",H3687*VLOOKUP(F3687,参照用!$P$2:$Q$55,2,0),
""
)</f>
        <v/>
      </c>
      <c r="K3687" s="20" t="str">
        <f t="shared" si="173"/>
        <v/>
      </c>
    </row>
    <row r="3688" spans="1:11" x14ac:dyDescent="0.2">
      <c r="A3688" s="8" t="str">
        <f>IF(INDEX(中間シート!B$1:B$149,QUOTIENT(ROW(A3688)-2, 参照用!$J$12) + 3,1)&gt;0,
INDEX(中間シート!B$1:B$149,QUOTIENT(ROW(A3688)-2, 参照用!$J$12) + 3,1),
"")</f>
        <v/>
      </c>
      <c r="B3688" s="8" t="str">
        <f>IF(INDEX(中間シート!D$1:D$149,QUOTIENT(ROW(B3688)-2, 参照用!$J$12) + 3,1)&gt;0,
INDEX(中間シート!D$1:D$149,QUOTIENT(ROW(B3688)-2, 参照用!$J$12) + 3,1),
"")</f>
        <v/>
      </c>
      <c r="C3688" s="8" t="str">
        <f>INDEX(中間シート!$A$1:$AZ$149,MATCH(A3688&amp;B3688,中間シート!$A$1:$A$149,0),MATCH(C$1,中間シート!$A$2:$AZ$2,0))</f>
        <v/>
      </c>
      <c r="D3688" s="8" t="str">
        <f>INDEX(中間シート!$A$1:$AZ$149,MATCH($A3688&amp;$B3688,中間シート!$A$1:$A$149,0),MATCH(D$1,中間シート!$A$2:$AZ$2,0))</f>
        <v/>
      </c>
      <c r="E3688" t="str">
        <f>IF(
A3688="","",
VLOOKUP(MOD(ROW(A3688)-2, 参照用!$J$12) + 1,参照用!$N$1:$P$50,2,0)
)</f>
        <v/>
      </c>
      <c r="F3688" t="str">
        <f xml:space="preserve">
IF(A3688="","",
VLOOKUP(MOD(ROW(A3688)-2, 参照用!$J$12) + 1,参照用!$N$1:$P$50,3,0)
)</f>
        <v/>
      </c>
      <c r="G3688" t="str">
        <f xml:space="preserve">
IF(A3688="","",
IFERROR(
INDEX(中間シート!$B:$CB,
MATCH(A3688&amp;B3688,中間シート!$A$1:$A$149,0),
MATCH(F3688,中間シート!$B$2:$CB$2,0)
),
"")
)</f>
        <v/>
      </c>
      <c r="H3688" t="str">
        <f t="shared" si="171"/>
        <v/>
      </c>
      <c r="I3688" t="str">
        <f t="shared" si="172"/>
        <v/>
      </c>
      <c r="J3688" t="str">
        <f xml:space="preserve">
_xlfn.SWITCH(E3688,
"良好サイン",H3688*VLOOKUP(F3688,参照用!$P$2:$Q$55,2,0),
"注意サイン",H3688*VLOOKUP(F3688,参照用!$P$2:$Q$55,2,0),
""
)</f>
        <v/>
      </c>
      <c r="K3688" s="20" t="str">
        <f t="shared" si="173"/>
        <v/>
      </c>
    </row>
    <row r="3689" spans="1:11" x14ac:dyDescent="0.2">
      <c r="A3689" s="8" t="str">
        <f>IF(INDEX(中間シート!B$1:B$149,QUOTIENT(ROW(A3689)-2, 参照用!$J$12) + 3,1)&gt;0,
INDEX(中間シート!B$1:B$149,QUOTIENT(ROW(A3689)-2, 参照用!$J$12) + 3,1),
"")</f>
        <v/>
      </c>
      <c r="B3689" s="8" t="str">
        <f>IF(INDEX(中間シート!D$1:D$149,QUOTIENT(ROW(B3689)-2, 参照用!$J$12) + 3,1)&gt;0,
INDEX(中間シート!D$1:D$149,QUOTIENT(ROW(B3689)-2, 参照用!$J$12) + 3,1),
"")</f>
        <v/>
      </c>
      <c r="C3689" s="8" t="str">
        <f>INDEX(中間シート!$A$1:$AZ$149,MATCH(A3689&amp;B3689,中間シート!$A$1:$A$149,0),MATCH(C$1,中間シート!$A$2:$AZ$2,0))</f>
        <v/>
      </c>
      <c r="D3689" s="8" t="str">
        <f>INDEX(中間シート!$A$1:$AZ$149,MATCH($A3689&amp;$B3689,中間シート!$A$1:$A$149,0),MATCH(D$1,中間シート!$A$2:$AZ$2,0))</f>
        <v/>
      </c>
      <c r="E3689" t="str">
        <f>IF(
A3689="","",
VLOOKUP(MOD(ROW(A3689)-2, 参照用!$J$12) + 1,参照用!$N$1:$P$50,2,0)
)</f>
        <v/>
      </c>
      <c r="F3689" t="str">
        <f xml:space="preserve">
IF(A3689="","",
VLOOKUP(MOD(ROW(A3689)-2, 参照用!$J$12) + 1,参照用!$N$1:$P$50,3,0)
)</f>
        <v/>
      </c>
      <c r="G3689" t="str">
        <f xml:space="preserve">
IF(A3689="","",
IFERROR(
INDEX(中間シート!$B:$CB,
MATCH(A3689&amp;B3689,中間シート!$A$1:$A$149,0),
MATCH(F3689,中間シート!$B$2:$CB$2,0)
),
"")
)</f>
        <v/>
      </c>
      <c r="H3689" t="str">
        <f t="shared" si="171"/>
        <v/>
      </c>
      <c r="I3689" t="str">
        <f t="shared" si="172"/>
        <v/>
      </c>
      <c r="J3689" t="str">
        <f xml:space="preserve">
_xlfn.SWITCH(E3689,
"良好サイン",H3689*VLOOKUP(F3689,参照用!$P$2:$Q$55,2,0),
"注意サイン",H3689*VLOOKUP(F3689,参照用!$P$2:$Q$55,2,0),
""
)</f>
        <v/>
      </c>
      <c r="K3689" s="20" t="str">
        <f t="shared" si="173"/>
        <v/>
      </c>
    </row>
    <row r="3690" spans="1:11" x14ac:dyDescent="0.2">
      <c r="A3690" s="8" t="str">
        <f>IF(INDEX(中間シート!B$1:B$149,QUOTIENT(ROW(A3690)-2, 参照用!$J$12) + 3,1)&gt;0,
INDEX(中間シート!B$1:B$149,QUOTIENT(ROW(A3690)-2, 参照用!$J$12) + 3,1),
"")</f>
        <v/>
      </c>
      <c r="B3690" s="8" t="str">
        <f>IF(INDEX(中間シート!D$1:D$149,QUOTIENT(ROW(B3690)-2, 参照用!$J$12) + 3,1)&gt;0,
INDEX(中間シート!D$1:D$149,QUOTIENT(ROW(B3690)-2, 参照用!$J$12) + 3,1),
"")</f>
        <v/>
      </c>
      <c r="C3690" s="8" t="str">
        <f>INDEX(中間シート!$A$1:$AZ$149,MATCH(A3690&amp;B3690,中間シート!$A$1:$A$149,0),MATCH(C$1,中間シート!$A$2:$AZ$2,0))</f>
        <v/>
      </c>
      <c r="D3690" s="8" t="str">
        <f>INDEX(中間シート!$A$1:$AZ$149,MATCH($A3690&amp;$B3690,中間シート!$A$1:$A$149,0),MATCH(D$1,中間シート!$A$2:$AZ$2,0))</f>
        <v/>
      </c>
      <c r="E3690" t="str">
        <f>IF(
A3690="","",
VLOOKUP(MOD(ROW(A3690)-2, 参照用!$J$12) + 1,参照用!$N$1:$P$50,2,0)
)</f>
        <v/>
      </c>
      <c r="F3690" t="str">
        <f xml:space="preserve">
IF(A3690="","",
VLOOKUP(MOD(ROW(A3690)-2, 参照用!$J$12) + 1,参照用!$N$1:$P$50,3,0)
)</f>
        <v/>
      </c>
      <c r="G3690" t="str">
        <f xml:space="preserve">
IF(A3690="","",
IFERROR(
INDEX(中間シート!$B:$CB,
MATCH(A3690&amp;B3690,中間シート!$A$1:$A$149,0),
MATCH(F3690,中間シート!$B$2:$CB$2,0)
),
"")
)</f>
        <v/>
      </c>
      <c r="H3690" t="str">
        <f t="shared" si="171"/>
        <v/>
      </c>
      <c r="I3690" t="str">
        <f t="shared" si="172"/>
        <v/>
      </c>
      <c r="J3690" t="str">
        <f xml:space="preserve">
_xlfn.SWITCH(E3690,
"良好サイン",H3690*VLOOKUP(F3690,参照用!$P$2:$Q$55,2,0),
"注意サイン",H3690*VLOOKUP(F3690,参照用!$P$2:$Q$55,2,0),
""
)</f>
        <v/>
      </c>
      <c r="K3690" s="20" t="str">
        <f t="shared" si="173"/>
        <v/>
      </c>
    </row>
    <row r="3691" spans="1:11" x14ac:dyDescent="0.2">
      <c r="A3691" s="8" t="str">
        <f>IF(INDEX(中間シート!B$1:B$149,QUOTIENT(ROW(A3691)-2, 参照用!$J$12) + 3,1)&gt;0,
INDEX(中間シート!B$1:B$149,QUOTIENT(ROW(A3691)-2, 参照用!$J$12) + 3,1),
"")</f>
        <v/>
      </c>
      <c r="B3691" s="8" t="str">
        <f>IF(INDEX(中間シート!D$1:D$149,QUOTIENT(ROW(B3691)-2, 参照用!$J$12) + 3,1)&gt;0,
INDEX(中間シート!D$1:D$149,QUOTIENT(ROW(B3691)-2, 参照用!$J$12) + 3,1),
"")</f>
        <v/>
      </c>
      <c r="C3691" s="8" t="str">
        <f>INDEX(中間シート!$A$1:$AZ$149,MATCH(A3691&amp;B3691,中間シート!$A$1:$A$149,0),MATCH(C$1,中間シート!$A$2:$AZ$2,0))</f>
        <v/>
      </c>
      <c r="D3691" s="8" t="str">
        <f>INDEX(中間シート!$A$1:$AZ$149,MATCH($A3691&amp;$B3691,中間シート!$A$1:$A$149,0),MATCH(D$1,中間シート!$A$2:$AZ$2,0))</f>
        <v/>
      </c>
      <c r="E3691" t="str">
        <f>IF(
A3691="","",
VLOOKUP(MOD(ROW(A3691)-2, 参照用!$J$12) + 1,参照用!$N$1:$P$50,2,0)
)</f>
        <v/>
      </c>
      <c r="F3691" t="str">
        <f xml:space="preserve">
IF(A3691="","",
VLOOKUP(MOD(ROW(A3691)-2, 参照用!$J$12) + 1,参照用!$N$1:$P$50,3,0)
)</f>
        <v/>
      </c>
      <c r="G3691" t="str">
        <f xml:space="preserve">
IF(A3691="","",
IFERROR(
INDEX(中間シート!$B:$CB,
MATCH(A3691&amp;B3691,中間シート!$A$1:$A$149,0),
MATCH(F3691,中間シート!$B$2:$CB$2,0)
),
"")
)</f>
        <v/>
      </c>
      <c r="H3691" t="str">
        <f t="shared" si="171"/>
        <v/>
      </c>
      <c r="I3691" t="str">
        <f t="shared" si="172"/>
        <v/>
      </c>
      <c r="J3691" t="str">
        <f xml:space="preserve">
_xlfn.SWITCH(E3691,
"良好サイン",H3691*VLOOKUP(F3691,参照用!$P$2:$Q$55,2,0),
"注意サイン",H3691*VLOOKUP(F3691,参照用!$P$2:$Q$55,2,0),
""
)</f>
        <v/>
      </c>
      <c r="K3691" s="20" t="str">
        <f t="shared" si="173"/>
        <v/>
      </c>
    </row>
    <row r="3692" spans="1:11" x14ac:dyDescent="0.2">
      <c r="A3692" s="8" t="str">
        <f>IF(INDEX(中間シート!B$1:B$149,QUOTIENT(ROW(A3692)-2, 参照用!$J$12) + 3,1)&gt;0,
INDEX(中間シート!B$1:B$149,QUOTIENT(ROW(A3692)-2, 参照用!$J$12) + 3,1),
"")</f>
        <v/>
      </c>
      <c r="B3692" s="8" t="str">
        <f>IF(INDEX(中間シート!D$1:D$149,QUOTIENT(ROW(B3692)-2, 参照用!$J$12) + 3,1)&gt;0,
INDEX(中間シート!D$1:D$149,QUOTIENT(ROW(B3692)-2, 参照用!$J$12) + 3,1),
"")</f>
        <v/>
      </c>
      <c r="C3692" s="8" t="str">
        <f>INDEX(中間シート!$A$1:$AZ$149,MATCH(A3692&amp;B3692,中間シート!$A$1:$A$149,0),MATCH(C$1,中間シート!$A$2:$AZ$2,0))</f>
        <v/>
      </c>
      <c r="D3692" s="8" t="str">
        <f>INDEX(中間シート!$A$1:$AZ$149,MATCH($A3692&amp;$B3692,中間シート!$A$1:$A$149,0),MATCH(D$1,中間シート!$A$2:$AZ$2,0))</f>
        <v/>
      </c>
      <c r="E3692" t="str">
        <f>IF(
A3692="","",
VLOOKUP(MOD(ROW(A3692)-2, 参照用!$J$12) + 1,参照用!$N$1:$P$50,2,0)
)</f>
        <v/>
      </c>
      <c r="F3692" t="str">
        <f xml:space="preserve">
IF(A3692="","",
VLOOKUP(MOD(ROW(A3692)-2, 参照用!$J$12) + 1,参照用!$N$1:$P$50,3,0)
)</f>
        <v/>
      </c>
      <c r="G3692" t="str">
        <f xml:space="preserve">
IF(A3692="","",
IFERROR(
INDEX(中間シート!$B:$CB,
MATCH(A3692&amp;B3692,中間シート!$A$1:$A$149,0),
MATCH(F3692,中間シート!$B$2:$CB$2,0)
),
"")
)</f>
        <v/>
      </c>
      <c r="H3692" t="str">
        <f t="shared" si="171"/>
        <v/>
      </c>
      <c r="I3692" t="str">
        <f t="shared" si="172"/>
        <v/>
      </c>
      <c r="J3692" t="str">
        <f xml:space="preserve">
_xlfn.SWITCH(E3692,
"良好サイン",H3692*VLOOKUP(F3692,参照用!$P$2:$Q$55,2,0),
"注意サイン",H3692*VLOOKUP(F3692,参照用!$P$2:$Q$55,2,0),
""
)</f>
        <v/>
      </c>
      <c r="K3692" s="20" t="str">
        <f t="shared" si="173"/>
        <v/>
      </c>
    </row>
    <row r="3693" spans="1:11" x14ac:dyDescent="0.2">
      <c r="A3693" s="8" t="str">
        <f>IF(INDEX(中間シート!B$1:B$149,QUOTIENT(ROW(A3693)-2, 参照用!$J$12) + 3,1)&gt;0,
INDEX(中間シート!B$1:B$149,QUOTIENT(ROW(A3693)-2, 参照用!$J$12) + 3,1),
"")</f>
        <v/>
      </c>
      <c r="B3693" s="8" t="str">
        <f>IF(INDEX(中間シート!D$1:D$149,QUOTIENT(ROW(B3693)-2, 参照用!$J$12) + 3,1)&gt;0,
INDEX(中間シート!D$1:D$149,QUOTIENT(ROW(B3693)-2, 参照用!$J$12) + 3,1),
"")</f>
        <v/>
      </c>
      <c r="C3693" s="8" t="str">
        <f>INDEX(中間シート!$A$1:$AZ$149,MATCH(A3693&amp;B3693,中間シート!$A$1:$A$149,0),MATCH(C$1,中間シート!$A$2:$AZ$2,0))</f>
        <v/>
      </c>
      <c r="D3693" s="8" t="str">
        <f>INDEX(中間シート!$A$1:$AZ$149,MATCH($A3693&amp;$B3693,中間シート!$A$1:$A$149,0),MATCH(D$1,中間シート!$A$2:$AZ$2,0))</f>
        <v/>
      </c>
      <c r="E3693" t="str">
        <f>IF(
A3693="","",
VLOOKUP(MOD(ROW(A3693)-2, 参照用!$J$12) + 1,参照用!$N$1:$P$50,2,0)
)</f>
        <v/>
      </c>
      <c r="F3693" t="str">
        <f xml:space="preserve">
IF(A3693="","",
VLOOKUP(MOD(ROW(A3693)-2, 参照用!$J$12) + 1,参照用!$N$1:$P$50,3,0)
)</f>
        <v/>
      </c>
      <c r="G3693" t="str">
        <f xml:space="preserve">
IF(A3693="","",
IFERROR(
INDEX(中間シート!$B:$CB,
MATCH(A3693&amp;B3693,中間シート!$A$1:$A$149,0),
MATCH(F3693,中間シート!$B$2:$CB$2,0)
),
"")
)</f>
        <v/>
      </c>
      <c r="H3693" t="str">
        <f t="shared" si="171"/>
        <v/>
      </c>
      <c r="I3693" t="str">
        <f t="shared" si="172"/>
        <v/>
      </c>
      <c r="J3693" t="str">
        <f xml:space="preserve">
_xlfn.SWITCH(E3693,
"良好サイン",H3693*VLOOKUP(F3693,参照用!$P$2:$Q$55,2,0),
"注意サイン",H3693*VLOOKUP(F3693,参照用!$P$2:$Q$55,2,0),
""
)</f>
        <v/>
      </c>
      <c r="K3693" s="20" t="str">
        <f t="shared" si="173"/>
        <v/>
      </c>
    </row>
    <row r="3694" spans="1:11" x14ac:dyDescent="0.2">
      <c r="A3694" s="8" t="str">
        <f>IF(INDEX(中間シート!B$1:B$149,QUOTIENT(ROW(A3694)-2, 参照用!$J$12) + 3,1)&gt;0,
INDEX(中間シート!B$1:B$149,QUOTIENT(ROW(A3694)-2, 参照用!$J$12) + 3,1),
"")</f>
        <v/>
      </c>
      <c r="B3694" s="8" t="str">
        <f>IF(INDEX(中間シート!D$1:D$149,QUOTIENT(ROW(B3694)-2, 参照用!$J$12) + 3,1)&gt;0,
INDEX(中間シート!D$1:D$149,QUOTIENT(ROW(B3694)-2, 参照用!$J$12) + 3,1),
"")</f>
        <v/>
      </c>
      <c r="C3694" s="8" t="str">
        <f>INDEX(中間シート!$A$1:$AZ$149,MATCH(A3694&amp;B3694,中間シート!$A$1:$A$149,0),MATCH(C$1,中間シート!$A$2:$AZ$2,0))</f>
        <v/>
      </c>
      <c r="D3694" s="8" t="str">
        <f>INDEX(中間シート!$A$1:$AZ$149,MATCH($A3694&amp;$B3694,中間シート!$A$1:$A$149,0),MATCH(D$1,中間シート!$A$2:$AZ$2,0))</f>
        <v/>
      </c>
      <c r="E3694" t="str">
        <f>IF(
A3694="","",
VLOOKUP(MOD(ROW(A3694)-2, 参照用!$J$12) + 1,参照用!$N$1:$P$50,2,0)
)</f>
        <v/>
      </c>
      <c r="F3694" t="str">
        <f xml:space="preserve">
IF(A3694="","",
VLOOKUP(MOD(ROW(A3694)-2, 参照用!$J$12) + 1,参照用!$N$1:$P$50,3,0)
)</f>
        <v/>
      </c>
      <c r="G3694" t="str">
        <f xml:space="preserve">
IF(A3694="","",
IFERROR(
INDEX(中間シート!$B:$CB,
MATCH(A3694&amp;B3694,中間シート!$A$1:$A$149,0),
MATCH(F3694,中間シート!$B$2:$CB$2,0)
),
"")
)</f>
        <v/>
      </c>
      <c r="H3694" t="str">
        <f t="shared" si="171"/>
        <v/>
      </c>
      <c r="I3694" t="str">
        <f t="shared" si="172"/>
        <v/>
      </c>
      <c r="J3694" t="str">
        <f xml:space="preserve">
_xlfn.SWITCH(E3694,
"良好サイン",H3694*VLOOKUP(F3694,参照用!$P$2:$Q$55,2,0),
"注意サイン",H3694*VLOOKUP(F3694,参照用!$P$2:$Q$55,2,0),
""
)</f>
        <v/>
      </c>
      <c r="K3694" s="20" t="str">
        <f t="shared" si="173"/>
        <v/>
      </c>
    </row>
    <row r="3695" spans="1:11" x14ac:dyDescent="0.2">
      <c r="A3695" s="8" t="str">
        <f>IF(INDEX(中間シート!B$1:B$149,QUOTIENT(ROW(A3695)-2, 参照用!$J$12) + 3,1)&gt;0,
INDEX(中間シート!B$1:B$149,QUOTIENT(ROW(A3695)-2, 参照用!$J$12) + 3,1),
"")</f>
        <v/>
      </c>
      <c r="B3695" s="8" t="str">
        <f>IF(INDEX(中間シート!D$1:D$149,QUOTIENT(ROW(B3695)-2, 参照用!$J$12) + 3,1)&gt;0,
INDEX(中間シート!D$1:D$149,QUOTIENT(ROW(B3695)-2, 参照用!$J$12) + 3,1),
"")</f>
        <v/>
      </c>
      <c r="C3695" s="8" t="str">
        <f>INDEX(中間シート!$A$1:$AZ$149,MATCH(A3695&amp;B3695,中間シート!$A$1:$A$149,0),MATCH(C$1,中間シート!$A$2:$AZ$2,0))</f>
        <v/>
      </c>
      <c r="D3695" s="8" t="str">
        <f>INDEX(中間シート!$A$1:$AZ$149,MATCH($A3695&amp;$B3695,中間シート!$A$1:$A$149,0),MATCH(D$1,中間シート!$A$2:$AZ$2,0))</f>
        <v/>
      </c>
      <c r="E3695" t="str">
        <f>IF(
A3695="","",
VLOOKUP(MOD(ROW(A3695)-2, 参照用!$J$12) + 1,参照用!$N$1:$P$50,2,0)
)</f>
        <v/>
      </c>
      <c r="F3695" t="str">
        <f xml:space="preserve">
IF(A3695="","",
VLOOKUP(MOD(ROW(A3695)-2, 参照用!$J$12) + 1,参照用!$N$1:$P$50,3,0)
)</f>
        <v/>
      </c>
      <c r="G3695" t="str">
        <f xml:space="preserve">
IF(A3695="","",
IFERROR(
INDEX(中間シート!$B:$CB,
MATCH(A3695&amp;B3695,中間シート!$A$1:$A$149,0),
MATCH(F3695,中間シート!$B$2:$CB$2,0)
),
"")
)</f>
        <v/>
      </c>
      <c r="H3695" t="str">
        <f t="shared" si="171"/>
        <v/>
      </c>
      <c r="I3695" t="str">
        <f t="shared" si="172"/>
        <v/>
      </c>
      <c r="J3695" t="str">
        <f xml:space="preserve">
_xlfn.SWITCH(E3695,
"良好サイン",H3695*VLOOKUP(F3695,参照用!$P$2:$Q$55,2,0),
"注意サイン",H3695*VLOOKUP(F3695,参照用!$P$2:$Q$55,2,0),
""
)</f>
        <v/>
      </c>
      <c r="K3695" s="20" t="str">
        <f t="shared" si="173"/>
        <v/>
      </c>
    </row>
    <row r="3696" spans="1:11" x14ac:dyDescent="0.2">
      <c r="A3696" s="8" t="str">
        <f>IF(INDEX(中間シート!B$1:B$149,QUOTIENT(ROW(A3696)-2, 参照用!$J$12) + 3,1)&gt;0,
INDEX(中間シート!B$1:B$149,QUOTIENT(ROW(A3696)-2, 参照用!$J$12) + 3,1),
"")</f>
        <v/>
      </c>
      <c r="B3696" s="8" t="str">
        <f>IF(INDEX(中間シート!D$1:D$149,QUOTIENT(ROW(B3696)-2, 参照用!$J$12) + 3,1)&gt;0,
INDEX(中間シート!D$1:D$149,QUOTIENT(ROW(B3696)-2, 参照用!$J$12) + 3,1),
"")</f>
        <v/>
      </c>
      <c r="C3696" s="8" t="str">
        <f>INDEX(中間シート!$A$1:$AZ$149,MATCH(A3696&amp;B3696,中間シート!$A$1:$A$149,0),MATCH(C$1,中間シート!$A$2:$AZ$2,0))</f>
        <v/>
      </c>
      <c r="D3696" s="8" t="str">
        <f>INDEX(中間シート!$A$1:$AZ$149,MATCH($A3696&amp;$B3696,中間シート!$A$1:$A$149,0),MATCH(D$1,中間シート!$A$2:$AZ$2,0))</f>
        <v/>
      </c>
      <c r="E3696" t="str">
        <f>IF(
A3696="","",
VLOOKUP(MOD(ROW(A3696)-2, 参照用!$J$12) + 1,参照用!$N$1:$P$50,2,0)
)</f>
        <v/>
      </c>
      <c r="F3696" t="str">
        <f xml:space="preserve">
IF(A3696="","",
VLOOKUP(MOD(ROW(A3696)-2, 参照用!$J$12) + 1,参照用!$N$1:$P$50,3,0)
)</f>
        <v/>
      </c>
      <c r="G3696" t="str">
        <f xml:space="preserve">
IF(A3696="","",
IFERROR(
INDEX(中間シート!$B:$CB,
MATCH(A3696&amp;B3696,中間シート!$A$1:$A$149,0),
MATCH(F3696,中間シート!$B$2:$CB$2,0)
),
"")
)</f>
        <v/>
      </c>
      <c r="H3696" t="str">
        <f t="shared" si="171"/>
        <v/>
      </c>
      <c r="I3696" t="str">
        <f t="shared" si="172"/>
        <v/>
      </c>
      <c r="J3696" t="str">
        <f xml:space="preserve">
_xlfn.SWITCH(E3696,
"良好サイン",H3696*VLOOKUP(F3696,参照用!$P$2:$Q$55,2,0),
"注意サイン",H3696*VLOOKUP(F3696,参照用!$P$2:$Q$55,2,0),
""
)</f>
        <v/>
      </c>
      <c r="K3696" s="20" t="str">
        <f t="shared" si="173"/>
        <v/>
      </c>
    </row>
    <row r="3697" spans="1:11" x14ac:dyDescent="0.2">
      <c r="A3697" s="8" t="str">
        <f>IF(INDEX(中間シート!B$1:B$149,QUOTIENT(ROW(A3697)-2, 参照用!$J$12) + 3,1)&gt;0,
INDEX(中間シート!B$1:B$149,QUOTIENT(ROW(A3697)-2, 参照用!$J$12) + 3,1),
"")</f>
        <v/>
      </c>
      <c r="B3697" s="8" t="str">
        <f>IF(INDEX(中間シート!D$1:D$149,QUOTIENT(ROW(B3697)-2, 参照用!$J$12) + 3,1)&gt;0,
INDEX(中間シート!D$1:D$149,QUOTIENT(ROW(B3697)-2, 参照用!$J$12) + 3,1),
"")</f>
        <v/>
      </c>
      <c r="C3697" s="8" t="str">
        <f>INDEX(中間シート!$A$1:$AZ$149,MATCH(A3697&amp;B3697,中間シート!$A$1:$A$149,0),MATCH(C$1,中間シート!$A$2:$AZ$2,0))</f>
        <v/>
      </c>
      <c r="D3697" s="8" t="str">
        <f>INDEX(中間シート!$A$1:$AZ$149,MATCH($A3697&amp;$B3697,中間シート!$A$1:$A$149,0),MATCH(D$1,中間シート!$A$2:$AZ$2,0))</f>
        <v/>
      </c>
      <c r="E3697" t="str">
        <f>IF(
A3697="","",
VLOOKUP(MOD(ROW(A3697)-2, 参照用!$J$12) + 1,参照用!$N$1:$P$50,2,0)
)</f>
        <v/>
      </c>
      <c r="F3697" t="str">
        <f xml:space="preserve">
IF(A3697="","",
VLOOKUP(MOD(ROW(A3697)-2, 参照用!$J$12) + 1,参照用!$N$1:$P$50,3,0)
)</f>
        <v/>
      </c>
      <c r="G3697" t="str">
        <f xml:space="preserve">
IF(A3697="","",
IFERROR(
INDEX(中間シート!$B:$CB,
MATCH(A3697&amp;B3697,中間シート!$A$1:$A$149,0),
MATCH(F3697,中間シート!$B$2:$CB$2,0)
),
"")
)</f>
        <v/>
      </c>
      <c r="H3697" t="str">
        <f t="shared" si="171"/>
        <v/>
      </c>
      <c r="I3697" t="str">
        <f t="shared" si="172"/>
        <v/>
      </c>
      <c r="J3697" t="str">
        <f xml:space="preserve">
_xlfn.SWITCH(E3697,
"良好サイン",H3697*VLOOKUP(F3697,参照用!$P$2:$Q$55,2,0),
"注意サイン",H3697*VLOOKUP(F3697,参照用!$P$2:$Q$55,2,0),
""
)</f>
        <v/>
      </c>
      <c r="K3697" s="20" t="str">
        <f t="shared" si="173"/>
        <v/>
      </c>
    </row>
    <row r="3698" spans="1:11" x14ac:dyDescent="0.2">
      <c r="A3698" s="8" t="str">
        <f>IF(INDEX(中間シート!B$1:B$149,QUOTIENT(ROW(A3698)-2, 参照用!$J$12) + 3,1)&gt;0,
INDEX(中間シート!B$1:B$149,QUOTIENT(ROW(A3698)-2, 参照用!$J$12) + 3,1),
"")</f>
        <v/>
      </c>
      <c r="B3698" s="8" t="str">
        <f>IF(INDEX(中間シート!D$1:D$149,QUOTIENT(ROW(B3698)-2, 参照用!$J$12) + 3,1)&gt;0,
INDEX(中間シート!D$1:D$149,QUOTIENT(ROW(B3698)-2, 参照用!$J$12) + 3,1),
"")</f>
        <v/>
      </c>
      <c r="C3698" s="8" t="str">
        <f>INDEX(中間シート!$A$1:$AZ$149,MATCH(A3698&amp;B3698,中間シート!$A$1:$A$149,0),MATCH(C$1,中間シート!$A$2:$AZ$2,0))</f>
        <v/>
      </c>
      <c r="D3698" s="8" t="str">
        <f>INDEX(中間シート!$A$1:$AZ$149,MATCH($A3698&amp;$B3698,中間シート!$A$1:$A$149,0),MATCH(D$1,中間シート!$A$2:$AZ$2,0))</f>
        <v/>
      </c>
      <c r="E3698" t="str">
        <f>IF(
A3698="","",
VLOOKUP(MOD(ROW(A3698)-2, 参照用!$J$12) + 1,参照用!$N$1:$P$50,2,0)
)</f>
        <v/>
      </c>
      <c r="F3698" t="str">
        <f xml:space="preserve">
IF(A3698="","",
VLOOKUP(MOD(ROW(A3698)-2, 参照用!$J$12) + 1,参照用!$N$1:$P$50,3,0)
)</f>
        <v/>
      </c>
      <c r="G3698" t="str">
        <f xml:space="preserve">
IF(A3698="","",
IFERROR(
INDEX(中間シート!$B:$CB,
MATCH(A3698&amp;B3698,中間シート!$A$1:$A$149,0),
MATCH(F3698,中間シート!$B$2:$CB$2,0)
),
"")
)</f>
        <v/>
      </c>
      <c r="H3698" t="str">
        <f t="shared" si="171"/>
        <v/>
      </c>
      <c r="I3698" t="str">
        <f t="shared" si="172"/>
        <v/>
      </c>
      <c r="J3698" t="str">
        <f xml:space="preserve">
_xlfn.SWITCH(E3698,
"良好サイン",H3698*VLOOKUP(F3698,参照用!$P$2:$Q$55,2,0),
"注意サイン",H3698*VLOOKUP(F3698,参照用!$P$2:$Q$55,2,0),
""
)</f>
        <v/>
      </c>
      <c r="K3698" s="20" t="str">
        <f t="shared" si="173"/>
        <v/>
      </c>
    </row>
    <row r="3699" spans="1:11" x14ac:dyDescent="0.2">
      <c r="A3699" s="8" t="str">
        <f>IF(INDEX(中間シート!B$1:B$149,QUOTIENT(ROW(A3699)-2, 参照用!$J$12) + 3,1)&gt;0,
INDEX(中間シート!B$1:B$149,QUOTIENT(ROW(A3699)-2, 参照用!$J$12) + 3,1),
"")</f>
        <v/>
      </c>
      <c r="B3699" s="8" t="str">
        <f>IF(INDEX(中間シート!D$1:D$149,QUOTIENT(ROW(B3699)-2, 参照用!$J$12) + 3,1)&gt;0,
INDEX(中間シート!D$1:D$149,QUOTIENT(ROW(B3699)-2, 参照用!$J$12) + 3,1),
"")</f>
        <v/>
      </c>
      <c r="C3699" s="8" t="str">
        <f>INDEX(中間シート!$A$1:$AZ$149,MATCH(A3699&amp;B3699,中間シート!$A$1:$A$149,0),MATCH(C$1,中間シート!$A$2:$AZ$2,0))</f>
        <v/>
      </c>
      <c r="D3699" s="8" t="str">
        <f>INDEX(中間シート!$A$1:$AZ$149,MATCH($A3699&amp;$B3699,中間シート!$A$1:$A$149,0),MATCH(D$1,中間シート!$A$2:$AZ$2,0))</f>
        <v/>
      </c>
      <c r="E3699" t="str">
        <f>IF(
A3699="","",
VLOOKUP(MOD(ROW(A3699)-2, 参照用!$J$12) + 1,参照用!$N$1:$P$50,2,0)
)</f>
        <v/>
      </c>
      <c r="F3699" t="str">
        <f xml:space="preserve">
IF(A3699="","",
VLOOKUP(MOD(ROW(A3699)-2, 参照用!$J$12) + 1,参照用!$N$1:$P$50,3,0)
)</f>
        <v/>
      </c>
      <c r="G3699" t="str">
        <f xml:space="preserve">
IF(A3699="","",
IFERROR(
INDEX(中間シート!$B:$CB,
MATCH(A3699&amp;B3699,中間シート!$A$1:$A$149,0),
MATCH(F3699,中間シート!$B$2:$CB$2,0)
),
"")
)</f>
        <v/>
      </c>
      <c r="H3699" t="str">
        <f t="shared" si="171"/>
        <v/>
      </c>
      <c r="I3699" t="str">
        <f t="shared" si="172"/>
        <v/>
      </c>
      <c r="J3699" t="str">
        <f xml:space="preserve">
_xlfn.SWITCH(E3699,
"良好サイン",H3699*VLOOKUP(F3699,参照用!$P$2:$Q$55,2,0),
"注意サイン",H3699*VLOOKUP(F3699,参照用!$P$2:$Q$55,2,0),
""
)</f>
        <v/>
      </c>
      <c r="K3699" s="20" t="str">
        <f t="shared" si="173"/>
        <v/>
      </c>
    </row>
    <row r="3700" spans="1:11" x14ac:dyDescent="0.2">
      <c r="A3700" s="8" t="str">
        <f>IF(INDEX(中間シート!B$1:B$149,QUOTIENT(ROW(A3700)-2, 参照用!$J$12) + 3,1)&gt;0,
INDEX(中間シート!B$1:B$149,QUOTIENT(ROW(A3700)-2, 参照用!$J$12) + 3,1),
"")</f>
        <v/>
      </c>
      <c r="B3700" s="8" t="str">
        <f>IF(INDEX(中間シート!D$1:D$149,QUOTIENT(ROW(B3700)-2, 参照用!$J$12) + 3,1)&gt;0,
INDEX(中間シート!D$1:D$149,QUOTIENT(ROW(B3700)-2, 参照用!$J$12) + 3,1),
"")</f>
        <v/>
      </c>
      <c r="C3700" s="8" t="str">
        <f>INDEX(中間シート!$A$1:$AZ$149,MATCH(A3700&amp;B3700,中間シート!$A$1:$A$149,0),MATCH(C$1,中間シート!$A$2:$AZ$2,0))</f>
        <v/>
      </c>
      <c r="D3700" s="8" t="str">
        <f>INDEX(中間シート!$A$1:$AZ$149,MATCH($A3700&amp;$B3700,中間シート!$A$1:$A$149,0),MATCH(D$1,中間シート!$A$2:$AZ$2,0))</f>
        <v/>
      </c>
      <c r="E3700" t="str">
        <f>IF(
A3700="","",
VLOOKUP(MOD(ROW(A3700)-2, 参照用!$J$12) + 1,参照用!$N$1:$P$50,2,0)
)</f>
        <v/>
      </c>
      <c r="F3700" t="str">
        <f xml:space="preserve">
IF(A3700="","",
VLOOKUP(MOD(ROW(A3700)-2, 参照用!$J$12) + 1,参照用!$N$1:$P$50,3,0)
)</f>
        <v/>
      </c>
      <c r="G3700" t="str">
        <f xml:space="preserve">
IF(A3700="","",
IFERROR(
INDEX(中間シート!$B:$CB,
MATCH(A3700&amp;B3700,中間シート!$A$1:$A$149,0),
MATCH(F3700,中間シート!$B$2:$CB$2,0)
),
"")
)</f>
        <v/>
      </c>
      <c r="H3700" t="str">
        <f t="shared" si="171"/>
        <v/>
      </c>
      <c r="I3700" t="str">
        <f t="shared" si="172"/>
        <v/>
      </c>
      <c r="J3700" t="str">
        <f xml:space="preserve">
_xlfn.SWITCH(E3700,
"良好サイン",H3700*VLOOKUP(F3700,参照用!$P$2:$Q$55,2,0),
"注意サイン",H3700*VLOOKUP(F3700,参照用!$P$2:$Q$55,2,0),
""
)</f>
        <v/>
      </c>
      <c r="K3700" s="20" t="str">
        <f t="shared" si="173"/>
        <v/>
      </c>
    </row>
    <row r="3701" spans="1:11" x14ac:dyDescent="0.2">
      <c r="A3701" s="8" t="str">
        <f>IF(INDEX(中間シート!B$1:B$149,QUOTIENT(ROW(A3701)-2, 参照用!$J$12) + 3,1)&gt;0,
INDEX(中間シート!B$1:B$149,QUOTIENT(ROW(A3701)-2, 参照用!$J$12) + 3,1),
"")</f>
        <v/>
      </c>
      <c r="B3701" s="8" t="str">
        <f>IF(INDEX(中間シート!D$1:D$149,QUOTIENT(ROW(B3701)-2, 参照用!$J$12) + 3,1)&gt;0,
INDEX(中間シート!D$1:D$149,QUOTIENT(ROW(B3701)-2, 参照用!$J$12) + 3,1),
"")</f>
        <v/>
      </c>
      <c r="C3701" s="8" t="str">
        <f>INDEX(中間シート!$A$1:$AZ$149,MATCH(A3701&amp;B3701,中間シート!$A$1:$A$149,0),MATCH(C$1,中間シート!$A$2:$AZ$2,0))</f>
        <v/>
      </c>
      <c r="D3701" s="8" t="str">
        <f>INDEX(中間シート!$A$1:$AZ$149,MATCH($A3701&amp;$B3701,中間シート!$A$1:$A$149,0),MATCH(D$1,中間シート!$A$2:$AZ$2,0))</f>
        <v/>
      </c>
      <c r="E3701" t="str">
        <f>IF(
A3701="","",
VLOOKUP(MOD(ROW(A3701)-2, 参照用!$J$12) + 1,参照用!$N$1:$P$50,2,0)
)</f>
        <v/>
      </c>
      <c r="F3701" t="str">
        <f xml:space="preserve">
IF(A3701="","",
VLOOKUP(MOD(ROW(A3701)-2, 参照用!$J$12) + 1,参照用!$N$1:$P$50,3,0)
)</f>
        <v/>
      </c>
      <c r="G3701" t="str">
        <f xml:space="preserve">
IF(A3701="","",
IFERROR(
INDEX(中間シート!$B:$CB,
MATCH(A3701&amp;B3701,中間シート!$A$1:$A$149,0),
MATCH(F3701,中間シート!$B$2:$CB$2,0)
),
"")
)</f>
        <v/>
      </c>
      <c r="H3701" t="str">
        <f t="shared" si="171"/>
        <v/>
      </c>
      <c r="I3701" t="str">
        <f t="shared" si="172"/>
        <v/>
      </c>
      <c r="J3701" t="str">
        <f xml:space="preserve">
_xlfn.SWITCH(E3701,
"良好サイン",H3701*VLOOKUP(F3701,参照用!$P$2:$Q$55,2,0),
"注意サイン",H3701*VLOOKUP(F3701,参照用!$P$2:$Q$55,2,0),
""
)</f>
        <v/>
      </c>
      <c r="K3701" s="20" t="str">
        <f t="shared" si="173"/>
        <v/>
      </c>
    </row>
    <row r="3702" spans="1:11" x14ac:dyDescent="0.2">
      <c r="A3702" s="8" t="str">
        <f>IF(INDEX(中間シート!B$1:B$149,QUOTIENT(ROW(A3702)-2, 参照用!$J$12) + 3,1)&gt;0,
INDEX(中間シート!B$1:B$149,QUOTIENT(ROW(A3702)-2, 参照用!$J$12) + 3,1),
"")</f>
        <v/>
      </c>
      <c r="B3702" s="8" t="str">
        <f>IF(INDEX(中間シート!D$1:D$149,QUOTIENT(ROW(B3702)-2, 参照用!$J$12) + 3,1)&gt;0,
INDEX(中間シート!D$1:D$149,QUOTIENT(ROW(B3702)-2, 参照用!$J$12) + 3,1),
"")</f>
        <v/>
      </c>
      <c r="C3702" s="8" t="str">
        <f>INDEX(中間シート!$A$1:$AZ$149,MATCH(A3702&amp;B3702,中間シート!$A$1:$A$149,0),MATCH(C$1,中間シート!$A$2:$AZ$2,0))</f>
        <v/>
      </c>
      <c r="D3702" s="8" t="str">
        <f>INDEX(中間シート!$A$1:$AZ$149,MATCH($A3702&amp;$B3702,中間シート!$A$1:$A$149,0),MATCH(D$1,中間シート!$A$2:$AZ$2,0))</f>
        <v/>
      </c>
      <c r="E3702" t="str">
        <f>IF(
A3702="","",
VLOOKUP(MOD(ROW(A3702)-2, 参照用!$J$12) + 1,参照用!$N$1:$P$50,2,0)
)</f>
        <v/>
      </c>
      <c r="F3702" t="str">
        <f xml:space="preserve">
IF(A3702="","",
VLOOKUP(MOD(ROW(A3702)-2, 参照用!$J$12) + 1,参照用!$N$1:$P$50,3,0)
)</f>
        <v/>
      </c>
      <c r="G3702" t="str">
        <f xml:space="preserve">
IF(A3702="","",
IFERROR(
INDEX(中間シート!$B:$CB,
MATCH(A3702&amp;B3702,中間シート!$A$1:$A$149,0),
MATCH(F3702,中間シート!$B$2:$CB$2,0)
),
"")
)</f>
        <v/>
      </c>
      <c r="H3702" t="str">
        <f t="shared" si="171"/>
        <v/>
      </c>
      <c r="I3702" t="str">
        <f t="shared" si="172"/>
        <v/>
      </c>
      <c r="J3702" t="str">
        <f xml:space="preserve">
_xlfn.SWITCH(E3702,
"良好サイン",H3702*VLOOKUP(F3702,参照用!$P$2:$Q$55,2,0),
"注意サイン",H3702*VLOOKUP(F3702,参照用!$P$2:$Q$55,2,0),
""
)</f>
        <v/>
      </c>
      <c r="K3702" s="20" t="str">
        <f t="shared" si="173"/>
        <v/>
      </c>
    </row>
    <row r="3703" spans="1:11" x14ac:dyDescent="0.2">
      <c r="A3703" s="8" t="str">
        <f>IF(INDEX(中間シート!B$1:B$149,QUOTIENT(ROW(A3703)-2, 参照用!$J$12) + 3,1)&gt;0,
INDEX(中間シート!B$1:B$149,QUOTIENT(ROW(A3703)-2, 参照用!$J$12) + 3,1),
"")</f>
        <v/>
      </c>
      <c r="B3703" s="8" t="str">
        <f>IF(INDEX(中間シート!D$1:D$149,QUOTIENT(ROW(B3703)-2, 参照用!$J$12) + 3,1)&gt;0,
INDEX(中間シート!D$1:D$149,QUOTIENT(ROW(B3703)-2, 参照用!$J$12) + 3,1),
"")</f>
        <v/>
      </c>
      <c r="C3703" s="8" t="str">
        <f>INDEX(中間シート!$A$1:$AZ$149,MATCH(A3703&amp;B3703,中間シート!$A$1:$A$149,0),MATCH(C$1,中間シート!$A$2:$AZ$2,0))</f>
        <v/>
      </c>
      <c r="D3703" s="8" t="str">
        <f>INDEX(中間シート!$A$1:$AZ$149,MATCH($A3703&amp;$B3703,中間シート!$A$1:$A$149,0),MATCH(D$1,中間シート!$A$2:$AZ$2,0))</f>
        <v/>
      </c>
      <c r="E3703" t="str">
        <f>IF(
A3703="","",
VLOOKUP(MOD(ROW(A3703)-2, 参照用!$J$12) + 1,参照用!$N$1:$P$50,2,0)
)</f>
        <v/>
      </c>
      <c r="F3703" t="str">
        <f xml:space="preserve">
IF(A3703="","",
VLOOKUP(MOD(ROW(A3703)-2, 参照用!$J$12) + 1,参照用!$N$1:$P$50,3,0)
)</f>
        <v/>
      </c>
      <c r="G3703" t="str">
        <f xml:space="preserve">
IF(A3703="","",
IFERROR(
INDEX(中間シート!$B:$CB,
MATCH(A3703&amp;B3703,中間シート!$A$1:$A$149,0),
MATCH(F3703,中間シート!$B$2:$CB$2,0)
),
"")
)</f>
        <v/>
      </c>
      <c r="H3703" t="str">
        <f t="shared" si="171"/>
        <v/>
      </c>
      <c r="I3703" t="str">
        <f t="shared" si="172"/>
        <v/>
      </c>
      <c r="J3703" t="str">
        <f xml:space="preserve">
_xlfn.SWITCH(E3703,
"良好サイン",H3703*VLOOKUP(F3703,参照用!$P$2:$Q$55,2,0),
"注意サイン",H3703*VLOOKUP(F3703,参照用!$P$2:$Q$55,2,0),
""
)</f>
        <v/>
      </c>
      <c r="K3703" s="20" t="str">
        <f t="shared" si="173"/>
        <v/>
      </c>
    </row>
    <row r="3704" spans="1:11" x14ac:dyDescent="0.2">
      <c r="A3704" s="8" t="str">
        <f>IF(INDEX(中間シート!B$1:B$149,QUOTIENT(ROW(A3704)-2, 参照用!$J$12) + 3,1)&gt;0,
INDEX(中間シート!B$1:B$149,QUOTIENT(ROW(A3704)-2, 参照用!$J$12) + 3,1),
"")</f>
        <v/>
      </c>
      <c r="B3704" s="8" t="str">
        <f>IF(INDEX(中間シート!D$1:D$149,QUOTIENT(ROW(B3704)-2, 参照用!$J$12) + 3,1)&gt;0,
INDEX(中間シート!D$1:D$149,QUOTIENT(ROW(B3704)-2, 参照用!$J$12) + 3,1),
"")</f>
        <v/>
      </c>
      <c r="C3704" s="8" t="str">
        <f>INDEX(中間シート!$A$1:$AZ$149,MATCH(A3704&amp;B3704,中間シート!$A$1:$A$149,0),MATCH(C$1,中間シート!$A$2:$AZ$2,0))</f>
        <v/>
      </c>
      <c r="D3704" s="8" t="str">
        <f>INDEX(中間シート!$A$1:$AZ$149,MATCH($A3704&amp;$B3704,中間シート!$A$1:$A$149,0),MATCH(D$1,中間シート!$A$2:$AZ$2,0))</f>
        <v/>
      </c>
      <c r="E3704" t="str">
        <f>IF(
A3704="","",
VLOOKUP(MOD(ROW(A3704)-2, 参照用!$J$12) + 1,参照用!$N$1:$P$50,2,0)
)</f>
        <v/>
      </c>
      <c r="F3704" t="str">
        <f xml:space="preserve">
IF(A3704="","",
VLOOKUP(MOD(ROW(A3704)-2, 参照用!$J$12) + 1,参照用!$N$1:$P$50,3,0)
)</f>
        <v/>
      </c>
      <c r="G3704" t="str">
        <f xml:space="preserve">
IF(A3704="","",
IFERROR(
INDEX(中間シート!$B:$CB,
MATCH(A3704&amp;B3704,中間シート!$A$1:$A$149,0),
MATCH(F3704,中間シート!$B$2:$CB$2,0)
),
"")
)</f>
        <v/>
      </c>
      <c r="H3704" t="str">
        <f t="shared" si="171"/>
        <v/>
      </c>
      <c r="I3704" t="str">
        <f t="shared" si="172"/>
        <v/>
      </c>
      <c r="J3704" t="str">
        <f xml:space="preserve">
_xlfn.SWITCH(E3704,
"良好サイン",H3704*VLOOKUP(F3704,参照用!$P$2:$Q$55,2,0),
"注意サイン",H3704*VLOOKUP(F3704,参照用!$P$2:$Q$55,2,0),
""
)</f>
        <v/>
      </c>
      <c r="K3704" s="20" t="str">
        <f t="shared" si="173"/>
        <v/>
      </c>
    </row>
    <row r="3705" spans="1:11" x14ac:dyDescent="0.2">
      <c r="A3705" s="8" t="str">
        <f>IF(INDEX(中間シート!B$1:B$149,QUOTIENT(ROW(A3705)-2, 参照用!$J$12) + 3,1)&gt;0,
INDEX(中間シート!B$1:B$149,QUOTIENT(ROW(A3705)-2, 参照用!$J$12) + 3,1),
"")</f>
        <v/>
      </c>
      <c r="B3705" s="8" t="str">
        <f>IF(INDEX(中間シート!D$1:D$149,QUOTIENT(ROW(B3705)-2, 参照用!$J$12) + 3,1)&gt;0,
INDEX(中間シート!D$1:D$149,QUOTIENT(ROW(B3705)-2, 参照用!$J$12) + 3,1),
"")</f>
        <v/>
      </c>
      <c r="C3705" s="8" t="str">
        <f>INDEX(中間シート!$A$1:$AZ$149,MATCH(A3705&amp;B3705,中間シート!$A$1:$A$149,0),MATCH(C$1,中間シート!$A$2:$AZ$2,0))</f>
        <v/>
      </c>
      <c r="D3705" s="8" t="str">
        <f>INDEX(中間シート!$A$1:$AZ$149,MATCH($A3705&amp;$B3705,中間シート!$A$1:$A$149,0),MATCH(D$1,中間シート!$A$2:$AZ$2,0))</f>
        <v/>
      </c>
      <c r="E3705" t="str">
        <f>IF(
A3705="","",
VLOOKUP(MOD(ROW(A3705)-2, 参照用!$J$12) + 1,参照用!$N$1:$P$50,2,0)
)</f>
        <v/>
      </c>
      <c r="F3705" t="str">
        <f xml:space="preserve">
IF(A3705="","",
VLOOKUP(MOD(ROW(A3705)-2, 参照用!$J$12) + 1,参照用!$N$1:$P$50,3,0)
)</f>
        <v/>
      </c>
      <c r="G3705" t="str">
        <f xml:space="preserve">
IF(A3705="","",
IFERROR(
INDEX(中間シート!$B:$CB,
MATCH(A3705&amp;B3705,中間シート!$A$1:$A$149,0),
MATCH(F3705,中間シート!$B$2:$CB$2,0)
),
"")
)</f>
        <v/>
      </c>
      <c r="H3705" t="str">
        <f t="shared" si="171"/>
        <v/>
      </c>
      <c r="I3705" t="str">
        <f t="shared" si="172"/>
        <v/>
      </c>
      <c r="J3705" t="str">
        <f xml:space="preserve">
_xlfn.SWITCH(E3705,
"良好サイン",H3705*VLOOKUP(F3705,参照用!$P$2:$Q$55,2,0),
"注意サイン",H3705*VLOOKUP(F3705,参照用!$P$2:$Q$55,2,0),
""
)</f>
        <v/>
      </c>
      <c r="K3705" s="20" t="str">
        <f t="shared" si="173"/>
        <v/>
      </c>
    </row>
    <row r="3706" spans="1:11" x14ac:dyDescent="0.2">
      <c r="A3706" s="8" t="str">
        <f>IF(INDEX(中間シート!B$1:B$149,QUOTIENT(ROW(A3706)-2, 参照用!$J$12) + 3,1)&gt;0,
INDEX(中間シート!B$1:B$149,QUOTIENT(ROW(A3706)-2, 参照用!$J$12) + 3,1),
"")</f>
        <v/>
      </c>
      <c r="B3706" s="8" t="str">
        <f>IF(INDEX(中間シート!D$1:D$149,QUOTIENT(ROW(B3706)-2, 参照用!$J$12) + 3,1)&gt;0,
INDEX(中間シート!D$1:D$149,QUOTIENT(ROW(B3706)-2, 参照用!$J$12) + 3,1),
"")</f>
        <v/>
      </c>
      <c r="C3706" s="8" t="str">
        <f>INDEX(中間シート!$A$1:$AZ$149,MATCH(A3706&amp;B3706,中間シート!$A$1:$A$149,0),MATCH(C$1,中間シート!$A$2:$AZ$2,0))</f>
        <v/>
      </c>
      <c r="D3706" s="8" t="str">
        <f>INDEX(中間シート!$A$1:$AZ$149,MATCH($A3706&amp;$B3706,中間シート!$A$1:$A$149,0),MATCH(D$1,中間シート!$A$2:$AZ$2,0))</f>
        <v/>
      </c>
      <c r="E3706" t="str">
        <f>IF(
A3706="","",
VLOOKUP(MOD(ROW(A3706)-2, 参照用!$J$12) + 1,参照用!$N$1:$P$50,2,0)
)</f>
        <v/>
      </c>
      <c r="F3706" t="str">
        <f xml:space="preserve">
IF(A3706="","",
VLOOKUP(MOD(ROW(A3706)-2, 参照用!$J$12) + 1,参照用!$N$1:$P$50,3,0)
)</f>
        <v/>
      </c>
      <c r="G3706" t="str">
        <f xml:space="preserve">
IF(A3706="","",
IFERROR(
INDEX(中間シート!$B:$CB,
MATCH(A3706&amp;B3706,中間シート!$A$1:$A$149,0),
MATCH(F3706,中間シート!$B$2:$CB$2,0)
),
"")
)</f>
        <v/>
      </c>
      <c r="H3706" t="str">
        <f t="shared" si="171"/>
        <v/>
      </c>
      <c r="I3706" t="str">
        <f t="shared" si="172"/>
        <v/>
      </c>
      <c r="J3706" t="str">
        <f xml:space="preserve">
_xlfn.SWITCH(E3706,
"良好サイン",H3706*VLOOKUP(F3706,参照用!$P$2:$Q$55,2,0),
"注意サイン",H3706*VLOOKUP(F3706,参照用!$P$2:$Q$55,2,0),
""
)</f>
        <v/>
      </c>
      <c r="K3706" s="20" t="str">
        <f t="shared" si="173"/>
        <v/>
      </c>
    </row>
    <row r="3707" spans="1:11" x14ac:dyDescent="0.2">
      <c r="A3707" s="8" t="str">
        <f>IF(INDEX(中間シート!B$1:B$149,QUOTIENT(ROW(A3707)-2, 参照用!$J$12) + 3,1)&gt;0,
INDEX(中間シート!B$1:B$149,QUOTIENT(ROW(A3707)-2, 参照用!$J$12) + 3,1),
"")</f>
        <v/>
      </c>
      <c r="B3707" s="8" t="str">
        <f>IF(INDEX(中間シート!D$1:D$149,QUOTIENT(ROW(B3707)-2, 参照用!$J$12) + 3,1)&gt;0,
INDEX(中間シート!D$1:D$149,QUOTIENT(ROW(B3707)-2, 参照用!$J$12) + 3,1),
"")</f>
        <v/>
      </c>
      <c r="C3707" s="8" t="str">
        <f>INDEX(中間シート!$A$1:$AZ$149,MATCH(A3707&amp;B3707,中間シート!$A$1:$A$149,0),MATCH(C$1,中間シート!$A$2:$AZ$2,0))</f>
        <v/>
      </c>
      <c r="D3707" s="8" t="str">
        <f>INDEX(中間シート!$A$1:$AZ$149,MATCH($A3707&amp;$B3707,中間シート!$A$1:$A$149,0),MATCH(D$1,中間シート!$A$2:$AZ$2,0))</f>
        <v/>
      </c>
      <c r="E3707" t="str">
        <f>IF(
A3707="","",
VLOOKUP(MOD(ROW(A3707)-2, 参照用!$J$12) + 1,参照用!$N$1:$P$50,2,0)
)</f>
        <v/>
      </c>
      <c r="F3707" t="str">
        <f xml:space="preserve">
IF(A3707="","",
VLOOKUP(MOD(ROW(A3707)-2, 参照用!$J$12) + 1,参照用!$N$1:$P$50,3,0)
)</f>
        <v/>
      </c>
      <c r="G3707" t="str">
        <f xml:space="preserve">
IF(A3707="","",
IFERROR(
INDEX(中間シート!$B:$CB,
MATCH(A3707&amp;B3707,中間シート!$A$1:$A$149,0),
MATCH(F3707,中間シート!$B$2:$CB$2,0)
),
"")
)</f>
        <v/>
      </c>
      <c r="H3707" t="str">
        <f t="shared" si="171"/>
        <v/>
      </c>
      <c r="I3707" t="str">
        <f t="shared" si="172"/>
        <v/>
      </c>
      <c r="J3707" t="str">
        <f xml:space="preserve">
_xlfn.SWITCH(E3707,
"良好サイン",H3707*VLOOKUP(F3707,参照用!$P$2:$Q$55,2,0),
"注意サイン",H3707*VLOOKUP(F3707,参照用!$P$2:$Q$55,2,0),
""
)</f>
        <v/>
      </c>
      <c r="K3707" s="20" t="str">
        <f t="shared" si="173"/>
        <v/>
      </c>
    </row>
    <row r="3708" spans="1:11" x14ac:dyDescent="0.2">
      <c r="A3708" s="8" t="str">
        <f>IF(INDEX(中間シート!B$1:B$149,QUOTIENT(ROW(A3708)-2, 参照用!$J$12) + 3,1)&gt;0,
INDEX(中間シート!B$1:B$149,QUOTIENT(ROW(A3708)-2, 参照用!$J$12) + 3,1),
"")</f>
        <v/>
      </c>
      <c r="B3708" s="8" t="str">
        <f>IF(INDEX(中間シート!D$1:D$149,QUOTIENT(ROW(B3708)-2, 参照用!$J$12) + 3,1)&gt;0,
INDEX(中間シート!D$1:D$149,QUOTIENT(ROW(B3708)-2, 参照用!$J$12) + 3,1),
"")</f>
        <v/>
      </c>
      <c r="C3708" s="8" t="str">
        <f>INDEX(中間シート!$A$1:$AZ$149,MATCH(A3708&amp;B3708,中間シート!$A$1:$A$149,0),MATCH(C$1,中間シート!$A$2:$AZ$2,0))</f>
        <v/>
      </c>
      <c r="D3708" s="8" t="str">
        <f>INDEX(中間シート!$A$1:$AZ$149,MATCH($A3708&amp;$B3708,中間シート!$A$1:$A$149,0),MATCH(D$1,中間シート!$A$2:$AZ$2,0))</f>
        <v/>
      </c>
      <c r="E3708" t="str">
        <f>IF(
A3708="","",
VLOOKUP(MOD(ROW(A3708)-2, 参照用!$J$12) + 1,参照用!$N$1:$P$50,2,0)
)</f>
        <v/>
      </c>
      <c r="F3708" t="str">
        <f xml:space="preserve">
IF(A3708="","",
VLOOKUP(MOD(ROW(A3708)-2, 参照用!$J$12) + 1,参照用!$N$1:$P$50,3,0)
)</f>
        <v/>
      </c>
      <c r="G3708" t="str">
        <f xml:space="preserve">
IF(A3708="","",
IFERROR(
INDEX(中間シート!$B:$CB,
MATCH(A3708&amp;B3708,中間シート!$A$1:$A$149,0),
MATCH(F3708,中間シート!$B$2:$CB$2,0)
),
"")
)</f>
        <v/>
      </c>
      <c r="H3708" t="str">
        <f t="shared" si="171"/>
        <v/>
      </c>
      <c r="I3708" t="str">
        <f t="shared" si="172"/>
        <v/>
      </c>
      <c r="J3708" t="str">
        <f xml:space="preserve">
_xlfn.SWITCH(E3708,
"良好サイン",H3708*VLOOKUP(F3708,参照用!$P$2:$Q$55,2,0),
"注意サイン",H3708*VLOOKUP(F3708,参照用!$P$2:$Q$55,2,0),
""
)</f>
        <v/>
      </c>
      <c r="K3708" s="20" t="str">
        <f t="shared" si="173"/>
        <v/>
      </c>
    </row>
    <row r="3709" spans="1:11" x14ac:dyDescent="0.2">
      <c r="A3709" s="8" t="str">
        <f>IF(INDEX(中間シート!B$1:B$149,QUOTIENT(ROW(A3709)-2, 参照用!$J$12) + 3,1)&gt;0,
INDEX(中間シート!B$1:B$149,QUOTIENT(ROW(A3709)-2, 参照用!$J$12) + 3,1),
"")</f>
        <v/>
      </c>
      <c r="B3709" s="8" t="str">
        <f>IF(INDEX(中間シート!D$1:D$149,QUOTIENT(ROW(B3709)-2, 参照用!$J$12) + 3,1)&gt;0,
INDEX(中間シート!D$1:D$149,QUOTIENT(ROW(B3709)-2, 参照用!$J$12) + 3,1),
"")</f>
        <v/>
      </c>
      <c r="C3709" s="8" t="str">
        <f>INDEX(中間シート!$A$1:$AZ$149,MATCH(A3709&amp;B3709,中間シート!$A$1:$A$149,0),MATCH(C$1,中間シート!$A$2:$AZ$2,0))</f>
        <v/>
      </c>
      <c r="D3709" s="8" t="str">
        <f>INDEX(中間シート!$A$1:$AZ$149,MATCH($A3709&amp;$B3709,中間シート!$A$1:$A$149,0),MATCH(D$1,中間シート!$A$2:$AZ$2,0))</f>
        <v/>
      </c>
      <c r="E3709" t="str">
        <f>IF(
A3709="","",
VLOOKUP(MOD(ROW(A3709)-2, 参照用!$J$12) + 1,参照用!$N$1:$P$50,2,0)
)</f>
        <v/>
      </c>
      <c r="F3709" t="str">
        <f xml:space="preserve">
IF(A3709="","",
VLOOKUP(MOD(ROW(A3709)-2, 参照用!$J$12) + 1,参照用!$N$1:$P$50,3,0)
)</f>
        <v/>
      </c>
      <c r="G3709" t="str">
        <f xml:space="preserve">
IF(A3709="","",
IFERROR(
INDEX(中間シート!$B:$CB,
MATCH(A3709&amp;B3709,中間シート!$A$1:$A$149,0),
MATCH(F3709,中間シート!$B$2:$CB$2,0)
),
"")
)</f>
        <v/>
      </c>
      <c r="H3709" t="str">
        <f t="shared" si="171"/>
        <v/>
      </c>
      <c r="I3709" t="str">
        <f t="shared" si="172"/>
        <v/>
      </c>
      <c r="J3709" t="str">
        <f xml:space="preserve">
_xlfn.SWITCH(E3709,
"良好サイン",H3709*VLOOKUP(F3709,参照用!$P$2:$Q$55,2,0),
"注意サイン",H3709*VLOOKUP(F3709,参照用!$P$2:$Q$55,2,0),
""
)</f>
        <v/>
      </c>
      <c r="K3709" s="20" t="str">
        <f t="shared" si="173"/>
        <v/>
      </c>
    </row>
    <row r="3710" spans="1:11" x14ac:dyDescent="0.2">
      <c r="A3710" s="8" t="str">
        <f>IF(INDEX(中間シート!B$1:B$149,QUOTIENT(ROW(A3710)-2, 参照用!$J$12) + 3,1)&gt;0,
INDEX(中間シート!B$1:B$149,QUOTIENT(ROW(A3710)-2, 参照用!$J$12) + 3,1),
"")</f>
        <v/>
      </c>
      <c r="B3710" s="8" t="str">
        <f>IF(INDEX(中間シート!D$1:D$149,QUOTIENT(ROW(B3710)-2, 参照用!$J$12) + 3,1)&gt;0,
INDEX(中間シート!D$1:D$149,QUOTIENT(ROW(B3710)-2, 参照用!$J$12) + 3,1),
"")</f>
        <v/>
      </c>
      <c r="C3710" s="8" t="str">
        <f>INDEX(中間シート!$A$1:$AZ$149,MATCH(A3710&amp;B3710,中間シート!$A$1:$A$149,0),MATCH(C$1,中間シート!$A$2:$AZ$2,0))</f>
        <v/>
      </c>
      <c r="D3710" s="8" t="str">
        <f>INDEX(中間シート!$A$1:$AZ$149,MATCH($A3710&amp;$B3710,中間シート!$A$1:$A$149,0),MATCH(D$1,中間シート!$A$2:$AZ$2,0))</f>
        <v/>
      </c>
      <c r="E3710" t="str">
        <f>IF(
A3710="","",
VLOOKUP(MOD(ROW(A3710)-2, 参照用!$J$12) + 1,参照用!$N$1:$P$50,2,0)
)</f>
        <v/>
      </c>
      <c r="F3710" t="str">
        <f xml:space="preserve">
IF(A3710="","",
VLOOKUP(MOD(ROW(A3710)-2, 参照用!$J$12) + 1,参照用!$N$1:$P$50,3,0)
)</f>
        <v/>
      </c>
      <c r="G3710" t="str">
        <f xml:space="preserve">
IF(A3710="","",
IFERROR(
INDEX(中間シート!$B:$CB,
MATCH(A3710&amp;B3710,中間シート!$A$1:$A$149,0),
MATCH(F3710,中間シート!$B$2:$CB$2,0)
),
"")
)</f>
        <v/>
      </c>
      <c r="H3710" t="str">
        <f t="shared" si="171"/>
        <v/>
      </c>
      <c r="I3710" t="str">
        <f t="shared" si="172"/>
        <v/>
      </c>
      <c r="J3710" t="str">
        <f xml:space="preserve">
_xlfn.SWITCH(E3710,
"良好サイン",H3710*VLOOKUP(F3710,参照用!$P$2:$Q$55,2,0),
"注意サイン",H3710*VLOOKUP(F3710,参照用!$P$2:$Q$55,2,0),
""
)</f>
        <v/>
      </c>
      <c r="K3710" s="20" t="str">
        <f t="shared" si="173"/>
        <v/>
      </c>
    </row>
    <row r="3711" spans="1:11" x14ac:dyDescent="0.2">
      <c r="A3711" s="8" t="str">
        <f>IF(INDEX(中間シート!B$1:B$149,QUOTIENT(ROW(A3711)-2, 参照用!$J$12) + 3,1)&gt;0,
INDEX(中間シート!B$1:B$149,QUOTIENT(ROW(A3711)-2, 参照用!$J$12) + 3,1),
"")</f>
        <v/>
      </c>
      <c r="B3711" s="8" t="str">
        <f>IF(INDEX(中間シート!D$1:D$149,QUOTIENT(ROW(B3711)-2, 参照用!$J$12) + 3,1)&gt;0,
INDEX(中間シート!D$1:D$149,QUOTIENT(ROW(B3711)-2, 参照用!$J$12) + 3,1),
"")</f>
        <v/>
      </c>
      <c r="C3711" s="8" t="str">
        <f>INDEX(中間シート!$A$1:$AZ$149,MATCH(A3711&amp;B3711,中間シート!$A$1:$A$149,0),MATCH(C$1,中間シート!$A$2:$AZ$2,0))</f>
        <v/>
      </c>
      <c r="D3711" s="8" t="str">
        <f>INDEX(中間シート!$A$1:$AZ$149,MATCH($A3711&amp;$B3711,中間シート!$A$1:$A$149,0),MATCH(D$1,中間シート!$A$2:$AZ$2,0))</f>
        <v/>
      </c>
      <c r="E3711" t="str">
        <f>IF(
A3711="","",
VLOOKUP(MOD(ROW(A3711)-2, 参照用!$J$12) + 1,参照用!$N$1:$P$50,2,0)
)</f>
        <v/>
      </c>
      <c r="F3711" t="str">
        <f xml:space="preserve">
IF(A3711="","",
VLOOKUP(MOD(ROW(A3711)-2, 参照用!$J$12) + 1,参照用!$N$1:$P$50,3,0)
)</f>
        <v/>
      </c>
      <c r="G3711" t="str">
        <f xml:space="preserve">
IF(A3711="","",
IFERROR(
INDEX(中間シート!$B:$CB,
MATCH(A3711&amp;B3711,中間シート!$A$1:$A$149,0),
MATCH(F3711,中間シート!$B$2:$CB$2,0)
),
"")
)</f>
        <v/>
      </c>
      <c r="H3711" t="str">
        <f t="shared" si="171"/>
        <v/>
      </c>
      <c r="I3711" t="str">
        <f t="shared" si="172"/>
        <v/>
      </c>
      <c r="J3711" t="str">
        <f xml:space="preserve">
_xlfn.SWITCH(E3711,
"良好サイン",H3711*VLOOKUP(F3711,参照用!$P$2:$Q$55,2,0),
"注意サイン",H3711*VLOOKUP(F3711,参照用!$P$2:$Q$55,2,0),
""
)</f>
        <v/>
      </c>
      <c r="K3711" s="20" t="str">
        <f t="shared" si="173"/>
        <v/>
      </c>
    </row>
    <row r="3712" spans="1:11" x14ac:dyDescent="0.2">
      <c r="A3712" s="8" t="str">
        <f>IF(INDEX(中間シート!B$1:B$149,QUOTIENT(ROW(A3712)-2, 参照用!$J$12) + 3,1)&gt;0,
INDEX(中間シート!B$1:B$149,QUOTIENT(ROW(A3712)-2, 参照用!$J$12) + 3,1),
"")</f>
        <v/>
      </c>
      <c r="B3712" s="8" t="str">
        <f>IF(INDEX(中間シート!D$1:D$149,QUOTIENT(ROW(B3712)-2, 参照用!$J$12) + 3,1)&gt;0,
INDEX(中間シート!D$1:D$149,QUOTIENT(ROW(B3712)-2, 参照用!$J$12) + 3,1),
"")</f>
        <v/>
      </c>
      <c r="C3712" s="8" t="str">
        <f>INDEX(中間シート!$A$1:$AZ$149,MATCH(A3712&amp;B3712,中間シート!$A$1:$A$149,0),MATCH(C$1,中間シート!$A$2:$AZ$2,0))</f>
        <v/>
      </c>
      <c r="D3712" s="8" t="str">
        <f>INDEX(中間シート!$A$1:$AZ$149,MATCH($A3712&amp;$B3712,中間シート!$A$1:$A$149,0),MATCH(D$1,中間シート!$A$2:$AZ$2,0))</f>
        <v/>
      </c>
      <c r="E3712" t="str">
        <f>IF(
A3712="","",
VLOOKUP(MOD(ROW(A3712)-2, 参照用!$J$12) + 1,参照用!$N$1:$P$50,2,0)
)</f>
        <v/>
      </c>
      <c r="F3712" t="str">
        <f xml:space="preserve">
IF(A3712="","",
VLOOKUP(MOD(ROW(A3712)-2, 参照用!$J$12) + 1,参照用!$N$1:$P$50,3,0)
)</f>
        <v/>
      </c>
      <c r="G3712" t="str">
        <f xml:space="preserve">
IF(A3712="","",
IFERROR(
INDEX(中間シート!$B:$CB,
MATCH(A3712&amp;B3712,中間シート!$A$1:$A$149,0),
MATCH(F3712,中間シート!$B$2:$CB$2,0)
),
"")
)</f>
        <v/>
      </c>
      <c r="H3712" t="str">
        <f t="shared" si="171"/>
        <v/>
      </c>
      <c r="I3712" t="str">
        <f t="shared" si="172"/>
        <v/>
      </c>
      <c r="J3712" t="str">
        <f xml:space="preserve">
_xlfn.SWITCH(E3712,
"良好サイン",H3712*VLOOKUP(F3712,参照用!$P$2:$Q$55,2,0),
"注意サイン",H3712*VLOOKUP(F3712,参照用!$P$2:$Q$55,2,0),
""
)</f>
        <v/>
      </c>
      <c r="K3712" s="20" t="str">
        <f t="shared" si="173"/>
        <v/>
      </c>
    </row>
    <row r="3713" spans="1:11" x14ac:dyDescent="0.2">
      <c r="A3713" s="8" t="str">
        <f>IF(INDEX(中間シート!B$1:B$149,QUOTIENT(ROW(A3713)-2, 参照用!$J$12) + 3,1)&gt;0,
INDEX(中間シート!B$1:B$149,QUOTIENT(ROW(A3713)-2, 参照用!$J$12) + 3,1),
"")</f>
        <v/>
      </c>
      <c r="B3713" s="8" t="str">
        <f>IF(INDEX(中間シート!D$1:D$149,QUOTIENT(ROW(B3713)-2, 参照用!$J$12) + 3,1)&gt;0,
INDEX(中間シート!D$1:D$149,QUOTIENT(ROW(B3713)-2, 参照用!$J$12) + 3,1),
"")</f>
        <v/>
      </c>
      <c r="C3713" s="8" t="str">
        <f>INDEX(中間シート!$A$1:$AZ$149,MATCH(A3713&amp;B3713,中間シート!$A$1:$A$149,0),MATCH(C$1,中間シート!$A$2:$AZ$2,0))</f>
        <v/>
      </c>
      <c r="D3713" s="8" t="str">
        <f>INDEX(中間シート!$A$1:$AZ$149,MATCH($A3713&amp;$B3713,中間シート!$A$1:$A$149,0),MATCH(D$1,中間シート!$A$2:$AZ$2,0))</f>
        <v/>
      </c>
      <c r="E3713" t="str">
        <f>IF(
A3713="","",
VLOOKUP(MOD(ROW(A3713)-2, 参照用!$J$12) + 1,参照用!$N$1:$P$50,2,0)
)</f>
        <v/>
      </c>
      <c r="F3713" t="str">
        <f xml:space="preserve">
IF(A3713="","",
VLOOKUP(MOD(ROW(A3713)-2, 参照用!$J$12) + 1,参照用!$N$1:$P$50,3,0)
)</f>
        <v/>
      </c>
      <c r="G3713" t="str">
        <f xml:space="preserve">
IF(A3713="","",
IFERROR(
INDEX(中間シート!$B:$CB,
MATCH(A3713&amp;B3713,中間シート!$A$1:$A$149,0),
MATCH(F3713,中間シート!$B$2:$CB$2,0)
),
"")
)</f>
        <v/>
      </c>
      <c r="H3713" t="str">
        <f t="shared" si="171"/>
        <v/>
      </c>
      <c r="I3713" t="str">
        <f t="shared" si="172"/>
        <v/>
      </c>
      <c r="J3713" t="str">
        <f xml:space="preserve">
_xlfn.SWITCH(E3713,
"良好サイン",H3713*VLOOKUP(F3713,参照用!$P$2:$Q$55,2,0),
"注意サイン",H3713*VLOOKUP(F3713,参照用!$P$2:$Q$55,2,0),
""
)</f>
        <v/>
      </c>
      <c r="K3713" s="20" t="str">
        <f t="shared" si="173"/>
        <v/>
      </c>
    </row>
    <row r="3714" spans="1:11" x14ac:dyDescent="0.2">
      <c r="A3714" s="8" t="str">
        <f>IF(INDEX(中間シート!B$1:B$149,QUOTIENT(ROW(A3714)-2, 参照用!$J$12) + 3,1)&gt;0,
INDEX(中間シート!B$1:B$149,QUOTIENT(ROW(A3714)-2, 参照用!$J$12) + 3,1),
"")</f>
        <v/>
      </c>
      <c r="B3714" s="8" t="str">
        <f>IF(INDEX(中間シート!D$1:D$149,QUOTIENT(ROW(B3714)-2, 参照用!$J$12) + 3,1)&gt;0,
INDEX(中間シート!D$1:D$149,QUOTIENT(ROW(B3714)-2, 参照用!$J$12) + 3,1),
"")</f>
        <v/>
      </c>
      <c r="C3714" s="8" t="str">
        <f>INDEX(中間シート!$A$1:$AZ$149,MATCH(A3714&amp;B3714,中間シート!$A$1:$A$149,0),MATCH(C$1,中間シート!$A$2:$AZ$2,0))</f>
        <v/>
      </c>
      <c r="D3714" s="8" t="str">
        <f>INDEX(中間シート!$A$1:$AZ$149,MATCH($A3714&amp;$B3714,中間シート!$A$1:$A$149,0),MATCH(D$1,中間シート!$A$2:$AZ$2,0))</f>
        <v/>
      </c>
      <c r="E3714" t="str">
        <f>IF(
A3714="","",
VLOOKUP(MOD(ROW(A3714)-2, 参照用!$J$12) + 1,参照用!$N$1:$P$50,2,0)
)</f>
        <v/>
      </c>
      <c r="F3714" t="str">
        <f xml:space="preserve">
IF(A3714="","",
VLOOKUP(MOD(ROW(A3714)-2, 参照用!$J$12) + 1,参照用!$N$1:$P$50,3,0)
)</f>
        <v/>
      </c>
      <c r="G3714" t="str">
        <f xml:space="preserve">
IF(A3714="","",
IFERROR(
INDEX(中間シート!$B:$CB,
MATCH(A3714&amp;B3714,中間シート!$A$1:$A$149,0),
MATCH(F3714,中間シート!$B$2:$CB$2,0)
),
"")
)</f>
        <v/>
      </c>
      <c r="H3714" t="str">
        <f t="shared" si="171"/>
        <v/>
      </c>
      <c r="I3714" t="str">
        <f t="shared" si="172"/>
        <v/>
      </c>
      <c r="J3714" t="str">
        <f xml:space="preserve">
_xlfn.SWITCH(E3714,
"良好サイン",H3714*VLOOKUP(F3714,参照用!$P$2:$Q$55,2,0),
"注意サイン",H3714*VLOOKUP(F3714,参照用!$P$2:$Q$55,2,0),
""
)</f>
        <v/>
      </c>
      <c r="K3714" s="20" t="str">
        <f t="shared" si="173"/>
        <v/>
      </c>
    </row>
    <row r="3715" spans="1:11" x14ac:dyDescent="0.2">
      <c r="A3715" s="8" t="str">
        <f>IF(INDEX(中間シート!B$1:B$149,QUOTIENT(ROW(A3715)-2, 参照用!$J$12) + 3,1)&gt;0,
INDEX(中間シート!B$1:B$149,QUOTIENT(ROW(A3715)-2, 参照用!$J$12) + 3,1),
"")</f>
        <v/>
      </c>
      <c r="B3715" s="8" t="str">
        <f>IF(INDEX(中間シート!D$1:D$149,QUOTIENT(ROW(B3715)-2, 参照用!$J$12) + 3,1)&gt;0,
INDEX(中間シート!D$1:D$149,QUOTIENT(ROW(B3715)-2, 参照用!$J$12) + 3,1),
"")</f>
        <v/>
      </c>
      <c r="C3715" s="8" t="str">
        <f>INDEX(中間シート!$A$1:$AZ$149,MATCH(A3715&amp;B3715,中間シート!$A$1:$A$149,0),MATCH(C$1,中間シート!$A$2:$AZ$2,0))</f>
        <v/>
      </c>
      <c r="D3715" s="8" t="str">
        <f>INDEX(中間シート!$A$1:$AZ$149,MATCH($A3715&amp;$B3715,中間シート!$A$1:$A$149,0),MATCH(D$1,中間シート!$A$2:$AZ$2,0))</f>
        <v/>
      </c>
      <c r="E3715" t="str">
        <f>IF(
A3715="","",
VLOOKUP(MOD(ROW(A3715)-2, 参照用!$J$12) + 1,参照用!$N$1:$P$50,2,0)
)</f>
        <v/>
      </c>
      <c r="F3715" t="str">
        <f xml:space="preserve">
IF(A3715="","",
VLOOKUP(MOD(ROW(A3715)-2, 参照用!$J$12) + 1,参照用!$N$1:$P$50,3,0)
)</f>
        <v/>
      </c>
      <c r="G3715" t="str">
        <f xml:space="preserve">
IF(A3715="","",
IFERROR(
INDEX(中間シート!$B:$CB,
MATCH(A3715&amp;B3715,中間シート!$A$1:$A$149,0),
MATCH(F3715,中間シート!$B$2:$CB$2,0)
),
"")
)</f>
        <v/>
      </c>
      <c r="H3715" t="str">
        <f t="shared" ref="H3715:H3778" si="174">IFERROR(IF(VALUE(G3715)&gt;100,"",VALUE(G3715)),"")</f>
        <v/>
      </c>
      <c r="I3715" t="str">
        <f t="shared" ref="I3715:I3778" si="175">IF(H3715="",G3715,"")</f>
        <v/>
      </c>
      <c r="J3715" t="str">
        <f xml:space="preserve">
_xlfn.SWITCH(E3715,
"良好サイン",H3715*VLOOKUP(F3715,参照用!$P$2:$Q$55,2,0),
"注意サイン",H3715*VLOOKUP(F3715,参照用!$P$2:$Q$55,2,0),
""
)</f>
        <v/>
      </c>
      <c r="K3715" s="20" t="str">
        <f t="shared" ref="K3715:K3778" si="176">IFERROR(IF(A3715="","",(60+SUMIFS($J$1:$J$3999,$A$1:$A$3999,A3715,$B$1:$B$3999,B3715)))
/
(1+SUMIFS(H:H,A:A,A3715,B:B,B3715,E:E,"悪化サイン")),"")</f>
        <v/>
      </c>
    </row>
    <row r="3716" spans="1:11" x14ac:dyDescent="0.2">
      <c r="A3716" s="8" t="str">
        <f>IF(INDEX(中間シート!B$1:B$149,QUOTIENT(ROW(A3716)-2, 参照用!$J$12) + 3,1)&gt;0,
INDEX(中間シート!B$1:B$149,QUOTIENT(ROW(A3716)-2, 参照用!$J$12) + 3,1),
"")</f>
        <v/>
      </c>
      <c r="B3716" s="8" t="str">
        <f>IF(INDEX(中間シート!D$1:D$149,QUOTIENT(ROW(B3716)-2, 参照用!$J$12) + 3,1)&gt;0,
INDEX(中間シート!D$1:D$149,QUOTIENT(ROW(B3716)-2, 参照用!$J$12) + 3,1),
"")</f>
        <v/>
      </c>
      <c r="C3716" s="8" t="str">
        <f>INDEX(中間シート!$A$1:$AZ$149,MATCH(A3716&amp;B3716,中間シート!$A$1:$A$149,0),MATCH(C$1,中間シート!$A$2:$AZ$2,0))</f>
        <v/>
      </c>
      <c r="D3716" s="8" t="str">
        <f>INDEX(中間シート!$A$1:$AZ$149,MATCH($A3716&amp;$B3716,中間シート!$A$1:$A$149,0),MATCH(D$1,中間シート!$A$2:$AZ$2,0))</f>
        <v/>
      </c>
      <c r="E3716" t="str">
        <f>IF(
A3716="","",
VLOOKUP(MOD(ROW(A3716)-2, 参照用!$J$12) + 1,参照用!$N$1:$P$50,2,0)
)</f>
        <v/>
      </c>
      <c r="F3716" t="str">
        <f xml:space="preserve">
IF(A3716="","",
VLOOKUP(MOD(ROW(A3716)-2, 参照用!$J$12) + 1,参照用!$N$1:$P$50,3,0)
)</f>
        <v/>
      </c>
      <c r="G3716" t="str">
        <f xml:space="preserve">
IF(A3716="","",
IFERROR(
INDEX(中間シート!$B:$CB,
MATCH(A3716&amp;B3716,中間シート!$A$1:$A$149,0),
MATCH(F3716,中間シート!$B$2:$CB$2,0)
),
"")
)</f>
        <v/>
      </c>
      <c r="H3716" t="str">
        <f t="shared" si="174"/>
        <v/>
      </c>
      <c r="I3716" t="str">
        <f t="shared" si="175"/>
        <v/>
      </c>
      <c r="J3716" t="str">
        <f xml:space="preserve">
_xlfn.SWITCH(E3716,
"良好サイン",H3716*VLOOKUP(F3716,参照用!$P$2:$Q$55,2,0),
"注意サイン",H3716*VLOOKUP(F3716,参照用!$P$2:$Q$55,2,0),
""
)</f>
        <v/>
      </c>
      <c r="K3716" s="20" t="str">
        <f t="shared" si="176"/>
        <v/>
      </c>
    </row>
    <row r="3717" spans="1:11" x14ac:dyDescent="0.2">
      <c r="A3717" s="8" t="str">
        <f>IF(INDEX(中間シート!B$1:B$149,QUOTIENT(ROW(A3717)-2, 参照用!$J$12) + 3,1)&gt;0,
INDEX(中間シート!B$1:B$149,QUOTIENT(ROW(A3717)-2, 参照用!$J$12) + 3,1),
"")</f>
        <v/>
      </c>
      <c r="B3717" s="8" t="str">
        <f>IF(INDEX(中間シート!D$1:D$149,QUOTIENT(ROW(B3717)-2, 参照用!$J$12) + 3,1)&gt;0,
INDEX(中間シート!D$1:D$149,QUOTIENT(ROW(B3717)-2, 参照用!$J$12) + 3,1),
"")</f>
        <v/>
      </c>
      <c r="C3717" s="8" t="str">
        <f>INDEX(中間シート!$A$1:$AZ$149,MATCH(A3717&amp;B3717,中間シート!$A$1:$A$149,0),MATCH(C$1,中間シート!$A$2:$AZ$2,0))</f>
        <v/>
      </c>
      <c r="D3717" s="8" t="str">
        <f>INDEX(中間シート!$A$1:$AZ$149,MATCH($A3717&amp;$B3717,中間シート!$A$1:$A$149,0),MATCH(D$1,中間シート!$A$2:$AZ$2,0))</f>
        <v/>
      </c>
      <c r="E3717" t="str">
        <f>IF(
A3717="","",
VLOOKUP(MOD(ROW(A3717)-2, 参照用!$J$12) + 1,参照用!$N$1:$P$50,2,0)
)</f>
        <v/>
      </c>
      <c r="F3717" t="str">
        <f xml:space="preserve">
IF(A3717="","",
VLOOKUP(MOD(ROW(A3717)-2, 参照用!$J$12) + 1,参照用!$N$1:$P$50,3,0)
)</f>
        <v/>
      </c>
      <c r="G3717" t="str">
        <f xml:space="preserve">
IF(A3717="","",
IFERROR(
INDEX(中間シート!$B:$CB,
MATCH(A3717&amp;B3717,中間シート!$A$1:$A$149,0),
MATCH(F3717,中間シート!$B$2:$CB$2,0)
),
"")
)</f>
        <v/>
      </c>
      <c r="H3717" t="str">
        <f t="shared" si="174"/>
        <v/>
      </c>
      <c r="I3717" t="str">
        <f t="shared" si="175"/>
        <v/>
      </c>
      <c r="J3717" t="str">
        <f xml:space="preserve">
_xlfn.SWITCH(E3717,
"良好サイン",H3717*VLOOKUP(F3717,参照用!$P$2:$Q$55,2,0),
"注意サイン",H3717*VLOOKUP(F3717,参照用!$P$2:$Q$55,2,0),
""
)</f>
        <v/>
      </c>
      <c r="K3717" s="20" t="str">
        <f t="shared" si="176"/>
        <v/>
      </c>
    </row>
    <row r="3718" spans="1:11" x14ac:dyDescent="0.2">
      <c r="A3718" s="8" t="str">
        <f>IF(INDEX(中間シート!B$1:B$149,QUOTIENT(ROW(A3718)-2, 参照用!$J$12) + 3,1)&gt;0,
INDEX(中間シート!B$1:B$149,QUOTIENT(ROW(A3718)-2, 参照用!$J$12) + 3,1),
"")</f>
        <v/>
      </c>
      <c r="B3718" s="8" t="str">
        <f>IF(INDEX(中間シート!D$1:D$149,QUOTIENT(ROW(B3718)-2, 参照用!$J$12) + 3,1)&gt;0,
INDEX(中間シート!D$1:D$149,QUOTIENT(ROW(B3718)-2, 参照用!$J$12) + 3,1),
"")</f>
        <v/>
      </c>
      <c r="C3718" s="8" t="str">
        <f>INDEX(中間シート!$A$1:$AZ$149,MATCH(A3718&amp;B3718,中間シート!$A$1:$A$149,0),MATCH(C$1,中間シート!$A$2:$AZ$2,0))</f>
        <v/>
      </c>
      <c r="D3718" s="8" t="str">
        <f>INDEX(中間シート!$A$1:$AZ$149,MATCH($A3718&amp;$B3718,中間シート!$A$1:$A$149,0),MATCH(D$1,中間シート!$A$2:$AZ$2,0))</f>
        <v/>
      </c>
      <c r="E3718" t="str">
        <f>IF(
A3718="","",
VLOOKUP(MOD(ROW(A3718)-2, 参照用!$J$12) + 1,参照用!$N$1:$P$50,2,0)
)</f>
        <v/>
      </c>
      <c r="F3718" t="str">
        <f xml:space="preserve">
IF(A3718="","",
VLOOKUP(MOD(ROW(A3718)-2, 参照用!$J$12) + 1,参照用!$N$1:$P$50,3,0)
)</f>
        <v/>
      </c>
      <c r="G3718" t="str">
        <f xml:space="preserve">
IF(A3718="","",
IFERROR(
INDEX(中間シート!$B:$CB,
MATCH(A3718&amp;B3718,中間シート!$A$1:$A$149,0),
MATCH(F3718,中間シート!$B$2:$CB$2,0)
),
"")
)</f>
        <v/>
      </c>
      <c r="H3718" t="str">
        <f t="shared" si="174"/>
        <v/>
      </c>
      <c r="I3718" t="str">
        <f t="shared" si="175"/>
        <v/>
      </c>
      <c r="J3718" t="str">
        <f xml:space="preserve">
_xlfn.SWITCH(E3718,
"良好サイン",H3718*VLOOKUP(F3718,参照用!$P$2:$Q$55,2,0),
"注意サイン",H3718*VLOOKUP(F3718,参照用!$P$2:$Q$55,2,0),
""
)</f>
        <v/>
      </c>
      <c r="K3718" s="20" t="str">
        <f t="shared" si="176"/>
        <v/>
      </c>
    </row>
    <row r="3719" spans="1:11" x14ac:dyDescent="0.2">
      <c r="A3719" s="8" t="str">
        <f>IF(INDEX(中間シート!B$1:B$149,QUOTIENT(ROW(A3719)-2, 参照用!$J$12) + 3,1)&gt;0,
INDEX(中間シート!B$1:B$149,QUOTIENT(ROW(A3719)-2, 参照用!$J$12) + 3,1),
"")</f>
        <v/>
      </c>
      <c r="B3719" s="8" t="str">
        <f>IF(INDEX(中間シート!D$1:D$149,QUOTIENT(ROW(B3719)-2, 参照用!$J$12) + 3,1)&gt;0,
INDEX(中間シート!D$1:D$149,QUOTIENT(ROW(B3719)-2, 参照用!$J$12) + 3,1),
"")</f>
        <v/>
      </c>
      <c r="C3719" s="8" t="str">
        <f>INDEX(中間シート!$A$1:$AZ$149,MATCH(A3719&amp;B3719,中間シート!$A$1:$A$149,0),MATCH(C$1,中間シート!$A$2:$AZ$2,0))</f>
        <v/>
      </c>
      <c r="D3719" s="8" t="str">
        <f>INDEX(中間シート!$A$1:$AZ$149,MATCH($A3719&amp;$B3719,中間シート!$A$1:$A$149,0),MATCH(D$1,中間シート!$A$2:$AZ$2,0))</f>
        <v/>
      </c>
      <c r="E3719" t="str">
        <f>IF(
A3719="","",
VLOOKUP(MOD(ROW(A3719)-2, 参照用!$J$12) + 1,参照用!$N$1:$P$50,2,0)
)</f>
        <v/>
      </c>
      <c r="F3719" t="str">
        <f xml:space="preserve">
IF(A3719="","",
VLOOKUP(MOD(ROW(A3719)-2, 参照用!$J$12) + 1,参照用!$N$1:$P$50,3,0)
)</f>
        <v/>
      </c>
      <c r="G3719" t="str">
        <f xml:space="preserve">
IF(A3719="","",
IFERROR(
INDEX(中間シート!$B:$CB,
MATCH(A3719&amp;B3719,中間シート!$A$1:$A$149,0),
MATCH(F3719,中間シート!$B$2:$CB$2,0)
),
"")
)</f>
        <v/>
      </c>
      <c r="H3719" t="str">
        <f t="shared" si="174"/>
        <v/>
      </c>
      <c r="I3719" t="str">
        <f t="shared" si="175"/>
        <v/>
      </c>
      <c r="J3719" t="str">
        <f xml:space="preserve">
_xlfn.SWITCH(E3719,
"良好サイン",H3719*VLOOKUP(F3719,参照用!$P$2:$Q$55,2,0),
"注意サイン",H3719*VLOOKUP(F3719,参照用!$P$2:$Q$55,2,0),
""
)</f>
        <v/>
      </c>
      <c r="K3719" s="20" t="str">
        <f t="shared" si="176"/>
        <v/>
      </c>
    </row>
    <row r="3720" spans="1:11" x14ac:dyDescent="0.2">
      <c r="A3720" s="8" t="str">
        <f>IF(INDEX(中間シート!B$1:B$149,QUOTIENT(ROW(A3720)-2, 参照用!$J$12) + 3,1)&gt;0,
INDEX(中間シート!B$1:B$149,QUOTIENT(ROW(A3720)-2, 参照用!$J$12) + 3,1),
"")</f>
        <v/>
      </c>
      <c r="B3720" s="8" t="str">
        <f>IF(INDEX(中間シート!D$1:D$149,QUOTIENT(ROW(B3720)-2, 参照用!$J$12) + 3,1)&gt;0,
INDEX(中間シート!D$1:D$149,QUOTIENT(ROW(B3720)-2, 参照用!$J$12) + 3,1),
"")</f>
        <v/>
      </c>
      <c r="C3720" s="8" t="str">
        <f>INDEX(中間シート!$A$1:$AZ$149,MATCH(A3720&amp;B3720,中間シート!$A$1:$A$149,0),MATCH(C$1,中間シート!$A$2:$AZ$2,0))</f>
        <v/>
      </c>
      <c r="D3720" s="8" t="str">
        <f>INDEX(中間シート!$A$1:$AZ$149,MATCH($A3720&amp;$B3720,中間シート!$A$1:$A$149,0),MATCH(D$1,中間シート!$A$2:$AZ$2,0))</f>
        <v/>
      </c>
      <c r="E3720" t="str">
        <f>IF(
A3720="","",
VLOOKUP(MOD(ROW(A3720)-2, 参照用!$J$12) + 1,参照用!$N$1:$P$50,2,0)
)</f>
        <v/>
      </c>
      <c r="F3720" t="str">
        <f xml:space="preserve">
IF(A3720="","",
VLOOKUP(MOD(ROW(A3720)-2, 参照用!$J$12) + 1,参照用!$N$1:$P$50,3,0)
)</f>
        <v/>
      </c>
      <c r="G3720" t="str">
        <f xml:space="preserve">
IF(A3720="","",
IFERROR(
INDEX(中間シート!$B:$CB,
MATCH(A3720&amp;B3720,中間シート!$A$1:$A$149,0),
MATCH(F3720,中間シート!$B$2:$CB$2,0)
),
"")
)</f>
        <v/>
      </c>
      <c r="H3720" t="str">
        <f t="shared" si="174"/>
        <v/>
      </c>
      <c r="I3720" t="str">
        <f t="shared" si="175"/>
        <v/>
      </c>
      <c r="J3720" t="str">
        <f xml:space="preserve">
_xlfn.SWITCH(E3720,
"良好サイン",H3720*VLOOKUP(F3720,参照用!$P$2:$Q$55,2,0),
"注意サイン",H3720*VLOOKUP(F3720,参照用!$P$2:$Q$55,2,0),
""
)</f>
        <v/>
      </c>
      <c r="K3720" s="20" t="str">
        <f t="shared" si="176"/>
        <v/>
      </c>
    </row>
    <row r="3721" spans="1:11" x14ac:dyDescent="0.2">
      <c r="A3721" s="8" t="str">
        <f>IF(INDEX(中間シート!B$1:B$149,QUOTIENT(ROW(A3721)-2, 参照用!$J$12) + 3,1)&gt;0,
INDEX(中間シート!B$1:B$149,QUOTIENT(ROW(A3721)-2, 参照用!$J$12) + 3,1),
"")</f>
        <v/>
      </c>
      <c r="B3721" s="8" t="str">
        <f>IF(INDEX(中間シート!D$1:D$149,QUOTIENT(ROW(B3721)-2, 参照用!$J$12) + 3,1)&gt;0,
INDEX(中間シート!D$1:D$149,QUOTIENT(ROW(B3721)-2, 参照用!$J$12) + 3,1),
"")</f>
        <v/>
      </c>
      <c r="C3721" s="8" t="str">
        <f>INDEX(中間シート!$A$1:$AZ$149,MATCH(A3721&amp;B3721,中間シート!$A$1:$A$149,0),MATCH(C$1,中間シート!$A$2:$AZ$2,0))</f>
        <v/>
      </c>
      <c r="D3721" s="8" t="str">
        <f>INDEX(中間シート!$A$1:$AZ$149,MATCH($A3721&amp;$B3721,中間シート!$A$1:$A$149,0),MATCH(D$1,中間シート!$A$2:$AZ$2,0))</f>
        <v/>
      </c>
      <c r="E3721" t="str">
        <f>IF(
A3721="","",
VLOOKUP(MOD(ROW(A3721)-2, 参照用!$J$12) + 1,参照用!$N$1:$P$50,2,0)
)</f>
        <v/>
      </c>
      <c r="F3721" t="str">
        <f xml:space="preserve">
IF(A3721="","",
VLOOKUP(MOD(ROW(A3721)-2, 参照用!$J$12) + 1,参照用!$N$1:$P$50,3,0)
)</f>
        <v/>
      </c>
      <c r="G3721" t="str">
        <f xml:space="preserve">
IF(A3721="","",
IFERROR(
INDEX(中間シート!$B:$CB,
MATCH(A3721&amp;B3721,中間シート!$A$1:$A$149,0),
MATCH(F3721,中間シート!$B$2:$CB$2,0)
),
"")
)</f>
        <v/>
      </c>
      <c r="H3721" t="str">
        <f t="shared" si="174"/>
        <v/>
      </c>
      <c r="I3721" t="str">
        <f t="shared" si="175"/>
        <v/>
      </c>
      <c r="J3721" t="str">
        <f xml:space="preserve">
_xlfn.SWITCH(E3721,
"良好サイン",H3721*VLOOKUP(F3721,参照用!$P$2:$Q$55,2,0),
"注意サイン",H3721*VLOOKUP(F3721,参照用!$P$2:$Q$55,2,0),
""
)</f>
        <v/>
      </c>
      <c r="K3721" s="20" t="str">
        <f t="shared" si="176"/>
        <v/>
      </c>
    </row>
    <row r="3722" spans="1:11" x14ac:dyDescent="0.2">
      <c r="A3722" s="8" t="str">
        <f>IF(INDEX(中間シート!B$1:B$149,QUOTIENT(ROW(A3722)-2, 参照用!$J$12) + 3,1)&gt;0,
INDEX(中間シート!B$1:B$149,QUOTIENT(ROW(A3722)-2, 参照用!$J$12) + 3,1),
"")</f>
        <v/>
      </c>
      <c r="B3722" s="8" t="str">
        <f>IF(INDEX(中間シート!D$1:D$149,QUOTIENT(ROW(B3722)-2, 参照用!$J$12) + 3,1)&gt;0,
INDEX(中間シート!D$1:D$149,QUOTIENT(ROW(B3722)-2, 参照用!$J$12) + 3,1),
"")</f>
        <v/>
      </c>
      <c r="C3722" s="8" t="str">
        <f>INDEX(中間シート!$A$1:$AZ$149,MATCH(A3722&amp;B3722,中間シート!$A$1:$A$149,0),MATCH(C$1,中間シート!$A$2:$AZ$2,0))</f>
        <v/>
      </c>
      <c r="D3722" s="8" t="str">
        <f>INDEX(中間シート!$A$1:$AZ$149,MATCH($A3722&amp;$B3722,中間シート!$A$1:$A$149,0),MATCH(D$1,中間シート!$A$2:$AZ$2,0))</f>
        <v/>
      </c>
      <c r="E3722" t="str">
        <f>IF(
A3722="","",
VLOOKUP(MOD(ROW(A3722)-2, 参照用!$J$12) + 1,参照用!$N$1:$P$50,2,0)
)</f>
        <v/>
      </c>
      <c r="F3722" t="str">
        <f xml:space="preserve">
IF(A3722="","",
VLOOKUP(MOD(ROW(A3722)-2, 参照用!$J$12) + 1,参照用!$N$1:$P$50,3,0)
)</f>
        <v/>
      </c>
      <c r="G3722" t="str">
        <f xml:space="preserve">
IF(A3722="","",
IFERROR(
INDEX(中間シート!$B:$CB,
MATCH(A3722&amp;B3722,中間シート!$A$1:$A$149,0),
MATCH(F3722,中間シート!$B$2:$CB$2,0)
),
"")
)</f>
        <v/>
      </c>
      <c r="H3722" t="str">
        <f t="shared" si="174"/>
        <v/>
      </c>
      <c r="I3722" t="str">
        <f t="shared" si="175"/>
        <v/>
      </c>
      <c r="J3722" t="str">
        <f xml:space="preserve">
_xlfn.SWITCH(E3722,
"良好サイン",H3722*VLOOKUP(F3722,参照用!$P$2:$Q$55,2,0),
"注意サイン",H3722*VLOOKUP(F3722,参照用!$P$2:$Q$55,2,0),
""
)</f>
        <v/>
      </c>
      <c r="K3722" s="20" t="str">
        <f t="shared" si="176"/>
        <v/>
      </c>
    </row>
    <row r="3723" spans="1:11" x14ac:dyDescent="0.2">
      <c r="A3723" s="8" t="str">
        <f>IF(INDEX(中間シート!B$1:B$149,QUOTIENT(ROW(A3723)-2, 参照用!$J$12) + 3,1)&gt;0,
INDEX(中間シート!B$1:B$149,QUOTIENT(ROW(A3723)-2, 参照用!$J$12) + 3,1),
"")</f>
        <v/>
      </c>
      <c r="B3723" s="8" t="str">
        <f>IF(INDEX(中間シート!D$1:D$149,QUOTIENT(ROW(B3723)-2, 参照用!$J$12) + 3,1)&gt;0,
INDEX(中間シート!D$1:D$149,QUOTIENT(ROW(B3723)-2, 参照用!$J$12) + 3,1),
"")</f>
        <v/>
      </c>
      <c r="C3723" s="8" t="str">
        <f>INDEX(中間シート!$A$1:$AZ$149,MATCH(A3723&amp;B3723,中間シート!$A$1:$A$149,0),MATCH(C$1,中間シート!$A$2:$AZ$2,0))</f>
        <v/>
      </c>
      <c r="D3723" s="8" t="str">
        <f>INDEX(中間シート!$A$1:$AZ$149,MATCH($A3723&amp;$B3723,中間シート!$A$1:$A$149,0),MATCH(D$1,中間シート!$A$2:$AZ$2,0))</f>
        <v/>
      </c>
      <c r="E3723" t="str">
        <f>IF(
A3723="","",
VLOOKUP(MOD(ROW(A3723)-2, 参照用!$J$12) + 1,参照用!$N$1:$P$50,2,0)
)</f>
        <v/>
      </c>
      <c r="F3723" t="str">
        <f xml:space="preserve">
IF(A3723="","",
VLOOKUP(MOD(ROW(A3723)-2, 参照用!$J$12) + 1,参照用!$N$1:$P$50,3,0)
)</f>
        <v/>
      </c>
      <c r="G3723" t="str">
        <f xml:space="preserve">
IF(A3723="","",
IFERROR(
INDEX(中間シート!$B:$CB,
MATCH(A3723&amp;B3723,中間シート!$A$1:$A$149,0),
MATCH(F3723,中間シート!$B$2:$CB$2,0)
),
"")
)</f>
        <v/>
      </c>
      <c r="H3723" t="str">
        <f t="shared" si="174"/>
        <v/>
      </c>
      <c r="I3723" t="str">
        <f t="shared" si="175"/>
        <v/>
      </c>
      <c r="J3723" t="str">
        <f xml:space="preserve">
_xlfn.SWITCH(E3723,
"良好サイン",H3723*VLOOKUP(F3723,参照用!$P$2:$Q$55,2,0),
"注意サイン",H3723*VLOOKUP(F3723,参照用!$P$2:$Q$55,2,0),
""
)</f>
        <v/>
      </c>
      <c r="K3723" s="20" t="str">
        <f t="shared" si="176"/>
        <v/>
      </c>
    </row>
    <row r="3724" spans="1:11" x14ac:dyDescent="0.2">
      <c r="A3724" s="8" t="str">
        <f>IF(INDEX(中間シート!B$1:B$149,QUOTIENT(ROW(A3724)-2, 参照用!$J$12) + 3,1)&gt;0,
INDEX(中間シート!B$1:B$149,QUOTIENT(ROW(A3724)-2, 参照用!$J$12) + 3,1),
"")</f>
        <v/>
      </c>
      <c r="B3724" s="8" t="str">
        <f>IF(INDEX(中間シート!D$1:D$149,QUOTIENT(ROW(B3724)-2, 参照用!$J$12) + 3,1)&gt;0,
INDEX(中間シート!D$1:D$149,QUOTIENT(ROW(B3724)-2, 参照用!$J$12) + 3,1),
"")</f>
        <v/>
      </c>
      <c r="C3724" s="8" t="str">
        <f>INDEX(中間シート!$A$1:$AZ$149,MATCH(A3724&amp;B3724,中間シート!$A$1:$A$149,0),MATCH(C$1,中間シート!$A$2:$AZ$2,0))</f>
        <v/>
      </c>
      <c r="D3724" s="8" t="str">
        <f>INDEX(中間シート!$A$1:$AZ$149,MATCH($A3724&amp;$B3724,中間シート!$A$1:$A$149,0),MATCH(D$1,中間シート!$A$2:$AZ$2,0))</f>
        <v/>
      </c>
      <c r="E3724" t="str">
        <f>IF(
A3724="","",
VLOOKUP(MOD(ROW(A3724)-2, 参照用!$J$12) + 1,参照用!$N$1:$P$50,2,0)
)</f>
        <v/>
      </c>
      <c r="F3724" t="str">
        <f xml:space="preserve">
IF(A3724="","",
VLOOKUP(MOD(ROW(A3724)-2, 参照用!$J$12) + 1,参照用!$N$1:$P$50,3,0)
)</f>
        <v/>
      </c>
      <c r="G3724" t="str">
        <f xml:space="preserve">
IF(A3724="","",
IFERROR(
INDEX(中間シート!$B:$CB,
MATCH(A3724&amp;B3724,中間シート!$A$1:$A$149,0),
MATCH(F3724,中間シート!$B$2:$CB$2,0)
),
"")
)</f>
        <v/>
      </c>
      <c r="H3724" t="str">
        <f t="shared" si="174"/>
        <v/>
      </c>
      <c r="I3724" t="str">
        <f t="shared" si="175"/>
        <v/>
      </c>
      <c r="J3724" t="str">
        <f xml:space="preserve">
_xlfn.SWITCH(E3724,
"良好サイン",H3724*VLOOKUP(F3724,参照用!$P$2:$Q$55,2,0),
"注意サイン",H3724*VLOOKUP(F3724,参照用!$P$2:$Q$55,2,0),
""
)</f>
        <v/>
      </c>
      <c r="K3724" s="20" t="str">
        <f t="shared" si="176"/>
        <v/>
      </c>
    </row>
    <row r="3725" spans="1:11" x14ac:dyDescent="0.2">
      <c r="A3725" s="8" t="str">
        <f>IF(INDEX(中間シート!B$1:B$149,QUOTIENT(ROW(A3725)-2, 参照用!$J$12) + 3,1)&gt;0,
INDEX(中間シート!B$1:B$149,QUOTIENT(ROW(A3725)-2, 参照用!$J$12) + 3,1),
"")</f>
        <v/>
      </c>
      <c r="B3725" s="8" t="str">
        <f>IF(INDEX(中間シート!D$1:D$149,QUOTIENT(ROW(B3725)-2, 参照用!$J$12) + 3,1)&gt;0,
INDEX(中間シート!D$1:D$149,QUOTIENT(ROW(B3725)-2, 参照用!$J$12) + 3,1),
"")</f>
        <v/>
      </c>
      <c r="C3725" s="8" t="str">
        <f>INDEX(中間シート!$A$1:$AZ$149,MATCH(A3725&amp;B3725,中間シート!$A$1:$A$149,0),MATCH(C$1,中間シート!$A$2:$AZ$2,0))</f>
        <v/>
      </c>
      <c r="D3725" s="8" t="str">
        <f>INDEX(中間シート!$A$1:$AZ$149,MATCH($A3725&amp;$B3725,中間シート!$A$1:$A$149,0),MATCH(D$1,中間シート!$A$2:$AZ$2,0))</f>
        <v/>
      </c>
      <c r="E3725" t="str">
        <f>IF(
A3725="","",
VLOOKUP(MOD(ROW(A3725)-2, 参照用!$J$12) + 1,参照用!$N$1:$P$50,2,0)
)</f>
        <v/>
      </c>
      <c r="F3725" t="str">
        <f xml:space="preserve">
IF(A3725="","",
VLOOKUP(MOD(ROW(A3725)-2, 参照用!$J$12) + 1,参照用!$N$1:$P$50,3,0)
)</f>
        <v/>
      </c>
      <c r="G3725" t="str">
        <f xml:space="preserve">
IF(A3725="","",
IFERROR(
INDEX(中間シート!$B:$CB,
MATCH(A3725&amp;B3725,中間シート!$A$1:$A$149,0),
MATCH(F3725,中間シート!$B$2:$CB$2,0)
),
"")
)</f>
        <v/>
      </c>
      <c r="H3725" t="str">
        <f t="shared" si="174"/>
        <v/>
      </c>
      <c r="I3725" t="str">
        <f t="shared" si="175"/>
        <v/>
      </c>
      <c r="J3725" t="str">
        <f xml:space="preserve">
_xlfn.SWITCH(E3725,
"良好サイン",H3725*VLOOKUP(F3725,参照用!$P$2:$Q$55,2,0),
"注意サイン",H3725*VLOOKUP(F3725,参照用!$P$2:$Q$55,2,0),
""
)</f>
        <v/>
      </c>
      <c r="K3725" s="20" t="str">
        <f t="shared" si="176"/>
        <v/>
      </c>
    </row>
    <row r="3726" spans="1:11" x14ac:dyDescent="0.2">
      <c r="A3726" s="8" t="str">
        <f>IF(INDEX(中間シート!B$1:B$149,QUOTIENT(ROW(A3726)-2, 参照用!$J$12) + 3,1)&gt;0,
INDEX(中間シート!B$1:B$149,QUOTIENT(ROW(A3726)-2, 参照用!$J$12) + 3,1),
"")</f>
        <v/>
      </c>
      <c r="B3726" s="8" t="str">
        <f>IF(INDEX(中間シート!D$1:D$149,QUOTIENT(ROW(B3726)-2, 参照用!$J$12) + 3,1)&gt;0,
INDEX(中間シート!D$1:D$149,QUOTIENT(ROW(B3726)-2, 参照用!$J$12) + 3,1),
"")</f>
        <v/>
      </c>
      <c r="C3726" s="8" t="str">
        <f>INDEX(中間シート!$A$1:$AZ$149,MATCH(A3726&amp;B3726,中間シート!$A$1:$A$149,0),MATCH(C$1,中間シート!$A$2:$AZ$2,0))</f>
        <v/>
      </c>
      <c r="D3726" s="8" t="str">
        <f>INDEX(中間シート!$A$1:$AZ$149,MATCH($A3726&amp;$B3726,中間シート!$A$1:$A$149,0),MATCH(D$1,中間シート!$A$2:$AZ$2,0))</f>
        <v/>
      </c>
      <c r="E3726" t="str">
        <f>IF(
A3726="","",
VLOOKUP(MOD(ROW(A3726)-2, 参照用!$J$12) + 1,参照用!$N$1:$P$50,2,0)
)</f>
        <v/>
      </c>
      <c r="F3726" t="str">
        <f xml:space="preserve">
IF(A3726="","",
VLOOKUP(MOD(ROW(A3726)-2, 参照用!$J$12) + 1,参照用!$N$1:$P$50,3,0)
)</f>
        <v/>
      </c>
      <c r="G3726" t="str">
        <f xml:space="preserve">
IF(A3726="","",
IFERROR(
INDEX(中間シート!$B:$CB,
MATCH(A3726&amp;B3726,中間シート!$A$1:$A$149,0),
MATCH(F3726,中間シート!$B$2:$CB$2,0)
),
"")
)</f>
        <v/>
      </c>
      <c r="H3726" t="str">
        <f t="shared" si="174"/>
        <v/>
      </c>
      <c r="I3726" t="str">
        <f t="shared" si="175"/>
        <v/>
      </c>
      <c r="J3726" t="str">
        <f xml:space="preserve">
_xlfn.SWITCH(E3726,
"良好サイン",H3726*VLOOKUP(F3726,参照用!$P$2:$Q$55,2,0),
"注意サイン",H3726*VLOOKUP(F3726,参照用!$P$2:$Q$55,2,0),
""
)</f>
        <v/>
      </c>
      <c r="K3726" s="20" t="str">
        <f t="shared" si="176"/>
        <v/>
      </c>
    </row>
    <row r="3727" spans="1:11" x14ac:dyDescent="0.2">
      <c r="A3727" s="8" t="str">
        <f>IF(INDEX(中間シート!B$1:B$149,QUOTIENT(ROW(A3727)-2, 参照用!$J$12) + 3,1)&gt;0,
INDEX(中間シート!B$1:B$149,QUOTIENT(ROW(A3727)-2, 参照用!$J$12) + 3,1),
"")</f>
        <v/>
      </c>
      <c r="B3727" s="8" t="str">
        <f>IF(INDEX(中間シート!D$1:D$149,QUOTIENT(ROW(B3727)-2, 参照用!$J$12) + 3,1)&gt;0,
INDEX(中間シート!D$1:D$149,QUOTIENT(ROW(B3727)-2, 参照用!$J$12) + 3,1),
"")</f>
        <v/>
      </c>
      <c r="C3727" s="8" t="str">
        <f>INDEX(中間シート!$A$1:$AZ$149,MATCH(A3727&amp;B3727,中間シート!$A$1:$A$149,0),MATCH(C$1,中間シート!$A$2:$AZ$2,0))</f>
        <v/>
      </c>
      <c r="D3727" s="8" t="str">
        <f>INDEX(中間シート!$A$1:$AZ$149,MATCH($A3727&amp;$B3727,中間シート!$A$1:$A$149,0),MATCH(D$1,中間シート!$A$2:$AZ$2,0))</f>
        <v/>
      </c>
      <c r="E3727" t="str">
        <f>IF(
A3727="","",
VLOOKUP(MOD(ROW(A3727)-2, 参照用!$J$12) + 1,参照用!$N$1:$P$50,2,0)
)</f>
        <v/>
      </c>
      <c r="F3727" t="str">
        <f xml:space="preserve">
IF(A3727="","",
VLOOKUP(MOD(ROW(A3727)-2, 参照用!$J$12) + 1,参照用!$N$1:$P$50,3,0)
)</f>
        <v/>
      </c>
      <c r="G3727" t="str">
        <f xml:space="preserve">
IF(A3727="","",
IFERROR(
INDEX(中間シート!$B:$CB,
MATCH(A3727&amp;B3727,中間シート!$A$1:$A$149,0),
MATCH(F3727,中間シート!$B$2:$CB$2,0)
),
"")
)</f>
        <v/>
      </c>
      <c r="H3727" t="str">
        <f t="shared" si="174"/>
        <v/>
      </c>
      <c r="I3727" t="str">
        <f t="shared" si="175"/>
        <v/>
      </c>
      <c r="J3727" t="str">
        <f xml:space="preserve">
_xlfn.SWITCH(E3727,
"良好サイン",H3727*VLOOKUP(F3727,参照用!$P$2:$Q$55,2,0),
"注意サイン",H3727*VLOOKUP(F3727,参照用!$P$2:$Q$55,2,0),
""
)</f>
        <v/>
      </c>
      <c r="K3727" s="20" t="str">
        <f t="shared" si="176"/>
        <v/>
      </c>
    </row>
    <row r="3728" spans="1:11" x14ac:dyDescent="0.2">
      <c r="A3728" s="8" t="str">
        <f>IF(INDEX(中間シート!B$1:B$149,QUOTIENT(ROW(A3728)-2, 参照用!$J$12) + 3,1)&gt;0,
INDEX(中間シート!B$1:B$149,QUOTIENT(ROW(A3728)-2, 参照用!$J$12) + 3,1),
"")</f>
        <v/>
      </c>
      <c r="B3728" s="8" t="str">
        <f>IF(INDEX(中間シート!D$1:D$149,QUOTIENT(ROW(B3728)-2, 参照用!$J$12) + 3,1)&gt;0,
INDEX(中間シート!D$1:D$149,QUOTIENT(ROW(B3728)-2, 参照用!$J$12) + 3,1),
"")</f>
        <v/>
      </c>
      <c r="C3728" s="8" t="str">
        <f>INDEX(中間シート!$A$1:$AZ$149,MATCH(A3728&amp;B3728,中間シート!$A$1:$A$149,0),MATCH(C$1,中間シート!$A$2:$AZ$2,0))</f>
        <v/>
      </c>
      <c r="D3728" s="8" t="str">
        <f>INDEX(中間シート!$A$1:$AZ$149,MATCH($A3728&amp;$B3728,中間シート!$A$1:$A$149,0),MATCH(D$1,中間シート!$A$2:$AZ$2,0))</f>
        <v/>
      </c>
      <c r="E3728" t="str">
        <f>IF(
A3728="","",
VLOOKUP(MOD(ROW(A3728)-2, 参照用!$J$12) + 1,参照用!$N$1:$P$50,2,0)
)</f>
        <v/>
      </c>
      <c r="F3728" t="str">
        <f xml:space="preserve">
IF(A3728="","",
VLOOKUP(MOD(ROW(A3728)-2, 参照用!$J$12) + 1,参照用!$N$1:$P$50,3,0)
)</f>
        <v/>
      </c>
      <c r="G3728" t="str">
        <f xml:space="preserve">
IF(A3728="","",
IFERROR(
INDEX(中間シート!$B:$CB,
MATCH(A3728&amp;B3728,中間シート!$A$1:$A$149,0),
MATCH(F3728,中間シート!$B$2:$CB$2,0)
),
"")
)</f>
        <v/>
      </c>
      <c r="H3728" t="str">
        <f t="shared" si="174"/>
        <v/>
      </c>
      <c r="I3728" t="str">
        <f t="shared" si="175"/>
        <v/>
      </c>
      <c r="J3728" t="str">
        <f xml:space="preserve">
_xlfn.SWITCH(E3728,
"良好サイン",H3728*VLOOKUP(F3728,参照用!$P$2:$Q$55,2,0),
"注意サイン",H3728*VLOOKUP(F3728,参照用!$P$2:$Q$55,2,0),
""
)</f>
        <v/>
      </c>
      <c r="K3728" s="20" t="str">
        <f t="shared" si="176"/>
        <v/>
      </c>
    </row>
    <row r="3729" spans="1:11" x14ac:dyDescent="0.2">
      <c r="A3729" s="8" t="str">
        <f>IF(INDEX(中間シート!B$1:B$149,QUOTIENT(ROW(A3729)-2, 参照用!$J$12) + 3,1)&gt;0,
INDEX(中間シート!B$1:B$149,QUOTIENT(ROW(A3729)-2, 参照用!$J$12) + 3,1),
"")</f>
        <v/>
      </c>
      <c r="B3729" s="8" t="str">
        <f>IF(INDEX(中間シート!D$1:D$149,QUOTIENT(ROW(B3729)-2, 参照用!$J$12) + 3,1)&gt;0,
INDEX(中間シート!D$1:D$149,QUOTIENT(ROW(B3729)-2, 参照用!$J$12) + 3,1),
"")</f>
        <v/>
      </c>
      <c r="C3729" s="8" t="str">
        <f>INDEX(中間シート!$A$1:$AZ$149,MATCH(A3729&amp;B3729,中間シート!$A$1:$A$149,0),MATCH(C$1,中間シート!$A$2:$AZ$2,0))</f>
        <v/>
      </c>
      <c r="D3729" s="8" t="str">
        <f>INDEX(中間シート!$A$1:$AZ$149,MATCH($A3729&amp;$B3729,中間シート!$A$1:$A$149,0),MATCH(D$1,中間シート!$A$2:$AZ$2,0))</f>
        <v/>
      </c>
      <c r="E3729" t="str">
        <f>IF(
A3729="","",
VLOOKUP(MOD(ROW(A3729)-2, 参照用!$J$12) + 1,参照用!$N$1:$P$50,2,0)
)</f>
        <v/>
      </c>
      <c r="F3729" t="str">
        <f xml:space="preserve">
IF(A3729="","",
VLOOKUP(MOD(ROW(A3729)-2, 参照用!$J$12) + 1,参照用!$N$1:$P$50,3,0)
)</f>
        <v/>
      </c>
      <c r="G3729" t="str">
        <f xml:space="preserve">
IF(A3729="","",
IFERROR(
INDEX(中間シート!$B:$CB,
MATCH(A3729&amp;B3729,中間シート!$A$1:$A$149,0),
MATCH(F3729,中間シート!$B$2:$CB$2,0)
),
"")
)</f>
        <v/>
      </c>
      <c r="H3729" t="str">
        <f t="shared" si="174"/>
        <v/>
      </c>
      <c r="I3729" t="str">
        <f t="shared" si="175"/>
        <v/>
      </c>
      <c r="J3729" t="str">
        <f xml:space="preserve">
_xlfn.SWITCH(E3729,
"良好サイン",H3729*VLOOKUP(F3729,参照用!$P$2:$Q$55,2,0),
"注意サイン",H3729*VLOOKUP(F3729,参照用!$P$2:$Q$55,2,0),
""
)</f>
        <v/>
      </c>
      <c r="K3729" s="20" t="str">
        <f t="shared" si="176"/>
        <v/>
      </c>
    </row>
    <row r="3730" spans="1:11" x14ac:dyDescent="0.2">
      <c r="A3730" s="8" t="str">
        <f>IF(INDEX(中間シート!B$1:B$149,QUOTIENT(ROW(A3730)-2, 参照用!$J$12) + 3,1)&gt;0,
INDEX(中間シート!B$1:B$149,QUOTIENT(ROW(A3730)-2, 参照用!$J$12) + 3,1),
"")</f>
        <v/>
      </c>
      <c r="B3730" s="8" t="str">
        <f>IF(INDEX(中間シート!D$1:D$149,QUOTIENT(ROW(B3730)-2, 参照用!$J$12) + 3,1)&gt;0,
INDEX(中間シート!D$1:D$149,QUOTIENT(ROW(B3730)-2, 参照用!$J$12) + 3,1),
"")</f>
        <v/>
      </c>
      <c r="C3730" s="8" t="str">
        <f>INDEX(中間シート!$A$1:$AZ$149,MATCH(A3730&amp;B3730,中間シート!$A$1:$A$149,0),MATCH(C$1,中間シート!$A$2:$AZ$2,0))</f>
        <v/>
      </c>
      <c r="D3730" s="8" t="str">
        <f>INDEX(中間シート!$A$1:$AZ$149,MATCH($A3730&amp;$B3730,中間シート!$A$1:$A$149,0),MATCH(D$1,中間シート!$A$2:$AZ$2,0))</f>
        <v/>
      </c>
      <c r="E3730" t="str">
        <f>IF(
A3730="","",
VLOOKUP(MOD(ROW(A3730)-2, 参照用!$J$12) + 1,参照用!$N$1:$P$50,2,0)
)</f>
        <v/>
      </c>
      <c r="F3730" t="str">
        <f xml:space="preserve">
IF(A3730="","",
VLOOKUP(MOD(ROW(A3730)-2, 参照用!$J$12) + 1,参照用!$N$1:$P$50,3,0)
)</f>
        <v/>
      </c>
      <c r="G3730" t="str">
        <f xml:space="preserve">
IF(A3730="","",
IFERROR(
INDEX(中間シート!$B:$CB,
MATCH(A3730&amp;B3730,中間シート!$A$1:$A$149,0),
MATCH(F3730,中間シート!$B$2:$CB$2,0)
),
"")
)</f>
        <v/>
      </c>
      <c r="H3730" t="str">
        <f t="shared" si="174"/>
        <v/>
      </c>
      <c r="I3730" t="str">
        <f t="shared" si="175"/>
        <v/>
      </c>
      <c r="J3730" t="str">
        <f xml:space="preserve">
_xlfn.SWITCH(E3730,
"良好サイン",H3730*VLOOKUP(F3730,参照用!$P$2:$Q$55,2,0),
"注意サイン",H3730*VLOOKUP(F3730,参照用!$P$2:$Q$55,2,0),
""
)</f>
        <v/>
      </c>
      <c r="K3730" s="20" t="str">
        <f t="shared" si="176"/>
        <v/>
      </c>
    </row>
    <row r="3731" spans="1:11" x14ac:dyDescent="0.2">
      <c r="A3731" s="8" t="str">
        <f>IF(INDEX(中間シート!B$1:B$149,QUOTIENT(ROW(A3731)-2, 参照用!$J$12) + 3,1)&gt;0,
INDEX(中間シート!B$1:B$149,QUOTIENT(ROW(A3731)-2, 参照用!$J$12) + 3,1),
"")</f>
        <v/>
      </c>
      <c r="B3731" s="8" t="str">
        <f>IF(INDEX(中間シート!D$1:D$149,QUOTIENT(ROW(B3731)-2, 参照用!$J$12) + 3,1)&gt;0,
INDEX(中間シート!D$1:D$149,QUOTIENT(ROW(B3731)-2, 参照用!$J$12) + 3,1),
"")</f>
        <v/>
      </c>
      <c r="C3731" s="8" t="str">
        <f>INDEX(中間シート!$A$1:$AZ$149,MATCH(A3731&amp;B3731,中間シート!$A$1:$A$149,0),MATCH(C$1,中間シート!$A$2:$AZ$2,0))</f>
        <v/>
      </c>
      <c r="D3731" s="8" t="str">
        <f>INDEX(中間シート!$A$1:$AZ$149,MATCH($A3731&amp;$B3731,中間シート!$A$1:$A$149,0),MATCH(D$1,中間シート!$A$2:$AZ$2,0))</f>
        <v/>
      </c>
      <c r="E3731" t="str">
        <f>IF(
A3731="","",
VLOOKUP(MOD(ROW(A3731)-2, 参照用!$J$12) + 1,参照用!$N$1:$P$50,2,0)
)</f>
        <v/>
      </c>
      <c r="F3731" t="str">
        <f xml:space="preserve">
IF(A3731="","",
VLOOKUP(MOD(ROW(A3731)-2, 参照用!$J$12) + 1,参照用!$N$1:$P$50,3,0)
)</f>
        <v/>
      </c>
      <c r="G3731" t="str">
        <f xml:space="preserve">
IF(A3731="","",
IFERROR(
INDEX(中間シート!$B:$CB,
MATCH(A3731&amp;B3731,中間シート!$A$1:$A$149,0),
MATCH(F3731,中間シート!$B$2:$CB$2,0)
),
"")
)</f>
        <v/>
      </c>
      <c r="H3731" t="str">
        <f t="shared" si="174"/>
        <v/>
      </c>
      <c r="I3731" t="str">
        <f t="shared" si="175"/>
        <v/>
      </c>
      <c r="J3731" t="str">
        <f xml:space="preserve">
_xlfn.SWITCH(E3731,
"良好サイン",H3731*VLOOKUP(F3731,参照用!$P$2:$Q$55,2,0),
"注意サイン",H3731*VLOOKUP(F3731,参照用!$P$2:$Q$55,2,0),
""
)</f>
        <v/>
      </c>
      <c r="K3731" s="20" t="str">
        <f t="shared" si="176"/>
        <v/>
      </c>
    </row>
    <row r="3732" spans="1:11" x14ac:dyDescent="0.2">
      <c r="A3732" s="8" t="str">
        <f>IF(INDEX(中間シート!B$1:B$149,QUOTIENT(ROW(A3732)-2, 参照用!$J$12) + 3,1)&gt;0,
INDEX(中間シート!B$1:B$149,QUOTIENT(ROW(A3732)-2, 参照用!$J$12) + 3,1),
"")</f>
        <v/>
      </c>
      <c r="B3732" s="8" t="str">
        <f>IF(INDEX(中間シート!D$1:D$149,QUOTIENT(ROW(B3732)-2, 参照用!$J$12) + 3,1)&gt;0,
INDEX(中間シート!D$1:D$149,QUOTIENT(ROW(B3732)-2, 参照用!$J$12) + 3,1),
"")</f>
        <v/>
      </c>
      <c r="C3732" s="8" t="str">
        <f>INDEX(中間シート!$A$1:$AZ$149,MATCH(A3732&amp;B3732,中間シート!$A$1:$A$149,0),MATCH(C$1,中間シート!$A$2:$AZ$2,0))</f>
        <v/>
      </c>
      <c r="D3732" s="8" t="str">
        <f>INDEX(中間シート!$A$1:$AZ$149,MATCH($A3732&amp;$B3732,中間シート!$A$1:$A$149,0),MATCH(D$1,中間シート!$A$2:$AZ$2,0))</f>
        <v/>
      </c>
      <c r="E3732" t="str">
        <f>IF(
A3732="","",
VLOOKUP(MOD(ROW(A3732)-2, 参照用!$J$12) + 1,参照用!$N$1:$P$50,2,0)
)</f>
        <v/>
      </c>
      <c r="F3732" t="str">
        <f xml:space="preserve">
IF(A3732="","",
VLOOKUP(MOD(ROW(A3732)-2, 参照用!$J$12) + 1,参照用!$N$1:$P$50,3,0)
)</f>
        <v/>
      </c>
      <c r="G3732" t="str">
        <f xml:space="preserve">
IF(A3732="","",
IFERROR(
INDEX(中間シート!$B:$CB,
MATCH(A3732&amp;B3732,中間シート!$A$1:$A$149,0),
MATCH(F3732,中間シート!$B$2:$CB$2,0)
),
"")
)</f>
        <v/>
      </c>
      <c r="H3732" t="str">
        <f t="shared" si="174"/>
        <v/>
      </c>
      <c r="I3732" t="str">
        <f t="shared" si="175"/>
        <v/>
      </c>
      <c r="J3732" t="str">
        <f xml:space="preserve">
_xlfn.SWITCH(E3732,
"良好サイン",H3732*VLOOKUP(F3732,参照用!$P$2:$Q$55,2,0),
"注意サイン",H3732*VLOOKUP(F3732,参照用!$P$2:$Q$55,2,0),
""
)</f>
        <v/>
      </c>
      <c r="K3732" s="20" t="str">
        <f t="shared" si="176"/>
        <v/>
      </c>
    </row>
    <row r="3733" spans="1:11" x14ac:dyDescent="0.2">
      <c r="A3733" s="8" t="str">
        <f>IF(INDEX(中間シート!B$1:B$149,QUOTIENT(ROW(A3733)-2, 参照用!$J$12) + 3,1)&gt;0,
INDEX(中間シート!B$1:B$149,QUOTIENT(ROW(A3733)-2, 参照用!$J$12) + 3,1),
"")</f>
        <v/>
      </c>
      <c r="B3733" s="8" t="str">
        <f>IF(INDEX(中間シート!D$1:D$149,QUOTIENT(ROW(B3733)-2, 参照用!$J$12) + 3,1)&gt;0,
INDEX(中間シート!D$1:D$149,QUOTIENT(ROW(B3733)-2, 参照用!$J$12) + 3,1),
"")</f>
        <v/>
      </c>
      <c r="C3733" s="8" t="str">
        <f>INDEX(中間シート!$A$1:$AZ$149,MATCH(A3733&amp;B3733,中間シート!$A$1:$A$149,0),MATCH(C$1,中間シート!$A$2:$AZ$2,0))</f>
        <v/>
      </c>
      <c r="D3733" s="8" t="str">
        <f>INDEX(中間シート!$A$1:$AZ$149,MATCH($A3733&amp;$B3733,中間シート!$A$1:$A$149,0),MATCH(D$1,中間シート!$A$2:$AZ$2,0))</f>
        <v/>
      </c>
      <c r="E3733" t="str">
        <f>IF(
A3733="","",
VLOOKUP(MOD(ROW(A3733)-2, 参照用!$J$12) + 1,参照用!$N$1:$P$50,2,0)
)</f>
        <v/>
      </c>
      <c r="F3733" t="str">
        <f xml:space="preserve">
IF(A3733="","",
VLOOKUP(MOD(ROW(A3733)-2, 参照用!$J$12) + 1,参照用!$N$1:$P$50,3,0)
)</f>
        <v/>
      </c>
      <c r="G3733" t="str">
        <f xml:space="preserve">
IF(A3733="","",
IFERROR(
INDEX(中間シート!$B:$CB,
MATCH(A3733&amp;B3733,中間シート!$A$1:$A$149,0),
MATCH(F3733,中間シート!$B$2:$CB$2,0)
),
"")
)</f>
        <v/>
      </c>
      <c r="H3733" t="str">
        <f t="shared" si="174"/>
        <v/>
      </c>
      <c r="I3733" t="str">
        <f t="shared" si="175"/>
        <v/>
      </c>
      <c r="J3733" t="str">
        <f xml:space="preserve">
_xlfn.SWITCH(E3733,
"良好サイン",H3733*VLOOKUP(F3733,参照用!$P$2:$Q$55,2,0),
"注意サイン",H3733*VLOOKUP(F3733,参照用!$P$2:$Q$55,2,0),
""
)</f>
        <v/>
      </c>
      <c r="K3733" s="20" t="str">
        <f t="shared" si="176"/>
        <v/>
      </c>
    </row>
    <row r="3734" spans="1:11" x14ac:dyDescent="0.2">
      <c r="A3734" s="8" t="str">
        <f>IF(INDEX(中間シート!B$1:B$149,QUOTIENT(ROW(A3734)-2, 参照用!$J$12) + 3,1)&gt;0,
INDEX(中間シート!B$1:B$149,QUOTIENT(ROW(A3734)-2, 参照用!$J$12) + 3,1),
"")</f>
        <v/>
      </c>
      <c r="B3734" s="8" t="str">
        <f>IF(INDEX(中間シート!D$1:D$149,QUOTIENT(ROW(B3734)-2, 参照用!$J$12) + 3,1)&gt;0,
INDEX(中間シート!D$1:D$149,QUOTIENT(ROW(B3734)-2, 参照用!$J$12) + 3,1),
"")</f>
        <v/>
      </c>
      <c r="C3734" s="8" t="str">
        <f>INDEX(中間シート!$A$1:$AZ$149,MATCH(A3734&amp;B3734,中間シート!$A$1:$A$149,0),MATCH(C$1,中間シート!$A$2:$AZ$2,0))</f>
        <v/>
      </c>
      <c r="D3734" s="8" t="str">
        <f>INDEX(中間シート!$A$1:$AZ$149,MATCH($A3734&amp;$B3734,中間シート!$A$1:$A$149,0),MATCH(D$1,中間シート!$A$2:$AZ$2,0))</f>
        <v/>
      </c>
      <c r="E3734" t="str">
        <f>IF(
A3734="","",
VLOOKUP(MOD(ROW(A3734)-2, 参照用!$J$12) + 1,参照用!$N$1:$P$50,2,0)
)</f>
        <v/>
      </c>
      <c r="F3734" t="str">
        <f xml:space="preserve">
IF(A3734="","",
VLOOKUP(MOD(ROW(A3734)-2, 参照用!$J$12) + 1,参照用!$N$1:$P$50,3,0)
)</f>
        <v/>
      </c>
      <c r="G3734" t="str">
        <f xml:space="preserve">
IF(A3734="","",
IFERROR(
INDEX(中間シート!$B:$CB,
MATCH(A3734&amp;B3734,中間シート!$A$1:$A$149,0),
MATCH(F3734,中間シート!$B$2:$CB$2,0)
),
"")
)</f>
        <v/>
      </c>
      <c r="H3734" t="str">
        <f t="shared" si="174"/>
        <v/>
      </c>
      <c r="I3734" t="str">
        <f t="shared" si="175"/>
        <v/>
      </c>
      <c r="J3734" t="str">
        <f xml:space="preserve">
_xlfn.SWITCH(E3734,
"良好サイン",H3734*VLOOKUP(F3734,参照用!$P$2:$Q$55,2,0),
"注意サイン",H3734*VLOOKUP(F3734,参照用!$P$2:$Q$55,2,0),
""
)</f>
        <v/>
      </c>
      <c r="K3734" s="20" t="str">
        <f t="shared" si="176"/>
        <v/>
      </c>
    </row>
    <row r="3735" spans="1:11" x14ac:dyDescent="0.2">
      <c r="A3735" s="8" t="str">
        <f>IF(INDEX(中間シート!B$1:B$149,QUOTIENT(ROW(A3735)-2, 参照用!$J$12) + 3,1)&gt;0,
INDEX(中間シート!B$1:B$149,QUOTIENT(ROW(A3735)-2, 参照用!$J$12) + 3,1),
"")</f>
        <v/>
      </c>
      <c r="B3735" s="8" t="str">
        <f>IF(INDEX(中間シート!D$1:D$149,QUOTIENT(ROW(B3735)-2, 参照用!$J$12) + 3,1)&gt;0,
INDEX(中間シート!D$1:D$149,QUOTIENT(ROW(B3735)-2, 参照用!$J$12) + 3,1),
"")</f>
        <v/>
      </c>
      <c r="C3735" s="8" t="str">
        <f>INDEX(中間シート!$A$1:$AZ$149,MATCH(A3735&amp;B3735,中間シート!$A$1:$A$149,0),MATCH(C$1,中間シート!$A$2:$AZ$2,0))</f>
        <v/>
      </c>
      <c r="D3735" s="8" t="str">
        <f>INDEX(中間シート!$A$1:$AZ$149,MATCH($A3735&amp;$B3735,中間シート!$A$1:$A$149,0),MATCH(D$1,中間シート!$A$2:$AZ$2,0))</f>
        <v/>
      </c>
      <c r="E3735" t="str">
        <f>IF(
A3735="","",
VLOOKUP(MOD(ROW(A3735)-2, 参照用!$J$12) + 1,参照用!$N$1:$P$50,2,0)
)</f>
        <v/>
      </c>
      <c r="F3735" t="str">
        <f xml:space="preserve">
IF(A3735="","",
VLOOKUP(MOD(ROW(A3735)-2, 参照用!$J$12) + 1,参照用!$N$1:$P$50,3,0)
)</f>
        <v/>
      </c>
      <c r="G3735" t="str">
        <f xml:space="preserve">
IF(A3735="","",
IFERROR(
INDEX(中間シート!$B:$CB,
MATCH(A3735&amp;B3735,中間シート!$A$1:$A$149,0),
MATCH(F3735,中間シート!$B$2:$CB$2,0)
),
"")
)</f>
        <v/>
      </c>
      <c r="H3735" t="str">
        <f t="shared" si="174"/>
        <v/>
      </c>
      <c r="I3735" t="str">
        <f t="shared" si="175"/>
        <v/>
      </c>
      <c r="J3735" t="str">
        <f xml:space="preserve">
_xlfn.SWITCH(E3735,
"良好サイン",H3735*VLOOKUP(F3735,参照用!$P$2:$Q$55,2,0),
"注意サイン",H3735*VLOOKUP(F3735,参照用!$P$2:$Q$55,2,0),
""
)</f>
        <v/>
      </c>
      <c r="K3735" s="20" t="str">
        <f t="shared" si="176"/>
        <v/>
      </c>
    </row>
    <row r="3736" spans="1:11" x14ac:dyDescent="0.2">
      <c r="A3736" s="8" t="str">
        <f>IF(INDEX(中間シート!B$1:B$149,QUOTIENT(ROW(A3736)-2, 参照用!$J$12) + 3,1)&gt;0,
INDEX(中間シート!B$1:B$149,QUOTIENT(ROW(A3736)-2, 参照用!$J$12) + 3,1),
"")</f>
        <v/>
      </c>
      <c r="B3736" s="8" t="str">
        <f>IF(INDEX(中間シート!D$1:D$149,QUOTIENT(ROW(B3736)-2, 参照用!$J$12) + 3,1)&gt;0,
INDEX(中間シート!D$1:D$149,QUOTIENT(ROW(B3736)-2, 参照用!$J$12) + 3,1),
"")</f>
        <v/>
      </c>
      <c r="C3736" s="8" t="str">
        <f>INDEX(中間シート!$A$1:$AZ$149,MATCH(A3736&amp;B3736,中間シート!$A$1:$A$149,0),MATCH(C$1,中間シート!$A$2:$AZ$2,0))</f>
        <v/>
      </c>
      <c r="D3736" s="8" t="str">
        <f>INDEX(中間シート!$A$1:$AZ$149,MATCH($A3736&amp;$B3736,中間シート!$A$1:$A$149,0),MATCH(D$1,中間シート!$A$2:$AZ$2,0))</f>
        <v/>
      </c>
      <c r="E3736" t="str">
        <f>IF(
A3736="","",
VLOOKUP(MOD(ROW(A3736)-2, 参照用!$J$12) + 1,参照用!$N$1:$P$50,2,0)
)</f>
        <v/>
      </c>
      <c r="F3736" t="str">
        <f xml:space="preserve">
IF(A3736="","",
VLOOKUP(MOD(ROW(A3736)-2, 参照用!$J$12) + 1,参照用!$N$1:$P$50,3,0)
)</f>
        <v/>
      </c>
      <c r="G3736" t="str">
        <f xml:space="preserve">
IF(A3736="","",
IFERROR(
INDEX(中間シート!$B:$CB,
MATCH(A3736&amp;B3736,中間シート!$A$1:$A$149,0),
MATCH(F3736,中間シート!$B$2:$CB$2,0)
),
"")
)</f>
        <v/>
      </c>
      <c r="H3736" t="str">
        <f t="shared" si="174"/>
        <v/>
      </c>
      <c r="I3736" t="str">
        <f t="shared" si="175"/>
        <v/>
      </c>
      <c r="J3736" t="str">
        <f xml:space="preserve">
_xlfn.SWITCH(E3736,
"良好サイン",H3736*VLOOKUP(F3736,参照用!$P$2:$Q$55,2,0),
"注意サイン",H3736*VLOOKUP(F3736,参照用!$P$2:$Q$55,2,0),
""
)</f>
        <v/>
      </c>
      <c r="K3736" s="20" t="str">
        <f t="shared" si="176"/>
        <v/>
      </c>
    </row>
    <row r="3737" spans="1:11" x14ac:dyDescent="0.2">
      <c r="A3737" s="8" t="str">
        <f>IF(INDEX(中間シート!B$1:B$149,QUOTIENT(ROW(A3737)-2, 参照用!$J$12) + 3,1)&gt;0,
INDEX(中間シート!B$1:B$149,QUOTIENT(ROW(A3737)-2, 参照用!$J$12) + 3,1),
"")</f>
        <v/>
      </c>
      <c r="B3737" s="8" t="str">
        <f>IF(INDEX(中間シート!D$1:D$149,QUOTIENT(ROW(B3737)-2, 参照用!$J$12) + 3,1)&gt;0,
INDEX(中間シート!D$1:D$149,QUOTIENT(ROW(B3737)-2, 参照用!$J$12) + 3,1),
"")</f>
        <v/>
      </c>
      <c r="C3737" s="8" t="str">
        <f>INDEX(中間シート!$A$1:$AZ$149,MATCH(A3737&amp;B3737,中間シート!$A$1:$A$149,0),MATCH(C$1,中間シート!$A$2:$AZ$2,0))</f>
        <v/>
      </c>
      <c r="D3737" s="8" t="str">
        <f>INDEX(中間シート!$A$1:$AZ$149,MATCH($A3737&amp;$B3737,中間シート!$A$1:$A$149,0),MATCH(D$1,中間シート!$A$2:$AZ$2,0))</f>
        <v/>
      </c>
      <c r="E3737" t="str">
        <f>IF(
A3737="","",
VLOOKUP(MOD(ROW(A3737)-2, 参照用!$J$12) + 1,参照用!$N$1:$P$50,2,0)
)</f>
        <v/>
      </c>
      <c r="F3737" t="str">
        <f xml:space="preserve">
IF(A3737="","",
VLOOKUP(MOD(ROW(A3737)-2, 参照用!$J$12) + 1,参照用!$N$1:$P$50,3,0)
)</f>
        <v/>
      </c>
      <c r="G3737" t="str">
        <f xml:space="preserve">
IF(A3737="","",
IFERROR(
INDEX(中間シート!$B:$CB,
MATCH(A3737&amp;B3737,中間シート!$A$1:$A$149,0),
MATCH(F3737,中間シート!$B$2:$CB$2,0)
),
"")
)</f>
        <v/>
      </c>
      <c r="H3737" t="str">
        <f t="shared" si="174"/>
        <v/>
      </c>
      <c r="I3737" t="str">
        <f t="shared" si="175"/>
        <v/>
      </c>
      <c r="J3737" t="str">
        <f xml:space="preserve">
_xlfn.SWITCH(E3737,
"良好サイン",H3737*VLOOKUP(F3737,参照用!$P$2:$Q$55,2,0),
"注意サイン",H3737*VLOOKUP(F3737,参照用!$P$2:$Q$55,2,0),
""
)</f>
        <v/>
      </c>
      <c r="K3737" s="20" t="str">
        <f t="shared" si="176"/>
        <v/>
      </c>
    </row>
    <row r="3738" spans="1:11" x14ac:dyDescent="0.2">
      <c r="A3738" s="8" t="str">
        <f>IF(INDEX(中間シート!B$1:B$149,QUOTIENT(ROW(A3738)-2, 参照用!$J$12) + 3,1)&gt;0,
INDEX(中間シート!B$1:B$149,QUOTIENT(ROW(A3738)-2, 参照用!$J$12) + 3,1),
"")</f>
        <v/>
      </c>
      <c r="B3738" s="8" t="str">
        <f>IF(INDEX(中間シート!D$1:D$149,QUOTIENT(ROW(B3738)-2, 参照用!$J$12) + 3,1)&gt;0,
INDEX(中間シート!D$1:D$149,QUOTIENT(ROW(B3738)-2, 参照用!$J$12) + 3,1),
"")</f>
        <v/>
      </c>
      <c r="C3738" s="8" t="str">
        <f>INDEX(中間シート!$A$1:$AZ$149,MATCH(A3738&amp;B3738,中間シート!$A$1:$A$149,0),MATCH(C$1,中間シート!$A$2:$AZ$2,0))</f>
        <v/>
      </c>
      <c r="D3738" s="8" t="str">
        <f>INDEX(中間シート!$A$1:$AZ$149,MATCH($A3738&amp;$B3738,中間シート!$A$1:$A$149,0),MATCH(D$1,中間シート!$A$2:$AZ$2,0))</f>
        <v/>
      </c>
      <c r="E3738" t="str">
        <f>IF(
A3738="","",
VLOOKUP(MOD(ROW(A3738)-2, 参照用!$J$12) + 1,参照用!$N$1:$P$50,2,0)
)</f>
        <v/>
      </c>
      <c r="F3738" t="str">
        <f xml:space="preserve">
IF(A3738="","",
VLOOKUP(MOD(ROW(A3738)-2, 参照用!$J$12) + 1,参照用!$N$1:$P$50,3,0)
)</f>
        <v/>
      </c>
      <c r="G3738" t="str">
        <f xml:space="preserve">
IF(A3738="","",
IFERROR(
INDEX(中間シート!$B:$CB,
MATCH(A3738&amp;B3738,中間シート!$A$1:$A$149,0),
MATCH(F3738,中間シート!$B$2:$CB$2,0)
),
"")
)</f>
        <v/>
      </c>
      <c r="H3738" t="str">
        <f t="shared" si="174"/>
        <v/>
      </c>
      <c r="I3738" t="str">
        <f t="shared" si="175"/>
        <v/>
      </c>
      <c r="J3738" t="str">
        <f xml:space="preserve">
_xlfn.SWITCH(E3738,
"良好サイン",H3738*VLOOKUP(F3738,参照用!$P$2:$Q$55,2,0),
"注意サイン",H3738*VLOOKUP(F3738,参照用!$P$2:$Q$55,2,0),
""
)</f>
        <v/>
      </c>
      <c r="K3738" s="20" t="str">
        <f t="shared" si="176"/>
        <v/>
      </c>
    </row>
    <row r="3739" spans="1:11" x14ac:dyDescent="0.2">
      <c r="A3739" s="8" t="str">
        <f>IF(INDEX(中間シート!B$1:B$149,QUOTIENT(ROW(A3739)-2, 参照用!$J$12) + 3,1)&gt;0,
INDEX(中間シート!B$1:B$149,QUOTIENT(ROW(A3739)-2, 参照用!$J$12) + 3,1),
"")</f>
        <v/>
      </c>
      <c r="B3739" s="8" t="str">
        <f>IF(INDEX(中間シート!D$1:D$149,QUOTIENT(ROW(B3739)-2, 参照用!$J$12) + 3,1)&gt;0,
INDEX(中間シート!D$1:D$149,QUOTIENT(ROW(B3739)-2, 参照用!$J$12) + 3,1),
"")</f>
        <v/>
      </c>
      <c r="C3739" s="8" t="str">
        <f>INDEX(中間シート!$A$1:$AZ$149,MATCH(A3739&amp;B3739,中間シート!$A$1:$A$149,0),MATCH(C$1,中間シート!$A$2:$AZ$2,0))</f>
        <v/>
      </c>
      <c r="D3739" s="8" t="str">
        <f>INDEX(中間シート!$A$1:$AZ$149,MATCH($A3739&amp;$B3739,中間シート!$A$1:$A$149,0),MATCH(D$1,中間シート!$A$2:$AZ$2,0))</f>
        <v/>
      </c>
      <c r="E3739" t="str">
        <f>IF(
A3739="","",
VLOOKUP(MOD(ROW(A3739)-2, 参照用!$J$12) + 1,参照用!$N$1:$P$50,2,0)
)</f>
        <v/>
      </c>
      <c r="F3739" t="str">
        <f xml:space="preserve">
IF(A3739="","",
VLOOKUP(MOD(ROW(A3739)-2, 参照用!$J$12) + 1,参照用!$N$1:$P$50,3,0)
)</f>
        <v/>
      </c>
      <c r="G3739" t="str">
        <f xml:space="preserve">
IF(A3739="","",
IFERROR(
INDEX(中間シート!$B:$CB,
MATCH(A3739&amp;B3739,中間シート!$A$1:$A$149,0),
MATCH(F3739,中間シート!$B$2:$CB$2,0)
),
"")
)</f>
        <v/>
      </c>
      <c r="H3739" t="str">
        <f t="shared" si="174"/>
        <v/>
      </c>
      <c r="I3739" t="str">
        <f t="shared" si="175"/>
        <v/>
      </c>
      <c r="J3739" t="str">
        <f xml:space="preserve">
_xlfn.SWITCH(E3739,
"良好サイン",H3739*VLOOKUP(F3739,参照用!$P$2:$Q$55,2,0),
"注意サイン",H3739*VLOOKUP(F3739,参照用!$P$2:$Q$55,2,0),
""
)</f>
        <v/>
      </c>
      <c r="K3739" s="20" t="str">
        <f t="shared" si="176"/>
        <v/>
      </c>
    </row>
    <row r="3740" spans="1:11" x14ac:dyDescent="0.2">
      <c r="A3740" s="8" t="str">
        <f>IF(INDEX(中間シート!B$1:B$149,QUOTIENT(ROW(A3740)-2, 参照用!$J$12) + 3,1)&gt;0,
INDEX(中間シート!B$1:B$149,QUOTIENT(ROW(A3740)-2, 参照用!$J$12) + 3,1),
"")</f>
        <v/>
      </c>
      <c r="B3740" s="8" t="str">
        <f>IF(INDEX(中間シート!D$1:D$149,QUOTIENT(ROW(B3740)-2, 参照用!$J$12) + 3,1)&gt;0,
INDEX(中間シート!D$1:D$149,QUOTIENT(ROW(B3740)-2, 参照用!$J$12) + 3,1),
"")</f>
        <v/>
      </c>
      <c r="C3740" s="8" t="str">
        <f>INDEX(中間シート!$A$1:$AZ$149,MATCH(A3740&amp;B3740,中間シート!$A$1:$A$149,0),MATCH(C$1,中間シート!$A$2:$AZ$2,0))</f>
        <v/>
      </c>
      <c r="D3740" s="8" t="str">
        <f>INDEX(中間シート!$A$1:$AZ$149,MATCH($A3740&amp;$B3740,中間シート!$A$1:$A$149,0),MATCH(D$1,中間シート!$A$2:$AZ$2,0))</f>
        <v/>
      </c>
      <c r="E3740" t="str">
        <f>IF(
A3740="","",
VLOOKUP(MOD(ROW(A3740)-2, 参照用!$J$12) + 1,参照用!$N$1:$P$50,2,0)
)</f>
        <v/>
      </c>
      <c r="F3740" t="str">
        <f xml:space="preserve">
IF(A3740="","",
VLOOKUP(MOD(ROW(A3740)-2, 参照用!$J$12) + 1,参照用!$N$1:$P$50,3,0)
)</f>
        <v/>
      </c>
      <c r="G3740" t="str">
        <f xml:space="preserve">
IF(A3740="","",
IFERROR(
INDEX(中間シート!$B:$CB,
MATCH(A3740&amp;B3740,中間シート!$A$1:$A$149,0),
MATCH(F3740,中間シート!$B$2:$CB$2,0)
),
"")
)</f>
        <v/>
      </c>
      <c r="H3740" t="str">
        <f t="shared" si="174"/>
        <v/>
      </c>
      <c r="I3740" t="str">
        <f t="shared" si="175"/>
        <v/>
      </c>
      <c r="J3740" t="str">
        <f xml:space="preserve">
_xlfn.SWITCH(E3740,
"良好サイン",H3740*VLOOKUP(F3740,参照用!$P$2:$Q$55,2,0),
"注意サイン",H3740*VLOOKUP(F3740,参照用!$P$2:$Q$55,2,0),
""
)</f>
        <v/>
      </c>
      <c r="K3740" s="20" t="str">
        <f t="shared" si="176"/>
        <v/>
      </c>
    </row>
    <row r="3741" spans="1:11" x14ac:dyDescent="0.2">
      <c r="A3741" s="8" t="str">
        <f>IF(INDEX(中間シート!B$1:B$149,QUOTIENT(ROW(A3741)-2, 参照用!$J$12) + 3,1)&gt;0,
INDEX(中間シート!B$1:B$149,QUOTIENT(ROW(A3741)-2, 参照用!$J$12) + 3,1),
"")</f>
        <v/>
      </c>
      <c r="B3741" s="8" t="str">
        <f>IF(INDEX(中間シート!D$1:D$149,QUOTIENT(ROW(B3741)-2, 参照用!$J$12) + 3,1)&gt;0,
INDEX(中間シート!D$1:D$149,QUOTIENT(ROW(B3741)-2, 参照用!$J$12) + 3,1),
"")</f>
        <v/>
      </c>
      <c r="C3741" s="8" t="str">
        <f>INDEX(中間シート!$A$1:$AZ$149,MATCH(A3741&amp;B3741,中間シート!$A$1:$A$149,0),MATCH(C$1,中間シート!$A$2:$AZ$2,0))</f>
        <v/>
      </c>
      <c r="D3741" s="8" t="str">
        <f>INDEX(中間シート!$A$1:$AZ$149,MATCH($A3741&amp;$B3741,中間シート!$A$1:$A$149,0),MATCH(D$1,中間シート!$A$2:$AZ$2,0))</f>
        <v/>
      </c>
      <c r="E3741" t="str">
        <f>IF(
A3741="","",
VLOOKUP(MOD(ROW(A3741)-2, 参照用!$J$12) + 1,参照用!$N$1:$P$50,2,0)
)</f>
        <v/>
      </c>
      <c r="F3741" t="str">
        <f xml:space="preserve">
IF(A3741="","",
VLOOKUP(MOD(ROW(A3741)-2, 参照用!$J$12) + 1,参照用!$N$1:$P$50,3,0)
)</f>
        <v/>
      </c>
      <c r="G3741" t="str">
        <f xml:space="preserve">
IF(A3741="","",
IFERROR(
INDEX(中間シート!$B:$CB,
MATCH(A3741&amp;B3741,中間シート!$A$1:$A$149,0),
MATCH(F3741,中間シート!$B$2:$CB$2,0)
),
"")
)</f>
        <v/>
      </c>
      <c r="H3741" t="str">
        <f t="shared" si="174"/>
        <v/>
      </c>
      <c r="I3741" t="str">
        <f t="shared" si="175"/>
        <v/>
      </c>
      <c r="J3741" t="str">
        <f xml:space="preserve">
_xlfn.SWITCH(E3741,
"良好サイン",H3741*VLOOKUP(F3741,参照用!$P$2:$Q$55,2,0),
"注意サイン",H3741*VLOOKUP(F3741,参照用!$P$2:$Q$55,2,0),
""
)</f>
        <v/>
      </c>
      <c r="K3741" s="20" t="str">
        <f t="shared" si="176"/>
        <v/>
      </c>
    </row>
    <row r="3742" spans="1:11" x14ac:dyDescent="0.2">
      <c r="A3742" s="8" t="str">
        <f>IF(INDEX(中間シート!B$1:B$149,QUOTIENT(ROW(A3742)-2, 参照用!$J$12) + 3,1)&gt;0,
INDEX(中間シート!B$1:B$149,QUOTIENT(ROW(A3742)-2, 参照用!$J$12) + 3,1),
"")</f>
        <v/>
      </c>
      <c r="B3742" s="8" t="str">
        <f>IF(INDEX(中間シート!D$1:D$149,QUOTIENT(ROW(B3742)-2, 参照用!$J$12) + 3,1)&gt;0,
INDEX(中間シート!D$1:D$149,QUOTIENT(ROW(B3742)-2, 参照用!$J$12) + 3,1),
"")</f>
        <v/>
      </c>
      <c r="C3742" s="8" t="str">
        <f>INDEX(中間シート!$A$1:$AZ$149,MATCH(A3742&amp;B3742,中間シート!$A$1:$A$149,0),MATCH(C$1,中間シート!$A$2:$AZ$2,0))</f>
        <v/>
      </c>
      <c r="D3742" s="8" t="str">
        <f>INDEX(中間シート!$A$1:$AZ$149,MATCH($A3742&amp;$B3742,中間シート!$A$1:$A$149,0),MATCH(D$1,中間シート!$A$2:$AZ$2,0))</f>
        <v/>
      </c>
      <c r="E3742" t="str">
        <f>IF(
A3742="","",
VLOOKUP(MOD(ROW(A3742)-2, 参照用!$J$12) + 1,参照用!$N$1:$P$50,2,0)
)</f>
        <v/>
      </c>
      <c r="F3742" t="str">
        <f xml:space="preserve">
IF(A3742="","",
VLOOKUP(MOD(ROW(A3742)-2, 参照用!$J$12) + 1,参照用!$N$1:$P$50,3,0)
)</f>
        <v/>
      </c>
      <c r="G3742" t="str">
        <f xml:space="preserve">
IF(A3742="","",
IFERROR(
INDEX(中間シート!$B:$CB,
MATCH(A3742&amp;B3742,中間シート!$A$1:$A$149,0),
MATCH(F3742,中間シート!$B$2:$CB$2,0)
),
"")
)</f>
        <v/>
      </c>
      <c r="H3742" t="str">
        <f t="shared" si="174"/>
        <v/>
      </c>
      <c r="I3742" t="str">
        <f t="shared" si="175"/>
        <v/>
      </c>
      <c r="J3742" t="str">
        <f xml:space="preserve">
_xlfn.SWITCH(E3742,
"良好サイン",H3742*VLOOKUP(F3742,参照用!$P$2:$Q$55,2,0),
"注意サイン",H3742*VLOOKUP(F3742,参照用!$P$2:$Q$55,2,0),
""
)</f>
        <v/>
      </c>
      <c r="K3742" s="20" t="str">
        <f t="shared" si="176"/>
        <v/>
      </c>
    </row>
    <row r="3743" spans="1:11" x14ac:dyDescent="0.2">
      <c r="A3743" s="8" t="str">
        <f>IF(INDEX(中間シート!B$1:B$149,QUOTIENT(ROW(A3743)-2, 参照用!$J$12) + 3,1)&gt;0,
INDEX(中間シート!B$1:B$149,QUOTIENT(ROW(A3743)-2, 参照用!$J$12) + 3,1),
"")</f>
        <v/>
      </c>
      <c r="B3743" s="8" t="str">
        <f>IF(INDEX(中間シート!D$1:D$149,QUOTIENT(ROW(B3743)-2, 参照用!$J$12) + 3,1)&gt;0,
INDEX(中間シート!D$1:D$149,QUOTIENT(ROW(B3743)-2, 参照用!$J$12) + 3,1),
"")</f>
        <v/>
      </c>
      <c r="C3743" s="8" t="str">
        <f>INDEX(中間シート!$A$1:$AZ$149,MATCH(A3743&amp;B3743,中間シート!$A$1:$A$149,0),MATCH(C$1,中間シート!$A$2:$AZ$2,0))</f>
        <v/>
      </c>
      <c r="D3743" s="8" t="str">
        <f>INDEX(中間シート!$A$1:$AZ$149,MATCH($A3743&amp;$B3743,中間シート!$A$1:$A$149,0),MATCH(D$1,中間シート!$A$2:$AZ$2,0))</f>
        <v/>
      </c>
      <c r="E3743" t="str">
        <f>IF(
A3743="","",
VLOOKUP(MOD(ROW(A3743)-2, 参照用!$J$12) + 1,参照用!$N$1:$P$50,2,0)
)</f>
        <v/>
      </c>
      <c r="F3743" t="str">
        <f xml:space="preserve">
IF(A3743="","",
VLOOKUP(MOD(ROW(A3743)-2, 参照用!$J$12) + 1,参照用!$N$1:$P$50,3,0)
)</f>
        <v/>
      </c>
      <c r="G3743" t="str">
        <f xml:space="preserve">
IF(A3743="","",
IFERROR(
INDEX(中間シート!$B:$CB,
MATCH(A3743&amp;B3743,中間シート!$A$1:$A$149,0),
MATCH(F3743,中間シート!$B$2:$CB$2,0)
),
"")
)</f>
        <v/>
      </c>
      <c r="H3743" t="str">
        <f t="shared" si="174"/>
        <v/>
      </c>
      <c r="I3743" t="str">
        <f t="shared" si="175"/>
        <v/>
      </c>
      <c r="J3743" t="str">
        <f xml:space="preserve">
_xlfn.SWITCH(E3743,
"良好サイン",H3743*VLOOKUP(F3743,参照用!$P$2:$Q$55,2,0),
"注意サイン",H3743*VLOOKUP(F3743,参照用!$P$2:$Q$55,2,0),
""
)</f>
        <v/>
      </c>
      <c r="K3743" s="20" t="str">
        <f t="shared" si="176"/>
        <v/>
      </c>
    </row>
    <row r="3744" spans="1:11" x14ac:dyDescent="0.2">
      <c r="A3744" s="8" t="str">
        <f>IF(INDEX(中間シート!B$1:B$149,QUOTIENT(ROW(A3744)-2, 参照用!$J$12) + 3,1)&gt;0,
INDEX(中間シート!B$1:B$149,QUOTIENT(ROW(A3744)-2, 参照用!$J$12) + 3,1),
"")</f>
        <v/>
      </c>
      <c r="B3744" s="8" t="str">
        <f>IF(INDEX(中間シート!D$1:D$149,QUOTIENT(ROW(B3744)-2, 参照用!$J$12) + 3,1)&gt;0,
INDEX(中間シート!D$1:D$149,QUOTIENT(ROW(B3744)-2, 参照用!$J$12) + 3,1),
"")</f>
        <v/>
      </c>
      <c r="C3744" s="8" t="str">
        <f>INDEX(中間シート!$A$1:$AZ$149,MATCH(A3744&amp;B3744,中間シート!$A$1:$A$149,0),MATCH(C$1,中間シート!$A$2:$AZ$2,0))</f>
        <v/>
      </c>
      <c r="D3744" s="8" t="str">
        <f>INDEX(中間シート!$A$1:$AZ$149,MATCH($A3744&amp;$B3744,中間シート!$A$1:$A$149,0),MATCH(D$1,中間シート!$A$2:$AZ$2,0))</f>
        <v/>
      </c>
      <c r="E3744" t="str">
        <f>IF(
A3744="","",
VLOOKUP(MOD(ROW(A3744)-2, 参照用!$J$12) + 1,参照用!$N$1:$P$50,2,0)
)</f>
        <v/>
      </c>
      <c r="F3744" t="str">
        <f xml:space="preserve">
IF(A3744="","",
VLOOKUP(MOD(ROW(A3744)-2, 参照用!$J$12) + 1,参照用!$N$1:$P$50,3,0)
)</f>
        <v/>
      </c>
      <c r="G3744" t="str">
        <f xml:space="preserve">
IF(A3744="","",
IFERROR(
INDEX(中間シート!$B:$CB,
MATCH(A3744&amp;B3744,中間シート!$A$1:$A$149,0),
MATCH(F3744,中間シート!$B$2:$CB$2,0)
),
"")
)</f>
        <v/>
      </c>
      <c r="H3744" t="str">
        <f t="shared" si="174"/>
        <v/>
      </c>
      <c r="I3744" t="str">
        <f t="shared" si="175"/>
        <v/>
      </c>
      <c r="J3744" t="str">
        <f xml:space="preserve">
_xlfn.SWITCH(E3744,
"良好サイン",H3744*VLOOKUP(F3744,参照用!$P$2:$Q$55,2,0),
"注意サイン",H3744*VLOOKUP(F3744,参照用!$P$2:$Q$55,2,0),
""
)</f>
        <v/>
      </c>
      <c r="K3744" s="20" t="str">
        <f t="shared" si="176"/>
        <v/>
      </c>
    </row>
    <row r="3745" spans="1:11" x14ac:dyDescent="0.2">
      <c r="A3745" s="8" t="str">
        <f>IF(INDEX(中間シート!B$1:B$149,QUOTIENT(ROW(A3745)-2, 参照用!$J$12) + 3,1)&gt;0,
INDEX(中間シート!B$1:B$149,QUOTIENT(ROW(A3745)-2, 参照用!$J$12) + 3,1),
"")</f>
        <v/>
      </c>
      <c r="B3745" s="8" t="str">
        <f>IF(INDEX(中間シート!D$1:D$149,QUOTIENT(ROW(B3745)-2, 参照用!$J$12) + 3,1)&gt;0,
INDEX(中間シート!D$1:D$149,QUOTIENT(ROW(B3745)-2, 参照用!$J$12) + 3,1),
"")</f>
        <v/>
      </c>
      <c r="C3745" s="8" t="str">
        <f>INDEX(中間シート!$A$1:$AZ$149,MATCH(A3745&amp;B3745,中間シート!$A$1:$A$149,0),MATCH(C$1,中間シート!$A$2:$AZ$2,0))</f>
        <v/>
      </c>
      <c r="D3745" s="8" t="str">
        <f>INDEX(中間シート!$A$1:$AZ$149,MATCH($A3745&amp;$B3745,中間シート!$A$1:$A$149,0),MATCH(D$1,中間シート!$A$2:$AZ$2,0))</f>
        <v/>
      </c>
      <c r="E3745" t="str">
        <f>IF(
A3745="","",
VLOOKUP(MOD(ROW(A3745)-2, 参照用!$J$12) + 1,参照用!$N$1:$P$50,2,0)
)</f>
        <v/>
      </c>
      <c r="F3745" t="str">
        <f xml:space="preserve">
IF(A3745="","",
VLOOKUP(MOD(ROW(A3745)-2, 参照用!$J$12) + 1,参照用!$N$1:$P$50,3,0)
)</f>
        <v/>
      </c>
      <c r="G3745" t="str">
        <f xml:space="preserve">
IF(A3745="","",
IFERROR(
INDEX(中間シート!$B:$CB,
MATCH(A3745&amp;B3745,中間シート!$A$1:$A$149,0),
MATCH(F3745,中間シート!$B$2:$CB$2,0)
),
"")
)</f>
        <v/>
      </c>
      <c r="H3745" t="str">
        <f t="shared" si="174"/>
        <v/>
      </c>
      <c r="I3745" t="str">
        <f t="shared" si="175"/>
        <v/>
      </c>
      <c r="J3745" t="str">
        <f xml:space="preserve">
_xlfn.SWITCH(E3745,
"良好サイン",H3745*VLOOKUP(F3745,参照用!$P$2:$Q$55,2,0),
"注意サイン",H3745*VLOOKUP(F3745,参照用!$P$2:$Q$55,2,0),
""
)</f>
        <v/>
      </c>
      <c r="K3745" s="20" t="str">
        <f t="shared" si="176"/>
        <v/>
      </c>
    </row>
    <row r="3746" spans="1:11" x14ac:dyDescent="0.2">
      <c r="A3746" s="8" t="str">
        <f>IF(INDEX(中間シート!B$1:B$149,QUOTIENT(ROW(A3746)-2, 参照用!$J$12) + 3,1)&gt;0,
INDEX(中間シート!B$1:B$149,QUOTIENT(ROW(A3746)-2, 参照用!$J$12) + 3,1),
"")</f>
        <v/>
      </c>
      <c r="B3746" s="8" t="str">
        <f>IF(INDEX(中間シート!D$1:D$149,QUOTIENT(ROW(B3746)-2, 参照用!$J$12) + 3,1)&gt;0,
INDEX(中間シート!D$1:D$149,QUOTIENT(ROW(B3746)-2, 参照用!$J$12) + 3,1),
"")</f>
        <v/>
      </c>
      <c r="C3746" s="8" t="str">
        <f>INDEX(中間シート!$A$1:$AZ$149,MATCH(A3746&amp;B3746,中間シート!$A$1:$A$149,0),MATCH(C$1,中間シート!$A$2:$AZ$2,0))</f>
        <v/>
      </c>
      <c r="D3746" s="8" t="str">
        <f>INDEX(中間シート!$A$1:$AZ$149,MATCH($A3746&amp;$B3746,中間シート!$A$1:$A$149,0),MATCH(D$1,中間シート!$A$2:$AZ$2,0))</f>
        <v/>
      </c>
      <c r="E3746" t="str">
        <f>IF(
A3746="","",
VLOOKUP(MOD(ROW(A3746)-2, 参照用!$J$12) + 1,参照用!$N$1:$P$50,2,0)
)</f>
        <v/>
      </c>
      <c r="F3746" t="str">
        <f xml:space="preserve">
IF(A3746="","",
VLOOKUP(MOD(ROW(A3746)-2, 参照用!$J$12) + 1,参照用!$N$1:$P$50,3,0)
)</f>
        <v/>
      </c>
      <c r="G3746" t="str">
        <f xml:space="preserve">
IF(A3746="","",
IFERROR(
INDEX(中間シート!$B:$CB,
MATCH(A3746&amp;B3746,中間シート!$A$1:$A$149,0),
MATCH(F3746,中間シート!$B$2:$CB$2,0)
),
"")
)</f>
        <v/>
      </c>
      <c r="H3746" t="str">
        <f t="shared" si="174"/>
        <v/>
      </c>
      <c r="I3746" t="str">
        <f t="shared" si="175"/>
        <v/>
      </c>
      <c r="J3746" t="str">
        <f xml:space="preserve">
_xlfn.SWITCH(E3746,
"良好サイン",H3746*VLOOKUP(F3746,参照用!$P$2:$Q$55,2,0),
"注意サイン",H3746*VLOOKUP(F3746,参照用!$P$2:$Q$55,2,0),
""
)</f>
        <v/>
      </c>
      <c r="K3746" s="20" t="str">
        <f t="shared" si="176"/>
        <v/>
      </c>
    </row>
    <row r="3747" spans="1:11" x14ac:dyDescent="0.2">
      <c r="A3747" s="8" t="str">
        <f>IF(INDEX(中間シート!B$1:B$149,QUOTIENT(ROW(A3747)-2, 参照用!$J$12) + 3,1)&gt;0,
INDEX(中間シート!B$1:B$149,QUOTIENT(ROW(A3747)-2, 参照用!$J$12) + 3,1),
"")</f>
        <v/>
      </c>
      <c r="B3747" s="8" t="str">
        <f>IF(INDEX(中間シート!D$1:D$149,QUOTIENT(ROW(B3747)-2, 参照用!$J$12) + 3,1)&gt;0,
INDEX(中間シート!D$1:D$149,QUOTIENT(ROW(B3747)-2, 参照用!$J$12) + 3,1),
"")</f>
        <v/>
      </c>
      <c r="C3747" s="8" t="str">
        <f>INDEX(中間シート!$A$1:$AZ$149,MATCH(A3747&amp;B3747,中間シート!$A$1:$A$149,0),MATCH(C$1,中間シート!$A$2:$AZ$2,0))</f>
        <v/>
      </c>
      <c r="D3747" s="8" t="str">
        <f>INDEX(中間シート!$A$1:$AZ$149,MATCH($A3747&amp;$B3747,中間シート!$A$1:$A$149,0),MATCH(D$1,中間シート!$A$2:$AZ$2,0))</f>
        <v/>
      </c>
      <c r="E3747" t="str">
        <f>IF(
A3747="","",
VLOOKUP(MOD(ROW(A3747)-2, 参照用!$J$12) + 1,参照用!$N$1:$P$50,2,0)
)</f>
        <v/>
      </c>
      <c r="F3747" t="str">
        <f xml:space="preserve">
IF(A3747="","",
VLOOKUP(MOD(ROW(A3747)-2, 参照用!$J$12) + 1,参照用!$N$1:$P$50,3,0)
)</f>
        <v/>
      </c>
      <c r="G3747" t="str">
        <f xml:space="preserve">
IF(A3747="","",
IFERROR(
INDEX(中間シート!$B:$CB,
MATCH(A3747&amp;B3747,中間シート!$A$1:$A$149,0),
MATCH(F3747,中間シート!$B$2:$CB$2,0)
),
"")
)</f>
        <v/>
      </c>
      <c r="H3747" t="str">
        <f t="shared" si="174"/>
        <v/>
      </c>
      <c r="I3747" t="str">
        <f t="shared" si="175"/>
        <v/>
      </c>
      <c r="J3747" t="str">
        <f xml:space="preserve">
_xlfn.SWITCH(E3747,
"良好サイン",H3747*VLOOKUP(F3747,参照用!$P$2:$Q$55,2,0),
"注意サイン",H3747*VLOOKUP(F3747,参照用!$P$2:$Q$55,2,0),
""
)</f>
        <v/>
      </c>
      <c r="K3747" s="20" t="str">
        <f t="shared" si="176"/>
        <v/>
      </c>
    </row>
    <row r="3748" spans="1:11" x14ac:dyDescent="0.2">
      <c r="A3748" s="8" t="str">
        <f>IF(INDEX(中間シート!B$1:B$149,QUOTIENT(ROW(A3748)-2, 参照用!$J$12) + 3,1)&gt;0,
INDEX(中間シート!B$1:B$149,QUOTIENT(ROW(A3748)-2, 参照用!$J$12) + 3,1),
"")</f>
        <v/>
      </c>
      <c r="B3748" s="8" t="str">
        <f>IF(INDEX(中間シート!D$1:D$149,QUOTIENT(ROW(B3748)-2, 参照用!$J$12) + 3,1)&gt;0,
INDEX(中間シート!D$1:D$149,QUOTIENT(ROW(B3748)-2, 参照用!$J$12) + 3,1),
"")</f>
        <v/>
      </c>
      <c r="C3748" s="8" t="str">
        <f>INDEX(中間シート!$A$1:$AZ$149,MATCH(A3748&amp;B3748,中間シート!$A$1:$A$149,0),MATCH(C$1,中間シート!$A$2:$AZ$2,0))</f>
        <v/>
      </c>
      <c r="D3748" s="8" t="str">
        <f>INDEX(中間シート!$A$1:$AZ$149,MATCH($A3748&amp;$B3748,中間シート!$A$1:$A$149,0),MATCH(D$1,中間シート!$A$2:$AZ$2,0))</f>
        <v/>
      </c>
      <c r="E3748" t="str">
        <f>IF(
A3748="","",
VLOOKUP(MOD(ROW(A3748)-2, 参照用!$J$12) + 1,参照用!$N$1:$P$50,2,0)
)</f>
        <v/>
      </c>
      <c r="F3748" t="str">
        <f xml:space="preserve">
IF(A3748="","",
VLOOKUP(MOD(ROW(A3748)-2, 参照用!$J$12) + 1,参照用!$N$1:$P$50,3,0)
)</f>
        <v/>
      </c>
      <c r="G3748" t="str">
        <f xml:space="preserve">
IF(A3748="","",
IFERROR(
INDEX(中間シート!$B:$CB,
MATCH(A3748&amp;B3748,中間シート!$A$1:$A$149,0),
MATCH(F3748,中間シート!$B$2:$CB$2,0)
),
"")
)</f>
        <v/>
      </c>
      <c r="H3748" t="str">
        <f t="shared" si="174"/>
        <v/>
      </c>
      <c r="I3748" t="str">
        <f t="shared" si="175"/>
        <v/>
      </c>
      <c r="J3748" t="str">
        <f xml:space="preserve">
_xlfn.SWITCH(E3748,
"良好サイン",H3748*VLOOKUP(F3748,参照用!$P$2:$Q$55,2,0),
"注意サイン",H3748*VLOOKUP(F3748,参照用!$P$2:$Q$55,2,0),
""
)</f>
        <v/>
      </c>
      <c r="K3748" s="20" t="str">
        <f t="shared" si="176"/>
        <v/>
      </c>
    </row>
    <row r="3749" spans="1:11" x14ac:dyDescent="0.2">
      <c r="A3749" s="8" t="str">
        <f>IF(INDEX(中間シート!B$1:B$149,QUOTIENT(ROW(A3749)-2, 参照用!$J$12) + 3,1)&gt;0,
INDEX(中間シート!B$1:B$149,QUOTIENT(ROW(A3749)-2, 参照用!$J$12) + 3,1),
"")</f>
        <v/>
      </c>
      <c r="B3749" s="8" t="str">
        <f>IF(INDEX(中間シート!D$1:D$149,QUOTIENT(ROW(B3749)-2, 参照用!$J$12) + 3,1)&gt;0,
INDEX(中間シート!D$1:D$149,QUOTIENT(ROW(B3749)-2, 参照用!$J$12) + 3,1),
"")</f>
        <v/>
      </c>
      <c r="C3749" s="8" t="str">
        <f>INDEX(中間シート!$A$1:$AZ$149,MATCH(A3749&amp;B3749,中間シート!$A$1:$A$149,0),MATCH(C$1,中間シート!$A$2:$AZ$2,0))</f>
        <v/>
      </c>
      <c r="D3749" s="8" t="str">
        <f>INDEX(中間シート!$A$1:$AZ$149,MATCH($A3749&amp;$B3749,中間シート!$A$1:$A$149,0),MATCH(D$1,中間シート!$A$2:$AZ$2,0))</f>
        <v/>
      </c>
      <c r="E3749" t="str">
        <f>IF(
A3749="","",
VLOOKUP(MOD(ROW(A3749)-2, 参照用!$J$12) + 1,参照用!$N$1:$P$50,2,0)
)</f>
        <v/>
      </c>
      <c r="F3749" t="str">
        <f xml:space="preserve">
IF(A3749="","",
VLOOKUP(MOD(ROW(A3749)-2, 参照用!$J$12) + 1,参照用!$N$1:$P$50,3,0)
)</f>
        <v/>
      </c>
      <c r="G3749" t="str">
        <f xml:space="preserve">
IF(A3749="","",
IFERROR(
INDEX(中間シート!$B:$CB,
MATCH(A3749&amp;B3749,中間シート!$A$1:$A$149,0),
MATCH(F3749,中間シート!$B$2:$CB$2,0)
),
"")
)</f>
        <v/>
      </c>
      <c r="H3749" t="str">
        <f t="shared" si="174"/>
        <v/>
      </c>
      <c r="I3749" t="str">
        <f t="shared" si="175"/>
        <v/>
      </c>
      <c r="J3749" t="str">
        <f xml:space="preserve">
_xlfn.SWITCH(E3749,
"良好サイン",H3749*VLOOKUP(F3749,参照用!$P$2:$Q$55,2,0),
"注意サイン",H3749*VLOOKUP(F3749,参照用!$P$2:$Q$55,2,0),
""
)</f>
        <v/>
      </c>
      <c r="K3749" s="20" t="str">
        <f t="shared" si="176"/>
        <v/>
      </c>
    </row>
    <row r="3750" spans="1:11" x14ac:dyDescent="0.2">
      <c r="A3750" s="8" t="str">
        <f>IF(INDEX(中間シート!B$1:B$149,QUOTIENT(ROW(A3750)-2, 参照用!$J$12) + 3,1)&gt;0,
INDEX(中間シート!B$1:B$149,QUOTIENT(ROW(A3750)-2, 参照用!$J$12) + 3,1),
"")</f>
        <v/>
      </c>
      <c r="B3750" s="8" t="str">
        <f>IF(INDEX(中間シート!D$1:D$149,QUOTIENT(ROW(B3750)-2, 参照用!$J$12) + 3,1)&gt;0,
INDEX(中間シート!D$1:D$149,QUOTIENT(ROW(B3750)-2, 参照用!$J$12) + 3,1),
"")</f>
        <v/>
      </c>
      <c r="C3750" s="8" t="str">
        <f>INDEX(中間シート!$A$1:$AZ$149,MATCH(A3750&amp;B3750,中間シート!$A$1:$A$149,0),MATCH(C$1,中間シート!$A$2:$AZ$2,0))</f>
        <v/>
      </c>
      <c r="D3750" s="8" t="str">
        <f>INDEX(中間シート!$A$1:$AZ$149,MATCH($A3750&amp;$B3750,中間シート!$A$1:$A$149,0),MATCH(D$1,中間シート!$A$2:$AZ$2,0))</f>
        <v/>
      </c>
      <c r="E3750" t="str">
        <f>IF(
A3750="","",
VLOOKUP(MOD(ROW(A3750)-2, 参照用!$J$12) + 1,参照用!$N$1:$P$50,2,0)
)</f>
        <v/>
      </c>
      <c r="F3750" t="str">
        <f xml:space="preserve">
IF(A3750="","",
VLOOKUP(MOD(ROW(A3750)-2, 参照用!$J$12) + 1,参照用!$N$1:$P$50,3,0)
)</f>
        <v/>
      </c>
      <c r="G3750" t="str">
        <f xml:space="preserve">
IF(A3750="","",
IFERROR(
INDEX(中間シート!$B:$CB,
MATCH(A3750&amp;B3750,中間シート!$A$1:$A$149,0),
MATCH(F3750,中間シート!$B$2:$CB$2,0)
),
"")
)</f>
        <v/>
      </c>
      <c r="H3750" t="str">
        <f t="shared" si="174"/>
        <v/>
      </c>
      <c r="I3750" t="str">
        <f t="shared" si="175"/>
        <v/>
      </c>
      <c r="J3750" t="str">
        <f xml:space="preserve">
_xlfn.SWITCH(E3750,
"良好サイン",H3750*VLOOKUP(F3750,参照用!$P$2:$Q$55,2,0),
"注意サイン",H3750*VLOOKUP(F3750,参照用!$P$2:$Q$55,2,0),
""
)</f>
        <v/>
      </c>
      <c r="K3750" s="20" t="str">
        <f t="shared" si="176"/>
        <v/>
      </c>
    </row>
    <row r="3751" spans="1:11" x14ac:dyDescent="0.2">
      <c r="A3751" s="8" t="str">
        <f>IF(INDEX(中間シート!B$1:B$149,QUOTIENT(ROW(A3751)-2, 参照用!$J$12) + 3,1)&gt;0,
INDEX(中間シート!B$1:B$149,QUOTIENT(ROW(A3751)-2, 参照用!$J$12) + 3,1),
"")</f>
        <v/>
      </c>
      <c r="B3751" s="8" t="str">
        <f>IF(INDEX(中間シート!D$1:D$149,QUOTIENT(ROW(B3751)-2, 参照用!$J$12) + 3,1)&gt;0,
INDEX(中間シート!D$1:D$149,QUOTIENT(ROW(B3751)-2, 参照用!$J$12) + 3,1),
"")</f>
        <v/>
      </c>
      <c r="C3751" s="8" t="str">
        <f>INDEX(中間シート!$A$1:$AZ$149,MATCH(A3751&amp;B3751,中間シート!$A$1:$A$149,0),MATCH(C$1,中間シート!$A$2:$AZ$2,0))</f>
        <v/>
      </c>
      <c r="D3751" s="8" t="str">
        <f>INDEX(中間シート!$A$1:$AZ$149,MATCH($A3751&amp;$B3751,中間シート!$A$1:$A$149,0),MATCH(D$1,中間シート!$A$2:$AZ$2,0))</f>
        <v/>
      </c>
      <c r="E3751" t="str">
        <f>IF(
A3751="","",
VLOOKUP(MOD(ROW(A3751)-2, 参照用!$J$12) + 1,参照用!$N$1:$P$50,2,0)
)</f>
        <v/>
      </c>
      <c r="F3751" t="str">
        <f xml:space="preserve">
IF(A3751="","",
VLOOKUP(MOD(ROW(A3751)-2, 参照用!$J$12) + 1,参照用!$N$1:$P$50,3,0)
)</f>
        <v/>
      </c>
      <c r="G3751" t="str">
        <f xml:space="preserve">
IF(A3751="","",
IFERROR(
INDEX(中間シート!$B:$CB,
MATCH(A3751&amp;B3751,中間シート!$A$1:$A$149,0),
MATCH(F3751,中間シート!$B$2:$CB$2,0)
),
"")
)</f>
        <v/>
      </c>
      <c r="H3751" t="str">
        <f t="shared" si="174"/>
        <v/>
      </c>
      <c r="I3751" t="str">
        <f t="shared" si="175"/>
        <v/>
      </c>
      <c r="J3751" t="str">
        <f xml:space="preserve">
_xlfn.SWITCH(E3751,
"良好サイン",H3751*VLOOKUP(F3751,参照用!$P$2:$Q$55,2,0),
"注意サイン",H3751*VLOOKUP(F3751,参照用!$P$2:$Q$55,2,0),
""
)</f>
        <v/>
      </c>
      <c r="K3751" s="20" t="str">
        <f t="shared" si="176"/>
        <v/>
      </c>
    </row>
    <row r="3752" spans="1:11" x14ac:dyDescent="0.2">
      <c r="A3752" s="8" t="str">
        <f>IF(INDEX(中間シート!B$1:B$149,QUOTIENT(ROW(A3752)-2, 参照用!$J$12) + 3,1)&gt;0,
INDEX(中間シート!B$1:B$149,QUOTIENT(ROW(A3752)-2, 参照用!$J$12) + 3,1),
"")</f>
        <v/>
      </c>
      <c r="B3752" s="8" t="str">
        <f>IF(INDEX(中間シート!D$1:D$149,QUOTIENT(ROW(B3752)-2, 参照用!$J$12) + 3,1)&gt;0,
INDEX(中間シート!D$1:D$149,QUOTIENT(ROW(B3752)-2, 参照用!$J$12) + 3,1),
"")</f>
        <v/>
      </c>
      <c r="C3752" s="8" t="str">
        <f>INDEX(中間シート!$A$1:$AZ$149,MATCH(A3752&amp;B3752,中間シート!$A$1:$A$149,0),MATCH(C$1,中間シート!$A$2:$AZ$2,0))</f>
        <v/>
      </c>
      <c r="D3752" s="8" t="str">
        <f>INDEX(中間シート!$A$1:$AZ$149,MATCH($A3752&amp;$B3752,中間シート!$A$1:$A$149,0),MATCH(D$1,中間シート!$A$2:$AZ$2,0))</f>
        <v/>
      </c>
      <c r="E3752" t="str">
        <f>IF(
A3752="","",
VLOOKUP(MOD(ROW(A3752)-2, 参照用!$J$12) + 1,参照用!$N$1:$P$50,2,0)
)</f>
        <v/>
      </c>
      <c r="F3752" t="str">
        <f xml:space="preserve">
IF(A3752="","",
VLOOKUP(MOD(ROW(A3752)-2, 参照用!$J$12) + 1,参照用!$N$1:$P$50,3,0)
)</f>
        <v/>
      </c>
      <c r="G3752" t="str">
        <f xml:space="preserve">
IF(A3752="","",
IFERROR(
INDEX(中間シート!$B:$CB,
MATCH(A3752&amp;B3752,中間シート!$A$1:$A$149,0),
MATCH(F3752,中間シート!$B$2:$CB$2,0)
),
"")
)</f>
        <v/>
      </c>
      <c r="H3752" t="str">
        <f t="shared" si="174"/>
        <v/>
      </c>
      <c r="I3752" t="str">
        <f t="shared" si="175"/>
        <v/>
      </c>
      <c r="J3752" t="str">
        <f xml:space="preserve">
_xlfn.SWITCH(E3752,
"良好サイン",H3752*VLOOKUP(F3752,参照用!$P$2:$Q$55,2,0),
"注意サイン",H3752*VLOOKUP(F3752,参照用!$P$2:$Q$55,2,0),
""
)</f>
        <v/>
      </c>
      <c r="K3752" s="20" t="str">
        <f t="shared" si="176"/>
        <v/>
      </c>
    </row>
    <row r="3753" spans="1:11" x14ac:dyDescent="0.2">
      <c r="A3753" s="8" t="str">
        <f>IF(INDEX(中間シート!B$1:B$149,QUOTIENT(ROW(A3753)-2, 参照用!$J$12) + 3,1)&gt;0,
INDEX(中間シート!B$1:B$149,QUOTIENT(ROW(A3753)-2, 参照用!$J$12) + 3,1),
"")</f>
        <v/>
      </c>
      <c r="B3753" s="8" t="str">
        <f>IF(INDEX(中間シート!D$1:D$149,QUOTIENT(ROW(B3753)-2, 参照用!$J$12) + 3,1)&gt;0,
INDEX(中間シート!D$1:D$149,QUOTIENT(ROW(B3753)-2, 参照用!$J$12) + 3,1),
"")</f>
        <v/>
      </c>
      <c r="C3753" s="8" t="str">
        <f>INDEX(中間シート!$A$1:$AZ$149,MATCH(A3753&amp;B3753,中間シート!$A$1:$A$149,0),MATCH(C$1,中間シート!$A$2:$AZ$2,0))</f>
        <v/>
      </c>
      <c r="D3753" s="8" t="str">
        <f>INDEX(中間シート!$A$1:$AZ$149,MATCH($A3753&amp;$B3753,中間シート!$A$1:$A$149,0),MATCH(D$1,中間シート!$A$2:$AZ$2,0))</f>
        <v/>
      </c>
      <c r="E3753" t="str">
        <f>IF(
A3753="","",
VLOOKUP(MOD(ROW(A3753)-2, 参照用!$J$12) + 1,参照用!$N$1:$P$50,2,0)
)</f>
        <v/>
      </c>
      <c r="F3753" t="str">
        <f xml:space="preserve">
IF(A3753="","",
VLOOKUP(MOD(ROW(A3753)-2, 参照用!$J$12) + 1,参照用!$N$1:$P$50,3,0)
)</f>
        <v/>
      </c>
      <c r="G3753" t="str">
        <f xml:space="preserve">
IF(A3753="","",
IFERROR(
INDEX(中間シート!$B:$CB,
MATCH(A3753&amp;B3753,中間シート!$A$1:$A$149,0),
MATCH(F3753,中間シート!$B$2:$CB$2,0)
),
"")
)</f>
        <v/>
      </c>
      <c r="H3753" t="str">
        <f t="shared" si="174"/>
        <v/>
      </c>
      <c r="I3753" t="str">
        <f t="shared" si="175"/>
        <v/>
      </c>
      <c r="J3753" t="str">
        <f xml:space="preserve">
_xlfn.SWITCH(E3753,
"良好サイン",H3753*VLOOKUP(F3753,参照用!$P$2:$Q$55,2,0),
"注意サイン",H3753*VLOOKUP(F3753,参照用!$P$2:$Q$55,2,0),
""
)</f>
        <v/>
      </c>
      <c r="K3753" s="20" t="str">
        <f t="shared" si="176"/>
        <v/>
      </c>
    </row>
    <row r="3754" spans="1:11" x14ac:dyDescent="0.2">
      <c r="A3754" s="8" t="str">
        <f>IF(INDEX(中間シート!B$1:B$149,QUOTIENT(ROW(A3754)-2, 参照用!$J$12) + 3,1)&gt;0,
INDEX(中間シート!B$1:B$149,QUOTIENT(ROW(A3754)-2, 参照用!$J$12) + 3,1),
"")</f>
        <v/>
      </c>
      <c r="B3754" s="8" t="str">
        <f>IF(INDEX(中間シート!D$1:D$149,QUOTIENT(ROW(B3754)-2, 参照用!$J$12) + 3,1)&gt;0,
INDEX(中間シート!D$1:D$149,QUOTIENT(ROW(B3754)-2, 参照用!$J$12) + 3,1),
"")</f>
        <v/>
      </c>
      <c r="C3754" s="8" t="str">
        <f>INDEX(中間シート!$A$1:$AZ$149,MATCH(A3754&amp;B3754,中間シート!$A$1:$A$149,0),MATCH(C$1,中間シート!$A$2:$AZ$2,0))</f>
        <v/>
      </c>
      <c r="D3754" s="8" t="str">
        <f>INDEX(中間シート!$A$1:$AZ$149,MATCH($A3754&amp;$B3754,中間シート!$A$1:$A$149,0),MATCH(D$1,中間シート!$A$2:$AZ$2,0))</f>
        <v/>
      </c>
      <c r="E3754" t="str">
        <f>IF(
A3754="","",
VLOOKUP(MOD(ROW(A3754)-2, 参照用!$J$12) + 1,参照用!$N$1:$P$50,2,0)
)</f>
        <v/>
      </c>
      <c r="F3754" t="str">
        <f xml:space="preserve">
IF(A3754="","",
VLOOKUP(MOD(ROW(A3754)-2, 参照用!$J$12) + 1,参照用!$N$1:$P$50,3,0)
)</f>
        <v/>
      </c>
      <c r="G3754" t="str">
        <f xml:space="preserve">
IF(A3754="","",
IFERROR(
INDEX(中間シート!$B:$CB,
MATCH(A3754&amp;B3754,中間シート!$A$1:$A$149,0),
MATCH(F3754,中間シート!$B$2:$CB$2,0)
),
"")
)</f>
        <v/>
      </c>
      <c r="H3754" t="str">
        <f t="shared" si="174"/>
        <v/>
      </c>
      <c r="I3754" t="str">
        <f t="shared" si="175"/>
        <v/>
      </c>
      <c r="J3754" t="str">
        <f xml:space="preserve">
_xlfn.SWITCH(E3754,
"良好サイン",H3754*VLOOKUP(F3754,参照用!$P$2:$Q$55,2,0),
"注意サイン",H3754*VLOOKUP(F3754,参照用!$P$2:$Q$55,2,0),
""
)</f>
        <v/>
      </c>
      <c r="K3754" s="20" t="str">
        <f t="shared" si="176"/>
        <v/>
      </c>
    </row>
    <row r="3755" spans="1:11" x14ac:dyDescent="0.2">
      <c r="A3755" s="8" t="str">
        <f>IF(INDEX(中間シート!B$1:B$149,QUOTIENT(ROW(A3755)-2, 参照用!$J$12) + 3,1)&gt;0,
INDEX(中間シート!B$1:B$149,QUOTIENT(ROW(A3755)-2, 参照用!$J$12) + 3,1),
"")</f>
        <v/>
      </c>
      <c r="B3755" s="8" t="str">
        <f>IF(INDEX(中間シート!D$1:D$149,QUOTIENT(ROW(B3755)-2, 参照用!$J$12) + 3,1)&gt;0,
INDEX(中間シート!D$1:D$149,QUOTIENT(ROW(B3755)-2, 参照用!$J$12) + 3,1),
"")</f>
        <v/>
      </c>
      <c r="C3755" s="8" t="str">
        <f>INDEX(中間シート!$A$1:$AZ$149,MATCH(A3755&amp;B3755,中間シート!$A$1:$A$149,0),MATCH(C$1,中間シート!$A$2:$AZ$2,0))</f>
        <v/>
      </c>
      <c r="D3755" s="8" t="str">
        <f>INDEX(中間シート!$A$1:$AZ$149,MATCH($A3755&amp;$B3755,中間シート!$A$1:$A$149,0),MATCH(D$1,中間シート!$A$2:$AZ$2,0))</f>
        <v/>
      </c>
      <c r="E3755" t="str">
        <f>IF(
A3755="","",
VLOOKUP(MOD(ROW(A3755)-2, 参照用!$J$12) + 1,参照用!$N$1:$P$50,2,0)
)</f>
        <v/>
      </c>
      <c r="F3755" t="str">
        <f xml:space="preserve">
IF(A3755="","",
VLOOKUP(MOD(ROW(A3755)-2, 参照用!$J$12) + 1,参照用!$N$1:$P$50,3,0)
)</f>
        <v/>
      </c>
      <c r="G3755" t="str">
        <f xml:space="preserve">
IF(A3755="","",
IFERROR(
INDEX(中間シート!$B:$CB,
MATCH(A3755&amp;B3755,中間シート!$A$1:$A$149,0),
MATCH(F3755,中間シート!$B$2:$CB$2,0)
),
"")
)</f>
        <v/>
      </c>
      <c r="H3755" t="str">
        <f t="shared" si="174"/>
        <v/>
      </c>
      <c r="I3755" t="str">
        <f t="shared" si="175"/>
        <v/>
      </c>
      <c r="J3755" t="str">
        <f xml:space="preserve">
_xlfn.SWITCH(E3755,
"良好サイン",H3755*VLOOKUP(F3755,参照用!$P$2:$Q$55,2,0),
"注意サイン",H3755*VLOOKUP(F3755,参照用!$P$2:$Q$55,2,0),
""
)</f>
        <v/>
      </c>
      <c r="K3755" s="20" t="str">
        <f t="shared" si="176"/>
        <v/>
      </c>
    </row>
    <row r="3756" spans="1:11" x14ac:dyDescent="0.2">
      <c r="A3756" s="8" t="str">
        <f>IF(INDEX(中間シート!B$1:B$149,QUOTIENT(ROW(A3756)-2, 参照用!$J$12) + 3,1)&gt;0,
INDEX(中間シート!B$1:B$149,QUOTIENT(ROW(A3756)-2, 参照用!$J$12) + 3,1),
"")</f>
        <v/>
      </c>
      <c r="B3756" s="8" t="str">
        <f>IF(INDEX(中間シート!D$1:D$149,QUOTIENT(ROW(B3756)-2, 参照用!$J$12) + 3,1)&gt;0,
INDEX(中間シート!D$1:D$149,QUOTIENT(ROW(B3756)-2, 参照用!$J$12) + 3,1),
"")</f>
        <v/>
      </c>
      <c r="C3756" s="8" t="str">
        <f>INDEX(中間シート!$A$1:$AZ$149,MATCH(A3756&amp;B3756,中間シート!$A$1:$A$149,0),MATCH(C$1,中間シート!$A$2:$AZ$2,0))</f>
        <v/>
      </c>
      <c r="D3756" s="8" t="str">
        <f>INDEX(中間シート!$A$1:$AZ$149,MATCH($A3756&amp;$B3756,中間シート!$A$1:$A$149,0),MATCH(D$1,中間シート!$A$2:$AZ$2,0))</f>
        <v/>
      </c>
      <c r="E3756" t="str">
        <f>IF(
A3756="","",
VLOOKUP(MOD(ROW(A3756)-2, 参照用!$J$12) + 1,参照用!$N$1:$P$50,2,0)
)</f>
        <v/>
      </c>
      <c r="F3756" t="str">
        <f xml:space="preserve">
IF(A3756="","",
VLOOKUP(MOD(ROW(A3756)-2, 参照用!$J$12) + 1,参照用!$N$1:$P$50,3,0)
)</f>
        <v/>
      </c>
      <c r="G3756" t="str">
        <f xml:space="preserve">
IF(A3756="","",
IFERROR(
INDEX(中間シート!$B:$CB,
MATCH(A3756&amp;B3756,中間シート!$A$1:$A$149,0),
MATCH(F3756,中間シート!$B$2:$CB$2,0)
),
"")
)</f>
        <v/>
      </c>
      <c r="H3756" t="str">
        <f t="shared" si="174"/>
        <v/>
      </c>
      <c r="I3756" t="str">
        <f t="shared" si="175"/>
        <v/>
      </c>
      <c r="J3756" t="str">
        <f xml:space="preserve">
_xlfn.SWITCH(E3756,
"良好サイン",H3756*VLOOKUP(F3756,参照用!$P$2:$Q$55,2,0),
"注意サイン",H3756*VLOOKUP(F3756,参照用!$P$2:$Q$55,2,0),
""
)</f>
        <v/>
      </c>
      <c r="K3756" s="20" t="str">
        <f t="shared" si="176"/>
        <v/>
      </c>
    </row>
    <row r="3757" spans="1:11" x14ac:dyDescent="0.2">
      <c r="A3757" s="8" t="str">
        <f>IF(INDEX(中間シート!B$1:B$149,QUOTIENT(ROW(A3757)-2, 参照用!$J$12) + 3,1)&gt;0,
INDEX(中間シート!B$1:B$149,QUOTIENT(ROW(A3757)-2, 参照用!$J$12) + 3,1),
"")</f>
        <v/>
      </c>
      <c r="B3757" s="8" t="str">
        <f>IF(INDEX(中間シート!D$1:D$149,QUOTIENT(ROW(B3757)-2, 参照用!$J$12) + 3,1)&gt;0,
INDEX(中間シート!D$1:D$149,QUOTIENT(ROW(B3757)-2, 参照用!$J$12) + 3,1),
"")</f>
        <v/>
      </c>
      <c r="C3757" s="8" t="str">
        <f>INDEX(中間シート!$A$1:$AZ$149,MATCH(A3757&amp;B3757,中間シート!$A$1:$A$149,0),MATCH(C$1,中間シート!$A$2:$AZ$2,0))</f>
        <v/>
      </c>
      <c r="D3757" s="8" t="str">
        <f>INDEX(中間シート!$A$1:$AZ$149,MATCH($A3757&amp;$B3757,中間シート!$A$1:$A$149,0),MATCH(D$1,中間シート!$A$2:$AZ$2,0))</f>
        <v/>
      </c>
      <c r="E3757" t="str">
        <f>IF(
A3757="","",
VLOOKUP(MOD(ROW(A3757)-2, 参照用!$J$12) + 1,参照用!$N$1:$P$50,2,0)
)</f>
        <v/>
      </c>
      <c r="F3757" t="str">
        <f xml:space="preserve">
IF(A3757="","",
VLOOKUP(MOD(ROW(A3757)-2, 参照用!$J$12) + 1,参照用!$N$1:$P$50,3,0)
)</f>
        <v/>
      </c>
      <c r="G3757" t="str">
        <f xml:space="preserve">
IF(A3757="","",
IFERROR(
INDEX(中間シート!$B:$CB,
MATCH(A3757&amp;B3757,中間シート!$A$1:$A$149,0),
MATCH(F3757,中間シート!$B$2:$CB$2,0)
),
"")
)</f>
        <v/>
      </c>
      <c r="H3757" t="str">
        <f t="shared" si="174"/>
        <v/>
      </c>
      <c r="I3757" t="str">
        <f t="shared" si="175"/>
        <v/>
      </c>
      <c r="J3757" t="str">
        <f xml:space="preserve">
_xlfn.SWITCH(E3757,
"良好サイン",H3757*VLOOKUP(F3757,参照用!$P$2:$Q$55,2,0),
"注意サイン",H3757*VLOOKUP(F3757,参照用!$P$2:$Q$55,2,0),
""
)</f>
        <v/>
      </c>
      <c r="K3757" s="20" t="str">
        <f t="shared" si="176"/>
        <v/>
      </c>
    </row>
    <row r="3758" spans="1:11" x14ac:dyDescent="0.2">
      <c r="A3758" s="8" t="str">
        <f>IF(INDEX(中間シート!B$1:B$149,QUOTIENT(ROW(A3758)-2, 参照用!$J$12) + 3,1)&gt;0,
INDEX(中間シート!B$1:B$149,QUOTIENT(ROW(A3758)-2, 参照用!$J$12) + 3,1),
"")</f>
        <v/>
      </c>
      <c r="B3758" s="8" t="str">
        <f>IF(INDEX(中間シート!D$1:D$149,QUOTIENT(ROW(B3758)-2, 参照用!$J$12) + 3,1)&gt;0,
INDEX(中間シート!D$1:D$149,QUOTIENT(ROW(B3758)-2, 参照用!$J$12) + 3,1),
"")</f>
        <v/>
      </c>
      <c r="C3758" s="8" t="str">
        <f>INDEX(中間シート!$A$1:$AZ$149,MATCH(A3758&amp;B3758,中間シート!$A$1:$A$149,0),MATCH(C$1,中間シート!$A$2:$AZ$2,0))</f>
        <v/>
      </c>
      <c r="D3758" s="8" t="str">
        <f>INDEX(中間シート!$A$1:$AZ$149,MATCH($A3758&amp;$B3758,中間シート!$A$1:$A$149,0),MATCH(D$1,中間シート!$A$2:$AZ$2,0))</f>
        <v/>
      </c>
      <c r="E3758" t="str">
        <f>IF(
A3758="","",
VLOOKUP(MOD(ROW(A3758)-2, 参照用!$J$12) + 1,参照用!$N$1:$P$50,2,0)
)</f>
        <v/>
      </c>
      <c r="F3758" t="str">
        <f xml:space="preserve">
IF(A3758="","",
VLOOKUP(MOD(ROW(A3758)-2, 参照用!$J$12) + 1,参照用!$N$1:$P$50,3,0)
)</f>
        <v/>
      </c>
      <c r="G3758" t="str">
        <f xml:space="preserve">
IF(A3758="","",
IFERROR(
INDEX(中間シート!$B:$CB,
MATCH(A3758&amp;B3758,中間シート!$A$1:$A$149,0),
MATCH(F3758,中間シート!$B$2:$CB$2,0)
),
"")
)</f>
        <v/>
      </c>
      <c r="H3758" t="str">
        <f t="shared" si="174"/>
        <v/>
      </c>
      <c r="I3758" t="str">
        <f t="shared" si="175"/>
        <v/>
      </c>
      <c r="J3758" t="str">
        <f xml:space="preserve">
_xlfn.SWITCH(E3758,
"良好サイン",H3758*VLOOKUP(F3758,参照用!$P$2:$Q$55,2,0),
"注意サイン",H3758*VLOOKUP(F3758,参照用!$P$2:$Q$55,2,0),
""
)</f>
        <v/>
      </c>
      <c r="K3758" s="20" t="str">
        <f t="shared" si="176"/>
        <v/>
      </c>
    </row>
    <row r="3759" spans="1:11" x14ac:dyDescent="0.2">
      <c r="A3759" s="8" t="str">
        <f>IF(INDEX(中間シート!B$1:B$149,QUOTIENT(ROW(A3759)-2, 参照用!$J$12) + 3,1)&gt;0,
INDEX(中間シート!B$1:B$149,QUOTIENT(ROW(A3759)-2, 参照用!$J$12) + 3,1),
"")</f>
        <v/>
      </c>
      <c r="B3759" s="8" t="str">
        <f>IF(INDEX(中間シート!D$1:D$149,QUOTIENT(ROW(B3759)-2, 参照用!$J$12) + 3,1)&gt;0,
INDEX(中間シート!D$1:D$149,QUOTIENT(ROW(B3759)-2, 参照用!$J$12) + 3,1),
"")</f>
        <v/>
      </c>
      <c r="C3759" s="8" t="str">
        <f>INDEX(中間シート!$A$1:$AZ$149,MATCH(A3759&amp;B3759,中間シート!$A$1:$A$149,0),MATCH(C$1,中間シート!$A$2:$AZ$2,0))</f>
        <v/>
      </c>
      <c r="D3759" s="8" t="str">
        <f>INDEX(中間シート!$A$1:$AZ$149,MATCH($A3759&amp;$B3759,中間シート!$A$1:$A$149,0),MATCH(D$1,中間シート!$A$2:$AZ$2,0))</f>
        <v/>
      </c>
      <c r="E3759" t="str">
        <f>IF(
A3759="","",
VLOOKUP(MOD(ROW(A3759)-2, 参照用!$J$12) + 1,参照用!$N$1:$P$50,2,0)
)</f>
        <v/>
      </c>
      <c r="F3759" t="str">
        <f xml:space="preserve">
IF(A3759="","",
VLOOKUP(MOD(ROW(A3759)-2, 参照用!$J$12) + 1,参照用!$N$1:$P$50,3,0)
)</f>
        <v/>
      </c>
      <c r="G3759" t="str">
        <f xml:space="preserve">
IF(A3759="","",
IFERROR(
INDEX(中間シート!$B:$CB,
MATCH(A3759&amp;B3759,中間シート!$A$1:$A$149,0),
MATCH(F3759,中間シート!$B$2:$CB$2,0)
),
"")
)</f>
        <v/>
      </c>
      <c r="H3759" t="str">
        <f t="shared" si="174"/>
        <v/>
      </c>
      <c r="I3759" t="str">
        <f t="shared" si="175"/>
        <v/>
      </c>
      <c r="J3759" t="str">
        <f xml:space="preserve">
_xlfn.SWITCH(E3759,
"良好サイン",H3759*VLOOKUP(F3759,参照用!$P$2:$Q$55,2,0),
"注意サイン",H3759*VLOOKUP(F3759,参照用!$P$2:$Q$55,2,0),
""
)</f>
        <v/>
      </c>
      <c r="K3759" s="20" t="str">
        <f t="shared" si="176"/>
        <v/>
      </c>
    </row>
    <row r="3760" spans="1:11" x14ac:dyDescent="0.2">
      <c r="A3760" s="8" t="str">
        <f>IF(INDEX(中間シート!B$1:B$149,QUOTIENT(ROW(A3760)-2, 参照用!$J$12) + 3,1)&gt;0,
INDEX(中間シート!B$1:B$149,QUOTIENT(ROW(A3760)-2, 参照用!$J$12) + 3,1),
"")</f>
        <v/>
      </c>
      <c r="B3760" s="8" t="str">
        <f>IF(INDEX(中間シート!D$1:D$149,QUOTIENT(ROW(B3760)-2, 参照用!$J$12) + 3,1)&gt;0,
INDEX(中間シート!D$1:D$149,QUOTIENT(ROW(B3760)-2, 参照用!$J$12) + 3,1),
"")</f>
        <v/>
      </c>
      <c r="C3760" s="8" t="str">
        <f>INDEX(中間シート!$A$1:$AZ$149,MATCH(A3760&amp;B3760,中間シート!$A$1:$A$149,0),MATCH(C$1,中間シート!$A$2:$AZ$2,0))</f>
        <v/>
      </c>
      <c r="D3760" s="8" t="str">
        <f>INDEX(中間シート!$A$1:$AZ$149,MATCH($A3760&amp;$B3760,中間シート!$A$1:$A$149,0),MATCH(D$1,中間シート!$A$2:$AZ$2,0))</f>
        <v/>
      </c>
      <c r="E3760" t="str">
        <f>IF(
A3760="","",
VLOOKUP(MOD(ROW(A3760)-2, 参照用!$J$12) + 1,参照用!$N$1:$P$50,2,0)
)</f>
        <v/>
      </c>
      <c r="F3760" t="str">
        <f xml:space="preserve">
IF(A3760="","",
VLOOKUP(MOD(ROW(A3760)-2, 参照用!$J$12) + 1,参照用!$N$1:$P$50,3,0)
)</f>
        <v/>
      </c>
      <c r="G3760" t="str">
        <f xml:space="preserve">
IF(A3760="","",
IFERROR(
INDEX(中間シート!$B:$CB,
MATCH(A3760&amp;B3760,中間シート!$A$1:$A$149,0),
MATCH(F3760,中間シート!$B$2:$CB$2,0)
),
"")
)</f>
        <v/>
      </c>
      <c r="H3760" t="str">
        <f t="shared" si="174"/>
        <v/>
      </c>
      <c r="I3760" t="str">
        <f t="shared" si="175"/>
        <v/>
      </c>
      <c r="J3760" t="str">
        <f xml:space="preserve">
_xlfn.SWITCH(E3760,
"良好サイン",H3760*VLOOKUP(F3760,参照用!$P$2:$Q$55,2,0),
"注意サイン",H3760*VLOOKUP(F3760,参照用!$P$2:$Q$55,2,0),
""
)</f>
        <v/>
      </c>
      <c r="K3760" s="20" t="str">
        <f t="shared" si="176"/>
        <v/>
      </c>
    </row>
    <row r="3761" spans="1:11" x14ac:dyDescent="0.2">
      <c r="A3761" s="8" t="str">
        <f>IF(INDEX(中間シート!B$1:B$149,QUOTIENT(ROW(A3761)-2, 参照用!$J$12) + 3,1)&gt;0,
INDEX(中間シート!B$1:B$149,QUOTIENT(ROW(A3761)-2, 参照用!$J$12) + 3,1),
"")</f>
        <v/>
      </c>
      <c r="B3761" s="8" t="str">
        <f>IF(INDEX(中間シート!D$1:D$149,QUOTIENT(ROW(B3761)-2, 参照用!$J$12) + 3,1)&gt;0,
INDEX(中間シート!D$1:D$149,QUOTIENT(ROW(B3761)-2, 参照用!$J$12) + 3,1),
"")</f>
        <v/>
      </c>
      <c r="C3761" s="8" t="str">
        <f>INDEX(中間シート!$A$1:$AZ$149,MATCH(A3761&amp;B3761,中間シート!$A$1:$A$149,0),MATCH(C$1,中間シート!$A$2:$AZ$2,0))</f>
        <v/>
      </c>
      <c r="D3761" s="8" t="str">
        <f>INDEX(中間シート!$A$1:$AZ$149,MATCH($A3761&amp;$B3761,中間シート!$A$1:$A$149,0),MATCH(D$1,中間シート!$A$2:$AZ$2,0))</f>
        <v/>
      </c>
      <c r="E3761" t="str">
        <f>IF(
A3761="","",
VLOOKUP(MOD(ROW(A3761)-2, 参照用!$J$12) + 1,参照用!$N$1:$P$50,2,0)
)</f>
        <v/>
      </c>
      <c r="F3761" t="str">
        <f xml:space="preserve">
IF(A3761="","",
VLOOKUP(MOD(ROW(A3761)-2, 参照用!$J$12) + 1,参照用!$N$1:$P$50,3,0)
)</f>
        <v/>
      </c>
      <c r="G3761" t="str">
        <f xml:space="preserve">
IF(A3761="","",
IFERROR(
INDEX(中間シート!$B:$CB,
MATCH(A3761&amp;B3761,中間シート!$A$1:$A$149,0),
MATCH(F3761,中間シート!$B$2:$CB$2,0)
),
"")
)</f>
        <v/>
      </c>
      <c r="H3761" t="str">
        <f t="shared" si="174"/>
        <v/>
      </c>
      <c r="I3761" t="str">
        <f t="shared" si="175"/>
        <v/>
      </c>
      <c r="J3761" t="str">
        <f xml:space="preserve">
_xlfn.SWITCH(E3761,
"良好サイン",H3761*VLOOKUP(F3761,参照用!$P$2:$Q$55,2,0),
"注意サイン",H3761*VLOOKUP(F3761,参照用!$P$2:$Q$55,2,0),
""
)</f>
        <v/>
      </c>
      <c r="K3761" s="20" t="str">
        <f t="shared" si="176"/>
        <v/>
      </c>
    </row>
    <row r="3762" spans="1:11" x14ac:dyDescent="0.2">
      <c r="A3762" s="8" t="str">
        <f>IF(INDEX(中間シート!B$1:B$149,QUOTIENT(ROW(A3762)-2, 参照用!$J$12) + 3,1)&gt;0,
INDEX(中間シート!B$1:B$149,QUOTIENT(ROW(A3762)-2, 参照用!$J$12) + 3,1),
"")</f>
        <v/>
      </c>
      <c r="B3762" s="8" t="str">
        <f>IF(INDEX(中間シート!D$1:D$149,QUOTIENT(ROW(B3762)-2, 参照用!$J$12) + 3,1)&gt;0,
INDEX(中間シート!D$1:D$149,QUOTIENT(ROW(B3762)-2, 参照用!$J$12) + 3,1),
"")</f>
        <v/>
      </c>
      <c r="C3762" s="8" t="str">
        <f>INDEX(中間シート!$A$1:$AZ$149,MATCH(A3762&amp;B3762,中間シート!$A$1:$A$149,0),MATCH(C$1,中間シート!$A$2:$AZ$2,0))</f>
        <v/>
      </c>
      <c r="D3762" s="8" t="str">
        <f>INDEX(中間シート!$A$1:$AZ$149,MATCH($A3762&amp;$B3762,中間シート!$A$1:$A$149,0),MATCH(D$1,中間シート!$A$2:$AZ$2,0))</f>
        <v/>
      </c>
      <c r="E3762" t="str">
        <f>IF(
A3762="","",
VLOOKUP(MOD(ROW(A3762)-2, 参照用!$J$12) + 1,参照用!$N$1:$P$50,2,0)
)</f>
        <v/>
      </c>
      <c r="F3762" t="str">
        <f xml:space="preserve">
IF(A3762="","",
VLOOKUP(MOD(ROW(A3762)-2, 参照用!$J$12) + 1,参照用!$N$1:$P$50,3,0)
)</f>
        <v/>
      </c>
      <c r="G3762" t="str">
        <f xml:space="preserve">
IF(A3762="","",
IFERROR(
INDEX(中間シート!$B:$CB,
MATCH(A3762&amp;B3762,中間シート!$A$1:$A$149,0),
MATCH(F3762,中間シート!$B$2:$CB$2,0)
),
"")
)</f>
        <v/>
      </c>
      <c r="H3762" t="str">
        <f t="shared" si="174"/>
        <v/>
      </c>
      <c r="I3762" t="str">
        <f t="shared" si="175"/>
        <v/>
      </c>
      <c r="J3762" t="str">
        <f xml:space="preserve">
_xlfn.SWITCH(E3762,
"良好サイン",H3762*VLOOKUP(F3762,参照用!$P$2:$Q$55,2,0),
"注意サイン",H3762*VLOOKUP(F3762,参照用!$P$2:$Q$55,2,0),
""
)</f>
        <v/>
      </c>
      <c r="K3762" s="20" t="str">
        <f t="shared" si="176"/>
        <v/>
      </c>
    </row>
    <row r="3763" spans="1:11" x14ac:dyDescent="0.2">
      <c r="A3763" s="8" t="str">
        <f>IF(INDEX(中間シート!B$1:B$149,QUOTIENT(ROW(A3763)-2, 参照用!$J$12) + 3,1)&gt;0,
INDEX(中間シート!B$1:B$149,QUOTIENT(ROW(A3763)-2, 参照用!$J$12) + 3,1),
"")</f>
        <v/>
      </c>
      <c r="B3763" s="8" t="str">
        <f>IF(INDEX(中間シート!D$1:D$149,QUOTIENT(ROW(B3763)-2, 参照用!$J$12) + 3,1)&gt;0,
INDEX(中間シート!D$1:D$149,QUOTIENT(ROW(B3763)-2, 参照用!$J$12) + 3,1),
"")</f>
        <v/>
      </c>
      <c r="C3763" s="8" t="str">
        <f>INDEX(中間シート!$A$1:$AZ$149,MATCH(A3763&amp;B3763,中間シート!$A$1:$A$149,0),MATCH(C$1,中間シート!$A$2:$AZ$2,0))</f>
        <v/>
      </c>
      <c r="D3763" s="8" t="str">
        <f>INDEX(中間シート!$A$1:$AZ$149,MATCH($A3763&amp;$B3763,中間シート!$A$1:$A$149,0),MATCH(D$1,中間シート!$A$2:$AZ$2,0))</f>
        <v/>
      </c>
      <c r="E3763" t="str">
        <f>IF(
A3763="","",
VLOOKUP(MOD(ROW(A3763)-2, 参照用!$J$12) + 1,参照用!$N$1:$P$50,2,0)
)</f>
        <v/>
      </c>
      <c r="F3763" t="str">
        <f xml:space="preserve">
IF(A3763="","",
VLOOKUP(MOD(ROW(A3763)-2, 参照用!$J$12) + 1,参照用!$N$1:$P$50,3,0)
)</f>
        <v/>
      </c>
      <c r="G3763" t="str">
        <f xml:space="preserve">
IF(A3763="","",
IFERROR(
INDEX(中間シート!$B:$CB,
MATCH(A3763&amp;B3763,中間シート!$A$1:$A$149,0),
MATCH(F3763,中間シート!$B$2:$CB$2,0)
),
"")
)</f>
        <v/>
      </c>
      <c r="H3763" t="str">
        <f t="shared" si="174"/>
        <v/>
      </c>
      <c r="I3763" t="str">
        <f t="shared" si="175"/>
        <v/>
      </c>
      <c r="J3763" t="str">
        <f xml:space="preserve">
_xlfn.SWITCH(E3763,
"良好サイン",H3763*VLOOKUP(F3763,参照用!$P$2:$Q$55,2,0),
"注意サイン",H3763*VLOOKUP(F3763,参照用!$P$2:$Q$55,2,0),
""
)</f>
        <v/>
      </c>
      <c r="K3763" s="20" t="str">
        <f t="shared" si="176"/>
        <v/>
      </c>
    </row>
    <row r="3764" spans="1:11" x14ac:dyDescent="0.2">
      <c r="A3764" s="8" t="str">
        <f>IF(INDEX(中間シート!B$1:B$149,QUOTIENT(ROW(A3764)-2, 参照用!$J$12) + 3,1)&gt;0,
INDEX(中間シート!B$1:B$149,QUOTIENT(ROW(A3764)-2, 参照用!$J$12) + 3,1),
"")</f>
        <v/>
      </c>
      <c r="B3764" s="8" t="str">
        <f>IF(INDEX(中間シート!D$1:D$149,QUOTIENT(ROW(B3764)-2, 参照用!$J$12) + 3,1)&gt;0,
INDEX(中間シート!D$1:D$149,QUOTIENT(ROW(B3764)-2, 参照用!$J$12) + 3,1),
"")</f>
        <v/>
      </c>
      <c r="C3764" s="8" t="str">
        <f>INDEX(中間シート!$A$1:$AZ$149,MATCH(A3764&amp;B3764,中間シート!$A$1:$A$149,0),MATCH(C$1,中間シート!$A$2:$AZ$2,0))</f>
        <v/>
      </c>
      <c r="D3764" s="8" t="str">
        <f>INDEX(中間シート!$A$1:$AZ$149,MATCH($A3764&amp;$B3764,中間シート!$A$1:$A$149,0),MATCH(D$1,中間シート!$A$2:$AZ$2,0))</f>
        <v/>
      </c>
      <c r="E3764" t="str">
        <f>IF(
A3764="","",
VLOOKUP(MOD(ROW(A3764)-2, 参照用!$J$12) + 1,参照用!$N$1:$P$50,2,0)
)</f>
        <v/>
      </c>
      <c r="F3764" t="str">
        <f xml:space="preserve">
IF(A3764="","",
VLOOKUP(MOD(ROW(A3764)-2, 参照用!$J$12) + 1,参照用!$N$1:$P$50,3,0)
)</f>
        <v/>
      </c>
      <c r="G3764" t="str">
        <f xml:space="preserve">
IF(A3764="","",
IFERROR(
INDEX(中間シート!$B:$CB,
MATCH(A3764&amp;B3764,中間シート!$A$1:$A$149,0),
MATCH(F3764,中間シート!$B$2:$CB$2,0)
),
"")
)</f>
        <v/>
      </c>
      <c r="H3764" t="str">
        <f t="shared" si="174"/>
        <v/>
      </c>
      <c r="I3764" t="str">
        <f t="shared" si="175"/>
        <v/>
      </c>
      <c r="J3764" t="str">
        <f xml:space="preserve">
_xlfn.SWITCH(E3764,
"良好サイン",H3764*VLOOKUP(F3764,参照用!$P$2:$Q$55,2,0),
"注意サイン",H3764*VLOOKUP(F3764,参照用!$P$2:$Q$55,2,0),
""
)</f>
        <v/>
      </c>
      <c r="K3764" s="20" t="str">
        <f t="shared" si="176"/>
        <v/>
      </c>
    </row>
    <row r="3765" spans="1:11" x14ac:dyDescent="0.2">
      <c r="A3765" s="8" t="str">
        <f>IF(INDEX(中間シート!B$1:B$149,QUOTIENT(ROW(A3765)-2, 参照用!$J$12) + 3,1)&gt;0,
INDEX(中間シート!B$1:B$149,QUOTIENT(ROW(A3765)-2, 参照用!$J$12) + 3,1),
"")</f>
        <v/>
      </c>
      <c r="B3765" s="8" t="str">
        <f>IF(INDEX(中間シート!D$1:D$149,QUOTIENT(ROW(B3765)-2, 参照用!$J$12) + 3,1)&gt;0,
INDEX(中間シート!D$1:D$149,QUOTIENT(ROW(B3765)-2, 参照用!$J$12) + 3,1),
"")</f>
        <v/>
      </c>
      <c r="C3765" s="8" t="str">
        <f>INDEX(中間シート!$A$1:$AZ$149,MATCH(A3765&amp;B3765,中間シート!$A$1:$A$149,0),MATCH(C$1,中間シート!$A$2:$AZ$2,0))</f>
        <v/>
      </c>
      <c r="D3765" s="8" t="str">
        <f>INDEX(中間シート!$A$1:$AZ$149,MATCH($A3765&amp;$B3765,中間シート!$A$1:$A$149,0),MATCH(D$1,中間シート!$A$2:$AZ$2,0))</f>
        <v/>
      </c>
      <c r="E3765" t="str">
        <f>IF(
A3765="","",
VLOOKUP(MOD(ROW(A3765)-2, 参照用!$J$12) + 1,参照用!$N$1:$P$50,2,0)
)</f>
        <v/>
      </c>
      <c r="F3765" t="str">
        <f xml:space="preserve">
IF(A3765="","",
VLOOKUP(MOD(ROW(A3765)-2, 参照用!$J$12) + 1,参照用!$N$1:$P$50,3,0)
)</f>
        <v/>
      </c>
      <c r="G3765" t="str">
        <f xml:space="preserve">
IF(A3765="","",
IFERROR(
INDEX(中間シート!$B:$CB,
MATCH(A3765&amp;B3765,中間シート!$A$1:$A$149,0),
MATCH(F3765,中間シート!$B$2:$CB$2,0)
),
"")
)</f>
        <v/>
      </c>
      <c r="H3765" t="str">
        <f t="shared" si="174"/>
        <v/>
      </c>
      <c r="I3765" t="str">
        <f t="shared" si="175"/>
        <v/>
      </c>
      <c r="J3765" t="str">
        <f xml:space="preserve">
_xlfn.SWITCH(E3765,
"良好サイン",H3765*VLOOKUP(F3765,参照用!$P$2:$Q$55,2,0),
"注意サイン",H3765*VLOOKUP(F3765,参照用!$P$2:$Q$55,2,0),
""
)</f>
        <v/>
      </c>
      <c r="K3765" s="20" t="str">
        <f t="shared" si="176"/>
        <v/>
      </c>
    </row>
    <row r="3766" spans="1:11" x14ac:dyDescent="0.2">
      <c r="A3766" s="8" t="str">
        <f>IF(INDEX(中間シート!B$1:B$149,QUOTIENT(ROW(A3766)-2, 参照用!$J$12) + 3,1)&gt;0,
INDEX(中間シート!B$1:B$149,QUOTIENT(ROW(A3766)-2, 参照用!$J$12) + 3,1),
"")</f>
        <v/>
      </c>
      <c r="B3766" s="8" t="str">
        <f>IF(INDEX(中間シート!D$1:D$149,QUOTIENT(ROW(B3766)-2, 参照用!$J$12) + 3,1)&gt;0,
INDEX(中間シート!D$1:D$149,QUOTIENT(ROW(B3766)-2, 参照用!$J$12) + 3,1),
"")</f>
        <v/>
      </c>
      <c r="C3766" s="8" t="str">
        <f>INDEX(中間シート!$A$1:$AZ$149,MATCH(A3766&amp;B3766,中間シート!$A$1:$A$149,0),MATCH(C$1,中間シート!$A$2:$AZ$2,0))</f>
        <v/>
      </c>
      <c r="D3766" s="8" t="str">
        <f>INDEX(中間シート!$A$1:$AZ$149,MATCH($A3766&amp;$B3766,中間シート!$A$1:$A$149,0),MATCH(D$1,中間シート!$A$2:$AZ$2,0))</f>
        <v/>
      </c>
      <c r="E3766" t="str">
        <f>IF(
A3766="","",
VLOOKUP(MOD(ROW(A3766)-2, 参照用!$J$12) + 1,参照用!$N$1:$P$50,2,0)
)</f>
        <v/>
      </c>
      <c r="F3766" t="str">
        <f xml:space="preserve">
IF(A3766="","",
VLOOKUP(MOD(ROW(A3766)-2, 参照用!$J$12) + 1,参照用!$N$1:$P$50,3,0)
)</f>
        <v/>
      </c>
      <c r="G3766" t="str">
        <f xml:space="preserve">
IF(A3766="","",
IFERROR(
INDEX(中間シート!$B:$CB,
MATCH(A3766&amp;B3766,中間シート!$A$1:$A$149,0),
MATCH(F3766,中間シート!$B$2:$CB$2,0)
),
"")
)</f>
        <v/>
      </c>
      <c r="H3766" t="str">
        <f t="shared" si="174"/>
        <v/>
      </c>
      <c r="I3766" t="str">
        <f t="shared" si="175"/>
        <v/>
      </c>
      <c r="J3766" t="str">
        <f xml:space="preserve">
_xlfn.SWITCH(E3766,
"良好サイン",H3766*VLOOKUP(F3766,参照用!$P$2:$Q$55,2,0),
"注意サイン",H3766*VLOOKUP(F3766,参照用!$P$2:$Q$55,2,0),
""
)</f>
        <v/>
      </c>
      <c r="K3766" s="20" t="str">
        <f t="shared" si="176"/>
        <v/>
      </c>
    </row>
    <row r="3767" spans="1:11" x14ac:dyDescent="0.2">
      <c r="A3767" s="8" t="str">
        <f>IF(INDEX(中間シート!B$1:B$149,QUOTIENT(ROW(A3767)-2, 参照用!$J$12) + 3,1)&gt;0,
INDEX(中間シート!B$1:B$149,QUOTIENT(ROW(A3767)-2, 参照用!$J$12) + 3,1),
"")</f>
        <v/>
      </c>
      <c r="B3767" s="8" t="str">
        <f>IF(INDEX(中間シート!D$1:D$149,QUOTIENT(ROW(B3767)-2, 参照用!$J$12) + 3,1)&gt;0,
INDEX(中間シート!D$1:D$149,QUOTIENT(ROW(B3767)-2, 参照用!$J$12) + 3,1),
"")</f>
        <v/>
      </c>
      <c r="C3767" s="8" t="str">
        <f>INDEX(中間シート!$A$1:$AZ$149,MATCH(A3767&amp;B3767,中間シート!$A$1:$A$149,0),MATCH(C$1,中間シート!$A$2:$AZ$2,0))</f>
        <v/>
      </c>
      <c r="D3767" s="8" t="str">
        <f>INDEX(中間シート!$A$1:$AZ$149,MATCH($A3767&amp;$B3767,中間シート!$A$1:$A$149,0),MATCH(D$1,中間シート!$A$2:$AZ$2,0))</f>
        <v/>
      </c>
      <c r="E3767" t="str">
        <f>IF(
A3767="","",
VLOOKUP(MOD(ROW(A3767)-2, 参照用!$J$12) + 1,参照用!$N$1:$P$50,2,0)
)</f>
        <v/>
      </c>
      <c r="F3767" t="str">
        <f xml:space="preserve">
IF(A3767="","",
VLOOKUP(MOD(ROW(A3767)-2, 参照用!$J$12) + 1,参照用!$N$1:$P$50,3,0)
)</f>
        <v/>
      </c>
      <c r="G3767" t="str">
        <f xml:space="preserve">
IF(A3767="","",
IFERROR(
INDEX(中間シート!$B:$CB,
MATCH(A3767&amp;B3767,中間シート!$A$1:$A$149,0),
MATCH(F3767,中間シート!$B$2:$CB$2,0)
),
"")
)</f>
        <v/>
      </c>
      <c r="H3767" t="str">
        <f t="shared" si="174"/>
        <v/>
      </c>
      <c r="I3767" t="str">
        <f t="shared" si="175"/>
        <v/>
      </c>
      <c r="J3767" t="str">
        <f xml:space="preserve">
_xlfn.SWITCH(E3767,
"良好サイン",H3767*VLOOKUP(F3767,参照用!$P$2:$Q$55,2,0),
"注意サイン",H3767*VLOOKUP(F3767,参照用!$P$2:$Q$55,2,0),
""
)</f>
        <v/>
      </c>
      <c r="K3767" s="20" t="str">
        <f t="shared" si="176"/>
        <v/>
      </c>
    </row>
    <row r="3768" spans="1:11" x14ac:dyDescent="0.2">
      <c r="A3768" s="8" t="str">
        <f>IF(INDEX(中間シート!B$1:B$149,QUOTIENT(ROW(A3768)-2, 参照用!$J$12) + 3,1)&gt;0,
INDEX(中間シート!B$1:B$149,QUOTIENT(ROW(A3768)-2, 参照用!$J$12) + 3,1),
"")</f>
        <v/>
      </c>
      <c r="B3768" s="8" t="str">
        <f>IF(INDEX(中間シート!D$1:D$149,QUOTIENT(ROW(B3768)-2, 参照用!$J$12) + 3,1)&gt;0,
INDEX(中間シート!D$1:D$149,QUOTIENT(ROW(B3768)-2, 参照用!$J$12) + 3,1),
"")</f>
        <v/>
      </c>
      <c r="C3768" s="8" t="str">
        <f>INDEX(中間シート!$A$1:$AZ$149,MATCH(A3768&amp;B3768,中間シート!$A$1:$A$149,0),MATCH(C$1,中間シート!$A$2:$AZ$2,0))</f>
        <v/>
      </c>
      <c r="D3768" s="8" t="str">
        <f>INDEX(中間シート!$A$1:$AZ$149,MATCH($A3768&amp;$B3768,中間シート!$A$1:$A$149,0),MATCH(D$1,中間シート!$A$2:$AZ$2,0))</f>
        <v/>
      </c>
      <c r="E3768" t="str">
        <f>IF(
A3768="","",
VLOOKUP(MOD(ROW(A3768)-2, 参照用!$J$12) + 1,参照用!$N$1:$P$50,2,0)
)</f>
        <v/>
      </c>
      <c r="F3768" t="str">
        <f xml:space="preserve">
IF(A3768="","",
VLOOKUP(MOD(ROW(A3768)-2, 参照用!$J$12) + 1,参照用!$N$1:$P$50,3,0)
)</f>
        <v/>
      </c>
      <c r="G3768" t="str">
        <f xml:space="preserve">
IF(A3768="","",
IFERROR(
INDEX(中間シート!$B:$CB,
MATCH(A3768&amp;B3768,中間シート!$A$1:$A$149,0),
MATCH(F3768,中間シート!$B$2:$CB$2,0)
),
"")
)</f>
        <v/>
      </c>
      <c r="H3768" t="str">
        <f t="shared" si="174"/>
        <v/>
      </c>
      <c r="I3768" t="str">
        <f t="shared" si="175"/>
        <v/>
      </c>
      <c r="J3768" t="str">
        <f xml:space="preserve">
_xlfn.SWITCH(E3768,
"良好サイン",H3768*VLOOKUP(F3768,参照用!$P$2:$Q$55,2,0),
"注意サイン",H3768*VLOOKUP(F3768,参照用!$P$2:$Q$55,2,0),
""
)</f>
        <v/>
      </c>
      <c r="K3768" s="20" t="str">
        <f t="shared" si="176"/>
        <v/>
      </c>
    </row>
    <row r="3769" spans="1:11" x14ac:dyDescent="0.2">
      <c r="A3769" s="8" t="str">
        <f>IF(INDEX(中間シート!B$1:B$149,QUOTIENT(ROW(A3769)-2, 参照用!$J$12) + 3,1)&gt;0,
INDEX(中間シート!B$1:B$149,QUOTIENT(ROW(A3769)-2, 参照用!$J$12) + 3,1),
"")</f>
        <v/>
      </c>
      <c r="B3769" s="8" t="str">
        <f>IF(INDEX(中間シート!D$1:D$149,QUOTIENT(ROW(B3769)-2, 参照用!$J$12) + 3,1)&gt;0,
INDEX(中間シート!D$1:D$149,QUOTIENT(ROW(B3769)-2, 参照用!$J$12) + 3,1),
"")</f>
        <v/>
      </c>
      <c r="C3769" s="8" t="str">
        <f>INDEX(中間シート!$A$1:$AZ$149,MATCH(A3769&amp;B3769,中間シート!$A$1:$A$149,0),MATCH(C$1,中間シート!$A$2:$AZ$2,0))</f>
        <v/>
      </c>
      <c r="D3769" s="8" t="str">
        <f>INDEX(中間シート!$A$1:$AZ$149,MATCH($A3769&amp;$B3769,中間シート!$A$1:$A$149,0),MATCH(D$1,中間シート!$A$2:$AZ$2,0))</f>
        <v/>
      </c>
      <c r="E3769" t="str">
        <f>IF(
A3769="","",
VLOOKUP(MOD(ROW(A3769)-2, 参照用!$J$12) + 1,参照用!$N$1:$P$50,2,0)
)</f>
        <v/>
      </c>
      <c r="F3769" t="str">
        <f xml:space="preserve">
IF(A3769="","",
VLOOKUP(MOD(ROW(A3769)-2, 参照用!$J$12) + 1,参照用!$N$1:$P$50,3,0)
)</f>
        <v/>
      </c>
      <c r="G3769" t="str">
        <f xml:space="preserve">
IF(A3769="","",
IFERROR(
INDEX(中間シート!$B:$CB,
MATCH(A3769&amp;B3769,中間シート!$A$1:$A$149,0),
MATCH(F3769,中間シート!$B$2:$CB$2,0)
),
"")
)</f>
        <v/>
      </c>
      <c r="H3769" t="str">
        <f t="shared" si="174"/>
        <v/>
      </c>
      <c r="I3769" t="str">
        <f t="shared" si="175"/>
        <v/>
      </c>
      <c r="J3769" t="str">
        <f xml:space="preserve">
_xlfn.SWITCH(E3769,
"良好サイン",H3769*VLOOKUP(F3769,参照用!$P$2:$Q$55,2,0),
"注意サイン",H3769*VLOOKUP(F3769,参照用!$P$2:$Q$55,2,0),
""
)</f>
        <v/>
      </c>
      <c r="K3769" s="20" t="str">
        <f t="shared" si="176"/>
        <v/>
      </c>
    </row>
    <row r="3770" spans="1:11" x14ac:dyDescent="0.2">
      <c r="A3770" s="8" t="str">
        <f>IF(INDEX(中間シート!B$1:B$149,QUOTIENT(ROW(A3770)-2, 参照用!$J$12) + 3,1)&gt;0,
INDEX(中間シート!B$1:B$149,QUOTIENT(ROW(A3770)-2, 参照用!$J$12) + 3,1),
"")</f>
        <v/>
      </c>
      <c r="B3770" s="8" t="str">
        <f>IF(INDEX(中間シート!D$1:D$149,QUOTIENT(ROW(B3770)-2, 参照用!$J$12) + 3,1)&gt;0,
INDEX(中間シート!D$1:D$149,QUOTIENT(ROW(B3770)-2, 参照用!$J$12) + 3,1),
"")</f>
        <v/>
      </c>
      <c r="C3770" s="8" t="str">
        <f>INDEX(中間シート!$A$1:$AZ$149,MATCH(A3770&amp;B3770,中間シート!$A$1:$A$149,0),MATCH(C$1,中間シート!$A$2:$AZ$2,0))</f>
        <v/>
      </c>
      <c r="D3770" s="8" t="str">
        <f>INDEX(中間シート!$A$1:$AZ$149,MATCH($A3770&amp;$B3770,中間シート!$A$1:$A$149,0),MATCH(D$1,中間シート!$A$2:$AZ$2,0))</f>
        <v/>
      </c>
      <c r="E3770" t="str">
        <f>IF(
A3770="","",
VLOOKUP(MOD(ROW(A3770)-2, 参照用!$J$12) + 1,参照用!$N$1:$P$50,2,0)
)</f>
        <v/>
      </c>
      <c r="F3770" t="str">
        <f xml:space="preserve">
IF(A3770="","",
VLOOKUP(MOD(ROW(A3770)-2, 参照用!$J$12) + 1,参照用!$N$1:$P$50,3,0)
)</f>
        <v/>
      </c>
      <c r="G3770" t="str">
        <f xml:space="preserve">
IF(A3770="","",
IFERROR(
INDEX(中間シート!$B:$CB,
MATCH(A3770&amp;B3770,中間シート!$A$1:$A$149,0),
MATCH(F3770,中間シート!$B$2:$CB$2,0)
),
"")
)</f>
        <v/>
      </c>
      <c r="H3770" t="str">
        <f t="shared" si="174"/>
        <v/>
      </c>
      <c r="I3770" t="str">
        <f t="shared" si="175"/>
        <v/>
      </c>
      <c r="J3770" t="str">
        <f xml:space="preserve">
_xlfn.SWITCH(E3770,
"良好サイン",H3770*VLOOKUP(F3770,参照用!$P$2:$Q$55,2,0),
"注意サイン",H3770*VLOOKUP(F3770,参照用!$P$2:$Q$55,2,0),
""
)</f>
        <v/>
      </c>
      <c r="K3770" s="20" t="str">
        <f t="shared" si="176"/>
        <v/>
      </c>
    </row>
    <row r="3771" spans="1:11" x14ac:dyDescent="0.2">
      <c r="A3771" s="8" t="str">
        <f>IF(INDEX(中間シート!B$1:B$149,QUOTIENT(ROW(A3771)-2, 参照用!$J$12) + 3,1)&gt;0,
INDEX(中間シート!B$1:B$149,QUOTIENT(ROW(A3771)-2, 参照用!$J$12) + 3,1),
"")</f>
        <v/>
      </c>
      <c r="B3771" s="8" t="str">
        <f>IF(INDEX(中間シート!D$1:D$149,QUOTIENT(ROW(B3771)-2, 参照用!$J$12) + 3,1)&gt;0,
INDEX(中間シート!D$1:D$149,QUOTIENT(ROW(B3771)-2, 参照用!$J$12) + 3,1),
"")</f>
        <v/>
      </c>
      <c r="C3771" s="8" t="str">
        <f>INDEX(中間シート!$A$1:$AZ$149,MATCH(A3771&amp;B3771,中間シート!$A$1:$A$149,0),MATCH(C$1,中間シート!$A$2:$AZ$2,0))</f>
        <v/>
      </c>
      <c r="D3771" s="8" t="str">
        <f>INDEX(中間シート!$A$1:$AZ$149,MATCH($A3771&amp;$B3771,中間シート!$A$1:$A$149,0),MATCH(D$1,中間シート!$A$2:$AZ$2,0))</f>
        <v/>
      </c>
      <c r="E3771" t="str">
        <f>IF(
A3771="","",
VLOOKUP(MOD(ROW(A3771)-2, 参照用!$J$12) + 1,参照用!$N$1:$P$50,2,0)
)</f>
        <v/>
      </c>
      <c r="F3771" t="str">
        <f xml:space="preserve">
IF(A3771="","",
VLOOKUP(MOD(ROW(A3771)-2, 参照用!$J$12) + 1,参照用!$N$1:$P$50,3,0)
)</f>
        <v/>
      </c>
      <c r="G3771" t="str">
        <f xml:space="preserve">
IF(A3771="","",
IFERROR(
INDEX(中間シート!$B:$CB,
MATCH(A3771&amp;B3771,中間シート!$A$1:$A$149,0),
MATCH(F3771,中間シート!$B$2:$CB$2,0)
),
"")
)</f>
        <v/>
      </c>
      <c r="H3771" t="str">
        <f t="shared" si="174"/>
        <v/>
      </c>
      <c r="I3771" t="str">
        <f t="shared" si="175"/>
        <v/>
      </c>
      <c r="J3771" t="str">
        <f xml:space="preserve">
_xlfn.SWITCH(E3771,
"良好サイン",H3771*VLOOKUP(F3771,参照用!$P$2:$Q$55,2,0),
"注意サイン",H3771*VLOOKUP(F3771,参照用!$P$2:$Q$55,2,0),
""
)</f>
        <v/>
      </c>
      <c r="K3771" s="20" t="str">
        <f t="shared" si="176"/>
        <v/>
      </c>
    </row>
    <row r="3772" spans="1:11" x14ac:dyDescent="0.2">
      <c r="A3772" s="8" t="str">
        <f>IF(INDEX(中間シート!B$1:B$149,QUOTIENT(ROW(A3772)-2, 参照用!$J$12) + 3,1)&gt;0,
INDEX(中間シート!B$1:B$149,QUOTIENT(ROW(A3772)-2, 参照用!$J$12) + 3,1),
"")</f>
        <v/>
      </c>
      <c r="B3772" s="8" t="str">
        <f>IF(INDEX(中間シート!D$1:D$149,QUOTIENT(ROW(B3772)-2, 参照用!$J$12) + 3,1)&gt;0,
INDEX(中間シート!D$1:D$149,QUOTIENT(ROW(B3772)-2, 参照用!$J$12) + 3,1),
"")</f>
        <v/>
      </c>
      <c r="C3772" s="8" t="str">
        <f>INDEX(中間シート!$A$1:$AZ$149,MATCH(A3772&amp;B3772,中間シート!$A$1:$A$149,0),MATCH(C$1,中間シート!$A$2:$AZ$2,0))</f>
        <v/>
      </c>
      <c r="D3772" s="8" t="str">
        <f>INDEX(中間シート!$A$1:$AZ$149,MATCH($A3772&amp;$B3772,中間シート!$A$1:$A$149,0),MATCH(D$1,中間シート!$A$2:$AZ$2,0))</f>
        <v/>
      </c>
      <c r="E3772" t="str">
        <f>IF(
A3772="","",
VLOOKUP(MOD(ROW(A3772)-2, 参照用!$J$12) + 1,参照用!$N$1:$P$50,2,0)
)</f>
        <v/>
      </c>
      <c r="F3772" t="str">
        <f xml:space="preserve">
IF(A3772="","",
VLOOKUP(MOD(ROW(A3772)-2, 参照用!$J$12) + 1,参照用!$N$1:$P$50,3,0)
)</f>
        <v/>
      </c>
      <c r="G3772" t="str">
        <f xml:space="preserve">
IF(A3772="","",
IFERROR(
INDEX(中間シート!$B:$CB,
MATCH(A3772&amp;B3772,中間シート!$A$1:$A$149,0),
MATCH(F3772,中間シート!$B$2:$CB$2,0)
),
"")
)</f>
        <v/>
      </c>
      <c r="H3772" t="str">
        <f t="shared" si="174"/>
        <v/>
      </c>
      <c r="I3772" t="str">
        <f t="shared" si="175"/>
        <v/>
      </c>
      <c r="J3772" t="str">
        <f xml:space="preserve">
_xlfn.SWITCH(E3772,
"良好サイン",H3772*VLOOKUP(F3772,参照用!$P$2:$Q$55,2,0),
"注意サイン",H3772*VLOOKUP(F3772,参照用!$P$2:$Q$55,2,0),
""
)</f>
        <v/>
      </c>
      <c r="K3772" s="20" t="str">
        <f t="shared" si="176"/>
        <v/>
      </c>
    </row>
    <row r="3773" spans="1:11" x14ac:dyDescent="0.2">
      <c r="A3773" s="8" t="str">
        <f>IF(INDEX(中間シート!B$1:B$149,QUOTIENT(ROW(A3773)-2, 参照用!$J$12) + 3,1)&gt;0,
INDEX(中間シート!B$1:B$149,QUOTIENT(ROW(A3773)-2, 参照用!$J$12) + 3,1),
"")</f>
        <v/>
      </c>
      <c r="B3773" s="8" t="str">
        <f>IF(INDEX(中間シート!D$1:D$149,QUOTIENT(ROW(B3773)-2, 参照用!$J$12) + 3,1)&gt;0,
INDEX(中間シート!D$1:D$149,QUOTIENT(ROW(B3773)-2, 参照用!$J$12) + 3,1),
"")</f>
        <v/>
      </c>
      <c r="C3773" s="8" t="str">
        <f>INDEX(中間シート!$A$1:$AZ$149,MATCH(A3773&amp;B3773,中間シート!$A$1:$A$149,0),MATCH(C$1,中間シート!$A$2:$AZ$2,0))</f>
        <v/>
      </c>
      <c r="D3773" s="8" t="str">
        <f>INDEX(中間シート!$A$1:$AZ$149,MATCH($A3773&amp;$B3773,中間シート!$A$1:$A$149,0),MATCH(D$1,中間シート!$A$2:$AZ$2,0))</f>
        <v/>
      </c>
      <c r="E3773" t="str">
        <f>IF(
A3773="","",
VLOOKUP(MOD(ROW(A3773)-2, 参照用!$J$12) + 1,参照用!$N$1:$P$50,2,0)
)</f>
        <v/>
      </c>
      <c r="F3773" t="str">
        <f xml:space="preserve">
IF(A3773="","",
VLOOKUP(MOD(ROW(A3773)-2, 参照用!$J$12) + 1,参照用!$N$1:$P$50,3,0)
)</f>
        <v/>
      </c>
      <c r="G3773" t="str">
        <f xml:space="preserve">
IF(A3773="","",
IFERROR(
INDEX(中間シート!$B:$CB,
MATCH(A3773&amp;B3773,中間シート!$A$1:$A$149,0),
MATCH(F3773,中間シート!$B$2:$CB$2,0)
),
"")
)</f>
        <v/>
      </c>
      <c r="H3773" t="str">
        <f t="shared" si="174"/>
        <v/>
      </c>
      <c r="I3773" t="str">
        <f t="shared" si="175"/>
        <v/>
      </c>
      <c r="J3773" t="str">
        <f xml:space="preserve">
_xlfn.SWITCH(E3773,
"良好サイン",H3773*VLOOKUP(F3773,参照用!$P$2:$Q$55,2,0),
"注意サイン",H3773*VLOOKUP(F3773,参照用!$P$2:$Q$55,2,0),
""
)</f>
        <v/>
      </c>
      <c r="K3773" s="20" t="str">
        <f t="shared" si="176"/>
        <v/>
      </c>
    </row>
    <row r="3774" spans="1:11" x14ac:dyDescent="0.2">
      <c r="A3774" s="8" t="str">
        <f>IF(INDEX(中間シート!B$1:B$149,QUOTIENT(ROW(A3774)-2, 参照用!$J$12) + 3,1)&gt;0,
INDEX(中間シート!B$1:B$149,QUOTIENT(ROW(A3774)-2, 参照用!$J$12) + 3,1),
"")</f>
        <v/>
      </c>
      <c r="B3774" s="8" t="str">
        <f>IF(INDEX(中間シート!D$1:D$149,QUOTIENT(ROW(B3774)-2, 参照用!$J$12) + 3,1)&gt;0,
INDEX(中間シート!D$1:D$149,QUOTIENT(ROW(B3774)-2, 参照用!$J$12) + 3,1),
"")</f>
        <v/>
      </c>
      <c r="C3774" s="8" t="str">
        <f>INDEX(中間シート!$A$1:$AZ$149,MATCH(A3774&amp;B3774,中間シート!$A$1:$A$149,0),MATCH(C$1,中間シート!$A$2:$AZ$2,0))</f>
        <v/>
      </c>
      <c r="D3774" s="8" t="str">
        <f>INDEX(中間シート!$A$1:$AZ$149,MATCH($A3774&amp;$B3774,中間シート!$A$1:$A$149,0),MATCH(D$1,中間シート!$A$2:$AZ$2,0))</f>
        <v/>
      </c>
      <c r="E3774" t="str">
        <f>IF(
A3774="","",
VLOOKUP(MOD(ROW(A3774)-2, 参照用!$J$12) + 1,参照用!$N$1:$P$50,2,0)
)</f>
        <v/>
      </c>
      <c r="F3774" t="str">
        <f xml:space="preserve">
IF(A3774="","",
VLOOKUP(MOD(ROW(A3774)-2, 参照用!$J$12) + 1,参照用!$N$1:$P$50,3,0)
)</f>
        <v/>
      </c>
      <c r="G3774" t="str">
        <f xml:space="preserve">
IF(A3774="","",
IFERROR(
INDEX(中間シート!$B:$CB,
MATCH(A3774&amp;B3774,中間シート!$A$1:$A$149,0),
MATCH(F3774,中間シート!$B$2:$CB$2,0)
),
"")
)</f>
        <v/>
      </c>
      <c r="H3774" t="str">
        <f t="shared" si="174"/>
        <v/>
      </c>
      <c r="I3774" t="str">
        <f t="shared" si="175"/>
        <v/>
      </c>
      <c r="J3774" t="str">
        <f xml:space="preserve">
_xlfn.SWITCH(E3774,
"良好サイン",H3774*VLOOKUP(F3774,参照用!$P$2:$Q$55,2,0),
"注意サイン",H3774*VLOOKUP(F3774,参照用!$P$2:$Q$55,2,0),
""
)</f>
        <v/>
      </c>
      <c r="K3774" s="20" t="str">
        <f t="shared" si="176"/>
        <v/>
      </c>
    </row>
    <row r="3775" spans="1:11" x14ac:dyDescent="0.2">
      <c r="A3775" s="8" t="str">
        <f>IF(INDEX(中間シート!B$1:B$149,QUOTIENT(ROW(A3775)-2, 参照用!$J$12) + 3,1)&gt;0,
INDEX(中間シート!B$1:B$149,QUOTIENT(ROW(A3775)-2, 参照用!$J$12) + 3,1),
"")</f>
        <v/>
      </c>
      <c r="B3775" s="8" t="str">
        <f>IF(INDEX(中間シート!D$1:D$149,QUOTIENT(ROW(B3775)-2, 参照用!$J$12) + 3,1)&gt;0,
INDEX(中間シート!D$1:D$149,QUOTIENT(ROW(B3775)-2, 参照用!$J$12) + 3,1),
"")</f>
        <v/>
      </c>
      <c r="C3775" s="8" t="str">
        <f>INDEX(中間シート!$A$1:$AZ$149,MATCH(A3775&amp;B3775,中間シート!$A$1:$A$149,0),MATCH(C$1,中間シート!$A$2:$AZ$2,0))</f>
        <v/>
      </c>
      <c r="D3775" s="8" t="str">
        <f>INDEX(中間シート!$A$1:$AZ$149,MATCH($A3775&amp;$B3775,中間シート!$A$1:$A$149,0),MATCH(D$1,中間シート!$A$2:$AZ$2,0))</f>
        <v/>
      </c>
      <c r="E3775" t="str">
        <f>IF(
A3775="","",
VLOOKUP(MOD(ROW(A3775)-2, 参照用!$J$12) + 1,参照用!$N$1:$P$50,2,0)
)</f>
        <v/>
      </c>
      <c r="F3775" t="str">
        <f xml:space="preserve">
IF(A3775="","",
VLOOKUP(MOD(ROW(A3775)-2, 参照用!$J$12) + 1,参照用!$N$1:$P$50,3,0)
)</f>
        <v/>
      </c>
      <c r="G3775" t="str">
        <f xml:space="preserve">
IF(A3775="","",
IFERROR(
INDEX(中間シート!$B:$CB,
MATCH(A3775&amp;B3775,中間シート!$A$1:$A$149,0),
MATCH(F3775,中間シート!$B$2:$CB$2,0)
),
"")
)</f>
        <v/>
      </c>
      <c r="H3775" t="str">
        <f t="shared" si="174"/>
        <v/>
      </c>
      <c r="I3775" t="str">
        <f t="shared" si="175"/>
        <v/>
      </c>
      <c r="J3775" t="str">
        <f xml:space="preserve">
_xlfn.SWITCH(E3775,
"良好サイン",H3775*VLOOKUP(F3775,参照用!$P$2:$Q$55,2,0),
"注意サイン",H3775*VLOOKUP(F3775,参照用!$P$2:$Q$55,2,0),
""
)</f>
        <v/>
      </c>
      <c r="K3775" s="20" t="str">
        <f t="shared" si="176"/>
        <v/>
      </c>
    </row>
    <row r="3776" spans="1:11" x14ac:dyDescent="0.2">
      <c r="A3776" s="8" t="str">
        <f>IF(INDEX(中間シート!B$1:B$149,QUOTIENT(ROW(A3776)-2, 参照用!$J$12) + 3,1)&gt;0,
INDEX(中間シート!B$1:B$149,QUOTIENT(ROW(A3776)-2, 参照用!$J$12) + 3,1),
"")</f>
        <v/>
      </c>
      <c r="B3776" s="8" t="str">
        <f>IF(INDEX(中間シート!D$1:D$149,QUOTIENT(ROW(B3776)-2, 参照用!$J$12) + 3,1)&gt;0,
INDEX(中間シート!D$1:D$149,QUOTIENT(ROW(B3776)-2, 参照用!$J$12) + 3,1),
"")</f>
        <v/>
      </c>
      <c r="C3776" s="8" t="str">
        <f>INDEX(中間シート!$A$1:$AZ$149,MATCH(A3776&amp;B3776,中間シート!$A$1:$A$149,0),MATCH(C$1,中間シート!$A$2:$AZ$2,0))</f>
        <v/>
      </c>
      <c r="D3776" s="8" t="str">
        <f>INDEX(中間シート!$A$1:$AZ$149,MATCH($A3776&amp;$B3776,中間シート!$A$1:$A$149,0),MATCH(D$1,中間シート!$A$2:$AZ$2,0))</f>
        <v/>
      </c>
      <c r="E3776" t="str">
        <f>IF(
A3776="","",
VLOOKUP(MOD(ROW(A3776)-2, 参照用!$J$12) + 1,参照用!$N$1:$P$50,2,0)
)</f>
        <v/>
      </c>
      <c r="F3776" t="str">
        <f xml:space="preserve">
IF(A3776="","",
VLOOKUP(MOD(ROW(A3776)-2, 参照用!$J$12) + 1,参照用!$N$1:$P$50,3,0)
)</f>
        <v/>
      </c>
      <c r="G3776" t="str">
        <f xml:space="preserve">
IF(A3776="","",
IFERROR(
INDEX(中間シート!$B:$CB,
MATCH(A3776&amp;B3776,中間シート!$A$1:$A$149,0),
MATCH(F3776,中間シート!$B$2:$CB$2,0)
),
"")
)</f>
        <v/>
      </c>
      <c r="H3776" t="str">
        <f t="shared" si="174"/>
        <v/>
      </c>
      <c r="I3776" t="str">
        <f t="shared" si="175"/>
        <v/>
      </c>
      <c r="J3776" t="str">
        <f xml:space="preserve">
_xlfn.SWITCH(E3776,
"良好サイン",H3776*VLOOKUP(F3776,参照用!$P$2:$Q$55,2,0),
"注意サイン",H3776*VLOOKUP(F3776,参照用!$P$2:$Q$55,2,0),
""
)</f>
        <v/>
      </c>
      <c r="K3776" s="20" t="str">
        <f t="shared" si="176"/>
        <v/>
      </c>
    </row>
    <row r="3777" spans="1:11" x14ac:dyDescent="0.2">
      <c r="A3777" s="8" t="str">
        <f>IF(INDEX(中間シート!B$1:B$149,QUOTIENT(ROW(A3777)-2, 参照用!$J$12) + 3,1)&gt;0,
INDEX(中間シート!B$1:B$149,QUOTIENT(ROW(A3777)-2, 参照用!$J$12) + 3,1),
"")</f>
        <v/>
      </c>
      <c r="B3777" s="8" t="str">
        <f>IF(INDEX(中間シート!D$1:D$149,QUOTIENT(ROW(B3777)-2, 参照用!$J$12) + 3,1)&gt;0,
INDEX(中間シート!D$1:D$149,QUOTIENT(ROW(B3777)-2, 参照用!$J$12) + 3,1),
"")</f>
        <v/>
      </c>
      <c r="C3777" s="8" t="str">
        <f>INDEX(中間シート!$A$1:$AZ$149,MATCH(A3777&amp;B3777,中間シート!$A$1:$A$149,0),MATCH(C$1,中間シート!$A$2:$AZ$2,0))</f>
        <v/>
      </c>
      <c r="D3777" s="8" t="str">
        <f>INDEX(中間シート!$A$1:$AZ$149,MATCH($A3777&amp;$B3777,中間シート!$A$1:$A$149,0),MATCH(D$1,中間シート!$A$2:$AZ$2,0))</f>
        <v/>
      </c>
      <c r="E3777" t="str">
        <f>IF(
A3777="","",
VLOOKUP(MOD(ROW(A3777)-2, 参照用!$J$12) + 1,参照用!$N$1:$P$50,2,0)
)</f>
        <v/>
      </c>
      <c r="F3777" t="str">
        <f xml:space="preserve">
IF(A3777="","",
VLOOKUP(MOD(ROW(A3777)-2, 参照用!$J$12) + 1,参照用!$N$1:$P$50,3,0)
)</f>
        <v/>
      </c>
      <c r="G3777" t="str">
        <f xml:space="preserve">
IF(A3777="","",
IFERROR(
INDEX(中間シート!$B:$CB,
MATCH(A3777&amp;B3777,中間シート!$A$1:$A$149,0),
MATCH(F3777,中間シート!$B$2:$CB$2,0)
),
"")
)</f>
        <v/>
      </c>
      <c r="H3777" t="str">
        <f t="shared" si="174"/>
        <v/>
      </c>
      <c r="I3777" t="str">
        <f t="shared" si="175"/>
        <v/>
      </c>
      <c r="J3777" t="str">
        <f xml:space="preserve">
_xlfn.SWITCH(E3777,
"良好サイン",H3777*VLOOKUP(F3777,参照用!$P$2:$Q$55,2,0),
"注意サイン",H3777*VLOOKUP(F3777,参照用!$P$2:$Q$55,2,0),
""
)</f>
        <v/>
      </c>
      <c r="K3777" s="20" t="str">
        <f t="shared" si="176"/>
        <v/>
      </c>
    </row>
    <row r="3778" spans="1:11" x14ac:dyDescent="0.2">
      <c r="A3778" s="8" t="str">
        <f>IF(INDEX(中間シート!B$1:B$149,QUOTIENT(ROW(A3778)-2, 参照用!$J$12) + 3,1)&gt;0,
INDEX(中間シート!B$1:B$149,QUOTIENT(ROW(A3778)-2, 参照用!$J$12) + 3,1),
"")</f>
        <v/>
      </c>
      <c r="B3778" s="8" t="str">
        <f>IF(INDEX(中間シート!D$1:D$149,QUOTIENT(ROW(B3778)-2, 参照用!$J$12) + 3,1)&gt;0,
INDEX(中間シート!D$1:D$149,QUOTIENT(ROW(B3778)-2, 参照用!$J$12) + 3,1),
"")</f>
        <v/>
      </c>
      <c r="C3778" s="8" t="str">
        <f>INDEX(中間シート!$A$1:$AZ$149,MATCH(A3778&amp;B3778,中間シート!$A$1:$A$149,0),MATCH(C$1,中間シート!$A$2:$AZ$2,0))</f>
        <v/>
      </c>
      <c r="D3778" s="8" t="str">
        <f>INDEX(中間シート!$A$1:$AZ$149,MATCH($A3778&amp;$B3778,中間シート!$A$1:$A$149,0),MATCH(D$1,中間シート!$A$2:$AZ$2,0))</f>
        <v/>
      </c>
      <c r="E3778" t="str">
        <f>IF(
A3778="","",
VLOOKUP(MOD(ROW(A3778)-2, 参照用!$J$12) + 1,参照用!$N$1:$P$50,2,0)
)</f>
        <v/>
      </c>
      <c r="F3778" t="str">
        <f xml:space="preserve">
IF(A3778="","",
VLOOKUP(MOD(ROW(A3778)-2, 参照用!$J$12) + 1,参照用!$N$1:$P$50,3,0)
)</f>
        <v/>
      </c>
      <c r="G3778" t="str">
        <f xml:space="preserve">
IF(A3778="","",
IFERROR(
INDEX(中間シート!$B:$CB,
MATCH(A3778&amp;B3778,中間シート!$A$1:$A$149,0),
MATCH(F3778,中間シート!$B$2:$CB$2,0)
),
"")
)</f>
        <v/>
      </c>
      <c r="H3778" t="str">
        <f t="shared" si="174"/>
        <v/>
      </c>
      <c r="I3778" t="str">
        <f t="shared" si="175"/>
        <v/>
      </c>
      <c r="J3778" t="str">
        <f xml:space="preserve">
_xlfn.SWITCH(E3778,
"良好サイン",H3778*VLOOKUP(F3778,参照用!$P$2:$Q$55,2,0),
"注意サイン",H3778*VLOOKUP(F3778,参照用!$P$2:$Q$55,2,0),
""
)</f>
        <v/>
      </c>
      <c r="K3778" s="20" t="str">
        <f t="shared" si="176"/>
        <v/>
      </c>
    </row>
    <row r="3779" spans="1:11" x14ac:dyDescent="0.2">
      <c r="A3779" s="8" t="str">
        <f>IF(INDEX(中間シート!B$1:B$149,QUOTIENT(ROW(A3779)-2, 参照用!$J$12) + 3,1)&gt;0,
INDEX(中間シート!B$1:B$149,QUOTIENT(ROW(A3779)-2, 参照用!$J$12) + 3,1),
"")</f>
        <v/>
      </c>
      <c r="B3779" s="8" t="str">
        <f>IF(INDEX(中間シート!D$1:D$149,QUOTIENT(ROW(B3779)-2, 参照用!$J$12) + 3,1)&gt;0,
INDEX(中間シート!D$1:D$149,QUOTIENT(ROW(B3779)-2, 参照用!$J$12) + 3,1),
"")</f>
        <v/>
      </c>
      <c r="C3779" s="8" t="str">
        <f>INDEX(中間シート!$A$1:$AZ$149,MATCH(A3779&amp;B3779,中間シート!$A$1:$A$149,0),MATCH(C$1,中間シート!$A$2:$AZ$2,0))</f>
        <v/>
      </c>
      <c r="D3779" s="8" t="str">
        <f>INDEX(中間シート!$A$1:$AZ$149,MATCH($A3779&amp;$B3779,中間シート!$A$1:$A$149,0),MATCH(D$1,中間シート!$A$2:$AZ$2,0))</f>
        <v/>
      </c>
      <c r="E3779" t="str">
        <f>IF(
A3779="","",
VLOOKUP(MOD(ROW(A3779)-2, 参照用!$J$12) + 1,参照用!$N$1:$P$50,2,0)
)</f>
        <v/>
      </c>
      <c r="F3779" t="str">
        <f xml:space="preserve">
IF(A3779="","",
VLOOKUP(MOD(ROW(A3779)-2, 参照用!$J$12) + 1,参照用!$N$1:$P$50,3,0)
)</f>
        <v/>
      </c>
      <c r="G3779" t="str">
        <f xml:space="preserve">
IF(A3779="","",
IFERROR(
INDEX(中間シート!$B:$CB,
MATCH(A3779&amp;B3779,中間シート!$A$1:$A$149,0),
MATCH(F3779,中間シート!$B$2:$CB$2,0)
),
"")
)</f>
        <v/>
      </c>
      <c r="H3779" t="str">
        <f t="shared" ref="H3779:H3842" si="177">IFERROR(IF(VALUE(G3779)&gt;100,"",VALUE(G3779)),"")</f>
        <v/>
      </c>
      <c r="I3779" t="str">
        <f t="shared" ref="I3779:I3842" si="178">IF(H3779="",G3779,"")</f>
        <v/>
      </c>
      <c r="J3779" t="str">
        <f xml:space="preserve">
_xlfn.SWITCH(E3779,
"良好サイン",H3779*VLOOKUP(F3779,参照用!$P$2:$Q$55,2,0),
"注意サイン",H3779*VLOOKUP(F3779,参照用!$P$2:$Q$55,2,0),
""
)</f>
        <v/>
      </c>
      <c r="K3779" s="20" t="str">
        <f t="shared" ref="K3779:K3842" si="179">IFERROR(IF(A3779="","",(60+SUMIFS($J$1:$J$3999,$A$1:$A$3999,A3779,$B$1:$B$3999,B3779)))
/
(1+SUMIFS(H:H,A:A,A3779,B:B,B3779,E:E,"悪化サイン")),"")</f>
        <v/>
      </c>
    </row>
    <row r="3780" spans="1:11" x14ac:dyDescent="0.2">
      <c r="A3780" s="8" t="str">
        <f>IF(INDEX(中間シート!B$1:B$149,QUOTIENT(ROW(A3780)-2, 参照用!$J$12) + 3,1)&gt;0,
INDEX(中間シート!B$1:B$149,QUOTIENT(ROW(A3780)-2, 参照用!$J$12) + 3,1),
"")</f>
        <v/>
      </c>
      <c r="B3780" s="8" t="str">
        <f>IF(INDEX(中間シート!D$1:D$149,QUOTIENT(ROW(B3780)-2, 参照用!$J$12) + 3,1)&gt;0,
INDEX(中間シート!D$1:D$149,QUOTIENT(ROW(B3780)-2, 参照用!$J$12) + 3,1),
"")</f>
        <v/>
      </c>
      <c r="C3780" s="8" t="str">
        <f>INDEX(中間シート!$A$1:$AZ$149,MATCH(A3780&amp;B3780,中間シート!$A$1:$A$149,0),MATCH(C$1,中間シート!$A$2:$AZ$2,0))</f>
        <v/>
      </c>
      <c r="D3780" s="8" t="str">
        <f>INDEX(中間シート!$A$1:$AZ$149,MATCH($A3780&amp;$B3780,中間シート!$A$1:$A$149,0),MATCH(D$1,中間シート!$A$2:$AZ$2,0))</f>
        <v/>
      </c>
      <c r="E3780" t="str">
        <f>IF(
A3780="","",
VLOOKUP(MOD(ROW(A3780)-2, 参照用!$J$12) + 1,参照用!$N$1:$P$50,2,0)
)</f>
        <v/>
      </c>
      <c r="F3780" t="str">
        <f xml:space="preserve">
IF(A3780="","",
VLOOKUP(MOD(ROW(A3780)-2, 参照用!$J$12) + 1,参照用!$N$1:$P$50,3,0)
)</f>
        <v/>
      </c>
      <c r="G3780" t="str">
        <f xml:space="preserve">
IF(A3780="","",
IFERROR(
INDEX(中間シート!$B:$CB,
MATCH(A3780&amp;B3780,中間シート!$A$1:$A$149,0),
MATCH(F3780,中間シート!$B$2:$CB$2,0)
),
"")
)</f>
        <v/>
      </c>
      <c r="H3780" t="str">
        <f t="shared" si="177"/>
        <v/>
      </c>
      <c r="I3780" t="str">
        <f t="shared" si="178"/>
        <v/>
      </c>
      <c r="J3780" t="str">
        <f xml:space="preserve">
_xlfn.SWITCH(E3780,
"良好サイン",H3780*VLOOKUP(F3780,参照用!$P$2:$Q$55,2,0),
"注意サイン",H3780*VLOOKUP(F3780,参照用!$P$2:$Q$55,2,0),
""
)</f>
        <v/>
      </c>
      <c r="K3780" s="20" t="str">
        <f t="shared" si="179"/>
        <v/>
      </c>
    </row>
    <row r="3781" spans="1:11" x14ac:dyDescent="0.2">
      <c r="A3781" s="8" t="str">
        <f>IF(INDEX(中間シート!B$1:B$149,QUOTIENT(ROW(A3781)-2, 参照用!$J$12) + 3,1)&gt;0,
INDEX(中間シート!B$1:B$149,QUOTIENT(ROW(A3781)-2, 参照用!$J$12) + 3,1),
"")</f>
        <v/>
      </c>
      <c r="B3781" s="8" t="str">
        <f>IF(INDEX(中間シート!D$1:D$149,QUOTIENT(ROW(B3781)-2, 参照用!$J$12) + 3,1)&gt;0,
INDEX(中間シート!D$1:D$149,QUOTIENT(ROW(B3781)-2, 参照用!$J$12) + 3,1),
"")</f>
        <v/>
      </c>
      <c r="C3781" s="8" t="str">
        <f>INDEX(中間シート!$A$1:$AZ$149,MATCH(A3781&amp;B3781,中間シート!$A$1:$A$149,0),MATCH(C$1,中間シート!$A$2:$AZ$2,0))</f>
        <v/>
      </c>
      <c r="D3781" s="8" t="str">
        <f>INDEX(中間シート!$A$1:$AZ$149,MATCH($A3781&amp;$B3781,中間シート!$A$1:$A$149,0),MATCH(D$1,中間シート!$A$2:$AZ$2,0))</f>
        <v/>
      </c>
      <c r="E3781" t="str">
        <f>IF(
A3781="","",
VLOOKUP(MOD(ROW(A3781)-2, 参照用!$J$12) + 1,参照用!$N$1:$P$50,2,0)
)</f>
        <v/>
      </c>
      <c r="F3781" t="str">
        <f xml:space="preserve">
IF(A3781="","",
VLOOKUP(MOD(ROW(A3781)-2, 参照用!$J$12) + 1,参照用!$N$1:$P$50,3,0)
)</f>
        <v/>
      </c>
      <c r="G3781" t="str">
        <f xml:space="preserve">
IF(A3781="","",
IFERROR(
INDEX(中間シート!$B:$CB,
MATCH(A3781&amp;B3781,中間シート!$A$1:$A$149,0),
MATCH(F3781,中間シート!$B$2:$CB$2,0)
),
"")
)</f>
        <v/>
      </c>
      <c r="H3781" t="str">
        <f t="shared" si="177"/>
        <v/>
      </c>
      <c r="I3781" t="str">
        <f t="shared" si="178"/>
        <v/>
      </c>
      <c r="J3781" t="str">
        <f xml:space="preserve">
_xlfn.SWITCH(E3781,
"良好サイン",H3781*VLOOKUP(F3781,参照用!$P$2:$Q$55,2,0),
"注意サイン",H3781*VLOOKUP(F3781,参照用!$P$2:$Q$55,2,0),
""
)</f>
        <v/>
      </c>
      <c r="K3781" s="20" t="str">
        <f t="shared" si="179"/>
        <v/>
      </c>
    </row>
    <row r="3782" spans="1:11" x14ac:dyDescent="0.2">
      <c r="A3782" s="8" t="str">
        <f>IF(INDEX(中間シート!B$1:B$149,QUOTIENT(ROW(A3782)-2, 参照用!$J$12) + 3,1)&gt;0,
INDEX(中間シート!B$1:B$149,QUOTIENT(ROW(A3782)-2, 参照用!$J$12) + 3,1),
"")</f>
        <v/>
      </c>
      <c r="B3782" s="8" t="str">
        <f>IF(INDEX(中間シート!D$1:D$149,QUOTIENT(ROW(B3782)-2, 参照用!$J$12) + 3,1)&gt;0,
INDEX(中間シート!D$1:D$149,QUOTIENT(ROW(B3782)-2, 参照用!$J$12) + 3,1),
"")</f>
        <v/>
      </c>
      <c r="C3782" s="8" t="str">
        <f>INDEX(中間シート!$A$1:$AZ$149,MATCH(A3782&amp;B3782,中間シート!$A$1:$A$149,0),MATCH(C$1,中間シート!$A$2:$AZ$2,0))</f>
        <v/>
      </c>
      <c r="D3782" s="8" t="str">
        <f>INDEX(中間シート!$A$1:$AZ$149,MATCH($A3782&amp;$B3782,中間シート!$A$1:$A$149,0),MATCH(D$1,中間シート!$A$2:$AZ$2,0))</f>
        <v/>
      </c>
      <c r="E3782" t="str">
        <f>IF(
A3782="","",
VLOOKUP(MOD(ROW(A3782)-2, 参照用!$J$12) + 1,参照用!$N$1:$P$50,2,0)
)</f>
        <v/>
      </c>
      <c r="F3782" t="str">
        <f xml:space="preserve">
IF(A3782="","",
VLOOKUP(MOD(ROW(A3782)-2, 参照用!$J$12) + 1,参照用!$N$1:$P$50,3,0)
)</f>
        <v/>
      </c>
      <c r="G3782" t="str">
        <f xml:space="preserve">
IF(A3782="","",
IFERROR(
INDEX(中間シート!$B:$CB,
MATCH(A3782&amp;B3782,中間シート!$A$1:$A$149,0),
MATCH(F3782,中間シート!$B$2:$CB$2,0)
),
"")
)</f>
        <v/>
      </c>
      <c r="H3782" t="str">
        <f t="shared" si="177"/>
        <v/>
      </c>
      <c r="I3782" t="str">
        <f t="shared" si="178"/>
        <v/>
      </c>
      <c r="J3782" t="str">
        <f xml:space="preserve">
_xlfn.SWITCH(E3782,
"良好サイン",H3782*VLOOKUP(F3782,参照用!$P$2:$Q$55,2,0),
"注意サイン",H3782*VLOOKUP(F3782,参照用!$P$2:$Q$55,2,0),
""
)</f>
        <v/>
      </c>
      <c r="K3782" s="20" t="str">
        <f t="shared" si="179"/>
        <v/>
      </c>
    </row>
    <row r="3783" spans="1:11" x14ac:dyDescent="0.2">
      <c r="A3783" s="8" t="str">
        <f>IF(INDEX(中間シート!B$1:B$149,QUOTIENT(ROW(A3783)-2, 参照用!$J$12) + 3,1)&gt;0,
INDEX(中間シート!B$1:B$149,QUOTIENT(ROW(A3783)-2, 参照用!$J$12) + 3,1),
"")</f>
        <v/>
      </c>
      <c r="B3783" s="8" t="str">
        <f>IF(INDEX(中間シート!D$1:D$149,QUOTIENT(ROW(B3783)-2, 参照用!$J$12) + 3,1)&gt;0,
INDEX(中間シート!D$1:D$149,QUOTIENT(ROW(B3783)-2, 参照用!$J$12) + 3,1),
"")</f>
        <v/>
      </c>
      <c r="C3783" s="8" t="str">
        <f>INDEX(中間シート!$A$1:$AZ$149,MATCH(A3783&amp;B3783,中間シート!$A$1:$A$149,0),MATCH(C$1,中間シート!$A$2:$AZ$2,0))</f>
        <v/>
      </c>
      <c r="D3783" s="8" t="str">
        <f>INDEX(中間シート!$A$1:$AZ$149,MATCH($A3783&amp;$B3783,中間シート!$A$1:$A$149,0),MATCH(D$1,中間シート!$A$2:$AZ$2,0))</f>
        <v/>
      </c>
      <c r="E3783" t="str">
        <f>IF(
A3783="","",
VLOOKUP(MOD(ROW(A3783)-2, 参照用!$J$12) + 1,参照用!$N$1:$P$50,2,0)
)</f>
        <v/>
      </c>
      <c r="F3783" t="str">
        <f xml:space="preserve">
IF(A3783="","",
VLOOKUP(MOD(ROW(A3783)-2, 参照用!$J$12) + 1,参照用!$N$1:$P$50,3,0)
)</f>
        <v/>
      </c>
      <c r="G3783" t="str">
        <f xml:space="preserve">
IF(A3783="","",
IFERROR(
INDEX(中間シート!$B:$CB,
MATCH(A3783&amp;B3783,中間シート!$A$1:$A$149,0),
MATCH(F3783,中間シート!$B$2:$CB$2,0)
),
"")
)</f>
        <v/>
      </c>
      <c r="H3783" t="str">
        <f t="shared" si="177"/>
        <v/>
      </c>
      <c r="I3783" t="str">
        <f t="shared" si="178"/>
        <v/>
      </c>
      <c r="J3783" t="str">
        <f xml:space="preserve">
_xlfn.SWITCH(E3783,
"良好サイン",H3783*VLOOKUP(F3783,参照用!$P$2:$Q$55,2,0),
"注意サイン",H3783*VLOOKUP(F3783,参照用!$P$2:$Q$55,2,0),
""
)</f>
        <v/>
      </c>
      <c r="K3783" s="20" t="str">
        <f t="shared" si="179"/>
        <v/>
      </c>
    </row>
    <row r="3784" spans="1:11" x14ac:dyDescent="0.2">
      <c r="A3784" s="8" t="str">
        <f>IF(INDEX(中間シート!B$1:B$149,QUOTIENT(ROW(A3784)-2, 参照用!$J$12) + 3,1)&gt;0,
INDEX(中間シート!B$1:B$149,QUOTIENT(ROW(A3784)-2, 参照用!$J$12) + 3,1),
"")</f>
        <v/>
      </c>
      <c r="B3784" s="8" t="str">
        <f>IF(INDEX(中間シート!D$1:D$149,QUOTIENT(ROW(B3784)-2, 参照用!$J$12) + 3,1)&gt;0,
INDEX(中間シート!D$1:D$149,QUOTIENT(ROW(B3784)-2, 参照用!$J$12) + 3,1),
"")</f>
        <v/>
      </c>
      <c r="C3784" s="8" t="str">
        <f>INDEX(中間シート!$A$1:$AZ$149,MATCH(A3784&amp;B3784,中間シート!$A$1:$A$149,0),MATCH(C$1,中間シート!$A$2:$AZ$2,0))</f>
        <v/>
      </c>
      <c r="D3784" s="8" t="str">
        <f>INDEX(中間シート!$A$1:$AZ$149,MATCH($A3784&amp;$B3784,中間シート!$A$1:$A$149,0),MATCH(D$1,中間シート!$A$2:$AZ$2,0))</f>
        <v/>
      </c>
      <c r="E3784" t="str">
        <f>IF(
A3784="","",
VLOOKUP(MOD(ROW(A3784)-2, 参照用!$J$12) + 1,参照用!$N$1:$P$50,2,0)
)</f>
        <v/>
      </c>
      <c r="F3784" t="str">
        <f xml:space="preserve">
IF(A3784="","",
VLOOKUP(MOD(ROW(A3784)-2, 参照用!$J$12) + 1,参照用!$N$1:$P$50,3,0)
)</f>
        <v/>
      </c>
      <c r="G3784" t="str">
        <f xml:space="preserve">
IF(A3784="","",
IFERROR(
INDEX(中間シート!$B:$CB,
MATCH(A3784&amp;B3784,中間シート!$A$1:$A$149,0),
MATCH(F3784,中間シート!$B$2:$CB$2,0)
),
"")
)</f>
        <v/>
      </c>
      <c r="H3784" t="str">
        <f t="shared" si="177"/>
        <v/>
      </c>
      <c r="I3784" t="str">
        <f t="shared" si="178"/>
        <v/>
      </c>
      <c r="J3784" t="str">
        <f xml:space="preserve">
_xlfn.SWITCH(E3784,
"良好サイン",H3784*VLOOKUP(F3784,参照用!$P$2:$Q$55,2,0),
"注意サイン",H3784*VLOOKUP(F3784,参照用!$P$2:$Q$55,2,0),
""
)</f>
        <v/>
      </c>
      <c r="K3784" s="20" t="str">
        <f t="shared" si="179"/>
        <v/>
      </c>
    </row>
    <row r="3785" spans="1:11" x14ac:dyDescent="0.2">
      <c r="A3785" s="8" t="str">
        <f>IF(INDEX(中間シート!B$1:B$149,QUOTIENT(ROW(A3785)-2, 参照用!$J$12) + 3,1)&gt;0,
INDEX(中間シート!B$1:B$149,QUOTIENT(ROW(A3785)-2, 参照用!$J$12) + 3,1),
"")</f>
        <v/>
      </c>
      <c r="B3785" s="8" t="str">
        <f>IF(INDEX(中間シート!D$1:D$149,QUOTIENT(ROW(B3785)-2, 参照用!$J$12) + 3,1)&gt;0,
INDEX(中間シート!D$1:D$149,QUOTIENT(ROW(B3785)-2, 参照用!$J$12) + 3,1),
"")</f>
        <v/>
      </c>
      <c r="C3785" s="8" t="str">
        <f>INDEX(中間シート!$A$1:$AZ$149,MATCH(A3785&amp;B3785,中間シート!$A$1:$A$149,0),MATCH(C$1,中間シート!$A$2:$AZ$2,0))</f>
        <v/>
      </c>
      <c r="D3785" s="8" t="str">
        <f>INDEX(中間シート!$A$1:$AZ$149,MATCH($A3785&amp;$B3785,中間シート!$A$1:$A$149,0),MATCH(D$1,中間シート!$A$2:$AZ$2,0))</f>
        <v/>
      </c>
      <c r="E3785" t="str">
        <f>IF(
A3785="","",
VLOOKUP(MOD(ROW(A3785)-2, 参照用!$J$12) + 1,参照用!$N$1:$P$50,2,0)
)</f>
        <v/>
      </c>
      <c r="F3785" t="str">
        <f xml:space="preserve">
IF(A3785="","",
VLOOKUP(MOD(ROW(A3785)-2, 参照用!$J$12) + 1,参照用!$N$1:$P$50,3,0)
)</f>
        <v/>
      </c>
      <c r="G3785" t="str">
        <f xml:space="preserve">
IF(A3785="","",
IFERROR(
INDEX(中間シート!$B:$CB,
MATCH(A3785&amp;B3785,中間シート!$A$1:$A$149,0),
MATCH(F3785,中間シート!$B$2:$CB$2,0)
),
"")
)</f>
        <v/>
      </c>
      <c r="H3785" t="str">
        <f t="shared" si="177"/>
        <v/>
      </c>
      <c r="I3785" t="str">
        <f t="shared" si="178"/>
        <v/>
      </c>
      <c r="J3785" t="str">
        <f xml:space="preserve">
_xlfn.SWITCH(E3785,
"良好サイン",H3785*VLOOKUP(F3785,参照用!$P$2:$Q$55,2,0),
"注意サイン",H3785*VLOOKUP(F3785,参照用!$P$2:$Q$55,2,0),
""
)</f>
        <v/>
      </c>
      <c r="K3785" s="20" t="str">
        <f t="shared" si="179"/>
        <v/>
      </c>
    </row>
    <row r="3786" spans="1:11" x14ac:dyDescent="0.2">
      <c r="A3786" s="8" t="str">
        <f>IF(INDEX(中間シート!B$1:B$149,QUOTIENT(ROW(A3786)-2, 参照用!$J$12) + 3,1)&gt;0,
INDEX(中間シート!B$1:B$149,QUOTIENT(ROW(A3786)-2, 参照用!$J$12) + 3,1),
"")</f>
        <v/>
      </c>
      <c r="B3786" s="8" t="str">
        <f>IF(INDEX(中間シート!D$1:D$149,QUOTIENT(ROW(B3786)-2, 参照用!$J$12) + 3,1)&gt;0,
INDEX(中間シート!D$1:D$149,QUOTIENT(ROW(B3786)-2, 参照用!$J$12) + 3,1),
"")</f>
        <v/>
      </c>
      <c r="C3786" s="8" t="str">
        <f>INDEX(中間シート!$A$1:$AZ$149,MATCH(A3786&amp;B3786,中間シート!$A$1:$A$149,0),MATCH(C$1,中間シート!$A$2:$AZ$2,0))</f>
        <v/>
      </c>
      <c r="D3786" s="8" t="str">
        <f>INDEX(中間シート!$A$1:$AZ$149,MATCH($A3786&amp;$B3786,中間シート!$A$1:$A$149,0),MATCH(D$1,中間シート!$A$2:$AZ$2,0))</f>
        <v/>
      </c>
      <c r="E3786" t="str">
        <f>IF(
A3786="","",
VLOOKUP(MOD(ROW(A3786)-2, 参照用!$J$12) + 1,参照用!$N$1:$P$50,2,0)
)</f>
        <v/>
      </c>
      <c r="F3786" t="str">
        <f xml:space="preserve">
IF(A3786="","",
VLOOKUP(MOD(ROW(A3786)-2, 参照用!$J$12) + 1,参照用!$N$1:$P$50,3,0)
)</f>
        <v/>
      </c>
      <c r="G3786" t="str">
        <f xml:space="preserve">
IF(A3786="","",
IFERROR(
INDEX(中間シート!$B:$CB,
MATCH(A3786&amp;B3786,中間シート!$A$1:$A$149,0),
MATCH(F3786,中間シート!$B$2:$CB$2,0)
),
"")
)</f>
        <v/>
      </c>
      <c r="H3786" t="str">
        <f t="shared" si="177"/>
        <v/>
      </c>
      <c r="I3786" t="str">
        <f t="shared" si="178"/>
        <v/>
      </c>
      <c r="J3786" t="str">
        <f xml:space="preserve">
_xlfn.SWITCH(E3786,
"良好サイン",H3786*VLOOKUP(F3786,参照用!$P$2:$Q$55,2,0),
"注意サイン",H3786*VLOOKUP(F3786,参照用!$P$2:$Q$55,2,0),
""
)</f>
        <v/>
      </c>
      <c r="K3786" s="20" t="str">
        <f t="shared" si="179"/>
        <v/>
      </c>
    </row>
    <row r="3787" spans="1:11" x14ac:dyDescent="0.2">
      <c r="A3787" s="8" t="str">
        <f>IF(INDEX(中間シート!B$1:B$149,QUOTIENT(ROW(A3787)-2, 参照用!$J$12) + 3,1)&gt;0,
INDEX(中間シート!B$1:B$149,QUOTIENT(ROW(A3787)-2, 参照用!$J$12) + 3,1),
"")</f>
        <v/>
      </c>
      <c r="B3787" s="8" t="str">
        <f>IF(INDEX(中間シート!D$1:D$149,QUOTIENT(ROW(B3787)-2, 参照用!$J$12) + 3,1)&gt;0,
INDEX(中間シート!D$1:D$149,QUOTIENT(ROW(B3787)-2, 参照用!$J$12) + 3,1),
"")</f>
        <v/>
      </c>
      <c r="C3787" s="8" t="str">
        <f>INDEX(中間シート!$A$1:$AZ$149,MATCH(A3787&amp;B3787,中間シート!$A$1:$A$149,0),MATCH(C$1,中間シート!$A$2:$AZ$2,0))</f>
        <v/>
      </c>
      <c r="D3787" s="8" t="str">
        <f>INDEX(中間シート!$A$1:$AZ$149,MATCH($A3787&amp;$B3787,中間シート!$A$1:$A$149,0),MATCH(D$1,中間シート!$A$2:$AZ$2,0))</f>
        <v/>
      </c>
      <c r="E3787" t="str">
        <f>IF(
A3787="","",
VLOOKUP(MOD(ROW(A3787)-2, 参照用!$J$12) + 1,参照用!$N$1:$P$50,2,0)
)</f>
        <v/>
      </c>
      <c r="F3787" t="str">
        <f xml:space="preserve">
IF(A3787="","",
VLOOKUP(MOD(ROW(A3787)-2, 参照用!$J$12) + 1,参照用!$N$1:$P$50,3,0)
)</f>
        <v/>
      </c>
      <c r="G3787" t="str">
        <f xml:space="preserve">
IF(A3787="","",
IFERROR(
INDEX(中間シート!$B:$CB,
MATCH(A3787&amp;B3787,中間シート!$A$1:$A$149,0),
MATCH(F3787,中間シート!$B$2:$CB$2,0)
),
"")
)</f>
        <v/>
      </c>
      <c r="H3787" t="str">
        <f t="shared" si="177"/>
        <v/>
      </c>
      <c r="I3787" t="str">
        <f t="shared" si="178"/>
        <v/>
      </c>
      <c r="J3787" t="str">
        <f xml:space="preserve">
_xlfn.SWITCH(E3787,
"良好サイン",H3787*VLOOKUP(F3787,参照用!$P$2:$Q$55,2,0),
"注意サイン",H3787*VLOOKUP(F3787,参照用!$P$2:$Q$55,2,0),
""
)</f>
        <v/>
      </c>
      <c r="K3787" s="20" t="str">
        <f t="shared" si="179"/>
        <v/>
      </c>
    </row>
    <row r="3788" spans="1:11" x14ac:dyDescent="0.2">
      <c r="A3788" s="8" t="str">
        <f>IF(INDEX(中間シート!B$1:B$149,QUOTIENT(ROW(A3788)-2, 参照用!$J$12) + 3,1)&gt;0,
INDEX(中間シート!B$1:B$149,QUOTIENT(ROW(A3788)-2, 参照用!$J$12) + 3,1),
"")</f>
        <v/>
      </c>
      <c r="B3788" s="8" t="str">
        <f>IF(INDEX(中間シート!D$1:D$149,QUOTIENT(ROW(B3788)-2, 参照用!$J$12) + 3,1)&gt;0,
INDEX(中間シート!D$1:D$149,QUOTIENT(ROW(B3788)-2, 参照用!$J$12) + 3,1),
"")</f>
        <v/>
      </c>
      <c r="C3788" s="8" t="str">
        <f>INDEX(中間シート!$A$1:$AZ$149,MATCH(A3788&amp;B3788,中間シート!$A$1:$A$149,0),MATCH(C$1,中間シート!$A$2:$AZ$2,0))</f>
        <v/>
      </c>
      <c r="D3788" s="8" t="str">
        <f>INDEX(中間シート!$A$1:$AZ$149,MATCH($A3788&amp;$B3788,中間シート!$A$1:$A$149,0),MATCH(D$1,中間シート!$A$2:$AZ$2,0))</f>
        <v/>
      </c>
      <c r="E3788" t="str">
        <f>IF(
A3788="","",
VLOOKUP(MOD(ROW(A3788)-2, 参照用!$J$12) + 1,参照用!$N$1:$P$50,2,0)
)</f>
        <v/>
      </c>
      <c r="F3788" t="str">
        <f xml:space="preserve">
IF(A3788="","",
VLOOKUP(MOD(ROW(A3788)-2, 参照用!$J$12) + 1,参照用!$N$1:$P$50,3,0)
)</f>
        <v/>
      </c>
      <c r="G3788" t="str">
        <f xml:space="preserve">
IF(A3788="","",
IFERROR(
INDEX(中間シート!$B:$CB,
MATCH(A3788&amp;B3788,中間シート!$A$1:$A$149,0),
MATCH(F3788,中間シート!$B$2:$CB$2,0)
),
"")
)</f>
        <v/>
      </c>
      <c r="H3788" t="str">
        <f t="shared" si="177"/>
        <v/>
      </c>
      <c r="I3788" t="str">
        <f t="shared" si="178"/>
        <v/>
      </c>
      <c r="J3788" t="str">
        <f xml:space="preserve">
_xlfn.SWITCH(E3788,
"良好サイン",H3788*VLOOKUP(F3788,参照用!$P$2:$Q$55,2,0),
"注意サイン",H3788*VLOOKUP(F3788,参照用!$P$2:$Q$55,2,0),
""
)</f>
        <v/>
      </c>
      <c r="K3788" s="20" t="str">
        <f t="shared" si="179"/>
        <v/>
      </c>
    </row>
    <row r="3789" spans="1:11" x14ac:dyDescent="0.2">
      <c r="A3789" s="8" t="str">
        <f>IF(INDEX(中間シート!B$1:B$149,QUOTIENT(ROW(A3789)-2, 参照用!$J$12) + 3,1)&gt;0,
INDEX(中間シート!B$1:B$149,QUOTIENT(ROW(A3789)-2, 参照用!$J$12) + 3,1),
"")</f>
        <v/>
      </c>
      <c r="B3789" s="8" t="str">
        <f>IF(INDEX(中間シート!D$1:D$149,QUOTIENT(ROW(B3789)-2, 参照用!$J$12) + 3,1)&gt;0,
INDEX(中間シート!D$1:D$149,QUOTIENT(ROW(B3789)-2, 参照用!$J$12) + 3,1),
"")</f>
        <v/>
      </c>
      <c r="C3789" s="8" t="str">
        <f>INDEX(中間シート!$A$1:$AZ$149,MATCH(A3789&amp;B3789,中間シート!$A$1:$A$149,0),MATCH(C$1,中間シート!$A$2:$AZ$2,0))</f>
        <v/>
      </c>
      <c r="D3789" s="8" t="str">
        <f>INDEX(中間シート!$A$1:$AZ$149,MATCH($A3789&amp;$B3789,中間シート!$A$1:$A$149,0),MATCH(D$1,中間シート!$A$2:$AZ$2,0))</f>
        <v/>
      </c>
      <c r="E3789" t="str">
        <f>IF(
A3789="","",
VLOOKUP(MOD(ROW(A3789)-2, 参照用!$J$12) + 1,参照用!$N$1:$P$50,2,0)
)</f>
        <v/>
      </c>
      <c r="F3789" t="str">
        <f xml:space="preserve">
IF(A3789="","",
VLOOKUP(MOD(ROW(A3789)-2, 参照用!$J$12) + 1,参照用!$N$1:$P$50,3,0)
)</f>
        <v/>
      </c>
      <c r="G3789" t="str">
        <f xml:space="preserve">
IF(A3789="","",
IFERROR(
INDEX(中間シート!$B:$CB,
MATCH(A3789&amp;B3789,中間シート!$A$1:$A$149,0),
MATCH(F3789,中間シート!$B$2:$CB$2,0)
),
"")
)</f>
        <v/>
      </c>
      <c r="H3789" t="str">
        <f t="shared" si="177"/>
        <v/>
      </c>
      <c r="I3789" t="str">
        <f t="shared" si="178"/>
        <v/>
      </c>
      <c r="J3789" t="str">
        <f xml:space="preserve">
_xlfn.SWITCH(E3789,
"良好サイン",H3789*VLOOKUP(F3789,参照用!$P$2:$Q$55,2,0),
"注意サイン",H3789*VLOOKUP(F3789,参照用!$P$2:$Q$55,2,0),
""
)</f>
        <v/>
      </c>
      <c r="K3789" s="20" t="str">
        <f t="shared" si="179"/>
        <v/>
      </c>
    </row>
    <row r="3790" spans="1:11" x14ac:dyDescent="0.2">
      <c r="A3790" s="8" t="str">
        <f>IF(INDEX(中間シート!B$1:B$149,QUOTIENT(ROW(A3790)-2, 参照用!$J$12) + 3,1)&gt;0,
INDEX(中間シート!B$1:B$149,QUOTIENT(ROW(A3790)-2, 参照用!$J$12) + 3,1),
"")</f>
        <v/>
      </c>
      <c r="B3790" s="8" t="str">
        <f>IF(INDEX(中間シート!D$1:D$149,QUOTIENT(ROW(B3790)-2, 参照用!$J$12) + 3,1)&gt;0,
INDEX(中間シート!D$1:D$149,QUOTIENT(ROW(B3790)-2, 参照用!$J$12) + 3,1),
"")</f>
        <v/>
      </c>
      <c r="C3790" s="8" t="str">
        <f>INDEX(中間シート!$A$1:$AZ$149,MATCH(A3790&amp;B3790,中間シート!$A$1:$A$149,0),MATCH(C$1,中間シート!$A$2:$AZ$2,0))</f>
        <v/>
      </c>
      <c r="D3790" s="8" t="str">
        <f>INDEX(中間シート!$A$1:$AZ$149,MATCH($A3790&amp;$B3790,中間シート!$A$1:$A$149,0),MATCH(D$1,中間シート!$A$2:$AZ$2,0))</f>
        <v/>
      </c>
      <c r="E3790" t="str">
        <f>IF(
A3790="","",
VLOOKUP(MOD(ROW(A3790)-2, 参照用!$J$12) + 1,参照用!$N$1:$P$50,2,0)
)</f>
        <v/>
      </c>
      <c r="F3790" t="str">
        <f xml:space="preserve">
IF(A3790="","",
VLOOKUP(MOD(ROW(A3790)-2, 参照用!$J$12) + 1,参照用!$N$1:$P$50,3,0)
)</f>
        <v/>
      </c>
      <c r="G3790" t="str">
        <f xml:space="preserve">
IF(A3790="","",
IFERROR(
INDEX(中間シート!$B:$CB,
MATCH(A3790&amp;B3790,中間シート!$A$1:$A$149,0),
MATCH(F3790,中間シート!$B$2:$CB$2,0)
),
"")
)</f>
        <v/>
      </c>
      <c r="H3790" t="str">
        <f t="shared" si="177"/>
        <v/>
      </c>
      <c r="I3790" t="str">
        <f t="shared" si="178"/>
        <v/>
      </c>
      <c r="J3790" t="str">
        <f xml:space="preserve">
_xlfn.SWITCH(E3790,
"良好サイン",H3790*VLOOKUP(F3790,参照用!$P$2:$Q$55,2,0),
"注意サイン",H3790*VLOOKUP(F3790,参照用!$P$2:$Q$55,2,0),
""
)</f>
        <v/>
      </c>
      <c r="K3790" s="20" t="str">
        <f t="shared" si="179"/>
        <v/>
      </c>
    </row>
    <row r="3791" spans="1:11" x14ac:dyDescent="0.2">
      <c r="A3791" s="8" t="str">
        <f>IF(INDEX(中間シート!B$1:B$149,QUOTIENT(ROW(A3791)-2, 参照用!$J$12) + 3,1)&gt;0,
INDEX(中間シート!B$1:B$149,QUOTIENT(ROW(A3791)-2, 参照用!$J$12) + 3,1),
"")</f>
        <v/>
      </c>
      <c r="B3791" s="8" t="str">
        <f>IF(INDEX(中間シート!D$1:D$149,QUOTIENT(ROW(B3791)-2, 参照用!$J$12) + 3,1)&gt;0,
INDEX(中間シート!D$1:D$149,QUOTIENT(ROW(B3791)-2, 参照用!$J$12) + 3,1),
"")</f>
        <v/>
      </c>
      <c r="C3791" s="8" t="str">
        <f>INDEX(中間シート!$A$1:$AZ$149,MATCH(A3791&amp;B3791,中間シート!$A$1:$A$149,0),MATCH(C$1,中間シート!$A$2:$AZ$2,0))</f>
        <v/>
      </c>
      <c r="D3791" s="8" t="str">
        <f>INDEX(中間シート!$A$1:$AZ$149,MATCH($A3791&amp;$B3791,中間シート!$A$1:$A$149,0),MATCH(D$1,中間シート!$A$2:$AZ$2,0))</f>
        <v/>
      </c>
      <c r="E3791" t="str">
        <f>IF(
A3791="","",
VLOOKUP(MOD(ROW(A3791)-2, 参照用!$J$12) + 1,参照用!$N$1:$P$50,2,0)
)</f>
        <v/>
      </c>
      <c r="F3791" t="str">
        <f xml:space="preserve">
IF(A3791="","",
VLOOKUP(MOD(ROW(A3791)-2, 参照用!$J$12) + 1,参照用!$N$1:$P$50,3,0)
)</f>
        <v/>
      </c>
      <c r="G3791" t="str">
        <f xml:space="preserve">
IF(A3791="","",
IFERROR(
INDEX(中間シート!$B:$CB,
MATCH(A3791&amp;B3791,中間シート!$A$1:$A$149,0),
MATCH(F3791,中間シート!$B$2:$CB$2,0)
),
"")
)</f>
        <v/>
      </c>
      <c r="H3791" t="str">
        <f t="shared" si="177"/>
        <v/>
      </c>
      <c r="I3791" t="str">
        <f t="shared" si="178"/>
        <v/>
      </c>
      <c r="J3791" t="str">
        <f xml:space="preserve">
_xlfn.SWITCH(E3791,
"良好サイン",H3791*VLOOKUP(F3791,参照用!$P$2:$Q$55,2,0),
"注意サイン",H3791*VLOOKUP(F3791,参照用!$P$2:$Q$55,2,0),
""
)</f>
        <v/>
      </c>
      <c r="K3791" s="20" t="str">
        <f t="shared" si="179"/>
        <v/>
      </c>
    </row>
    <row r="3792" spans="1:11" x14ac:dyDescent="0.2">
      <c r="A3792" s="8" t="str">
        <f>IF(INDEX(中間シート!B$1:B$149,QUOTIENT(ROW(A3792)-2, 参照用!$J$12) + 3,1)&gt;0,
INDEX(中間シート!B$1:B$149,QUOTIENT(ROW(A3792)-2, 参照用!$J$12) + 3,1),
"")</f>
        <v/>
      </c>
      <c r="B3792" s="8" t="str">
        <f>IF(INDEX(中間シート!D$1:D$149,QUOTIENT(ROW(B3792)-2, 参照用!$J$12) + 3,1)&gt;0,
INDEX(中間シート!D$1:D$149,QUOTIENT(ROW(B3792)-2, 参照用!$J$12) + 3,1),
"")</f>
        <v/>
      </c>
      <c r="C3792" s="8" t="str">
        <f>INDEX(中間シート!$A$1:$AZ$149,MATCH(A3792&amp;B3792,中間シート!$A$1:$A$149,0),MATCH(C$1,中間シート!$A$2:$AZ$2,0))</f>
        <v/>
      </c>
      <c r="D3792" s="8" t="str">
        <f>INDEX(中間シート!$A$1:$AZ$149,MATCH($A3792&amp;$B3792,中間シート!$A$1:$A$149,0),MATCH(D$1,中間シート!$A$2:$AZ$2,0))</f>
        <v/>
      </c>
      <c r="E3792" t="str">
        <f>IF(
A3792="","",
VLOOKUP(MOD(ROW(A3792)-2, 参照用!$J$12) + 1,参照用!$N$1:$P$50,2,0)
)</f>
        <v/>
      </c>
      <c r="F3792" t="str">
        <f xml:space="preserve">
IF(A3792="","",
VLOOKUP(MOD(ROW(A3792)-2, 参照用!$J$12) + 1,参照用!$N$1:$P$50,3,0)
)</f>
        <v/>
      </c>
      <c r="G3792" t="str">
        <f xml:space="preserve">
IF(A3792="","",
IFERROR(
INDEX(中間シート!$B:$CB,
MATCH(A3792&amp;B3792,中間シート!$A$1:$A$149,0),
MATCH(F3792,中間シート!$B$2:$CB$2,0)
),
"")
)</f>
        <v/>
      </c>
      <c r="H3792" t="str">
        <f t="shared" si="177"/>
        <v/>
      </c>
      <c r="I3792" t="str">
        <f t="shared" si="178"/>
        <v/>
      </c>
      <c r="J3792" t="str">
        <f xml:space="preserve">
_xlfn.SWITCH(E3792,
"良好サイン",H3792*VLOOKUP(F3792,参照用!$P$2:$Q$55,2,0),
"注意サイン",H3792*VLOOKUP(F3792,参照用!$P$2:$Q$55,2,0),
""
)</f>
        <v/>
      </c>
      <c r="K3792" s="20" t="str">
        <f t="shared" si="179"/>
        <v/>
      </c>
    </row>
    <row r="3793" spans="1:11" x14ac:dyDescent="0.2">
      <c r="A3793" s="8" t="str">
        <f>IF(INDEX(中間シート!B$1:B$149,QUOTIENT(ROW(A3793)-2, 参照用!$J$12) + 3,1)&gt;0,
INDEX(中間シート!B$1:B$149,QUOTIENT(ROW(A3793)-2, 参照用!$J$12) + 3,1),
"")</f>
        <v/>
      </c>
      <c r="B3793" s="8" t="str">
        <f>IF(INDEX(中間シート!D$1:D$149,QUOTIENT(ROW(B3793)-2, 参照用!$J$12) + 3,1)&gt;0,
INDEX(中間シート!D$1:D$149,QUOTIENT(ROW(B3793)-2, 参照用!$J$12) + 3,1),
"")</f>
        <v/>
      </c>
      <c r="C3793" s="8" t="str">
        <f>INDEX(中間シート!$A$1:$AZ$149,MATCH(A3793&amp;B3793,中間シート!$A$1:$A$149,0),MATCH(C$1,中間シート!$A$2:$AZ$2,0))</f>
        <v/>
      </c>
      <c r="D3793" s="8" t="str">
        <f>INDEX(中間シート!$A$1:$AZ$149,MATCH($A3793&amp;$B3793,中間シート!$A$1:$A$149,0),MATCH(D$1,中間シート!$A$2:$AZ$2,0))</f>
        <v/>
      </c>
      <c r="E3793" t="str">
        <f>IF(
A3793="","",
VLOOKUP(MOD(ROW(A3793)-2, 参照用!$J$12) + 1,参照用!$N$1:$P$50,2,0)
)</f>
        <v/>
      </c>
      <c r="F3793" t="str">
        <f xml:space="preserve">
IF(A3793="","",
VLOOKUP(MOD(ROW(A3793)-2, 参照用!$J$12) + 1,参照用!$N$1:$P$50,3,0)
)</f>
        <v/>
      </c>
      <c r="G3793" t="str">
        <f xml:space="preserve">
IF(A3793="","",
IFERROR(
INDEX(中間シート!$B:$CB,
MATCH(A3793&amp;B3793,中間シート!$A$1:$A$149,0),
MATCH(F3793,中間シート!$B$2:$CB$2,0)
),
"")
)</f>
        <v/>
      </c>
      <c r="H3793" t="str">
        <f t="shared" si="177"/>
        <v/>
      </c>
      <c r="I3793" t="str">
        <f t="shared" si="178"/>
        <v/>
      </c>
      <c r="J3793" t="str">
        <f xml:space="preserve">
_xlfn.SWITCH(E3793,
"良好サイン",H3793*VLOOKUP(F3793,参照用!$P$2:$Q$55,2,0),
"注意サイン",H3793*VLOOKUP(F3793,参照用!$P$2:$Q$55,2,0),
""
)</f>
        <v/>
      </c>
      <c r="K3793" s="20" t="str">
        <f t="shared" si="179"/>
        <v/>
      </c>
    </row>
    <row r="3794" spans="1:11" x14ac:dyDescent="0.2">
      <c r="A3794" s="8" t="str">
        <f>IF(INDEX(中間シート!B$1:B$149,QUOTIENT(ROW(A3794)-2, 参照用!$J$12) + 3,1)&gt;0,
INDEX(中間シート!B$1:B$149,QUOTIENT(ROW(A3794)-2, 参照用!$J$12) + 3,1),
"")</f>
        <v/>
      </c>
      <c r="B3794" s="8" t="str">
        <f>IF(INDEX(中間シート!D$1:D$149,QUOTIENT(ROW(B3794)-2, 参照用!$J$12) + 3,1)&gt;0,
INDEX(中間シート!D$1:D$149,QUOTIENT(ROW(B3794)-2, 参照用!$J$12) + 3,1),
"")</f>
        <v/>
      </c>
      <c r="C3794" s="8" t="str">
        <f>INDEX(中間シート!$A$1:$AZ$149,MATCH(A3794&amp;B3794,中間シート!$A$1:$A$149,0),MATCH(C$1,中間シート!$A$2:$AZ$2,0))</f>
        <v/>
      </c>
      <c r="D3794" s="8" t="str">
        <f>INDEX(中間シート!$A$1:$AZ$149,MATCH($A3794&amp;$B3794,中間シート!$A$1:$A$149,0),MATCH(D$1,中間シート!$A$2:$AZ$2,0))</f>
        <v/>
      </c>
      <c r="E3794" t="str">
        <f>IF(
A3794="","",
VLOOKUP(MOD(ROW(A3794)-2, 参照用!$J$12) + 1,参照用!$N$1:$P$50,2,0)
)</f>
        <v/>
      </c>
      <c r="F3794" t="str">
        <f xml:space="preserve">
IF(A3794="","",
VLOOKUP(MOD(ROW(A3794)-2, 参照用!$J$12) + 1,参照用!$N$1:$P$50,3,0)
)</f>
        <v/>
      </c>
      <c r="G3794" t="str">
        <f xml:space="preserve">
IF(A3794="","",
IFERROR(
INDEX(中間シート!$B:$CB,
MATCH(A3794&amp;B3794,中間シート!$A$1:$A$149,0),
MATCH(F3794,中間シート!$B$2:$CB$2,0)
),
"")
)</f>
        <v/>
      </c>
      <c r="H3794" t="str">
        <f t="shared" si="177"/>
        <v/>
      </c>
      <c r="I3794" t="str">
        <f t="shared" si="178"/>
        <v/>
      </c>
      <c r="J3794" t="str">
        <f xml:space="preserve">
_xlfn.SWITCH(E3794,
"良好サイン",H3794*VLOOKUP(F3794,参照用!$P$2:$Q$55,2,0),
"注意サイン",H3794*VLOOKUP(F3794,参照用!$P$2:$Q$55,2,0),
""
)</f>
        <v/>
      </c>
      <c r="K3794" s="20" t="str">
        <f t="shared" si="179"/>
        <v/>
      </c>
    </row>
    <row r="3795" spans="1:11" x14ac:dyDescent="0.2">
      <c r="A3795" s="8" t="str">
        <f>IF(INDEX(中間シート!B$1:B$149,QUOTIENT(ROW(A3795)-2, 参照用!$J$12) + 3,1)&gt;0,
INDEX(中間シート!B$1:B$149,QUOTIENT(ROW(A3795)-2, 参照用!$J$12) + 3,1),
"")</f>
        <v/>
      </c>
      <c r="B3795" s="8" t="str">
        <f>IF(INDEX(中間シート!D$1:D$149,QUOTIENT(ROW(B3795)-2, 参照用!$J$12) + 3,1)&gt;0,
INDEX(中間シート!D$1:D$149,QUOTIENT(ROW(B3795)-2, 参照用!$J$12) + 3,1),
"")</f>
        <v/>
      </c>
      <c r="C3795" s="8" t="str">
        <f>INDEX(中間シート!$A$1:$AZ$149,MATCH(A3795&amp;B3795,中間シート!$A$1:$A$149,0),MATCH(C$1,中間シート!$A$2:$AZ$2,0))</f>
        <v/>
      </c>
      <c r="D3795" s="8" t="str">
        <f>INDEX(中間シート!$A$1:$AZ$149,MATCH($A3795&amp;$B3795,中間シート!$A$1:$A$149,0),MATCH(D$1,中間シート!$A$2:$AZ$2,0))</f>
        <v/>
      </c>
      <c r="E3795" t="str">
        <f>IF(
A3795="","",
VLOOKUP(MOD(ROW(A3795)-2, 参照用!$J$12) + 1,参照用!$N$1:$P$50,2,0)
)</f>
        <v/>
      </c>
      <c r="F3795" t="str">
        <f xml:space="preserve">
IF(A3795="","",
VLOOKUP(MOD(ROW(A3795)-2, 参照用!$J$12) + 1,参照用!$N$1:$P$50,3,0)
)</f>
        <v/>
      </c>
      <c r="G3795" t="str">
        <f xml:space="preserve">
IF(A3795="","",
IFERROR(
INDEX(中間シート!$B:$CB,
MATCH(A3795&amp;B3795,中間シート!$A$1:$A$149,0),
MATCH(F3795,中間シート!$B$2:$CB$2,0)
),
"")
)</f>
        <v/>
      </c>
      <c r="H3795" t="str">
        <f t="shared" si="177"/>
        <v/>
      </c>
      <c r="I3795" t="str">
        <f t="shared" si="178"/>
        <v/>
      </c>
      <c r="J3795" t="str">
        <f xml:space="preserve">
_xlfn.SWITCH(E3795,
"良好サイン",H3795*VLOOKUP(F3795,参照用!$P$2:$Q$55,2,0),
"注意サイン",H3795*VLOOKUP(F3795,参照用!$P$2:$Q$55,2,0),
""
)</f>
        <v/>
      </c>
      <c r="K3795" s="20" t="str">
        <f t="shared" si="179"/>
        <v/>
      </c>
    </row>
    <row r="3796" spans="1:11" x14ac:dyDescent="0.2">
      <c r="A3796" s="8" t="str">
        <f>IF(INDEX(中間シート!B$1:B$149,QUOTIENT(ROW(A3796)-2, 参照用!$J$12) + 3,1)&gt;0,
INDEX(中間シート!B$1:B$149,QUOTIENT(ROW(A3796)-2, 参照用!$J$12) + 3,1),
"")</f>
        <v/>
      </c>
      <c r="B3796" s="8" t="str">
        <f>IF(INDEX(中間シート!D$1:D$149,QUOTIENT(ROW(B3796)-2, 参照用!$J$12) + 3,1)&gt;0,
INDEX(中間シート!D$1:D$149,QUOTIENT(ROW(B3796)-2, 参照用!$J$12) + 3,1),
"")</f>
        <v/>
      </c>
      <c r="C3796" s="8" t="str">
        <f>INDEX(中間シート!$A$1:$AZ$149,MATCH(A3796&amp;B3796,中間シート!$A$1:$A$149,0),MATCH(C$1,中間シート!$A$2:$AZ$2,0))</f>
        <v/>
      </c>
      <c r="D3796" s="8" t="str">
        <f>INDEX(中間シート!$A$1:$AZ$149,MATCH($A3796&amp;$B3796,中間シート!$A$1:$A$149,0),MATCH(D$1,中間シート!$A$2:$AZ$2,0))</f>
        <v/>
      </c>
      <c r="E3796" t="str">
        <f>IF(
A3796="","",
VLOOKUP(MOD(ROW(A3796)-2, 参照用!$J$12) + 1,参照用!$N$1:$P$50,2,0)
)</f>
        <v/>
      </c>
      <c r="F3796" t="str">
        <f xml:space="preserve">
IF(A3796="","",
VLOOKUP(MOD(ROW(A3796)-2, 参照用!$J$12) + 1,参照用!$N$1:$P$50,3,0)
)</f>
        <v/>
      </c>
      <c r="G3796" t="str">
        <f xml:space="preserve">
IF(A3796="","",
IFERROR(
INDEX(中間シート!$B:$CB,
MATCH(A3796&amp;B3796,中間シート!$A$1:$A$149,0),
MATCH(F3796,中間シート!$B$2:$CB$2,0)
),
"")
)</f>
        <v/>
      </c>
      <c r="H3796" t="str">
        <f t="shared" si="177"/>
        <v/>
      </c>
      <c r="I3796" t="str">
        <f t="shared" si="178"/>
        <v/>
      </c>
      <c r="J3796" t="str">
        <f xml:space="preserve">
_xlfn.SWITCH(E3796,
"良好サイン",H3796*VLOOKUP(F3796,参照用!$P$2:$Q$55,2,0),
"注意サイン",H3796*VLOOKUP(F3796,参照用!$P$2:$Q$55,2,0),
""
)</f>
        <v/>
      </c>
      <c r="K3796" s="20" t="str">
        <f t="shared" si="179"/>
        <v/>
      </c>
    </row>
    <row r="3797" spans="1:11" x14ac:dyDescent="0.2">
      <c r="A3797" s="8" t="str">
        <f>IF(INDEX(中間シート!B$1:B$149,QUOTIENT(ROW(A3797)-2, 参照用!$J$12) + 3,1)&gt;0,
INDEX(中間シート!B$1:B$149,QUOTIENT(ROW(A3797)-2, 参照用!$J$12) + 3,1),
"")</f>
        <v/>
      </c>
      <c r="B3797" s="8" t="str">
        <f>IF(INDEX(中間シート!D$1:D$149,QUOTIENT(ROW(B3797)-2, 参照用!$J$12) + 3,1)&gt;0,
INDEX(中間シート!D$1:D$149,QUOTIENT(ROW(B3797)-2, 参照用!$J$12) + 3,1),
"")</f>
        <v/>
      </c>
      <c r="C3797" s="8" t="str">
        <f>INDEX(中間シート!$A$1:$AZ$149,MATCH(A3797&amp;B3797,中間シート!$A$1:$A$149,0),MATCH(C$1,中間シート!$A$2:$AZ$2,0))</f>
        <v/>
      </c>
      <c r="D3797" s="8" t="str">
        <f>INDEX(中間シート!$A$1:$AZ$149,MATCH($A3797&amp;$B3797,中間シート!$A$1:$A$149,0),MATCH(D$1,中間シート!$A$2:$AZ$2,0))</f>
        <v/>
      </c>
      <c r="E3797" t="str">
        <f>IF(
A3797="","",
VLOOKUP(MOD(ROW(A3797)-2, 参照用!$J$12) + 1,参照用!$N$1:$P$50,2,0)
)</f>
        <v/>
      </c>
      <c r="F3797" t="str">
        <f xml:space="preserve">
IF(A3797="","",
VLOOKUP(MOD(ROW(A3797)-2, 参照用!$J$12) + 1,参照用!$N$1:$P$50,3,0)
)</f>
        <v/>
      </c>
      <c r="G3797" t="str">
        <f xml:space="preserve">
IF(A3797="","",
IFERROR(
INDEX(中間シート!$B:$CB,
MATCH(A3797&amp;B3797,中間シート!$A$1:$A$149,0),
MATCH(F3797,中間シート!$B$2:$CB$2,0)
),
"")
)</f>
        <v/>
      </c>
      <c r="H3797" t="str">
        <f t="shared" si="177"/>
        <v/>
      </c>
      <c r="I3797" t="str">
        <f t="shared" si="178"/>
        <v/>
      </c>
      <c r="J3797" t="str">
        <f xml:space="preserve">
_xlfn.SWITCH(E3797,
"良好サイン",H3797*VLOOKUP(F3797,参照用!$P$2:$Q$55,2,0),
"注意サイン",H3797*VLOOKUP(F3797,参照用!$P$2:$Q$55,2,0),
""
)</f>
        <v/>
      </c>
      <c r="K3797" s="20" t="str">
        <f t="shared" si="179"/>
        <v/>
      </c>
    </row>
    <row r="3798" spans="1:11" x14ac:dyDescent="0.2">
      <c r="A3798" s="8" t="str">
        <f>IF(INDEX(中間シート!B$1:B$149,QUOTIENT(ROW(A3798)-2, 参照用!$J$12) + 3,1)&gt;0,
INDEX(中間シート!B$1:B$149,QUOTIENT(ROW(A3798)-2, 参照用!$J$12) + 3,1),
"")</f>
        <v/>
      </c>
      <c r="B3798" s="8" t="str">
        <f>IF(INDEX(中間シート!D$1:D$149,QUOTIENT(ROW(B3798)-2, 参照用!$J$12) + 3,1)&gt;0,
INDEX(中間シート!D$1:D$149,QUOTIENT(ROW(B3798)-2, 参照用!$J$12) + 3,1),
"")</f>
        <v/>
      </c>
      <c r="C3798" s="8" t="str">
        <f>INDEX(中間シート!$A$1:$AZ$149,MATCH(A3798&amp;B3798,中間シート!$A$1:$A$149,0),MATCH(C$1,中間シート!$A$2:$AZ$2,0))</f>
        <v/>
      </c>
      <c r="D3798" s="8" t="str">
        <f>INDEX(中間シート!$A$1:$AZ$149,MATCH($A3798&amp;$B3798,中間シート!$A$1:$A$149,0),MATCH(D$1,中間シート!$A$2:$AZ$2,0))</f>
        <v/>
      </c>
      <c r="E3798" t="str">
        <f>IF(
A3798="","",
VLOOKUP(MOD(ROW(A3798)-2, 参照用!$J$12) + 1,参照用!$N$1:$P$50,2,0)
)</f>
        <v/>
      </c>
      <c r="F3798" t="str">
        <f xml:space="preserve">
IF(A3798="","",
VLOOKUP(MOD(ROW(A3798)-2, 参照用!$J$12) + 1,参照用!$N$1:$P$50,3,0)
)</f>
        <v/>
      </c>
      <c r="G3798" t="str">
        <f xml:space="preserve">
IF(A3798="","",
IFERROR(
INDEX(中間シート!$B:$CB,
MATCH(A3798&amp;B3798,中間シート!$A$1:$A$149,0),
MATCH(F3798,中間シート!$B$2:$CB$2,0)
),
"")
)</f>
        <v/>
      </c>
      <c r="H3798" t="str">
        <f t="shared" si="177"/>
        <v/>
      </c>
      <c r="I3798" t="str">
        <f t="shared" si="178"/>
        <v/>
      </c>
      <c r="J3798" t="str">
        <f xml:space="preserve">
_xlfn.SWITCH(E3798,
"良好サイン",H3798*VLOOKUP(F3798,参照用!$P$2:$Q$55,2,0),
"注意サイン",H3798*VLOOKUP(F3798,参照用!$P$2:$Q$55,2,0),
""
)</f>
        <v/>
      </c>
      <c r="K3798" s="20" t="str">
        <f t="shared" si="179"/>
        <v/>
      </c>
    </row>
    <row r="3799" spans="1:11" x14ac:dyDescent="0.2">
      <c r="A3799" s="8" t="str">
        <f>IF(INDEX(中間シート!B$1:B$149,QUOTIENT(ROW(A3799)-2, 参照用!$J$12) + 3,1)&gt;0,
INDEX(中間シート!B$1:B$149,QUOTIENT(ROW(A3799)-2, 参照用!$J$12) + 3,1),
"")</f>
        <v/>
      </c>
      <c r="B3799" s="8" t="str">
        <f>IF(INDEX(中間シート!D$1:D$149,QUOTIENT(ROW(B3799)-2, 参照用!$J$12) + 3,1)&gt;0,
INDEX(中間シート!D$1:D$149,QUOTIENT(ROW(B3799)-2, 参照用!$J$12) + 3,1),
"")</f>
        <v/>
      </c>
      <c r="C3799" s="8" t="str">
        <f>INDEX(中間シート!$A$1:$AZ$149,MATCH(A3799&amp;B3799,中間シート!$A$1:$A$149,0),MATCH(C$1,中間シート!$A$2:$AZ$2,0))</f>
        <v/>
      </c>
      <c r="D3799" s="8" t="str">
        <f>INDEX(中間シート!$A$1:$AZ$149,MATCH($A3799&amp;$B3799,中間シート!$A$1:$A$149,0),MATCH(D$1,中間シート!$A$2:$AZ$2,0))</f>
        <v/>
      </c>
      <c r="E3799" t="str">
        <f>IF(
A3799="","",
VLOOKUP(MOD(ROW(A3799)-2, 参照用!$J$12) + 1,参照用!$N$1:$P$50,2,0)
)</f>
        <v/>
      </c>
      <c r="F3799" t="str">
        <f xml:space="preserve">
IF(A3799="","",
VLOOKUP(MOD(ROW(A3799)-2, 参照用!$J$12) + 1,参照用!$N$1:$P$50,3,0)
)</f>
        <v/>
      </c>
      <c r="G3799" t="str">
        <f xml:space="preserve">
IF(A3799="","",
IFERROR(
INDEX(中間シート!$B:$CB,
MATCH(A3799&amp;B3799,中間シート!$A$1:$A$149,0),
MATCH(F3799,中間シート!$B$2:$CB$2,0)
),
"")
)</f>
        <v/>
      </c>
      <c r="H3799" t="str">
        <f t="shared" si="177"/>
        <v/>
      </c>
      <c r="I3799" t="str">
        <f t="shared" si="178"/>
        <v/>
      </c>
      <c r="J3799" t="str">
        <f xml:space="preserve">
_xlfn.SWITCH(E3799,
"良好サイン",H3799*VLOOKUP(F3799,参照用!$P$2:$Q$55,2,0),
"注意サイン",H3799*VLOOKUP(F3799,参照用!$P$2:$Q$55,2,0),
""
)</f>
        <v/>
      </c>
      <c r="K3799" s="20" t="str">
        <f t="shared" si="179"/>
        <v/>
      </c>
    </row>
    <row r="3800" spans="1:11" x14ac:dyDescent="0.2">
      <c r="A3800" s="8" t="str">
        <f>IF(INDEX(中間シート!B$1:B$149,QUOTIENT(ROW(A3800)-2, 参照用!$J$12) + 3,1)&gt;0,
INDEX(中間シート!B$1:B$149,QUOTIENT(ROW(A3800)-2, 参照用!$J$12) + 3,1),
"")</f>
        <v/>
      </c>
      <c r="B3800" s="8" t="str">
        <f>IF(INDEX(中間シート!D$1:D$149,QUOTIENT(ROW(B3800)-2, 参照用!$J$12) + 3,1)&gt;0,
INDEX(中間シート!D$1:D$149,QUOTIENT(ROW(B3800)-2, 参照用!$J$12) + 3,1),
"")</f>
        <v/>
      </c>
      <c r="C3800" s="8" t="str">
        <f>INDEX(中間シート!$A$1:$AZ$149,MATCH(A3800&amp;B3800,中間シート!$A$1:$A$149,0),MATCH(C$1,中間シート!$A$2:$AZ$2,0))</f>
        <v/>
      </c>
      <c r="D3800" s="8" t="str">
        <f>INDEX(中間シート!$A$1:$AZ$149,MATCH($A3800&amp;$B3800,中間シート!$A$1:$A$149,0),MATCH(D$1,中間シート!$A$2:$AZ$2,0))</f>
        <v/>
      </c>
      <c r="E3800" t="str">
        <f>IF(
A3800="","",
VLOOKUP(MOD(ROW(A3800)-2, 参照用!$J$12) + 1,参照用!$N$1:$P$50,2,0)
)</f>
        <v/>
      </c>
      <c r="F3800" t="str">
        <f xml:space="preserve">
IF(A3800="","",
VLOOKUP(MOD(ROW(A3800)-2, 参照用!$J$12) + 1,参照用!$N$1:$P$50,3,0)
)</f>
        <v/>
      </c>
      <c r="G3800" t="str">
        <f xml:space="preserve">
IF(A3800="","",
IFERROR(
INDEX(中間シート!$B:$CB,
MATCH(A3800&amp;B3800,中間シート!$A$1:$A$149,0),
MATCH(F3800,中間シート!$B$2:$CB$2,0)
),
"")
)</f>
        <v/>
      </c>
      <c r="H3800" t="str">
        <f t="shared" si="177"/>
        <v/>
      </c>
      <c r="I3800" t="str">
        <f t="shared" si="178"/>
        <v/>
      </c>
      <c r="J3800" t="str">
        <f xml:space="preserve">
_xlfn.SWITCH(E3800,
"良好サイン",H3800*VLOOKUP(F3800,参照用!$P$2:$Q$55,2,0),
"注意サイン",H3800*VLOOKUP(F3800,参照用!$P$2:$Q$55,2,0),
""
)</f>
        <v/>
      </c>
      <c r="K3800" s="20" t="str">
        <f t="shared" si="179"/>
        <v/>
      </c>
    </row>
    <row r="3801" spans="1:11" x14ac:dyDescent="0.2">
      <c r="A3801" s="8" t="str">
        <f>IF(INDEX(中間シート!B$1:B$149,QUOTIENT(ROW(A3801)-2, 参照用!$J$12) + 3,1)&gt;0,
INDEX(中間シート!B$1:B$149,QUOTIENT(ROW(A3801)-2, 参照用!$J$12) + 3,1),
"")</f>
        <v/>
      </c>
      <c r="B3801" s="8" t="str">
        <f>IF(INDEX(中間シート!D$1:D$149,QUOTIENT(ROW(B3801)-2, 参照用!$J$12) + 3,1)&gt;0,
INDEX(中間シート!D$1:D$149,QUOTIENT(ROW(B3801)-2, 参照用!$J$12) + 3,1),
"")</f>
        <v/>
      </c>
      <c r="C3801" s="8" t="str">
        <f>INDEX(中間シート!$A$1:$AZ$149,MATCH(A3801&amp;B3801,中間シート!$A$1:$A$149,0),MATCH(C$1,中間シート!$A$2:$AZ$2,0))</f>
        <v/>
      </c>
      <c r="D3801" s="8" t="str">
        <f>INDEX(中間シート!$A$1:$AZ$149,MATCH($A3801&amp;$B3801,中間シート!$A$1:$A$149,0),MATCH(D$1,中間シート!$A$2:$AZ$2,0))</f>
        <v/>
      </c>
      <c r="E3801" t="str">
        <f>IF(
A3801="","",
VLOOKUP(MOD(ROW(A3801)-2, 参照用!$J$12) + 1,参照用!$N$1:$P$50,2,0)
)</f>
        <v/>
      </c>
      <c r="F3801" t="str">
        <f xml:space="preserve">
IF(A3801="","",
VLOOKUP(MOD(ROW(A3801)-2, 参照用!$J$12) + 1,参照用!$N$1:$P$50,3,0)
)</f>
        <v/>
      </c>
      <c r="G3801" t="str">
        <f xml:space="preserve">
IF(A3801="","",
IFERROR(
INDEX(中間シート!$B:$CB,
MATCH(A3801&amp;B3801,中間シート!$A$1:$A$149,0),
MATCH(F3801,中間シート!$B$2:$CB$2,0)
),
"")
)</f>
        <v/>
      </c>
      <c r="H3801" t="str">
        <f t="shared" si="177"/>
        <v/>
      </c>
      <c r="I3801" t="str">
        <f t="shared" si="178"/>
        <v/>
      </c>
      <c r="J3801" t="str">
        <f xml:space="preserve">
_xlfn.SWITCH(E3801,
"良好サイン",H3801*VLOOKUP(F3801,参照用!$P$2:$Q$55,2,0),
"注意サイン",H3801*VLOOKUP(F3801,参照用!$P$2:$Q$55,2,0),
""
)</f>
        <v/>
      </c>
      <c r="K3801" s="20" t="str">
        <f t="shared" si="179"/>
        <v/>
      </c>
    </row>
    <row r="3802" spans="1:11" x14ac:dyDescent="0.2">
      <c r="A3802" s="8" t="str">
        <f>IF(INDEX(中間シート!B$1:B$149,QUOTIENT(ROW(A3802)-2, 参照用!$J$12) + 3,1)&gt;0,
INDEX(中間シート!B$1:B$149,QUOTIENT(ROW(A3802)-2, 参照用!$J$12) + 3,1),
"")</f>
        <v/>
      </c>
      <c r="B3802" s="8" t="str">
        <f>IF(INDEX(中間シート!D$1:D$149,QUOTIENT(ROW(B3802)-2, 参照用!$J$12) + 3,1)&gt;0,
INDEX(中間シート!D$1:D$149,QUOTIENT(ROW(B3802)-2, 参照用!$J$12) + 3,1),
"")</f>
        <v/>
      </c>
      <c r="C3802" s="8" t="str">
        <f>INDEX(中間シート!$A$1:$AZ$149,MATCH(A3802&amp;B3802,中間シート!$A$1:$A$149,0),MATCH(C$1,中間シート!$A$2:$AZ$2,0))</f>
        <v/>
      </c>
      <c r="D3802" s="8" t="str">
        <f>INDEX(中間シート!$A$1:$AZ$149,MATCH($A3802&amp;$B3802,中間シート!$A$1:$A$149,0),MATCH(D$1,中間シート!$A$2:$AZ$2,0))</f>
        <v/>
      </c>
      <c r="E3802" t="str">
        <f>IF(
A3802="","",
VLOOKUP(MOD(ROW(A3802)-2, 参照用!$J$12) + 1,参照用!$N$1:$P$50,2,0)
)</f>
        <v/>
      </c>
      <c r="F3802" t="str">
        <f xml:space="preserve">
IF(A3802="","",
VLOOKUP(MOD(ROW(A3802)-2, 参照用!$J$12) + 1,参照用!$N$1:$P$50,3,0)
)</f>
        <v/>
      </c>
      <c r="G3802" t="str">
        <f xml:space="preserve">
IF(A3802="","",
IFERROR(
INDEX(中間シート!$B:$CB,
MATCH(A3802&amp;B3802,中間シート!$A$1:$A$149,0),
MATCH(F3802,中間シート!$B$2:$CB$2,0)
),
"")
)</f>
        <v/>
      </c>
      <c r="H3802" t="str">
        <f t="shared" si="177"/>
        <v/>
      </c>
      <c r="I3802" t="str">
        <f t="shared" si="178"/>
        <v/>
      </c>
      <c r="J3802" t="str">
        <f xml:space="preserve">
_xlfn.SWITCH(E3802,
"良好サイン",H3802*VLOOKUP(F3802,参照用!$P$2:$Q$55,2,0),
"注意サイン",H3802*VLOOKUP(F3802,参照用!$P$2:$Q$55,2,0),
""
)</f>
        <v/>
      </c>
      <c r="K3802" s="20" t="str">
        <f t="shared" si="179"/>
        <v/>
      </c>
    </row>
    <row r="3803" spans="1:11" x14ac:dyDescent="0.2">
      <c r="A3803" s="8" t="str">
        <f>IF(INDEX(中間シート!B$1:B$149,QUOTIENT(ROW(A3803)-2, 参照用!$J$12) + 3,1)&gt;0,
INDEX(中間シート!B$1:B$149,QUOTIENT(ROW(A3803)-2, 参照用!$J$12) + 3,1),
"")</f>
        <v/>
      </c>
      <c r="B3803" s="8" t="str">
        <f>IF(INDEX(中間シート!D$1:D$149,QUOTIENT(ROW(B3803)-2, 参照用!$J$12) + 3,1)&gt;0,
INDEX(中間シート!D$1:D$149,QUOTIENT(ROW(B3803)-2, 参照用!$J$12) + 3,1),
"")</f>
        <v/>
      </c>
      <c r="C3803" s="8" t="str">
        <f>INDEX(中間シート!$A$1:$AZ$149,MATCH(A3803&amp;B3803,中間シート!$A$1:$A$149,0),MATCH(C$1,中間シート!$A$2:$AZ$2,0))</f>
        <v/>
      </c>
      <c r="D3803" s="8" t="str">
        <f>INDEX(中間シート!$A$1:$AZ$149,MATCH($A3803&amp;$B3803,中間シート!$A$1:$A$149,0),MATCH(D$1,中間シート!$A$2:$AZ$2,0))</f>
        <v/>
      </c>
      <c r="E3803" t="str">
        <f>IF(
A3803="","",
VLOOKUP(MOD(ROW(A3803)-2, 参照用!$J$12) + 1,参照用!$N$1:$P$50,2,0)
)</f>
        <v/>
      </c>
      <c r="F3803" t="str">
        <f xml:space="preserve">
IF(A3803="","",
VLOOKUP(MOD(ROW(A3803)-2, 参照用!$J$12) + 1,参照用!$N$1:$P$50,3,0)
)</f>
        <v/>
      </c>
      <c r="G3803" t="str">
        <f xml:space="preserve">
IF(A3803="","",
IFERROR(
INDEX(中間シート!$B:$CB,
MATCH(A3803&amp;B3803,中間シート!$A$1:$A$149,0),
MATCH(F3803,中間シート!$B$2:$CB$2,0)
),
"")
)</f>
        <v/>
      </c>
      <c r="H3803" t="str">
        <f t="shared" si="177"/>
        <v/>
      </c>
      <c r="I3803" t="str">
        <f t="shared" si="178"/>
        <v/>
      </c>
      <c r="J3803" t="str">
        <f xml:space="preserve">
_xlfn.SWITCH(E3803,
"良好サイン",H3803*VLOOKUP(F3803,参照用!$P$2:$Q$55,2,0),
"注意サイン",H3803*VLOOKUP(F3803,参照用!$P$2:$Q$55,2,0),
""
)</f>
        <v/>
      </c>
      <c r="K3803" s="20" t="str">
        <f t="shared" si="179"/>
        <v/>
      </c>
    </row>
    <row r="3804" spans="1:11" x14ac:dyDescent="0.2">
      <c r="A3804" s="8" t="str">
        <f>IF(INDEX(中間シート!B$1:B$149,QUOTIENT(ROW(A3804)-2, 参照用!$J$12) + 3,1)&gt;0,
INDEX(中間シート!B$1:B$149,QUOTIENT(ROW(A3804)-2, 参照用!$J$12) + 3,1),
"")</f>
        <v/>
      </c>
      <c r="B3804" s="8" t="str">
        <f>IF(INDEX(中間シート!D$1:D$149,QUOTIENT(ROW(B3804)-2, 参照用!$J$12) + 3,1)&gt;0,
INDEX(中間シート!D$1:D$149,QUOTIENT(ROW(B3804)-2, 参照用!$J$12) + 3,1),
"")</f>
        <v/>
      </c>
      <c r="C3804" s="8" t="str">
        <f>INDEX(中間シート!$A$1:$AZ$149,MATCH(A3804&amp;B3804,中間シート!$A$1:$A$149,0),MATCH(C$1,中間シート!$A$2:$AZ$2,0))</f>
        <v/>
      </c>
      <c r="D3804" s="8" t="str">
        <f>INDEX(中間シート!$A$1:$AZ$149,MATCH($A3804&amp;$B3804,中間シート!$A$1:$A$149,0),MATCH(D$1,中間シート!$A$2:$AZ$2,0))</f>
        <v/>
      </c>
      <c r="E3804" t="str">
        <f>IF(
A3804="","",
VLOOKUP(MOD(ROW(A3804)-2, 参照用!$J$12) + 1,参照用!$N$1:$P$50,2,0)
)</f>
        <v/>
      </c>
      <c r="F3804" t="str">
        <f xml:space="preserve">
IF(A3804="","",
VLOOKUP(MOD(ROW(A3804)-2, 参照用!$J$12) + 1,参照用!$N$1:$P$50,3,0)
)</f>
        <v/>
      </c>
      <c r="G3804" t="str">
        <f xml:space="preserve">
IF(A3804="","",
IFERROR(
INDEX(中間シート!$B:$CB,
MATCH(A3804&amp;B3804,中間シート!$A$1:$A$149,0),
MATCH(F3804,中間シート!$B$2:$CB$2,0)
),
"")
)</f>
        <v/>
      </c>
      <c r="H3804" t="str">
        <f t="shared" si="177"/>
        <v/>
      </c>
      <c r="I3804" t="str">
        <f t="shared" si="178"/>
        <v/>
      </c>
      <c r="J3804" t="str">
        <f xml:space="preserve">
_xlfn.SWITCH(E3804,
"良好サイン",H3804*VLOOKUP(F3804,参照用!$P$2:$Q$55,2,0),
"注意サイン",H3804*VLOOKUP(F3804,参照用!$P$2:$Q$55,2,0),
""
)</f>
        <v/>
      </c>
      <c r="K3804" s="20" t="str">
        <f t="shared" si="179"/>
        <v/>
      </c>
    </row>
    <row r="3805" spans="1:11" x14ac:dyDescent="0.2">
      <c r="A3805" s="8" t="str">
        <f>IF(INDEX(中間シート!B$1:B$149,QUOTIENT(ROW(A3805)-2, 参照用!$J$12) + 3,1)&gt;0,
INDEX(中間シート!B$1:B$149,QUOTIENT(ROW(A3805)-2, 参照用!$J$12) + 3,1),
"")</f>
        <v/>
      </c>
      <c r="B3805" s="8" t="str">
        <f>IF(INDEX(中間シート!D$1:D$149,QUOTIENT(ROW(B3805)-2, 参照用!$J$12) + 3,1)&gt;0,
INDEX(中間シート!D$1:D$149,QUOTIENT(ROW(B3805)-2, 参照用!$J$12) + 3,1),
"")</f>
        <v/>
      </c>
      <c r="C3805" s="8" t="str">
        <f>INDEX(中間シート!$A$1:$AZ$149,MATCH(A3805&amp;B3805,中間シート!$A$1:$A$149,0),MATCH(C$1,中間シート!$A$2:$AZ$2,0))</f>
        <v/>
      </c>
      <c r="D3805" s="8" t="str">
        <f>INDEX(中間シート!$A$1:$AZ$149,MATCH($A3805&amp;$B3805,中間シート!$A$1:$A$149,0),MATCH(D$1,中間シート!$A$2:$AZ$2,0))</f>
        <v/>
      </c>
      <c r="E3805" t="str">
        <f>IF(
A3805="","",
VLOOKUP(MOD(ROW(A3805)-2, 参照用!$J$12) + 1,参照用!$N$1:$P$50,2,0)
)</f>
        <v/>
      </c>
      <c r="F3805" t="str">
        <f xml:space="preserve">
IF(A3805="","",
VLOOKUP(MOD(ROW(A3805)-2, 参照用!$J$12) + 1,参照用!$N$1:$P$50,3,0)
)</f>
        <v/>
      </c>
      <c r="G3805" t="str">
        <f xml:space="preserve">
IF(A3805="","",
IFERROR(
INDEX(中間シート!$B:$CB,
MATCH(A3805&amp;B3805,中間シート!$A$1:$A$149,0),
MATCH(F3805,中間シート!$B$2:$CB$2,0)
),
"")
)</f>
        <v/>
      </c>
      <c r="H3805" t="str">
        <f t="shared" si="177"/>
        <v/>
      </c>
      <c r="I3805" t="str">
        <f t="shared" si="178"/>
        <v/>
      </c>
      <c r="J3805" t="str">
        <f xml:space="preserve">
_xlfn.SWITCH(E3805,
"良好サイン",H3805*VLOOKUP(F3805,参照用!$P$2:$Q$55,2,0),
"注意サイン",H3805*VLOOKUP(F3805,参照用!$P$2:$Q$55,2,0),
""
)</f>
        <v/>
      </c>
      <c r="K3805" s="20" t="str">
        <f t="shared" si="179"/>
        <v/>
      </c>
    </row>
    <row r="3806" spans="1:11" x14ac:dyDescent="0.2">
      <c r="A3806" s="8" t="str">
        <f>IF(INDEX(中間シート!B$1:B$149,QUOTIENT(ROW(A3806)-2, 参照用!$J$12) + 3,1)&gt;0,
INDEX(中間シート!B$1:B$149,QUOTIENT(ROW(A3806)-2, 参照用!$J$12) + 3,1),
"")</f>
        <v/>
      </c>
      <c r="B3806" s="8" t="str">
        <f>IF(INDEX(中間シート!D$1:D$149,QUOTIENT(ROW(B3806)-2, 参照用!$J$12) + 3,1)&gt;0,
INDEX(中間シート!D$1:D$149,QUOTIENT(ROW(B3806)-2, 参照用!$J$12) + 3,1),
"")</f>
        <v/>
      </c>
      <c r="C3806" s="8" t="str">
        <f>INDEX(中間シート!$A$1:$AZ$149,MATCH(A3806&amp;B3806,中間シート!$A$1:$A$149,0),MATCH(C$1,中間シート!$A$2:$AZ$2,0))</f>
        <v/>
      </c>
      <c r="D3806" s="8" t="str">
        <f>INDEX(中間シート!$A$1:$AZ$149,MATCH($A3806&amp;$B3806,中間シート!$A$1:$A$149,0),MATCH(D$1,中間シート!$A$2:$AZ$2,0))</f>
        <v/>
      </c>
      <c r="E3806" t="str">
        <f>IF(
A3806="","",
VLOOKUP(MOD(ROW(A3806)-2, 参照用!$J$12) + 1,参照用!$N$1:$P$50,2,0)
)</f>
        <v/>
      </c>
      <c r="F3806" t="str">
        <f xml:space="preserve">
IF(A3806="","",
VLOOKUP(MOD(ROW(A3806)-2, 参照用!$J$12) + 1,参照用!$N$1:$P$50,3,0)
)</f>
        <v/>
      </c>
      <c r="G3806" t="str">
        <f xml:space="preserve">
IF(A3806="","",
IFERROR(
INDEX(中間シート!$B:$CB,
MATCH(A3806&amp;B3806,中間シート!$A$1:$A$149,0),
MATCH(F3806,中間シート!$B$2:$CB$2,0)
),
"")
)</f>
        <v/>
      </c>
      <c r="H3806" t="str">
        <f t="shared" si="177"/>
        <v/>
      </c>
      <c r="I3806" t="str">
        <f t="shared" si="178"/>
        <v/>
      </c>
      <c r="J3806" t="str">
        <f xml:space="preserve">
_xlfn.SWITCH(E3806,
"良好サイン",H3806*VLOOKUP(F3806,参照用!$P$2:$Q$55,2,0),
"注意サイン",H3806*VLOOKUP(F3806,参照用!$P$2:$Q$55,2,0),
""
)</f>
        <v/>
      </c>
      <c r="K3806" s="20" t="str">
        <f t="shared" si="179"/>
        <v/>
      </c>
    </row>
    <row r="3807" spans="1:11" x14ac:dyDescent="0.2">
      <c r="A3807" s="8" t="str">
        <f>IF(INDEX(中間シート!B$1:B$149,QUOTIENT(ROW(A3807)-2, 参照用!$J$12) + 3,1)&gt;0,
INDEX(中間シート!B$1:B$149,QUOTIENT(ROW(A3807)-2, 参照用!$J$12) + 3,1),
"")</f>
        <v/>
      </c>
      <c r="B3807" s="8" t="str">
        <f>IF(INDEX(中間シート!D$1:D$149,QUOTIENT(ROW(B3807)-2, 参照用!$J$12) + 3,1)&gt;0,
INDEX(中間シート!D$1:D$149,QUOTIENT(ROW(B3807)-2, 参照用!$J$12) + 3,1),
"")</f>
        <v/>
      </c>
      <c r="C3807" s="8" t="str">
        <f>INDEX(中間シート!$A$1:$AZ$149,MATCH(A3807&amp;B3807,中間シート!$A$1:$A$149,0),MATCH(C$1,中間シート!$A$2:$AZ$2,0))</f>
        <v/>
      </c>
      <c r="D3807" s="8" t="str">
        <f>INDEX(中間シート!$A$1:$AZ$149,MATCH($A3807&amp;$B3807,中間シート!$A$1:$A$149,0),MATCH(D$1,中間シート!$A$2:$AZ$2,0))</f>
        <v/>
      </c>
      <c r="E3807" t="str">
        <f>IF(
A3807="","",
VLOOKUP(MOD(ROW(A3807)-2, 参照用!$J$12) + 1,参照用!$N$1:$P$50,2,0)
)</f>
        <v/>
      </c>
      <c r="F3807" t="str">
        <f xml:space="preserve">
IF(A3807="","",
VLOOKUP(MOD(ROW(A3807)-2, 参照用!$J$12) + 1,参照用!$N$1:$P$50,3,0)
)</f>
        <v/>
      </c>
      <c r="G3807" t="str">
        <f xml:space="preserve">
IF(A3807="","",
IFERROR(
INDEX(中間シート!$B:$CB,
MATCH(A3807&amp;B3807,中間シート!$A$1:$A$149,0),
MATCH(F3807,中間シート!$B$2:$CB$2,0)
),
"")
)</f>
        <v/>
      </c>
      <c r="H3807" t="str">
        <f t="shared" si="177"/>
        <v/>
      </c>
      <c r="I3807" t="str">
        <f t="shared" si="178"/>
        <v/>
      </c>
      <c r="J3807" t="str">
        <f xml:space="preserve">
_xlfn.SWITCH(E3807,
"良好サイン",H3807*VLOOKUP(F3807,参照用!$P$2:$Q$55,2,0),
"注意サイン",H3807*VLOOKUP(F3807,参照用!$P$2:$Q$55,2,0),
""
)</f>
        <v/>
      </c>
      <c r="K3807" s="20" t="str">
        <f t="shared" si="179"/>
        <v/>
      </c>
    </row>
    <row r="3808" spans="1:11" x14ac:dyDescent="0.2">
      <c r="A3808" s="8" t="str">
        <f>IF(INDEX(中間シート!B$1:B$149,QUOTIENT(ROW(A3808)-2, 参照用!$J$12) + 3,1)&gt;0,
INDEX(中間シート!B$1:B$149,QUOTIENT(ROW(A3808)-2, 参照用!$J$12) + 3,1),
"")</f>
        <v/>
      </c>
      <c r="B3808" s="8" t="str">
        <f>IF(INDEX(中間シート!D$1:D$149,QUOTIENT(ROW(B3808)-2, 参照用!$J$12) + 3,1)&gt;0,
INDEX(中間シート!D$1:D$149,QUOTIENT(ROW(B3808)-2, 参照用!$J$12) + 3,1),
"")</f>
        <v/>
      </c>
      <c r="C3808" s="8" t="str">
        <f>INDEX(中間シート!$A$1:$AZ$149,MATCH(A3808&amp;B3808,中間シート!$A$1:$A$149,0),MATCH(C$1,中間シート!$A$2:$AZ$2,0))</f>
        <v/>
      </c>
      <c r="D3808" s="8" t="str">
        <f>INDEX(中間シート!$A$1:$AZ$149,MATCH($A3808&amp;$B3808,中間シート!$A$1:$A$149,0),MATCH(D$1,中間シート!$A$2:$AZ$2,0))</f>
        <v/>
      </c>
      <c r="E3808" t="str">
        <f>IF(
A3808="","",
VLOOKUP(MOD(ROW(A3808)-2, 参照用!$J$12) + 1,参照用!$N$1:$P$50,2,0)
)</f>
        <v/>
      </c>
      <c r="F3808" t="str">
        <f xml:space="preserve">
IF(A3808="","",
VLOOKUP(MOD(ROW(A3808)-2, 参照用!$J$12) + 1,参照用!$N$1:$P$50,3,0)
)</f>
        <v/>
      </c>
      <c r="G3808" t="str">
        <f xml:space="preserve">
IF(A3808="","",
IFERROR(
INDEX(中間シート!$B:$CB,
MATCH(A3808&amp;B3808,中間シート!$A$1:$A$149,0),
MATCH(F3808,中間シート!$B$2:$CB$2,0)
),
"")
)</f>
        <v/>
      </c>
      <c r="H3808" t="str">
        <f t="shared" si="177"/>
        <v/>
      </c>
      <c r="I3808" t="str">
        <f t="shared" si="178"/>
        <v/>
      </c>
      <c r="J3808" t="str">
        <f xml:space="preserve">
_xlfn.SWITCH(E3808,
"良好サイン",H3808*VLOOKUP(F3808,参照用!$P$2:$Q$55,2,0),
"注意サイン",H3808*VLOOKUP(F3808,参照用!$P$2:$Q$55,2,0),
""
)</f>
        <v/>
      </c>
      <c r="K3808" s="20" t="str">
        <f t="shared" si="179"/>
        <v/>
      </c>
    </row>
    <row r="3809" spans="1:11" x14ac:dyDescent="0.2">
      <c r="A3809" s="8" t="str">
        <f>IF(INDEX(中間シート!B$1:B$149,QUOTIENT(ROW(A3809)-2, 参照用!$J$12) + 3,1)&gt;0,
INDEX(中間シート!B$1:B$149,QUOTIENT(ROW(A3809)-2, 参照用!$J$12) + 3,1),
"")</f>
        <v/>
      </c>
      <c r="B3809" s="8" t="str">
        <f>IF(INDEX(中間シート!D$1:D$149,QUOTIENT(ROW(B3809)-2, 参照用!$J$12) + 3,1)&gt;0,
INDEX(中間シート!D$1:D$149,QUOTIENT(ROW(B3809)-2, 参照用!$J$12) + 3,1),
"")</f>
        <v/>
      </c>
      <c r="C3809" s="8" t="str">
        <f>INDEX(中間シート!$A$1:$AZ$149,MATCH(A3809&amp;B3809,中間シート!$A$1:$A$149,0),MATCH(C$1,中間シート!$A$2:$AZ$2,0))</f>
        <v/>
      </c>
      <c r="D3809" s="8" t="str">
        <f>INDEX(中間シート!$A$1:$AZ$149,MATCH($A3809&amp;$B3809,中間シート!$A$1:$A$149,0),MATCH(D$1,中間シート!$A$2:$AZ$2,0))</f>
        <v/>
      </c>
      <c r="E3809" t="str">
        <f>IF(
A3809="","",
VLOOKUP(MOD(ROW(A3809)-2, 参照用!$J$12) + 1,参照用!$N$1:$P$50,2,0)
)</f>
        <v/>
      </c>
      <c r="F3809" t="str">
        <f xml:space="preserve">
IF(A3809="","",
VLOOKUP(MOD(ROW(A3809)-2, 参照用!$J$12) + 1,参照用!$N$1:$P$50,3,0)
)</f>
        <v/>
      </c>
      <c r="G3809" t="str">
        <f xml:space="preserve">
IF(A3809="","",
IFERROR(
INDEX(中間シート!$B:$CB,
MATCH(A3809&amp;B3809,中間シート!$A$1:$A$149,0),
MATCH(F3809,中間シート!$B$2:$CB$2,0)
),
"")
)</f>
        <v/>
      </c>
      <c r="H3809" t="str">
        <f t="shared" si="177"/>
        <v/>
      </c>
      <c r="I3809" t="str">
        <f t="shared" si="178"/>
        <v/>
      </c>
      <c r="J3809" t="str">
        <f xml:space="preserve">
_xlfn.SWITCH(E3809,
"良好サイン",H3809*VLOOKUP(F3809,参照用!$P$2:$Q$55,2,0),
"注意サイン",H3809*VLOOKUP(F3809,参照用!$P$2:$Q$55,2,0),
""
)</f>
        <v/>
      </c>
      <c r="K3809" s="20" t="str">
        <f t="shared" si="179"/>
        <v/>
      </c>
    </row>
    <row r="3810" spans="1:11" x14ac:dyDescent="0.2">
      <c r="A3810" s="8" t="str">
        <f>IF(INDEX(中間シート!B$1:B$149,QUOTIENT(ROW(A3810)-2, 参照用!$J$12) + 3,1)&gt;0,
INDEX(中間シート!B$1:B$149,QUOTIENT(ROW(A3810)-2, 参照用!$J$12) + 3,1),
"")</f>
        <v/>
      </c>
      <c r="B3810" s="8" t="str">
        <f>IF(INDEX(中間シート!D$1:D$149,QUOTIENT(ROW(B3810)-2, 参照用!$J$12) + 3,1)&gt;0,
INDEX(中間シート!D$1:D$149,QUOTIENT(ROW(B3810)-2, 参照用!$J$12) + 3,1),
"")</f>
        <v/>
      </c>
      <c r="C3810" s="8" t="str">
        <f>INDEX(中間シート!$A$1:$AZ$149,MATCH(A3810&amp;B3810,中間シート!$A$1:$A$149,0),MATCH(C$1,中間シート!$A$2:$AZ$2,0))</f>
        <v/>
      </c>
      <c r="D3810" s="8" t="str">
        <f>INDEX(中間シート!$A$1:$AZ$149,MATCH($A3810&amp;$B3810,中間シート!$A$1:$A$149,0),MATCH(D$1,中間シート!$A$2:$AZ$2,0))</f>
        <v/>
      </c>
      <c r="E3810" t="str">
        <f>IF(
A3810="","",
VLOOKUP(MOD(ROW(A3810)-2, 参照用!$J$12) + 1,参照用!$N$1:$P$50,2,0)
)</f>
        <v/>
      </c>
      <c r="F3810" t="str">
        <f xml:space="preserve">
IF(A3810="","",
VLOOKUP(MOD(ROW(A3810)-2, 参照用!$J$12) + 1,参照用!$N$1:$P$50,3,0)
)</f>
        <v/>
      </c>
      <c r="G3810" t="str">
        <f xml:space="preserve">
IF(A3810="","",
IFERROR(
INDEX(中間シート!$B:$CB,
MATCH(A3810&amp;B3810,中間シート!$A$1:$A$149,0),
MATCH(F3810,中間シート!$B$2:$CB$2,0)
),
"")
)</f>
        <v/>
      </c>
      <c r="H3810" t="str">
        <f t="shared" si="177"/>
        <v/>
      </c>
      <c r="I3810" t="str">
        <f t="shared" si="178"/>
        <v/>
      </c>
      <c r="J3810" t="str">
        <f xml:space="preserve">
_xlfn.SWITCH(E3810,
"良好サイン",H3810*VLOOKUP(F3810,参照用!$P$2:$Q$55,2,0),
"注意サイン",H3810*VLOOKUP(F3810,参照用!$P$2:$Q$55,2,0),
""
)</f>
        <v/>
      </c>
      <c r="K3810" s="20" t="str">
        <f t="shared" si="179"/>
        <v/>
      </c>
    </row>
    <row r="3811" spans="1:11" x14ac:dyDescent="0.2">
      <c r="A3811" s="8" t="str">
        <f>IF(INDEX(中間シート!B$1:B$149,QUOTIENT(ROW(A3811)-2, 参照用!$J$12) + 3,1)&gt;0,
INDEX(中間シート!B$1:B$149,QUOTIENT(ROW(A3811)-2, 参照用!$J$12) + 3,1),
"")</f>
        <v/>
      </c>
      <c r="B3811" s="8" t="str">
        <f>IF(INDEX(中間シート!D$1:D$149,QUOTIENT(ROW(B3811)-2, 参照用!$J$12) + 3,1)&gt;0,
INDEX(中間シート!D$1:D$149,QUOTIENT(ROW(B3811)-2, 参照用!$J$12) + 3,1),
"")</f>
        <v/>
      </c>
      <c r="C3811" s="8" t="str">
        <f>INDEX(中間シート!$A$1:$AZ$149,MATCH(A3811&amp;B3811,中間シート!$A$1:$A$149,0),MATCH(C$1,中間シート!$A$2:$AZ$2,0))</f>
        <v/>
      </c>
      <c r="D3811" s="8" t="str">
        <f>INDEX(中間シート!$A$1:$AZ$149,MATCH($A3811&amp;$B3811,中間シート!$A$1:$A$149,0),MATCH(D$1,中間シート!$A$2:$AZ$2,0))</f>
        <v/>
      </c>
      <c r="E3811" t="str">
        <f>IF(
A3811="","",
VLOOKUP(MOD(ROW(A3811)-2, 参照用!$J$12) + 1,参照用!$N$1:$P$50,2,0)
)</f>
        <v/>
      </c>
      <c r="F3811" t="str">
        <f xml:space="preserve">
IF(A3811="","",
VLOOKUP(MOD(ROW(A3811)-2, 参照用!$J$12) + 1,参照用!$N$1:$P$50,3,0)
)</f>
        <v/>
      </c>
      <c r="G3811" t="str">
        <f xml:space="preserve">
IF(A3811="","",
IFERROR(
INDEX(中間シート!$B:$CB,
MATCH(A3811&amp;B3811,中間シート!$A$1:$A$149,0),
MATCH(F3811,中間シート!$B$2:$CB$2,0)
),
"")
)</f>
        <v/>
      </c>
      <c r="H3811" t="str">
        <f t="shared" si="177"/>
        <v/>
      </c>
      <c r="I3811" t="str">
        <f t="shared" si="178"/>
        <v/>
      </c>
      <c r="J3811" t="str">
        <f xml:space="preserve">
_xlfn.SWITCH(E3811,
"良好サイン",H3811*VLOOKUP(F3811,参照用!$P$2:$Q$55,2,0),
"注意サイン",H3811*VLOOKUP(F3811,参照用!$P$2:$Q$55,2,0),
""
)</f>
        <v/>
      </c>
      <c r="K3811" s="20" t="str">
        <f t="shared" si="179"/>
        <v/>
      </c>
    </row>
    <row r="3812" spans="1:11" x14ac:dyDescent="0.2">
      <c r="A3812" s="8" t="str">
        <f>IF(INDEX(中間シート!B$1:B$149,QUOTIENT(ROW(A3812)-2, 参照用!$J$12) + 3,1)&gt;0,
INDEX(中間シート!B$1:B$149,QUOTIENT(ROW(A3812)-2, 参照用!$J$12) + 3,1),
"")</f>
        <v/>
      </c>
      <c r="B3812" s="8" t="str">
        <f>IF(INDEX(中間シート!D$1:D$149,QUOTIENT(ROW(B3812)-2, 参照用!$J$12) + 3,1)&gt;0,
INDEX(中間シート!D$1:D$149,QUOTIENT(ROW(B3812)-2, 参照用!$J$12) + 3,1),
"")</f>
        <v/>
      </c>
      <c r="C3812" s="8" t="str">
        <f>INDEX(中間シート!$A$1:$AZ$149,MATCH(A3812&amp;B3812,中間シート!$A$1:$A$149,0),MATCH(C$1,中間シート!$A$2:$AZ$2,0))</f>
        <v/>
      </c>
      <c r="D3812" s="8" t="str">
        <f>INDEX(中間シート!$A$1:$AZ$149,MATCH($A3812&amp;$B3812,中間シート!$A$1:$A$149,0),MATCH(D$1,中間シート!$A$2:$AZ$2,0))</f>
        <v/>
      </c>
      <c r="E3812" t="str">
        <f>IF(
A3812="","",
VLOOKUP(MOD(ROW(A3812)-2, 参照用!$J$12) + 1,参照用!$N$1:$P$50,2,0)
)</f>
        <v/>
      </c>
      <c r="F3812" t="str">
        <f xml:space="preserve">
IF(A3812="","",
VLOOKUP(MOD(ROW(A3812)-2, 参照用!$J$12) + 1,参照用!$N$1:$P$50,3,0)
)</f>
        <v/>
      </c>
      <c r="G3812" t="str">
        <f xml:space="preserve">
IF(A3812="","",
IFERROR(
INDEX(中間シート!$B:$CB,
MATCH(A3812&amp;B3812,中間シート!$A$1:$A$149,0),
MATCH(F3812,中間シート!$B$2:$CB$2,0)
),
"")
)</f>
        <v/>
      </c>
      <c r="H3812" t="str">
        <f t="shared" si="177"/>
        <v/>
      </c>
      <c r="I3812" t="str">
        <f t="shared" si="178"/>
        <v/>
      </c>
      <c r="J3812" t="str">
        <f xml:space="preserve">
_xlfn.SWITCH(E3812,
"良好サイン",H3812*VLOOKUP(F3812,参照用!$P$2:$Q$55,2,0),
"注意サイン",H3812*VLOOKUP(F3812,参照用!$P$2:$Q$55,2,0),
""
)</f>
        <v/>
      </c>
      <c r="K3812" s="20" t="str">
        <f t="shared" si="179"/>
        <v/>
      </c>
    </row>
    <row r="3813" spans="1:11" x14ac:dyDescent="0.2">
      <c r="A3813" s="8" t="str">
        <f>IF(INDEX(中間シート!B$1:B$149,QUOTIENT(ROW(A3813)-2, 参照用!$J$12) + 3,1)&gt;0,
INDEX(中間シート!B$1:B$149,QUOTIENT(ROW(A3813)-2, 参照用!$J$12) + 3,1),
"")</f>
        <v/>
      </c>
      <c r="B3813" s="8" t="str">
        <f>IF(INDEX(中間シート!D$1:D$149,QUOTIENT(ROW(B3813)-2, 参照用!$J$12) + 3,1)&gt;0,
INDEX(中間シート!D$1:D$149,QUOTIENT(ROW(B3813)-2, 参照用!$J$12) + 3,1),
"")</f>
        <v/>
      </c>
      <c r="C3813" s="8" t="str">
        <f>INDEX(中間シート!$A$1:$AZ$149,MATCH(A3813&amp;B3813,中間シート!$A$1:$A$149,0),MATCH(C$1,中間シート!$A$2:$AZ$2,0))</f>
        <v/>
      </c>
      <c r="D3813" s="8" t="str">
        <f>INDEX(中間シート!$A$1:$AZ$149,MATCH($A3813&amp;$B3813,中間シート!$A$1:$A$149,0),MATCH(D$1,中間シート!$A$2:$AZ$2,0))</f>
        <v/>
      </c>
      <c r="E3813" t="str">
        <f>IF(
A3813="","",
VLOOKUP(MOD(ROW(A3813)-2, 参照用!$J$12) + 1,参照用!$N$1:$P$50,2,0)
)</f>
        <v/>
      </c>
      <c r="F3813" t="str">
        <f xml:space="preserve">
IF(A3813="","",
VLOOKUP(MOD(ROW(A3813)-2, 参照用!$J$12) + 1,参照用!$N$1:$P$50,3,0)
)</f>
        <v/>
      </c>
      <c r="G3813" t="str">
        <f xml:space="preserve">
IF(A3813="","",
IFERROR(
INDEX(中間シート!$B:$CB,
MATCH(A3813&amp;B3813,中間シート!$A$1:$A$149,0),
MATCH(F3813,中間シート!$B$2:$CB$2,0)
),
"")
)</f>
        <v/>
      </c>
      <c r="H3813" t="str">
        <f t="shared" si="177"/>
        <v/>
      </c>
      <c r="I3813" t="str">
        <f t="shared" si="178"/>
        <v/>
      </c>
      <c r="J3813" t="str">
        <f xml:space="preserve">
_xlfn.SWITCH(E3813,
"良好サイン",H3813*VLOOKUP(F3813,参照用!$P$2:$Q$55,2,0),
"注意サイン",H3813*VLOOKUP(F3813,参照用!$P$2:$Q$55,2,0),
""
)</f>
        <v/>
      </c>
      <c r="K3813" s="20" t="str">
        <f t="shared" si="179"/>
        <v/>
      </c>
    </row>
    <row r="3814" spans="1:11" x14ac:dyDescent="0.2">
      <c r="A3814" s="8" t="str">
        <f>IF(INDEX(中間シート!B$1:B$149,QUOTIENT(ROW(A3814)-2, 参照用!$J$12) + 3,1)&gt;0,
INDEX(中間シート!B$1:B$149,QUOTIENT(ROW(A3814)-2, 参照用!$J$12) + 3,1),
"")</f>
        <v/>
      </c>
      <c r="B3814" s="8" t="str">
        <f>IF(INDEX(中間シート!D$1:D$149,QUOTIENT(ROW(B3814)-2, 参照用!$J$12) + 3,1)&gt;0,
INDEX(中間シート!D$1:D$149,QUOTIENT(ROW(B3814)-2, 参照用!$J$12) + 3,1),
"")</f>
        <v/>
      </c>
      <c r="C3814" s="8" t="str">
        <f>INDEX(中間シート!$A$1:$AZ$149,MATCH(A3814&amp;B3814,中間シート!$A$1:$A$149,0),MATCH(C$1,中間シート!$A$2:$AZ$2,0))</f>
        <v/>
      </c>
      <c r="D3814" s="8" t="str">
        <f>INDEX(中間シート!$A$1:$AZ$149,MATCH($A3814&amp;$B3814,中間シート!$A$1:$A$149,0),MATCH(D$1,中間シート!$A$2:$AZ$2,0))</f>
        <v/>
      </c>
      <c r="E3814" t="str">
        <f>IF(
A3814="","",
VLOOKUP(MOD(ROW(A3814)-2, 参照用!$J$12) + 1,参照用!$N$1:$P$50,2,0)
)</f>
        <v/>
      </c>
      <c r="F3814" t="str">
        <f xml:space="preserve">
IF(A3814="","",
VLOOKUP(MOD(ROW(A3814)-2, 参照用!$J$12) + 1,参照用!$N$1:$P$50,3,0)
)</f>
        <v/>
      </c>
      <c r="G3814" t="str">
        <f xml:space="preserve">
IF(A3814="","",
IFERROR(
INDEX(中間シート!$B:$CB,
MATCH(A3814&amp;B3814,中間シート!$A$1:$A$149,0),
MATCH(F3814,中間シート!$B$2:$CB$2,0)
),
"")
)</f>
        <v/>
      </c>
      <c r="H3814" t="str">
        <f t="shared" si="177"/>
        <v/>
      </c>
      <c r="I3814" t="str">
        <f t="shared" si="178"/>
        <v/>
      </c>
      <c r="J3814" t="str">
        <f xml:space="preserve">
_xlfn.SWITCH(E3814,
"良好サイン",H3814*VLOOKUP(F3814,参照用!$P$2:$Q$55,2,0),
"注意サイン",H3814*VLOOKUP(F3814,参照用!$P$2:$Q$55,2,0),
""
)</f>
        <v/>
      </c>
      <c r="K3814" s="20" t="str">
        <f t="shared" si="179"/>
        <v/>
      </c>
    </row>
    <row r="3815" spans="1:11" x14ac:dyDescent="0.2">
      <c r="A3815" s="8" t="str">
        <f>IF(INDEX(中間シート!B$1:B$149,QUOTIENT(ROW(A3815)-2, 参照用!$J$12) + 3,1)&gt;0,
INDEX(中間シート!B$1:B$149,QUOTIENT(ROW(A3815)-2, 参照用!$J$12) + 3,1),
"")</f>
        <v/>
      </c>
      <c r="B3815" s="8" t="str">
        <f>IF(INDEX(中間シート!D$1:D$149,QUOTIENT(ROW(B3815)-2, 参照用!$J$12) + 3,1)&gt;0,
INDEX(中間シート!D$1:D$149,QUOTIENT(ROW(B3815)-2, 参照用!$J$12) + 3,1),
"")</f>
        <v/>
      </c>
      <c r="C3815" s="8" t="str">
        <f>INDEX(中間シート!$A$1:$AZ$149,MATCH(A3815&amp;B3815,中間シート!$A$1:$A$149,0),MATCH(C$1,中間シート!$A$2:$AZ$2,0))</f>
        <v/>
      </c>
      <c r="D3815" s="8" t="str">
        <f>INDEX(中間シート!$A$1:$AZ$149,MATCH($A3815&amp;$B3815,中間シート!$A$1:$A$149,0),MATCH(D$1,中間シート!$A$2:$AZ$2,0))</f>
        <v/>
      </c>
      <c r="E3815" t="str">
        <f>IF(
A3815="","",
VLOOKUP(MOD(ROW(A3815)-2, 参照用!$J$12) + 1,参照用!$N$1:$P$50,2,0)
)</f>
        <v/>
      </c>
      <c r="F3815" t="str">
        <f xml:space="preserve">
IF(A3815="","",
VLOOKUP(MOD(ROW(A3815)-2, 参照用!$J$12) + 1,参照用!$N$1:$P$50,3,0)
)</f>
        <v/>
      </c>
      <c r="G3815" t="str">
        <f xml:space="preserve">
IF(A3815="","",
IFERROR(
INDEX(中間シート!$B:$CB,
MATCH(A3815&amp;B3815,中間シート!$A$1:$A$149,0),
MATCH(F3815,中間シート!$B$2:$CB$2,0)
),
"")
)</f>
        <v/>
      </c>
      <c r="H3815" t="str">
        <f t="shared" si="177"/>
        <v/>
      </c>
      <c r="I3815" t="str">
        <f t="shared" si="178"/>
        <v/>
      </c>
      <c r="J3815" t="str">
        <f xml:space="preserve">
_xlfn.SWITCH(E3815,
"良好サイン",H3815*VLOOKUP(F3815,参照用!$P$2:$Q$55,2,0),
"注意サイン",H3815*VLOOKUP(F3815,参照用!$P$2:$Q$55,2,0),
""
)</f>
        <v/>
      </c>
      <c r="K3815" s="20" t="str">
        <f t="shared" si="179"/>
        <v/>
      </c>
    </row>
    <row r="3816" spans="1:11" x14ac:dyDescent="0.2">
      <c r="A3816" s="8" t="str">
        <f>IF(INDEX(中間シート!B$1:B$149,QUOTIENT(ROW(A3816)-2, 参照用!$J$12) + 3,1)&gt;0,
INDEX(中間シート!B$1:B$149,QUOTIENT(ROW(A3816)-2, 参照用!$J$12) + 3,1),
"")</f>
        <v/>
      </c>
      <c r="B3816" s="8" t="str">
        <f>IF(INDEX(中間シート!D$1:D$149,QUOTIENT(ROW(B3816)-2, 参照用!$J$12) + 3,1)&gt;0,
INDEX(中間シート!D$1:D$149,QUOTIENT(ROW(B3816)-2, 参照用!$J$12) + 3,1),
"")</f>
        <v/>
      </c>
      <c r="C3816" s="8" t="str">
        <f>INDEX(中間シート!$A$1:$AZ$149,MATCH(A3816&amp;B3816,中間シート!$A$1:$A$149,0),MATCH(C$1,中間シート!$A$2:$AZ$2,0))</f>
        <v/>
      </c>
      <c r="D3816" s="8" t="str">
        <f>INDEX(中間シート!$A$1:$AZ$149,MATCH($A3816&amp;$B3816,中間シート!$A$1:$A$149,0),MATCH(D$1,中間シート!$A$2:$AZ$2,0))</f>
        <v/>
      </c>
      <c r="E3816" t="str">
        <f>IF(
A3816="","",
VLOOKUP(MOD(ROW(A3816)-2, 参照用!$J$12) + 1,参照用!$N$1:$P$50,2,0)
)</f>
        <v/>
      </c>
      <c r="F3816" t="str">
        <f xml:space="preserve">
IF(A3816="","",
VLOOKUP(MOD(ROW(A3816)-2, 参照用!$J$12) + 1,参照用!$N$1:$P$50,3,0)
)</f>
        <v/>
      </c>
      <c r="G3816" t="str">
        <f xml:space="preserve">
IF(A3816="","",
IFERROR(
INDEX(中間シート!$B:$CB,
MATCH(A3816&amp;B3816,中間シート!$A$1:$A$149,0),
MATCH(F3816,中間シート!$B$2:$CB$2,0)
),
"")
)</f>
        <v/>
      </c>
      <c r="H3816" t="str">
        <f t="shared" si="177"/>
        <v/>
      </c>
      <c r="I3816" t="str">
        <f t="shared" si="178"/>
        <v/>
      </c>
      <c r="J3816" t="str">
        <f xml:space="preserve">
_xlfn.SWITCH(E3816,
"良好サイン",H3816*VLOOKUP(F3816,参照用!$P$2:$Q$55,2,0),
"注意サイン",H3816*VLOOKUP(F3816,参照用!$P$2:$Q$55,2,0),
""
)</f>
        <v/>
      </c>
      <c r="K3816" s="20" t="str">
        <f t="shared" si="179"/>
        <v/>
      </c>
    </row>
    <row r="3817" spans="1:11" x14ac:dyDescent="0.2">
      <c r="A3817" s="8" t="str">
        <f>IF(INDEX(中間シート!B$1:B$149,QUOTIENT(ROW(A3817)-2, 参照用!$J$12) + 3,1)&gt;0,
INDEX(中間シート!B$1:B$149,QUOTIENT(ROW(A3817)-2, 参照用!$J$12) + 3,1),
"")</f>
        <v/>
      </c>
      <c r="B3817" s="8" t="str">
        <f>IF(INDEX(中間シート!D$1:D$149,QUOTIENT(ROW(B3817)-2, 参照用!$J$12) + 3,1)&gt;0,
INDEX(中間シート!D$1:D$149,QUOTIENT(ROW(B3817)-2, 参照用!$J$12) + 3,1),
"")</f>
        <v/>
      </c>
      <c r="C3817" s="8" t="str">
        <f>INDEX(中間シート!$A$1:$AZ$149,MATCH(A3817&amp;B3817,中間シート!$A$1:$A$149,0),MATCH(C$1,中間シート!$A$2:$AZ$2,0))</f>
        <v/>
      </c>
      <c r="D3817" s="8" t="str">
        <f>INDEX(中間シート!$A$1:$AZ$149,MATCH($A3817&amp;$B3817,中間シート!$A$1:$A$149,0),MATCH(D$1,中間シート!$A$2:$AZ$2,0))</f>
        <v/>
      </c>
      <c r="E3817" t="str">
        <f>IF(
A3817="","",
VLOOKUP(MOD(ROW(A3817)-2, 参照用!$J$12) + 1,参照用!$N$1:$P$50,2,0)
)</f>
        <v/>
      </c>
      <c r="F3817" t="str">
        <f xml:space="preserve">
IF(A3817="","",
VLOOKUP(MOD(ROW(A3817)-2, 参照用!$J$12) + 1,参照用!$N$1:$P$50,3,0)
)</f>
        <v/>
      </c>
      <c r="G3817" t="str">
        <f xml:space="preserve">
IF(A3817="","",
IFERROR(
INDEX(中間シート!$B:$CB,
MATCH(A3817&amp;B3817,中間シート!$A$1:$A$149,0),
MATCH(F3817,中間シート!$B$2:$CB$2,0)
),
"")
)</f>
        <v/>
      </c>
      <c r="H3817" t="str">
        <f t="shared" si="177"/>
        <v/>
      </c>
      <c r="I3817" t="str">
        <f t="shared" si="178"/>
        <v/>
      </c>
      <c r="J3817" t="str">
        <f xml:space="preserve">
_xlfn.SWITCH(E3817,
"良好サイン",H3817*VLOOKUP(F3817,参照用!$P$2:$Q$55,2,0),
"注意サイン",H3817*VLOOKUP(F3817,参照用!$P$2:$Q$55,2,0),
""
)</f>
        <v/>
      </c>
      <c r="K3817" s="20" t="str">
        <f t="shared" si="179"/>
        <v/>
      </c>
    </row>
    <row r="3818" spans="1:11" x14ac:dyDescent="0.2">
      <c r="A3818" s="8" t="str">
        <f>IF(INDEX(中間シート!B$1:B$149,QUOTIENT(ROW(A3818)-2, 参照用!$J$12) + 3,1)&gt;0,
INDEX(中間シート!B$1:B$149,QUOTIENT(ROW(A3818)-2, 参照用!$J$12) + 3,1),
"")</f>
        <v/>
      </c>
      <c r="B3818" s="8" t="str">
        <f>IF(INDEX(中間シート!D$1:D$149,QUOTIENT(ROW(B3818)-2, 参照用!$J$12) + 3,1)&gt;0,
INDEX(中間シート!D$1:D$149,QUOTIENT(ROW(B3818)-2, 参照用!$J$12) + 3,1),
"")</f>
        <v/>
      </c>
      <c r="C3818" s="8" t="str">
        <f>INDEX(中間シート!$A$1:$AZ$149,MATCH(A3818&amp;B3818,中間シート!$A$1:$A$149,0),MATCH(C$1,中間シート!$A$2:$AZ$2,0))</f>
        <v/>
      </c>
      <c r="D3818" s="8" t="str">
        <f>INDEX(中間シート!$A$1:$AZ$149,MATCH($A3818&amp;$B3818,中間シート!$A$1:$A$149,0),MATCH(D$1,中間シート!$A$2:$AZ$2,0))</f>
        <v/>
      </c>
      <c r="E3818" t="str">
        <f>IF(
A3818="","",
VLOOKUP(MOD(ROW(A3818)-2, 参照用!$J$12) + 1,参照用!$N$1:$P$50,2,0)
)</f>
        <v/>
      </c>
      <c r="F3818" t="str">
        <f xml:space="preserve">
IF(A3818="","",
VLOOKUP(MOD(ROW(A3818)-2, 参照用!$J$12) + 1,参照用!$N$1:$P$50,3,0)
)</f>
        <v/>
      </c>
      <c r="G3818" t="str">
        <f xml:space="preserve">
IF(A3818="","",
IFERROR(
INDEX(中間シート!$B:$CB,
MATCH(A3818&amp;B3818,中間シート!$A$1:$A$149,0),
MATCH(F3818,中間シート!$B$2:$CB$2,0)
),
"")
)</f>
        <v/>
      </c>
      <c r="H3818" t="str">
        <f t="shared" si="177"/>
        <v/>
      </c>
      <c r="I3818" t="str">
        <f t="shared" si="178"/>
        <v/>
      </c>
      <c r="J3818" t="str">
        <f xml:space="preserve">
_xlfn.SWITCH(E3818,
"良好サイン",H3818*VLOOKUP(F3818,参照用!$P$2:$Q$55,2,0),
"注意サイン",H3818*VLOOKUP(F3818,参照用!$P$2:$Q$55,2,0),
""
)</f>
        <v/>
      </c>
      <c r="K3818" s="20" t="str">
        <f t="shared" si="179"/>
        <v/>
      </c>
    </row>
    <row r="3819" spans="1:11" x14ac:dyDescent="0.2">
      <c r="A3819" s="8" t="str">
        <f>IF(INDEX(中間シート!B$1:B$149,QUOTIENT(ROW(A3819)-2, 参照用!$J$12) + 3,1)&gt;0,
INDEX(中間シート!B$1:B$149,QUOTIENT(ROW(A3819)-2, 参照用!$J$12) + 3,1),
"")</f>
        <v/>
      </c>
      <c r="B3819" s="8" t="str">
        <f>IF(INDEX(中間シート!D$1:D$149,QUOTIENT(ROW(B3819)-2, 参照用!$J$12) + 3,1)&gt;0,
INDEX(中間シート!D$1:D$149,QUOTIENT(ROW(B3819)-2, 参照用!$J$12) + 3,1),
"")</f>
        <v/>
      </c>
      <c r="C3819" s="8" t="str">
        <f>INDEX(中間シート!$A$1:$AZ$149,MATCH(A3819&amp;B3819,中間シート!$A$1:$A$149,0),MATCH(C$1,中間シート!$A$2:$AZ$2,0))</f>
        <v/>
      </c>
      <c r="D3819" s="8" t="str">
        <f>INDEX(中間シート!$A$1:$AZ$149,MATCH($A3819&amp;$B3819,中間シート!$A$1:$A$149,0),MATCH(D$1,中間シート!$A$2:$AZ$2,0))</f>
        <v/>
      </c>
      <c r="E3819" t="str">
        <f>IF(
A3819="","",
VLOOKUP(MOD(ROW(A3819)-2, 参照用!$J$12) + 1,参照用!$N$1:$P$50,2,0)
)</f>
        <v/>
      </c>
      <c r="F3819" t="str">
        <f xml:space="preserve">
IF(A3819="","",
VLOOKUP(MOD(ROW(A3819)-2, 参照用!$J$12) + 1,参照用!$N$1:$P$50,3,0)
)</f>
        <v/>
      </c>
      <c r="G3819" t="str">
        <f xml:space="preserve">
IF(A3819="","",
IFERROR(
INDEX(中間シート!$B:$CB,
MATCH(A3819&amp;B3819,中間シート!$A$1:$A$149,0),
MATCH(F3819,中間シート!$B$2:$CB$2,0)
),
"")
)</f>
        <v/>
      </c>
      <c r="H3819" t="str">
        <f t="shared" si="177"/>
        <v/>
      </c>
      <c r="I3819" t="str">
        <f t="shared" si="178"/>
        <v/>
      </c>
      <c r="J3819" t="str">
        <f xml:space="preserve">
_xlfn.SWITCH(E3819,
"良好サイン",H3819*VLOOKUP(F3819,参照用!$P$2:$Q$55,2,0),
"注意サイン",H3819*VLOOKUP(F3819,参照用!$P$2:$Q$55,2,0),
""
)</f>
        <v/>
      </c>
      <c r="K3819" s="20" t="str">
        <f t="shared" si="179"/>
        <v/>
      </c>
    </row>
    <row r="3820" spans="1:11" x14ac:dyDescent="0.2">
      <c r="A3820" s="8" t="str">
        <f>IF(INDEX(中間シート!B$1:B$149,QUOTIENT(ROW(A3820)-2, 参照用!$J$12) + 3,1)&gt;0,
INDEX(中間シート!B$1:B$149,QUOTIENT(ROW(A3820)-2, 参照用!$J$12) + 3,1),
"")</f>
        <v/>
      </c>
      <c r="B3820" s="8" t="str">
        <f>IF(INDEX(中間シート!D$1:D$149,QUOTIENT(ROW(B3820)-2, 参照用!$J$12) + 3,1)&gt;0,
INDEX(中間シート!D$1:D$149,QUOTIENT(ROW(B3820)-2, 参照用!$J$12) + 3,1),
"")</f>
        <v/>
      </c>
      <c r="C3820" s="8" t="str">
        <f>INDEX(中間シート!$A$1:$AZ$149,MATCH(A3820&amp;B3820,中間シート!$A$1:$A$149,0),MATCH(C$1,中間シート!$A$2:$AZ$2,0))</f>
        <v/>
      </c>
      <c r="D3820" s="8" t="str">
        <f>INDEX(中間シート!$A$1:$AZ$149,MATCH($A3820&amp;$B3820,中間シート!$A$1:$A$149,0),MATCH(D$1,中間シート!$A$2:$AZ$2,0))</f>
        <v/>
      </c>
      <c r="E3820" t="str">
        <f>IF(
A3820="","",
VLOOKUP(MOD(ROW(A3820)-2, 参照用!$J$12) + 1,参照用!$N$1:$P$50,2,0)
)</f>
        <v/>
      </c>
      <c r="F3820" t="str">
        <f xml:space="preserve">
IF(A3820="","",
VLOOKUP(MOD(ROW(A3820)-2, 参照用!$J$12) + 1,参照用!$N$1:$P$50,3,0)
)</f>
        <v/>
      </c>
      <c r="G3820" t="str">
        <f xml:space="preserve">
IF(A3820="","",
IFERROR(
INDEX(中間シート!$B:$CB,
MATCH(A3820&amp;B3820,中間シート!$A$1:$A$149,0),
MATCH(F3820,中間シート!$B$2:$CB$2,0)
),
"")
)</f>
        <v/>
      </c>
      <c r="H3820" t="str">
        <f t="shared" si="177"/>
        <v/>
      </c>
      <c r="I3820" t="str">
        <f t="shared" si="178"/>
        <v/>
      </c>
      <c r="J3820" t="str">
        <f xml:space="preserve">
_xlfn.SWITCH(E3820,
"良好サイン",H3820*VLOOKUP(F3820,参照用!$P$2:$Q$55,2,0),
"注意サイン",H3820*VLOOKUP(F3820,参照用!$P$2:$Q$55,2,0),
""
)</f>
        <v/>
      </c>
      <c r="K3820" s="20" t="str">
        <f t="shared" si="179"/>
        <v/>
      </c>
    </row>
    <row r="3821" spans="1:11" x14ac:dyDescent="0.2">
      <c r="A3821" s="8" t="str">
        <f>IF(INDEX(中間シート!B$1:B$149,QUOTIENT(ROW(A3821)-2, 参照用!$J$12) + 3,1)&gt;0,
INDEX(中間シート!B$1:B$149,QUOTIENT(ROW(A3821)-2, 参照用!$J$12) + 3,1),
"")</f>
        <v/>
      </c>
      <c r="B3821" s="8" t="str">
        <f>IF(INDEX(中間シート!D$1:D$149,QUOTIENT(ROW(B3821)-2, 参照用!$J$12) + 3,1)&gt;0,
INDEX(中間シート!D$1:D$149,QUOTIENT(ROW(B3821)-2, 参照用!$J$12) + 3,1),
"")</f>
        <v/>
      </c>
      <c r="C3821" s="8" t="str">
        <f>INDEX(中間シート!$A$1:$AZ$149,MATCH(A3821&amp;B3821,中間シート!$A$1:$A$149,0),MATCH(C$1,中間シート!$A$2:$AZ$2,0))</f>
        <v/>
      </c>
      <c r="D3821" s="8" t="str">
        <f>INDEX(中間シート!$A$1:$AZ$149,MATCH($A3821&amp;$B3821,中間シート!$A$1:$A$149,0),MATCH(D$1,中間シート!$A$2:$AZ$2,0))</f>
        <v/>
      </c>
      <c r="E3821" t="str">
        <f>IF(
A3821="","",
VLOOKUP(MOD(ROW(A3821)-2, 参照用!$J$12) + 1,参照用!$N$1:$P$50,2,0)
)</f>
        <v/>
      </c>
      <c r="F3821" t="str">
        <f xml:space="preserve">
IF(A3821="","",
VLOOKUP(MOD(ROW(A3821)-2, 参照用!$J$12) + 1,参照用!$N$1:$P$50,3,0)
)</f>
        <v/>
      </c>
      <c r="G3821" t="str">
        <f xml:space="preserve">
IF(A3821="","",
IFERROR(
INDEX(中間シート!$B:$CB,
MATCH(A3821&amp;B3821,中間シート!$A$1:$A$149,0),
MATCH(F3821,中間シート!$B$2:$CB$2,0)
),
"")
)</f>
        <v/>
      </c>
      <c r="H3821" t="str">
        <f t="shared" si="177"/>
        <v/>
      </c>
      <c r="I3821" t="str">
        <f t="shared" si="178"/>
        <v/>
      </c>
      <c r="J3821" t="str">
        <f xml:space="preserve">
_xlfn.SWITCH(E3821,
"良好サイン",H3821*VLOOKUP(F3821,参照用!$P$2:$Q$55,2,0),
"注意サイン",H3821*VLOOKUP(F3821,参照用!$P$2:$Q$55,2,0),
""
)</f>
        <v/>
      </c>
      <c r="K3821" s="20" t="str">
        <f t="shared" si="179"/>
        <v/>
      </c>
    </row>
    <row r="3822" spans="1:11" x14ac:dyDescent="0.2">
      <c r="A3822" s="8" t="str">
        <f>IF(INDEX(中間シート!B$1:B$149,QUOTIENT(ROW(A3822)-2, 参照用!$J$12) + 3,1)&gt;0,
INDEX(中間シート!B$1:B$149,QUOTIENT(ROW(A3822)-2, 参照用!$J$12) + 3,1),
"")</f>
        <v/>
      </c>
      <c r="B3822" s="8" t="str">
        <f>IF(INDEX(中間シート!D$1:D$149,QUOTIENT(ROW(B3822)-2, 参照用!$J$12) + 3,1)&gt;0,
INDEX(中間シート!D$1:D$149,QUOTIENT(ROW(B3822)-2, 参照用!$J$12) + 3,1),
"")</f>
        <v/>
      </c>
      <c r="C3822" s="8" t="str">
        <f>INDEX(中間シート!$A$1:$AZ$149,MATCH(A3822&amp;B3822,中間シート!$A$1:$A$149,0),MATCH(C$1,中間シート!$A$2:$AZ$2,0))</f>
        <v/>
      </c>
      <c r="D3822" s="8" t="str">
        <f>INDEX(中間シート!$A$1:$AZ$149,MATCH($A3822&amp;$B3822,中間シート!$A$1:$A$149,0),MATCH(D$1,中間シート!$A$2:$AZ$2,0))</f>
        <v/>
      </c>
      <c r="E3822" t="str">
        <f>IF(
A3822="","",
VLOOKUP(MOD(ROW(A3822)-2, 参照用!$J$12) + 1,参照用!$N$1:$P$50,2,0)
)</f>
        <v/>
      </c>
      <c r="F3822" t="str">
        <f xml:space="preserve">
IF(A3822="","",
VLOOKUP(MOD(ROW(A3822)-2, 参照用!$J$12) + 1,参照用!$N$1:$P$50,3,0)
)</f>
        <v/>
      </c>
      <c r="G3822" t="str">
        <f xml:space="preserve">
IF(A3822="","",
IFERROR(
INDEX(中間シート!$B:$CB,
MATCH(A3822&amp;B3822,中間シート!$A$1:$A$149,0),
MATCH(F3822,中間シート!$B$2:$CB$2,0)
),
"")
)</f>
        <v/>
      </c>
      <c r="H3822" t="str">
        <f t="shared" si="177"/>
        <v/>
      </c>
      <c r="I3822" t="str">
        <f t="shared" si="178"/>
        <v/>
      </c>
      <c r="J3822" t="str">
        <f xml:space="preserve">
_xlfn.SWITCH(E3822,
"良好サイン",H3822*VLOOKUP(F3822,参照用!$P$2:$Q$55,2,0),
"注意サイン",H3822*VLOOKUP(F3822,参照用!$P$2:$Q$55,2,0),
""
)</f>
        <v/>
      </c>
      <c r="K3822" s="20" t="str">
        <f t="shared" si="179"/>
        <v/>
      </c>
    </row>
    <row r="3823" spans="1:11" x14ac:dyDescent="0.2">
      <c r="A3823" s="8" t="str">
        <f>IF(INDEX(中間シート!B$1:B$149,QUOTIENT(ROW(A3823)-2, 参照用!$J$12) + 3,1)&gt;0,
INDEX(中間シート!B$1:B$149,QUOTIENT(ROW(A3823)-2, 参照用!$J$12) + 3,1),
"")</f>
        <v/>
      </c>
      <c r="B3823" s="8" t="str">
        <f>IF(INDEX(中間シート!D$1:D$149,QUOTIENT(ROW(B3823)-2, 参照用!$J$12) + 3,1)&gt;0,
INDEX(中間シート!D$1:D$149,QUOTIENT(ROW(B3823)-2, 参照用!$J$12) + 3,1),
"")</f>
        <v/>
      </c>
      <c r="C3823" s="8" t="str">
        <f>INDEX(中間シート!$A$1:$AZ$149,MATCH(A3823&amp;B3823,中間シート!$A$1:$A$149,0),MATCH(C$1,中間シート!$A$2:$AZ$2,0))</f>
        <v/>
      </c>
      <c r="D3823" s="8" t="str">
        <f>INDEX(中間シート!$A$1:$AZ$149,MATCH($A3823&amp;$B3823,中間シート!$A$1:$A$149,0),MATCH(D$1,中間シート!$A$2:$AZ$2,0))</f>
        <v/>
      </c>
      <c r="E3823" t="str">
        <f>IF(
A3823="","",
VLOOKUP(MOD(ROW(A3823)-2, 参照用!$J$12) + 1,参照用!$N$1:$P$50,2,0)
)</f>
        <v/>
      </c>
      <c r="F3823" t="str">
        <f xml:space="preserve">
IF(A3823="","",
VLOOKUP(MOD(ROW(A3823)-2, 参照用!$J$12) + 1,参照用!$N$1:$P$50,3,0)
)</f>
        <v/>
      </c>
      <c r="G3823" t="str">
        <f xml:space="preserve">
IF(A3823="","",
IFERROR(
INDEX(中間シート!$B:$CB,
MATCH(A3823&amp;B3823,中間シート!$A$1:$A$149,0),
MATCH(F3823,中間シート!$B$2:$CB$2,0)
),
"")
)</f>
        <v/>
      </c>
      <c r="H3823" t="str">
        <f t="shared" si="177"/>
        <v/>
      </c>
      <c r="I3823" t="str">
        <f t="shared" si="178"/>
        <v/>
      </c>
      <c r="J3823" t="str">
        <f xml:space="preserve">
_xlfn.SWITCH(E3823,
"良好サイン",H3823*VLOOKUP(F3823,参照用!$P$2:$Q$55,2,0),
"注意サイン",H3823*VLOOKUP(F3823,参照用!$P$2:$Q$55,2,0),
""
)</f>
        <v/>
      </c>
      <c r="K3823" s="20" t="str">
        <f t="shared" si="179"/>
        <v/>
      </c>
    </row>
    <row r="3824" spans="1:11" x14ac:dyDescent="0.2">
      <c r="A3824" s="8" t="str">
        <f>IF(INDEX(中間シート!B$1:B$149,QUOTIENT(ROW(A3824)-2, 参照用!$J$12) + 3,1)&gt;0,
INDEX(中間シート!B$1:B$149,QUOTIENT(ROW(A3824)-2, 参照用!$J$12) + 3,1),
"")</f>
        <v/>
      </c>
      <c r="B3824" s="8" t="str">
        <f>IF(INDEX(中間シート!D$1:D$149,QUOTIENT(ROW(B3824)-2, 参照用!$J$12) + 3,1)&gt;0,
INDEX(中間シート!D$1:D$149,QUOTIENT(ROW(B3824)-2, 参照用!$J$12) + 3,1),
"")</f>
        <v/>
      </c>
      <c r="C3824" s="8" t="str">
        <f>INDEX(中間シート!$A$1:$AZ$149,MATCH(A3824&amp;B3824,中間シート!$A$1:$A$149,0),MATCH(C$1,中間シート!$A$2:$AZ$2,0))</f>
        <v/>
      </c>
      <c r="D3824" s="8" t="str">
        <f>INDEX(中間シート!$A$1:$AZ$149,MATCH($A3824&amp;$B3824,中間シート!$A$1:$A$149,0),MATCH(D$1,中間シート!$A$2:$AZ$2,0))</f>
        <v/>
      </c>
      <c r="E3824" t="str">
        <f>IF(
A3824="","",
VLOOKUP(MOD(ROW(A3824)-2, 参照用!$J$12) + 1,参照用!$N$1:$P$50,2,0)
)</f>
        <v/>
      </c>
      <c r="F3824" t="str">
        <f xml:space="preserve">
IF(A3824="","",
VLOOKUP(MOD(ROW(A3824)-2, 参照用!$J$12) + 1,参照用!$N$1:$P$50,3,0)
)</f>
        <v/>
      </c>
      <c r="G3824" t="str">
        <f xml:space="preserve">
IF(A3824="","",
IFERROR(
INDEX(中間シート!$B:$CB,
MATCH(A3824&amp;B3824,中間シート!$A$1:$A$149,0),
MATCH(F3824,中間シート!$B$2:$CB$2,0)
),
"")
)</f>
        <v/>
      </c>
      <c r="H3824" t="str">
        <f t="shared" si="177"/>
        <v/>
      </c>
      <c r="I3824" t="str">
        <f t="shared" si="178"/>
        <v/>
      </c>
      <c r="J3824" t="str">
        <f xml:space="preserve">
_xlfn.SWITCH(E3824,
"良好サイン",H3824*VLOOKUP(F3824,参照用!$P$2:$Q$55,2,0),
"注意サイン",H3824*VLOOKUP(F3824,参照用!$P$2:$Q$55,2,0),
""
)</f>
        <v/>
      </c>
      <c r="K3824" s="20" t="str">
        <f t="shared" si="179"/>
        <v/>
      </c>
    </row>
    <row r="3825" spans="1:11" x14ac:dyDescent="0.2">
      <c r="A3825" s="8" t="str">
        <f>IF(INDEX(中間シート!B$1:B$149,QUOTIENT(ROW(A3825)-2, 参照用!$J$12) + 3,1)&gt;0,
INDEX(中間シート!B$1:B$149,QUOTIENT(ROW(A3825)-2, 参照用!$J$12) + 3,1),
"")</f>
        <v/>
      </c>
      <c r="B3825" s="8" t="str">
        <f>IF(INDEX(中間シート!D$1:D$149,QUOTIENT(ROW(B3825)-2, 参照用!$J$12) + 3,1)&gt;0,
INDEX(中間シート!D$1:D$149,QUOTIENT(ROW(B3825)-2, 参照用!$J$12) + 3,1),
"")</f>
        <v/>
      </c>
      <c r="C3825" s="8" t="str">
        <f>INDEX(中間シート!$A$1:$AZ$149,MATCH(A3825&amp;B3825,中間シート!$A$1:$A$149,0),MATCH(C$1,中間シート!$A$2:$AZ$2,0))</f>
        <v/>
      </c>
      <c r="D3825" s="8" t="str">
        <f>INDEX(中間シート!$A$1:$AZ$149,MATCH($A3825&amp;$B3825,中間シート!$A$1:$A$149,0),MATCH(D$1,中間シート!$A$2:$AZ$2,0))</f>
        <v/>
      </c>
      <c r="E3825" t="str">
        <f>IF(
A3825="","",
VLOOKUP(MOD(ROW(A3825)-2, 参照用!$J$12) + 1,参照用!$N$1:$P$50,2,0)
)</f>
        <v/>
      </c>
      <c r="F3825" t="str">
        <f xml:space="preserve">
IF(A3825="","",
VLOOKUP(MOD(ROW(A3825)-2, 参照用!$J$12) + 1,参照用!$N$1:$P$50,3,0)
)</f>
        <v/>
      </c>
      <c r="G3825" t="str">
        <f xml:space="preserve">
IF(A3825="","",
IFERROR(
INDEX(中間シート!$B:$CB,
MATCH(A3825&amp;B3825,中間シート!$A$1:$A$149,0),
MATCH(F3825,中間シート!$B$2:$CB$2,0)
),
"")
)</f>
        <v/>
      </c>
      <c r="H3825" t="str">
        <f t="shared" si="177"/>
        <v/>
      </c>
      <c r="I3825" t="str">
        <f t="shared" si="178"/>
        <v/>
      </c>
      <c r="J3825" t="str">
        <f xml:space="preserve">
_xlfn.SWITCH(E3825,
"良好サイン",H3825*VLOOKUP(F3825,参照用!$P$2:$Q$55,2,0),
"注意サイン",H3825*VLOOKUP(F3825,参照用!$P$2:$Q$55,2,0),
""
)</f>
        <v/>
      </c>
      <c r="K3825" s="20" t="str">
        <f t="shared" si="179"/>
        <v/>
      </c>
    </row>
    <row r="3826" spans="1:11" x14ac:dyDescent="0.2">
      <c r="A3826" s="8" t="str">
        <f>IF(INDEX(中間シート!B$1:B$149,QUOTIENT(ROW(A3826)-2, 参照用!$J$12) + 3,1)&gt;0,
INDEX(中間シート!B$1:B$149,QUOTIENT(ROW(A3826)-2, 参照用!$J$12) + 3,1),
"")</f>
        <v/>
      </c>
      <c r="B3826" s="8" t="str">
        <f>IF(INDEX(中間シート!D$1:D$149,QUOTIENT(ROW(B3826)-2, 参照用!$J$12) + 3,1)&gt;0,
INDEX(中間シート!D$1:D$149,QUOTIENT(ROW(B3826)-2, 参照用!$J$12) + 3,1),
"")</f>
        <v/>
      </c>
      <c r="C3826" s="8" t="str">
        <f>INDEX(中間シート!$A$1:$AZ$149,MATCH(A3826&amp;B3826,中間シート!$A$1:$A$149,0),MATCH(C$1,中間シート!$A$2:$AZ$2,0))</f>
        <v/>
      </c>
      <c r="D3826" s="8" t="str">
        <f>INDEX(中間シート!$A$1:$AZ$149,MATCH($A3826&amp;$B3826,中間シート!$A$1:$A$149,0),MATCH(D$1,中間シート!$A$2:$AZ$2,0))</f>
        <v/>
      </c>
      <c r="E3826" t="str">
        <f>IF(
A3826="","",
VLOOKUP(MOD(ROW(A3826)-2, 参照用!$J$12) + 1,参照用!$N$1:$P$50,2,0)
)</f>
        <v/>
      </c>
      <c r="F3826" t="str">
        <f xml:space="preserve">
IF(A3826="","",
VLOOKUP(MOD(ROW(A3826)-2, 参照用!$J$12) + 1,参照用!$N$1:$P$50,3,0)
)</f>
        <v/>
      </c>
      <c r="G3826" t="str">
        <f xml:space="preserve">
IF(A3826="","",
IFERROR(
INDEX(中間シート!$B:$CB,
MATCH(A3826&amp;B3826,中間シート!$A$1:$A$149,0),
MATCH(F3826,中間シート!$B$2:$CB$2,0)
),
"")
)</f>
        <v/>
      </c>
      <c r="H3826" t="str">
        <f t="shared" si="177"/>
        <v/>
      </c>
      <c r="I3826" t="str">
        <f t="shared" si="178"/>
        <v/>
      </c>
      <c r="J3826" t="str">
        <f xml:space="preserve">
_xlfn.SWITCH(E3826,
"良好サイン",H3826*VLOOKUP(F3826,参照用!$P$2:$Q$55,2,0),
"注意サイン",H3826*VLOOKUP(F3826,参照用!$P$2:$Q$55,2,0),
""
)</f>
        <v/>
      </c>
      <c r="K3826" s="20" t="str">
        <f t="shared" si="179"/>
        <v/>
      </c>
    </row>
    <row r="3827" spans="1:11" x14ac:dyDescent="0.2">
      <c r="A3827" s="8" t="str">
        <f>IF(INDEX(中間シート!B$1:B$149,QUOTIENT(ROW(A3827)-2, 参照用!$J$12) + 3,1)&gt;0,
INDEX(中間シート!B$1:B$149,QUOTIENT(ROW(A3827)-2, 参照用!$J$12) + 3,1),
"")</f>
        <v/>
      </c>
      <c r="B3827" s="8" t="str">
        <f>IF(INDEX(中間シート!D$1:D$149,QUOTIENT(ROW(B3827)-2, 参照用!$J$12) + 3,1)&gt;0,
INDEX(中間シート!D$1:D$149,QUOTIENT(ROW(B3827)-2, 参照用!$J$12) + 3,1),
"")</f>
        <v/>
      </c>
      <c r="C3827" s="8" t="str">
        <f>INDEX(中間シート!$A$1:$AZ$149,MATCH(A3827&amp;B3827,中間シート!$A$1:$A$149,0),MATCH(C$1,中間シート!$A$2:$AZ$2,0))</f>
        <v/>
      </c>
      <c r="D3827" s="8" t="str">
        <f>INDEX(中間シート!$A$1:$AZ$149,MATCH($A3827&amp;$B3827,中間シート!$A$1:$A$149,0),MATCH(D$1,中間シート!$A$2:$AZ$2,0))</f>
        <v/>
      </c>
      <c r="E3827" t="str">
        <f>IF(
A3827="","",
VLOOKUP(MOD(ROW(A3827)-2, 参照用!$J$12) + 1,参照用!$N$1:$P$50,2,0)
)</f>
        <v/>
      </c>
      <c r="F3827" t="str">
        <f xml:space="preserve">
IF(A3827="","",
VLOOKUP(MOD(ROW(A3827)-2, 参照用!$J$12) + 1,参照用!$N$1:$P$50,3,0)
)</f>
        <v/>
      </c>
      <c r="G3827" t="str">
        <f xml:space="preserve">
IF(A3827="","",
IFERROR(
INDEX(中間シート!$B:$CB,
MATCH(A3827&amp;B3827,中間シート!$A$1:$A$149,0),
MATCH(F3827,中間シート!$B$2:$CB$2,0)
),
"")
)</f>
        <v/>
      </c>
      <c r="H3827" t="str">
        <f t="shared" si="177"/>
        <v/>
      </c>
      <c r="I3827" t="str">
        <f t="shared" si="178"/>
        <v/>
      </c>
      <c r="J3827" t="str">
        <f xml:space="preserve">
_xlfn.SWITCH(E3827,
"良好サイン",H3827*VLOOKUP(F3827,参照用!$P$2:$Q$55,2,0),
"注意サイン",H3827*VLOOKUP(F3827,参照用!$P$2:$Q$55,2,0),
""
)</f>
        <v/>
      </c>
      <c r="K3827" s="20" t="str">
        <f t="shared" si="179"/>
        <v/>
      </c>
    </row>
    <row r="3828" spans="1:11" x14ac:dyDescent="0.2">
      <c r="A3828" s="8" t="str">
        <f>IF(INDEX(中間シート!B$1:B$149,QUOTIENT(ROW(A3828)-2, 参照用!$J$12) + 3,1)&gt;0,
INDEX(中間シート!B$1:B$149,QUOTIENT(ROW(A3828)-2, 参照用!$J$12) + 3,1),
"")</f>
        <v/>
      </c>
      <c r="B3828" s="8" t="str">
        <f>IF(INDEX(中間シート!D$1:D$149,QUOTIENT(ROW(B3828)-2, 参照用!$J$12) + 3,1)&gt;0,
INDEX(中間シート!D$1:D$149,QUOTIENT(ROW(B3828)-2, 参照用!$J$12) + 3,1),
"")</f>
        <v/>
      </c>
      <c r="C3828" s="8" t="str">
        <f>INDEX(中間シート!$A$1:$AZ$149,MATCH(A3828&amp;B3828,中間シート!$A$1:$A$149,0),MATCH(C$1,中間シート!$A$2:$AZ$2,0))</f>
        <v/>
      </c>
      <c r="D3828" s="8" t="str">
        <f>INDEX(中間シート!$A$1:$AZ$149,MATCH($A3828&amp;$B3828,中間シート!$A$1:$A$149,0),MATCH(D$1,中間シート!$A$2:$AZ$2,0))</f>
        <v/>
      </c>
      <c r="E3828" t="str">
        <f>IF(
A3828="","",
VLOOKUP(MOD(ROW(A3828)-2, 参照用!$J$12) + 1,参照用!$N$1:$P$50,2,0)
)</f>
        <v/>
      </c>
      <c r="F3828" t="str">
        <f xml:space="preserve">
IF(A3828="","",
VLOOKUP(MOD(ROW(A3828)-2, 参照用!$J$12) + 1,参照用!$N$1:$P$50,3,0)
)</f>
        <v/>
      </c>
      <c r="G3828" t="str">
        <f xml:space="preserve">
IF(A3828="","",
IFERROR(
INDEX(中間シート!$B:$CB,
MATCH(A3828&amp;B3828,中間シート!$A$1:$A$149,0),
MATCH(F3828,中間シート!$B$2:$CB$2,0)
),
"")
)</f>
        <v/>
      </c>
      <c r="H3828" t="str">
        <f t="shared" si="177"/>
        <v/>
      </c>
      <c r="I3828" t="str">
        <f t="shared" si="178"/>
        <v/>
      </c>
      <c r="J3828" t="str">
        <f xml:space="preserve">
_xlfn.SWITCH(E3828,
"良好サイン",H3828*VLOOKUP(F3828,参照用!$P$2:$Q$55,2,0),
"注意サイン",H3828*VLOOKUP(F3828,参照用!$P$2:$Q$55,2,0),
""
)</f>
        <v/>
      </c>
      <c r="K3828" s="20" t="str">
        <f t="shared" si="179"/>
        <v/>
      </c>
    </row>
    <row r="3829" spans="1:11" x14ac:dyDescent="0.2">
      <c r="A3829" s="8" t="str">
        <f>IF(INDEX(中間シート!B$1:B$149,QUOTIENT(ROW(A3829)-2, 参照用!$J$12) + 3,1)&gt;0,
INDEX(中間シート!B$1:B$149,QUOTIENT(ROW(A3829)-2, 参照用!$J$12) + 3,1),
"")</f>
        <v/>
      </c>
      <c r="B3829" s="8" t="str">
        <f>IF(INDEX(中間シート!D$1:D$149,QUOTIENT(ROW(B3829)-2, 参照用!$J$12) + 3,1)&gt;0,
INDEX(中間シート!D$1:D$149,QUOTIENT(ROW(B3829)-2, 参照用!$J$12) + 3,1),
"")</f>
        <v/>
      </c>
      <c r="C3829" s="8" t="str">
        <f>INDEX(中間シート!$A$1:$AZ$149,MATCH(A3829&amp;B3829,中間シート!$A$1:$A$149,0),MATCH(C$1,中間シート!$A$2:$AZ$2,0))</f>
        <v/>
      </c>
      <c r="D3829" s="8" t="str">
        <f>INDEX(中間シート!$A$1:$AZ$149,MATCH($A3829&amp;$B3829,中間シート!$A$1:$A$149,0),MATCH(D$1,中間シート!$A$2:$AZ$2,0))</f>
        <v/>
      </c>
      <c r="E3829" t="str">
        <f>IF(
A3829="","",
VLOOKUP(MOD(ROW(A3829)-2, 参照用!$J$12) + 1,参照用!$N$1:$P$50,2,0)
)</f>
        <v/>
      </c>
      <c r="F3829" t="str">
        <f xml:space="preserve">
IF(A3829="","",
VLOOKUP(MOD(ROW(A3829)-2, 参照用!$J$12) + 1,参照用!$N$1:$P$50,3,0)
)</f>
        <v/>
      </c>
      <c r="G3829" t="str">
        <f xml:space="preserve">
IF(A3829="","",
IFERROR(
INDEX(中間シート!$B:$CB,
MATCH(A3829&amp;B3829,中間シート!$A$1:$A$149,0),
MATCH(F3829,中間シート!$B$2:$CB$2,0)
),
"")
)</f>
        <v/>
      </c>
      <c r="H3829" t="str">
        <f t="shared" si="177"/>
        <v/>
      </c>
      <c r="I3829" t="str">
        <f t="shared" si="178"/>
        <v/>
      </c>
      <c r="J3829" t="str">
        <f xml:space="preserve">
_xlfn.SWITCH(E3829,
"良好サイン",H3829*VLOOKUP(F3829,参照用!$P$2:$Q$55,2,0),
"注意サイン",H3829*VLOOKUP(F3829,参照用!$P$2:$Q$55,2,0),
""
)</f>
        <v/>
      </c>
      <c r="K3829" s="20" t="str">
        <f t="shared" si="179"/>
        <v/>
      </c>
    </row>
    <row r="3830" spans="1:11" x14ac:dyDescent="0.2">
      <c r="A3830" s="8" t="str">
        <f>IF(INDEX(中間シート!B$1:B$149,QUOTIENT(ROW(A3830)-2, 参照用!$J$12) + 3,1)&gt;0,
INDEX(中間シート!B$1:B$149,QUOTIENT(ROW(A3830)-2, 参照用!$J$12) + 3,1),
"")</f>
        <v/>
      </c>
      <c r="B3830" s="8" t="str">
        <f>IF(INDEX(中間シート!D$1:D$149,QUOTIENT(ROW(B3830)-2, 参照用!$J$12) + 3,1)&gt;0,
INDEX(中間シート!D$1:D$149,QUOTIENT(ROW(B3830)-2, 参照用!$J$12) + 3,1),
"")</f>
        <v/>
      </c>
      <c r="C3830" s="8" t="str">
        <f>INDEX(中間シート!$A$1:$AZ$149,MATCH(A3830&amp;B3830,中間シート!$A$1:$A$149,0),MATCH(C$1,中間シート!$A$2:$AZ$2,0))</f>
        <v/>
      </c>
      <c r="D3830" s="8" t="str">
        <f>INDEX(中間シート!$A$1:$AZ$149,MATCH($A3830&amp;$B3830,中間シート!$A$1:$A$149,0),MATCH(D$1,中間シート!$A$2:$AZ$2,0))</f>
        <v/>
      </c>
      <c r="E3830" t="str">
        <f>IF(
A3830="","",
VLOOKUP(MOD(ROW(A3830)-2, 参照用!$J$12) + 1,参照用!$N$1:$P$50,2,0)
)</f>
        <v/>
      </c>
      <c r="F3830" t="str">
        <f xml:space="preserve">
IF(A3830="","",
VLOOKUP(MOD(ROW(A3830)-2, 参照用!$J$12) + 1,参照用!$N$1:$P$50,3,0)
)</f>
        <v/>
      </c>
      <c r="G3830" t="str">
        <f xml:space="preserve">
IF(A3830="","",
IFERROR(
INDEX(中間シート!$B:$CB,
MATCH(A3830&amp;B3830,中間シート!$A$1:$A$149,0),
MATCH(F3830,中間シート!$B$2:$CB$2,0)
),
"")
)</f>
        <v/>
      </c>
      <c r="H3830" t="str">
        <f t="shared" si="177"/>
        <v/>
      </c>
      <c r="I3830" t="str">
        <f t="shared" si="178"/>
        <v/>
      </c>
      <c r="J3830" t="str">
        <f xml:space="preserve">
_xlfn.SWITCH(E3830,
"良好サイン",H3830*VLOOKUP(F3830,参照用!$P$2:$Q$55,2,0),
"注意サイン",H3830*VLOOKUP(F3830,参照用!$P$2:$Q$55,2,0),
""
)</f>
        <v/>
      </c>
      <c r="K3830" s="20" t="str">
        <f t="shared" si="179"/>
        <v/>
      </c>
    </row>
    <row r="3831" spans="1:11" x14ac:dyDescent="0.2">
      <c r="A3831" s="8" t="str">
        <f>IF(INDEX(中間シート!B$1:B$149,QUOTIENT(ROW(A3831)-2, 参照用!$J$12) + 3,1)&gt;0,
INDEX(中間シート!B$1:B$149,QUOTIENT(ROW(A3831)-2, 参照用!$J$12) + 3,1),
"")</f>
        <v/>
      </c>
      <c r="B3831" s="8" t="str">
        <f>IF(INDEX(中間シート!D$1:D$149,QUOTIENT(ROW(B3831)-2, 参照用!$J$12) + 3,1)&gt;0,
INDEX(中間シート!D$1:D$149,QUOTIENT(ROW(B3831)-2, 参照用!$J$12) + 3,1),
"")</f>
        <v/>
      </c>
      <c r="C3831" s="8" t="str">
        <f>INDEX(中間シート!$A$1:$AZ$149,MATCH(A3831&amp;B3831,中間シート!$A$1:$A$149,0),MATCH(C$1,中間シート!$A$2:$AZ$2,0))</f>
        <v/>
      </c>
      <c r="D3831" s="8" t="str">
        <f>INDEX(中間シート!$A$1:$AZ$149,MATCH($A3831&amp;$B3831,中間シート!$A$1:$A$149,0),MATCH(D$1,中間シート!$A$2:$AZ$2,0))</f>
        <v/>
      </c>
      <c r="E3831" t="str">
        <f>IF(
A3831="","",
VLOOKUP(MOD(ROW(A3831)-2, 参照用!$J$12) + 1,参照用!$N$1:$P$50,2,0)
)</f>
        <v/>
      </c>
      <c r="F3831" t="str">
        <f xml:space="preserve">
IF(A3831="","",
VLOOKUP(MOD(ROW(A3831)-2, 参照用!$J$12) + 1,参照用!$N$1:$P$50,3,0)
)</f>
        <v/>
      </c>
      <c r="G3831" t="str">
        <f xml:space="preserve">
IF(A3831="","",
IFERROR(
INDEX(中間シート!$B:$CB,
MATCH(A3831&amp;B3831,中間シート!$A$1:$A$149,0),
MATCH(F3831,中間シート!$B$2:$CB$2,0)
),
"")
)</f>
        <v/>
      </c>
      <c r="H3831" t="str">
        <f t="shared" si="177"/>
        <v/>
      </c>
      <c r="I3831" t="str">
        <f t="shared" si="178"/>
        <v/>
      </c>
      <c r="J3831" t="str">
        <f xml:space="preserve">
_xlfn.SWITCH(E3831,
"良好サイン",H3831*VLOOKUP(F3831,参照用!$P$2:$Q$55,2,0),
"注意サイン",H3831*VLOOKUP(F3831,参照用!$P$2:$Q$55,2,0),
""
)</f>
        <v/>
      </c>
      <c r="K3831" s="20" t="str">
        <f t="shared" si="179"/>
        <v/>
      </c>
    </row>
    <row r="3832" spans="1:11" x14ac:dyDescent="0.2">
      <c r="A3832" s="8" t="str">
        <f>IF(INDEX(中間シート!B$1:B$149,QUOTIENT(ROW(A3832)-2, 参照用!$J$12) + 3,1)&gt;0,
INDEX(中間シート!B$1:B$149,QUOTIENT(ROW(A3832)-2, 参照用!$J$12) + 3,1),
"")</f>
        <v/>
      </c>
      <c r="B3832" s="8" t="str">
        <f>IF(INDEX(中間シート!D$1:D$149,QUOTIENT(ROW(B3832)-2, 参照用!$J$12) + 3,1)&gt;0,
INDEX(中間シート!D$1:D$149,QUOTIENT(ROW(B3832)-2, 参照用!$J$12) + 3,1),
"")</f>
        <v/>
      </c>
      <c r="C3832" s="8" t="str">
        <f>INDEX(中間シート!$A$1:$AZ$149,MATCH(A3832&amp;B3832,中間シート!$A$1:$A$149,0),MATCH(C$1,中間シート!$A$2:$AZ$2,0))</f>
        <v/>
      </c>
      <c r="D3832" s="8" t="str">
        <f>INDEX(中間シート!$A$1:$AZ$149,MATCH($A3832&amp;$B3832,中間シート!$A$1:$A$149,0),MATCH(D$1,中間シート!$A$2:$AZ$2,0))</f>
        <v/>
      </c>
      <c r="E3832" t="str">
        <f>IF(
A3832="","",
VLOOKUP(MOD(ROW(A3832)-2, 参照用!$J$12) + 1,参照用!$N$1:$P$50,2,0)
)</f>
        <v/>
      </c>
      <c r="F3832" t="str">
        <f xml:space="preserve">
IF(A3832="","",
VLOOKUP(MOD(ROW(A3832)-2, 参照用!$J$12) + 1,参照用!$N$1:$P$50,3,0)
)</f>
        <v/>
      </c>
      <c r="G3832" t="str">
        <f xml:space="preserve">
IF(A3832="","",
IFERROR(
INDEX(中間シート!$B:$CB,
MATCH(A3832&amp;B3832,中間シート!$A$1:$A$149,0),
MATCH(F3832,中間シート!$B$2:$CB$2,0)
),
"")
)</f>
        <v/>
      </c>
      <c r="H3832" t="str">
        <f t="shared" si="177"/>
        <v/>
      </c>
      <c r="I3832" t="str">
        <f t="shared" si="178"/>
        <v/>
      </c>
      <c r="J3832" t="str">
        <f xml:space="preserve">
_xlfn.SWITCH(E3832,
"良好サイン",H3832*VLOOKUP(F3832,参照用!$P$2:$Q$55,2,0),
"注意サイン",H3832*VLOOKUP(F3832,参照用!$P$2:$Q$55,2,0),
""
)</f>
        <v/>
      </c>
      <c r="K3832" s="20" t="str">
        <f t="shared" si="179"/>
        <v/>
      </c>
    </row>
    <row r="3833" spans="1:11" x14ac:dyDescent="0.2">
      <c r="A3833" s="8" t="str">
        <f>IF(INDEX(中間シート!B$1:B$149,QUOTIENT(ROW(A3833)-2, 参照用!$J$12) + 3,1)&gt;0,
INDEX(中間シート!B$1:B$149,QUOTIENT(ROW(A3833)-2, 参照用!$J$12) + 3,1),
"")</f>
        <v/>
      </c>
      <c r="B3833" s="8" t="str">
        <f>IF(INDEX(中間シート!D$1:D$149,QUOTIENT(ROW(B3833)-2, 参照用!$J$12) + 3,1)&gt;0,
INDEX(中間シート!D$1:D$149,QUOTIENT(ROW(B3833)-2, 参照用!$J$12) + 3,1),
"")</f>
        <v/>
      </c>
      <c r="C3833" s="8" t="str">
        <f>INDEX(中間シート!$A$1:$AZ$149,MATCH(A3833&amp;B3833,中間シート!$A$1:$A$149,0),MATCH(C$1,中間シート!$A$2:$AZ$2,0))</f>
        <v/>
      </c>
      <c r="D3833" s="8" t="str">
        <f>INDEX(中間シート!$A$1:$AZ$149,MATCH($A3833&amp;$B3833,中間シート!$A$1:$A$149,0),MATCH(D$1,中間シート!$A$2:$AZ$2,0))</f>
        <v/>
      </c>
      <c r="E3833" t="str">
        <f>IF(
A3833="","",
VLOOKUP(MOD(ROW(A3833)-2, 参照用!$J$12) + 1,参照用!$N$1:$P$50,2,0)
)</f>
        <v/>
      </c>
      <c r="F3833" t="str">
        <f xml:space="preserve">
IF(A3833="","",
VLOOKUP(MOD(ROW(A3833)-2, 参照用!$J$12) + 1,参照用!$N$1:$P$50,3,0)
)</f>
        <v/>
      </c>
      <c r="G3833" t="str">
        <f xml:space="preserve">
IF(A3833="","",
IFERROR(
INDEX(中間シート!$B:$CB,
MATCH(A3833&amp;B3833,中間シート!$A$1:$A$149,0),
MATCH(F3833,中間シート!$B$2:$CB$2,0)
),
"")
)</f>
        <v/>
      </c>
      <c r="H3833" t="str">
        <f t="shared" si="177"/>
        <v/>
      </c>
      <c r="I3833" t="str">
        <f t="shared" si="178"/>
        <v/>
      </c>
      <c r="J3833" t="str">
        <f xml:space="preserve">
_xlfn.SWITCH(E3833,
"良好サイン",H3833*VLOOKUP(F3833,参照用!$P$2:$Q$55,2,0),
"注意サイン",H3833*VLOOKUP(F3833,参照用!$P$2:$Q$55,2,0),
""
)</f>
        <v/>
      </c>
      <c r="K3833" s="20" t="str">
        <f t="shared" si="179"/>
        <v/>
      </c>
    </row>
    <row r="3834" spans="1:11" x14ac:dyDescent="0.2">
      <c r="A3834" s="8" t="str">
        <f>IF(INDEX(中間シート!B$1:B$149,QUOTIENT(ROW(A3834)-2, 参照用!$J$12) + 3,1)&gt;0,
INDEX(中間シート!B$1:B$149,QUOTIENT(ROW(A3834)-2, 参照用!$J$12) + 3,1),
"")</f>
        <v/>
      </c>
      <c r="B3834" s="8" t="str">
        <f>IF(INDEX(中間シート!D$1:D$149,QUOTIENT(ROW(B3834)-2, 参照用!$J$12) + 3,1)&gt;0,
INDEX(中間シート!D$1:D$149,QUOTIENT(ROW(B3834)-2, 参照用!$J$12) + 3,1),
"")</f>
        <v/>
      </c>
      <c r="C3834" s="8" t="str">
        <f>INDEX(中間シート!$A$1:$AZ$149,MATCH(A3834&amp;B3834,中間シート!$A$1:$A$149,0),MATCH(C$1,中間シート!$A$2:$AZ$2,0))</f>
        <v/>
      </c>
      <c r="D3834" s="8" t="str">
        <f>INDEX(中間シート!$A$1:$AZ$149,MATCH($A3834&amp;$B3834,中間シート!$A$1:$A$149,0),MATCH(D$1,中間シート!$A$2:$AZ$2,0))</f>
        <v/>
      </c>
      <c r="E3834" t="str">
        <f>IF(
A3834="","",
VLOOKUP(MOD(ROW(A3834)-2, 参照用!$J$12) + 1,参照用!$N$1:$P$50,2,0)
)</f>
        <v/>
      </c>
      <c r="F3834" t="str">
        <f xml:space="preserve">
IF(A3834="","",
VLOOKUP(MOD(ROW(A3834)-2, 参照用!$J$12) + 1,参照用!$N$1:$P$50,3,0)
)</f>
        <v/>
      </c>
      <c r="G3834" t="str">
        <f xml:space="preserve">
IF(A3834="","",
IFERROR(
INDEX(中間シート!$B:$CB,
MATCH(A3834&amp;B3834,中間シート!$A$1:$A$149,0),
MATCH(F3834,中間シート!$B$2:$CB$2,0)
),
"")
)</f>
        <v/>
      </c>
      <c r="H3834" t="str">
        <f t="shared" si="177"/>
        <v/>
      </c>
      <c r="I3834" t="str">
        <f t="shared" si="178"/>
        <v/>
      </c>
      <c r="J3834" t="str">
        <f xml:space="preserve">
_xlfn.SWITCH(E3834,
"良好サイン",H3834*VLOOKUP(F3834,参照用!$P$2:$Q$55,2,0),
"注意サイン",H3834*VLOOKUP(F3834,参照用!$P$2:$Q$55,2,0),
""
)</f>
        <v/>
      </c>
      <c r="K3834" s="20" t="str">
        <f t="shared" si="179"/>
        <v/>
      </c>
    </row>
    <row r="3835" spans="1:11" x14ac:dyDescent="0.2">
      <c r="A3835" s="8" t="str">
        <f>IF(INDEX(中間シート!B$1:B$149,QUOTIENT(ROW(A3835)-2, 参照用!$J$12) + 3,1)&gt;0,
INDEX(中間シート!B$1:B$149,QUOTIENT(ROW(A3835)-2, 参照用!$J$12) + 3,1),
"")</f>
        <v/>
      </c>
      <c r="B3835" s="8" t="str">
        <f>IF(INDEX(中間シート!D$1:D$149,QUOTIENT(ROW(B3835)-2, 参照用!$J$12) + 3,1)&gt;0,
INDEX(中間シート!D$1:D$149,QUOTIENT(ROW(B3835)-2, 参照用!$J$12) + 3,1),
"")</f>
        <v/>
      </c>
      <c r="C3835" s="8" t="str">
        <f>INDEX(中間シート!$A$1:$AZ$149,MATCH(A3835&amp;B3835,中間シート!$A$1:$A$149,0),MATCH(C$1,中間シート!$A$2:$AZ$2,0))</f>
        <v/>
      </c>
      <c r="D3835" s="8" t="str">
        <f>INDEX(中間シート!$A$1:$AZ$149,MATCH($A3835&amp;$B3835,中間シート!$A$1:$A$149,0),MATCH(D$1,中間シート!$A$2:$AZ$2,0))</f>
        <v/>
      </c>
      <c r="E3835" t="str">
        <f>IF(
A3835="","",
VLOOKUP(MOD(ROW(A3835)-2, 参照用!$J$12) + 1,参照用!$N$1:$P$50,2,0)
)</f>
        <v/>
      </c>
      <c r="F3835" t="str">
        <f xml:space="preserve">
IF(A3835="","",
VLOOKUP(MOD(ROW(A3835)-2, 参照用!$J$12) + 1,参照用!$N$1:$P$50,3,0)
)</f>
        <v/>
      </c>
      <c r="G3835" t="str">
        <f xml:space="preserve">
IF(A3835="","",
IFERROR(
INDEX(中間シート!$B:$CB,
MATCH(A3835&amp;B3835,中間シート!$A$1:$A$149,0),
MATCH(F3835,中間シート!$B$2:$CB$2,0)
),
"")
)</f>
        <v/>
      </c>
      <c r="H3835" t="str">
        <f t="shared" si="177"/>
        <v/>
      </c>
      <c r="I3835" t="str">
        <f t="shared" si="178"/>
        <v/>
      </c>
      <c r="J3835" t="str">
        <f xml:space="preserve">
_xlfn.SWITCH(E3835,
"良好サイン",H3835*VLOOKUP(F3835,参照用!$P$2:$Q$55,2,0),
"注意サイン",H3835*VLOOKUP(F3835,参照用!$P$2:$Q$55,2,0),
""
)</f>
        <v/>
      </c>
      <c r="K3835" s="20" t="str">
        <f t="shared" si="179"/>
        <v/>
      </c>
    </row>
    <row r="3836" spans="1:11" x14ac:dyDescent="0.2">
      <c r="A3836" s="8" t="str">
        <f>IF(INDEX(中間シート!B$1:B$149,QUOTIENT(ROW(A3836)-2, 参照用!$J$12) + 3,1)&gt;0,
INDEX(中間シート!B$1:B$149,QUOTIENT(ROW(A3836)-2, 参照用!$J$12) + 3,1),
"")</f>
        <v/>
      </c>
      <c r="B3836" s="8" t="str">
        <f>IF(INDEX(中間シート!D$1:D$149,QUOTIENT(ROW(B3836)-2, 参照用!$J$12) + 3,1)&gt;0,
INDEX(中間シート!D$1:D$149,QUOTIENT(ROW(B3836)-2, 参照用!$J$12) + 3,1),
"")</f>
        <v/>
      </c>
      <c r="C3836" s="8" t="str">
        <f>INDEX(中間シート!$A$1:$AZ$149,MATCH(A3836&amp;B3836,中間シート!$A$1:$A$149,0),MATCH(C$1,中間シート!$A$2:$AZ$2,0))</f>
        <v/>
      </c>
      <c r="D3836" s="8" t="str">
        <f>INDEX(中間シート!$A$1:$AZ$149,MATCH($A3836&amp;$B3836,中間シート!$A$1:$A$149,0),MATCH(D$1,中間シート!$A$2:$AZ$2,0))</f>
        <v/>
      </c>
      <c r="E3836" t="str">
        <f>IF(
A3836="","",
VLOOKUP(MOD(ROW(A3836)-2, 参照用!$J$12) + 1,参照用!$N$1:$P$50,2,0)
)</f>
        <v/>
      </c>
      <c r="F3836" t="str">
        <f xml:space="preserve">
IF(A3836="","",
VLOOKUP(MOD(ROW(A3836)-2, 参照用!$J$12) + 1,参照用!$N$1:$P$50,3,0)
)</f>
        <v/>
      </c>
      <c r="G3836" t="str">
        <f xml:space="preserve">
IF(A3836="","",
IFERROR(
INDEX(中間シート!$B:$CB,
MATCH(A3836&amp;B3836,中間シート!$A$1:$A$149,0),
MATCH(F3836,中間シート!$B$2:$CB$2,0)
),
"")
)</f>
        <v/>
      </c>
      <c r="H3836" t="str">
        <f t="shared" si="177"/>
        <v/>
      </c>
      <c r="I3836" t="str">
        <f t="shared" si="178"/>
        <v/>
      </c>
      <c r="J3836" t="str">
        <f xml:space="preserve">
_xlfn.SWITCH(E3836,
"良好サイン",H3836*VLOOKUP(F3836,参照用!$P$2:$Q$55,2,0),
"注意サイン",H3836*VLOOKUP(F3836,参照用!$P$2:$Q$55,2,0),
""
)</f>
        <v/>
      </c>
      <c r="K3836" s="20" t="str">
        <f t="shared" si="179"/>
        <v/>
      </c>
    </row>
    <row r="3837" spans="1:11" x14ac:dyDescent="0.2">
      <c r="A3837" s="8" t="str">
        <f>IF(INDEX(中間シート!B$1:B$149,QUOTIENT(ROW(A3837)-2, 参照用!$J$12) + 3,1)&gt;0,
INDEX(中間シート!B$1:B$149,QUOTIENT(ROW(A3837)-2, 参照用!$J$12) + 3,1),
"")</f>
        <v/>
      </c>
      <c r="B3837" s="8" t="str">
        <f>IF(INDEX(中間シート!D$1:D$149,QUOTIENT(ROW(B3837)-2, 参照用!$J$12) + 3,1)&gt;0,
INDEX(中間シート!D$1:D$149,QUOTIENT(ROW(B3837)-2, 参照用!$J$12) + 3,1),
"")</f>
        <v/>
      </c>
      <c r="C3837" s="8" t="str">
        <f>INDEX(中間シート!$A$1:$AZ$149,MATCH(A3837&amp;B3837,中間シート!$A$1:$A$149,0),MATCH(C$1,中間シート!$A$2:$AZ$2,0))</f>
        <v/>
      </c>
      <c r="D3837" s="8" t="str">
        <f>INDEX(中間シート!$A$1:$AZ$149,MATCH($A3837&amp;$B3837,中間シート!$A$1:$A$149,0),MATCH(D$1,中間シート!$A$2:$AZ$2,0))</f>
        <v/>
      </c>
      <c r="E3837" t="str">
        <f>IF(
A3837="","",
VLOOKUP(MOD(ROW(A3837)-2, 参照用!$J$12) + 1,参照用!$N$1:$P$50,2,0)
)</f>
        <v/>
      </c>
      <c r="F3837" t="str">
        <f xml:space="preserve">
IF(A3837="","",
VLOOKUP(MOD(ROW(A3837)-2, 参照用!$J$12) + 1,参照用!$N$1:$P$50,3,0)
)</f>
        <v/>
      </c>
      <c r="G3837" t="str">
        <f xml:space="preserve">
IF(A3837="","",
IFERROR(
INDEX(中間シート!$B:$CB,
MATCH(A3837&amp;B3837,中間シート!$A$1:$A$149,0),
MATCH(F3837,中間シート!$B$2:$CB$2,0)
),
"")
)</f>
        <v/>
      </c>
      <c r="H3837" t="str">
        <f t="shared" si="177"/>
        <v/>
      </c>
      <c r="I3837" t="str">
        <f t="shared" si="178"/>
        <v/>
      </c>
      <c r="J3837" t="str">
        <f xml:space="preserve">
_xlfn.SWITCH(E3837,
"良好サイン",H3837*VLOOKUP(F3837,参照用!$P$2:$Q$55,2,0),
"注意サイン",H3837*VLOOKUP(F3837,参照用!$P$2:$Q$55,2,0),
""
)</f>
        <v/>
      </c>
      <c r="K3837" s="20" t="str">
        <f t="shared" si="179"/>
        <v/>
      </c>
    </row>
    <row r="3838" spans="1:11" x14ac:dyDescent="0.2">
      <c r="A3838" s="8" t="str">
        <f>IF(INDEX(中間シート!B$1:B$149,QUOTIENT(ROW(A3838)-2, 参照用!$J$12) + 3,1)&gt;0,
INDEX(中間シート!B$1:B$149,QUOTIENT(ROW(A3838)-2, 参照用!$J$12) + 3,1),
"")</f>
        <v/>
      </c>
      <c r="B3838" s="8" t="str">
        <f>IF(INDEX(中間シート!D$1:D$149,QUOTIENT(ROW(B3838)-2, 参照用!$J$12) + 3,1)&gt;0,
INDEX(中間シート!D$1:D$149,QUOTIENT(ROW(B3838)-2, 参照用!$J$12) + 3,1),
"")</f>
        <v/>
      </c>
      <c r="C3838" s="8" t="str">
        <f>INDEX(中間シート!$A$1:$AZ$149,MATCH(A3838&amp;B3838,中間シート!$A$1:$A$149,0),MATCH(C$1,中間シート!$A$2:$AZ$2,0))</f>
        <v/>
      </c>
      <c r="D3838" s="8" t="str">
        <f>INDEX(中間シート!$A$1:$AZ$149,MATCH($A3838&amp;$B3838,中間シート!$A$1:$A$149,0),MATCH(D$1,中間シート!$A$2:$AZ$2,0))</f>
        <v/>
      </c>
      <c r="E3838" t="str">
        <f>IF(
A3838="","",
VLOOKUP(MOD(ROW(A3838)-2, 参照用!$J$12) + 1,参照用!$N$1:$P$50,2,0)
)</f>
        <v/>
      </c>
      <c r="F3838" t="str">
        <f xml:space="preserve">
IF(A3838="","",
VLOOKUP(MOD(ROW(A3838)-2, 参照用!$J$12) + 1,参照用!$N$1:$P$50,3,0)
)</f>
        <v/>
      </c>
      <c r="G3838" t="str">
        <f xml:space="preserve">
IF(A3838="","",
IFERROR(
INDEX(中間シート!$B:$CB,
MATCH(A3838&amp;B3838,中間シート!$A$1:$A$149,0),
MATCH(F3838,中間シート!$B$2:$CB$2,0)
),
"")
)</f>
        <v/>
      </c>
      <c r="H3838" t="str">
        <f t="shared" si="177"/>
        <v/>
      </c>
      <c r="I3838" t="str">
        <f t="shared" si="178"/>
        <v/>
      </c>
      <c r="J3838" t="str">
        <f xml:space="preserve">
_xlfn.SWITCH(E3838,
"良好サイン",H3838*VLOOKUP(F3838,参照用!$P$2:$Q$55,2,0),
"注意サイン",H3838*VLOOKUP(F3838,参照用!$P$2:$Q$55,2,0),
""
)</f>
        <v/>
      </c>
      <c r="K3838" s="20" t="str">
        <f t="shared" si="179"/>
        <v/>
      </c>
    </row>
    <row r="3839" spans="1:11" x14ac:dyDescent="0.2">
      <c r="A3839" s="8" t="str">
        <f>IF(INDEX(中間シート!B$1:B$149,QUOTIENT(ROW(A3839)-2, 参照用!$J$12) + 3,1)&gt;0,
INDEX(中間シート!B$1:B$149,QUOTIENT(ROW(A3839)-2, 参照用!$J$12) + 3,1),
"")</f>
        <v/>
      </c>
      <c r="B3839" s="8" t="str">
        <f>IF(INDEX(中間シート!D$1:D$149,QUOTIENT(ROW(B3839)-2, 参照用!$J$12) + 3,1)&gt;0,
INDEX(中間シート!D$1:D$149,QUOTIENT(ROW(B3839)-2, 参照用!$J$12) + 3,1),
"")</f>
        <v/>
      </c>
      <c r="C3839" s="8" t="str">
        <f>INDEX(中間シート!$A$1:$AZ$149,MATCH(A3839&amp;B3839,中間シート!$A$1:$A$149,0),MATCH(C$1,中間シート!$A$2:$AZ$2,0))</f>
        <v/>
      </c>
      <c r="D3839" s="8" t="str">
        <f>INDEX(中間シート!$A$1:$AZ$149,MATCH($A3839&amp;$B3839,中間シート!$A$1:$A$149,0),MATCH(D$1,中間シート!$A$2:$AZ$2,0))</f>
        <v/>
      </c>
      <c r="E3839" t="str">
        <f>IF(
A3839="","",
VLOOKUP(MOD(ROW(A3839)-2, 参照用!$J$12) + 1,参照用!$N$1:$P$50,2,0)
)</f>
        <v/>
      </c>
      <c r="F3839" t="str">
        <f xml:space="preserve">
IF(A3839="","",
VLOOKUP(MOD(ROW(A3839)-2, 参照用!$J$12) + 1,参照用!$N$1:$P$50,3,0)
)</f>
        <v/>
      </c>
      <c r="G3839" t="str">
        <f xml:space="preserve">
IF(A3839="","",
IFERROR(
INDEX(中間シート!$B:$CB,
MATCH(A3839&amp;B3839,中間シート!$A$1:$A$149,0),
MATCH(F3839,中間シート!$B$2:$CB$2,0)
),
"")
)</f>
        <v/>
      </c>
      <c r="H3839" t="str">
        <f t="shared" si="177"/>
        <v/>
      </c>
      <c r="I3839" t="str">
        <f t="shared" si="178"/>
        <v/>
      </c>
      <c r="J3839" t="str">
        <f xml:space="preserve">
_xlfn.SWITCH(E3839,
"良好サイン",H3839*VLOOKUP(F3839,参照用!$P$2:$Q$55,2,0),
"注意サイン",H3839*VLOOKUP(F3839,参照用!$P$2:$Q$55,2,0),
""
)</f>
        <v/>
      </c>
      <c r="K3839" s="20" t="str">
        <f t="shared" si="179"/>
        <v/>
      </c>
    </row>
    <row r="3840" spans="1:11" x14ac:dyDescent="0.2">
      <c r="A3840" s="8" t="str">
        <f>IF(INDEX(中間シート!B$1:B$149,QUOTIENT(ROW(A3840)-2, 参照用!$J$12) + 3,1)&gt;0,
INDEX(中間シート!B$1:B$149,QUOTIENT(ROW(A3840)-2, 参照用!$J$12) + 3,1),
"")</f>
        <v/>
      </c>
      <c r="B3840" s="8" t="str">
        <f>IF(INDEX(中間シート!D$1:D$149,QUOTIENT(ROW(B3840)-2, 参照用!$J$12) + 3,1)&gt;0,
INDEX(中間シート!D$1:D$149,QUOTIENT(ROW(B3840)-2, 参照用!$J$12) + 3,1),
"")</f>
        <v/>
      </c>
      <c r="C3840" s="8" t="str">
        <f>INDEX(中間シート!$A$1:$AZ$149,MATCH(A3840&amp;B3840,中間シート!$A$1:$A$149,0),MATCH(C$1,中間シート!$A$2:$AZ$2,0))</f>
        <v/>
      </c>
      <c r="D3840" s="8" t="str">
        <f>INDEX(中間シート!$A$1:$AZ$149,MATCH($A3840&amp;$B3840,中間シート!$A$1:$A$149,0),MATCH(D$1,中間シート!$A$2:$AZ$2,0))</f>
        <v/>
      </c>
      <c r="E3840" t="str">
        <f>IF(
A3840="","",
VLOOKUP(MOD(ROW(A3840)-2, 参照用!$J$12) + 1,参照用!$N$1:$P$50,2,0)
)</f>
        <v/>
      </c>
      <c r="F3840" t="str">
        <f xml:space="preserve">
IF(A3840="","",
VLOOKUP(MOD(ROW(A3840)-2, 参照用!$J$12) + 1,参照用!$N$1:$P$50,3,0)
)</f>
        <v/>
      </c>
      <c r="G3840" t="str">
        <f xml:space="preserve">
IF(A3840="","",
IFERROR(
INDEX(中間シート!$B:$CB,
MATCH(A3840&amp;B3840,中間シート!$A$1:$A$149,0),
MATCH(F3840,中間シート!$B$2:$CB$2,0)
),
"")
)</f>
        <v/>
      </c>
      <c r="H3840" t="str">
        <f t="shared" si="177"/>
        <v/>
      </c>
      <c r="I3840" t="str">
        <f t="shared" si="178"/>
        <v/>
      </c>
      <c r="J3840" t="str">
        <f xml:space="preserve">
_xlfn.SWITCH(E3840,
"良好サイン",H3840*VLOOKUP(F3840,参照用!$P$2:$Q$55,2,0),
"注意サイン",H3840*VLOOKUP(F3840,参照用!$P$2:$Q$55,2,0),
""
)</f>
        <v/>
      </c>
      <c r="K3840" s="20" t="str">
        <f t="shared" si="179"/>
        <v/>
      </c>
    </row>
    <row r="3841" spans="1:11" x14ac:dyDescent="0.2">
      <c r="A3841" s="8" t="str">
        <f>IF(INDEX(中間シート!B$1:B$149,QUOTIENT(ROW(A3841)-2, 参照用!$J$12) + 3,1)&gt;0,
INDEX(中間シート!B$1:B$149,QUOTIENT(ROW(A3841)-2, 参照用!$J$12) + 3,1),
"")</f>
        <v/>
      </c>
      <c r="B3841" s="8" t="str">
        <f>IF(INDEX(中間シート!D$1:D$149,QUOTIENT(ROW(B3841)-2, 参照用!$J$12) + 3,1)&gt;0,
INDEX(中間シート!D$1:D$149,QUOTIENT(ROW(B3841)-2, 参照用!$J$12) + 3,1),
"")</f>
        <v/>
      </c>
      <c r="C3841" s="8" t="str">
        <f>INDEX(中間シート!$A$1:$AZ$149,MATCH(A3841&amp;B3841,中間シート!$A$1:$A$149,0),MATCH(C$1,中間シート!$A$2:$AZ$2,0))</f>
        <v/>
      </c>
      <c r="D3841" s="8" t="str">
        <f>INDEX(中間シート!$A$1:$AZ$149,MATCH($A3841&amp;$B3841,中間シート!$A$1:$A$149,0),MATCH(D$1,中間シート!$A$2:$AZ$2,0))</f>
        <v/>
      </c>
      <c r="E3841" t="str">
        <f>IF(
A3841="","",
VLOOKUP(MOD(ROW(A3841)-2, 参照用!$J$12) + 1,参照用!$N$1:$P$50,2,0)
)</f>
        <v/>
      </c>
      <c r="F3841" t="str">
        <f xml:space="preserve">
IF(A3841="","",
VLOOKUP(MOD(ROW(A3841)-2, 参照用!$J$12) + 1,参照用!$N$1:$P$50,3,0)
)</f>
        <v/>
      </c>
      <c r="G3841" t="str">
        <f xml:space="preserve">
IF(A3841="","",
IFERROR(
INDEX(中間シート!$B:$CB,
MATCH(A3841&amp;B3841,中間シート!$A$1:$A$149,0),
MATCH(F3841,中間シート!$B$2:$CB$2,0)
),
"")
)</f>
        <v/>
      </c>
      <c r="H3841" t="str">
        <f t="shared" si="177"/>
        <v/>
      </c>
      <c r="I3841" t="str">
        <f t="shared" si="178"/>
        <v/>
      </c>
      <c r="J3841" t="str">
        <f xml:space="preserve">
_xlfn.SWITCH(E3841,
"良好サイン",H3841*VLOOKUP(F3841,参照用!$P$2:$Q$55,2,0),
"注意サイン",H3841*VLOOKUP(F3841,参照用!$P$2:$Q$55,2,0),
""
)</f>
        <v/>
      </c>
      <c r="K3841" s="20" t="str">
        <f t="shared" si="179"/>
        <v/>
      </c>
    </row>
    <row r="3842" spans="1:11" x14ac:dyDescent="0.2">
      <c r="A3842" s="8" t="str">
        <f>IF(INDEX(中間シート!B$1:B$149,QUOTIENT(ROW(A3842)-2, 参照用!$J$12) + 3,1)&gt;0,
INDEX(中間シート!B$1:B$149,QUOTIENT(ROW(A3842)-2, 参照用!$J$12) + 3,1),
"")</f>
        <v/>
      </c>
      <c r="B3842" s="8" t="str">
        <f>IF(INDEX(中間シート!D$1:D$149,QUOTIENT(ROW(B3842)-2, 参照用!$J$12) + 3,1)&gt;0,
INDEX(中間シート!D$1:D$149,QUOTIENT(ROW(B3842)-2, 参照用!$J$12) + 3,1),
"")</f>
        <v/>
      </c>
      <c r="C3842" s="8" t="str">
        <f>INDEX(中間シート!$A$1:$AZ$149,MATCH(A3842&amp;B3842,中間シート!$A$1:$A$149,0),MATCH(C$1,中間シート!$A$2:$AZ$2,0))</f>
        <v/>
      </c>
      <c r="D3842" s="8" t="str">
        <f>INDEX(中間シート!$A$1:$AZ$149,MATCH($A3842&amp;$B3842,中間シート!$A$1:$A$149,0),MATCH(D$1,中間シート!$A$2:$AZ$2,0))</f>
        <v/>
      </c>
      <c r="E3842" t="str">
        <f>IF(
A3842="","",
VLOOKUP(MOD(ROW(A3842)-2, 参照用!$J$12) + 1,参照用!$N$1:$P$50,2,0)
)</f>
        <v/>
      </c>
      <c r="F3842" t="str">
        <f xml:space="preserve">
IF(A3842="","",
VLOOKUP(MOD(ROW(A3842)-2, 参照用!$J$12) + 1,参照用!$N$1:$P$50,3,0)
)</f>
        <v/>
      </c>
      <c r="G3842" t="str">
        <f xml:space="preserve">
IF(A3842="","",
IFERROR(
INDEX(中間シート!$B:$CB,
MATCH(A3842&amp;B3842,中間シート!$A$1:$A$149,0),
MATCH(F3842,中間シート!$B$2:$CB$2,0)
),
"")
)</f>
        <v/>
      </c>
      <c r="H3842" t="str">
        <f t="shared" si="177"/>
        <v/>
      </c>
      <c r="I3842" t="str">
        <f t="shared" si="178"/>
        <v/>
      </c>
      <c r="J3842" t="str">
        <f xml:space="preserve">
_xlfn.SWITCH(E3842,
"良好サイン",H3842*VLOOKUP(F3842,参照用!$P$2:$Q$55,2,0),
"注意サイン",H3842*VLOOKUP(F3842,参照用!$P$2:$Q$55,2,0),
""
)</f>
        <v/>
      </c>
      <c r="K3842" s="20" t="str">
        <f t="shared" si="179"/>
        <v/>
      </c>
    </row>
    <row r="3843" spans="1:11" x14ac:dyDescent="0.2">
      <c r="A3843" s="8" t="str">
        <f>IF(INDEX(中間シート!B$1:B$149,QUOTIENT(ROW(A3843)-2, 参照用!$J$12) + 3,1)&gt;0,
INDEX(中間シート!B$1:B$149,QUOTIENT(ROW(A3843)-2, 参照用!$J$12) + 3,1),
"")</f>
        <v/>
      </c>
      <c r="B3843" s="8" t="str">
        <f>IF(INDEX(中間シート!D$1:D$149,QUOTIENT(ROW(B3843)-2, 参照用!$J$12) + 3,1)&gt;0,
INDEX(中間シート!D$1:D$149,QUOTIENT(ROW(B3843)-2, 参照用!$J$12) + 3,1),
"")</f>
        <v/>
      </c>
      <c r="C3843" s="8" t="str">
        <f>INDEX(中間シート!$A$1:$AZ$149,MATCH(A3843&amp;B3843,中間シート!$A$1:$A$149,0),MATCH(C$1,中間シート!$A$2:$AZ$2,0))</f>
        <v/>
      </c>
      <c r="D3843" s="8" t="str">
        <f>INDEX(中間シート!$A$1:$AZ$149,MATCH($A3843&amp;$B3843,中間シート!$A$1:$A$149,0),MATCH(D$1,中間シート!$A$2:$AZ$2,0))</f>
        <v/>
      </c>
      <c r="E3843" t="str">
        <f>IF(
A3843="","",
VLOOKUP(MOD(ROW(A3843)-2, 参照用!$J$12) + 1,参照用!$N$1:$P$50,2,0)
)</f>
        <v/>
      </c>
      <c r="F3843" t="str">
        <f xml:space="preserve">
IF(A3843="","",
VLOOKUP(MOD(ROW(A3843)-2, 参照用!$J$12) + 1,参照用!$N$1:$P$50,3,0)
)</f>
        <v/>
      </c>
      <c r="G3843" t="str">
        <f xml:space="preserve">
IF(A3843="","",
IFERROR(
INDEX(中間シート!$B:$CB,
MATCH(A3843&amp;B3843,中間シート!$A$1:$A$149,0),
MATCH(F3843,中間シート!$B$2:$CB$2,0)
),
"")
)</f>
        <v/>
      </c>
      <c r="H3843" t="str">
        <f t="shared" ref="H3843:H3906" si="180">IFERROR(IF(VALUE(G3843)&gt;100,"",VALUE(G3843)),"")</f>
        <v/>
      </c>
      <c r="I3843" t="str">
        <f t="shared" ref="I3843:I3906" si="181">IF(H3843="",G3843,"")</f>
        <v/>
      </c>
      <c r="J3843" t="str">
        <f xml:space="preserve">
_xlfn.SWITCH(E3843,
"良好サイン",H3843*VLOOKUP(F3843,参照用!$P$2:$Q$55,2,0),
"注意サイン",H3843*VLOOKUP(F3843,参照用!$P$2:$Q$55,2,0),
""
)</f>
        <v/>
      </c>
      <c r="K3843" s="20" t="str">
        <f t="shared" ref="K3843:K3906" si="182">IFERROR(IF(A3843="","",(60+SUMIFS($J$1:$J$3999,$A$1:$A$3999,A3843,$B$1:$B$3999,B3843)))
/
(1+SUMIFS(H:H,A:A,A3843,B:B,B3843,E:E,"悪化サイン")),"")</f>
        <v/>
      </c>
    </row>
    <row r="3844" spans="1:11" x14ac:dyDescent="0.2">
      <c r="A3844" s="8" t="str">
        <f>IF(INDEX(中間シート!B$1:B$149,QUOTIENT(ROW(A3844)-2, 参照用!$J$12) + 3,1)&gt;0,
INDEX(中間シート!B$1:B$149,QUOTIENT(ROW(A3844)-2, 参照用!$J$12) + 3,1),
"")</f>
        <v/>
      </c>
      <c r="B3844" s="8" t="str">
        <f>IF(INDEX(中間シート!D$1:D$149,QUOTIENT(ROW(B3844)-2, 参照用!$J$12) + 3,1)&gt;0,
INDEX(中間シート!D$1:D$149,QUOTIENT(ROW(B3844)-2, 参照用!$J$12) + 3,1),
"")</f>
        <v/>
      </c>
      <c r="C3844" s="8" t="str">
        <f>INDEX(中間シート!$A$1:$AZ$149,MATCH(A3844&amp;B3844,中間シート!$A$1:$A$149,0),MATCH(C$1,中間シート!$A$2:$AZ$2,0))</f>
        <v/>
      </c>
      <c r="D3844" s="8" t="str">
        <f>INDEX(中間シート!$A$1:$AZ$149,MATCH($A3844&amp;$B3844,中間シート!$A$1:$A$149,0),MATCH(D$1,中間シート!$A$2:$AZ$2,0))</f>
        <v/>
      </c>
      <c r="E3844" t="str">
        <f>IF(
A3844="","",
VLOOKUP(MOD(ROW(A3844)-2, 参照用!$J$12) + 1,参照用!$N$1:$P$50,2,0)
)</f>
        <v/>
      </c>
      <c r="F3844" t="str">
        <f xml:space="preserve">
IF(A3844="","",
VLOOKUP(MOD(ROW(A3844)-2, 参照用!$J$12) + 1,参照用!$N$1:$P$50,3,0)
)</f>
        <v/>
      </c>
      <c r="G3844" t="str">
        <f xml:space="preserve">
IF(A3844="","",
IFERROR(
INDEX(中間シート!$B:$CB,
MATCH(A3844&amp;B3844,中間シート!$A$1:$A$149,0),
MATCH(F3844,中間シート!$B$2:$CB$2,0)
),
"")
)</f>
        <v/>
      </c>
      <c r="H3844" t="str">
        <f t="shared" si="180"/>
        <v/>
      </c>
      <c r="I3844" t="str">
        <f t="shared" si="181"/>
        <v/>
      </c>
      <c r="J3844" t="str">
        <f xml:space="preserve">
_xlfn.SWITCH(E3844,
"良好サイン",H3844*VLOOKUP(F3844,参照用!$P$2:$Q$55,2,0),
"注意サイン",H3844*VLOOKUP(F3844,参照用!$P$2:$Q$55,2,0),
""
)</f>
        <v/>
      </c>
      <c r="K3844" s="20" t="str">
        <f t="shared" si="182"/>
        <v/>
      </c>
    </row>
    <row r="3845" spans="1:11" x14ac:dyDescent="0.2">
      <c r="A3845" s="8" t="str">
        <f>IF(INDEX(中間シート!B$1:B$149,QUOTIENT(ROW(A3845)-2, 参照用!$J$12) + 3,1)&gt;0,
INDEX(中間シート!B$1:B$149,QUOTIENT(ROW(A3845)-2, 参照用!$J$12) + 3,1),
"")</f>
        <v/>
      </c>
      <c r="B3845" s="8" t="str">
        <f>IF(INDEX(中間シート!D$1:D$149,QUOTIENT(ROW(B3845)-2, 参照用!$J$12) + 3,1)&gt;0,
INDEX(中間シート!D$1:D$149,QUOTIENT(ROW(B3845)-2, 参照用!$J$12) + 3,1),
"")</f>
        <v/>
      </c>
      <c r="C3845" s="8" t="str">
        <f>INDEX(中間シート!$A$1:$AZ$149,MATCH(A3845&amp;B3845,中間シート!$A$1:$A$149,0),MATCH(C$1,中間シート!$A$2:$AZ$2,0))</f>
        <v/>
      </c>
      <c r="D3845" s="8" t="str">
        <f>INDEX(中間シート!$A$1:$AZ$149,MATCH($A3845&amp;$B3845,中間シート!$A$1:$A$149,0),MATCH(D$1,中間シート!$A$2:$AZ$2,0))</f>
        <v/>
      </c>
      <c r="E3845" t="str">
        <f>IF(
A3845="","",
VLOOKUP(MOD(ROW(A3845)-2, 参照用!$J$12) + 1,参照用!$N$1:$P$50,2,0)
)</f>
        <v/>
      </c>
      <c r="F3845" t="str">
        <f xml:space="preserve">
IF(A3845="","",
VLOOKUP(MOD(ROW(A3845)-2, 参照用!$J$12) + 1,参照用!$N$1:$P$50,3,0)
)</f>
        <v/>
      </c>
      <c r="G3845" t="str">
        <f xml:space="preserve">
IF(A3845="","",
IFERROR(
INDEX(中間シート!$B:$CB,
MATCH(A3845&amp;B3845,中間シート!$A$1:$A$149,0),
MATCH(F3845,中間シート!$B$2:$CB$2,0)
),
"")
)</f>
        <v/>
      </c>
      <c r="H3845" t="str">
        <f t="shared" si="180"/>
        <v/>
      </c>
      <c r="I3845" t="str">
        <f t="shared" si="181"/>
        <v/>
      </c>
      <c r="J3845" t="str">
        <f xml:space="preserve">
_xlfn.SWITCH(E3845,
"良好サイン",H3845*VLOOKUP(F3845,参照用!$P$2:$Q$55,2,0),
"注意サイン",H3845*VLOOKUP(F3845,参照用!$P$2:$Q$55,2,0),
""
)</f>
        <v/>
      </c>
      <c r="K3845" s="20" t="str">
        <f t="shared" si="182"/>
        <v/>
      </c>
    </row>
    <row r="3846" spans="1:11" x14ac:dyDescent="0.2">
      <c r="A3846" s="8" t="str">
        <f>IF(INDEX(中間シート!B$1:B$149,QUOTIENT(ROW(A3846)-2, 参照用!$J$12) + 3,1)&gt;0,
INDEX(中間シート!B$1:B$149,QUOTIENT(ROW(A3846)-2, 参照用!$J$12) + 3,1),
"")</f>
        <v/>
      </c>
      <c r="B3846" s="8" t="str">
        <f>IF(INDEX(中間シート!D$1:D$149,QUOTIENT(ROW(B3846)-2, 参照用!$J$12) + 3,1)&gt;0,
INDEX(中間シート!D$1:D$149,QUOTIENT(ROW(B3846)-2, 参照用!$J$12) + 3,1),
"")</f>
        <v/>
      </c>
      <c r="C3846" s="8" t="str">
        <f>INDEX(中間シート!$A$1:$AZ$149,MATCH(A3846&amp;B3846,中間シート!$A$1:$A$149,0),MATCH(C$1,中間シート!$A$2:$AZ$2,0))</f>
        <v/>
      </c>
      <c r="D3846" s="8" t="str">
        <f>INDEX(中間シート!$A$1:$AZ$149,MATCH($A3846&amp;$B3846,中間シート!$A$1:$A$149,0),MATCH(D$1,中間シート!$A$2:$AZ$2,0))</f>
        <v/>
      </c>
      <c r="E3846" t="str">
        <f>IF(
A3846="","",
VLOOKUP(MOD(ROW(A3846)-2, 参照用!$J$12) + 1,参照用!$N$1:$P$50,2,0)
)</f>
        <v/>
      </c>
      <c r="F3846" t="str">
        <f xml:space="preserve">
IF(A3846="","",
VLOOKUP(MOD(ROW(A3846)-2, 参照用!$J$12) + 1,参照用!$N$1:$P$50,3,0)
)</f>
        <v/>
      </c>
      <c r="G3846" t="str">
        <f xml:space="preserve">
IF(A3846="","",
IFERROR(
INDEX(中間シート!$B:$CB,
MATCH(A3846&amp;B3846,中間シート!$A$1:$A$149,0),
MATCH(F3846,中間シート!$B$2:$CB$2,0)
),
"")
)</f>
        <v/>
      </c>
      <c r="H3846" t="str">
        <f t="shared" si="180"/>
        <v/>
      </c>
      <c r="I3846" t="str">
        <f t="shared" si="181"/>
        <v/>
      </c>
      <c r="J3846" t="str">
        <f xml:space="preserve">
_xlfn.SWITCH(E3846,
"良好サイン",H3846*VLOOKUP(F3846,参照用!$P$2:$Q$55,2,0),
"注意サイン",H3846*VLOOKUP(F3846,参照用!$P$2:$Q$55,2,0),
""
)</f>
        <v/>
      </c>
      <c r="K3846" s="20" t="str">
        <f t="shared" si="182"/>
        <v/>
      </c>
    </row>
    <row r="3847" spans="1:11" x14ac:dyDescent="0.2">
      <c r="A3847" s="8" t="str">
        <f>IF(INDEX(中間シート!B$1:B$149,QUOTIENT(ROW(A3847)-2, 参照用!$J$12) + 3,1)&gt;0,
INDEX(中間シート!B$1:B$149,QUOTIENT(ROW(A3847)-2, 参照用!$J$12) + 3,1),
"")</f>
        <v/>
      </c>
      <c r="B3847" s="8" t="str">
        <f>IF(INDEX(中間シート!D$1:D$149,QUOTIENT(ROW(B3847)-2, 参照用!$J$12) + 3,1)&gt;0,
INDEX(中間シート!D$1:D$149,QUOTIENT(ROW(B3847)-2, 参照用!$J$12) + 3,1),
"")</f>
        <v/>
      </c>
      <c r="C3847" s="8" t="str">
        <f>INDEX(中間シート!$A$1:$AZ$149,MATCH(A3847&amp;B3847,中間シート!$A$1:$A$149,0),MATCH(C$1,中間シート!$A$2:$AZ$2,0))</f>
        <v/>
      </c>
      <c r="D3847" s="8" t="str">
        <f>INDEX(中間シート!$A$1:$AZ$149,MATCH($A3847&amp;$B3847,中間シート!$A$1:$A$149,0),MATCH(D$1,中間シート!$A$2:$AZ$2,0))</f>
        <v/>
      </c>
      <c r="E3847" t="str">
        <f>IF(
A3847="","",
VLOOKUP(MOD(ROW(A3847)-2, 参照用!$J$12) + 1,参照用!$N$1:$P$50,2,0)
)</f>
        <v/>
      </c>
      <c r="F3847" t="str">
        <f xml:space="preserve">
IF(A3847="","",
VLOOKUP(MOD(ROW(A3847)-2, 参照用!$J$12) + 1,参照用!$N$1:$P$50,3,0)
)</f>
        <v/>
      </c>
      <c r="G3847" t="str">
        <f xml:space="preserve">
IF(A3847="","",
IFERROR(
INDEX(中間シート!$B:$CB,
MATCH(A3847&amp;B3847,中間シート!$A$1:$A$149,0),
MATCH(F3847,中間シート!$B$2:$CB$2,0)
),
"")
)</f>
        <v/>
      </c>
      <c r="H3847" t="str">
        <f t="shared" si="180"/>
        <v/>
      </c>
      <c r="I3847" t="str">
        <f t="shared" si="181"/>
        <v/>
      </c>
      <c r="J3847" t="str">
        <f xml:space="preserve">
_xlfn.SWITCH(E3847,
"良好サイン",H3847*VLOOKUP(F3847,参照用!$P$2:$Q$55,2,0),
"注意サイン",H3847*VLOOKUP(F3847,参照用!$P$2:$Q$55,2,0),
""
)</f>
        <v/>
      </c>
      <c r="K3847" s="20" t="str">
        <f t="shared" si="182"/>
        <v/>
      </c>
    </row>
    <row r="3848" spans="1:11" x14ac:dyDescent="0.2">
      <c r="A3848" s="8" t="str">
        <f>IF(INDEX(中間シート!B$1:B$149,QUOTIENT(ROW(A3848)-2, 参照用!$J$12) + 3,1)&gt;0,
INDEX(中間シート!B$1:B$149,QUOTIENT(ROW(A3848)-2, 参照用!$J$12) + 3,1),
"")</f>
        <v/>
      </c>
      <c r="B3848" s="8" t="str">
        <f>IF(INDEX(中間シート!D$1:D$149,QUOTIENT(ROW(B3848)-2, 参照用!$J$12) + 3,1)&gt;0,
INDEX(中間シート!D$1:D$149,QUOTIENT(ROW(B3848)-2, 参照用!$J$12) + 3,1),
"")</f>
        <v/>
      </c>
      <c r="C3848" s="8" t="str">
        <f>INDEX(中間シート!$A$1:$AZ$149,MATCH(A3848&amp;B3848,中間シート!$A$1:$A$149,0),MATCH(C$1,中間シート!$A$2:$AZ$2,0))</f>
        <v/>
      </c>
      <c r="D3848" s="8" t="str">
        <f>INDEX(中間シート!$A$1:$AZ$149,MATCH($A3848&amp;$B3848,中間シート!$A$1:$A$149,0),MATCH(D$1,中間シート!$A$2:$AZ$2,0))</f>
        <v/>
      </c>
      <c r="E3848" t="str">
        <f>IF(
A3848="","",
VLOOKUP(MOD(ROW(A3848)-2, 参照用!$J$12) + 1,参照用!$N$1:$P$50,2,0)
)</f>
        <v/>
      </c>
      <c r="F3848" t="str">
        <f xml:space="preserve">
IF(A3848="","",
VLOOKUP(MOD(ROW(A3848)-2, 参照用!$J$12) + 1,参照用!$N$1:$P$50,3,0)
)</f>
        <v/>
      </c>
      <c r="G3848" t="str">
        <f xml:space="preserve">
IF(A3848="","",
IFERROR(
INDEX(中間シート!$B:$CB,
MATCH(A3848&amp;B3848,中間シート!$A$1:$A$149,0),
MATCH(F3848,中間シート!$B$2:$CB$2,0)
),
"")
)</f>
        <v/>
      </c>
      <c r="H3848" t="str">
        <f t="shared" si="180"/>
        <v/>
      </c>
      <c r="I3848" t="str">
        <f t="shared" si="181"/>
        <v/>
      </c>
      <c r="J3848" t="str">
        <f xml:space="preserve">
_xlfn.SWITCH(E3848,
"良好サイン",H3848*VLOOKUP(F3848,参照用!$P$2:$Q$55,2,0),
"注意サイン",H3848*VLOOKUP(F3848,参照用!$P$2:$Q$55,2,0),
""
)</f>
        <v/>
      </c>
      <c r="K3848" s="20" t="str">
        <f t="shared" si="182"/>
        <v/>
      </c>
    </row>
    <row r="3849" spans="1:11" x14ac:dyDescent="0.2">
      <c r="A3849" s="8" t="str">
        <f>IF(INDEX(中間シート!B$1:B$149,QUOTIENT(ROW(A3849)-2, 参照用!$J$12) + 3,1)&gt;0,
INDEX(中間シート!B$1:B$149,QUOTIENT(ROW(A3849)-2, 参照用!$J$12) + 3,1),
"")</f>
        <v/>
      </c>
      <c r="B3849" s="8" t="str">
        <f>IF(INDEX(中間シート!D$1:D$149,QUOTIENT(ROW(B3849)-2, 参照用!$J$12) + 3,1)&gt;0,
INDEX(中間シート!D$1:D$149,QUOTIENT(ROW(B3849)-2, 参照用!$J$12) + 3,1),
"")</f>
        <v/>
      </c>
      <c r="C3849" s="8" t="str">
        <f>INDEX(中間シート!$A$1:$AZ$149,MATCH(A3849&amp;B3849,中間シート!$A$1:$A$149,0),MATCH(C$1,中間シート!$A$2:$AZ$2,0))</f>
        <v/>
      </c>
      <c r="D3849" s="8" t="str">
        <f>INDEX(中間シート!$A$1:$AZ$149,MATCH($A3849&amp;$B3849,中間シート!$A$1:$A$149,0),MATCH(D$1,中間シート!$A$2:$AZ$2,0))</f>
        <v/>
      </c>
      <c r="E3849" t="str">
        <f>IF(
A3849="","",
VLOOKUP(MOD(ROW(A3849)-2, 参照用!$J$12) + 1,参照用!$N$1:$P$50,2,0)
)</f>
        <v/>
      </c>
      <c r="F3849" t="str">
        <f xml:space="preserve">
IF(A3849="","",
VLOOKUP(MOD(ROW(A3849)-2, 参照用!$J$12) + 1,参照用!$N$1:$P$50,3,0)
)</f>
        <v/>
      </c>
      <c r="G3849" t="str">
        <f xml:space="preserve">
IF(A3849="","",
IFERROR(
INDEX(中間シート!$B:$CB,
MATCH(A3849&amp;B3849,中間シート!$A$1:$A$149,0),
MATCH(F3849,中間シート!$B$2:$CB$2,0)
),
"")
)</f>
        <v/>
      </c>
      <c r="H3849" t="str">
        <f t="shared" si="180"/>
        <v/>
      </c>
      <c r="I3849" t="str">
        <f t="shared" si="181"/>
        <v/>
      </c>
      <c r="J3849" t="str">
        <f xml:space="preserve">
_xlfn.SWITCH(E3849,
"良好サイン",H3849*VLOOKUP(F3849,参照用!$P$2:$Q$55,2,0),
"注意サイン",H3849*VLOOKUP(F3849,参照用!$P$2:$Q$55,2,0),
""
)</f>
        <v/>
      </c>
      <c r="K3849" s="20" t="str">
        <f t="shared" si="182"/>
        <v/>
      </c>
    </row>
    <row r="3850" spans="1:11" x14ac:dyDescent="0.2">
      <c r="A3850" s="8" t="str">
        <f>IF(INDEX(中間シート!B$1:B$149,QUOTIENT(ROW(A3850)-2, 参照用!$J$12) + 3,1)&gt;0,
INDEX(中間シート!B$1:B$149,QUOTIENT(ROW(A3850)-2, 参照用!$J$12) + 3,1),
"")</f>
        <v/>
      </c>
      <c r="B3850" s="8" t="str">
        <f>IF(INDEX(中間シート!D$1:D$149,QUOTIENT(ROW(B3850)-2, 参照用!$J$12) + 3,1)&gt;0,
INDEX(中間シート!D$1:D$149,QUOTIENT(ROW(B3850)-2, 参照用!$J$12) + 3,1),
"")</f>
        <v/>
      </c>
      <c r="C3850" s="8" t="str">
        <f>INDEX(中間シート!$A$1:$AZ$149,MATCH(A3850&amp;B3850,中間シート!$A$1:$A$149,0),MATCH(C$1,中間シート!$A$2:$AZ$2,0))</f>
        <v/>
      </c>
      <c r="D3850" s="8" t="str">
        <f>INDEX(中間シート!$A$1:$AZ$149,MATCH($A3850&amp;$B3850,中間シート!$A$1:$A$149,0),MATCH(D$1,中間シート!$A$2:$AZ$2,0))</f>
        <v/>
      </c>
      <c r="E3850" t="str">
        <f>IF(
A3850="","",
VLOOKUP(MOD(ROW(A3850)-2, 参照用!$J$12) + 1,参照用!$N$1:$P$50,2,0)
)</f>
        <v/>
      </c>
      <c r="F3850" t="str">
        <f xml:space="preserve">
IF(A3850="","",
VLOOKUP(MOD(ROW(A3850)-2, 参照用!$J$12) + 1,参照用!$N$1:$P$50,3,0)
)</f>
        <v/>
      </c>
      <c r="G3850" t="str">
        <f xml:space="preserve">
IF(A3850="","",
IFERROR(
INDEX(中間シート!$B:$CB,
MATCH(A3850&amp;B3850,中間シート!$A$1:$A$149,0),
MATCH(F3850,中間シート!$B$2:$CB$2,0)
),
"")
)</f>
        <v/>
      </c>
      <c r="H3850" t="str">
        <f t="shared" si="180"/>
        <v/>
      </c>
      <c r="I3850" t="str">
        <f t="shared" si="181"/>
        <v/>
      </c>
      <c r="J3850" t="str">
        <f xml:space="preserve">
_xlfn.SWITCH(E3850,
"良好サイン",H3850*VLOOKUP(F3850,参照用!$P$2:$Q$55,2,0),
"注意サイン",H3850*VLOOKUP(F3850,参照用!$P$2:$Q$55,2,0),
""
)</f>
        <v/>
      </c>
      <c r="K3850" s="20" t="str">
        <f t="shared" si="182"/>
        <v/>
      </c>
    </row>
    <row r="3851" spans="1:11" x14ac:dyDescent="0.2">
      <c r="A3851" s="8" t="str">
        <f>IF(INDEX(中間シート!B$1:B$149,QUOTIENT(ROW(A3851)-2, 参照用!$J$12) + 3,1)&gt;0,
INDEX(中間シート!B$1:B$149,QUOTIENT(ROW(A3851)-2, 参照用!$J$12) + 3,1),
"")</f>
        <v/>
      </c>
      <c r="B3851" s="8" t="str">
        <f>IF(INDEX(中間シート!D$1:D$149,QUOTIENT(ROW(B3851)-2, 参照用!$J$12) + 3,1)&gt;0,
INDEX(中間シート!D$1:D$149,QUOTIENT(ROW(B3851)-2, 参照用!$J$12) + 3,1),
"")</f>
        <v/>
      </c>
      <c r="C3851" s="8" t="str">
        <f>INDEX(中間シート!$A$1:$AZ$149,MATCH(A3851&amp;B3851,中間シート!$A$1:$A$149,0),MATCH(C$1,中間シート!$A$2:$AZ$2,0))</f>
        <v/>
      </c>
      <c r="D3851" s="8" t="str">
        <f>INDEX(中間シート!$A$1:$AZ$149,MATCH($A3851&amp;$B3851,中間シート!$A$1:$A$149,0),MATCH(D$1,中間シート!$A$2:$AZ$2,0))</f>
        <v/>
      </c>
      <c r="E3851" t="str">
        <f>IF(
A3851="","",
VLOOKUP(MOD(ROW(A3851)-2, 参照用!$J$12) + 1,参照用!$N$1:$P$50,2,0)
)</f>
        <v/>
      </c>
      <c r="F3851" t="str">
        <f xml:space="preserve">
IF(A3851="","",
VLOOKUP(MOD(ROW(A3851)-2, 参照用!$J$12) + 1,参照用!$N$1:$P$50,3,0)
)</f>
        <v/>
      </c>
      <c r="G3851" t="str">
        <f xml:space="preserve">
IF(A3851="","",
IFERROR(
INDEX(中間シート!$B:$CB,
MATCH(A3851&amp;B3851,中間シート!$A$1:$A$149,0),
MATCH(F3851,中間シート!$B$2:$CB$2,0)
),
"")
)</f>
        <v/>
      </c>
      <c r="H3851" t="str">
        <f t="shared" si="180"/>
        <v/>
      </c>
      <c r="I3851" t="str">
        <f t="shared" si="181"/>
        <v/>
      </c>
      <c r="J3851" t="str">
        <f xml:space="preserve">
_xlfn.SWITCH(E3851,
"良好サイン",H3851*VLOOKUP(F3851,参照用!$P$2:$Q$55,2,0),
"注意サイン",H3851*VLOOKUP(F3851,参照用!$P$2:$Q$55,2,0),
""
)</f>
        <v/>
      </c>
      <c r="K3851" s="20" t="str">
        <f t="shared" si="182"/>
        <v/>
      </c>
    </row>
    <row r="3852" spans="1:11" x14ac:dyDescent="0.2">
      <c r="A3852" s="8" t="str">
        <f>IF(INDEX(中間シート!B$1:B$149,QUOTIENT(ROW(A3852)-2, 参照用!$J$12) + 3,1)&gt;0,
INDEX(中間シート!B$1:B$149,QUOTIENT(ROW(A3852)-2, 参照用!$J$12) + 3,1),
"")</f>
        <v/>
      </c>
      <c r="B3852" s="8" t="str">
        <f>IF(INDEX(中間シート!D$1:D$149,QUOTIENT(ROW(B3852)-2, 参照用!$J$12) + 3,1)&gt;0,
INDEX(中間シート!D$1:D$149,QUOTIENT(ROW(B3852)-2, 参照用!$J$12) + 3,1),
"")</f>
        <v/>
      </c>
      <c r="C3852" s="8" t="str">
        <f>INDEX(中間シート!$A$1:$AZ$149,MATCH(A3852&amp;B3852,中間シート!$A$1:$A$149,0),MATCH(C$1,中間シート!$A$2:$AZ$2,0))</f>
        <v/>
      </c>
      <c r="D3852" s="8" t="str">
        <f>INDEX(中間シート!$A$1:$AZ$149,MATCH($A3852&amp;$B3852,中間シート!$A$1:$A$149,0),MATCH(D$1,中間シート!$A$2:$AZ$2,0))</f>
        <v/>
      </c>
      <c r="E3852" t="str">
        <f>IF(
A3852="","",
VLOOKUP(MOD(ROW(A3852)-2, 参照用!$J$12) + 1,参照用!$N$1:$P$50,2,0)
)</f>
        <v/>
      </c>
      <c r="F3852" t="str">
        <f xml:space="preserve">
IF(A3852="","",
VLOOKUP(MOD(ROW(A3852)-2, 参照用!$J$12) + 1,参照用!$N$1:$P$50,3,0)
)</f>
        <v/>
      </c>
      <c r="G3852" t="str">
        <f xml:space="preserve">
IF(A3852="","",
IFERROR(
INDEX(中間シート!$B:$CB,
MATCH(A3852&amp;B3852,中間シート!$A$1:$A$149,0),
MATCH(F3852,中間シート!$B$2:$CB$2,0)
),
"")
)</f>
        <v/>
      </c>
      <c r="H3852" t="str">
        <f t="shared" si="180"/>
        <v/>
      </c>
      <c r="I3852" t="str">
        <f t="shared" si="181"/>
        <v/>
      </c>
      <c r="J3852" t="str">
        <f xml:space="preserve">
_xlfn.SWITCH(E3852,
"良好サイン",H3852*VLOOKUP(F3852,参照用!$P$2:$Q$55,2,0),
"注意サイン",H3852*VLOOKUP(F3852,参照用!$P$2:$Q$55,2,0),
""
)</f>
        <v/>
      </c>
      <c r="K3852" s="20" t="str">
        <f t="shared" si="182"/>
        <v/>
      </c>
    </row>
    <row r="3853" spans="1:11" x14ac:dyDescent="0.2">
      <c r="A3853" s="8" t="str">
        <f>IF(INDEX(中間シート!B$1:B$149,QUOTIENT(ROW(A3853)-2, 参照用!$J$12) + 3,1)&gt;0,
INDEX(中間シート!B$1:B$149,QUOTIENT(ROW(A3853)-2, 参照用!$J$12) + 3,1),
"")</f>
        <v/>
      </c>
      <c r="B3853" s="8" t="str">
        <f>IF(INDEX(中間シート!D$1:D$149,QUOTIENT(ROW(B3853)-2, 参照用!$J$12) + 3,1)&gt;0,
INDEX(中間シート!D$1:D$149,QUOTIENT(ROW(B3853)-2, 参照用!$J$12) + 3,1),
"")</f>
        <v/>
      </c>
      <c r="C3853" s="8" t="str">
        <f>INDEX(中間シート!$A$1:$AZ$149,MATCH(A3853&amp;B3853,中間シート!$A$1:$A$149,0),MATCH(C$1,中間シート!$A$2:$AZ$2,0))</f>
        <v/>
      </c>
      <c r="D3853" s="8" t="str">
        <f>INDEX(中間シート!$A$1:$AZ$149,MATCH($A3853&amp;$B3853,中間シート!$A$1:$A$149,0),MATCH(D$1,中間シート!$A$2:$AZ$2,0))</f>
        <v/>
      </c>
      <c r="E3853" t="str">
        <f>IF(
A3853="","",
VLOOKUP(MOD(ROW(A3853)-2, 参照用!$J$12) + 1,参照用!$N$1:$P$50,2,0)
)</f>
        <v/>
      </c>
      <c r="F3853" t="str">
        <f xml:space="preserve">
IF(A3853="","",
VLOOKUP(MOD(ROW(A3853)-2, 参照用!$J$12) + 1,参照用!$N$1:$P$50,3,0)
)</f>
        <v/>
      </c>
      <c r="G3853" t="str">
        <f xml:space="preserve">
IF(A3853="","",
IFERROR(
INDEX(中間シート!$B:$CB,
MATCH(A3853&amp;B3853,中間シート!$A$1:$A$149,0),
MATCH(F3853,中間シート!$B$2:$CB$2,0)
),
"")
)</f>
        <v/>
      </c>
      <c r="H3853" t="str">
        <f t="shared" si="180"/>
        <v/>
      </c>
      <c r="I3853" t="str">
        <f t="shared" si="181"/>
        <v/>
      </c>
      <c r="J3853" t="str">
        <f xml:space="preserve">
_xlfn.SWITCH(E3853,
"良好サイン",H3853*VLOOKUP(F3853,参照用!$P$2:$Q$55,2,0),
"注意サイン",H3853*VLOOKUP(F3853,参照用!$P$2:$Q$55,2,0),
""
)</f>
        <v/>
      </c>
      <c r="K3853" s="20" t="str">
        <f t="shared" si="182"/>
        <v/>
      </c>
    </row>
    <row r="3854" spans="1:11" x14ac:dyDescent="0.2">
      <c r="A3854" s="8" t="str">
        <f>IF(INDEX(中間シート!B$1:B$149,QUOTIENT(ROW(A3854)-2, 参照用!$J$12) + 3,1)&gt;0,
INDEX(中間シート!B$1:B$149,QUOTIENT(ROW(A3854)-2, 参照用!$J$12) + 3,1),
"")</f>
        <v/>
      </c>
      <c r="B3854" s="8" t="str">
        <f>IF(INDEX(中間シート!D$1:D$149,QUOTIENT(ROW(B3854)-2, 参照用!$J$12) + 3,1)&gt;0,
INDEX(中間シート!D$1:D$149,QUOTIENT(ROW(B3854)-2, 参照用!$J$12) + 3,1),
"")</f>
        <v/>
      </c>
      <c r="C3854" s="8" t="str">
        <f>INDEX(中間シート!$A$1:$AZ$149,MATCH(A3854&amp;B3854,中間シート!$A$1:$A$149,0),MATCH(C$1,中間シート!$A$2:$AZ$2,0))</f>
        <v/>
      </c>
      <c r="D3854" s="8" t="str">
        <f>INDEX(中間シート!$A$1:$AZ$149,MATCH($A3854&amp;$B3854,中間シート!$A$1:$A$149,0),MATCH(D$1,中間シート!$A$2:$AZ$2,0))</f>
        <v/>
      </c>
      <c r="E3854" t="str">
        <f>IF(
A3854="","",
VLOOKUP(MOD(ROW(A3854)-2, 参照用!$J$12) + 1,参照用!$N$1:$P$50,2,0)
)</f>
        <v/>
      </c>
      <c r="F3854" t="str">
        <f xml:space="preserve">
IF(A3854="","",
VLOOKUP(MOD(ROW(A3854)-2, 参照用!$J$12) + 1,参照用!$N$1:$P$50,3,0)
)</f>
        <v/>
      </c>
      <c r="G3854" t="str">
        <f xml:space="preserve">
IF(A3854="","",
IFERROR(
INDEX(中間シート!$B:$CB,
MATCH(A3854&amp;B3854,中間シート!$A$1:$A$149,0),
MATCH(F3854,中間シート!$B$2:$CB$2,0)
),
"")
)</f>
        <v/>
      </c>
      <c r="H3854" t="str">
        <f t="shared" si="180"/>
        <v/>
      </c>
      <c r="I3854" t="str">
        <f t="shared" si="181"/>
        <v/>
      </c>
      <c r="J3854" t="str">
        <f xml:space="preserve">
_xlfn.SWITCH(E3854,
"良好サイン",H3854*VLOOKUP(F3854,参照用!$P$2:$Q$55,2,0),
"注意サイン",H3854*VLOOKUP(F3854,参照用!$P$2:$Q$55,2,0),
""
)</f>
        <v/>
      </c>
      <c r="K3854" s="20" t="str">
        <f t="shared" si="182"/>
        <v/>
      </c>
    </row>
    <row r="3855" spans="1:11" x14ac:dyDescent="0.2">
      <c r="A3855" s="8" t="str">
        <f>IF(INDEX(中間シート!B$1:B$149,QUOTIENT(ROW(A3855)-2, 参照用!$J$12) + 3,1)&gt;0,
INDEX(中間シート!B$1:B$149,QUOTIENT(ROW(A3855)-2, 参照用!$J$12) + 3,1),
"")</f>
        <v/>
      </c>
      <c r="B3855" s="8" t="str">
        <f>IF(INDEX(中間シート!D$1:D$149,QUOTIENT(ROW(B3855)-2, 参照用!$J$12) + 3,1)&gt;0,
INDEX(中間シート!D$1:D$149,QUOTIENT(ROW(B3855)-2, 参照用!$J$12) + 3,1),
"")</f>
        <v/>
      </c>
      <c r="C3855" s="8" t="str">
        <f>INDEX(中間シート!$A$1:$AZ$149,MATCH(A3855&amp;B3855,中間シート!$A$1:$A$149,0),MATCH(C$1,中間シート!$A$2:$AZ$2,0))</f>
        <v/>
      </c>
      <c r="D3855" s="8" t="str">
        <f>INDEX(中間シート!$A$1:$AZ$149,MATCH($A3855&amp;$B3855,中間シート!$A$1:$A$149,0),MATCH(D$1,中間シート!$A$2:$AZ$2,0))</f>
        <v/>
      </c>
      <c r="E3855" t="str">
        <f>IF(
A3855="","",
VLOOKUP(MOD(ROW(A3855)-2, 参照用!$J$12) + 1,参照用!$N$1:$P$50,2,0)
)</f>
        <v/>
      </c>
      <c r="F3855" t="str">
        <f xml:space="preserve">
IF(A3855="","",
VLOOKUP(MOD(ROW(A3855)-2, 参照用!$J$12) + 1,参照用!$N$1:$P$50,3,0)
)</f>
        <v/>
      </c>
      <c r="G3855" t="str">
        <f xml:space="preserve">
IF(A3855="","",
IFERROR(
INDEX(中間シート!$B:$CB,
MATCH(A3855&amp;B3855,中間シート!$A$1:$A$149,0),
MATCH(F3855,中間シート!$B$2:$CB$2,0)
),
"")
)</f>
        <v/>
      </c>
      <c r="H3855" t="str">
        <f t="shared" si="180"/>
        <v/>
      </c>
      <c r="I3855" t="str">
        <f t="shared" si="181"/>
        <v/>
      </c>
      <c r="J3855" t="str">
        <f xml:space="preserve">
_xlfn.SWITCH(E3855,
"良好サイン",H3855*VLOOKUP(F3855,参照用!$P$2:$Q$55,2,0),
"注意サイン",H3855*VLOOKUP(F3855,参照用!$P$2:$Q$55,2,0),
""
)</f>
        <v/>
      </c>
      <c r="K3855" s="20" t="str">
        <f t="shared" si="182"/>
        <v/>
      </c>
    </row>
    <row r="3856" spans="1:11" x14ac:dyDescent="0.2">
      <c r="A3856" s="8" t="str">
        <f>IF(INDEX(中間シート!B$1:B$149,QUOTIENT(ROW(A3856)-2, 参照用!$J$12) + 3,1)&gt;0,
INDEX(中間シート!B$1:B$149,QUOTIENT(ROW(A3856)-2, 参照用!$J$12) + 3,1),
"")</f>
        <v/>
      </c>
      <c r="B3856" s="8" t="str">
        <f>IF(INDEX(中間シート!D$1:D$149,QUOTIENT(ROW(B3856)-2, 参照用!$J$12) + 3,1)&gt;0,
INDEX(中間シート!D$1:D$149,QUOTIENT(ROW(B3856)-2, 参照用!$J$12) + 3,1),
"")</f>
        <v/>
      </c>
      <c r="C3856" s="8" t="str">
        <f>INDEX(中間シート!$A$1:$AZ$149,MATCH(A3856&amp;B3856,中間シート!$A$1:$A$149,0),MATCH(C$1,中間シート!$A$2:$AZ$2,0))</f>
        <v/>
      </c>
      <c r="D3856" s="8" t="str">
        <f>INDEX(中間シート!$A$1:$AZ$149,MATCH($A3856&amp;$B3856,中間シート!$A$1:$A$149,0),MATCH(D$1,中間シート!$A$2:$AZ$2,0))</f>
        <v/>
      </c>
      <c r="E3856" t="str">
        <f>IF(
A3856="","",
VLOOKUP(MOD(ROW(A3856)-2, 参照用!$J$12) + 1,参照用!$N$1:$P$50,2,0)
)</f>
        <v/>
      </c>
      <c r="F3856" t="str">
        <f xml:space="preserve">
IF(A3856="","",
VLOOKUP(MOD(ROW(A3856)-2, 参照用!$J$12) + 1,参照用!$N$1:$P$50,3,0)
)</f>
        <v/>
      </c>
      <c r="G3856" t="str">
        <f xml:space="preserve">
IF(A3856="","",
IFERROR(
INDEX(中間シート!$B:$CB,
MATCH(A3856&amp;B3856,中間シート!$A$1:$A$149,0),
MATCH(F3856,中間シート!$B$2:$CB$2,0)
),
"")
)</f>
        <v/>
      </c>
      <c r="H3856" t="str">
        <f t="shared" si="180"/>
        <v/>
      </c>
      <c r="I3856" t="str">
        <f t="shared" si="181"/>
        <v/>
      </c>
      <c r="J3856" t="str">
        <f xml:space="preserve">
_xlfn.SWITCH(E3856,
"良好サイン",H3856*VLOOKUP(F3856,参照用!$P$2:$Q$55,2,0),
"注意サイン",H3856*VLOOKUP(F3856,参照用!$P$2:$Q$55,2,0),
""
)</f>
        <v/>
      </c>
      <c r="K3856" s="20" t="str">
        <f t="shared" si="182"/>
        <v/>
      </c>
    </row>
    <row r="3857" spans="1:11" x14ac:dyDescent="0.2">
      <c r="A3857" s="8" t="str">
        <f>IF(INDEX(中間シート!B$1:B$149,QUOTIENT(ROW(A3857)-2, 参照用!$J$12) + 3,1)&gt;0,
INDEX(中間シート!B$1:B$149,QUOTIENT(ROW(A3857)-2, 参照用!$J$12) + 3,1),
"")</f>
        <v/>
      </c>
      <c r="B3857" s="8" t="str">
        <f>IF(INDEX(中間シート!D$1:D$149,QUOTIENT(ROW(B3857)-2, 参照用!$J$12) + 3,1)&gt;0,
INDEX(中間シート!D$1:D$149,QUOTIENT(ROW(B3857)-2, 参照用!$J$12) + 3,1),
"")</f>
        <v/>
      </c>
      <c r="C3857" s="8" t="str">
        <f>INDEX(中間シート!$A$1:$AZ$149,MATCH(A3857&amp;B3857,中間シート!$A$1:$A$149,0),MATCH(C$1,中間シート!$A$2:$AZ$2,0))</f>
        <v/>
      </c>
      <c r="D3857" s="8" t="str">
        <f>INDEX(中間シート!$A$1:$AZ$149,MATCH($A3857&amp;$B3857,中間シート!$A$1:$A$149,0),MATCH(D$1,中間シート!$A$2:$AZ$2,0))</f>
        <v/>
      </c>
      <c r="E3857" t="str">
        <f>IF(
A3857="","",
VLOOKUP(MOD(ROW(A3857)-2, 参照用!$J$12) + 1,参照用!$N$1:$P$50,2,0)
)</f>
        <v/>
      </c>
      <c r="F3857" t="str">
        <f xml:space="preserve">
IF(A3857="","",
VLOOKUP(MOD(ROW(A3857)-2, 参照用!$J$12) + 1,参照用!$N$1:$P$50,3,0)
)</f>
        <v/>
      </c>
      <c r="G3857" t="str">
        <f xml:space="preserve">
IF(A3857="","",
IFERROR(
INDEX(中間シート!$B:$CB,
MATCH(A3857&amp;B3857,中間シート!$A$1:$A$149,0),
MATCH(F3857,中間シート!$B$2:$CB$2,0)
),
"")
)</f>
        <v/>
      </c>
      <c r="H3857" t="str">
        <f t="shared" si="180"/>
        <v/>
      </c>
      <c r="I3857" t="str">
        <f t="shared" si="181"/>
        <v/>
      </c>
      <c r="J3857" t="str">
        <f xml:space="preserve">
_xlfn.SWITCH(E3857,
"良好サイン",H3857*VLOOKUP(F3857,参照用!$P$2:$Q$55,2,0),
"注意サイン",H3857*VLOOKUP(F3857,参照用!$P$2:$Q$55,2,0),
""
)</f>
        <v/>
      </c>
      <c r="K3857" s="20" t="str">
        <f t="shared" si="182"/>
        <v/>
      </c>
    </row>
    <row r="3858" spans="1:11" x14ac:dyDescent="0.2">
      <c r="A3858" s="8" t="str">
        <f>IF(INDEX(中間シート!B$1:B$149,QUOTIENT(ROW(A3858)-2, 参照用!$J$12) + 3,1)&gt;0,
INDEX(中間シート!B$1:B$149,QUOTIENT(ROW(A3858)-2, 参照用!$J$12) + 3,1),
"")</f>
        <v/>
      </c>
      <c r="B3858" s="8" t="str">
        <f>IF(INDEX(中間シート!D$1:D$149,QUOTIENT(ROW(B3858)-2, 参照用!$J$12) + 3,1)&gt;0,
INDEX(中間シート!D$1:D$149,QUOTIENT(ROW(B3858)-2, 参照用!$J$12) + 3,1),
"")</f>
        <v/>
      </c>
      <c r="C3858" s="8" t="str">
        <f>INDEX(中間シート!$A$1:$AZ$149,MATCH(A3858&amp;B3858,中間シート!$A$1:$A$149,0),MATCH(C$1,中間シート!$A$2:$AZ$2,0))</f>
        <v/>
      </c>
      <c r="D3858" s="8" t="str">
        <f>INDEX(中間シート!$A$1:$AZ$149,MATCH($A3858&amp;$B3858,中間シート!$A$1:$A$149,0),MATCH(D$1,中間シート!$A$2:$AZ$2,0))</f>
        <v/>
      </c>
      <c r="E3858" t="str">
        <f>IF(
A3858="","",
VLOOKUP(MOD(ROW(A3858)-2, 参照用!$J$12) + 1,参照用!$N$1:$P$50,2,0)
)</f>
        <v/>
      </c>
      <c r="F3858" t="str">
        <f xml:space="preserve">
IF(A3858="","",
VLOOKUP(MOD(ROW(A3858)-2, 参照用!$J$12) + 1,参照用!$N$1:$P$50,3,0)
)</f>
        <v/>
      </c>
      <c r="G3858" t="str">
        <f xml:space="preserve">
IF(A3858="","",
IFERROR(
INDEX(中間シート!$B:$CB,
MATCH(A3858&amp;B3858,中間シート!$A$1:$A$149,0),
MATCH(F3858,中間シート!$B$2:$CB$2,0)
),
"")
)</f>
        <v/>
      </c>
      <c r="H3858" t="str">
        <f t="shared" si="180"/>
        <v/>
      </c>
      <c r="I3858" t="str">
        <f t="shared" si="181"/>
        <v/>
      </c>
      <c r="J3858" t="str">
        <f xml:space="preserve">
_xlfn.SWITCH(E3858,
"良好サイン",H3858*VLOOKUP(F3858,参照用!$P$2:$Q$55,2,0),
"注意サイン",H3858*VLOOKUP(F3858,参照用!$P$2:$Q$55,2,0),
""
)</f>
        <v/>
      </c>
      <c r="K3858" s="20" t="str">
        <f t="shared" si="182"/>
        <v/>
      </c>
    </row>
    <row r="3859" spans="1:11" x14ac:dyDescent="0.2">
      <c r="A3859" s="8" t="str">
        <f>IF(INDEX(中間シート!B$1:B$149,QUOTIENT(ROW(A3859)-2, 参照用!$J$12) + 3,1)&gt;0,
INDEX(中間シート!B$1:B$149,QUOTIENT(ROW(A3859)-2, 参照用!$J$12) + 3,1),
"")</f>
        <v/>
      </c>
      <c r="B3859" s="8" t="str">
        <f>IF(INDEX(中間シート!D$1:D$149,QUOTIENT(ROW(B3859)-2, 参照用!$J$12) + 3,1)&gt;0,
INDEX(中間シート!D$1:D$149,QUOTIENT(ROW(B3859)-2, 参照用!$J$12) + 3,1),
"")</f>
        <v/>
      </c>
      <c r="C3859" s="8" t="str">
        <f>INDEX(中間シート!$A$1:$AZ$149,MATCH(A3859&amp;B3859,中間シート!$A$1:$A$149,0),MATCH(C$1,中間シート!$A$2:$AZ$2,0))</f>
        <v/>
      </c>
      <c r="D3859" s="8" t="str">
        <f>INDEX(中間シート!$A$1:$AZ$149,MATCH($A3859&amp;$B3859,中間シート!$A$1:$A$149,0),MATCH(D$1,中間シート!$A$2:$AZ$2,0))</f>
        <v/>
      </c>
      <c r="E3859" t="str">
        <f>IF(
A3859="","",
VLOOKUP(MOD(ROW(A3859)-2, 参照用!$J$12) + 1,参照用!$N$1:$P$50,2,0)
)</f>
        <v/>
      </c>
      <c r="F3859" t="str">
        <f xml:space="preserve">
IF(A3859="","",
VLOOKUP(MOD(ROW(A3859)-2, 参照用!$J$12) + 1,参照用!$N$1:$P$50,3,0)
)</f>
        <v/>
      </c>
      <c r="G3859" t="str">
        <f xml:space="preserve">
IF(A3859="","",
IFERROR(
INDEX(中間シート!$B:$CB,
MATCH(A3859&amp;B3859,中間シート!$A$1:$A$149,0),
MATCH(F3859,中間シート!$B$2:$CB$2,0)
),
"")
)</f>
        <v/>
      </c>
      <c r="H3859" t="str">
        <f t="shared" si="180"/>
        <v/>
      </c>
      <c r="I3859" t="str">
        <f t="shared" si="181"/>
        <v/>
      </c>
      <c r="J3859" t="str">
        <f xml:space="preserve">
_xlfn.SWITCH(E3859,
"良好サイン",H3859*VLOOKUP(F3859,参照用!$P$2:$Q$55,2,0),
"注意サイン",H3859*VLOOKUP(F3859,参照用!$P$2:$Q$55,2,0),
""
)</f>
        <v/>
      </c>
      <c r="K3859" s="20" t="str">
        <f t="shared" si="182"/>
        <v/>
      </c>
    </row>
    <row r="3860" spans="1:11" x14ac:dyDescent="0.2">
      <c r="A3860" s="8" t="str">
        <f>IF(INDEX(中間シート!B$1:B$149,QUOTIENT(ROW(A3860)-2, 参照用!$J$12) + 3,1)&gt;0,
INDEX(中間シート!B$1:B$149,QUOTIENT(ROW(A3860)-2, 参照用!$J$12) + 3,1),
"")</f>
        <v/>
      </c>
      <c r="B3860" s="8" t="str">
        <f>IF(INDEX(中間シート!D$1:D$149,QUOTIENT(ROW(B3860)-2, 参照用!$J$12) + 3,1)&gt;0,
INDEX(中間シート!D$1:D$149,QUOTIENT(ROW(B3860)-2, 参照用!$J$12) + 3,1),
"")</f>
        <v/>
      </c>
      <c r="C3860" s="8" t="str">
        <f>INDEX(中間シート!$A$1:$AZ$149,MATCH(A3860&amp;B3860,中間シート!$A$1:$A$149,0),MATCH(C$1,中間シート!$A$2:$AZ$2,0))</f>
        <v/>
      </c>
      <c r="D3860" s="8" t="str">
        <f>INDEX(中間シート!$A$1:$AZ$149,MATCH($A3860&amp;$B3860,中間シート!$A$1:$A$149,0),MATCH(D$1,中間シート!$A$2:$AZ$2,0))</f>
        <v/>
      </c>
      <c r="E3860" t="str">
        <f>IF(
A3860="","",
VLOOKUP(MOD(ROW(A3860)-2, 参照用!$J$12) + 1,参照用!$N$1:$P$50,2,0)
)</f>
        <v/>
      </c>
      <c r="F3860" t="str">
        <f xml:space="preserve">
IF(A3860="","",
VLOOKUP(MOD(ROW(A3860)-2, 参照用!$J$12) + 1,参照用!$N$1:$P$50,3,0)
)</f>
        <v/>
      </c>
      <c r="G3860" t="str">
        <f xml:space="preserve">
IF(A3860="","",
IFERROR(
INDEX(中間シート!$B:$CB,
MATCH(A3860&amp;B3860,中間シート!$A$1:$A$149,0),
MATCH(F3860,中間シート!$B$2:$CB$2,0)
),
"")
)</f>
        <v/>
      </c>
      <c r="H3860" t="str">
        <f t="shared" si="180"/>
        <v/>
      </c>
      <c r="I3860" t="str">
        <f t="shared" si="181"/>
        <v/>
      </c>
      <c r="J3860" t="str">
        <f xml:space="preserve">
_xlfn.SWITCH(E3860,
"良好サイン",H3860*VLOOKUP(F3860,参照用!$P$2:$Q$55,2,0),
"注意サイン",H3860*VLOOKUP(F3860,参照用!$P$2:$Q$55,2,0),
""
)</f>
        <v/>
      </c>
      <c r="K3860" s="20" t="str">
        <f t="shared" si="182"/>
        <v/>
      </c>
    </row>
    <row r="3861" spans="1:11" x14ac:dyDescent="0.2">
      <c r="A3861" s="8" t="str">
        <f>IF(INDEX(中間シート!B$1:B$149,QUOTIENT(ROW(A3861)-2, 参照用!$J$12) + 3,1)&gt;0,
INDEX(中間シート!B$1:B$149,QUOTIENT(ROW(A3861)-2, 参照用!$J$12) + 3,1),
"")</f>
        <v/>
      </c>
      <c r="B3861" s="8" t="str">
        <f>IF(INDEX(中間シート!D$1:D$149,QUOTIENT(ROW(B3861)-2, 参照用!$J$12) + 3,1)&gt;0,
INDEX(中間シート!D$1:D$149,QUOTIENT(ROW(B3861)-2, 参照用!$J$12) + 3,1),
"")</f>
        <v/>
      </c>
      <c r="C3861" s="8" t="str">
        <f>INDEX(中間シート!$A$1:$AZ$149,MATCH(A3861&amp;B3861,中間シート!$A$1:$A$149,0),MATCH(C$1,中間シート!$A$2:$AZ$2,0))</f>
        <v/>
      </c>
      <c r="D3861" s="8" t="str">
        <f>INDEX(中間シート!$A$1:$AZ$149,MATCH($A3861&amp;$B3861,中間シート!$A$1:$A$149,0),MATCH(D$1,中間シート!$A$2:$AZ$2,0))</f>
        <v/>
      </c>
      <c r="E3861" t="str">
        <f>IF(
A3861="","",
VLOOKUP(MOD(ROW(A3861)-2, 参照用!$J$12) + 1,参照用!$N$1:$P$50,2,0)
)</f>
        <v/>
      </c>
      <c r="F3861" t="str">
        <f xml:space="preserve">
IF(A3861="","",
VLOOKUP(MOD(ROW(A3861)-2, 参照用!$J$12) + 1,参照用!$N$1:$P$50,3,0)
)</f>
        <v/>
      </c>
      <c r="G3861" t="str">
        <f xml:space="preserve">
IF(A3861="","",
IFERROR(
INDEX(中間シート!$B:$CB,
MATCH(A3861&amp;B3861,中間シート!$A$1:$A$149,0),
MATCH(F3861,中間シート!$B$2:$CB$2,0)
),
"")
)</f>
        <v/>
      </c>
      <c r="H3861" t="str">
        <f t="shared" si="180"/>
        <v/>
      </c>
      <c r="I3861" t="str">
        <f t="shared" si="181"/>
        <v/>
      </c>
      <c r="J3861" t="str">
        <f xml:space="preserve">
_xlfn.SWITCH(E3861,
"良好サイン",H3861*VLOOKUP(F3861,参照用!$P$2:$Q$55,2,0),
"注意サイン",H3861*VLOOKUP(F3861,参照用!$P$2:$Q$55,2,0),
""
)</f>
        <v/>
      </c>
      <c r="K3861" s="20" t="str">
        <f t="shared" si="182"/>
        <v/>
      </c>
    </row>
    <row r="3862" spans="1:11" x14ac:dyDescent="0.2">
      <c r="A3862" s="8" t="str">
        <f>IF(INDEX(中間シート!B$1:B$149,QUOTIENT(ROW(A3862)-2, 参照用!$J$12) + 3,1)&gt;0,
INDEX(中間シート!B$1:B$149,QUOTIENT(ROW(A3862)-2, 参照用!$J$12) + 3,1),
"")</f>
        <v/>
      </c>
      <c r="B3862" s="8" t="str">
        <f>IF(INDEX(中間シート!D$1:D$149,QUOTIENT(ROW(B3862)-2, 参照用!$J$12) + 3,1)&gt;0,
INDEX(中間シート!D$1:D$149,QUOTIENT(ROW(B3862)-2, 参照用!$J$12) + 3,1),
"")</f>
        <v/>
      </c>
      <c r="C3862" s="8" t="str">
        <f>INDEX(中間シート!$A$1:$AZ$149,MATCH(A3862&amp;B3862,中間シート!$A$1:$A$149,0),MATCH(C$1,中間シート!$A$2:$AZ$2,0))</f>
        <v/>
      </c>
      <c r="D3862" s="8" t="str">
        <f>INDEX(中間シート!$A$1:$AZ$149,MATCH($A3862&amp;$B3862,中間シート!$A$1:$A$149,0),MATCH(D$1,中間シート!$A$2:$AZ$2,0))</f>
        <v/>
      </c>
      <c r="E3862" t="str">
        <f>IF(
A3862="","",
VLOOKUP(MOD(ROW(A3862)-2, 参照用!$J$12) + 1,参照用!$N$1:$P$50,2,0)
)</f>
        <v/>
      </c>
      <c r="F3862" t="str">
        <f xml:space="preserve">
IF(A3862="","",
VLOOKUP(MOD(ROW(A3862)-2, 参照用!$J$12) + 1,参照用!$N$1:$P$50,3,0)
)</f>
        <v/>
      </c>
      <c r="G3862" t="str">
        <f xml:space="preserve">
IF(A3862="","",
IFERROR(
INDEX(中間シート!$B:$CB,
MATCH(A3862&amp;B3862,中間シート!$A$1:$A$149,0),
MATCH(F3862,中間シート!$B$2:$CB$2,0)
),
"")
)</f>
        <v/>
      </c>
      <c r="H3862" t="str">
        <f t="shared" si="180"/>
        <v/>
      </c>
      <c r="I3862" t="str">
        <f t="shared" si="181"/>
        <v/>
      </c>
      <c r="J3862" t="str">
        <f xml:space="preserve">
_xlfn.SWITCH(E3862,
"良好サイン",H3862*VLOOKUP(F3862,参照用!$P$2:$Q$55,2,0),
"注意サイン",H3862*VLOOKUP(F3862,参照用!$P$2:$Q$55,2,0),
""
)</f>
        <v/>
      </c>
      <c r="K3862" s="20" t="str">
        <f t="shared" si="182"/>
        <v/>
      </c>
    </row>
    <row r="3863" spans="1:11" x14ac:dyDescent="0.2">
      <c r="A3863" s="8" t="str">
        <f>IF(INDEX(中間シート!B$1:B$149,QUOTIENT(ROW(A3863)-2, 参照用!$J$12) + 3,1)&gt;0,
INDEX(中間シート!B$1:B$149,QUOTIENT(ROW(A3863)-2, 参照用!$J$12) + 3,1),
"")</f>
        <v/>
      </c>
      <c r="B3863" s="8" t="str">
        <f>IF(INDEX(中間シート!D$1:D$149,QUOTIENT(ROW(B3863)-2, 参照用!$J$12) + 3,1)&gt;0,
INDEX(中間シート!D$1:D$149,QUOTIENT(ROW(B3863)-2, 参照用!$J$12) + 3,1),
"")</f>
        <v/>
      </c>
      <c r="C3863" s="8" t="str">
        <f>INDEX(中間シート!$A$1:$AZ$149,MATCH(A3863&amp;B3863,中間シート!$A$1:$A$149,0),MATCH(C$1,中間シート!$A$2:$AZ$2,0))</f>
        <v/>
      </c>
      <c r="D3863" s="8" t="str">
        <f>INDEX(中間シート!$A$1:$AZ$149,MATCH($A3863&amp;$B3863,中間シート!$A$1:$A$149,0),MATCH(D$1,中間シート!$A$2:$AZ$2,0))</f>
        <v/>
      </c>
      <c r="E3863" t="str">
        <f>IF(
A3863="","",
VLOOKUP(MOD(ROW(A3863)-2, 参照用!$J$12) + 1,参照用!$N$1:$P$50,2,0)
)</f>
        <v/>
      </c>
      <c r="F3863" t="str">
        <f xml:space="preserve">
IF(A3863="","",
VLOOKUP(MOD(ROW(A3863)-2, 参照用!$J$12) + 1,参照用!$N$1:$P$50,3,0)
)</f>
        <v/>
      </c>
      <c r="G3863" t="str">
        <f xml:space="preserve">
IF(A3863="","",
IFERROR(
INDEX(中間シート!$B:$CB,
MATCH(A3863&amp;B3863,中間シート!$A$1:$A$149,0),
MATCH(F3863,中間シート!$B$2:$CB$2,0)
),
"")
)</f>
        <v/>
      </c>
      <c r="H3863" t="str">
        <f t="shared" si="180"/>
        <v/>
      </c>
      <c r="I3863" t="str">
        <f t="shared" si="181"/>
        <v/>
      </c>
      <c r="J3863" t="str">
        <f xml:space="preserve">
_xlfn.SWITCH(E3863,
"良好サイン",H3863*VLOOKUP(F3863,参照用!$P$2:$Q$55,2,0),
"注意サイン",H3863*VLOOKUP(F3863,参照用!$P$2:$Q$55,2,0),
""
)</f>
        <v/>
      </c>
      <c r="K3863" s="20" t="str">
        <f t="shared" si="182"/>
        <v/>
      </c>
    </row>
    <row r="3864" spans="1:11" x14ac:dyDescent="0.2">
      <c r="A3864" s="8" t="str">
        <f>IF(INDEX(中間シート!B$1:B$149,QUOTIENT(ROW(A3864)-2, 参照用!$J$12) + 3,1)&gt;0,
INDEX(中間シート!B$1:B$149,QUOTIENT(ROW(A3864)-2, 参照用!$J$12) + 3,1),
"")</f>
        <v/>
      </c>
      <c r="B3864" s="8" t="str">
        <f>IF(INDEX(中間シート!D$1:D$149,QUOTIENT(ROW(B3864)-2, 参照用!$J$12) + 3,1)&gt;0,
INDEX(中間シート!D$1:D$149,QUOTIENT(ROW(B3864)-2, 参照用!$J$12) + 3,1),
"")</f>
        <v/>
      </c>
      <c r="C3864" s="8" t="str">
        <f>INDEX(中間シート!$A$1:$AZ$149,MATCH(A3864&amp;B3864,中間シート!$A$1:$A$149,0),MATCH(C$1,中間シート!$A$2:$AZ$2,0))</f>
        <v/>
      </c>
      <c r="D3864" s="8" t="str">
        <f>INDEX(中間シート!$A$1:$AZ$149,MATCH($A3864&amp;$B3864,中間シート!$A$1:$A$149,0),MATCH(D$1,中間シート!$A$2:$AZ$2,0))</f>
        <v/>
      </c>
      <c r="E3864" t="str">
        <f>IF(
A3864="","",
VLOOKUP(MOD(ROW(A3864)-2, 参照用!$J$12) + 1,参照用!$N$1:$P$50,2,0)
)</f>
        <v/>
      </c>
      <c r="F3864" t="str">
        <f xml:space="preserve">
IF(A3864="","",
VLOOKUP(MOD(ROW(A3864)-2, 参照用!$J$12) + 1,参照用!$N$1:$P$50,3,0)
)</f>
        <v/>
      </c>
      <c r="G3864" t="str">
        <f xml:space="preserve">
IF(A3864="","",
IFERROR(
INDEX(中間シート!$B:$CB,
MATCH(A3864&amp;B3864,中間シート!$A$1:$A$149,0),
MATCH(F3864,中間シート!$B$2:$CB$2,0)
),
"")
)</f>
        <v/>
      </c>
      <c r="H3864" t="str">
        <f t="shared" si="180"/>
        <v/>
      </c>
      <c r="I3864" t="str">
        <f t="shared" si="181"/>
        <v/>
      </c>
      <c r="J3864" t="str">
        <f xml:space="preserve">
_xlfn.SWITCH(E3864,
"良好サイン",H3864*VLOOKUP(F3864,参照用!$P$2:$Q$55,2,0),
"注意サイン",H3864*VLOOKUP(F3864,参照用!$P$2:$Q$55,2,0),
""
)</f>
        <v/>
      </c>
      <c r="K3864" s="20" t="str">
        <f t="shared" si="182"/>
        <v/>
      </c>
    </row>
    <row r="3865" spans="1:11" x14ac:dyDescent="0.2">
      <c r="A3865" s="8" t="str">
        <f>IF(INDEX(中間シート!B$1:B$149,QUOTIENT(ROW(A3865)-2, 参照用!$J$12) + 3,1)&gt;0,
INDEX(中間シート!B$1:B$149,QUOTIENT(ROW(A3865)-2, 参照用!$J$12) + 3,1),
"")</f>
        <v/>
      </c>
      <c r="B3865" s="8" t="str">
        <f>IF(INDEX(中間シート!D$1:D$149,QUOTIENT(ROW(B3865)-2, 参照用!$J$12) + 3,1)&gt;0,
INDEX(中間シート!D$1:D$149,QUOTIENT(ROW(B3865)-2, 参照用!$J$12) + 3,1),
"")</f>
        <v/>
      </c>
      <c r="C3865" s="8" t="str">
        <f>INDEX(中間シート!$A$1:$AZ$149,MATCH(A3865&amp;B3865,中間シート!$A$1:$A$149,0),MATCH(C$1,中間シート!$A$2:$AZ$2,0))</f>
        <v/>
      </c>
      <c r="D3865" s="8" t="str">
        <f>INDEX(中間シート!$A$1:$AZ$149,MATCH($A3865&amp;$B3865,中間シート!$A$1:$A$149,0),MATCH(D$1,中間シート!$A$2:$AZ$2,0))</f>
        <v/>
      </c>
      <c r="E3865" t="str">
        <f>IF(
A3865="","",
VLOOKUP(MOD(ROW(A3865)-2, 参照用!$J$12) + 1,参照用!$N$1:$P$50,2,0)
)</f>
        <v/>
      </c>
      <c r="F3865" t="str">
        <f xml:space="preserve">
IF(A3865="","",
VLOOKUP(MOD(ROW(A3865)-2, 参照用!$J$12) + 1,参照用!$N$1:$P$50,3,0)
)</f>
        <v/>
      </c>
      <c r="G3865" t="str">
        <f xml:space="preserve">
IF(A3865="","",
IFERROR(
INDEX(中間シート!$B:$CB,
MATCH(A3865&amp;B3865,中間シート!$A$1:$A$149,0),
MATCH(F3865,中間シート!$B$2:$CB$2,0)
),
"")
)</f>
        <v/>
      </c>
      <c r="H3865" t="str">
        <f t="shared" si="180"/>
        <v/>
      </c>
      <c r="I3865" t="str">
        <f t="shared" si="181"/>
        <v/>
      </c>
      <c r="J3865" t="str">
        <f xml:space="preserve">
_xlfn.SWITCH(E3865,
"良好サイン",H3865*VLOOKUP(F3865,参照用!$P$2:$Q$55,2,0),
"注意サイン",H3865*VLOOKUP(F3865,参照用!$P$2:$Q$55,2,0),
""
)</f>
        <v/>
      </c>
      <c r="K3865" s="20" t="str">
        <f t="shared" si="182"/>
        <v/>
      </c>
    </row>
    <row r="3866" spans="1:11" x14ac:dyDescent="0.2">
      <c r="A3866" s="8" t="str">
        <f>IF(INDEX(中間シート!B$1:B$149,QUOTIENT(ROW(A3866)-2, 参照用!$J$12) + 3,1)&gt;0,
INDEX(中間シート!B$1:B$149,QUOTIENT(ROW(A3866)-2, 参照用!$J$12) + 3,1),
"")</f>
        <v/>
      </c>
      <c r="B3866" s="8" t="str">
        <f>IF(INDEX(中間シート!D$1:D$149,QUOTIENT(ROW(B3866)-2, 参照用!$J$12) + 3,1)&gt;0,
INDEX(中間シート!D$1:D$149,QUOTIENT(ROW(B3866)-2, 参照用!$J$12) + 3,1),
"")</f>
        <v/>
      </c>
      <c r="C3866" s="8" t="str">
        <f>INDEX(中間シート!$A$1:$AZ$149,MATCH(A3866&amp;B3866,中間シート!$A$1:$A$149,0),MATCH(C$1,中間シート!$A$2:$AZ$2,0))</f>
        <v/>
      </c>
      <c r="D3866" s="8" t="str">
        <f>INDEX(中間シート!$A$1:$AZ$149,MATCH($A3866&amp;$B3866,中間シート!$A$1:$A$149,0),MATCH(D$1,中間シート!$A$2:$AZ$2,0))</f>
        <v/>
      </c>
      <c r="E3866" t="str">
        <f>IF(
A3866="","",
VLOOKUP(MOD(ROW(A3866)-2, 参照用!$J$12) + 1,参照用!$N$1:$P$50,2,0)
)</f>
        <v/>
      </c>
      <c r="F3866" t="str">
        <f xml:space="preserve">
IF(A3866="","",
VLOOKUP(MOD(ROW(A3866)-2, 参照用!$J$12) + 1,参照用!$N$1:$P$50,3,0)
)</f>
        <v/>
      </c>
      <c r="G3866" t="str">
        <f xml:space="preserve">
IF(A3866="","",
IFERROR(
INDEX(中間シート!$B:$CB,
MATCH(A3866&amp;B3866,中間シート!$A$1:$A$149,0),
MATCH(F3866,中間シート!$B$2:$CB$2,0)
),
"")
)</f>
        <v/>
      </c>
      <c r="H3866" t="str">
        <f t="shared" si="180"/>
        <v/>
      </c>
      <c r="I3866" t="str">
        <f t="shared" si="181"/>
        <v/>
      </c>
      <c r="J3866" t="str">
        <f xml:space="preserve">
_xlfn.SWITCH(E3866,
"良好サイン",H3866*VLOOKUP(F3866,参照用!$P$2:$Q$55,2,0),
"注意サイン",H3866*VLOOKUP(F3866,参照用!$P$2:$Q$55,2,0),
""
)</f>
        <v/>
      </c>
      <c r="K3866" s="20" t="str">
        <f t="shared" si="182"/>
        <v/>
      </c>
    </row>
    <row r="3867" spans="1:11" x14ac:dyDescent="0.2">
      <c r="A3867" s="8" t="str">
        <f>IF(INDEX(中間シート!B$1:B$149,QUOTIENT(ROW(A3867)-2, 参照用!$J$12) + 3,1)&gt;0,
INDEX(中間シート!B$1:B$149,QUOTIENT(ROW(A3867)-2, 参照用!$J$12) + 3,1),
"")</f>
        <v/>
      </c>
      <c r="B3867" s="8" t="str">
        <f>IF(INDEX(中間シート!D$1:D$149,QUOTIENT(ROW(B3867)-2, 参照用!$J$12) + 3,1)&gt;0,
INDEX(中間シート!D$1:D$149,QUOTIENT(ROW(B3867)-2, 参照用!$J$12) + 3,1),
"")</f>
        <v/>
      </c>
      <c r="C3867" s="8" t="str">
        <f>INDEX(中間シート!$A$1:$AZ$149,MATCH(A3867&amp;B3867,中間シート!$A$1:$A$149,0),MATCH(C$1,中間シート!$A$2:$AZ$2,0))</f>
        <v/>
      </c>
      <c r="D3867" s="8" t="str">
        <f>INDEX(中間シート!$A$1:$AZ$149,MATCH($A3867&amp;$B3867,中間シート!$A$1:$A$149,0),MATCH(D$1,中間シート!$A$2:$AZ$2,0))</f>
        <v/>
      </c>
      <c r="E3867" t="str">
        <f>IF(
A3867="","",
VLOOKUP(MOD(ROW(A3867)-2, 参照用!$J$12) + 1,参照用!$N$1:$P$50,2,0)
)</f>
        <v/>
      </c>
      <c r="F3867" t="str">
        <f xml:space="preserve">
IF(A3867="","",
VLOOKUP(MOD(ROW(A3867)-2, 参照用!$J$12) + 1,参照用!$N$1:$P$50,3,0)
)</f>
        <v/>
      </c>
      <c r="G3867" t="str">
        <f xml:space="preserve">
IF(A3867="","",
IFERROR(
INDEX(中間シート!$B:$CB,
MATCH(A3867&amp;B3867,中間シート!$A$1:$A$149,0),
MATCH(F3867,中間シート!$B$2:$CB$2,0)
),
"")
)</f>
        <v/>
      </c>
      <c r="H3867" t="str">
        <f t="shared" si="180"/>
        <v/>
      </c>
      <c r="I3867" t="str">
        <f t="shared" si="181"/>
        <v/>
      </c>
      <c r="J3867" t="str">
        <f xml:space="preserve">
_xlfn.SWITCH(E3867,
"良好サイン",H3867*VLOOKUP(F3867,参照用!$P$2:$Q$55,2,0),
"注意サイン",H3867*VLOOKUP(F3867,参照用!$P$2:$Q$55,2,0),
""
)</f>
        <v/>
      </c>
      <c r="K3867" s="20" t="str">
        <f t="shared" si="182"/>
        <v/>
      </c>
    </row>
    <row r="3868" spans="1:11" x14ac:dyDescent="0.2">
      <c r="A3868" s="8" t="str">
        <f>IF(INDEX(中間シート!B$1:B$149,QUOTIENT(ROW(A3868)-2, 参照用!$J$12) + 3,1)&gt;0,
INDEX(中間シート!B$1:B$149,QUOTIENT(ROW(A3868)-2, 参照用!$J$12) + 3,1),
"")</f>
        <v/>
      </c>
      <c r="B3868" s="8" t="str">
        <f>IF(INDEX(中間シート!D$1:D$149,QUOTIENT(ROW(B3868)-2, 参照用!$J$12) + 3,1)&gt;0,
INDEX(中間シート!D$1:D$149,QUOTIENT(ROW(B3868)-2, 参照用!$J$12) + 3,1),
"")</f>
        <v/>
      </c>
      <c r="C3868" s="8" t="str">
        <f>INDEX(中間シート!$A$1:$AZ$149,MATCH(A3868&amp;B3868,中間シート!$A$1:$A$149,0),MATCH(C$1,中間シート!$A$2:$AZ$2,0))</f>
        <v/>
      </c>
      <c r="D3868" s="8" t="str">
        <f>INDEX(中間シート!$A$1:$AZ$149,MATCH($A3868&amp;$B3868,中間シート!$A$1:$A$149,0),MATCH(D$1,中間シート!$A$2:$AZ$2,0))</f>
        <v/>
      </c>
      <c r="E3868" t="str">
        <f>IF(
A3868="","",
VLOOKUP(MOD(ROW(A3868)-2, 参照用!$J$12) + 1,参照用!$N$1:$P$50,2,0)
)</f>
        <v/>
      </c>
      <c r="F3868" t="str">
        <f xml:space="preserve">
IF(A3868="","",
VLOOKUP(MOD(ROW(A3868)-2, 参照用!$J$12) + 1,参照用!$N$1:$P$50,3,0)
)</f>
        <v/>
      </c>
      <c r="G3868" t="str">
        <f xml:space="preserve">
IF(A3868="","",
IFERROR(
INDEX(中間シート!$B:$CB,
MATCH(A3868&amp;B3868,中間シート!$A$1:$A$149,0),
MATCH(F3868,中間シート!$B$2:$CB$2,0)
),
"")
)</f>
        <v/>
      </c>
      <c r="H3868" t="str">
        <f t="shared" si="180"/>
        <v/>
      </c>
      <c r="I3868" t="str">
        <f t="shared" si="181"/>
        <v/>
      </c>
      <c r="J3868" t="str">
        <f xml:space="preserve">
_xlfn.SWITCH(E3868,
"良好サイン",H3868*VLOOKUP(F3868,参照用!$P$2:$Q$55,2,0),
"注意サイン",H3868*VLOOKUP(F3868,参照用!$P$2:$Q$55,2,0),
""
)</f>
        <v/>
      </c>
      <c r="K3868" s="20" t="str">
        <f t="shared" si="182"/>
        <v/>
      </c>
    </row>
    <row r="3869" spans="1:11" x14ac:dyDescent="0.2">
      <c r="A3869" s="8" t="str">
        <f>IF(INDEX(中間シート!B$1:B$149,QUOTIENT(ROW(A3869)-2, 参照用!$J$12) + 3,1)&gt;0,
INDEX(中間シート!B$1:B$149,QUOTIENT(ROW(A3869)-2, 参照用!$J$12) + 3,1),
"")</f>
        <v/>
      </c>
      <c r="B3869" s="8" t="str">
        <f>IF(INDEX(中間シート!D$1:D$149,QUOTIENT(ROW(B3869)-2, 参照用!$J$12) + 3,1)&gt;0,
INDEX(中間シート!D$1:D$149,QUOTIENT(ROW(B3869)-2, 参照用!$J$12) + 3,1),
"")</f>
        <v/>
      </c>
      <c r="C3869" s="8" t="str">
        <f>INDEX(中間シート!$A$1:$AZ$149,MATCH(A3869&amp;B3869,中間シート!$A$1:$A$149,0),MATCH(C$1,中間シート!$A$2:$AZ$2,0))</f>
        <v/>
      </c>
      <c r="D3869" s="8" t="str">
        <f>INDEX(中間シート!$A$1:$AZ$149,MATCH($A3869&amp;$B3869,中間シート!$A$1:$A$149,0),MATCH(D$1,中間シート!$A$2:$AZ$2,0))</f>
        <v/>
      </c>
      <c r="E3869" t="str">
        <f>IF(
A3869="","",
VLOOKUP(MOD(ROW(A3869)-2, 参照用!$J$12) + 1,参照用!$N$1:$P$50,2,0)
)</f>
        <v/>
      </c>
      <c r="F3869" t="str">
        <f xml:space="preserve">
IF(A3869="","",
VLOOKUP(MOD(ROW(A3869)-2, 参照用!$J$12) + 1,参照用!$N$1:$P$50,3,0)
)</f>
        <v/>
      </c>
      <c r="G3869" t="str">
        <f xml:space="preserve">
IF(A3869="","",
IFERROR(
INDEX(中間シート!$B:$CB,
MATCH(A3869&amp;B3869,中間シート!$A$1:$A$149,0),
MATCH(F3869,中間シート!$B$2:$CB$2,0)
),
"")
)</f>
        <v/>
      </c>
      <c r="H3869" t="str">
        <f t="shared" si="180"/>
        <v/>
      </c>
      <c r="I3869" t="str">
        <f t="shared" si="181"/>
        <v/>
      </c>
      <c r="J3869" t="str">
        <f xml:space="preserve">
_xlfn.SWITCH(E3869,
"良好サイン",H3869*VLOOKUP(F3869,参照用!$P$2:$Q$55,2,0),
"注意サイン",H3869*VLOOKUP(F3869,参照用!$P$2:$Q$55,2,0),
""
)</f>
        <v/>
      </c>
      <c r="K3869" s="20" t="str">
        <f t="shared" si="182"/>
        <v/>
      </c>
    </row>
    <row r="3870" spans="1:11" x14ac:dyDescent="0.2">
      <c r="A3870" s="8" t="str">
        <f>IF(INDEX(中間シート!B$1:B$149,QUOTIENT(ROW(A3870)-2, 参照用!$J$12) + 3,1)&gt;0,
INDEX(中間シート!B$1:B$149,QUOTIENT(ROW(A3870)-2, 参照用!$J$12) + 3,1),
"")</f>
        <v/>
      </c>
      <c r="B3870" s="8" t="str">
        <f>IF(INDEX(中間シート!D$1:D$149,QUOTIENT(ROW(B3870)-2, 参照用!$J$12) + 3,1)&gt;0,
INDEX(中間シート!D$1:D$149,QUOTIENT(ROW(B3870)-2, 参照用!$J$12) + 3,1),
"")</f>
        <v/>
      </c>
      <c r="C3870" s="8" t="str">
        <f>INDEX(中間シート!$A$1:$AZ$149,MATCH(A3870&amp;B3870,中間シート!$A$1:$A$149,0),MATCH(C$1,中間シート!$A$2:$AZ$2,0))</f>
        <v/>
      </c>
      <c r="D3870" s="8" t="str">
        <f>INDEX(中間シート!$A$1:$AZ$149,MATCH($A3870&amp;$B3870,中間シート!$A$1:$A$149,0),MATCH(D$1,中間シート!$A$2:$AZ$2,0))</f>
        <v/>
      </c>
      <c r="E3870" t="str">
        <f>IF(
A3870="","",
VLOOKUP(MOD(ROW(A3870)-2, 参照用!$J$12) + 1,参照用!$N$1:$P$50,2,0)
)</f>
        <v/>
      </c>
      <c r="F3870" t="str">
        <f xml:space="preserve">
IF(A3870="","",
VLOOKUP(MOD(ROW(A3870)-2, 参照用!$J$12) + 1,参照用!$N$1:$P$50,3,0)
)</f>
        <v/>
      </c>
      <c r="G3870" t="str">
        <f xml:space="preserve">
IF(A3870="","",
IFERROR(
INDEX(中間シート!$B:$CB,
MATCH(A3870&amp;B3870,中間シート!$A$1:$A$149,0),
MATCH(F3870,中間シート!$B$2:$CB$2,0)
),
"")
)</f>
        <v/>
      </c>
      <c r="H3870" t="str">
        <f t="shared" si="180"/>
        <v/>
      </c>
      <c r="I3870" t="str">
        <f t="shared" si="181"/>
        <v/>
      </c>
      <c r="J3870" t="str">
        <f xml:space="preserve">
_xlfn.SWITCH(E3870,
"良好サイン",H3870*VLOOKUP(F3870,参照用!$P$2:$Q$55,2,0),
"注意サイン",H3870*VLOOKUP(F3870,参照用!$P$2:$Q$55,2,0),
""
)</f>
        <v/>
      </c>
      <c r="K3870" s="20" t="str">
        <f t="shared" si="182"/>
        <v/>
      </c>
    </row>
    <row r="3871" spans="1:11" x14ac:dyDescent="0.2">
      <c r="A3871" s="8" t="str">
        <f>IF(INDEX(中間シート!B$1:B$149,QUOTIENT(ROW(A3871)-2, 参照用!$J$12) + 3,1)&gt;0,
INDEX(中間シート!B$1:B$149,QUOTIENT(ROW(A3871)-2, 参照用!$J$12) + 3,1),
"")</f>
        <v/>
      </c>
      <c r="B3871" s="8" t="str">
        <f>IF(INDEX(中間シート!D$1:D$149,QUOTIENT(ROW(B3871)-2, 参照用!$J$12) + 3,1)&gt;0,
INDEX(中間シート!D$1:D$149,QUOTIENT(ROW(B3871)-2, 参照用!$J$12) + 3,1),
"")</f>
        <v/>
      </c>
      <c r="C3871" s="8" t="str">
        <f>INDEX(中間シート!$A$1:$AZ$149,MATCH(A3871&amp;B3871,中間シート!$A$1:$A$149,0),MATCH(C$1,中間シート!$A$2:$AZ$2,0))</f>
        <v/>
      </c>
      <c r="D3871" s="8" t="str">
        <f>INDEX(中間シート!$A$1:$AZ$149,MATCH($A3871&amp;$B3871,中間シート!$A$1:$A$149,0),MATCH(D$1,中間シート!$A$2:$AZ$2,0))</f>
        <v/>
      </c>
      <c r="E3871" t="str">
        <f>IF(
A3871="","",
VLOOKUP(MOD(ROW(A3871)-2, 参照用!$J$12) + 1,参照用!$N$1:$P$50,2,0)
)</f>
        <v/>
      </c>
      <c r="F3871" t="str">
        <f xml:space="preserve">
IF(A3871="","",
VLOOKUP(MOD(ROW(A3871)-2, 参照用!$J$12) + 1,参照用!$N$1:$P$50,3,0)
)</f>
        <v/>
      </c>
      <c r="G3871" t="str">
        <f xml:space="preserve">
IF(A3871="","",
IFERROR(
INDEX(中間シート!$B:$CB,
MATCH(A3871&amp;B3871,中間シート!$A$1:$A$149,0),
MATCH(F3871,中間シート!$B$2:$CB$2,0)
),
"")
)</f>
        <v/>
      </c>
      <c r="H3871" t="str">
        <f t="shared" si="180"/>
        <v/>
      </c>
      <c r="I3871" t="str">
        <f t="shared" si="181"/>
        <v/>
      </c>
      <c r="J3871" t="str">
        <f xml:space="preserve">
_xlfn.SWITCH(E3871,
"良好サイン",H3871*VLOOKUP(F3871,参照用!$P$2:$Q$55,2,0),
"注意サイン",H3871*VLOOKUP(F3871,参照用!$P$2:$Q$55,2,0),
""
)</f>
        <v/>
      </c>
      <c r="K3871" s="20" t="str">
        <f t="shared" si="182"/>
        <v/>
      </c>
    </row>
    <row r="3872" spans="1:11" x14ac:dyDescent="0.2">
      <c r="A3872" s="8" t="str">
        <f>IF(INDEX(中間シート!B$1:B$149,QUOTIENT(ROW(A3872)-2, 参照用!$J$12) + 3,1)&gt;0,
INDEX(中間シート!B$1:B$149,QUOTIENT(ROW(A3872)-2, 参照用!$J$12) + 3,1),
"")</f>
        <v/>
      </c>
      <c r="B3872" s="8" t="str">
        <f>IF(INDEX(中間シート!D$1:D$149,QUOTIENT(ROW(B3872)-2, 参照用!$J$12) + 3,1)&gt;0,
INDEX(中間シート!D$1:D$149,QUOTIENT(ROW(B3872)-2, 参照用!$J$12) + 3,1),
"")</f>
        <v/>
      </c>
      <c r="C3872" s="8" t="str">
        <f>INDEX(中間シート!$A$1:$AZ$149,MATCH(A3872&amp;B3872,中間シート!$A$1:$A$149,0),MATCH(C$1,中間シート!$A$2:$AZ$2,0))</f>
        <v/>
      </c>
      <c r="D3872" s="8" t="str">
        <f>INDEX(中間シート!$A$1:$AZ$149,MATCH($A3872&amp;$B3872,中間シート!$A$1:$A$149,0),MATCH(D$1,中間シート!$A$2:$AZ$2,0))</f>
        <v/>
      </c>
      <c r="E3872" t="str">
        <f>IF(
A3872="","",
VLOOKUP(MOD(ROW(A3872)-2, 参照用!$J$12) + 1,参照用!$N$1:$P$50,2,0)
)</f>
        <v/>
      </c>
      <c r="F3872" t="str">
        <f xml:space="preserve">
IF(A3872="","",
VLOOKUP(MOD(ROW(A3872)-2, 参照用!$J$12) + 1,参照用!$N$1:$P$50,3,0)
)</f>
        <v/>
      </c>
      <c r="G3872" t="str">
        <f xml:space="preserve">
IF(A3872="","",
IFERROR(
INDEX(中間シート!$B:$CB,
MATCH(A3872&amp;B3872,中間シート!$A$1:$A$149,0),
MATCH(F3872,中間シート!$B$2:$CB$2,0)
),
"")
)</f>
        <v/>
      </c>
      <c r="H3872" t="str">
        <f t="shared" si="180"/>
        <v/>
      </c>
      <c r="I3872" t="str">
        <f t="shared" si="181"/>
        <v/>
      </c>
      <c r="J3872" t="str">
        <f xml:space="preserve">
_xlfn.SWITCH(E3872,
"良好サイン",H3872*VLOOKUP(F3872,参照用!$P$2:$Q$55,2,0),
"注意サイン",H3872*VLOOKUP(F3872,参照用!$P$2:$Q$55,2,0),
""
)</f>
        <v/>
      </c>
      <c r="K3872" s="20" t="str">
        <f t="shared" si="182"/>
        <v/>
      </c>
    </row>
    <row r="3873" spans="1:11" x14ac:dyDescent="0.2">
      <c r="A3873" s="8" t="str">
        <f>IF(INDEX(中間シート!B$1:B$149,QUOTIENT(ROW(A3873)-2, 参照用!$J$12) + 3,1)&gt;0,
INDEX(中間シート!B$1:B$149,QUOTIENT(ROW(A3873)-2, 参照用!$J$12) + 3,1),
"")</f>
        <v/>
      </c>
      <c r="B3873" s="8" t="str">
        <f>IF(INDEX(中間シート!D$1:D$149,QUOTIENT(ROW(B3873)-2, 参照用!$J$12) + 3,1)&gt;0,
INDEX(中間シート!D$1:D$149,QUOTIENT(ROW(B3873)-2, 参照用!$J$12) + 3,1),
"")</f>
        <v/>
      </c>
      <c r="C3873" s="8" t="str">
        <f>INDEX(中間シート!$A$1:$AZ$149,MATCH(A3873&amp;B3873,中間シート!$A$1:$A$149,0),MATCH(C$1,中間シート!$A$2:$AZ$2,0))</f>
        <v/>
      </c>
      <c r="D3873" s="8" t="str">
        <f>INDEX(中間シート!$A$1:$AZ$149,MATCH($A3873&amp;$B3873,中間シート!$A$1:$A$149,0),MATCH(D$1,中間シート!$A$2:$AZ$2,0))</f>
        <v/>
      </c>
      <c r="E3873" t="str">
        <f>IF(
A3873="","",
VLOOKUP(MOD(ROW(A3873)-2, 参照用!$J$12) + 1,参照用!$N$1:$P$50,2,0)
)</f>
        <v/>
      </c>
      <c r="F3873" t="str">
        <f xml:space="preserve">
IF(A3873="","",
VLOOKUP(MOD(ROW(A3873)-2, 参照用!$J$12) + 1,参照用!$N$1:$P$50,3,0)
)</f>
        <v/>
      </c>
      <c r="G3873" t="str">
        <f xml:space="preserve">
IF(A3873="","",
IFERROR(
INDEX(中間シート!$B:$CB,
MATCH(A3873&amp;B3873,中間シート!$A$1:$A$149,0),
MATCH(F3873,中間シート!$B$2:$CB$2,0)
),
"")
)</f>
        <v/>
      </c>
      <c r="H3873" t="str">
        <f t="shared" si="180"/>
        <v/>
      </c>
      <c r="I3873" t="str">
        <f t="shared" si="181"/>
        <v/>
      </c>
      <c r="J3873" t="str">
        <f xml:space="preserve">
_xlfn.SWITCH(E3873,
"良好サイン",H3873*VLOOKUP(F3873,参照用!$P$2:$Q$55,2,0),
"注意サイン",H3873*VLOOKUP(F3873,参照用!$P$2:$Q$55,2,0),
""
)</f>
        <v/>
      </c>
      <c r="K3873" s="20" t="str">
        <f t="shared" si="182"/>
        <v/>
      </c>
    </row>
    <row r="3874" spans="1:11" x14ac:dyDescent="0.2">
      <c r="A3874" s="8" t="str">
        <f>IF(INDEX(中間シート!B$1:B$149,QUOTIENT(ROW(A3874)-2, 参照用!$J$12) + 3,1)&gt;0,
INDEX(中間シート!B$1:B$149,QUOTIENT(ROW(A3874)-2, 参照用!$J$12) + 3,1),
"")</f>
        <v/>
      </c>
      <c r="B3874" s="8" t="str">
        <f>IF(INDEX(中間シート!D$1:D$149,QUOTIENT(ROW(B3874)-2, 参照用!$J$12) + 3,1)&gt;0,
INDEX(中間シート!D$1:D$149,QUOTIENT(ROW(B3874)-2, 参照用!$J$12) + 3,1),
"")</f>
        <v/>
      </c>
      <c r="C3874" s="8" t="str">
        <f>INDEX(中間シート!$A$1:$AZ$149,MATCH(A3874&amp;B3874,中間シート!$A$1:$A$149,0),MATCH(C$1,中間シート!$A$2:$AZ$2,0))</f>
        <v/>
      </c>
      <c r="D3874" s="8" t="str">
        <f>INDEX(中間シート!$A$1:$AZ$149,MATCH($A3874&amp;$B3874,中間シート!$A$1:$A$149,0),MATCH(D$1,中間シート!$A$2:$AZ$2,0))</f>
        <v/>
      </c>
      <c r="E3874" t="str">
        <f>IF(
A3874="","",
VLOOKUP(MOD(ROW(A3874)-2, 参照用!$J$12) + 1,参照用!$N$1:$P$50,2,0)
)</f>
        <v/>
      </c>
      <c r="F3874" t="str">
        <f xml:space="preserve">
IF(A3874="","",
VLOOKUP(MOD(ROW(A3874)-2, 参照用!$J$12) + 1,参照用!$N$1:$P$50,3,0)
)</f>
        <v/>
      </c>
      <c r="G3874" t="str">
        <f xml:space="preserve">
IF(A3874="","",
IFERROR(
INDEX(中間シート!$B:$CB,
MATCH(A3874&amp;B3874,中間シート!$A$1:$A$149,0),
MATCH(F3874,中間シート!$B$2:$CB$2,0)
),
"")
)</f>
        <v/>
      </c>
      <c r="H3874" t="str">
        <f t="shared" si="180"/>
        <v/>
      </c>
      <c r="I3874" t="str">
        <f t="shared" si="181"/>
        <v/>
      </c>
      <c r="J3874" t="str">
        <f xml:space="preserve">
_xlfn.SWITCH(E3874,
"良好サイン",H3874*VLOOKUP(F3874,参照用!$P$2:$Q$55,2,0),
"注意サイン",H3874*VLOOKUP(F3874,参照用!$P$2:$Q$55,2,0),
""
)</f>
        <v/>
      </c>
      <c r="K3874" s="20" t="str">
        <f t="shared" si="182"/>
        <v/>
      </c>
    </row>
    <row r="3875" spans="1:11" x14ac:dyDescent="0.2">
      <c r="A3875" s="8" t="str">
        <f>IF(INDEX(中間シート!B$1:B$149,QUOTIENT(ROW(A3875)-2, 参照用!$J$12) + 3,1)&gt;0,
INDEX(中間シート!B$1:B$149,QUOTIENT(ROW(A3875)-2, 参照用!$J$12) + 3,1),
"")</f>
        <v/>
      </c>
      <c r="B3875" s="8" t="str">
        <f>IF(INDEX(中間シート!D$1:D$149,QUOTIENT(ROW(B3875)-2, 参照用!$J$12) + 3,1)&gt;0,
INDEX(中間シート!D$1:D$149,QUOTIENT(ROW(B3875)-2, 参照用!$J$12) + 3,1),
"")</f>
        <v/>
      </c>
      <c r="C3875" s="8" t="str">
        <f>INDEX(中間シート!$A$1:$AZ$149,MATCH(A3875&amp;B3875,中間シート!$A$1:$A$149,0),MATCH(C$1,中間シート!$A$2:$AZ$2,0))</f>
        <v/>
      </c>
      <c r="D3875" s="8" t="str">
        <f>INDEX(中間シート!$A$1:$AZ$149,MATCH($A3875&amp;$B3875,中間シート!$A$1:$A$149,0),MATCH(D$1,中間シート!$A$2:$AZ$2,0))</f>
        <v/>
      </c>
      <c r="E3875" t="str">
        <f>IF(
A3875="","",
VLOOKUP(MOD(ROW(A3875)-2, 参照用!$J$12) + 1,参照用!$N$1:$P$50,2,0)
)</f>
        <v/>
      </c>
      <c r="F3875" t="str">
        <f xml:space="preserve">
IF(A3875="","",
VLOOKUP(MOD(ROW(A3875)-2, 参照用!$J$12) + 1,参照用!$N$1:$P$50,3,0)
)</f>
        <v/>
      </c>
      <c r="G3875" t="str">
        <f xml:space="preserve">
IF(A3875="","",
IFERROR(
INDEX(中間シート!$B:$CB,
MATCH(A3875&amp;B3875,中間シート!$A$1:$A$149,0),
MATCH(F3875,中間シート!$B$2:$CB$2,0)
),
"")
)</f>
        <v/>
      </c>
      <c r="H3875" t="str">
        <f t="shared" si="180"/>
        <v/>
      </c>
      <c r="I3875" t="str">
        <f t="shared" si="181"/>
        <v/>
      </c>
      <c r="J3875" t="str">
        <f xml:space="preserve">
_xlfn.SWITCH(E3875,
"良好サイン",H3875*VLOOKUP(F3875,参照用!$P$2:$Q$55,2,0),
"注意サイン",H3875*VLOOKUP(F3875,参照用!$P$2:$Q$55,2,0),
""
)</f>
        <v/>
      </c>
      <c r="K3875" s="20" t="str">
        <f t="shared" si="182"/>
        <v/>
      </c>
    </row>
    <row r="3876" spans="1:11" x14ac:dyDescent="0.2">
      <c r="A3876" s="8" t="str">
        <f>IF(INDEX(中間シート!B$1:B$149,QUOTIENT(ROW(A3876)-2, 参照用!$J$12) + 3,1)&gt;0,
INDEX(中間シート!B$1:B$149,QUOTIENT(ROW(A3876)-2, 参照用!$J$12) + 3,1),
"")</f>
        <v/>
      </c>
      <c r="B3876" s="8" t="str">
        <f>IF(INDEX(中間シート!D$1:D$149,QUOTIENT(ROW(B3876)-2, 参照用!$J$12) + 3,1)&gt;0,
INDEX(中間シート!D$1:D$149,QUOTIENT(ROW(B3876)-2, 参照用!$J$12) + 3,1),
"")</f>
        <v/>
      </c>
      <c r="C3876" s="8" t="str">
        <f>INDEX(中間シート!$A$1:$AZ$149,MATCH(A3876&amp;B3876,中間シート!$A$1:$A$149,0),MATCH(C$1,中間シート!$A$2:$AZ$2,0))</f>
        <v/>
      </c>
      <c r="D3876" s="8" t="str">
        <f>INDEX(中間シート!$A$1:$AZ$149,MATCH($A3876&amp;$B3876,中間シート!$A$1:$A$149,0),MATCH(D$1,中間シート!$A$2:$AZ$2,0))</f>
        <v/>
      </c>
      <c r="E3876" t="str">
        <f>IF(
A3876="","",
VLOOKUP(MOD(ROW(A3876)-2, 参照用!$J$12) + 1,参照用!$N$1:$P$50,2,0)
)</f>
        <v/>
      </c>
      <c r="F3876" t="str">
        <f xml:space="preserve">
IF(A3876="","",
VLOOKUP(MOD(ROW(A3876)-2, 参照用!$J$12) + 1,参照用!$N$1:$P$50,3,0)
)</f>
        <v/>
      </c>
      <c r="G3876" t="str">
        <f xml:space="preserve">
IF(A3876="","",
IFERROR(
INDEX(中間シート!$B:$CB,
MATCH(A3876&amp;B3876,中間シート!$A$1:$A$149,0),
MATCH(F3876,中間シート!$B$2:$CB$2,0)
),
"")
)</f>
        <v/>
      </c>
      <c r="H3876" t="str">
        <f t="shared" si="180"/>
        <v/>
      </c>
      <c r="I3876" t="str">
        <f t="shared" si="181"/>
        <v/>
      </c>
      <c r="J3876" t="str">
        <f xml:space="preserve">
_xlfn.SWITCH(E3876,
"良好サイン",H3876*VLOOKUP(F3876,参照用!$P$2:$Q$55,2,0),
"注意サイン",H3876*VLOOKUP(F3876,参照用!$P$2:$Q$55,2,0),
""
)</f>
        <v/>
      </c>
      <c r="K3876" s="20" t="str">
        <f t="shared" si="182"/>
        <v/>
      </c>
    </row>
    <row r="3877" spans="1:11" x14ac:dyDescent="0.2">
      <c r="A3877" s="8" t="str">
        <f>IF(INDEX(中間シート!B$1:B$149,QUOTIENT(ROW(A3877)-2, 参照用!$J$12) + 3,1)&gt;0,
INDEX(中間シート!B$1:B$149,QUOTIENT(ROW(A3877)-2, 参照用!$J$12) + 3,1),
"")</f>
        <v/>
      </c>
      <c r="B3877" s="8" t="str">
        <f>IF(INDEX(中間シート!D$1:D$149,QUOTIENT(ROW(B3877)-2, 参照用!$J$12) + 3,1)&gt;0,
INDEX(中間シート!D$1:D$149,QUOTIENT(ROW(B3877)-2, 参照用!$J$12) + 3,1),
"")</f>
        <v/>
      </c>
      <c r="C3877" s="8" t="str">
        <f>INDEX(中間シート!$A$1:$AZ$149,MATCH(A3877&amp;B3877,中間シート!$A$1:$A$149,0),MATCH(C$1,中間シート!$A$2:$AZ$2,0))</f>
        <v/>
      </c>
      <c r="D3877" s="8" t="str">
        <f>INDEX(中間シート!$A$1:$AZ$149,MATCH($A3877&amp;$B3877,中間シート!$A$1:$A$149,0),MATCH(D$1,中間シート!$A$2:$AZ$2,0))</f>
        <v/>
      </c>
      <c r="E3877" t="str">
        <f>IF(
A3877="","",
VLOOKUP(MOD(ROW(A3877)-2, 参照用!$J$12) + 1,参照用!$N$1:$P$50,2,0)
)</f>
        <v/>
      </c>
      <c r="F3877" t="str">
        <f xml:space="preserve">
IF(A3877="","",
VLOOKUP(MOD(ROW(A3877)-2, 参照用!$J$12) + 1,参照用!$N$1:$P$50,3,0)
)</f>
        <v/>
      </c>
      <c r="G3877" t="str">
        <f xml:space="preserve">
IF(A3877="","",
IFERROR(
INDEX(中間シート!$B:$CB,
MATCH(A3877&amp;B3877,中間シート!$A$1:$A$149,0),
MATCH(F3877,中間シート!$B$2:$CB$2,0)
),
"")
)</f>
        <v/>
      </c>
      <c r="H3877" t="str">
        <f t="shared" si="180"/>
        <v/>
      </c>
      <c r="I3877" t="str">
        <f t="shared" si="181"/>
        <v/>
      </c>
      <c r="J3877" t="str">
        <f xml:space="preserve">
_xlfn.SWITCH(E3877,
"良好サイン",H3877*VLOOKUP(F3877,参照用!$P$2:$Q$55,2,0),
"注意サイン",H3877*VLOOKUP(F3877,参照用!$P$2:$Q$55,2,0),
""
)</f>
        <v/>
      </c>
      <c r="K3877" s="20" t="str">
        <f t="shared" si="182"/>
        <v/>
      </c>
    </row>
    <row r="3878" spans="1:11" x14ac:dyDescent="0.2">
      <c r="A3878" s="8" t="str">
        <f>IF(INDEX(中間シート!B$1:B$149,QUOTIENT(ROW(A3878)-2, 参照用!$J$12) + 3,1)&gt;0,
INDEX(中間シート!B$1:B$149,QUOTIENT(ROW(A3878)-2, 参照用!$J$12) + 3,1),
"")</f>
        <v/>
      </c>
      <c r="B3878" s="8" t="str">
        <f>IF(INDEX(中間シート!D$1:D$149,QUOTIENT(ROW(B3878)-2, 参照用!$J$12) + 3,1)&gt;0,
INDEX(中間シート!D$1:D$149,QUOTIENT(ROW(B3878)-2, 参照用!$J$12) + 3,1),
"")</f>
        <v/>
      </c>
      <c r="C3878" s="8" t="str">
        <f>INDEX(中間シート!$A$1:$AZ$149,MATCH(A3878&amp;B3878,中間シート!$A$1:$A$149,0),MATCH(C$1,中間シート!$A$2:$AZ$2,0))</f>
        <v/>
      </c>
      <c r="D3878" s="8" t="str">
        <f>INDEX(中間シート!$A$1:$AZ$149,MATCH($A3878&amp;$B3878,中間シート!$A$1:$A$149,0),MATCH(D$1,中間シート!$A$2:$AZ$2,0))</f>
        <v/>
      </c>
      <c r="E3878" t="str">
        <f>IF(
A3878="","",
VLOOKUP(MOD(ROW(A3878)-2, 参照用!$J$12) + 1,参照用!$N$1:$P$50,2,0)
)</f>
        <v/>
      </c>
      <c r="F3878" t="str">
        <f xml:space="preserve">
IF(A3878="","",
VLOOKUP(MOD(ROW(A3878)-2, 参照用!$J$12) + 1,参照用!$N$1:$P$50,3,0)
)</f>
        <v/>
      </c>
      <c r="G3878" t="str">
        <f xml:space="preserve">
IF(A3878="","",
IFERROR(
INDEX(中間シート!$B:$CB,
MATCH(A3878&amp;B3878,中間シート!$A$1:$A$149,0),
MATCH(F3878,中間シート!$B$2:$CB$2,0)
),
"")
)</f>
        <v/>
      </c>
      <c r="H3878" t="str">
        <f t="shared" si="180"/>
        <v/>
      </c>
      <c r="I3878" t="str">
        <f t="shared" si="181"/>
        <v/>
      </c>
      <c r="J3878" t="str">
        <f xml:space="preserve">
_xlfn.SWITCH(E3878,
"良好サイン",H3878*VLOOKUP(F3878,参照用!$P$2:$Q$55,2,0),
"注意サイン",H3878*VLOOKUP(F3878,参照用!$P$2:$Q$55,2,0),
""
)</f>
        <v/>
      </c>
      <c r="K3878" s="20" t="str">
        <f t="shared" si="182"/>
        <v/>
      </c>
    </row>
    <row r="3879" spans="1:11" x14ac:dyDescent="0.2">
      <c r="A3879" s="8" t="str">
        <f>IF(INDEX(中間シート!B$1:B$149,QUOTIENT(ROW(A3879)-2, 参照用!$J$12) + 3,1)&gt;0,
INDEX(中間シート!B$1:B$149,QUOTIENT(ROW(A3879)-2, 参照用!$J$12) + 3,1),
"")</f>
        <v/>
      </c>
      <c r="B3879" s="8" t="str">
        <f>IF(INDEX(中間シート!D$1:D$149,QUOTIENT(ROW(B3879)-2, 参照用!$J$12) + 3,1)&gt;0,
INDEX(中間シート!D$1:D$149,QUOTIENT(ROW(B3879)-2, 参照用!$J$12) + 3,1),
"")</f>
        <v/>
      </c>
      <c r="C3879" s="8" t="str">
        <f>INDEX(中間シート!$A$1:$AZ$149,MATCH(A3879&amp;B3879,中間シート!$A$1:$A$149,0),MATCH(C$1,中間シート!$A$2:$AZ$2,0))</f>
        <v/>
      </c>
      <c r="D3879" s="8" t="str">
        <f>INDEX(中間シート!$A$1:$AZ$149,MATCH($A3879&amp;$B3879,中間シート!$A$1:$A$149,0),MATCH(D$1,中間シート!$A$2:$AZ$2,0))</f>
        <v/>
      </c>
      <c r="E3879" t="str">
        <f>IF(
A3879="","",
VLOOKUP(MOD(ROW(A3879)-2, 参照用!$J$12) + 1,参照用!$N$1:$P$50,2,0)
)</f>
        <v/>
      </c>
      <c r="F3879" t="str">
        <f xml:space="preserve">
IF(A3879="","",
VLOOKUP(MOD(ROW(A3879)-2, 参照用!$J$12) + 1,参照用!$N$1:$P$50,3,0)
)</f>
        <v/>
      </c>
      <c r="G3879" t="str">
        <f xml:space="preserve">
IF(A3879="","",
IFERROR(
INDEX(中間シート!$B:$CB,
MATCH(A3879&amp;B3879,中間シート!$A$1:$A$149,0),
MATCH(F3879,中間シート!$B$2:$CB$2,0)
),
"")
)</f>
        <v/>
      </c>
      <c r="H3879" t="str">
        <f t="shared" si="180"/>
        <v/>
      </c>
      <c r="I3879" t="str">
        <f t="shared" si="181"/>
        <v/>
      </c>
      <c r="J3879" t="str">
        <f xml:space="preserve">
_xlfn.SWITCH(E3879,
"良好サイン",H3879*VLOOKUP(F3879,参照用!$P$2:$Q$55,2,0),
"注意サイン",H3879*VLOOKUP(F3879,参照用!$P$2:$Q$55,2,0),
""
)</f>
        <v/>
      </c>
      <c r="K3879" s="20" t="str">
        <f t="shared" si="182"/>
        <v/>
      </c>
    </row>
    <row r="3880" spans="1:11" x14ac:dyDescent="0.2">
      <c r="A3880" s="8" t="str">
        <f>IF(INDEX(中間シート!B$1:B$149,QUOTIENT(ROW(A3880)-2, 参照用!$J$12) + 3,1)&gt;0,
INDEX(中間シート!B$1:B$149,QUOTIENT(ROW(A3880)-2, 参照用!$J$12) + 3,1),
"")</f>
        <v/>
      </c>
      <c r="B3880" s="8" t="str">
        <f>IF(INDEX(中間シート!D$1:D$149,QUOTIENT(ROW(B3880)-2, 参照用!$J$12) + 3,1)&gt;0,
INDEX(中間シート!D$1:D$149,QUOTIENT(ROW(B3880)-2, 参照用!$J$12) + 3,1),
"")</f>
        <v/>
      </c>
      <c r="C3880" s="8" t="str">
        <f>INDEX(中間シート!$A$1:$AZ$149,MATCH(A3880&amp;B3880,中間シート!$A$1:$A$149,0),MATCH(C$1,中間シート!$A$2:$AZ$2,0))</f>
        <v/>
      </c>
      <c r="D3880" s="8" t="str">
        <f>INDEX(中間シート!$A$1:$AZ$149,MATCH($A3880&amp;$B3880,中間シート!$A$1:$A$149,0),MATCH(D$1,中間シート!$A$2:$AZ$2,0))</f>
        <v/>
      </c>
      <c r="E3880" t="str">
        <f>IF(
A3880="","",
VLOOKUP(MOD(ROW(A3880)-2, 参照用!$J$12) + 1,参照用!$N$1:$P$50,2,0)
)</f>
        <v/>
      </c>
      <c r="F3880" t="str">
        <f xml:space="preserve">
IF(A3880="","",
VLOOKUP(MOD(ROW(A3880)-2, 参照用!$J$12) + 1,参照用!$N$1:$P$50,3,0)
)</f>
        <v/>
      </c>
      <c r="G3880" t="str">
        <f xml:space="preserve">
IF(A3880="","",
IFERROR(
INDEX(中間シート!$B:$CB,
MATCH(A3880&amp;B3880,中間シート!$A$1:$A$149,0),
MATCH(F3880,中間シート!$B$2:$CB$2,0)
),
"")
)</f>
        <v/>
      </c>
      <c r="H3880" t="str">
        <f t="shared" si="180"/>
        <v/>
      </c>
      <c r="I3880" t="str">
        <f t="shared" si="181"/>
        <v/>
      </c>
      <c r="J3880" t="str">
        <f xml:space="preserve">
_xlfn.SWITCH(E3880,
"良好サイン",H3880*VLOOKUP(F3880,参照用!$P$2:$Q$55,2,0),
"注意サイン",H3880*VLOOKUP(F3880,参照用!$P$2:$Q$55,2,0),
""
)</f>
        <v/>
      </c>
      <c r="K3880" s="20" t="str">
        <f t="shared" si="182"/>
        <v/>
      </c>
    </row>
    <row r="3881" spans="1:11" x14ac:dyDescent="0.2">
      <c r="A3881" s="8" t="str">
        <f>IF(INDEX(中間シート!B$1:B$149,QUOTIENT(ROW(A3881)-2, 参照用!$J$12) + 3,1)&gt;0,
INDEX(中間シート!B$1:B$149,QUOTIENT(ROW(A3881)-2, 参照用!$J$12) + 3,1),
"")</f>
        <v/>
      </c>
      <c r="B3881" s="8" t="str">
        <f>IF(INDEX(中間シート!D$1:D$149,QUOTIENT(ROW(B3881)-2, 参照用!$J$12) + 3,1)&gt;0,
INDEX(中間シート!D$1:D$149,QUOTIENT(ROW(B3881)-2, 参照用!$J$12) + 3,1),
"")</f>
        <v/>
      </c>
      <c r="C3881" s="8" t="str">
        <f>INDEX(中間シート!$A$1:$AZ$149,MATCH(A3881&amp;B3881,中間シート!$A$1:$A$149,0),MATCH(C$1,中間シート!$A$2:$AZ$2,0))</f>
        <v/>
      </c>
      <c r="D3881" s="8" t="str">
        <f>INDEX(中間シート!$A$1:$AZ$149,MATCH($A3881&amp;$B3881,中間シート!$A$1:$A$149,0),MATCH(D$1,中間シート!$A$2:$AZ$2,0))</f>
        <v/>
      </c>
      <c r="E3881" t="str">
        <f>IF(
A3881="","",
VLOOKUP(MOD(ROW(A3881)-2, 参照用!$J$12) + 1,参照用!$N$1:$P$50,2,0)
)</f>
        <v/>
      </c>
      <c r="F3881" t="str">
        <f xml:space="preserve">
IF(A3881="","",
VLOOKUP(MOD(ROW(A3881)-2, 参照用!$J$12) + 1,参照用!$N$1:$P$50,3,0)
)</f>
        <v/>
      </c>
      <c r="G3881" t="str">
        <f xml:space="preserve">
IF(A3881="","",
IFERROR(
INDEX(中間シート!$B:$CB,
MATCH(A3881&amp;B3881,中間シート!$A$1:$A$149,0),
MATCH(F3881,中間シート!$B$2:$CB$2,0)
),
"")
)</f>
        <v/>
      </c>
      <c r="H3881" t="str">
        <f t="shared" si="180"/>
        <v/>
      </c>
      <c r="I3881" t="str">
        <f t="shared" si="181"/>
        <v/>
      </c>
      <c r="J3881" t="str">
        <f xml:space="preserve">
_xlfn.SWITCH(E3881,
"良好サイン",H3881*VLOOKUP(F3881,参照用!$P$2:$Q$55,2,0),
"注意サイン",H3881*VLOOKUP(F3881,参照用!$P$2:$Q$55,2,0),
""
)</f>
        <v/>
      </c>
      <c r="K3881" s="20" t="str">
        <f t="shared" si="182"/>
        <v/>
      </c>
    </row>
    <row r="3882" spans="1:11" x14ac:dyDescent="0.2">
      <c r="A3882" s="8" t="str">
        <f>IF(INDEX(中間シート!B$1:B$149,QUOTIENT(ROW(A3882)-2, 参照用!$J$12) + 3,1)&gt;0,
INDEX(中間シート!B$1:B$149,QUOTIENT(ROW(A3882)-2, 参照用!$J$12) + 3,1),
"")</f>
        <v/>
      </c>
      <c r="B3882" s="8" t="str">
        <f>IF(INDEX(中間シート!D$1:D$149,QUOTIENT(ROW(B3882)-2, 参照用!$J$12) + 3,1)&gt;0,
INDEX(中間シート!D$1:D$149,QUOTIENT(ROW(B3882)-2, 参照用!$J$12) + 3,1),
"")</f>
        <v/>
      </c>
      <c r="C3882" s="8" t="str">
        <f>INDEX(中間シート!$A$1:$AZ$149,MATCH(A3882&amp;B3882,中間シート!$A$1:$A$149,0),MATCH(C$1,中間シート!$A$2:$AZ$2,0))</f>
        <v/>
      </c>
      <c r="D3882" s="8" t="str">
        <f>INDEX(中間シート!$A$1:$AZ$149,MATCH($A3882&amp;$B3882,中間シート!$A$1:$A$149,0),MATCH(D$1,中間シート!$A$2:$AZ$2,0))</f>
        <v/>
      </c>
      <c r="E3882" t="str">
        <f>IF(
A3882="","",
VLOOKUP(MOD(ROW(A3882)-2, 参照用!$J$12) + 1,参照用!$N$1:$P$50,2,0)
)</f>
        <v/>
      </c>
      <c r="F3882" t="str">
        <f xml:space="preserve">
IF(A3882="","",
VLOOKUP(MOD(ROW(A3882)-2, 参照用!$J$12) + 1,参照用!$N$1:$P$50,3,0)
)</f>
        <v/>
      </c>
      <c r="G3882" t="str">
        <f xml:space="preserve">
IF(A3882="","",
IFERROR(
INDEX(中間シート!$B:$CB,
MATCH(A3882&amp;B3882,中間シート!$A$1:$A$149,0),
MATCH(F3882,中間シート!$B$2:$CB$2,0)
),
"")
)</f>
        <v/>
      </c>
      <c r="H3882" t="str">
        <f t="shared" si="180"/>
        <v/>
      </c>
      <c r="I3882" t="str">
        <f t="shared" si="181"/>
        <v/>
      </c>
      <c r="J3882" t="str">
        <f xml:space="preserve">
_xlfn.SWITCH(E3882,
"良好サイン",H3882*VLOOKUP(F3882,参照用!$P$2:$Q$55,2,0),
"注意サイン",H3882*VLOOKUP(F3882,参照用!$P$2:$Q$55,2,0),
""
)</f>
        <v/>
      </c>
      <c r="K3882" s="20" t="str">
        <f t="shared" si="182"/>
        <v/>
      </c>
    </row>
    <row r="3883" spans="1:11" x14ac:dyDescent="0.2">
      <c r="A3883" s="8" t="str">
        <f>IF(INDEX(中間シート!B$1:B$149,QUOTIENT(ROW(A3883)-2, 参照用!$J$12) + 3,1)&gt;0,
INDEX(中間シート!B$1:B$149,QUOTIENT(ROW(A3883)-2, 参照用!$J$12) + 3,1),
"")</f>
        <v/>
      </c>
      <c r="B3883" s="8" t="str">
        <f>IF(INDEX(中間シート!D$1:D$149,QUOTIENT(ROW(B3883)-2, 参照用!$J$12) + 3,1)&gt;0,
INDEX(中間シート!D$1:D$149,QUOTIENT(ROW(B3883)-2, 参照用!$J$12) + 3,1),
"")</f>
        <v/>
      </c>
      <c r="C3883" s="8" t="str">
        <f>INDEX(中間シート!$A$1:$AZ$149,MATCH(A3883&amp;B3883,中間シート!$A$1:$A$149,0),MATCH(C$1,中間シート!$A$2:$AZ$2,0))</f>
        <v/>
      </c>
      <c r="D3883" s="8" t="str">
        <f>INDEX(中間シート!$A$1:$AZ$149,MATCH($A3883&amp;$B3883,中間シート!$A$1:$A$149,0),MATCH(D$1,中間シート!$A$2:$AZ$2,0))</f>
        <v/>
      </c>
      <c r="E3883" t="str">
        <f>IF(
A3883="","",
VLOOKUP(MOD(ROW(A3883)-2, 参照用!$J$12) + 1,参照用!$N$1:$P$50,2,0)
)</f>
        <v/>
      </c>
      <c r="F3883" t="str">
        <f xml:space="preserve">
IF(A3883="","",
VLOOKUP(MOD(ROW(A3883)-2, 参照用!$J$12) + 1,参照用!$N$1:$P$50,3,0)
)</f>
        <v/>
      </c>
      <c r="G3883" t="str">
        <f xml:space="preserve">
IF(A3883="","",
IFERROR(
INDEX(中間シート!$B:$CB,
MATCH(A3883&amp;B3883,中間シート!$A$1:$A$149,0),
MATCH(F3883,中間シート!$B$2:$CB$2,0)
),
"")
)</f>
        <v/>
      </c>
      <c r="H3883" t="str">
        <f t="shared" si="180"/>
        <v/>
      </c>
      <c r="I3883" t="str">
        <f t="shared" si="181"/>
        <v/>
      </c>
      <c r="J3883" t="str">
        <f xml:space="preserve">
_xlfn.SWITCH(E3883,
"良好サイン",H3883*VLOOKUP(F3883,参照用!$P$2:$Q$55,2,0),
"注意サイン",H3883*VLOOKUP(F3883,参照用!$P$2:$Q$55,2,0),
""
)</f>
        <v/>
      </c>
      <c r="K3883" s="20" t="str">
        <f t="shared" si="182"/>
        <v/>
      </c>
    </row>
    <row r="3884" spans="1:11" x14ac:dyDescent="0.2">
      <c r="A3884" s="8" t="str">
        <f>IF(INDEX(中間シート!B$1:B$149,QUOTIENT(ROW(A3884)-2, 参照用!$J$12) + 3,1)&gt;0,
INDEX(中間シート!B$1:B$149,QUOTIENT(ROW(A3884)-2, 参照用!$J$12) + 3,1),
"")</f>
        <v/>
      </c>
      <c r="B3884" s="8" t="str">
        <f>IF(INDEX(中間シート!D$1:D$149,QUOTIENT(ROW(B3884)-2, 参照用!$J$12) + 3,1)&gt;0,
INDEX(中間シート!D$1:D$149,QUOTIENT(ROW(B3884)-2, 参照用!$J$12) + 3,1),
"")</f>
        <v/>
      </c>
      <c r="C3884" s="8" t="str">
        <f>INDEX(中間シート!$A$1:$AZ$149,MATCH(A3884&amp;B3884,中間シート!$A$1:$A$149,0),MATCH(C$1,中間シート!$A$2:$AZ$2,0))</f>
        <v/>
      </c>
      <c r="D3884" s="8" t="str">
        <f>INDEX(中間シート!$A$1:$AZ$149,MATCH($A3884&amp;$B3884,中間シート!$A$1:$A$149,0),MATCH(D$1,中間シート!$A$2:$AZ$2,0))</f>
        <v/>
      </c>
      <c r="E3884" t="str">
        <f>IF(
A3884="","",
VLOOKUP(MOD(ROW(A3884)-2, 参照用!$J$12) + 1,参照用!$N$1:$P$50,2,0)
)</f>
        <v/>
      </c>
      <c r="F3884" t="str">
        <f xml:space="preserve">
IF(A3884="","",
VLOOKUP(MOD(ROW(A3884)-2, 参照用!$J$12) + 1,参照用!$N$1:$P$50,3,0)
)</f>
        <v/>
      </c>
      <c r="G3884" t="str">
        <f xml:space="preserve">
IF(A3884="","",
IFERROR(
INDEX(中間シート!$B:$CB,
MATCH(A3884&amp;B3884,中間シート!$A$1:$A$149,0),
MATCH(F3884,中間シート!$B$2:$CB$2,0)
),
"")
)</f>
        <v/>
      </c>
      <c r="H3884" t="str">
        <f t="shared" si="180"/>
        <v/>
      </c>
      <c r="I3884" t="str">
        <f t="shared" si="181"/>
        <v/>
      </c>
      <c r="J3884" t="str">
        <f xml:space="preserve">
_xlfn.SWITCH(E3884,
"良好サイン",H3884*VLOOKUP(F3884,参照用!$P$2:$Q$55,2,0),
"注意サイン",H3884*VLOOKUP(F3884,参照用!$P$2:$Q$55,2,0),
""
)</f>
        <v/>
      </c>
      <c r="K3884" s="20" t="str">
        <f t="shared" si="182"/>
        <v/>
      </c>
    </row>
    <row r="3885" spans="1:11" x14ac:dyDescent="0.2">
      <c r="A3885" s="8" t="str">
        <f>IF(INDEX(中間シート!B$1:B$149,QUOTIENT(ROW(A3885)-2, 参照用!$J$12) + 3,1)&gt;0,
INDEX(中間シート!B$1:B$149,QUOTIENT(ROW(A3885)-2, 参照用!$J$12) + 3,1),
"")</f>
        <v/>
      </c>
      <c r="B3885" s="8" t="str">
        <f>IF(INDEX(中間シート!D$1:D$149,QUOTIENT(ROW(B3885)-2, 参照用!$J$12) + 3,1)&gt;0,
INDEX(中間シート!D$1:D$149,QUOTIENT(ROW(B3885)-2, 参照用!$J$12) + 3,1),
"")</f>
        <v/>
      </c>
      <c r="C3885" s="8" t="str">
        <f>INDEX(中間シート!$A$1:$AZ$149,MATCH(A3885&amp;B3885,中間シート!$A$1:$A$149,0),MATCH(C$1,中間シート!$A$2:$AZ$2,0))</f>
        <v/>
      </c>
      <c r="D3885" s="8" t="str">
        <f>INDEX(中間シート!$A$1:$AZ$149,MATCH($A3885&amp;$B3885,中間シート!$A$1:$A$149,0),MATCH(D$1,中間シート!$A$2:$AZ$2,0))</f>
        <v/>
      </c>
      <c r="E3885" t="str">
        <f>IF(
A3885="","",
VLOOKUP(MOD(ROW(A3885)-2, 参照用!$J$12) + 1,参照用!$N$1:$P$50,2,0)
)</f>
        <v/>
      </c>
      <c r="F3885" t="str">
        <f xml:space="preserve">
IF(A3885="","",
VLOOKUP(MOD(ROW(A3885)-2, 参照用!$J$12) + 1,参照用!$N$1:$P$50,3,0)
)</f>
        <v/>
      </c>
      <c r="G3885" t="str">
        <f xml:space="preserve">
IF(A3885="","",
IFERROR(
INDEX(中間シート!$B:$CB,
MATCH(A3885&amp;B3885,中間シート!$A$1:$A$149,0),
MATCH(F3885,中間シート!$B$2:$CB$2,0)
),
"")
)</f>
        <v/>
      </c>
      <c r="H3885" t="str">
        <f t="shared" si="180"/>
        <v/>
      </c>
      <c r="I3885" t="str">
        <f t="shared" si="181"/>
        <v/>
      </c>
      <c r="J3885" t="str">
        <f xml:space="preserve">
_xlfn.SWITCH(E3885,
"良好サイン",H3885*VLOOKUP(F3885,参照用!$P$2:$Q$55,2,0),
"注意サイン",H3885*VLOOKUP(F3885,参照用!$P$2:$Q$55,2,0),
""
)</f>
        <v/>
      </c>
      <c r="K3885" s="20" t="str">
        <f t="shared" si="182"/>
        <v/>
      </c>
    </row>
    <row r="3886" spans="1:11" x14ac:dyDescent="0.2">
      <c r="A3886" s="8" t="str">
        <f>IF(INDEX(中間シート!B$1:B$149,QUOTIENT(ROW(A3886)-2, 参照用!$J$12) + 3,1)&gt;0,
INDEX(中間シート!B$1:B$149,QUOTIENT(ROW(A3886)-2, 参照用!$J$12) + 3,1),
"")</f>
        <v/>
      </c>
      <c r="B3886" s="8" t="str">
        <f>IF(INDEX(中間シート!D$1:D$149,QUOTIENT(ROW(B3886)-2, 参照用!$J$12) + 3,1)&gt;0,
INDEX(中間シート!D$1:D$149,QUOTIENT(ROW(B3886)-2, 参照用!$J$12) + 3,1),
"")</f>
        <v/>
      </c>
      <c r="C3886" s="8" t="str">
        <f>INDEX(中間シート!$A$1:$AZ$149,MATCH(A3886&amp;B3886,中間シート!$A$1:$A$149,0),MATCH(C$1,中間シート!$A$2:$AZ$2,0))</f>
        <v/>
      </c>
      <c r="D3886" s="8" t="str">
        <f>INDEX(中間シート!$A$1:$AZ$149,MATCH($A3886&amp;$B3886,中間シート!$A$1:$A$149,0),MATCH(D$1,中間シート!$A$2:$AZ$2,0))</f>
        <v/>
      </c>
      <c r="E3886" t="str">
        <f>IF(
A3886="","",
VLOOKUP(MOD(ROW(A3886)-2, 参照用!$J$12) + 1,参照用!$N$1:$P$50,2,0)
)</f>
        <v/>
      </c>
      <c r="F3886" t="str">
        <f xml:space="preserve">
IF(A3886="","",
VLOOKUP(MOD(ROW(A3886)-2, 参照用!$J$12) + 1,参照用!$N$1:$P$50,3,0)
)</f>
        <v/>
      </c>
      <c r="G3886" t="str">
        <f xml:space="preserve">
IF(A3886="","",
IFERROR(
INDEX(中間シート!$B:$CB,
MATCH(A3886&amp;B3886,中間シート!$A$1:$A$149,0),
MATCH(F3886,中間シート!$B$2:$CB$2,0)
),
"")
)</f>
        <v/>
      </c>
      <c r="H3886" t="str">
        <f t="shared" si="180"/>
        <v/>
      </c>
      <c r="I3886" t="str">
        <f t="shared" si="181"/>
        <v/>
      </c>
      <c r="J3886" t="str">
        <f xml:space="preserve">
_xlfn.SWITCH(E3886,
"良好サイン",H3886*VLOOKUP(F3886,参照用!$P$2:$Q$55,2,0),
"注意サイン",H3886*VLOOKUP(F3886,参照用!$P$2:$Q$55,2,0),
""
)</f>
        <v/>
      </c>
      <c r="K3886" s="20" t="str">
        <f t="shared" si="182"/>
        <v/>
      </c>
    </row>
    <row r="3887" spans="1:11" x14ac:dyDescent="0.2">
      <c r="A3887" s="8" t="str">
        <f>IF(INDEX(中間シート!B$1:B$149,QUOTIENT(ROW(A3887)-2, 参照用!$J$12) + 3,1)&gt;0,
INDEX(中間シート!B$1:B$149,QUOTIENT(ROW(A3887)-2, 参照用!$J$12) + 3,1),
"")</f>
        <v/>
      </c>
      <c r="B3887" s="8" t="str">
        <f>IF(INDEX(中間シート!D$1:D$149,QUOTIENT(ROW(B3887)-2, 参照用!$J$12) + 3,1)&gt;0,
INDEX(中間シート!D$1:D$149,QUOTIENT(ROW(B3887)-2, 参照用!$J$12) + 3,1),
"")</f>
        <v/>
      </c>
      <c r="C3887" s="8" t="str">
        <f>INDEX(中間シート!$A$1:$AZ$149,MATCH(A3887&amp;B3887,中間シート!$A$1:$A$149,0),MATCH(C$1,中間シート!$A$2:$AZ$2,0))</f>
        <v/>
      </c>
      <c r="D3887" s="8" t="str">
        <f>INDEX(中間シート!$A$1:$AZ$149,MATCH($A3887&amp;$B3887,中間シート!$A$1:$A$149,0),MATCH(D$1,中間シート!$A$2:$AZ$2,0))</f>
        <v/>
      </c>
      <c r="E3887" t="str">
        <f>IF(
A3887="","",
VLOOKUP(MOD(ROW(A3887)-2, 参照用!$J$12) + 1,参照用!$N$1:$P$50,2,0)
)</f>
        <v/>
      </c>
      <c r="F3887" t="str">
        <f xml:space="preserve">
IF(A3887="","",
VLOOKUP(MOD(ROW(A3887)-2, 参照用!$J$12) + 1,参照用!$N$1:$P$50,3,0)
)</f>
        <v/>
      </c>
      <c r="G3887" t="str">
        <f xml:space="preserve">
IF(A3887="","",
IFERROR(
INDEX(中間シート!$B:$CB,
MATCH(A3887&amp;B3887,中間シート!$A$1:$A$149,0),
MATCH(F3887,中間シート!$B$2:$CB$2,0)
),
"")
)</f>
        <v/>
      </c>
      <c r="H3887" t="str">
        <f t="shared" si="180"/>
        <v/>
      </c>
      <c r="I3887" t="str">
        <f t="shared" si="181"/>
        <v/>
      </c>
      <c r="J3887" t="str">
        <f xml:space="preserve">
_xlfn.SWITCH(E3887,
"良好サイン",H3887*VLOOKUP(F3887,参照用!$P$2:$Q$55,2,0),
"注意サイン",H3887*VLOOKUP(F3887,参照用!$P$2:$Q$55,2,0),
""
)</f>
        <v/>
      </c>
      <c r="K3887" s="20" t="str">
        <f t="shared" si="182"/>
        <v/>
      </c>
    </row>
    <row r="3888" spans="1:11" x14ac:dyDescent="0.2">
      <c r="A3888" s="8" t="str">
        <f>IF(INDEX(中間シート!B$1:B$149,QUOTIENT(ROW(A3888)-2, 参照用!$J$12) + 3,1)&gt;0,
INDEX(中間シート!B$1:B$149,QUOTIENT(ROW(A3888)-2, 参照用!$J$12) + 3,1),
"")</f>
        <v/>
      </c>
      <c r="B3888" s="8" t="str">
        <f>IF(INDEX(中間シート!D$1:D$149,QUOTIENT(ROW(B3888)-2, 参照用!$J$12) + 3,1)&gt;0,
INDEX(中間シート!D$1:D$149,QUOTIENT(ROW(B3888)-2, 参照用!$J$12) + 3,1),
"")</f>
        <v/>
      </c>
      <c r="C3888" s="8" t="str">
        <f>INDEX(中間シート!$A$1:$AZ$149,MATCH(A3888&amp;B3888,中間シート!$A$1:$A$149,0),MATCH(C$1,中間シート!$A$2:$AZ$2,0))</f>
        <v/>
      </c>
      <c r="D3888" s="8" t="str">
        <f>INDEX(中間シート!$A$1:$AZ$149,MATCH($A3888&amp;$B3888,中間シート!$A$1:$A$149,0),MATCH(D$1,中間シート!$A$2:$AZ$2,0))</f>
        <v/>
      </c>
      <c r="E3888" t="str">
        <f>IF(
A3888="","",
VLOOKUP(MOD(ROW(A3888)-2, 参照用!$J$12) + 1,参照用!$N$1:$P$50,2,0)
)</f>
        <v/>
      </c>
      <c r="F3888" t="str">
        <f xml:space="preserve">
IF(A3888="","",
VLOOKUP(MOD(ROW(A3888)-2, 参照用!$J$12) + 1,参照用!$N$1:$P$50,3,0)
)</f>
        <v/>
      </c>
      <c r="G3888" t="str">
        <f xml:space="preserve">
IF(A3888="","",
IFERROR(
INDEX(中間シート!$B:$CB,
MATCH(A3888&amp;B3888,中間シート!$A$1:$A$149,0),
MATCH(F3888,中間シート!$B$2:$CB$2,0)
),
"")
)</f>
        <v/>
      </c>
      <c r="H3888" t="str">
        <f t="shared" si="180"/>
        <v/>
      </c>
      <c r="I3888" t="str">
        <f t="shared" si="181"/>
        <v/>
      </c>
      <c r="J3888" t="str">
        <f xml:space="preserve">
_xlfn.SWITCH(E3888,
"良好サイン",H3888*VLOOKUP(F3888,参照用!$P$2:$Q$55,2,0),
"注意サイン",H3888*VLOOKUP(F3888,参照用!$P$2:$Q$55,2,0),
""
)</f>
        <v/>
      </c>
      <c r="K3888" s="20" t="str">
        <f t="shared" si="182"/>
        <v/>
      </c>
    </row>
    <row r="3889" spans="1:11" x14ac:dyDescent="0.2">
      <c r="A3889" s="8" t="str">
        <f>IF(INDEX(中間シート!B$1:B$149,QUOTIENT(ROW(A3889)-2, 参照用!$J$12) + 3,1)&gt;0,
INDEX(中間シート!B$1:B$149,QUOTIENT(ROW(A3889)-2, 参照用!$J$12) + 3,1),
"")</f>
        <v/>
      </c>
      <c r="B3889" s="8" t="str">
        <f>IF(INDEX(中間シート!D$1:D$149,QUOTIENT(ROW(B3889)-2, 参照用!$J$12) + 3,1)&gt;0,
INDEX(中間シート!D$1:D$149,QUOTIENT(ROW(B3889)-2, 参照用!$J$12) + 3,1),
"")</f>
        <v/>
      </c>
      <c r="C3889" s="8" t="str">
        <f>INDEX(中間シート!$A$1:$AZ$149,MATCH(A3889&amp;B3889,中間シート!$A$1:$A$149,0),MATCH(C$1,中間シート!$A$2:$AZ$2,0))</f>
        <v/>
      </c>
      <c r="D3889" s="8" t="str">
        <f>INDEX(中間シート!$A$1:$AZ$149,MATCH($A3889&amp;$B3889,中間シート!$A$1:$A$149,0),MATCH(D$1,中間シート!$A$2:$AZ$2,0))</f>
        <v/>
      </c>
      <c r="E3889" t="str">
        <f>IF(
A3889="","",
VLOOKUP(MOD(ROW(A3889)-2, 参照用!$J$12) + 1,参照用!$N$1:$P$50,2,0)
)</f>
        <v/>
      </c>
      <c r="F3889" t="str">
        <f xml:space="preserve">
IF(A3889="","",
VLOOKUP(MOD(ROW(A3889)-2, 参照用!$J$12) + 1,参照用!$N$1:$P$50,3,0)
)</f>
        <v/>
      </c>
      <c r="G3889" t="str">
        <f xml:space="preserve">
IF(A3889="","",
IFERROR(
INDEX(中間シート!$B:$CB,
MATCH(A3889&amp;B3889,中間シート!$A$1:$A$149,0),
MATCH(F3889,中間シート!$B$2:$CB$2,0)
),
"")
)</f>
        <v/>
      </c>
      <c r="H3889" t="str">
        <f t="shared" si="180"/>
        <v/>
      </c>
      <c r="I3889" t="str">
        <f t="shared" si="181"/>
        <v/>
      </c>
      <c r="J3889" t="str">
        <f xml:space="preserve">
_xlfn.SWITCH(E3889,
"良好サイン",H3889*VLOOKUP(F3889,参照用!$P$2:$Q$55,2,0),
"注意サイン",H3889*VLOOKUP(F3889,参照用!$P$2:$Q$55,2,0),
""
)</f>
        <v/>
      </c>
      <c r="K3889" s="20" t="str">
        <f t="shared" si="182"/>
        <v/>
      </c>
    </row>
    <row r="3890" spans="1:11" x14ac:dyDescent="0.2">
      <c r="A3890" s="8" t="str">
        <f>IF(INDEX(中間シート!B$1:B$149,QUOTIENT(ROW(A3890)-2, 参照用!$J$12) + 3,1)&gt;0,
INDEX(中間シート!B$1:B$149,QUOTIENT(ROW(A3890)-2, 参照用!$J$12) + 3,1),
"")</f>
        <v/>
      </c>
      <c r="B3890" s="8" t="str">
        <f>IF(INDEX(中間シート!D$1:D$149,QUOTIENT(ROW(B3890)-2, 参照用!$J$12) + 3,1)&gt;0,
INDEX(中間シート!D$1:D$149,QUOTIENT(ROW(B3890)-2, 参照用!$J$12) + 3,1),
"")</f>
        <v/>
      </c>
      <c r="C3890" s="8" t="str">
        <f>INDEX(中間シート!$A$1:$AZ$149,MATCH(A3890&amp;B3890,中間シート!$A$1:$A$149,0),MATCH(C$1,中間シート!$A$2:$AZ$2,0))</f>
        <v/>
      </c>
      <c r="D3890" s="8" t="str">
        <f>INDEX(中間シート!$A$1:$AZ$149,MATCH($A3890&amp;$B3890,中間シート!$A$1:$A$149,0),MATCH(D$1,中間シート!$A$2:$AZ$2,0))</f>
        <v/>
      </c>
      <c r="E3890" t="str">
        <f>IF(
A3890="","",
VLOOKUP(MOD(ROW(A3890)-2, 参照用!$J$12) + 1,参照用!$N$1:$P$50,2,0)
)</f>
        <v/>
      </c>
      <c r="F3890" t="str">
        <f xml:space="preserve">
IF(A3890="","",
VLOOKUP(MOD(ROW(A3890)-2, 参照用!$J$12) + 1,参照用!$N$1:$P$50,3,0)
)</f>
        <v/>
      </c>
      <c r="G3890" t="str">
        <f xml:space="preserve">
IF(A3890="","",
IFERROR(
INDEX(中間シート!$B:$CB,
MATCH(A3890&amp;B3890,中間シート!$A$1:$A$149,0),
MATCH(F3890,中間シート!$B$2:$CB$2,0)
),
"")
)</f>
        <v/>
      </c>
      <c r="H3890" t="str">
        <f t="shared" si="180"/>
        <v/>
      </c>
      <c r="I3890" t="str">
        <f t="shared" si="181"/>
        <v/>
      </c>
      <c r="J3890" t="str">
        <f xml:space="preserve">
_xlfn.SWITCH(E3890,
"良好サイン",H3890*VLOOKUP(F3890,参照用!$P$2:$Q$55,2,0),
"注意サイン",H3890*VLOOKUP(F3890,参照用!$P$2:$Q$55,2,0),
""
)</f>
        <v/>
      </c>
      <c r="K3890" s="20" t="str">
        <f t="shared" si="182"/>
        <v/>
      </c>
    </row>
    <row r="3891" spans="1:11" x14ac:dyDescent="0.2">
      <c r="A3891" s="8" t="str">
        <f>IF(INDEX(中間シート!B$1:B$149,QUOTIENT(ROW(A3891)-2, 参照用!$J$12) + 3,1)&gt;0,
INDEX(中間シート!B$1:B$149,QUOTIENT(ROW(A3891)-2, 参照用!$J$12) + 3,1),
"")</f>
        <v/>
      </c>
      <c r="B3891" s="8" t="str">
        <f>IF(INDEX(中間シート!D$1:D$149,QUOTIENT(ROW(B3891)-2, 参照用!$J$12) + 3,1)&gt;0,
INDEX(中間シート!D$1:D$149,QUOTIENT(ROW(B3891)-2, 参照用!$J$12) + 3,1),
"")</f>
        <v/>
      </c>
      <c r="C3891" s="8" t="str">
        <f>INDEX(中間シート!$A$1:$AZ$149,MATCH(A3891&amp;B3891,中間シート!$A$1:$A$149,0),MATCH(C$1,中間シート!$A$2:$AZ$2,0))</f>
        <v/>
      </c>
      <c r="D3891" s="8" t="str">
        <f>INDEX(中間シート!$A$1:$AZ$149,MATCH($A3891&amp;$B3891,中間シート!$A$1:$A$149,0),MATCH(D$1,中間シート!$A$2:$AZ$2,0))</f>
        <v/>
      </c>
      <c r="E3891" t="str">
        <f>IF(
A3891="","",
VLOOKUP(MOD(ROW(A3891)-2, 参照用!$J$12) + 1,参照用!$N$1:$P$50,2,0)
)</f>
        <v/>
      </c>
      <c r="F3891" t="str">
        <f xml:space="preserve">
IF(A3891="","",
VLOOKUP(MOD(ROW(A3891)-2, 参照用!$J$12) + 1,参照用!$N$1:$P$50,3,0)
)</f>
        <v/>
      </c>
      <c r="G3891" t="str">
        <f xml:space="preserve">
IF(A3891="","",
IFERROR(
INDEX(中間シート!$B:$CB,
MATCH(A3891&amp;B3891,中間シート!$A$1:$A$149,0),
MATCH(F3891,中間シート!$B$2:$CB$2,0)
),
"")
)</f>
        <v/>
      </c>
      <c r="H3891" t="str">
        <f t="shared" si="180"/>
        <v/>
      </c>
      <c r="I3891" t="str">
        <f t="shared" si="181"/>
        <v/>
      </c>
      <c r="J3891" t="str">
        <f xml:space="preserve">
_xlfn.SWITCH(E3891,
"良好サイン",H3891*VLOOKUP(F3891,参照用!$P$2:$Q$55,2,0),
"注意サイン",H3891*VLOOKUP(F3891,参照用!$P$2:$Q$55,2,0),
""
)</f>
        <v/>
      </c>
      <c r="K3891" s="20" t="str">
        <f t="shared" si="182"/>
        <v/>
      </c>
    </row>
    <row r="3892" spans="1:11" x14ac:dyDescent="0.2">
      <c r="A3892" s="8" t="str">
        <f>IF(INDEX(中間シート!B$1:B$149,QUOTIENT(ROW(A3892)-2, 参照用!$J$12) + 3,1)&gt;0,
INDEX(中間シート!B$1:B$149,QUOTIENT(ROW(A3892)-2, 参照用!$J$12) + 3,1),
"")</f>
        <v/>
      </c>
      <c r="B3892" s="8" t="str">
        <f>IF(INDEX(中間シート!D$1:D$149,QUOTIENT(ROW(B3892)-2, 参照用!$J$12) + 3,1)&gt;0,
INDEX(中間シート!D$1:D$149,QUOTIENT(ROW(B3892)-2, 参照用!$J$12) + 3,1),
"")</f>
        <v/>
      </c>
      <c r="C3892" s="8" t="str">
        <f>INDEX(中間シート!$A$1:$AZ$149,MATCH(A3892&amp;B3892,中間シート!$A$1:$A$149,0),MATCH(C$1,中間シート!$A$2:$AZ$2,0))</f>
        <v/>
      </c>
      <c r="D3892" s="8" t="str">
        <f>INDEX(中間シート!$A$1:$AZ$149,MATCH($A3892&amp;$B3892,中間シート!$A$1:$A$149,0),MATCH(D$1,中間シート!$A$2:$AZ$2,0))</f>
        <v/>
      </c>
      <c r="E3892" t="str">
        <f>IF(
A3892="","",
VLOOKUP(MOD(ROW(A3892)-2, 参照用!$J$12) + 1,参照用!$N$1:$P$50,2,0)
)</f>
        <v/>
      </c>
      <c r="F3892" t="str">
        <f xml:space="preserve">
IF(A3892="","",
VLOOKUP(MOD(ROW(A3892)-2, 参照用!$J$12) + 1,参照用!$N$1:$P$50,3,0)
)</f>
        <v/>
      </c>
      <c r="G3892" t="str">
        <f xml:space="preserve">
IF(A3892="","",
IFERROR(
INDEX(中間シート!$B:$CB,
MATCH(A3892&amp;B3892,中間シート!$A$1:$A$149,0),
MATCH(F3892,中間シート!$B$2:$CB$2,0)
),
"")
)</f>
        <v/>
      </c>
      <c r="H3892" t="str">
        <f t="shared" si="180"/>
        <v/>
      </c>
      <c r="I3892" t="str">
        <f t="shared" si="181"/>
        <v/>
      </c>
      <c r="J3892" t="str">
        <f xml:space="preserve">
_xlfn.SWITCH(E3892,
"良好サイン",H3892*VLOOKUP(F3892,参照用!$P$2:$Q$55,2,0),
"注意サイン",H3892*VLOOKUP(F3892,参照用!$P$2:$Q$55,2,0),
""
)</f>
        <v/>
      </c>
      <c r="K3892" s="20" t="str">
        <f t="shared" si="182"/>
        <v/>
      </c>
    </row>
    <row r="3893" spans="1:11" x14ac:dyDescent="0.2">
      <c r="A3893" s="8" t="str">
        <f>IF(INDEX(中間シート!B$1:B$149,QUOTIENT(ROW(A3893)-2, 参照用!$J$12) + 3,1)&gt;0,
INDEX(中間シート!B$1:B$149,QUOTIENT(ROW(A3893)-2, 参照用!$J$12) + 3,1),
"")</f>
        <v/>
      </c>
      <c r="B3893" s="8" t="str">
        <f>IF(INDEX(中間シート!D$1:D$149,QUOTIENT(ROW(B3893)-2, 参照用!$J$12) + 3,1)&gt;0,
INDEX(中間シート!D$1:D$149,QUOTIENT(ROW(B3893)-2, 参照用!$J$12) + 3,1),
"")</f>
        <v/>
      </c>
      <c r="C3893" s="8" t="str">
        <f>INDEX(中間シート!$A$1:$AZ$149,MATCH(A3893&amp;B3893,中間シート!$A$1:$A$149,0),MATCH(C$1,中間シート!$A$2:$AZ$2,0))</f>
        <v/>
      </c>
      <c r="D3893" s="8" t="str">
        <f>INDEX(中間シート!$A$1:$AZ$149,MATCH($A3893&amp;$B3893,中間シート!$A$1:$A$149,0),MATCH(D$1,中間シート!$A$2:$AZ$2,0))</f>
        <v/>
      </c>
      <c r="E3893" t="str">
        <f>IF(
A3893="","",
VLOOKUP(MOD(ROW(A3893)-2, 参照用!$J$12) + 1,参照用!$N$1:$P$50,2,0)
)</f>
        <v/>
      </c>
      <c r="F3893" t="str">
        <f xml:space="preserve">
IF(A3893="","",
VLOOKUP(MOD(ROW(A3893)-2, 参照用!$J$12) + 1,参照用!$N$1:$P$50,3,0)
)</f>
        <v/>
      </c>
      <c r="G3893" t="str">
        <f xml:space="preserve">
IF(A3893="","",
IFERROR(
INDEX(中間シート!$B:$CB,
MATCH(A3893&amp;B3893,中間シート!$A$1:$A$149,0),
MATCH(F3893,中間シート!$B$2:$CB$2,0)
),
"")
)</f>
        <v/>
      </c>
      <c r="H3893" t="str">
        <f t="shared" si="180"/>
        <v/>
      </c>
      <c r="I3893" t="str">
        <f t="shared" si="181"/>
        <v/>
      </c>
      <c r="J3893" t="str">
        <f xml:space="preserve">
_xlfn.SWITCH(E3893,
"良好サイン",H3893*VLOOKUP(F3893,参照用!$P$2:$Q$55,2,0),
"注意サイン",H3893*VLOOKUP(F3893,参照用!$P$2:$Q$55,2,0),
""
)</f>
        <v/>
      </c>
      <c r="K3893" s="20" t="str">
        <f t="shared" si="182"/>
        <v/>
      </c>
    </row>
    <row r="3894" spans="1:11" x14ac:dyDescent="0.2">
      <c r="A3894" s="8" t="str">
        <f>IF(INDEX(中間シート!B$1:B$149,QUOTIENT(ROW(A3894)-2, 参照用!$J$12) + 3,1)&gt;0,
INDEX(中間シート!B$1:B$149,QUOTIENT(ROW(A3894)-2, 参照用!$J$12) + 3,1),
"")</f>
        <v/>
      </c>
      <c r="B3894" s="8" t="str">
        <f>IF(INDEX(中間シート!D$1:D$149,QUOTIENT(ROW(B3894)-2, 参照用!$J$12) + 3,1)&gt;0,
INDEX(中間シート!D$1:D$149,QUOTIENT(ROW(B3894)-2, 参照用!$J$12) + 3,1),
"")</f>
        <v/>
      </c>
      <c r="C3894" s="8" t="str">
        <f>INDEX(中間シート!$A$1:$AZ$149,MATCH(A3894&amp;B3894,中間シート!$A$1:$A$149,0),MATCH(C$1,中間シート!$A$2:$AZ$2,0))</f>
        <v/>
      </c>
      <c r="D3894" s="8" t="str">
        <f>INDEX(中間シート!$A$1:$AZ$149,MATCH($A3894&amp;$B3894,中間シート!$A$1:$A$149,0),MATCH(D$1,中間シート!$A$2:$AZ$2,0))</f>
        <v/>
      </c>
      <c r="E3894" t="str">
        <f>IF(
A3894="","",
VLOOKUP(MOD(ROW(A3894)-2, 参照用!$J$12) + 1,参照用!$N$1:$P$50,2,0)
)</f>
        <v/>
      </c>
      <c r="F3894" t="str">
        <f xml:space="preserve">
IF(A3894="","",
VLOOKUP(MOD(ROW(A3894)-2, 参照用!$J$12) + 1,参照用!$N$1:$P$50,3,0)
)</f>
        <v/>
      </c>
      <c r="G3894" t="str">
        <f xml:space="preserve">
IF(A3894="","",
IFERROR(
INDEX(中間シート!$B:$CB,
MATCH(A3894&amp;B3894,中間シート!$A$1:$A$149,0),
MATCH(F3894,中間シート!$B$2:$CB$2,0)
),
"")
)</f>
        <v/>
      </c>
      <c r="H3894" t="str">
        <f t="shared" si="180"/>
        <v/>
      </c>
      <c r="I3894" t="str">
        <f t="shared" si="181"/>
        <v/>
      </c>
      <c r="J3894" t="str">
        <f xml:space="preserve">
_xlfn.SWITCH(E3894,
"良好サイン",H3894*VLOOKUP(F3894,参照用!$P$2:$Q$55,2,0),
"注意サイン",H3894*VLOOKUP(F3894,参照用!$P$2:$Q$55,2,0),
""
)</f>
        <v/>
      </c>
      <c r="K3894" s="20" t="str">
        <f t="shared" si="182"/>
        <v/>
      </c>
    </row>
    <row r="3895" spans="1:11" x14ac:dyDescent="0.2">
      <c r="A3895" s="8" t="str">
        <f>IF(INDEX(中間シート!B$1:B$149,QUOTIENT(ROW(A3895)-2, 参照用!$J$12) + 3,1)&gt;0,
INDEX(中間シート!B$1:B$149,QUOTIENT(ROW(A3895)-2, 参照用!$J$12) + 3,1),
"")</f>
        <v/>
      </c>
      <c r="B3895" s="8" t="str">
        <f>IF(INDEX(中間シート!D$1:D$149,QUOTIENT(ROW(B3895)-2, 参照用!$J$12) + 3,1)&gt;0,
INDEX(中間シート!D$1:D$149,QUOTIENT(ROW(B3895)-2, 参照用!$J$12) + 3,1),
"")</f>
        <v/>
      </c>
      <c r="C3895" s="8" t="str">
        <f>INDEX(中間シート!$A$1:$AZ$149,MATCH(A3895&amp;B3895,中間シート!$A$1:$A$149,0),MATCH(C$1,中間シート!$A$2:$AZ$2,0))</f>
        <v/>
      </c>
      <c r="D3895" s="8" t="str">
        <f>INDEX(中間シート!$A$1:$AZ$149,MATCH($A3895&amp;$B3895,中間シート!$A$1:$A$149,0),MATCH(D$1,中間シート!$A$2:$AZ$2,0))</f>
        <v/>
      </c>
      <c r="E3895" t="str">
        <f>IF(
A3895="","",
VLOOKUP(MOD(ROW(A3895)-2, 参照用!$J$12) + 1,参照用!$N$1:$P$50,2,0)
)</f>
        <v/>
      </c>
      <c r="F3895" t="str">
        <f xml:space="preserve">
IF(A3895="","",
VLOOKUP(MOD(ROW(A3895)-2, 参照用!$J$12) + 1,参照用!$N$1:$P$50,3,0)
)</f>
        <v/>
      </c>
      <c r="G3895" t="str">
        <f xml:space="preserve">
IF(A3895="","",
IFERROR(
INDEX(中間シート!$B:$CB,
MATCH(A3895&amp;B3895,中間シート!$A$1:$A$149,0),
MATCH(F3895,中間シート!$B$2:$CB$2,0)
),
"")
)</f>
        <v/>
      </c>
      <c r="H3895" t="str">
        <f t="shared" si="180"/>
        <v/>
      </c>
      <c r="I3895" t="str">
        <f t="shared" si="181"/>
        <v/>
      </c>
      <c r="J3895" t="str">
        <f xml:space="preserve">
_xlfn.SWITCH(E3895,
"良好サイン",H3895*VLOOKUP(F3895,参照用!$P$2:$Q$55,2,0),
"注意サイン",H3895*VLOOKUP(F3895,参照用!$P$2:$Q$55,2,0),
""
)</f>
        <v/>
      </c>
      <c r="K3895" s="20" t="str">
        <f t="shared" si="182"/>
        <v/>
      </c>
    </row>
    <row r="3896" spans="1:11" x14ac:dyDescent="0.2">
      <c r="A3896" s="8" t="str">
        <f>IF(INDEX(中間シート!B$1:B$149,QUOTIENT(ROW(A3896)-2, 参照用!$J$12) + 3,1)&gt;0,
INDEX(中間シート!B$1:B$149,QUOTIENT(ROW(A3896)-2, 参照用!$J$12) + 3,1),
"")</f>
        <v/>
      </c>
      <c r="B3896" s="8" t="str">
        <f>IF(INDEX(中間シート!D$1:D$149,QUOTIENT(ROW(B3896)-2, 参照用!$J$12) + 3,1)&gt;0,
INDEX(中間シート!D$1:D$149,QUOTIENT(ROW(B3896)-2, 参照用!$J$12) + 3,1),
"")</f>
        <v/>
      </c>
      <c r="C3896" s="8" t="str">
        <f>INDEX(中間シート!$A$1:$AZ$149,MATCH(A3896&amp;B3896,中間シート!$A$1:$A$149,0),MATCH(C$1,中間シート!$A$2:$AZ$2,0))</f>
        <v/>
      </c>
      <c r="D3896" s="8" t="str">
        <f>INDEX(中間シート!$A$1:$AZ$149,MATCH($A3896&amp;$B3896,中間シート!$A$1:$A$149,0),MATCH(D$1,中間シート!$A$2:$AZ$2,0))</f>
        <v/>
      </c>
      <c r="E3896" t="str">
        <f>IF(
A3896="","",
VLOOKUP(MOD(ROW(A3896)-2, 参照用!$J$12) + 1,参照用!$N$1:$P$50,2,0)
)</f>
        <v/>
      </c>
      <c r="F3896" t="str">
        <f xml:space="preserve">
IF(A3896="","",
VLOOKUP(MOD(ROW(A3896)-2, 参照用!$J$12) + 1,参照用!$N$1:$P$50,3,0)
)</f>
        <v/>
      </c>
      <c r="G3896" t="str">
        <f xml:space="preserve">
IF(A3896="","",
IFERROR(
INDEX(中間シート!$B:$CB,
MATCH(A3896&amp;B3896,中間シート!$A$1:$A$149,0),
MATCH(F3896,中間シート!$B$2:$CB$2,0)
),
"")
)</f>
        <v/>
      </c>
      <c r="H3896" t="str">
        <f t="shared" si="180"/>
        <v/>
      </c>
      <c r="I3896" t="str">
        <f t="shared" si="181"/>
        <v/>
      </c>
      <c r="J3896" t="str">
        <f xml:space="preserve">
_xlfn.SWITCH(E3896,
"良好サイン",H3896*VLOOKUP(F3896,参照用!$P$2:$Q$55,2,0),
"注意サイン",H3896*VLOOKUP(F3896,参照用!$P$2:$Q$55,2,0),
""
)</f>
        <v/>
      </c>
      <c r="K3896" s="20" t="str">
        <f t="shared" si="182"/>
        <v/>
      </c>
    </row>
    <row r="3897" spans="1:11" x14ac:dyDescent="0.2">
      <c r="A3897" s="8" t="str">
        <f>IF(INDEX(中間シート!B$1:B$149,QUOTIENT(ROW(A3897)-2, 参照用!$J$12) + 3,1)&gt;0,
INDEX(中間シート!B$1:B$149,QUOTIENT(ROW(A3897)-2, 参照用!$J$12) + 3,1),
"")</f>
        <v/>
      </c>
      <c r="B3897" s="8" t="str">
        <f>IF(INDEX(中間シート!D$1:D$149,QUOTIENT(ROW(B3897)-2, 参照用!$J$12) + 3,1)&gt;0,
INDEX(中間シート!D$1:D$149,QUOTIENT(ROW(B3897)-2, 参照用!$J$12) + 3,1),
"")</f>
        <v/>
      </c>
      <c r="C3897" s="8" t="str">
        <f>INDEX(中間シート!$A$1:$AZ$149,MATCH(A3897&amp;B3897,中間シート!$A$1:$A$149,0),MATCH(C$1,中間シート!$A$2:$AZ$2,0))</f>
        <v/>
      </c>
      <c r="D3897" s="8" t="str">
        <f>INDEX(中間シート!$A$1:$AZ$149,MATCH($A3897&amp;$B3897,中間シート!$A$1:$A$149,0),MATCH(D$1,中間シート!$A$2:$AZ$2,0))</f>
        <v/>
      </c>
      <c r="E3897" t="str">
        <f>IF(
A3897="","",
VLOOKUP(MOD(ROW(A3897)-2, 参照用!$J$12) + 1,参照用!$N$1:$P$50,2,0)
)</f>
        <v/>
      </c>
      <c r="F3897" t="str">
        <f xml:space="preserve">
IF(A3897="","",
VLOOKUP(MOD(ROW(A3897)-2, 参照用!$J$12) + 1,参照用!$N$1:$P$50,3,0)
)</f>
        <v/>
      </c>
      <c r="G3897" t="str">
        <f xml:space="preserve">
IF(A3897="","",
IFERROR(
INDEX(中間シート!$B:$CB,
MATCH(A3897&amp;B3897,中間シート!$A$1:$A$149,0),
MATCH(F3897,中間シート!$B$2:$CB$2,0)
),
"")
)</f>
        <v/>
      </c>
      <c r="H3897" t="str">
        <f t="shared" si="180"/>
        <v/>
      </c>
      <c r="I3897" t="str">
        <f t="shared" si="181"/>
        <v/>
      </c>
      <c r="J3897" t="str">
        <f xml:space="preserve">
_xlfn.SWITCH(E3897,
"良好サイン",H3897*VLOOKUP(F3897,参照用!$P$2:$Q$55,2,0),
"注意サイン",H3897*VLOOKUP(F3897,参照用!$P$2:$Q$55,2,0),
""
)</f>
        <v/>
      </c>
      <c r="K3897" s="20" t="str">
        <f t="shared" si="182"/>
        <v/>
      </c>
    </row>
    <row r="3898" spans="1:11" x14ac:dyDescent="0.2">
      <c r="A3898" s="8" t="str">
        <f>IF(INDEX(中間シート!B$1:B$149,QUOTIENT(ROW(A3898)-2, 参照用!$J$12) + 3,1)&gt;0,
INDEX(中間シート!B$1:B$149,QUOTIENT(ROW(A3898)-2, 参照用!$J$12) + 3,1),
"")</f>
        <v/>
      </c>
      <c r="B3898" s="8" t="str">
        <f>IF(INDEX(中間シート!D$1:D$149,QUOTIENT(ROW(B3898)-2, 参照用!$J$12) + 3,1)&gt;0,
INDEX(中間シート!D$1:D$149,QUOTIENT(ROW(B3898)-2, 参照用!$J$12) + 3,1),
"")</f>
        <v/>
      </c>
      <c r="C3898" s="8" t="str">
        <f>INDEX(中間シート!$A$1:$AZ$149,MATCH(A3898&amp;B3898,中間シート!$A$1:$A$149,0),MATCH(C$1,中間シート!$A$2:$AZ$2,0))</f>
        <v/>
      </c>
      <c r="D3898" s="8" t="str">
        <f>INDEX(中間シート!$A$1:$AZ$149,MATCH($A3898&amp;$B3898,中間シート!$A$1:$A$149,0),MATCH(D$1,中間シート!$A$2:$AZ$2,0))</f>
        <v/>
      </c>
      <c r="E3898" t="str">
        <f>IF(
A3898="","",
VLOOKUP(MOD(ROW(A3898)-2, 参照用!$J$12) + 1,参照用!$N$1:$P$50,2,0)
)</f>
        <v/>
      </c>
      <c r="F3898" t="str">
        <f xml:space="preserve">
IF(A3898="","",
VLOOKUP(MOD(ROW(A3898)-2, 参照用!$J$12) + 1,参照用!$N$1:$P$50,3,0)
)</f>
        <v/>
      </c>
      <c r="G3898" t="str">
        <f xml:space="preserve">
IF(A3898="","",
IFERROR(
INDEX(中間シート!$B:$CB,
MATCH(A3898&amp;B3898,中間シート!$A$1:$A$149,0),
MATCH(F3898,中間シート!$B$2:$CB$2,0)
),
"")
)</f>
        <v/>
      </c>
      <c r="H3898" t="str">
        <f t="shared" si="180"/>
        <v/>
      </c>
      <c r="I3898" t="str">
        <f t="shared" si="181"/>
        <v/>
      </c>
      <c r="J3898" t="str">
        <f xml:space="preserve">
_xlfn.SWITCH(E3898,
"良好サイン",H3898*VLOOKUP(F3898,参照用!$P$2:$Q$55,2,0),
"注意サイン",H3898*VLOOKUP(F3898,参照用!$P$2:$Q$55,2,0),
""
)</f>
        <v/>
      </c>
      <c r="K3898" s="20" t="str">
        <f t="shared" si="182"/>
        <v/>
      </c>
    </row>
    <row r="3899" spans="1:11" x14ac:dyDescent="0.2">
      <c r="A3899" s="8" t="str">
        <f>IF(INDEX(中間シート!B$1:B$149,QUOTIENT(ROW(A3899)-2, 参照用!$J$12) + 3,1)&gt;0,
INDEX(中間シート!B$1:B$149,QUOTIENT(ROW(A3899)-2, 参照用!$J$12) + 3,1),
"")</f>
        <v/>
      </c>
      <c r="B3899" s="8" t="str">
        <f>IF(INDEX(中間シート!D$1:D$149,QUOTIENT(ROW(B3899)-2, 参照用!$J$12) + 3,1)&gt;0,
INDEX(中間シート!D$1:D$149,QUOTIENT(ROW(B3899)-2, 参照用!$J$12) + 3,1),
"")</f>
        <v/>
      </c>
      <c r="C3899" s="8" t="str">
        <f>INDEX(中間シート!$A$1:$AZ$149,MATCH(A3899&amp;B3899,中間シート!$A$1:$A$149,0),MATCH(C$1,中間シート!$A$2:$AZ$2,0))</f>
        <v/>
      </c>
      <c r="D3899" s="8" t="str">
        <f>INDEX(中間シート!$A$1:$AZ$149,MATCH($A3899&amp;$B3899,中間シート!$A$1:$A$149,0),MATCH(D$1,中間シート!$A$2:$AZ$2,0))</f>
        <v/>
      </c>
      <c r="E3899" t="str">
        <f>IF(
A3899="","",
VLOOKUP(MOD(ROW(A3899)-2, 参照用!$J$12) + 1,参照用!$N$1:$P$50,2,0)
)</f>
        <v/>
      </c>
      <c r="F3899" t="str">
        <f xml:space="preserve">
IF(A3899="","",
VLOOKUP(MOD(ROW(A3899)-2, 参照用!$J$12) + 1,参照用!$N$1:$P$50,3,0)
)</f>
        <v/>
      </c>
      <c r="G3899" t="str">
        <f xml:space="preserve">
IF(A3899="","",
IFERROR(
INDEX(中間シート!$B:$CB,
MATCH(A3899&amp;B3899,中間シート!$A$1:$A$149,0),
MATCH(F3899,中間シート!$B$2:$CB$2,0)
),
"")
)</f>
        <v/>
      </c>
      <c r="H3899" t="str">
        <f t="shared" si="180"/>
        <v/>
      </c>
      <c r="I3899" t="str">
        <f t="shared" si="181"/>
        <v/>
      </c>
      <c r="J3899" t="str">
        <f xml:space="preserve">
_xlfn.SWITCH(E3899,
"良好サイン",H3899*VLOOKUP(F3899,参照用!$P$2:$Q$55,2,0),
"注意サイン",H3899*VLOOKUP(F3899,参照用!$P$2:$Q$55,2,0),
""
)</f>
        <v/>
      </c>
      <c r="K3899" s="20" t="str">
        <f t="shared" si="182"/>
        <v/>
      </c>
    </row>
    <row r="3900" spans="1:11" x14ac:dyDescent="0.2">
      <c r="A3900" s="8" t="str">
        <f>IF(INDEX(中間シート!B$1:B$149,QUOTIENT(ROW(A3900)-2, 参照用!$J$12) + 3,1)&gt;0,
INDEX(中間シート!B$1:B$149,QUOTIENT(ROW(A3900)-2, 参照用!$J$12) + 3,1),
"")</f>
        <v/>
      </c>
      <c r="B3900" s="8" t="str">
        <f>IF(INDEX(中間シート!D$1:D$149,QUOTIENT(ROW(B3900)-2, 参照用!$J$12) + 3,1)&gt;0,
INDEX(中間シート!D$1:D$149,QUOTIENT(ROW(B3900)-2, 参照用!$J$12) + 3,1),
"")</f>
        <v/>
      </c>
      <c r="C3900" s="8" t="str">
        <f>INDEX(中間シート!$A$1:$AZ$149,MATCH(A3900&amp;B3900,中間シート!$A$1:$A$149,0),MATCH(C$1,中間シート!$A$2:$AZ$2,0))</f>
        <v/>
      </c>
      <c r="D3900" s="8" t="str">
        <f>INDEX(中間シート!$A$1:$AZ$149,MATCH($A3900&amp;$B3900,中間シート!$A$1:$A$149,0),MATCH(D$1,中間シート!$A$2:$AZ$2,0))</f>
        <v/>
      </c>
      <c r="E3900" t="str">
        <f>IF(
A3900="","",
VLOOKUP(MOD(ROW(A3900)-2, 参照用!$J$12) + 1,参照用!$N$1:$P$50,2,0)
)</f>
        <v/>
      </c>
      <c r="F3900" t="str">
        <f xml:space="preserve">
IF(A3900="","",
VLOOKUP(MOD(ROW(A3900)-2, 参照用!$J$12) + 1,参照用!$N$1:$P$50,3,0)
)</f>
        <v/>
      </c>
      <c r="G3900" t="str">
        <f xml:space="preserve">
IF(A3900="","",
IFERROR(
INDEX(中間シート!$B:$CB,
MATCH(A3900&amp;B3900,中間シート!$A$1:$A$149,0),
MATCH(F3900,中間シート!$B$2:$CB$2,0)
),
"")
)</f>
        <v/>
      </c>
      <c r="H3900" t="str">
        <f t="shared" si="180"/>
        <v/>
      </c>
      <c r="I3900" t="str">
        <f t="shared" si="181"/>
        <v/>
      </c>
      <c r="J3900" t="str">
        <f xml:space="preserve">
_xlfn.SWITCH(E3900,
"良好サイン",H3900*VLOOKUP(F3900,参照用!$P$2:$Q$55,2,0),
"注意サイン",H3900*VLOOKUP(F3900,参照用!$P$2:$Q$55,2,0),
""
)</f>
        <v/>
      </c>
      <c r="K3900" s="20" t="str">
        <f t="shared" si="182"/>
        <v/>
      </c>
    </row>
    <row r="3901" spans="1:11" x14ac:dyDescent="0.2">
      <c r="A3901" s="8" t="str">
        <f>IF(INDEX(中間シート!B$1:B$149,QUOTIENT(ROW(A3901)-2, 参照用!$J$12) + 3,1)&gt;0,
INDEX(中間シート!B$1:B$149,QUOTIENT(ROW(A3901)-2, 参照用!$J$12) + 3,1),
"")</f>
        <v/>
      </c>
      <c r="B3901" s="8" t="str">
        <f>IF(INDEX(中間シート!D$1:D$149,QUOTIENT(ROW(B3901)-2, 参照用!$J$12) + 3,1)&gt;0,
INDEX(中間シート!D$1:D$149,QUOTIENT(ROW(B3901)-2, 参照用!$J$12) + 3,1),
"")</f>
        <v/>
      </c>
      <c r="C3901" s="8" t="str">
        <f>INDEX(中間シート!$A$1:$AZ$149,MATCH(A3901&amp;B3901,中間シート!$A$1:$A$149,0),MATCH(C$1,中間シート!$A$2:$AZ$2,0))</f>
        <v/>
      </c>
      <c r="D3901" s="8" t="str">
        <f>INDEX(中間シート!$A$1:$AZ$149,MATCH($A3901&amp;$B3901,中間シート!$A$1:$A$149,0),MATCH(D$1,中間シート!$A$2:$AZ$2,0))</f>
        <v/>
      </c>
      <c r="E3901" t="str">
        <f>IF(
A3901="","",
VLOOKUP(MOD(ROW(A3901)-2, 参照用!$J$12) + 1,参照用!$N$1:$P$50,2,0)
)</f>
        <v/>
      </c>
      <c r="F3901" t="str">
        <f xml:space="preserve">
IF(A3901="","",
VLOOKUP(MOD(ROW(A3901)-2, 参照用!$J$12) + 1,参照用!$N$1:$P$50,3,0)
)</f>
        <v/>
      </c>
      <c r="G3901" t="str">
        <f xml:space="preserve">
IF(A3901="","",
IFERROR(
INDEX(中間シート!$B:$CB,
MATCH(A3901&amp;B3901,中間シート!$A$1:$A$149,0),
MATCH(F3901,中間シート!$B$2:$CB$2,0)
),
"")
)</f>
        <v/>
      </c>
      <c r="H3901" t="str">
        <f t="shared" si="180"/>
        <v/>
      </c>
      <c r="I3901" t="str">
        <f t="shared" si="181"/>
        <v/>
      </c>
      <c r="J3901" t="str">
        <f xml:space="preserve">
_xlfn.SWITCH(E3901,
"良好サイン",H3901*VLOOKUP(F3901,参照用!$P$2:$Q$55,2,0),
"注意サイン",H3901*VLOOKUP(F3901,参照用!$P$2:$Q$55,2,0),
""
)</f>
        <v/>
      </c>
      <c r="K3901" s="20" t="str">
        <f t="shared" si="182"/>
        <v/>
      </c>
    </row>
    <row r="3902" spans="1:11" x14ac:dyDescent="0.2">
      <c r="A3902" s="8" t="str">
        <f>IF(INDEX(中間シート!B$1:B$149,QUOTIENT(ROW(A3902)-2, 参照用!$J$12) + 3,1)&gt;0,
INDEX(中間シート!B$1:B$149,QUOTIENT(ROW(A3902)-2, 参照用!$J$12) + 3,1),
"")</f>
        <v/>
      </c>
      <c r="B3902" s="8" t="str">
        <f>IF(INDEX(中間シート!D$1:D$149,QUOTIENT(ROW(B3902)-2, 参照用!$J$12) + 3,1)&gt;0,
INDEX(中間シート!D$1:D$149,QUOTIENT(ROW(B3902)-2, 参照用!$J$12) + 3,1),
"")</f>
        <v/>
      </c>
      <c r="C3902" s="8" t="str">
        <f>INDEX(中間シート!$A$1:$AZ$149,MATCH(A3902&amp;B3902,中間シート!$A$1:$A$149,0),MATCH(C$1,中間シート!$A$2:$AZ$2,0))</f>
        <v/>
      </c>
      <c r="D3902" s="8" t="str">
        <f>INDEX(中間シート!$A$1:$AZ$149,MATCH($A3902&amp;$B3902,中間シート!$A$1:$A$149,0),MATCH(D$1,中間シート!$A$2:$AZ$2,0))</f>
        <v/>
      </c>
      <c r="E3902" t="str">
        <f>IF(
A3902="","",
VLOOKUP(MOD(ROW(A3902)-2, 参照用!$J$12) + 1,参照用!$N$1:$P$50,2,0)
)</f>
        <v/>
      </c>
      <c r="F3902" t="str">
        <f xml:space="preserve">
IF(A3902="","",
VLOOKUP(MOD(ROW(A3902)-2, 参照用!$J$12) + 1,参照用!$N$1:$P$50,3,0)
)</f>
        <v/>
      </c>
      <c r="G3902" t="str">
        <f xml:space="preserve">
IF(A3902="","",
IFERROR(
INDEX(中間シート!$B:$CB,
MATCH(A3902&amp;B3902,中間シート!$A$1:$A$149,0),
MATCH(F3902,中間シート!$B$2:$CB$2,0)
),
"")
)</f>
        <v/>
      </c>
      <c r="H3902" t="str">
        <f t="shared" si="180"/>
        <v/>
      </c>
      <c r="I3902" t="str">
        <f t="shared" si="181"/>
        <v/>
      </c>
      <c r="J3902" t="str">
        <f xml:space="preserve">
_xlfn.SWITCH(E3902,
"良好サイン",H3902*VLOOKUP(F3902,参照用!$P$2:$Q$55,2,0),
"注意サイン",H3902*VLOOKUP(F3902,参照用!$P$2:$Q$55,2,0),
""
)</f>
        <v/>
      </c>
      <c r="K3902" s="20" t="str">
        <f t="shared" si="182"/>
        <v/>
      </c>
    </row>
    <row r="3903" spans="1:11" x14ac:dyDescent="0.2">
      <c r="A3903" s="8" t="str">
        <f>IF(INDEX(中間シート!B$1:B$149,QUOTIENT(ROW(A3903)-2, 参照用!$J$12) + 3,1)&gt;0,
INDEX(中間シート!B$1:B$149,QUOTIENT(ROW(A3903)-2, 参照用!$J$12) + 3,1),
"")</f>
        <v/>
      </c>
      <c r="B3903" s="8" t="str">
        <f>IF(INDEX(中間シート!D$1:D$149,QUOTIENT(ROW(B3903)-2, 参照用!$J$12) + 3,1)&gt;0,
INDEX(中間シート!D$1:D$149,QUOTIENT(ROW(B3903)-2, 参照用!$J$12) + 3,1),
"")</f>
        <v/>
      </c>
      <c r="C3903" s="8" t="str">
        <f>INDEX(中間シート!$A$1:$AZ$149,MATCH(A3903&amp;B3903,中間シート!$A$1:$A$149,0),MATCH(C$1,中間シート!$A$2:$AZ$2,0))</f>
        <v/>
      </c>
      <c r="D3903" s="8" t="str">
        <f>INDEX(中間シート!$A$1:$AZ$149,MATCH($A3903&amp;$B3903,中間シート!$A$1:$A$149,0),MATCH(D$1,中間シート!$A$2:$AZ$2,0))</f>
        <v/>
      </c>
      <c r="E3903" t="str">
        <f>IF(
A3903="","",
VLOOKUP(MOD(ROW(A3903)-2, 参照用!$J$12) + 1,参照用!$N$1:$P$50,2,0)
)</f>
        <v/>
      </c>
      <c r="F3903" t="str">
        <f xml:space="preserve">
IF(A3903="","",
VLOOKUP(MOD(ROW(A3903)-2, 参照用!$J$12) + 1,参照用!$N$1:$P$50,3,0)
)</f>
        <v/>
      </c>
      <c r="G3903" t="str">
        <f xml:space="preserve">
IF(A3903="","",
IFERROR(
INDEX(中間シート!$B:$CB,
MATCH(A3903&amp;B3903,中間シート!$A$1:$A$149,0),
MATCH(F3903,中間シート!$B$2:$CB$2,0)
),
"")
)</f>
        <v/>
      </c>
      <c r="H3903" t="str">
        <f t="shared" si="180"/>
        <v/>
      </c>
      <c r="I3903" t="str">
        <f t="shared" si="181"/>
        <v/>
      </c>
      <c r="J3903" t="str">
        <f xml:space="preserve">
_xlfn.SWITCH(E3903,
"良好サイン",H3903*VLOOKUP(F3903,参照用!$P$2:$Q$55,2,0),
"注意サイン",H3903*VLOOKUP(F3903,参照用!$P$2:$Q$55,2,0),
""
)</f>
        <v/>
      </c>
      <c r="K3903" s="20" t="str">
        <f t="shared" si="182"/>
        <v/>
      </c>
    </row>
    <row r="3904" spans="1:11" x14ac:dyDescent="0.2">
      <c r="A3904" s="8" t="str">
        <f>IF(INDEX(中間シート!B$1:B$149,QUOTIENT(ROW(A3904)-2, 参照用!$J$12) + 3,1)&gt;0,
INDEX(中間シート!B$1:B$149,QUOTIENT(ROW(A3904)-2, 参照用!$J$12) + 3,1),
"")</f>
        <v/>
      </c>
      <c r="B3904" s="8" t="str">
        <f>IF(INDEX(中間シート!D$1:D$149,QUOTIENT(ROW(B3904)-2, 参照用!$J$12) + 3,1)&gt;0,
INDEX(中間シート!D$1:D$149,QUOTIENT(ROW(B3904)-2, 参照用!$J$12) + 3,1),
"")</f>
        <v/>
      </c>
      <c r="C3904" s="8" t="str">
        <f>INDEX(中間シート!$A$1:$AZ$149,MATCH(A3904&amp;B3904,中間シート!$A$1:$A$149,0),MATCH(C$1,中間シート!$A$2:$AZ$2,0))</f>
        <v/>
      </c>
      <c r="D3904" s="8" t="str">
        <f>INDEX(中間シート!$A$1:$AZ$149,MATCH($A3904&amp;$B3904,中間シート!$A$1:$A$149,0),MATCH(D$1,中間シート!$A$2:$AZ$2,0))</f>
        <v/>
      </c>
      <c r="E3904" t="str">
        <f>IF(
A3904="","",
VLOOKUP(MOD(ROW(A3904)-2, 参照用!$J$12) + 1,参照用!$N$1:$P$50,2,0)
)</f>
        <v/>
      </c>
      <c r="F3904" t="str">
        <f xml:space="preserve">
IF(A3904="","",
VLOOKUP(MOD(ROW(A3904)-2, 参照用!$J$12) + 1,参照用!$N$1:$P$50,3,0)
)</f>
        <v/>
      </c>
      <c r="G3904" t="str">
        <f xml:space="preserve">
IF(A3904="","",
IFERROR(
INDEX(中間シート!$B:$CB,
MATCH(A3904&amp;B3904,中間シート!$A$1:$A$149,0),
MATCH(F3904,中間シート!$B$2:$CB$2,0)
),
"")
)</f>
        <v/>
      </c>
      <c r="H3904" t="str">
        <f t="shared" si="180"/>
        <v/>
      </c>
      <c r="I3904" t="str">
        <f t="shared" si="181"/>
        <v/>
      </c>
      <c r="J3904" t="str">
        <f xml:space="preserve">
_xlfn.SWITCH(E3904,
"良好サイン",H3904*VLOOKUP(F3904,参照用!$P$2:$Q$55,2,0),
"注意サイン",H3904*VLOOKUP(F3904,参照用!$P$2:$Q$55,2,0),
""
)</f>
        <v/>
      </c>
      <c r="K3904" s="20" t="str">
        <f t="shared" si="182"/>
        <v/>
      </c>
    </row>
    <row r="3905" spans="1:11" x14ac:dyDescent="0.2">
      <c r="A3905" s="8" t="str">
        <f>IF(INDEX(中間シート!B$1:B$149,QUOTIENT(ROW(A3905)-2, 参照用!$J$12) + 3,1)&gt;0,
INDEX(中間シート!B$1:B$149,QUOTIENT(ROW(A3905)-2, 参照用!$J$12) + 3,1),
"")</f>
        <v/>
      </c>
      <c r="B3905" s="8" t="str">
        <f>IF(INDEX(中間シート!D$1:D$149,QUOTIENT(ROW(B3905)-2, 参照用!$J$12) + 3,1)&gt;0,
INDEX(中間シート!D$1:D$149,QUOTIENT(ROW(B3905)-2, 参照用!$J$12) + 3,1),
"")</f>
        <v/>
      </c>
      <c r="C3905" s="8" t="str">
        <f>INDEX(中間シート!$A$1:$AZ$149,MATCH(A3905&amp;B3905,中間シート!$A$1:$A$149,0),MATCH(C$1,中間シート!$A$2:$AZ$2,0))</f>
        <v/>
      </c>
      <c r="D3905" s="8" t="str">
        <f>INDEX(中間シート!$A$1:$AZ$149,MATCH($A3905&amp;$B3905,中間シート!$A$1:$A$149,0),MATCH(D$1,中間シート!$A$2:$AZ$2,0))</f>
        <v/>
      </c>
      <c r="E3905" t="str">
        <f>IF(
A3905="","",
VLOOKUP(MOD(ROW(A3905)-2, 参照用!$J$12) + 1,参照用!$N$1:$P$50,2,0)
)</f>
        <v/>
      </c>
      <c r="F3905" t="str">
        <f xml:space="preserve">
IF(A3905="","",
VLOOKUP(MOD(ROW(A3905)-2, 参照用!$J$12) + 1,参照用!$N$1:$P$50,3,0)
)</f>
        <v/>
      </c>
      <c r="G3905" t="str">
        <f xml:space="preserve">
IF(A3905="","",
IFERROR(
INDEX(中間シート!$B:$CB,
MATCH(A3905&amp;B3905,中間シート!$A$1:$A$149,0),
MATCH(F3905,中間シート!$B$2:$CB$2,0)
),
"")
)</f>
        <v/>
      </c>
      <c r="H3905" t="str">
        <f t="shared" si="180"/>
        <v/>
      </c>
      <c r="I3905" t="str">
        <f t="shared" si="181"/>
        <v/>
      </c>
      <c r="J3905" t="str">
        <f xml:space="preserve">
_xlfn.SWITCH(E3905,
"良好サイン",H3905*VLOOKUP(F3905,参照用!$P$2:$Q$55,2,0),
"注意サイン",H3905*VLOOKUP(F3905,参照用!$P$2:$Q$55,2,0),
""
)</f>
        <v/>
      </c>
      <c r="K3905" s="20" t="str">
        <f t="shared" si="182"/>
        <v/>
      </c>
    </row>
    <row r="3906" spans="1:11" x14ac:dyDescent="0.2">
      <c r="A3906" s="8" t="str">
        <f>IF(INDEX(中間シート!B$1:B$149,QUOTIENT(ROW(A3906)-2, 参照用!$J$12) + 3,1)&gt;0,
INDEX(中間シート!B$1:B$149,QUOTIENT(ROW(A3906)-2, 参照用!$J$12) + 3,1),
"")</f>
        <v/>
      </c>
      <c r="B3906" s="8" t="str">
        <f>IF(INDEX(中間シート!D$1:D$149,QUOTIENT(ROW(B3906)-2, 参照用!$J$12) + 3,1)&gt;0,
INDEX(中間シート!D$1:D$149,QUOTIENT(ROW(B3906)-2, 参照用!$J$12) + 3,1),
"")</f>
        <v/>
      </c>
      <c r="C3906" s="8" t="str">
        <f>INDEX(中間シート!$A$1:$AZ$149,MATCH(A3906&amp;B3906,中間シート!$A$1:$A$149,0),MATCH(C$1,中間シート!$A$2:$AZ$2,0))</f>
        <v/>
      </c>
      <c r="D3906" s="8" t="str">
        <f>INDEX(中間シート!$A$1:$AZ$149,MATCH($A3906&amp;$B3906,中間シート!$A$1:$A$149,0),MATCH(D$1,中間シート!$A$2:$AZ$2,0))</f>
        <v/>
      </c>
      <c r="E3906" t="str">
        <f>IF(
A3906="","",
VLOOKUP(MOD(ROW(A3906)-2, 参照用!$J$12) + 1,参照用!$N$1:$P$50,2,0)
)</f>
        <v/>
      </c>
      <c r="F3906" t="str">
        <f xml:space="preserve">
IF(A3906="","",
VLOOKUP(MOD(ROW(A3906)-2, 参照用!$J$12) + 1,参照用!$N$1:$P$50,3,0)
)</f>
        <v/>
      </c>
      <c r="G3906" t="str">
        <f xml:space="preserve">
IF(A3906="","",
IFERROR(
INDEX(中間シート!$B:$CB,
MATCH(A3906&amp;B3906,中間シート!$A$1:$A$149,0),
MATCH(F3906,中間シート!$B$2:$CB$2,0)
),
"")
)</f>
        <v/>
      </c>
      <c r="H3906" t="str">
        <f t="shared" si="180"/>
        <v/>
      </c>
      <c r="I3906" t="str">
        <f t="shared" si="181"/>
        <v/>
      </c>
      <c r="J3906" t="str">
        <f xml:space="preserve">
_xlfn.SWITCH(E3906,
"良好サイン",H3906*VLOOKUP(F3906,参照用!$P$2:$Q$55,2,0),
"注意サイン",H3906*VLOOKUP(F3906,参照用!$P$2:$Q$55,2,0),
""
)</f>
        <v/>
      </c>
      <c r="K3906" s="20" t="str">
        <f t="shared" si="182"/>
        <v/>
      </c>
    </row>
    <row r="3907" spans="1:11" x14ac:dyDescent="0.2">
      <c r="A3907" s="8" t="str">
        <f>IF(INDEX(中間シート!B$1:B$149,QUOTIENT(ROW(A3907)-2, 参照用!$J$12) + 3,1)&gt;0,
INDEX(中間シート!B$1:B$149,QUOTIENT(ROW(A3907)-2, 参照用!$J$12) + 3,1),
"")</f>
        <v/>
      </c>
      <c r="B3907" s="8" t="str">
        <f>IF(INDEX(中間シート!D$1:D$149,QUOTIENT(ROW(B3907)-2, 参照用!$J$12) + 3,1)&gt;0,
INDEX(中間シート!D$1:D$149,QUOTIENT(ROW(B3907)-2, 参照用!$J$12) + 3,1),
"")</f>
        <v/>
      </c>
      <c r="C3907" s="8" t="str">
        <f>INDEX(中間シート!$A$1:$AZ$149,MATCH(A3907&amp;B3907,中間シート!$A$1:$A$149,0),MATCH(C$1,中間シート!$A$2:$AZ$2,0))</f>
        <v/>
      </c>
      <c r="D3907" s="8" t="str">
        <f>INDEX(中間シート!$A$1:$AZ$149,MATCH($A3907&amp;$B3907,中間シート!$A$1:$A$149,0),MATCH(D$1,中間シート!$A$2:$AZ$2,0))</f>
        <v/>
      </c>
      <c r="E3907" t="str">
        <f>IF(
A3907="","",
VLOOKUP(MOD(ROW(A3907)-2, 参照用!$J$12) + 1,参照用!$N$1:$P$50,2,0)
)</f>
        <v/>
      </c>
      <c r="F3907" t="str">
        <f xml:space="preserve">
IF(A3907="","",
VLOOKUP(MOD(ROW(A3907)-2, 参照用!$J$12) + 1,参照用!$N$1:$P$50,3,0)
)</f>
        <v/>
      </c>
      <c r="G3907" t="str">
        <f xml:space="preserve">
IF(A3907="","",
IFERROR(
INDEX(中間シート!$B:$CB,
MATCH(A3907&amp;B3907,中間シート!$A$1:$A$149,0),
MATCH(F3907,中間シート!$B$2:$CB$2,0)
),
"")
)</f>
        <v/>
      </c>
      <c r="H3907" t="str">
        <f t="shared" ref="H3907:H3970" si="183">IFERROR(IF(VALUE(G3907)&gt;100,"",VALUE(G3907)),"")</f>
        <v/>
      </c>
      <c r="I3907" t="str">
        <f t="shared" ref="I3907:I3970" si="184">IF(H3907="",G3907,"")</f>
        <v/>
      </c>
      <c r="J3907" t="str">
        <f xml:space="preserve">
_xlfn.SWITCH(E3907,
"良好サイン",H3907*VLOOKUP(F3907,参照用!$P$2:$Q$55,2,0),
"注意サイン",H3907*VLOOKUP(F3907,参照用!$P$2:$Q$55,2,0),
""
)</f>
        <v/>
      </c>
      <c r="K3907" s="20" t="str">
        <f t="shared" ref="K3907:K3970" si="185">IFERROR(IF(A3907="","",(60+SUMIFS($J$1:$J$3999,$A$1:$A$3999,A3907,$B$1:$B$3999,B3907)))
/
(1+SUMIFS(H:H,A:A,A3907,B:B,B3907,E:E,"悪化サイン")),"")</f>
        <v/>
      </c>
    </row>
    <row r="3908" spans="1:11" x14ac:dyDescent="0.2">
      <c r="A3908" s="8" t="str">
        <f>IF(INDEX(中間シート!B$1:B$149,QUOTIENT(ROW(A3908)-2, 参照用!$J$12) + 3,1)&gt;0,
INDEX(中間シート!B$1:B$149,QUOTIENT(ROW(A3908)-2, 参照用!$J$12) + 3,1),
"")</f>
        <v/>
      </c>
      <c r="B3908" s="8" t="str">
        <f>IF(INDEX(中間シート!D$1:D$149,QUOTIENT(ROW(B3908)-2, 参照用!$J$12) + 3,1)&gt;0,
INDEX(中間シート!D$1:D$149,QUOTIENT(ROW(B3908)-2, 参照用!$J$12) + 3,1),
"")</f>
        <v/>
      </c>
      <c r="C3908" s="8" t="str">
        <f>INDEX(中間シート!$A$1:$AZ$149,MATCH(A3908&amp;B3908,中間シート!$A$1:$A$149,0),MATCH(C$1,中間シート!$A$2:$AZ$2,0))</f>
        <v/>
      </c>
      <c r="D3908" s="8" t="str">
        <f>INDEX(中間シート!$A$1:$AZ$149,MATCH($A3908&amp;$B3908,中間シート!$A$1:$A$149,0),MATCH(D$1,中間シート!$A$2:$AZ$2,0))</f>
        <v/>
      </c>
      <c r="E3908" t="str">
        <f>IF(
A3908="","",
VLOOKUP(MOD(ROW(A3908)-2, 参照用!$J$12) + 1,参照用!$N$1:$P$50,2,0)
)</f>
        <v/>
      </c>
      <c r="F3908" t="str">
        <f xml:space="preserve">
IF(A3908="","",
VLOOKUP(MOD(ROW(A3908)-2, 参照用!$J$12) + 1,参照用!$N$1:$P$50,3,0)
)</f>
        <v/>
      </c>
      <c r="G3908" t="str">
        <f xml:space="preserve">
IF(A3908="","",
IFERROR(
INDEX(中間シート!$B:$CB,
MATCH(A3908&amp;B3908,中間シート!$A$1:$A$149,0),
MATCH(F3908,中間シート!$B$2:$CB$2,0)
),
"")
)</f>
        <v/>
      </c>
      <c r="H3908" t="str">
        <f t="shared" si="183"/>
        <v/>
      </c>
      <c r="I3908" t="str">
        <f t="shared" si="184"/>
        <v/>
      </c>
      <c r="J3908" t="str">
        <f xml:space="preserve">
_xlfn.SWITCH(E3908,
"良好サイン",H3908*VLOOKUP(F3908,参照用!$P$2:$Q$55,2,0),
"注意サイン",H3908*VLOOKUP(F3908,参照用!$P$2:$Q$55,2,0),
""
)</f>
        <v/>
      </c>
      <c r="K3908" s="20" t="str">
        <f t="shared" si="185"/>
        <v/>
      </c>
    </row>
    <row r="3909" spans="1:11" x14ac:dyDescent="0.2">
      <c r="A3909" s="8" t="str">
        <f>IF(INDEX(中間シート!B$1:B$149,QUOTIENT(ROW(A3909)-2, 参照用!$J$12) + 3,1)&gt;0,
INDEX(中間シート!B$1:B$149,QUOTIENT(ROW(A3909)-2, 参照用!$J$12) + 3,1),
"")</f>
        <v/>
      </c>
      <c r="B3909" s="8" t="str">
        <f>IF(INDEX(中間シート!D$1:D$149,QUOTIENT(ROW(B3909)-2, 参照用!$J$12) + 3,1)&gt;0,
INDEX(中間シート!D$1:D$149,QUOTIENT(ROW(B3909)-2, 参照用!$J$12) + 3,1),
"")</f>
        <v/>
      </c>
      <c r="C3909" s="8" t="str">
        <f>INDEX(中間シート!$A$1:$AZ$149,MATCH(A3909&amp;B3909,中間シート!$A$1:$A$149,0),MATCH(C$1,中間シート!$A$2:$AZ$2,0))</f>
        <v/>
      </c>
      <c r="D3909" s="8" t="str">
        <f>INDEX(中間シート!$A$1:$AZ$149,MATCH($A3909&amp;$B3909,中間シート!$A$1:$A$149,0),MATCH(D$1,中間シート!$A$2:$AZ$2,0))</f>
        <v/>
      </c>
      <c r="E3909" t="str">
        <f>IF(
A3909="","",
VLOOKUP(MOD(ROW(A3909)-2, 参照用!$J$12) + 1,参照用!$N$1:$P$50,2,0)
)</f>
        <v/>
      </c>
      <c r="F3909" t="str">
        <f xml:space="preserve">
IF(A3909="","",
VLOOKUP(MOD(ROW(A3909)-2, 参照用!$J$12) + 1,参照用!$N$1:$P$50,3,0)
)</f>
        <v/>
      </c>
      <c r="G3909" t="str">
        <f xml:space="preserve">
IF(A3909="","",
IFERROR(
INDEX(中間シート!$B:$CB,
MATCH(A3909&amp;B3909,中間シート!$A$1:$A$149,0),
MATCH(F3909,中間シート!$B$2:$CB$2,0)
),
"")
)</f>
        <v/>
      </c>
      <c r="H3909" t="str">
        <f t="shared" si="183"/>
        <v/>
      </c>
      <c r="I3909" t="str">
        <f t="shared" si="184"/>
        <v/>
      </c>
      <c r="J3909" t="str">
        <f xml:space="preserve">
_xlfn.SWITCH(E3909,
"良好サイン",H3909*VLOOKUP(F3909,参照用!$P$2:$Q$55,2,0),
"注意サイン",H3909*VLOOKUP(F3909,参照用!$P$2:$Q$55,2,0),
""
)</f>
        <v/>
      </c>
      <c r="K3909" s="20" t="str">
        <f t="shared" si="185"/>
        <v/>
      </c>
    </row>
    <row r="3910" spans="1:11" x14ac:dyDescent="0.2">
      <c r="A3910" s="8" t="str">
        <f>IF(INDEX(中間シート!B$1:B$149,QUOTIENT(ROW(A3910)-2, 参照用!$J$12) + 3,1)&gt;0,
INDEX(中間シート!B$1:B$149,QUOTIENT(ROW(A3910)-2, 参照用!$J$12) + 3,1),
"")</f>
        <v/>
      </c>
      <c r="B3910" s="8" t="str">
        <f>IF(INDEX(中間シート!D$1:D$149,QUOTIENT(ROW(B3910)-2, 参照用!$J$12) + 3,1)&gt;0,
INDEX(中間シート!D$1:D$149,QUOTIENT(ROW(B3910)-2, 参照用!$J$12) + 3,1),
"")</f>
        <v/>
      </c>
      <c r="C3910" s="8" t="str">
        <f>INDEX(中間シート!$A$1:$AZ$149,MATCH(A3910&amp;B3910,中間シート!$A$1:$A$149,0),MATCH(C$1,中間シート!$A$2:$AZ$2,0))</f>
        <v/>
      </c>
      <c r="D3910" s="8" t="str">
        <f>INDEX(中間シート!$A$1:$AZ$149,MATCH($A3910&amp;$B3910,中間シート!$A$1:$A$149,0),MATCH(D$1,中間シート!$A$2:$AZ$2,0))</f>
        <v/>
      </c>
      <c r="E3910" t="str">
        <f>IF(
A3910="","",
VLOOKUP(MOD(ROW(A3910)-2, 参照用!$J$12) + 1,参照用!$N$1:$P$50,2,0)
)</f>
        <v/>
      </c>
      <c r="F3910" t="str">
        <f xml:space="preserve">
IF(A3910="","",
VLOOKUP(MOD(ROW(A3910)-2, 参照用!$J$12) + 1,参照用!$N$1:$P$50,3,0)
)</f>
        <v/>
      </c>
      <c r="G3910" t="str">
        <f xml:space="preserve">
IF(A3910="","",
IFERROR(
INDEX(中間シート!$B:$CB,
MATCH(A3910&amp;B3910,中間シート!$A$1:$A$149,0),
MATCH(F3910,中間シート!$B$2:$CB$2,0)
),
"")
)</f>
        <v/>
      </c>
      <c r="H3910" t="str">
        <f t="shared" si="183"/>
        <v/>
      </c>
      <c r="I3910" t="str">
        <f t="shared" si="184"/>
        <v/>
      </c>
      <c r="J3910" t="str">
        <f xml:space="preserve">
_xlfn.SWITCH(E3910,
"良好サイン",H3910*VLOOKUP(F3910,参照用!$P$2:$Q$55,2,0),
"注意サイン",H3910*VLOOKUP(F3910,参照用!$P$2:$Q$55,2,0),
""
)</f>
        <v/>
      </c>
      <c r="K3910" s="20" t="str">
        <f t="shared" si="185"/>
        <v/>
      </c>
    </row>
    <row r="3911" spans="1:11" x14ac:dyDescent="0.2">
      <c r="A3911" s="8" t="str">
        <f>IF(INDEX(中間シート!B$1:B$149,QUOTIENT(ROW(A3911)-2, 参照用!$J$12) + 3,1)&gt;0,
INDEX(中間シート!B$1:B$149,QUOTIENT(ROW(A3911)-2, 参照用!$J$12) + 3,1),
"")</f>
        <v/>
      </c>
      <c r="B3911" s="8" t="str">
        <f>IF(INDEX(中間シート!D$1:D$149,QUOTIENT(ROW(B3911)-2, 参照用!$J$12) + 3,1)&gt;0,
INDEX(中間シート!D$1:D$149,QUOTIENT(ROW(B3911)-2, 参照用!$J$12) + 3,1),
"")</f>
        <v/>
      </c>
      <c r="C3911" s="8" t="str">
        <f>INDEX(中間シート!$A$1:$AZ$149,MATCH(A3911&amp;B3911,中間シート!$A$1:$A$149,0),MATCH(C$1,中間シート!$A$2:$AZ$2,0))</f>
        <v/>
      </c>
      <c r="D3911" s="8" t="str">
        <f>INDEX(中間シート!$A$1:$AZ$149,MATCH($A3911&amp;$B3911,中間シート!$A$1:$A$149,0),MATCH(D$1,中間シート!$A$2:$AZ$2,0))</f>
        <v/>
      </c>
      <c r="E3911" t="str">
        <f>IF(
A3911="","",
VLOOKUP(MOD(ROW(A3911)-2, 参照用!$J$12) + 1,参照用!$N$1:$P$50,2,0)
)</f>
        <v/>
      </c>
      <c r="F3911" t="str">
        <f xml:space="preserve">
IF(A3911="","",
VLOOKUP(MOD(ROW(A3911)-2, 参照用!$J$12) + 1,参照用!$N$1:$P$50,3,0)
)</f>
        <v/>
      </c>
      <c r="G3911" t="str">
        <f xml:space="preserve">
IF(A3911="","",
IFERROR(
INDEX(中間シート!$B:$CB,
MATCH(A3911&amp;B3911,中間シート!$A$1:$A$149,0),
MATCH(F3911,中間シート!$B$2:$CB$2,0)
),
"")
)</f>
        <v/>
      </c>
      <c r="H3911" t="str">
        <f t="shared" si="183"/>
        <v/>
      </c>
      <c r="I3911" t="str">
        <f t="shared" si="184"/>
        <v/>
      </c>
      <c r="J3911" t="str">
        <f xml:space="preserve">
_xlfn.SWITCH(E3911,
"良好サイン",H3911*VLOOKUP(F3911,参照用!$P$2:$Q$55,2,0),
"注意サイン",H3911*VLOOKUP(F3911,参照用!$P$2:$Q$55,2,0),
""
)</f>
        <v/>
      </c>
      <c r="K3911" s="20" t="str">
        <f t="shared" si="185"/>
        <v/>
      </c>
    </row>
    <row r="3912" spans="1:11" x14ac:dyDescent="0.2">
      <c r="A3912" s="8" t="str">
        <f>IF(INDEX(中間シート!B$1:B$149,QUOTIENT(ROW(A3912)-2, 参照用!$J$12) + 3,1)&gt;0,
INDEX(中間シート!B$1:B$149,QUOTIENT(ROW(A3912)-2, 参照用!$J$12) + 3,1),
"")</f>
        <v/>
      </c>
      <c r="B3912" s="8" t="str">
        <f>IF(INDEX(中間シート!D$1:D$149,QUOTIENT(ROW(B3912)-2, 参照用!$J$12) + 3,1)&gt;0,
INDEX(中間シート!D$1:D$149,QUOTIENT(ROW(B3912)-2, 参照用!$J$12) + 3,1),
"")</f>
        <v/>
      </c>
      <c r="C3912" s="8" t="str">
        <f>INDEX(中間シート!$A$1:$AZ$149,MATCH(A3912&amp;B3912,中間シート!$A$1:$A$149,0),MATCH(C$1,中間シート!$A$2:$AZ$2,0))</f>
        <v/>
      </c>
      <c r="D3912" s="8" t="str">
        <f>INDEX(中間シート!$A$1:$AZ$149,MATCH($A3912&amp;$B3912,中間シート!$A$1:$A$149,0),MATCH(D$1,中間シート!$A$2:$AZ$2,0))</f>
        <v/>
      </c>
      <c r="E3912" t="str">
        <f>IF(
A3912="","",
VLOOKUP(MOD(ROW(A3912)-2, 参照用!$J$12) + 1,参照用!$N$1:$P$50,2,0)
)</f>
        <v/>
      </c>
      <c r="F3912" t="str">
        <f xml:space="preserve">
IF(A3912="","",
VLOOKUP(MOD(ROW(A3912)-2, 参照用!$J$12) + 1,参照用!$N$1:$P$50,3,0)
)</f>
        <v/>
      </c>
      <c r="G3912" t="str">
        <f xml:space="preserve">
IF(A3912="","",
IFERROR(
INDEX(中間シート!$B:$CB,
MATCH(A3912&amp;B3912,中間シート!$A$1:$A$149,0),
MATCH(F3912,中間シート!$B$2:$CB$2,0)
),
"")
)</f>
        <v/>
      </c>
      <c r="H3912" t="str">
        <f t="shared" si="183"/>
        <v/>
      </c>
      <c r="I3912" t="str">
        <f t="shared" si="184"/>
        <v/>
      </c>
      <c r="J3912" t="str">
        <f xml:space="preserve">
_xlfn.SWITCH(E3912,
"良好サイン",H3912*VLOOKUP(F3912,参照用!$P$2:$Q$55,2,0),
"注意サイン",H3912*VLOOKUP(F3912,参照用!$P$2:$Q$55,2,0),
""
)</f>
        <v/>
      </c>
      <c r="K3912" s="20" t="str">
        <f t="shared" si="185"/>
        <v/>
      </c>
    </row>
    <row r="3913" spans="1:11" x14ac:dyDescent="0.2">
      <c r="A3913" s="8" t="str">
        <f>IF(INDEX(中間シート!B$1:B$149,QUOTIENT(ROW(A3913)-2, 参照用!$J$12) + 3,1)&gt;0,
INDEX(中間シート!B$1:B$149,QUOTIENT(ROW(A3913)-2, 参照用!$J$12) + 3,1),
"")</f>
        <v/>
      </c>
      <c r="B3913" s="8" t="str">
        <f>IF(INDEX(中間シート!D$1:D$149,QUOTIENT(ROW(B3913)-2, 参照用!$J$12) + 3,1)&gt;0,
INDEX(中間シート!D$1:D$149,QUOTIENT(ROW(B3913)-2, 参照用!$J$12) + 3,1),
"")</f>
        <v/>
      </c>
      <c r="C3913" s="8" t="str">
        <f>INDEX(中間シート!$A$1:$AZ$149,MATCH(A3913&amp;B3913,中間シート!$A$1:$A$149,0),MATCH(C$1,中間シート!$A$2:$AZ$2,0))</f>
        <v/>
      </c>
      <c r="D3913" s="8" t="str">
        <f>INDEX(中間シート!$A$1:$AZ$149,MATCH($A3913&amp;$B3913,中間シート!$A$1:$A$149,0),MATCH(D$1,中間シート!$A$2:$AZ$2,0))</f>
        <v/>
      </c>
      <c r="E3913" t="str">
        <f>IF(
A3913="","",
VLOOKUP(MOD(ROW(A3913)-2, 参照用!$J$12) + 1,参照用!$N$1:$P$50,2,0)
)</f>
        <v/>
      </c>
      <c r="F3913" t="str">
        <f xml:space="preserve">
IF(A3913="","",
VLOOKUP(MOD(ROW(A3913)-2, 参照用!$J$12) + 1,参照用!$N$1:$P$50,3,0)
)</f>
        <v/>
      </c>
      <c r="G3913" t="str">
        <f xml:space="preserve">
IF(A3913="","",
IFERROR(
INDEX(中間シート!$B:$CB,
MATCH(A3913&amp;B3913,中間シート!$A$1:$A$149,0),
MATCH(F3913,中間シート!$B$2:$CB$2,0)
),
"")
)</f>
        <v/>
      </c>
      <c r="H3913" t="str">
        <f t="shared" si="183"/>
        <v/>
      </c>
      <c r="I3913" t="str">
        <f t="shared" si="184"/>
        <v/>
      </c>
      <c r="J3913" t="str">
        <f xml:space="preserve">
_xlfn.SWITCH(E3913,
"良好サイン",H3913*VLOOKUP(F3913,参照用!$P$2:$Q$55,2,0),
"注意サイン",H3913*VLOOKUP(F3913,参照用!$P$2:$Q$55,2,0),
""
)</f>
        <v/>
      </c>
      <c r="K3913" s="20" t="str">
        <f t="shared" si="185"/>
        <v/>
      </c>
    </row>
    <row r="3914" spans="1:11" x14ac:dyDescent="0.2">
      <c r="A3914" s="8" t="str">
        <f>IF(INDEX(中間シート!B$1:B$149,QUOTIENT(ROW(A3914)-2, 参照用!$J$12) + 3,1)&gt;0,
INDEX(中間シート!B$1:B$149,QUOTIENT(ROW(A3914)-2, 参照用!$J$12) + 3,1),
"")</f>
        <v/>
      </c>
      <c r="B3914" s="8" t="str">
        <f>IF(INDEX(中間シート!D$1:D$149,QUOTIENT(ROW(B3914)-2, 参照用!$J$12) + 3,1)&gt;0,
INDEX(中間シート!D$1:D$149,QUOTIENT(ROW(B3914)-2, 参照用!$J$12) + 3,1),
"")</f>
        <v/>
      </c>
      <c r="C3914" s="8" t="str">
        <f>INDEX(中間シート!$A$1:$AZ$149,MATCH(A3914&amp;B3914,中間シート!$A$1:$A$149,0),MATCH(C$1,中間シート!$A$2:$AZ$2,0))</f>
        <v/>
      </c>
      <c r="D3914" s="8" t="str">
        <f>INDEX(中間シート!$A$1:$AZ$149,MATCH($A3914&amp;$B3914,中間シート!$A$1:$A$149,0),MATCH(D$1,中間シート!$A$2:$AZ$2,0))</f>
        <v/>
      </c>
      <c r="E3914" t="str">
        <f>IF(
A3914="","",
VLOOKUP(MOD(ROW(A3914)-2, 参照用!$J$12) + 1,参照用!$N$1:$P$50,2,0)
)</f>
        <v/>
      </c>
      <c r="F3914" t="str">
        <f xml:space="preserve">
IF(A3914="","",
VLOOKUP(MOD(ROW(A3914)-2, 参照用!$J$12) + 1,参照用!$N$1:$P$50,3,0)
)</f>
        <v/>
      </c>
      <c r="G3914" t="str">
        <f xml:space="preserve">
IF(A3914="","",
IFERROR(
INDEX(中間シート!$B:$CB,
MATCH(A3914&amp;B3914,中間シート!$A$1:$A$149,0),
MATCH(F3914,中間シート!$B$2:$CB$2,0)
),
"")
)</f>
        <v/>
      </c>
      <c r="H3914" t="str">
        <f t="shared" si="183"/>
        <v/>
      </c>
      <c r="I3914" t="str">
        <f t="shared" si="184"/>
        <v/>
      </c>
      <c r="J3914" t="str">
        <f xml:space="preserve">
_xlfn.SWITCH(E3914,
"良好サイン",H3914*VLOOKUP(F3914,参照用!$P$2:$Q$55,2,0),
"注意サイン",H3914*VLOOKUP(F3914,参照用!$P$2:$Q$55,2,0),
""
)</f>
        <v/>
      </c>
      <c r="K3914" s="20" t="str">
        <f t="shared" si="185"/>
        <v/>
      </c>
    </row>
    <row r="3915" spans="1:11" x14ac:dyDescent="0.2">
      <c r="A3915" s="8" t="str">
        <f>IF(INDEX(中間シート!B$1:B$149,QUOTIENT(ROW(A3915)-2, 参照用!$J$12) + 3,1)&gt;0,
INDEX(中間シート!B$1:B$149,QUOTIENT(ROW(A3915)-2, 参照用!$J$12) + 3,1),
"")</f>
        <v/>
      </c>
      <c r="B3915" s="8" t="str">
        <f>IF(INDEX(中間シート!D$1:D$149,QUOTIENT(ROW(B3915)-2, 参照用!$J$12) + 3,1)&gt;0,
INDEX(中間シート!D$1:D$149,QUOTIENT(ROW(B3915)-2, 参照用!$J$12) + 3,1),
"")</f>
        <v/>
      </c>
      <c r="C3915" s="8" t="str">
        <f>INDEX(中間シート!$A$1:$AZ$149,MATCH(A3915&amp;B3915,中間シート!$A$1:$A$149,0),MATCH(C$1,中間シート!$A$2:$AZ$2,0))</f>
        <v/>
      </c>
      <c r="D3915" s="8" t="str">
        <f>INDEX(中間シート!$A$1:$AZ$149,MATCH($A3915&amp;$B3915,中間シート!$A$1:$A$149,0),MATCH(D$1,中間シート!$A$2:$AZ$2,0))</f>
        <v/>
      </c>
      <c r="E3915" t="str">
        <f>IF(
A3915="","",
VLOOKUP(MOD(ROW(A3915)-2, 参照用!$J$12) + 1,参照用!$N$1:$P$50,2,0)
)</f>
        <v/>
      </c>
      <c r="F3915" t="str">
        <f xml:space="preserve">
IF(A3915="","",
VLOOKUP(MOD(ROW(A3915)-2, 参照用!$J$12) + 1,参照用!$N$1:$P$50,3,0)
)</f>
        <v/>
      </c>
      <c r="G3915" t="str">
        <f xml:space="preserve">
IF(A3915="","",
IFERROR(
INDEX(中間シート!$B:$CB,
MATCH(A3915&amp;B3915,中間シート!$A$1:$A$149,0),
MATCH(F3915,中間シート!$B$2:$CB$2,0)
),
"")
)</f>
        <v/>
      </c>
      <c r="H3915" t="str">
        <f t="shared" si="183"/>
        <v/>
      </c>
      <c r="I3915" t="str">
        <f t="shared" si="184"/>
        <v/>
      </c>
      <c r="J3915" t="str">
        <f xml:space="preserve">
_xlfn.SWITCH(E3915,
"良好サイン",H3915*VLOOKUP(F3915,参照用!$P$2:$Q$55,2,0),
"注意サイン",H3915*VLOOKUP(F3915,参照用!$P$2:$Q$55,2,0),
""
)</f>
        <v/>
      </c>
      <c r="K3915" s="20" t="str">
        <f t="shared" si="185"/>
        <v/>
      </c>
    </row>
    <row r="3916" spans="1:11" x14ac:dyDescent="0.2">
      <c r="A3916" s="8" t="str">
        <f>IF(INDEX(中間シート!B$1:B$149,QUOTIENT(ROW(A3916)-2, 参照用!$J$12) + 3,1)&gt;0,
INDEX(中間シート!B$1:B$149,QUOTIENT(ROW(A3916)-2, 参照用!$J$12) + 3,1),
"")</f>
        <v/>
      </c>
      <c r="B3916" s="8" t="str">
        <f>IF(INDEX(中間シート!D$1:D$149,QUOTIENT(ROW(B3916)-2, 参照用!$J$12) + 3,1)&gt;0,
INDEX(中間シート!D$1:D$149,QUOTIENT(ROW(B3916)-2, 参照用!$J$12) + 3,1),
"")</f>
        <v/>
      </c>
      <c r="C3916" s="8" t="str">
        <f>INDEX(中間シート!$A$1:$AZ$149,MATCH(A3916&amp;B3916,中間シート!$A$1:$A$149,0),MATCH(C$1,中間シート!$A$2:$AZ$2,0))</f>
        <v/>
      </c>
      <c r="D3916" s="8" t="str">
        <f>INDEX(中間シート!$A$1:$AZ$149,MATCH($A3916&amp;$B3916,中間シート!$A$1:$A$149,0),MATCH(D$1,中間シート!$A$2:$AZ$2,0))</f>
        <v/>
      </c>
      <c r="E3916" t="str">
        <f>IF(
A3916="","",
VLOOKUP(MOD(ROW(A3916)-2, 参照用!$J$12) + 1,参照用!$N$1:$P$50,2,0)
)</f>
        <v/>
      </c>
      <c r="F3916" t="str">
        <f xml:space="preserve">
IF(A3916="","",
VLOOKUP(MOD(ROW(A3916)-2, 参照用!$J$12) + 1,参照用!$N$1:$P$50,3,0)
)</f>
        <v/>
      </c>
      <c r="G3916" t="str">
        <f xml:space="preserve">
IF(A3916="","",
IFERROR(
INDEX(中間シート!$B:$CB,
MATCH(A3916&amp;B3916,中間シート!$A$1:$A$149,0),
MATCH(F3916,中間シート!$B$2:$CB$2,0)
),
"")
)</f>
        <v/>
      </c>
      <c r="H3916" t="str">
        <f t="shared" si="183"/>
        <v/>
      </c>
      <c r="I3916" t="str">
        <f t="shared" si="184"/>
        <v/>
      </c>
      <c r="J3916" t="str">
        <f xml:space="preserve">
_xlfn.SWITCH(E3916,
"良好サイン",H3916*VLOOKUP(F3916,参照用!$P$2:$Q$55,2,0),
"注意サイン",H3916*VLOOKUP(F3916,参照用!$P$2:$Q$55,2,0),
""
)</f>
        <v/>
      </c>
      <c r="K3916" s="20" t="str">
        <f t="shared" si="185"/>
        <v/>
      </c>
    </row>
    <row r="3917" spans="1:11" x14ac:dyDescent="0.2">
      <c r="A3917" s="8" t="str">
        <f>IF(INDEX(中間シート!B$1:B$149,QUOTIENT(ROW(A3917)-2, 参照用!$J$12) + 3,1)&gt;0,
INDEX(中間シート!B$1:B$149,QUOTIENT(ROW(A3917)-2, 参照用!$J$12) + 3,1),
"")</f>
        <v/>
      </c>
      <c r="B3917" s="8" t="str">
        <f>IF(INDEX(中間シート!D$1:D$149,QUOTIENT(ROW(B3917)-2, 参照用!$J$12) + 3,1)&gt;0,
INDEX(中間シート!D$1:D$149,QUOTIENT(ROW(B3917)-2, 参照用!$J$12) + 3,1),
"")</f>
        <v/>
      </c>
      <c r="C3917" s="8" t="str">
        <f>INDEX(中間シート!$A$1:$AZ$149,MATCH(A3917&amp;B3917,中間シート!$A$1:$A$149,0),MATCH(C$1,中間シート!$A$2:$AZ$2,0))</f>
        <v/>
      </c>
      <c r="D3917" s="8" t="str">
        <f>INDEX(中間シート!$A$1:$AZ$149,MATCH($A3917&amp;$B3917,中間シート!$A$1:$A$149,0),MATCH(D$1,中間シート!$A$2:$AZ$2,0))</f>
        <v/>
      </c>
      <c r="E3917" t="str">
        <f>IF(
A3917="","",
VLOOKUP(MOD(ROW(A3917)-2, 参照用!$J$12) + 1,参照用!$N$1:$P$50,2,0)
)</f>
        <v/>
      </c>
      <c r="F3917" t="str">
        <f xml:space="preserve">
IF(A3917="","",
VLOOKUP(MOD(ROW(A3917)-2, 参照用!$J$12) + 1,参照用!$N$1:$P$50,3,0)
)</f>
        <v/>
      </c>
      <c r="G3917" t="str">
        <f xml:space="preserve">
IF(A3917="","",
IFERROR(
INDEX(中間シート!$B:$CB,
MATCH(A3917&amp;B3917,中間シート!$A$1:$A$149,0),
MATCH(F3917,中間シート!$B$2:$CB$2,0)
),
"")
)</f>
        <v/>
      </c>
      <c r="H3917" t="str">
        <f t="shared" si="183"/>
        <v/>
      </c>
      <c r="I3917" t="str">
        <f t="shared" si="184"/>
        <v/>
      </c>
      <c r="J3917" t="str">
        <f xml:space="preserve">
_xlfn.SWITCH(E3917,
"良好サイン",H3917*VLOOKUP(F3917,参照用!$P$2:$Q$55,2,0),
"注意サイン",H3917*VLOOKUP(F3917,参照用!$P$2:$Q$55,2,0),
""
)</f>
        <v/>
      </c>
      <c r="K3917" s="20" t="str">
        <f t="shared" si="185"/>
        <v/>
      </c>
    </row>
    <row r="3918" spans="1:11" x14ac:dyDescent="0.2">
      <c r="A3918" s="8" t="str">
        <f>IF(INDEX(中間シート!B$1:B$149,QUOTIENT(ROW(A3918)-2, 参照用!$J$12) + 3,1)&gt;0,
INDEX(中間シート!B$1:B$149,QUOTIENT(ROW(A3918)-2, 参照用!$J$12) + 3,1),
"")</f>
        <v/>
      </c>
      <c r="B3918" s="8" t="str">
        <f>IF(INDEX(中間シート!D$1:D$149,QUOTIENT(ROW(B3918)-2, 参照用!$J$12) + 3,1)&gt;0,
INDEX(中間シート!D$1:D$149,QUOTIENT(ROW(B3918)-2, 参照用!$J$12) + 3,1),
"")</f>
        <v/>
      </c>
      <c r="C3918" s="8" t="str">
        <f>INDEX(中間シート!$A$1:$AZ$149,MATCH(A3918&amp;B3918,中間シート!$A$1:$A$149,0),MATCH(C$1,中間シート!$A$2:$AZ$2,0))</f>
        <v/>
      </c>
      <c r="D3918" s="8" t="str">
        <f>INDEX(中間シート!$A$1:$AZ$149,MATCH($A3918&amp;$B3918,中間シート!$A$1:$A$149,0),MATCH(D$1,中間シート!$A$2:$AZ$2,0))</f>
        <v/>
      </c>
      <c r="E3918" t="str">
        <f>IF(
A3918="","",
VLOOKUP(MOD(ROW(A3918)-2, 参照用!$J$12) + 1,参照用!$N$1:$P$50,2,0)
)</f>
        <v/>
      </c>
      <c r="F3918" t="str">
        <f xml:space="preserve">
IF(A3918="","",
VLOOKUP(MOD(ROW(A3918)-2, 参照用!$J$12) + 1,参照用!$N$1:$P$50,3,0)
)</f>
        <v/>
      </c>
      <c r="G3918" t="str">
        <f xml:space="preserve">
IF(A3918="","",
IFERROR(
INDEX(中間シート!$B:$CB,
MATCH(A3918&amp;B3918,中間シート!$A$1:$A$149,0),
MATCH(F3918,中間シート!$B$2:$CB$2,0)
),
"")
)</f>
        <v/>
      </c>
      <c r="H3918" t="str">
        <f t="shared" si="183"/>
        <v/>
      </c>
      <c r="I3918" t="str">
        <f t="shared" si="184"/>
        <v/>
      </c>
      <c r="J3918" t="str">
        <f xml:space="preserve">
_xlfn.SWITCH(E3918,
"良好サイン",H3918*VLOOKUP(F3918,参照用!$P$2:$Q$55,2,0),
"注意サイン",H3918*VLOOKUP(F3918,参照用!$P$2:$Q$55,2,0),
""
)</f>
        <v/>
      </c>
      <c r="K3918" s="20" t="str">
        <f t="shared" si="185"/>
        <v/>
      </c>
    </row>
    <row r="3919" spans="1:11" x14ac:dyDescent="0.2">
      <c r="A3919" s="8" t="str">
        <f>IF(INDEX(中間シート!B$1:B$149,QUOTIENT(ROW(A3919)-2, 参照用!$J$12) + 3,1)&gt;0,
INDEX(中間シート!B$1:B$149,QUOTIENT(ROW(A3919)-2, 参照用!$J$12) + 3,1),
"")</f>
        <v/>
      </c>
      <c r="B3919" s="8" t="str">
        <f>IF(INDEX(中間シート!D$1:D$149,QUOTIENT(ROW(B3919)-2, 参照用!$J$12) + 3,1)&gt;0,
INDEX(中間シート!D$1:D$149,QUOTIENT(ROW(B3919)-2, 参照用!$J$12) + 3,1),
"")</f>
        <v/>
      </c>
      <c r="C3919" s="8" t="str">
        <f>INDEX(中間シート!$A$1:$AZ$149,MATCH(A3919&amp;B3919,中間シート!$A$1:$A$149,0),MATCH(C$1,中間シート!$A$2:$AZ$2,0))</f>
        <v/>
      </c>
      <c r="D3919" s="8" t="str">
        <f>INDEX(中間シート!$A$1:$AZ$149,MATCH($A3919&amp;$B3919,中間シート!$A$1:$A$149,0),MATCH(D$1,中間シート!$A$2:$AZ$2,0))</f>
        <v/>
      </c>
      <c r="E3919" t="str">
        <f>IF(
A3919="","",
VLOOKUP(MOD(ROW(A3919)-2, 参照用!$J$12) + 1,参照用!$N$1:$P$50,2,0)
)</f>
        <v/>
      </c>
      <c r="F3919" t="str">
        <f xml:space="preserve">
IF(A3919="","",
VLOOKUP(MOD(ROW(A3919)-2, 参照用!$J$12) + 1,参照用!$N$1:$P$50,3,0)
)</f>
        <v/>
      </c>
      <c r="G3919" t="str">
        <f xml:space="preserve">
IF(A3919="","",
IFERROR(
INDEX(中間シート!$B:$CB,
MATCH(A3919&amp;B3919,中間シート!$A$1:$A$149,0),
MATCH(F3919,中間シート!$B$2:$CB$2,0)
),
"")
)</f>
        <v/>
      </c>
      <c r="H3919" t="str">
        <f t="shared" si="183"/>
        <v/>
      </c>
      <c r="I3919" t="str">
        <f t="shared" si="184"/>
        <v/>
      </c>
      <c r="J3919" t="str">
        <f xml:space="preserve">
_xlfn.SWITCH(E3919,
"良好サイン",H3919*VLOOKUP(F3919,参照用!$P$2:$Q$55,2,0),
"注意サイン",H3919*VLOOKUP(F3919,参照用!$P$2:$Q$55,2,0),
""
)</f>
        <v/>
      </c>
      <c r="K3919" s="20" t="str">
        <f t="shared" si="185"/>
        <v/>
      </c>
    </row>
    <row r="3920" spans="1:11" x14ac:dyDescent="0.2">
      <c r="A3920" s="8" t="str">
        <f>IF(INDEX(中間シート!B$1:B$149,QUOTIENT(ROW(A3920)-2, 参照用!$J$12) + 3,1)&gt;0,
INDEX(中間シート!B$1:B$149,QUOTIENT(ROW(A3920)-2, 参照用!$J$12) + 3,1),
"")</f>
        <v/>
      </c>
      <c r="B3920" s="8" t="str">
        <f>IF(INDEX(中間シート!D$1:D$149,QUOTIENT(ROW(B3920)-2, 参照用!$J$12) + 3,1)&gt;0,
INDEX(中間シート!D$1:D$149,QUOTIENT(ROW(B3920)-2, 参照用!$J$12) + 3,1),
"")</f>
        <v/>
      </c>
      <c r="C3920" s="8" t="str">
        <f>INDEX(中間シート!$A$1:$AZ$149,MATCH(A3920&amp;B3920,中間シート!$A$1:$A$149,0),MATCH(C$1,中間シート!$A$2:$AZ$2,0))</f>
        <v/>
      </c>
      <c r="D3920" s="8" t="str">
        <f>INDEX(中間シート!$A$1:$AZ$149,MATCH($A3920&amp;$B3920,中間シート!$A$1:$A$149,0),MATCH(D$1,中間シート!$A$2:$AZ$2,0))</f>
        <v/>
      </c>
      <c r="E3920" t="str">
        <f>IF(
A3920="","",
VLOOKUP(MOD(ROW(A3920)-2, 参照用!$J$12) + 1,参照用!$N$1:$P$50,2,0)
)</f>
        <v/>
      </c>
      <c r="F3920" t="str">
        <f xml:space="preserve">
IF(A3920="","",
VLOOKUP(MOD(ROW(A3920)-2, 参照用!$J$12) + 1,参照用!$N$1:$P$50,3,0)
)</f>
        <v/>
      </c>
      <c r="G3920" t="str">
        <f xml:space="preserve">
IF(A3920="","",
IFERROR(
INDEX(中間シート!$B:$CB,
MATCH(A3920&amp;B3920,中間シート!$A$1:$A$149,0),
MATCH(F3920,中間シート!$B$2:$CB$2,0)
),
"")
)</f>
        <v/>
      </c>
      <c r="H3920" t="str">
        <f t="shared" si="183"/>
        <v/>
      </c>
      <c r="I3920" t="str">
        <f t="shared" si="184"/>
        <v/>
      </c>
      <c r="J3920" t="str">
        <f xml:space="preserve">
_xlfn.SWITCH(E3920,
"良好サイン",H3920*VLOOKUP(F3920,参照用!$P$2:$Q$55,2,0),
"注意サイン",H3920*VLOOKUP(F3920,参照用!$P$2:$Q$55,2,0),
""
)</f>
        <v/>
      </c>
      <c r="K3920" s="20" t="str">
        <f t="shared" si="185"/>
        <v/>
      </c>
    </row>
    <row r="3921" spans="1:11" x14ac:dyDescent="0.2">
      <c r="A3921" s="8" t="str">
        <f>IF(INDEX(中間シート!B$1:B$149,QUOTIENT(ROW(A3921)-2, 参照用!$J$12) + 3,1)&gt;0,
INDEX(中間シート!B$1:B$149,QUOTIENT(ROW(A3921)-2, 参照用!$J$12) + 3,1),
"")</f>
        <v/>
      </c>
      <c r="B3921" s="8" t="str">
        <f>IF(INDEX(中間シート!D$1:D$149,QUOTIENT(ROW(B3921)-2, 参照用!$J$12) + 3,1)&gt;0,
INDEX(中間シート!D$1:D$149,QUOTIENT(ROW(B3921)-2, 参照用!$J$12) + 3,1),
"")</f>
        <v/>
      </c>
      <c r="C3921" s="8" t="str">
        <f>INDEX(中間シート!$A$1:$AZ$149,MATCH(A3921&amp;B3921,中間シート!$A$1:$A$149,0),MATCH(C$1,中間シート!$A$2:$AZ$2,0))</f>
        <v/>
      </c>
      <c r="D3921" s="8" t="str">
        <f>INDEX(中間シート!$A$1:$AZ$149,MATCH($A3921&amp;$B3921,中間シート!$A$1:$A$149,0),MATCH(D$1,中間シート!$A$2:$AZ$2,0))</f>
        <v/>
      </c>
      <c r="E3921" t="str">
        <f>IF(
A3921="","",
VLOOKUP(MOD(ROW(A3921)-2, 参照用!$J$12) + 1,参照用!$N$1:$P$50,2,0)
)</f>
        <v/>
      </c>
      <c r="F3921" t="str">
        <f xml:space="preserve">
IF(A3921="","",
VLOOKUP(MOD(ROW(A3921)-2, 参照用!$J$12) + 1,参照用!$N$1:$P$50,3,0)
)</f>
        <v/>
      </c>
      <c r="G3921" t="str">
        <f xml:space="preserve">
IF(A3921="","",
IFERROR(
INDEX(中間シート!$B:$CB,
MATCH(A3921&amp;B3921,中間シート!$A$1:$A$149,0),
MATCH(F3921,中間シート!$B$2:$CB$2,0)
),
"")
)</f>
        <v/>
      </c>
      <c r="H3921" t="str">
        <f t="shared" si="183"/>
        <v/>
      </c>
      <c r="I3921" t="str">
        <f t="shared" si="184"/>
        <v/>
      </c>
      <c r="J3921" t="str">
        <f xml:space="preserve">
_xlfn.SWITCH(E3921,
"良好サイン",H3921*VLOOKUP(F3921,参照用!$P$2:$Q$55,2,0),
"注意サイン",H3921*VLOOKUP(F3921,参照用!$P$2:$Q$55,2,0),
""
)</f>
        <v/>
      </c>
      <c r="K3921" s="20" t="str">
        <f t="shared" si="185"/>
        <v/>
      </c>
    </row>
    <row r="3922" spans="1:11" x14ac:dyDescent="0.2">
      <c r="A3922" s="8" t="str">
        <f>IF(INDEX(中間シート!B$1:B$149,QUOTIENT(ROW(A3922)-2, 参照用!$J$12) + 3,1)&gt;0,
INDEX(中間シート!B$1:B$149,QUOTIENT(ROW(A3922)-2, 参照用!$J$12) + 3,1),
"")</f>
        <v/>
      </c>
      <c r="B3922" s="8" t="str">
        <f>IF(INDEX(中間シート!D$1:D$149,QUOTIENT(ROW(B3922)-2, 参照用!$J$12) + 3,1)&gt;0,
INDEX(中間シート!D$1:D$149,QUOTIENT(ROW(B3922)-2, 参照用!$J$12) + 3,1),
"")</f>
        <v/>
      </c>
      <c r="C3922" s="8" t="str">
        <f>INDEX(中間シート!$A$1:$AZ$149,MATCH(A3922&amp;B3922,中間シート!$A$1:$A$149,0),MATCH(C$1,中間シート!$A$2:$AZ$2,0))</f>
        <v/>
      </c>
      <c r="D3922" s="8" t="str">
        <f>INDEX(中間シート!$A$1:$AZ$149,MATCH($A3922&amp;$B3922,中間シート!$A$1:$A$149,0),MATCH(D$1,中間シート!$A$2:$AZ$2,0))</f>
        <v/>
      </c>
      <c r="E3922" t="str">
        <f>IF(
A3922="","",
VLOOKUP(MOD(ROW(A3922)-2, 参照用!$J$12) + 1,参照用!$N$1:$P$50,2,0)
)</f>
        <v/>
      </c>
      <c r="F3922" t="str">
        <f xml:space="preserve">
IF(A3922="","",
VLOOKUP(MOD(ROW(A3922)-2, 参照用!$J$12) + 1,参照用!$N$1:$P$50,3,0)
)</f>
        <v/>
      </c>
      <c r="G3922" t="str">
        <f xml:space="preserve">
IF(A3922="","",
IFERROR(
INDEX(中間シート!$B:$CB,
MATCH(A3922&amp;B3922,中間シート!$A$1:$A$149,0),
MATCH(F3922,中間シート!$B$2:$CB$2,0)
),
"")
)</f>
        <v/>
      </c>
      <c r="H3922" t="str">
        <f t="shared" si="183"/>
        <v/>
      </c>
      <c r="I3922" t="str">
        <f t="shared" si="184"/>
        <v/>
      </c>
      <c r="J3922" t="str">
        <f xml:space="preserve">
_xlfn.SWITCH(E3922,
"良好サイン",H3922*VLOOKUP(F3922,参照用!$P$2:$Q$55,2,0),
"注意サイン",H3922*VLOOKUP(F3922,参照用!$P$2:$Q$55,2,0),
""
)</f>
        <v/>
      </c>
      <c r="K3922" s="20" t="str">
        <f t="shared" si="185"/>
        <v/>
      </c>
    </row>
    <row r="3923" spans="1:11" x14ac:dyDescent="0.2">
      <c r="A3923" s="8" t="str">
        <f>IF(INDEX(中間シート!B$1:B$149,QUOTIENT(ROW(A3923)-2, 参照用!$J$12) + 3,1)&gt;0,
INDEX(中間シート!B$1:B$149,QUOTIENT(ROW(A3923)-2, 参照用!$J$12) + 3,1),
"")</f>
        <v/>
      </c>
      <c r="B3923" s="8" t="str">
        <f>IF(INDEX(中間シート!D$1:D$149,QUOTIENT(ROW(B3923)-2, 参照用!$J$12) + 3,1)&gt;0,
INDEX(中間シート!D$1:D$149,QUOTIENT(ROW(B3923)-2, 参照用!$J$12) + 3,1),
"")</f>
        <v/>
      </c>
      <c r="C3923" s="8" t="str">
        <f>INDEX(中間シート!$A$1:$AZ$149,MATCH(A3923&amp;B3923,中間シート!$A$1:$A$149,0),MATCH(C$1,中間シート!$A$2:$AZ$2,0))</f>
        <v/>
      </c>
      <c r="D3923" s="8" t="str">
        <f>INDEX(中間シート!$A$1:$AZ$149,MATCH($A3923&amp;$B3923,中間シート!$A$1:$A$149,0),MATCH(D$1,中間シート!$A$2:$AZ$2,0))</f>
        <v/>
      </c>
      <c r="E3923" t="str">
        <f>IF(
A3923="","",
VLOOKUP(MOD(ROW(A3923)-2, 参照用!$J$12) + 1,参照用!$N$1:$P$50,2,0)
)</f>
        <v/>
      </c>
      <c r="F3923" t="str">
        <f xml:space="preserve">
IF(A3923="","",
VLOOKUP(MOD(ROW(A3923)-2, 参照用!$J$12) + 1,参照用!$N$1:$P$50,3,0)
)</f>
        <v/>
      </c>
      <c r="G3923" t="str">
        <f xml:space="preserve">
IF(A3923="","",
IFERROR(
INDEX(中間シート!$B:$CB,
MATCH(A3923&amp;B3923,中間シート!$A$1:$A$149,0),
MATCH(F3923,中間シート!$B$2:$CB$2,0)
),
"")
)</f>
        <v/>
      </c>
      <c r="H3923" t="str">
        <f t="shared" si="183"/>
        <v/>
      </c>
      <c r="I3923" t="str">
        <f t="shared" si="184"/>
        <v/>
      </c>
      <c r="J3923" t="str">
        <f xml:space="preserve">
_xlfn.SWITCH(E3923,
"良好サイン",H3923*VLOOKUP(F3923,参照用!$P$2:$Q$55,2,0),
"注意サイン",H3923*VLOOKUP(F3923,参照用!$P$2:$Q$55,2,0),
""
)</f>
        <v/>
      </c>
      <c r="K3923" s="20" t="str">
        <f t="shared" si="185"/>
        <v/>
      </c>
    </row>
    <row r="3924" spans="1:11" x14ac:dyDescent="0.2">
      <c r="A3924" s="8" t="str">
        <f>IF(INDEX(中間シート!B$1:B$149,QUOTIENT(ROW(A3924)-2, 参照用!$J$12) + 3,1)&gt;0,
INDEX(中間シート!B$1:B$149,QUOTIENT(ROW(A3924)-2, 参照用!$J$12) + 3,1),
"")</f>
        <v/>
      </c>
      <c r="B3924" s="8" t="str">
        <f>IF(INDEX(中間シート!D$1:D$149,QUOTIENT(ROW(B3924)-2, 参照用!$J$12) + 3,1)&gt;0,
INDEX(中間シート!D$1:D$149,QUOTIENT(ROW(B3924)-2, 参照用!$J$12) + 3,1),
"")</f>
        <v/>
      </c>
      <c r="C3924" s="8" t="str">
        <f>INDEX(中間シート!$A$1:$AZ$149,MATCH(A3924&amp;B3924,中間シート!$A$1:$A$149,0),MATCH(C$1,中間シート!$A$2:$AZ$2,0))</f>
        <v/>
      </c>
      <c r="D3924" s="8" t="str">
        <f>INDEX(中間シート!$A$1:$AZ$149,MATCH($A3924&amp;$B3924,中間シート!$A$1:$A$149,0),MATCH(D$1,中間シート!$A$2:$AZ$2,0))</f>
        <v/>
      </c>
      <c r="E3924" t="str">
        <f>IF(
A3924="","",
VLOOKUP(MOD(ROW(A3924)-2, 参照用!$J$12) + 1,参照用!$N$1:$P$50,2,0)
)</f>
        <v/>
      </c>
      <c r="F3924" t="str">
        <f xml:space="preserve">
IF(A3924="","",
VLOOKUP(MOD(ROW(A3924)-2, 参照用!$J$12) + 1,参照用!$N$1:$P$50,3,0)
)</f>
        <v/>
      </c>
      <c r="G3924" t="str">
        <f xml:space="preserve">
IF(A3924="","",
IFERROR(
INDEX(中間シート!$B:$CB,
MATCH(A3924&amp;B3924,中間シート!$A$1:$A$149,0),
MATCH(F3924,中間シート!$B$2:$CB$2,0)
),
"")
)</f>
        <v/>
      </c>
      <c r="H3924" t="str">
        <f t="shared" si="183"/>
        <v/>
      </c>
      <c r="I3924" t="str">
        <f t="shared" si="184"/>
        <v/>
      </c>
      <c r="J3924" t="str">
        <f xml:space="preserve">
_xlfn.SWITCH(E3924,
"良好サイン",H3924*VLOOKUP(F3924,参照用!$P$2:$Q$55,2,0),
"注意サイン",H3924*VLOOKUP(F3924,参照用!$P$2:$Q$55,2,0),
""
)</f>
        <v/>
      </c>
      <c r="K3924" s="20" t="str">
        <f t="shared" si="185"/>
        <v/>
      </c>
    </row>
    <row r="3925" spans="1:11" x14ac:dyDescent="0.2">
      <c r="A3925" s="8" t="str">
        <f>IF(INDEX(中間シート!B$1:B$149,QUOTIENT(ROW(A3925)-2, 参照用!$J$12) + 3,1)&gt;0,
INDEX(中間シート!B$1:B$149,QUOTIENT(ROW(A3925)-2, 参照用!$J$12) + 3,1),
"")</f>
        <v/>
      </c>
      <c r="B3925" s="8" t="str">
        <f>IF(INDEX(中間シート!D$1:D$149,QUOTIENT(ROW(B3925)-2, 参照用!$J$12) + 3,1)&gt;0,
INDEX(中間シート!D$1:D$149,QUOTIENT(ROW(B3925)-2, 参照用!$J$12) + 3,1),
"")</f>
        <v/>
      </c>
      <c r="C3925" s="8" t="str">
        <f>INDEX(中間シート!$A$1:$AZ$149,MATCH(A3925&amp;B3925,中間シート!$A$1:$A$149,0),MATCH(C$1,中間シート!$A$2:$AZ$2,0))</f>
        <v/>
      </c>
      <c r="D3925" s="8" t="str">
        <f>INDEX(中間シート!$A$1:$AZ$149,MATCH($A3925&amp;$B3925,中間シート!$A$1:$A$149,0),MATCH(D$1,中間シート!$A$2:$AZ$2,0))</f>
        <v/>
      </c>
      <c r="E3925" t="str">
        <f>IF(
A3925="","",
VLOOKUP(MOD(ROW(A3925)-2, 参照用!$J$12) + 1,参照用!$N$1:$P$50,2,0)
)</f>
        <v/>
      </c>
      <c r="F3925" t="str">
        <f xml:space="preserve">
IF(A3925="","",
VLOOKUP(MOD(ROW(A3925)-2, 参照用!$J$12) + 1,参照用!$N$1:$P$50,3,0)
)</f>
        <v/>
      </c>
      <c r="G3925" t="str">
        <f xml:space="preserve">
IF(A3925="","",
IFERROR(
INDEX(中間シート!$B:$CB,
MATCH(A3925&amp;B3925,中間シート!$A$1:$A$149,0),
MATCH(F3925,中間シート!$B$2:$CB$2,0)
),
"")
)</f>
        <v/>
      </c>
      <c r="H3925" t="str">
        <f t="shared" si="183"/>
        <v/>
      </c>
      <c r="I3925" t="str">
        <f t="shared" si="184"/>
        <v/>
      </c>
      <c r="J3925" t="str">
        <f xml:space="preserve">
_xlfn.SWITCH(E3925,
"良好サイン",H3925*VLOOKUP(F3925,参照用!$P$2:$Q$55,2,0),
"注意サイン",H3925*VLOOKUP(F3925,参照用!$P$2:$Q$55,2,0),
""
)</f>
        <v/>
      </c>
      <c r="K3925" s="20" t="str">
        <f t="shared" si="185"/>
        <v/>
      </c>
    </row>
    <row r="3926" spans="1:11" x14ac:dyDescent="0.2">
      <c r="A3926" s="8" t="str">
        <f>IF(INDEX(中間シート!B$1:B$149,QUOTIENT(ROW(A3926)-2, 参照用!$J$12) + 3,1)&gt;0,
INDEX(中間シート!B$1:B$149,QUOTIENT(ROW(A3926)-2, 参照用!$J$12) + 3,1),
"")</f>
        <v/>
      </c>
      <c r="B3926" s="8" t="str">
        <f>IF(INDEX(中間シート!D$1:D$149,QUOTIENT(ROW(B3926)-2, 参照用!$J$12) + 3,1)&gt;0,
INDEX(中間シート!D$1:D$149,QUOTIENT(ROW(B3926)-2, 参照用!$J$12) + 3,1),
"")</f>
        <v/>
      </c>
      <c r="C3926" s="8" t="str">
        <f>INDEX(中間シート!$A$1:$AZ$149,MATCH(A3926&amp;B3926,中間シート!$A$1:$A$149,0),MATCH(C$1,中間シート!$A$2:$AZ$2,0))</f>
        <v/>
      </c>
      <c r="D3926" s="8" t="str">
        <f>INDEX(中間シート!$A$1:$AZ$149,MATCH($A3926&amp;$B3926,中間シート!$A$1:$A$149,0),MATCH(D$1,中間シート!$A$2:$AZ$2,0))</f>
        <v/>
      </c>
      <c r="E3926" t="str">
        <f>IF(
A3926="","",
VLOOKUP(MOD(ROW(A3926)-2, 参照用!$J$12) + 1,参照用!$N$1:$P$50,2,0)
)</f>
        <v/>
      </c>
      <c r="F3926" t="str">
        <f xml:space="preserve">
IF(A3926="","",
VLOOKUP(MOD(ROW(A3926)-2, 参照用!$J$12) + 1,参照用!$N$1:$P$50,3,0)
)</f>
        <v/>
      </c>
      <c r="G3926" t="str">
        <f xml:space="preserve">
IF(A3926="","",
IFERROR(
INDEX(中間シート!$B:$CB,
MATCH(A3926&amp;B3926,中間シート!$A$1:$A$149,0),
MATCH(F3926,中間シート!$B$2:$CB$2,0)
),
"")
)</f>
        <v/>
      </c>
      <c r="H3926" t="str">
        <f t="shared" si="183"/>
        <v/>
      </c>
      <c r="I3926" t="str">
        <f t="shared" si="184"/>
        <v/>
      </c>
      <c r="J3926" t="str">
        <f xml:space="preserve">
_xlfn.SWITCH(E3926,
"良好サイン",H3926*VLOOKUP(F3926,参照用!$P$2:$Q$55,2,0),
"注意サイン",H3926*VLOOKUP(F3926,参照用!$P$2:$Q$55,2,0),
""
)</f>
        <v/>
      </c>
      <c r="K3926" s="20" t="str">
        <f t="shared" si="185"/>
        <v/>
      </c>
    </row>
    <row r="3927" spans="1:11" x14ac:dyDescent="0.2">
      <c r="A3927" s="8" t="str">
        <f>IF(INDEX(中間シート!B$1:B$149,QUOTIENT(ROW(A3927)-2, 参照用!$J$12) + 3,1)&gt;0,
INDEX(中間シート!B$1:B$149,QUOTIENT(ROW(A3927)-2, 参照用!$J$12) + 3,1),
"")</f>
        <v/>
      </c>
      <c r="B3927" s="8" t="str">
        <f>IF(INDEX(中間シート!D$1:D$149,QUOTIENT(ROW(B3927)-2, 参照用!$J$12) + 3,1)&gt;0,
INDEX(中間シート!D$1:D$149,QUOTIENT(ROW(B3927)-2, 参照用!$J$12) + 3,1),
"")</f>
        <v/>
      </c>
      <c r="C3927" s="8" t="str">
        <f>INDEX(中間シート!$A$1:$AZ$149,MATCH(A3927&amp;B3927,中間シート!$A$1:$A$149,0),MATCH(C$1,中間シート!$A$2:$AZ$2,0))</f>
        <v/>
      </c>
      <c r="D3927" s="8" t="str">
        <f>INDEX(中間シート!$A$1:$AZ$149,MATCH($A3927&amp;$B3927,中間シート!$A$1:$A$149,0),MATCH(D$1,中間シート!$A$2:$AZ$2,0))</f>
        <v/>
      </c>
      <c r="E3927" t="str">
        <f>IF(
A3927="","",
VLOOKUP(MOD(ROW(A3927)-2, 参照用!$J$12) + 1,参照用!$N$1:$P$50,2,0)
)</f>
        <v/>
      </c>
      <c r="F3927" t="str">
        <f xml:space="preserve">
IF(A3927="","",
VLOOKUP(MOD(ROW(A3927)-2, 参照用!$J$12) + 1,参照用!$N$1:$P$50,3,0)
)</f>
        <v/>
      </c>
      <c r="G3927" t="str">
        <f xml:space="preserve">
IF(A3927="","",
IFERROR(
INDEX(中間シート!$B:$CB,
MATCH(A3927&amp;B3927,中間シート!$A$1:$A$149,0),
MATCH(F3927,中間シート!$B$2:$CB$2,0)
),
"")
)</f>
        <v/>
      </c>
      <c r="H3927" t="str">
        <f t="shared" si="183"/>
        <v/>
      </c>
      <c r="I3927" t="str">
        <f t="shared" si="184"/>
        <v/>
      </c>
      <c r="J3927" t="str">
        <f xml:space="preserve">
_xlfn.SWITCH(E3927,
"良好サイン",H3927*VLOOKUP(F3927,参照用!$P$2:$Q$55,2,0),
"注意サイン",H3927*VLOOKUP(F3927,参照用!$P$2:$Q$55,2,0),
""
)</f>
        <v/>
      </c>
      <c r="K3927" s="20" t="str">
        <f t="shared" si="185"/>
        <v/>
      </c>
    </row>
    <row r="3928" spans="1:11" x14ac:dyDescent="0.2">
      <c r="A3928" s="8" t="str">
        <f>IF(INDEX(中間シート!B$1:B$149,QUOTIENT(ROW(A3928)-2, 参照用!$J$12) + 3,1)&gt;0,
INDEX(中間シート!B$1:B$149,QUOTIENT(ROW(A3928)-2, 参照用!$J$12) + 3,1),
"")</f>
        <v/>
      </c>
      <c r="B3928" s="8" t="str">
        <f>IF(INDEX(中間シート!D$1:D$149,QUOTIENT(ROW(B3928)-2, 参照用!$J$12) + 3,1)&gt;0,
INDEX(中間シート!D$1:D$149,QUOTIENT(ROW(B3928)-2, 参照用!$J$12) + 3,1),
"")</f>
        <v/>
      </c>
      <c r="C3928" s="8" t="str">
        <f>INDEX(中間シート!$A$1:$AZ$149,MATCH(A3928&amp;B3928,中間シート!$A$1:$A$149,0),MATCH(C$1,中間シート!$A$2:$AZ$2,0))</f>
        <v/>
      </c>
      <c r="D3928" s="8" t="str">
        <f>INDEX(中間シート!$A$1:$AZ$149,MATCH($A3928&amp;$B3928,中間シート!$A$1:$A$149,0),MATCH(D$1,中間シート!$A$2:$AZ$2,0))</f>
        <v/>
      </c>
      <c r="E3928" t="str">
        <f>IF(
A3928="","",
VLOOKUP(MOD(ROW(A3928)-2, 参照用!$J$12) + 1,参照用!$N$1:$P$50,2,0)
)</f>
        <v/>
      </c>
      <c r="F3928" t="str">
        <f xml:space="preserve">
IF(A3928="","",
VLOOKUP(MOD(ROW(A3928)-2, 参照用!$J$12) + 1,参照用!$N$1:$P$50,3,0)
)</f>
        <v/>
      </c>
      <c r="G3928" t="str">
        <f xml:space="preserve">
IF(A3928="","",
IFERROR(
INDEX(中間シート!$B:$CB,
MATCH(A3928&amp;B3928,中間シート!$A$1:$A$149,0),
MATCH(F3928,中間シート!$B$2:$CB$2,0)
),
"")
)</f>
        <v/>
      </c>
      <c r="H3928" t="str">
        <f t="shared" si="183"/>
        <v/>
      </c>
      <c r="I3928" t="str">
        <f t="shared" si="184"/>
        <v/>
      </c>
      <c r="J3928" t="str">
        <f xml:space="preserve">
_xlfn.SWITCH(E3928,
"良好サイン",H3928*VLOOKUP(F3928,参照用!$P$2:$Q$55,2,0),
"注意サイン",H3928*VLOOKUP(F3928,参照用!$P$2:$Q$55,2,0),
""
)</f>
        <v/>
      </c>
      <c r="K3928" s="20" t="str">
        <f t="shared" si="185"/>
        <v/>
      </c>
    </row>
    <row r="3929" spans="1:11" x14ac:dyDescent="0.2">
      <c r="A3929" s="8" t="str">
        <f>IF(INDEX(中間シート!B$1:B$149,QUOTIENT(ROW(A3929)-2, 参照用!$J$12) + 3,1)&gt;0,
INDEX(中間シート!B$1:B$149,QUOTIENT(ROW(A3929)-2, 参照用!$J$12) + 3,1),
"")</f>
        <v/>
      </c>
      <c r="B3929" s="8" t="str">
        <f>IF(INDEX(中間シート!D$1:D$149,QUOTIENT(ROW(B3929)-2, 参照用!$J$12) + 3,1)&gt;0,
INDEX(中間シート!D$1:D$149,QUOTIENT(ROW(B3929)-2, 参照用!$J$12) + 3,1),
"")</f>
        <v/>
      </c>
      <c r="C3929" s="8" t="str">
        <f>INDEX(中間シート!$A$1:$AZ$149,MATCH(A3929&amp;B3929,中間シート!$A$1:$A$149,0),MATCH(C$1,中間シート!$A$2:$AZ$2,0))</f>
        <v/>
      </c>
      <c r="D3929" s="8" t="str">
        <f>INDEX(中間シート!$A$1:$AZ$149,MATCH($A3929&amp;$B3929,中間シート!$A$1:$A$149,0),MATCH(D$1,中間シート!$A$2:$AZ$2,0))</f>
        <v/>
      </c>
      <c r="E3929" t="str">
        <f>IF(
A3929="","",
VLOOKUP(MOD(ROW(A3929)-2, 参照用!$J$12) + 1,参照用!$N$1:$P$50,2,0)
)</f>
        <v/>
      </c>
      <c r="F3929" t="str">
        <f xml:space="preserve">
IF(A3929="","",
VLOOKUP(MOD(ROW(A3929)-2, 参照用!$J$12) + 1,参照用!$N$1:$P$50,3,0)
)</f>
        <v/>
      </c>
      <c r="G3929" t="str">
        <f xml:space="preserve">
IF(A3929="","",
IFERROR(
INDEX(中間シート!$B:$CB,
MATCH(A3929&amp;B3929,中間シート!$A$1:$A$149,0),
MATCH(F3929,中間シート!$B$2:$CB$2,0)
),
"")
)</f>
        <v/>
      </c>
      <c r="H3929" t="str">
        <f t="shared" si="183"/>
        <v/>
      </c>
      <c r="I3929" t="str">
        <f t="shared" si="184"/>
        <v/>
      </c>
      <c r="J3929" t="str">
        <f xml:space="preserve">
_xlfn.SWITCH(E3929,
"良好サイン",H3929*VLOOKUP(F3929,参照用!$P$2:$Q$55,2,0),
"注意サイン",H3929*VLOOKUP(F3929,参照用!$P$2:$Q$55,2,0),
""
)</f>
        <v/>
      </c>
      <c r="K3929" s="20" t="str">
        <f t="shared" si="185"/>
        <v/>
      </c>
    </row>
    <row r="3930" spans="1:11" x14ac:dyDescent="0.2">
      <c r="A3930" s="8" t="str">
        <f>IF(INDEX(中間シート!B$1:B$149,QUOTIENT(ROW(A3930)-2, 参照用!$J$12) + 3,1)&gt;0,
INDEX(中間シート!B$1:B$149,QUOTIENT(ROW(A3930)-2, 参照用!$J$12) + 3,1),
"")</f>
        <v/>
      </c>
      <c r="B3930" s="8" t="str">
        <f>IF(INDEX(中間シート!D$1:D$149,QUOTIENT(ROW(B3930)-2, 参照用!$J$12) + 3,1)&gt;0,
INDEX(中間シート!D$1:D$149,QUOTIENT(ROW(B3930)-2, 参照用!$J$12) + 3,1),
"")</f>
        <v/>
      </c>
      <c r="C3930" s="8" t="str">
        <f>INDEX(中間シート!$A$1:$AZ$149,MATCH(A3930&amp;B3930,中間シート!$A$1:$A$149,0),MATCH(C$1,中間シート!$A$2:$AZ$2,0))</f>
        <v/>
      </c>
      <c r="D3930" s="8" t="str">
        <f>INDEX(中間シート!$A$1:$AZ$149,MATCH($A3930&amp;$B3930,中間シート!$A$1:$A$149,0),MATCH(D$1,中間シート!$A$2:$AZ$2,0))</f>
        <v/>
      </c>
      <c r="E3930" t="str">
        <f>IF(
A3930="","",
VLOOKUP(MOD(ROW(A3930)-2, 参照用!$J$12) + 1,参照用!$N$1:$P$50,2,0)
)</f>
        <v/>
      </c>
      <c r="F3930" t="str">
        <f xml:space="preserve">
IF(A3930="","",
VLOOKUP(MOD(ROW(A3930)-2, 参照用!$J$12) + 1,参照用!$N$1:$P$50,3,0)
)</f>
        <v/>
      </c>
      <c r="G3930" t="str">
        <f xml:space="preserve">
IF(A3930="","",
IFERROR(
INDEX(中間シート!$B:$CB,
MATCH(A3930&amp;B3930,中間シート!$A$1:$A$149,0),
MATCH(F3930,中間シート!$B$2:$CB$2,0)
),
"")
)</f>
        <v/>
      </c>
      <c r="H3930" t="str">
        <f t="shared" si="183"/>
        <v/>
      </c>
      <c r="I3930" t="str">
        <f t="shared" si="184"/>
        <v/>
      </c>
      <c r="J3930" t="str">
        <f xml:space="preserve">
_xlfn.SWITCH(E3930,
"良好サイン",H3930*VLOOKUP(F3930,参照用!$P$2:$Q$55,2,0),
"注意サイン",H3930*VLOOKUP(F3930,参照用!$P$2:$Q$55,2,0),
""
)</f>
        <v/>
      </c>
      <c r="K3930" s="20" t="str">
        <f t="shared" si="185"/>
        <v/>
      </c>
    </row>
    <row r="3931" spans="1:11" x14ac:dyDescent="0.2">
      <c r="A3931" s="8" t="str">
        <f>IF(INDEX(中間シート!B$1:B$149,QUOTIENT(ROW(A3931)-2, 参照用!$J$12) + 3,1)&gt;0,
INDEX(中間シート!B$1:B$149,QUOTIENT(ROW(A3931)-2, 参照用!$J$12) + 3,1),
"")</f>
        <v/>
      </c>
      <c r="B3931" s="8" t="str">
        <f>IF(INDEX(中間シート!D$1:D$149,QUOTIENT(ROW(B3931)-2, 参照用!$J$12) + 3,1)&gt;0,
INDEX(中間シート!D$1:D$149,QUOTIENT(ROW(B3931)-2, 参照用!$J$12) + 3,1),
"")</f>
        <v/>
      </c>
      <c r="C3931" s="8" t="str">
        <f>INDEX(中間シート!$A$1:$AZ$149,MATCH(A3931&amp;B3931,中間シート!$A$1:$A$149,0),MATCH(C$1,中間シート!$A$2:$AZ$2,0))</f>
        <v/>
      </c>
      <c r="D3931" s="8" t="str">
        <f>INDEX(中間シート!$A$1:$AZ$149,MATCH($A3931&amp;$B3931,中間シート!$A$1:$A$149,0),MATCH(D$1,中間シート!$A$2:$AZ$2,0))</f>
        <v/>
      </c>
      <c r="E3931" t="str">
        <f>IF(
A3931="","",
VLOOKUP(MOD(ROW(A3931)-2, 参照用!$J$12) + 1,参照用!$N$1:$P$50,2,0)
)</f>
        <v/>
      </c>
      <c r="F3931" t="str">
        <f xml:space="preserve">
IF(A3931="","",
VLOOKUP(MOD(ROW(A3931)-2, 参照用!$J$12) + 1,参照用!$N$1:$P$50,3,0)
)</f>
        <v/>
      </c>
      <c r="G3931" t="str">
        <f xml:space="preserve">
IF(A3931="","",
IFERROR(
INDEX(中間シート!$B:$CB,
MATCH(A3931&amp;B3931,中間シート!$A$1:$A$149,0),
MATCH(F3931,中間シート!$B$2:$CB$2,0)
),
"")
)</f>
        <v/>
      </c>
      <c r="H3931" t="str">
        <f t="shared" si="183"/>
        <v/>
      </c>
      <c r="I3931" t="str">
        <f t="shared" si="184"/>
        <v/>
      </c>
      <c r="J3931" t="str">
        <f xml:space="preserve">
_xlfn.SWITCH(E3931,
"良好サイン",H3931*VLOOKUP(F3931,参照用!$P$2:$Q$55,2,0),
"注意サイン",H3931*VLOOKUP(F3931,参照用!$P$2:$Q$55,2,0),
""
)</f>
        <v/>
      </c>
      <c r="K3931" s="20" t="str">
        <f t="shared" si="185"/>
        <v/>
      </c>
    </row>
    <row r="3932" spans="1:11" x14ac:dyDescent="0.2">
      <c r="A3932" s="8" t="str">
        <f>IF(INDEX(中間シート!B$1:B$149,QUOTIENT(ROW(A3932)-2, 参照用!$J$12) + 3,1)&gt;0,
INDEX(中間シート!B$1:B$149,QUOTIENT(ROW(A3932)-2, 参照用!$J$12) + 3,1),
"")</f>
        <v/>
      </c>
      <c r="B3932" s="8" t="str">
        <f>IF(INDEX(中間シート!D$1:D$149,QUOTIENT(ROW(B3932)-2, 参照用!$J$12) + 3,1)&gt;0,
INDEX(中間シート!D$1:D$149,QUOTIENT(ROW(B3932)-2, 参照用!$J$12) + 3,1),
"")</f>
        <v/>
      </c>
      <c r="C3932" s="8" t="str">
        <f>INDEX(中間シート!$A$1:$AZ$149,MATCH(A3932&amp;B3932,中間シート!$A$1:$A$149,0),MATCH(C$1,中間シート!$A$2:$AZ$2,0))</f>
        <v/>
      </c>
      <c r="D3932" s="8" t="str">
        <f>INDEX(中間シート!$A$1:$AZ$149,MATCH($A3932&amp;$B3932,中間シート!$A$1:$A$149,0),MATCH(D$1,中間シート!$A$2:$AZ$2,0))</f>
        <v/>
      </c>
      <c r="E3932" t="str">
        <f>IF(
A3932="","",
VLOOKUP(MOD(ROW(A3932)-2, 参照用!$J$12) + 1,参照用!$N$1:$P$50,2,0)
)</f>
        <v/>
      </c>
      <c r="F3932" t="str">
        <f xml:space="preserve">
IF(A3932="","",
VLOOKUP(MOD(ROW(A3932)-2, 参照用!$J$12) + 1,参照用!$N$1:$P$50,3,0)
)</f>
        <v/>
      </c>
      <c r="G3932" t="str">
        <f xml:space="preserve">
IF(A3932="","",
IFERROR(
INDEX(中間シート!$B:$CB,
MATCH(A3932&amp;B3932,中間シート!$A$1:$A$149,0),
MATCH(F3932,中間シート!$B$2:$CB$2,0)
),
"")
)</f>
        <v/>
      </c>
      <c r="H3932" t="str">
        <f t="shared" si="183"/>
        <v/>
      </c>
      <c r="I3932" t="str">
        <f t="shared" si="184"/>
        <v/>
      </c>
      <c r="J3932" t="str">
        <f xml:space="preserve">
_xlfn.SWITCH(E3932,
"良好サイン",H3932*VLOOKUP(F3932,参照用!$P$2:$Q$55,2,0),
"注意サイン",H3932*VLOOKUP(F3932,参照用!$P$2:$Q$55,2,0),
""
)</f>
        <v/>
      </c>
      <c r="K3932" s="20" t="str">
        <f t="shared" si="185"/>
        <v/>
      </c>
    </row>
    <row r="3933" spans="1:11" x14ac:dyDescent="0.2">
      <c r="A3933" s="8" t="str">
        <f>IF(INDEX(中間シート!B$1:B$149,QUOTIENT(ROW(A3933)-2, 参照用!$J$12) + 3,1)&gt;0,
INDEX(中間シート!B$1:B$149,QUOTIENT(ROW(A3933)-2, 参照用!$J$12) + 3,1),
"")</f>
        <v/>
      </c>
      <c r="B3933" s="8" t="str">
        <f>IF(INDEX(中間シート!D$1:D$149,QUOTIENT(ROW(B3933)-2, 参照用!$J$12) + 3,1)&gt;0,
INDEX(中間シート!D$1:D$149,QUOTIENT(ROW(B3933)-2, 参照用!$J$12) + 3,1),
"")</f>
        <v/>
      </c>
      <c r="C3933" s="8" t="str">
        <f>INDEX(中間シート!$A$1:$AZ$149,MATCH(A3933&amp;B3933,中間シート!$A$1:$A$149,0),MATCH(C$1,中間シート!$A$2:$AZ$2,0))</f>
        <v/>
      </c>
      <c r="D3933" s="8" t="str">
        <f>INDEX(中間シート!$A$1:$AZ$149,MATCH($A3933&amp;$B3933,中間シート!$A$1:$A$149,0),MATCH(D$1,中間シート!$A$2:$AZ$2,0))</f>
        <v/>
      </c>
      <c r="E3933" t="str">
        <f>IF(
A3933="","",
VLOOKUP(MOD(ROW(A3933)-2, 参照用!$J$12) + 1,参照用!$N$1:$P$50,2,0)
)</f>
        <v/>
      </c>
      <c r="F3933" t="str">
        <f xml:space="preserve">
IF(A3933="","",
VLOOKUP(MOD(ROW(A3933)-2, 参照用!$J$12) + 1,参照用!$N$1:$P$50,3,0)
)</f>
        <v/>
      </c>
      <c r="G3933" t="str">
        <f xml:space="preserve">
IF(A3933="","",
IFERROR(
INDEX(中間シート!$B:$CB,
MATCH(A3933&amp;B3933,中間シート!$A$1:$A$149,0),
MATCH(F3933,中間シート!$B$2:$CB$2,0)
),
"")
)</f>
        <v/>
      </c>
      <c r="H3933" t="str">
        <f t="shared" si="183"/>
        <v/>
      </c>
      <c r="I3933" t="str">
        <f t="shared" si="184"/>
        <v/>
      </c>
      <c r="J3933" t="str">
        <f xml:space="preserve">
_xlfn.SWITCH(E3933,
"良好サイン",H3933*VLOOKUP(F3933,参照用!$P$2:$Q$55,2,0),
"注意サイン",H3933*VLOOKUP(F3933,参照用!$P$2:$Q$55,2,0),
""
)</f>
        <v/>
      </c>
      <c r="K3933" s="20" t="str">
        <f t="shared" si="185"/>
        <v/>
      </c>
    </row>
    <row r="3934" spans="1:11" x14ac:dyDescent="0.2">
      <c r="A3934" s="8" t="str">
        <f>IF(INDEX(中間シート!B$1:B$149,QUOTIENT(ROW(A3934)-2, 参照用!$J$12) + 3,1)&gt;0,
INDEX(中間シート!B$1:B$149,QUOTIENT(ROW(A3934)-2, 参照用!$J$12) + 3,1),
"")</f>
        <v/>
      </c>
      <c r="B3934" s="8" t="str">
        <f>IF(INDEX(中間シート!D$1:D$149,QUOTIENT(ROW(B3934)-2, 参照用!$J$12) + 3,1)&gt;0,
INDEX(中間シート!D$1:D$149,QUOTIENT(ROW(B3934)-2, 参照用!$J$12) + 3,1),
"")</f>
        <v/>
      </c>
      <c r="C3934" s="8" t="str">
        <f>INDEX(中間シート!$A$1:$AZ$149,MATCH(A3934&amp;B3934,中間シート!$A$1:$A$149,0),MATCH(C$1,中間シート!$A$2:$AZ$2,0))</f>
        <v/>
      </c>
      <c r="D3934" s="8" t="str">
        <f>INDEX(中間シート!$A$1:$AZ$149,MATCH($A3934&amp;$B3934,中間シート!$A$1:$A$149,0),MATCH(D$1,中間シート!$A$2:$AZ$2,0))</f>
        <v/>
      </c>
      <c r="E3934" t="str">
        <f>IF(
A3934="","",
VLOOKUP(MOD(ROW(A3934)-2, 参照用!$J$12) + 1,参照用!$N$1:$P$50,2,0)
)</f>
        <v/>
      </c>
      <c r="F3934" t="str">
        <f xml:space="preserve">
IF(A3934="","",
VLOOKUP(MOD(ROW(A3934)-2, 参照用!$J$12) + 1,参照用!$N$1:$P$50,3,0)
)</f>
        <v/>
      </c>
      <c r="G3934" t="str">
        <f xml:space="preserve">
IF(A3934="","",
IFERROR(
INDEX(中間シート!$B:$CB,
MATCH(A3934&amp;B3934,中間シート!$A$1:$A$149,0),
MATCH(F3934,中間シート!$B$2:$CB$2,0)
),
"")
)</f>
        <v/>
      </c>
      <c r="H3934" t="str">
        <f t="shared" si="183"/>
        <v/>
      </c>
      <c r="I3934" t="str">
        <f t="shared" si="184"/>
        <v/>
      </c>
      <c r="J3934" t="str">
        <f xml:space="preserve">
_xlfn.SWITCH(E3934,
"良好サイン",H3934*VLOOKUP(F3934,参照用!$P$2:$Q$55,2,0),
"注意サイン",H3934*VLOOKUP(F3934,参照用!$P$2:$Q$55,2,0),
""
)</f>
        <v/>
      </c>
      <c r="K3934" s="20" t="str">
        <f t="shared" si="185"/>
        <v/>
      </c>
    </row>
    <row r="3935" spans="1:11" x14ac:dyDescent="0.2">
      <c r="A3935" s="8" t="str">
        <f>IF(INDEX(中間シート!B$1:B$149,QUOTIENT(ROW(A3935)-2, 参照用!$J$12) + 3,1)&gt;0,
INDEX(中間シート!B$1:B$149,QUOTIENT(ROW(A3935)-2, 参照用!$J$12) + 3,1),
"")</f>
        <v/>
      </c>
      <c r="B3935" s="8" t="str">
        <f>IF(INDEX(中間シート!D$1:D$149,QUOTIENT(ROW(B3935)-2, 参照用!$J$12) + 3,1)&gt;0,
INDEX(中間シート!D$1:D$149,QUOTIENT(ROW(B3935)-2, 参照用!$J$12) + 3,1),
"")</f>
        <v/>
      </c>
      <c r="C3935" s="8" t="str">
        <f>INDEX(中間シート!$A$1:$AZ$149,MATCH(A3935&amp;B3935,中間シート!$A$1:$A$149,0),MATCH(C$1,中間シート!$A$2:$AZ$2,0))</f>
        <v/>
      </c>
      <c r="D3935" s="8" t="str">
        <f>INDEX(中間シート!$A$1:$AZ$149,MATCH($A3935&amp;$B3935,中間シート!$A$1:$A$149,0),MATCH(D$1,中間シート!$A$2:$AZ$2,0))</f>
        <v/>
      </c>
      <c r="E3935" t="str">
        <f>IF(
A3935="","",
VLOOKUP(MOD(ROW(A3935)-2, 参照用!$J$12) + 1,参照用!$N$1:$P$50,2,0)
)</f>
        <v/>
      </c>
      <c r="F3935" t="str">
        <f xml:space="preserve">
IF(A3935="","",
VLOOKUP(MOD(ROW(A3935)-2, 参照用!$J$12) + 1,参照用!$N$1:$P$50,3,0)
)</f>
        <v/>
      </c>
      <c r="G3935" t="str">
        <f xml:space="preserve">
IF(A3935="","",
IFERROR(
INDEX(中間シート!$B:$CB,
MATCH(A3935&amp;B3935,中間シート!$A$1:$A$149,0),
MATCH(F3935,中間シート!$B$2:$CB$2,0)
),
"")
)</f>
        <v/>
      </c>
      <c r="H3935" t="str">
        <f t="shared" si="183"/>
        <v/>
      </c>
      <c r="I3935" t="str">
        <f t="shared" si="184"/>
        <v/>
      </c>
      <c r="J3935" t="str">
        <f xml:space="preserve">
_xlfn.SWITCH(E3935,
"良好サイン",H3935*VLOOKUP(F3935,参照用!$P$2:$Q$55,2,0),
"注意サイン",H3935*VLOOKUP(F3935,参照用!$P$2:$Q$55,2,0),
""
)</f>
        <v/>
      </c>
      <c r="K3935" s="20" t="str">
        <f t="shared" si="185"/>
        <v/>
      </c>
    </row>
    <row r="3936" spans="1:11" x14ac:dyDescent="0.2">
      <c r="A3936" s="8" t="str">
        <f>IF(INDEX(中間シート!B$1:B$149,QUOTIENT(ROW(A3936)-2, 参照用!$J$12) + 3,1)&gt;0,
INDEX(中間シート!B$1:B$149,QUOTIENT(ROW(A3936)-2, 参照用!$J$12) + 3,1),
"")</f>
        <v/>
      </c>
      <c r="B3936" s="8" t="str">
        <f>IF(INDEX(中間シート!D$1:D$149,QUOTIENT(ROW(B3936)-2, 参照用!$J$12) + 3,1)&gt;0,
INDEX(中間シート!D$1:D$149,QUOTIENT(ROW(B3936)-2, 参照用!$J$12) + 3,1),
"")</f>
        <v/>
      </c>
      <c r="C3936" s="8" t="str">
        <f>INDEX(中間シート!$A$1:$AZ$149,MATCH(A3936&amp;B3936,中間シート!$A$1:$A$149,0),MATCH(C$1,中間シート!$A$2:$AZ$2,0))</f>
        <v/>
      </c>
      <c r="D3936" s="8" t="str">
        <f>INDEX(中間シート!$A$1:$AZ$149,MATCH($A3936&amp;$B3936,中間シート!$A$1:$A$149,0),MATCH(D$1,中間シート!$A$2:$AZ$2,0))</f>
        <v/>
      </c>
      <c r="E3936" t="str">
        <f>IF(
A3936="","",
VLOOKUP(MOD(ROW(A3936)-2, 参照用!$J$12) + 1,参照用!$N$1:$P$50,2,0)
)</f>
        <v/>
      </c>
      <c r="F3936" t="str">
        <f xml:space="preserve">
IF(A3936="","",
VLOOKUP(MOD(ROW(A3936)-2, 参照用!$J$12) + 1,参照用!$N$1:$P$50,3,0)
)</f>
        <v/>
      </c>
      <c r="G3936" t="str">
        <f xml:space="preserve">
IF(A3936="","",
IFERROR(
INDEX(中間シート!$B:$CB,
MATCH(A3936&amp;B3936,中間シート!$A$1:$A$149,0),
MATCH(F3936,中間シート!$B$2:$CB$2,0)
),
"")
)</f>
        <v/>
      </c>
      <c r="H3936" t="str">
        <f t="shared" si="183"/>
        <v/>
      </c>
      <c r="I3936" t="str">
        <f t="shared" si="184"/>
        <v/>
      </c>
      <c r="J3936" t="str">
        <f xml:space="preserve">
_xlfn.SWITCH(E3936,
"良好サイン",H3936*VLOOKUP(F3936,参照用!$P$2:$Q$55,2,0),
"注意サイン",H3936*VLOOKUP(F3936,参照用!$P$2:$Q$55,2,0),
""
)</f>
        <v/>
      </c>
      <c r="K3936" s="20" t="str">
        <f t="shared" si="185"/>
        <v/>
      </c>
    </row>
    <row r="3937" spans="1:11" x14ac:dyDescent="0.2">
      <c r="A3937" s="8" t="str">
        <f>IF(INDEX(中間シート!B$1:B$149,QUOTIENT(ROW(A3937)-2, 参照用!$J$12) + 3,1)&gt;0,
INDEX(中間シート!B$1:B$149,QUOTIENT(ROW(A3937)-2, 参照用!$J$12) + 3,1),
"")</f>
        <v/>
      </c>
      <c r="B3937" s="8" t="str">
        <f>IF(INDEX(中間シート!D$1:D$149,QUOTIENT(ROW(B3937)-2, 参照用!$J$12) + 3,1)&gt;0,
INDEX(中間シート!D$1:D$149,QUOTIENT(ROW(B3937)-2, 参照用!$J$12) + 3,1),
"")</f>
        <v/>
      </c>
      <c r="C3937" s="8" t="str">
        <f>INDEX(中間シート!$A$1:$AZ$149,MATCH(A3937&amp;B3937,中間シート!$A$1:$A$149,0),MATCH(C$1,中間シート!$A$2:$AZ$2,0))</f>
        <v/>
      </c>
      <c r="D3937" s="8" t="str">
        <f>INDEX(中間シート!$A$1:$AZ$149,MATCH($A3937&amp;$B3937,中間シート!$A$1:$A$149,0),MATCH(D$1,中間シート!$A$2:$AZ$2,0))</f>
        <v/>
      </c>
      <c r="E3937" t="str">
        <f>IF(
A3937="","",
VLOOKUP(MOD(ROW(A3937)-2, 参照用!$J$12) + 1,参照用!$N$1:$P$50,2,0)
)</f>
        <v/>
      </c>
      <c r="F3937" t="str">
        <f xml:space="preserve">
IF(A3937="","",
VLOOKUP(MOD(ROW(A3937)-2, 参照用!$J$12) + 1,参照用!$N$1:$P$50,3,0)
)</f>
        <v/>
      </c>
      <c r="G3937" t="str">
        <f xml:space="preserve">
IF(A3937="","",
IFERROR(
INDEX(中間シート!$B:$CB,
MATCH(A3937&amp;B3937,中間シート!$A$1:$A$149,0),
MATCH(F3937,中間シート!$B$2:$CB$2,0)
),
"")
)</f>
        <v/>
      </c>
      <c r="H3937" t="str">
        <f t="shared" si="183"/>
        <v/>
      </c>
      <c r="I3937" t="str">
        <f t="shared" si="184"/>
        <v/>
      </c>
      <c r="J3937" t="str">
        <f xml:space="preserve">
_xlfn.SWITCH(E3937,
"良好サイン",H3937*VLOOKUP(F3937,参照用!$P$2:$Q$55,2,0),
"注意サイン",H3937*VLOOKUP(F3937,参照用!$P$2:$Q$55,2,0),
""
)</f>
        <v/>
      </c>
      <c r="K3937" s="20" t="str">
        <f t="shared" si="185"/>
        <v/>
      </c>
    </row>
    <row r="3938" spans="1:11" x14ac:dyDescent="0.2">
      <c r="A3938" s="8" t="str">
        <f>IF(INDEX(中間シート!B$1:B$149,QUOTIENT(ROW(A3938)-2, 参照用!$J$12) + 3,1)&gt;0,
INDEX(中間シート!B$1:B$149,QUOTIENT(ROW(A3938)-2, 参照用!$J$12) + 3,1),
"")</f>
        <v/>
      </c>
      <c r="B3938" s="8" t="str">
        <f>IF(INDEX(中間シート!D$1:D$149,QUOTIENT(ROW(B3938)-2, 参照用!$J$12) + 3,1)&gt;0,
INDEX(中間シート!D$1:D$149,QUOTIENT(ROW(B3938)-2, 参照用!$J$12) + 3,1),
"")</f>
        <v/>
      </c>
      <c r="C3938" s="8" t="str">
        <f>INDEX(中間シート!$A$1:$AZ$149,MATCH(A3938&amp;B3938,中間シート!$A$1:$A$149,0),MATCH(C$1,中間シート!$A$2:$AZ$2,0))</f>
        <v/>
      </c>
      <c r="D3938" s="8" t="str">
        <f>INDEX(中間シート!$A$1:$AZ$149,MATCH($A3938&amp;$B3938,中間シート!$A$1:$A$149,0),MATCH(D$1,中間シート!$A$2:$AZ$2,0))</f>
        <v/>
      </c>
      <c r="E3938" t="str">
        <f>IF(
A3938="","",
VLOOKUP(MOD(ROW(A3938)-2, 参照用!$J$12) + 1,参照用!$N$1:$P$50,2,0)
)</f>
        <v/>
      </c>
      <c r="F3938" t="str">
        <f xml:space="preserve">
IF(A3938="","",
VLOOKUP(MOD(ROW(A3938)-2, 参照用!$J$12) + 1,参照用!$N$1:$P$50,3,0)
)</f>
        <v/>
      </c>
      <c r="G3938" t="str">
        <f xml:space="preserve">
IF(A3938="","",
IFERROR(
INDEX(中間シート!$B:$CB,
MATCH(A3938&amp;B3938,中間シート!$A$1:$A$149,0),
MATCH(F3938,中間シート!$B$2:$CB$2,0)
),
"")
)</f>
        <v/>
      </c>
      <c r="H3938" t="str">
        <f t="shared" si="183"/>
        <v/>
      </c>
      <c r="I3938" t="str">
        <f t="shared" si="184"/>
        <v/>
      </c>
      <c r="J3938" t="str">
        <f xml:space="preserve">
_xlfn.SWITCH(E3938,
"良好サイン",H3938*VLOOKUP(F3938,参照用!$P$2:$Q$55,2,0),
"注意サイン",H3938*VLOOKUP(F3938,参照用!$P$2:$Q$55,2,0),
""
)</f>
        <v/>
      </c>
      <c r="K3938" s="20" t="str">
        <f t="shared" si="185"/>
        <v/>
      </c>
    </row>
    <row r="3939" spans="1:11" x14ac:dyDescent="0.2">
      <c r="A3939" s="8" t="str">
        <f>IF(INDEX(中間シート!B$1:B$149,QUOTIENT(ROW(A3939)-2, 参照用!$J$12) + 3,1)&gt;0,
INDEX(中間シート!B$1:B$149,QUOTIENT(ROW(A3939)-2, 参照用!$J$12) + 3,1),
"")</f>
        <v/>
      </c>
      <c r="B3939" s="8" t="str">
        <f>IF(INDEX(中間シート!D$1:D$149,QUOTIENT(ROW(B3939)-2, 参照用!$J$12) + 3,1)&gt;0,
INDEX(中間シート!D$1:D$149,QUOTIENT(ROW(B3939)-2, 参照用!$J$12) + 3,1),
"")</f>
        <v/>
      </c>
      <c r="C3939" s="8" t="str">
        <f>INDEX(中間シート!$A$1:$AZ$149,MATCH(A3939&amp;B3939,中間シート!$A$1:$A$149,0),MATCH(C$1,中間シート!$A$2:$AZ$2,0))</f>
        <v/>
      </c>
      <c r="D3939" s="8" t="str">
        <f>INDEX(中間シート!$A$1:$AZ$149,MATCH($A3939&amp;$B3939,中間シート!$A$1:$A$149,0),MATCH(D$1,中間シート!$A$2:$AZ$2,0))</f>
        <v/>
      </c>
      <c r="E3939" t="str">
        <f>IF(
A3939="","",
VLOOKUP(MOD(ROW(A3939)-2, 参照用!$J$12) + 1,参照用!$N$1:$P$50,2,0)
)</f>
        <v/>
      </c>
      <c r="F3939" t="str">
        <f xml:space="preserve">
IF(A3939="","",
VLOOKUP(MOD(ROW(A3939)-2, 参照用!$J$12) + 1,参照用!$N$1:$P$50,3,0)
)</f>
        <v/>
      </c>
      <c r="G3939" t="str">
        <f xml:space="preserve">
IF(A3939="","",
IFERROR(
INDEX(中間シート!$B:$CB,
MATCH(A3939&amp;B3939,中間シート!$A$1:$A$149,0),
MATCH(F3939,中間シート!$B$2:$CB$2,0)
),
"")
)</f>
        <v/>
      </c>
      <c r="H3939" t="str">
        <f t="shared" si="183"/>
        <v/>
      </c>
      <c r="I3939" t="str">
        <f t="shared" si="184"/>
        <v/>
      </c>
      <c r="J3939" t="str">
        <f xml:space="preserve">
_xlfn.SWITCH(E3939,
"良好サイン",H3939*VLOOKUP(F3939,参照用!$P$2:$Q$55,2,0),
"注意サイン",H3939*VLOOKUP(F3939,参照用!$P$2:$Q$55,2,0),
""
)</f>
        <v/>
      </c>
      <c r="K3939" s="20" t="str">
        <f t="shared" si="185"/>
        <v/>
      </c>
    </row>
    <row r="3940" spans="1:11" x14ac:dyDescent="0.2">
      <c r="A3940" s="8" t="str">
        <f>IF(INDEX(中間シート!B$1:B$149,QUOTIENT(ROW(A3940)-2, 参照用!$J$12) + 3,1)&gt;0,
INDEX(中間シート!B$1:B$149,QUOTIENT(ROW(A3940)-2, 参照用!$J$12) + 3,1),
"")</f>
        <v/>
      </c>
      <c r="B3940" s="8" t="str">
        <f>IF(INDEX(中間シート!D$1:D$149,QUOTIENT(ROW(B3940)-2, 参照用!$J$12) + 3,1)&gt;0,
INDEX(中間シート!D$1:D$149,QUOTIENT(ROW(B3940)-2, 参照用!$J$12) + 3,1),
"")</f>
        <v/>
      </c>
      <c r="C3940" s="8" t="str">
        <f>INDEX(中間シート!$A$1:$AZ$149,MATCH(A3940&amp;B3940,中間シート!$A$1:$A$149,0),MATCH(C$1,中間シート!$A$2:$AZ$2,0))</f>
        <v/>
      </c>
      <c r="D3940" s="8" t="str">
        <f>INDEX(中間シート!$A$1:$AZ$149,MATCH($A3940&amp;$B3940,中間シート!$A$1:$A$149,0),MATCH(D$1,中間シート!$A$2:$AZ$2,0))</f>
        <v/>
      </c>
      <c r="E3940" t="str">
        <f>IF(
A3940="","",
VLOOKUP(MOD(ROW(A3940)-2, 参照用!$J$12) + 1,参照用!$N$1:$P$50,2,0)
)</f>
        <v/>
      </c>
      <c r="F3940" t="str">
        <f xml:space="preserve">
IF(A3940="","",
VLOOKUP(MOD(ROW(A3940)-2, 参照用!$J$12) + 1,参照用!$N$1:$P$50,3,0)
)</f>
        <v/>
      </c>
      <c r="G3940" t="str">
        <f xml:space="preserve">
IF(A3940="","",
IFERROR(
INDEX(中間シート!$B:$CB,
MATCH(A3940&amp;B3940,中間シート!$A$1:$A$149,0),
MATCH(F3940,中間シート!$B$2:$CB$2,0)
),
"")
)</f>
        <v/>
      </c>
      <c r="H3940" t="str">
        <f t="shared" si="183"/>
        <v/>
      </c>
      <c r="I3940" t="str">
        <f t="shared" si="184"/>
        <v/>
      </c>
      <c r="J3940" t="str">
        <f xml:space="preserve">
_xlfn.SWITCH(E3940,
"良好サイン",H3940*VLOOKUP(F3940,参照用!$P$2:$Q$55,2,0),
"注意サイン",H3940*VLOOKUP(F3940,参照用!$P$2:$Q$55,2,0),
""
)</f>
        <v/>
      </c>
      <c r="K3940" s="20" t="str">
        <f t="shared" si="185"/>
        <v/>
      </c>
    </row>
    <row r="3941" spans="1:11" x14ac:dyDescent="0.2">
      <c r="A3941" s="8" t="str">
        <f>IF(INDEX(中間シート!B$1:B$149,QUOTIENT(ROW(A3941)-2, 参照用!$J$12) + 3,1)&gt;0,
INDEX(中間シート!B$1:B$149,QUOTIENT(ROW(A3941)-2, 参照用!$J$12) + 3,1),
"")</f>
        <v/>
      </c>
      <c r="B3941" s="8" t="str">
        <f>IF(INDEX(中間シート!D$1:D$149,QUOTIENT(ROW(B3941)-2, 参照用!$J$12) + 3,1)&gt;0,
INDEX(中間シート!D$1:D$149,QUOTIENT(ROW(B3941)-2, 参照用!$J$12) + 3,1),
"")</f>
        <v/>
      </c>
      <c r="C3941" s="8" t="str">
        <f>INDEX(中間シート!$A$1:$AZ$149,MATCH(A3941&amp;B3941,中間シート!$A$1:$A$149,0),MATCH(C$1,中間シート!$A$2:$AZ$2,0))</f>
        <v/>
      </c>
      <c r="D3941" s="8" t="str">
        <f>INDEX(中間シート!$A$1:$AZ$149,MATCH($A3941&amp;$B3941,中間シート!$A$1:$A$149,0),MATCH(D$1,中間シート!$A$2:$AZ$2,0))</f>
        <v/>
      </c>
      <c r="E3941" t="str">
        <f>IF(
A3941="","",
VLOOKUP(MOD(ROW(A3941)-2, 参照用!$J$12) + 1,参照用!$N$1:$P$50,2,0)
)</f>
        <v/>
      </c>
      <c r="F3941" t="str">
        <f xml:space="preserve">
IF(A3941="","",
VLOOKUP(MOD(ROW(A3941)-2, 参照用!$J$12) + 1,参照用!$N$1:$P$50,3,0)
)</f>
        <v/>
      </c>
      <c r="G3941" t="str">
        <f xml:space="preserve">
IF(A3941="","",
IFERROR(
INDEX(中間シート!$B:$CB,
MATCH(A3941&amp;B3941,中間シート!$A$1:$A$149,0),
MATCH(F3941,中間シート!$B$2:$CB$2,0)
),
"")
)</f>
        <v/>
      </c>
      <c r="H3941" t="str">
        <f t="shared" si="183"/>
        <v/>
      </c>
      <c r="I3941" t="str">
        <f t="shared" si="184"/>
        <v/>
      </c>
      <c r="J3941" t="str">
        <f xml:space="preserve">
_xlfn.SWITCH(E3941,
"良好サイン",H3941*VLOOKUP(F3941,参照用!$P$2:$Q$55,2,0),
"注意サイン",H3941*VLOOKUP(F3941,参照用!$P$2:$Q$55,2,0),
""
)</f>
        <v/>
      </c>
      <c r="K3941" s="20" t="str">
        <f t="shared" si="185"/>
        <v/>
      </c>
    </row>
    <row r="3942" spans="1:11" x14ac:dyDescent="0.2">
      <c r="A3942" s="8" t="str">
        <f>IF(INDEX(中間シート!B$1:B$149,QUOTIENT(ROW(A3942)-2, 参照用!$J$12) + 3,1)&gt;0,
INDEX(中間シート!B$1:B$149,QUOTIENT(ROW(A3942)-2, 参照用!$J$12) + 3,1),
"")</f>
        <v/>
      </c>
      <c r="B3942" s="8" t="str">
        <f>IF(INDEX(中間シート!D$1:D$149,QUOTIENT(ROW(B3942)-2, 参照用!$J$12) + 3,1)&gt;0,
INDEX(中間シート!D$1:D$149,QUOTIENT(ROW(B3942)-2, 参照用!$J$12) + 3,1),
"")</f>
        <v/>
      </c>
      <c r="C3942" s="8" t="str">
        <f>INDEX(中間シート!$A$1:$AZ$149,MATCH(A3942&amp;B3942,中間シート!$A$1:$A$149,0),MATCH(C$1,中間シート!$A$2:$AZ$2,0))</f>
        <v/>
      </c>
      <c r="D3942" s="8" t="str">
        <f>INDEX(中間シート!$A$1:$AZ$149,MATCH($A3942&amp;$B3942,中間シート!$A$1:$A$149,0),MATCH(D$1,中間シート!$A$2:$AZ$2,0))</f>
        <v/>
      </c>
      <c r="E3942" t="str">
        <f>IF(
A3942="","",
VLOOKUP(MOD(ROW(A3942)-2, 参照用!$J$12) + 1,参照用!$N$1:$P$50,2,0)
)</f>
        <v/>
      </c>
      <c r="F3942" t="str">
        <f xml:space="preserve">
IF(A3942="","",
VLOOKUP(MOD(ROW(A3942)-2, 参照用!$J$12) + 1,参照用!$N$1:$P$50,3,0)
)</f>
        <v/>
      </c>
      <c r="G3942" t="str">
        <f xml:space="preserve">
IF(A3942="","",
IFERROR(
INDEX(中間シート!$B:$CB,
MATCH(A3942&amp;B3942,中間シート!$A$1:$A$149,0),
MATCH(F3942,中間シート!$B$2:$CB$2,0)
),
"")
)</f>
        <v/>
      </c>
      <c r="H3942" t="str">
        <f t="shared" si="183"/>
        <v/>
      </c>
      <c r="I3942" t="str">
        <f t="shared" si="184"/>
        <v/>
      </c>
      <c r="J3942" t="str">
        <f xml:space="preserve">
_xlfn.SWITCH(E3942,
"良好サイン",H3942*VLOOKUP(F3942,参照用!$P$2:$Q$55,2,0),
"注意サイン",H3942*VLOOKUP(F3942,参照用!$P$2:$Q$55,2,0),
""
)</f>
        <v/>
      </c>
      <c r="K3942" s="20" t="str">
        <f t="shared" si="185"/>
        <v/>
      </c>
    </row>
    <row r="3943" spans="1:11" x14ac:dyDescent="0.2">
      <c r="A3943" s="8" t="str">
        <f>IF(INDEX(中間シート!B$1:B$149,QUOTIENT(ROW(A3943)-2, 参照用!$J$12) + 3,1)&gt;0,
INDEX(中間シート!B$1:B$149,QUOTIENT(ROW(A3943)-2, 参照用!$J$12) + 3,1),
"")</f>
        <v/>
      </c>
      <c r="B3943" s="8" t="str">
        <f>IF(INDEX(中間シート!D$1:D$149,QUOTIENT(ROW(B3943)-2, 参照用!$J$12) + 3,1)&gt;0,
INDEX(中間シート!D$1:D$149,QUOTIENT(ROW(B3943)-2, 参照用!$J$12) + 3,1),
"")</f>
        <v/>
      </c>
      <c r="C3943" s="8" t="str">
        <f>INDEX(中間シート!$A$1:$AZ$149,MATCH(A3943&amp;B3943,中間シート!$A$1:$A$149,0),MATCH(C$1,中間シート!$A$2:$AZ$2,0))</f>
        <v/>
      </c>
      <c r="D3943" s="8" t="str">
        <f>INDEX(中間シート!$A$1:$AZ$149,MATCH($A3943&amp;$B3943,中間シート!$A$1:$A$149,0),MATCH(D$1,中間シート!$A$2:$AZ$2,0))</f>
        <v/>
      </c>
      <c r="E3943" t="str">
        <f>IF(
A3943="","",
VLOOKUP(MOD(ROW(A3943)-2, 参照用!$J$12) + 1,参照用!$N$1:$P$50,2,0)
)</f>
        <v/>
      </c>
      <c r="F3943" t="str">
        <f xml:space="preserve">
IF(A3943="","",
VLOOKUP(MOD(ROW(A3943)-2, 参照用!$J$12) + 1,参照用!$N$1:$P$50,3,0)
)</f>
        <v/>
      </c>
      <c r="G3943" t="str">
        <f xml:space="preserve">
IF(A3943="","",
IFERROR(
INDEX(中間シート!$B:$CB,
MATCH(A3943&amp;B3943,中間シート!$A$1:$A$149,0),
MATCH(F3943,中間シート!$B$2:$CB$2,0)
),
"")
)</f>
        <v/>
      </c>
      <c r="H3943" t="str">
        <f t="shared" si="183"/>
        <v/>
      </c>
      <c r="I3943" t="str">
        <f t="shared" si="184"/>
        <v/>
      </c>
      <c r="J3943" t="str">
        <f xml:space="preserve">
_xlfn.SWITCH(E3943,
"良好サイン",H3943*VLOOKUP(F3943,参照用!$P$2:$Q$55,2,0),
"注意サイン",H3943*VLOOKUP(F3943,参照用!$P$2:$Q$55,2,0),
""
)</f>
        <v/>
      </c>
      <c r="K3943" s="20" t="str">
        <f t="shared" si="185"/>
        <v/>
      </c>
    </row>
    <row r="3944" spans="1:11" x14ac:dyDescent="0.2">
      <c r="A3944" s="8" t="str">
        <f>IF(INDEX(中間シート!B$1:B$149,QUOTIENT(ROW(A3944)-2, 参照用!$J$12) + 3,1)&gt;0,
INDEX(中間シート!B$1:B$149,QUOTIENT(ROW(A3944)-2, 参照用!$J$12) + 3,1),
"")</f>
        <v/>
      </c>
      <c r="B3944" s="8" t="str">
        <f>IF(INDEX(中間シート!D$1:D$149,QUOTIENT(ROW(B3944)-2, 参照用!$J$12) + 3,1)&gt;0,
INDEX(中間シート!D$1:D$149,QUOTIENT(ROW(B3944)-2, 参照用!$J$12) + 3,1),
"")</f>
        <v/>
      </c>
      <c r="C3944" s="8" t="str">
        <f>INDEX(中間シート!$A$1:$AZ$149,MATCH(A3944&amp;B3944,中間シート!$A$1:$A$149,0),MATCH(C$1,中間シート!$A$2:$AZ$2,0))</f>
        <v/>
      </c>
      <c r="D3944" s="8" t="str">
        <f>INDEX(中間シート!$A$1:$AZ$149,MATCH($A3944&amp;$B3944,中間シート!$A$1:$A$149,0),MATCH(D$1,中間シート!$A$2:$AZ$2,0))</f>
        <v/>
      </c>
      <c r="E3944" t="str">
        <f>IF(
A3944="","",
VLOOKUP(MOD(ROW(A3944)-2, 参照用!$J$12) + 1,参照用!$N$1:$P$50,2,0)
)</f>
        <v/>
      </c>
      <c r="F3944" t="str">
        <f xml:space="preserve">
IF(A3944="","",
VLOOKUP(MOD(ROW(A3944)-2, 参照用!$J$12) + 1,参照用!$N$1:$P$50,3,0)
)</f>
        <v/>
      </c>
      <c r="G3944" t="str">
        <f xml:space="preserve">
IF(A3944="","",
IFERROR(
INDEX(中間シート!$B:$CB,
MATCH(A3944&amp;B3944,中間シート!$A$1:$A$149,0),
MATCH(F3944,中間シート!$B$2:$CB$2,0)
),
"")
)</f>
        <v/>
      </c>
      <c r="H3944" t="str">
        <f t="shared" si="183"/>
        <v/>
      </c>
      <c r="I3944" t="str">
        <f t="shared" si="184"/>
        <v/>
      </c>
      <c r="J3944" t="str">
        <f xml:space="preserve">
_xlfn.SWITCH(E3944,
"良好サイン",H3944*VLOOKUP(F3944,参照用!$P$2:$Q$55,2,0),
"注意サイン",H3944*VLOOKUP(F3944,参照用!$P$2:$Q$55,2,0),
""
)</f>
        <v/>
      </c>
      <c r="K3944" s="20" t="str">
        <f t="shared" si="185"/>
        <v/>
      </c>
    </row>
    <row r="3945" spans="1:11" x14ac:dyDescent="0.2">
      <c r="A3945" s="8" t="str">
        <f>IF(INDEX(中間シート!B$1:B$149,QUOTIENT(ROW(A3945)-2, 参照用!$J$12) + 3,1)&gt;0,
INDEX(中間シート!B$1:B$149,QUOTIENT(ROW(A3945)-2, 参照用!$J$12) + 3,1),
"")</f>
        <v/>
      </c>
      <c r="B3945" s="8" t="str">
        <f>IF(INDEX(中間シート!D$1:D$149,QUOTIENT(ROW(B3945)-2, 参照用!$J$12) + 3,1)&gt;0,
INDEX(中間シート!D$1:D$149,QUOTIENT(ROW(B3945)-2, 参照用!$J$12) + 3,1),
"")</f>
        <v/>
      </c>
      <c r="C3945" s="8" t="str">
        <f>INDEX(中間シート!$A$1:$AZ$149,MATCH(A3945&amp;B3945,中間シート!$A$1:$A$149,0),MATCH(C$1,中間シート!$A$2:$AZ$2,0))</f>
        <v/>
      </c>
      <c r="D3945" s="8" t="str">
        <f>INDEX(中間シート!$A$1:$AZ$149,MATCH($A3945&amp;$B3945,中間シート!$A$1:$A$149,0),MATCH(D$1,中間シート!$A$2:$AZ$2,0))</f>
        <v/>
      </c>
      <c r="E3945" t="str">
        <f>IF(
A3945="","",
VLOOKUP(MOD(ROW(A3945)-2, 参照用!$J$12) + 1,参照用!$N$1:$P$50,2,0)
)</f>
        <v/>
      </c>
      <c r="F3945" t="str">
        <f xml:space="preserve">
IF(A3945="","",
VLOOKUP(MOD(ROW(A3945)-2, 参照用!$J$12) + 1,参照用!$N$1:$P$50,3,0)
)</f>
        <v/>
      </c>
      <c r="G3945" t="str">
        <f xml:space="preserve">
IF(A3945="","",
IFERROR(
INDEX(中間シート!$B:$CB,
MATCH(A3945&amp;B3945,中間シート!$A$1:$A$149,0),
MATCH(F3945,中間シート!$B$2:$CB$2,0)
),
"")
)</f>
        <v/>
      </c>
      <c r="H3945" t="str">
        <f t="shared" si="183"/>
        <v/>
      </c>
      <c r="I3945" t="str">
        <f t="shared" si="184"/>
        <v/>
      </c>
      <c r="J3945" t="str">
        <f xml:space="preserve">
_xlfn.SWITCH(E3945,
"良好サイン",H3945*VLOOKUP(F3945,参照用!$P$2:$Q$55,2,0),
"注意サイン",H3945*VLOOKUP(F3945,参照用!$P$2:$Q$55,2,0),
""
)</f>
        <v/>
      </c>
      <c r="K3945" s="20" t="str">
        <f t="shared" si="185"/>
        <v/>
      </c>
    </row>
    <row r="3946" spans="1:11" x14ac:dyDescent="0.2">
      <c r="A3946" s="8" t="str">
        <f>IF(INDEX(中間シート!B$1:B$149,QUOTIENT(ROW(A3946)-2, 参照用!$J$12) + 3,1)&gt;0,
INDEX(中間シート!B$1:B$149,QUOTIENT(ROW(A3946)-2, 参照用!$J$12) + 3,1),
"")</f>
        <v/>
      </c>
      <c r="B3946" s="8" t="str">
        <f>IF(INDEX(中間シート!D$1:D$149,QUOTIENT(ROW(B3946)-2, 参照用!$J$12) + 3,1)&gt;0,
INDEX(中間シート!D$1:D$149,QUOTIENT(ROW(B3946)-2, 参照用!$J$12) + 3,1),
"")</f>
        <v/>
      </c>
      <c r="C3946" s="8" t="str">
        <f>INDEX(中間シート!$A$1:$AZ$149,MATCH(A3946&amp;B3946,中間シート!$A$1:$A$149,0),MATCH(C$1,中間シート!$A$2:$AZ$2,0))</f>
        <v/>
      </c>
      <c r="D3946" s="8" t="str">
        <f>INDEX(中間シート!$A$1:$AZ$149,MATCH($A3946&amp;$B3946,中間シート!$A$1:$A$149,0),MATCH(D$1,中間シート!$A$2:$AZ$2,0))</f>
        <v/>
      </c>
      <c r="E3946" t="str">
        <f>IF(
A3946="","",
VLOOKUP(MOD(ROW(A3946)-2, 参照用!$J$12) + 1,参照用!$N$1:$P$50,2,0)
)</f>
        <v/>
      </c>
      <c r="F3946" t="str">
        <f xml:space="preserve">
IF(A3946="","",
VLOOKUP(MOD(ROW(A3946)-2, 参照用!$J$12) + 1,参照用!$N$1:$P$50,3,0)
)</f>
        <v/>
      </c>
      <c r="G3946" t="str">
        <f xml:space="preserve">
IF(A3946="","",
IFERROR(
INDEX(中間シート!$B:$CB,
MATCH(A3946&amp;B3946,中間シート!$A$1:$A$149,0),
MATCH(F3946,中間シート!$B$2:$CB$2,0)
),
"")
)</f>
        <v/>
      </c>
      <c r="H3946" t="str">
        <f t="shared" si="183"/>
        <v/>
      </c>
      <c r="I3946" t="str">
        <f t="shared" si="184"/>
        <v/>
      </c>
      <c r="J3946" t="str">
        <f xml:space="preserve">
_xlfn.SWITCH(E3946,
"良好サイン",H3946*VLOOKUP(F3946,参照用!$P$2:$Q$55,2,0),
"注意サイン",H3946*VLOOKUP(F3946,参照用!$P$2:$Q$55,2,0),
""
)</f>
        <v/>
      </c>
      <c r="K3946" s="20" t="str">
        <f t="shared" si="185"/>
        <v/>
      </c>
    </row>
    <row r="3947" spans="1:11" x14ac:dyDescent="0.2">
      <c r="A3947" s="8" t="str">
        <f>IF(INDEX(中間シート!B$1:B$149,QUOTIENT(ROW(A3947)-2, 参照用!$J$12) + 3,1)&gt;0,
INDEX(中間シート!B$1:B$149,QUOTIENT(ROW(A3947)-2, 参照用!$J$12) + 3,1),
"")</f>
        <v/>
      </c>
      <c r="B3947" s="8" t="str">
        <f>IF(INDEX(中間シート!D$1:D$149,QUOTIENT(ROW(B3947)-2, 参照用!$J$12) + 3,1)&gt;0,
INDEX(中間シート!D$1:D$149,QUOTIENT(ROW(B3947)-2, 参照用!$J$12) + 3,1),
"")</f>
        <v/>
      </c>
      <c r="C3947" s="8" t="str">
        <f>INDEX(中間シート!$A$1:$AZ$149,MATCH(A3947&amp;B3947,中間シート!$A$1:$A$149,0),MATCH(C$1,中間シート!$A$2:$AZ$2,0))</f>
        <v/>
      </c>
      <c r="D3947" s="8" t="str">
        <f>INDEX(中間シート!$A$1:$AZ$149,MATCH($A3947&amp;$B3947,中間シート!$A$1:$A$149,0),MATCH(D$1,中間シート!$A$2:$AZ$2,0))</f>
        <v/>
      </c>
      <c r="E3947" t="str">
        <f>IF(
A3947="","",
VLOOKUP(MOD(ROW(A3947)-2, 参照用!$J$12) + 1,参照用!$N$1:$P$50,2,0)
)</f>
        <v/>
      </c>
      <c r="F3947" t="str">
        <f xml:space="preserve">
IF(A3947="","",
VLOOKUP(MOD(ROW(A3947)-2, 参照用!$J$12) + 1,参照用!$N$1:$P$50,3,0)
)</f>
        <v/>
      </c>
      <c r="G3947" t="str">
        <f xml:space="preserve">
IF(A3947="","",
IFERROR(
INDEX(中間シート!$B:$CB,
MATCH(A3947&amp;B3947,中間シート!$A$1:$A$149,0),
MATCH(F3947,中間シート!$B$2:$CB$2,0)
),
"")
)</f>
        <v/>
      </c>
      <c r="H3947" t="str">
        <f t="shared" si="183"/>
        <v/>
      </c>
      <c r="I3947" t="str">
        <f t="shared" si="184"/>
        <v/>
      </c>
      <c r="J3947" t="str">
        <f xml:space="preserve">
_xlfn.SWITCH(E3947,
"良好サイン",H3947*VLOOKUP(F3947,参照用!$P$2:$Q$55,2,0),
"注意サイン",H3947*VLOOKUP(F3947,参照用!$P$2:$Q$55,2,0),
""
)</f>
        <v/>
      </c>
      <c r="K3947" s="20" t="str">
        <f t="shared" si="185"/>
        <v/>
      </c>
    </row>
    <row r="3948" spans="1:11" x14ac:dyDescent="0.2">
      <c r="A3948" s="8" t="str">
        <f>IF(INDEX(中間シート!B$1:B$149,QUOTIENT(ROW(A3948)-2, 参照用!$J$12) + 3,1)&gt;0,
INDEX(中間シート!B$1:B$149,QUOTIENT(ROW(A3948)-2, 参照用!$J$12) + 3,1),
"")</f>
        <v/>
      </c>
      <c r="B3948" s="8" t="str">
        <f>IF(INDEX(中間シート!D$1:D$149,QUOTIENT(ROW(B3948)-2, 参照用!$J$12) + 3,1)&gt;0,
INDEX(中間シート!D$1:D$149,QUOTIENT(ROW(B3948)-2, 参照用!$J$12) + 3,1),
"")</f>
        <v/>
      </c>
      <c r="C3948" s="8" t="str">
        <f>INDEX(中間シート!$A$1:$AZ$149,MATCH(A3948&amp;B3948,中間シート!$A$1:$A$149,0),MATCH(C$1,中間シート!$A$2:$AZ$2,0))</f>
        <v/>
      </c>
      <c r="D3948" s="8" t="str">
        <f>INDEX(中間シート!$A$1:$AZ$149,MATCH($A3948&amp;$B3948,中間シート!$A$1:$A$149,0),MATCH(D$1,中間シート!$A$2:$AZ$2,0))</f>
        <v/>
      </c>
      <c r="E3948" t="str">
        <f>IF(
A3948="","",
VLOOKUP(MOD(ROW(A3948)-2, 参照用!$J$12) + 1,参照用!$N$1:$P$50,2,0)
)</f>
        <v/>
      </c>
      <c r="F3948" t="str">
        <f xml:space="preserve">
IF(A3948="","",
VLOOKUP(MOD(ROW(A3948)-2, 参照用!$J$12) + 1,参照用!$N$1:$P$50,3,0)
)</f>
        <v/>
      </c>
      <c r="G3948" t="str">
        <f xml:space="preserve">
IF(A3948="","",
IFERROR(
INDEX(中間シート!$B:$CB,
MATCH(A3948&amp;B3948,中間シート!$A$1:$A$149,0),
MATCH(F3948,中間シート!$B$2:$CB$2,0)
),
"")
)</f>
        <v/>
      </c>
      <c r="H3948" t="str">
        <f t="shared" si="183"/>
        <v/>
      </c>
      <c r="I3948" t="str">
        <f t="shared" si="184"/>
        <v/>
      </c>
      <c r="J3948" t="str">
        <f xml:space="preserve">
_xlfn.SWITCH(E3948,
"良好サイン",H3948*VLOOKUP(F3948,参照用!$P$2:$Q$55,2,0),
"注意サイン",H3948*VLOOKUP(F3948,参照用!$P$2:$Q$55,2,0),
""
)</f>
        <v/>
      </c>
      <c r="K3948" s="20" t="str">
        <f t="shared" si="185"/>
        <v/>
      </c>
    </row>
    <row r="3949" spans="1:11" x14ac:dyDescent="0.2">
      <c r="A3949" s="8" t="str">
        <f>IF(INDEX(中間シート!B$1:B$149,QUOTIENT(ROW(A3949)-2, 参照用!$J$12) + 3,1)&gt;0,
INDEX(中間シート!B$1:B$149,QUOTIENT(ROW(A3949)-2, 参照用!$J$12) + 3,1),
"")</f>
        <v/>
      </c>
      <c r="B3949" s="8" t="str">
        <f>IF(INDEX(中間シート!D$1:D$149,QUOTIENT(ROW(B3949)-2, 参照用!$J$12) + 3,1)&gt;0,
INDEX(中間シート!D$1:D$149,QUOTIENT(ROW(B3949)-2, 参照用!$J$12) + 3,1),
"")</f>
        <v/>
      </c>
      <c r="C3949" s="8" t="str">
        <f>INDEX(中間シート!$A$1:$AZ$149,MATCH(A3949&amp;B3949,中間シート!$A$1:$A$149,0),MATCH(C$1,中間シート!$A$2:$AZ$2,0))</f>
        <v/>
      </c>
      <c r="D3949" s="8" t="str">
        <f>INDEX(中間シート!$A$1:$AZ$149,MATCH($A3949&amp;$B3949,中間シート!$A$1:$A$149,0),MATCH(D$1,中間シート!$A$2:$AZ$2,0))</f>
        <v/>
      </c>
      <c r="E3949" t="str">
        <f>IF(
A3949="","",
VLOOKUP(MOD(ROW(A3949)-2, 参照用!$J$12) + 1,参照用!$N$1:$P$50,2,0)
)</f>
        <v/>
      </c>
      <c r="F3949" t="str">
        <f xml:space="preserve">
IF(A3949="","",
VLOOKUP(MOD(ROW(A3949)-2, 参照用!$J$12) + 1,参照用!$N$1:$P$50,3,0)
)</f>
        <v/>
      </c>
      <c r="G3949" t="str">
        <f xml:space="preserve">
IF(A3949="","",
IFERROR(
INDEX(中間シート!$B:$CB,
MATCH(A3949&amp;B3949,中間シート!$A$1:$A$149,0),
MATCH(F3949,中間シート!$B$2:$CB$2,0)
),
"")
)</f>
        <v/>
      </c>
      <c r="H3949" t="str">
        <f t="shared" si="183"/>
        <v/>
      </c>
      <c r="I3949" t="str">
        <f t="shared" si="184"/>
        <v/>
      </c>
      <c r="J3949" t="str">
        <f xml:space="preserve">
_xlfn.SWITCH(E3949,
"良好サイン",H3949*VLOOKUP(F3949,参照用!$P$2:$Q$55,2,0),
"注意サイン",H3949*VLOOKUP(F3949,参照用!$P$2:$Q$55,2,0),
""
)</f>
        <v/>
      </c>
      <c r="K3949" s="20" t="str">
        <f t="shared" si="185"/>
        <v/>
      </c>
    </row>
    <row r="3950" spans="1:11" x14ac:dyDescent="0.2">
      <c r="A3950" s="8" t="str">
        <f>IF(INDEX(中間シート!B$1:B$149,QUOTIENT(ROW(A3950)-2, 参照用!$J$12) + 3,1)&gt;0,
INDEX(中間シート!B$1:B$149,QUOTIENT(ROW(A3950)-2, 参照用!$J$12) + 3,1),
"")</f>
        <v/>
      </c>
      <c r="B3950" s="8" t="str">
        <f>IF(INDEX(中間シート!D$1:D$149,QUOTIENT(ROW(B3950)-2, 参照用!$J$12) + 3,1)&gt;0,
INDEX(中間シート!D$1:D$149,QUOTIENT(ROW(B3950)-2, 参照用!$J$12) + 3,1),
"")</f>
        <v/>
      </c>
      <c r="C3950" s="8" t="str">
        <f>INDEX(中間シート!$A$1:$AZ$149,MATCH(A3950&amp;B3950,中間シート!$A$1:$A$149,0),MATCH(C$1,中間シート!$A$2:$AZ$2,0))</f>
        <v/>
      </c>
      <c r="D3950" s="8" t="str">
        <f>INDEX(中間シート!$A$1:$AZ$149,MATCH($A3950&amp;$B3950,中間シート!$A$1:$A$149,0),MATCH(D$1,中間シート!$A$2:$AZ$2,0))</f>
        <v/>
      </c>
      <c r="E3950" t="str">
        <f>IF(
A3950="","",
VLOOKUP(MOD(ROW(A3950)-2, 参照用!$J$12) + 1,参照用!$N$1:$P$50,2,0)
)</f>
        <v/>
      </c>
      <c r="F3950" t="str">
        <f xml:space="preserve">
IF(A3950="","",
VLOOKUP(MOD(ROW(A3950)-2, 参照用!$J$12) + 1,参照用!$N$1:$P$50,3,0)
)</f>
        <v/>
      </c>
      <c r="G3950" t="str">
        <f xml:space="preserve">
IF(A3950="","",
IFERROR(
INDEX(中間シート!$B:$CB,
MATCH(A3950&amp;B3950,中間シート!$A$1:$A$149,0),
MATCH(F3950,中間シート!$B$2:$CB$2,0)
),
"")
)</f>
        <v/>
      </c>
      <c r="H3950" t="str">
        <f t="shared" si="183"/>
        <v/>
      </c>
      <c r="I3950" t="str">
        <f t="shared" si="184"/>
        <v/>
      </c>
      <c r="J3950" t="str">
        <f xml:space="preserve">
_xlfn.SWITCH(E3950,
"良好サイン",H3950*VLOOKUP(F3950,参照用!$P$2:$Q$55,2,0),
"注意サイン",H3950*VLOOKUP(F3950,参照用!$P$2:$Q$55,2,0),
""
)</f>
        <v/>
      </c>
      <c r="K3950" s="20" t="str">
        <f t="shared" si="185"/>
        <v/>
      </c>
    </row>
    <row r="3951" spans="1:11" x14ac:dyDescent="0.2">
      <c r="A3951" s="8" t="str">
        <f>IF(INDEX(中間シート!B$1:B$149,QUOTIENT(ROW(A3951)-2, 参照用!$J$12) + 3,1)&gt;0,
INDEX(中間シート!B$1:B$149,QUOTIENT(ROW(A3951)-2, 参照用!$J$12) + 3,1),
"")</f>
        <v/>
      </c>
      <c r="B3951" s="8" t="str">
        <f>IF(INDEX(中間シート!D$1:D$149,QUOTIENT(ROW(B3951)-2, 参照用!$J$12) + 3,1)&gt;0,
INDEX(中間シート!D$1:D$149,QUOTIENT(ROW(B3951)-2, 参照用!$J$12) + 3,1),
"")</f>
        <v/>
      </c>
      <c r="C3951" s="8" t="str">
        <f>INDEX(中間シート!$A$1:$AZ$149,MATCH(A3951&amp;B3951,中間シート!$A$1:$A$149,0),MATCH(C$1,中間シート!$A$2:$AZ$2,0))</f>
        <v/>
      </c>
      <c r="D3951" s="8" t="str">
        <f>INDEX(中間シート!$A$1:$AZ$149,MATCH($A3951&amp;$B3951,中間シート!$A$1:$A$149,0),MATCH(D$1,中間シート!$A$2:$AZ$2,0))</f>
        <v/>
      </c>
      <c r="E3951" t="str">
        <f>IF(
A3951="","",
VLOOKUP(MOD(ROW(A3951)-2, 参照用!$J$12) + 1,参照用!$N$1:$P$50,2,0)
)</f>
        <v/>
      </c>
      <c r="F3951" t="str">
        <f xml:space="preserve">
IF(A3951="","",
VLOOKUP(MOD(ROW(A3951)-2, 参照用!$J$12) + 1,参照用!$N$1:$P$50,3,0)
)</f>
        <v/>
      </c>
      <c r="G3951" t="str">
        <f xml:space="preserve">
IF(A3951="","",
IFERROR(
INDEX(中間シート!$B:$CB,
MATCH(A3951&amp;B3951,中間シート!$A$1:$A$149,0),
MATCH(F3951,中間シート!$B$2:$CB$2,0)
),
"")
)</f>
        <v/>
      </c>
      <c r="H3951" t="str">
        <f t="shared" si="183"/>
        <v/>
      </c>
      <c r="I3951" t="str">
        <f t="shared" si="184"/>
        <v/>
      </c>
      <c r="J3951" t="str">
        <f xml:space="preserve">
_xlfn.SWITCH(E3951,
"良好サイン",H3951*VLOOKUP(F3951,参照用!$P$2:$Q$55,2,0),
"注意サイン",H3951*VLOOKUP(F3951,参照用!$P$2:$Q$55,2,0),
""
)</f>
        <v/>
      </c>
      <c r="K3951" s="20" t="str">
        <f t="shared" si="185"/>
        <v/>
      </c>
    </row>
    <row r="3952" spans="1:11" x14ac:dyDescent="0.2">
      <c r="A3952" s="8" t="str">
        <f>IF(INDEX(中間シート!B$1:B$149,QUOTIENT(ROW(A3952)-2, 参照用!$J$12) + 3,1)&gt;0,
INDEX(中間シート!B$1:B$149,QUOTIENT(ROW(A3952)-2, 参照用!$J$12) + 3,1),
"")</f>
        <v/>
      </c>
      <c r="B3952" s="8" t="str">
        <f>IF(INDEX(中間シート!D$1:D$149,QUOTIENT(ROW(B3952)-2, 参照用!$J$12) + 3,1)&gt;0,
INDEX(中間シート!D$1:D$149,QUOTIENT(ROW(B3952)-2, 参照用!$J$12) + 3,1),
"")</f>
        <v/>
      </c>
      <c r="C3952" s="8" t="str">
        <f>INDEX(中間シート!$A$1:$AZ$149,MATCH(A3952&amp;B3952,中間シート!$A$1:$A$149,0),MATCH(C$1,中間シート!$A$2:$AZ$2,0))</f>
        <v/>
      </c>
      <c r="D3952" s="8" t="str">
        <f>INDEX(中間シート!$A$1:$AZ$149,MATCH($A3952&amp;$B3952,中間シート!$A$1:$A$149,0),MATCH(D$1,中間シート!$A$2:$AZ$2,0))</f>
        <v/>
      </c>
      <c r="E3952" t="str">
        <f>IF(
A3952="","",
VLOOKUP(MOD(ROW(A3952)-2, 参照用!$J$12) + 1,参照用!$N$1:$P$50,2,0)
)</f>
        <v/>
      </c>
      <c r="F3952" t="str">
        <f xml:space="preserve">
IF(A3952="","",
VLOOKUP(MOD(ROW(A3952)-2, 参照用!$J$12) + 1,参照用!$N$1:$P$50,3,0)
)</f>
        <v/>
      </c>
      <c r="G3952" t="str">
        <f xml:space="preserve">
IF(A3952="","",
IFERROR(
INDEX(中間シート!$B:$CB,
MATCH(A3952&amp;B3952,中間シート!$A$1:$A$149,0),
MATCH(F3952,中間シート!$B$2:$CB$2,0)
),
"")
)</f>
        <v/>
      </c>
      <c r="H3952" t="str">
        <f t="shared" si="183"/>
        <v/>
      </c>
      <c r="I3952" t="str">
        <f t="shared" si="184"/>
        <v/>
      </c>
      <c r="J3952" t="str">
        <f xml:space="preserve">
_xlfn.SWITCH(E3952,
"良好サイン",H3952*VLOOKUP(F3952,参照用!$P$2:$Q$55,2,0),
"注意サイン",H3952*VLOOKUP(F3952,参照用!$P$2:$Q$55,2,0),
""
)</f>
        <v/>
      </c>
      <c r="K3952" s="20" t="str">
        <f t="shared" si="185"/>
        <v/>
      </c>
    </row>
    <row r="3953" spans="1:11" x14ac:dyDescent="0.2">
      <c r="A3953" s="8" t="str">
        <f>IF(INDEX(中間シート!B$1:B$149,QUOTIENT(ROW(A3953)-2, 参照用!$J$12) + 3,1)&gt;0,
INDEX(中間シート!B$1:B$149,QUOTIENT(ROW(A3953)-2, 参照用!$J$12) + 3,1),
"")</f>
        <v/>
      </c>
      <c r="B3953" s="8" t="str">
        <f>IF(INDEX(中間シート!D$1:D$149,QUOTIENT(ROW(B3953)-2, 参照用!$J$12) + 3,1)&gt;0,
INDEX(中間シート!D$1:D$149,QUOTIENT(ROW(B3953)-2, 参照用!$J$12) + 3,1),
"")</f>
        <v/>
      </c>
      <c r="C3953" s="8" t="str">
        <f>INDEX(中間シート!$A$1:$AZ$149,MATCH(A3953&amp;B3953,中間シート!$A$1:$A$149,0),MATCH(C$1,中間シート!$A$2:$AZ$2,0))</f>
        <v/>
      </c>
      <c r="D3953" s="8" t="str">
        <f>INDEX(中間シート!$A$1:$AZ$149,MATCH($A3953&amp;$B3953,中間シート!$A$1:$A$149,0),MATCH(D$1,中間シート!$A$2:$AZ$2,0))</f>
        <v/>
      </c>
      <c r="E3953" t="str">
        <f>IF(
A3953="","",
VLOOKUP(MOD(ROW(A3953)-2, 参照用!$J$12) + 1,参照用!$N$1:$P$50,2,0)
)</f>
        <v/>
      </c>
      <c r="F3953" t="str">
        <f xml:space="preserve">
IF(A3953="","",
VLOOKUP(MOD(ROW(A3953)-2, 参照用!$J$12) + 1,参照用!$N$1:$P$50,3,0)
)</f>
        <v/>
      </c>
      <c r="G3953" t="str">
        <f xml:space="preserve">
IF(A3953="","",
IFERROR(
INDEX(中間シート!$B:$CB,
MATCH(A3953&amp;B3953,中間シート!$A$1:$A$149,0),
MATCH(F3953,中間シート!$B$2:$CB$2,0)
),
"")
)</f>
        <v/>
      </c>
      <c r="H3953" t="str">
        <f t="shared" si="183"/>
        <v/>
      </c>
      <c r="I3953" t="str">
        <f t="shared" si="184"/>
        <v/>
      </c>
      <c r="J3953" t="str">
        <f xml:space="preserve">
_xlfn.SWITCH(E3953,
"良好サイン",H3953*VLOOKUP(F3953,参照用!$P$2:$Q$55,2,0),
"注意サイン",H3953*VLOOKUP(F3953,参照用!$P$2:$Q$55,2,0),
""
)</f>
        <v/>
      </c>
      <c r="K3953" s="20" t="str">
        <f t="shared" si="185"/>
        <v/>
      </c>
    </row>
    <row r="3954" spans="1:11" x14ac:dyDescent="0.2">
      <c r="A3954" s="8" t="str">
        <f>IF(INDEX(中間シート!B$1:B$149,QUOTIENT(ROW(A3954)-2, 参照用!$J$12) + 3,1)&gt;0,
INDEX(中間シート!B$1:B$149,QUOTIENT(ROW(A3954)-2, 参照用!$J$12) + 3,1),
"")</f>
        <v/>
      </c>
      <c r="B3954" s="8" t="str">
        <f>IF(INDEX(中間シート!D$1:D$149,QUOTIENT(ROW(B3954)-2, 参照用!$J$12) + 3,1)&gt;0,
INDEX(中間シート!D$1:D$149,QUOTIENT(ROW(B3954)-2, 参照用!$J$12) + 3,1),
"")</f>
        <v/>
      </c>
      <c r="C3954" s="8" t="str">
        <f>INDEX(中間シート!$A$1:$AZ$149,MATCH(A3954&amp;B3954,中間シート!$A$1:$A$149,0),MATCH(C$1,中間シート!$A$2:$AZ$2,0))</f>
        <v/>
      </c>
      <c r="D3954" s="8" t="str">
        <f>INDEX(中間シート!$A$1:$AZ$149,MATCH($A3954&amp;$B3954,中間シート!$A$1:$A$149,0),MATCH(D$1,中間シート!$A$2:$AZ$2,0))</f>
        <v/>
      </c>
      <c r="E3954" t="str">
        <f>IF(
A3954="","",
VLOOKUP(MOD(ROW(A3954)-2, 参照用!$J$12) + 1,参照用!$N$1:$P$50,2,0)
)</f>
        <v/>
      </c>
      <c r="F3954" t="str">
        <f xml:space="preserve">
IF(A3954="","",
VLOOKUP(MOD(ROW(A3954)-2, 参照用!$J$12) + 1,参照用!$N$1:$P$50,3,0)
)</f>
        <v/>
      </c>
      <c r="G3954" t="str">
        <f xml:space="preserve">
IF(A3954="","",
IFERROR(
INDEX(中間シート!$B:$CB,
MATCH(A3954&amp;B3954,中間シート!$A$1:$A$149,0),
MATCH(F3954,中間シート!$B$2:$CB$2,0)
),
"")
)</f>
        <v/>
      </c>
      <c r="H3954" t="str">
        <f t="shared" si="183"/>
        <v/>
      </c>
      <c r="I3954" t="str">
        <f t="shared" si="184"/>
        <v/>
      </c>
      <c r="J3954" t="str">
        <f xml:space="preserve">
_xlfn.SWITCH(E3954,
"良好サイン",H3954*VLOOKUP(F3954,参照用!$P$2:$Q$55,2,0),
"注意サイン",H3954*VLOOKUP(F3954,参照用!$P$2:$Q$55,2,0),
""
)</f>
        <v/>
      </c>
      <c r="K3954" s="20" t="str">
        <f t="shared" si="185"/>
        <v/>
      </c>
    </row>
    <row r="3955" spans="1:11" x14ac:dyDescent="0.2">
      <c r="A3955" s="8" t="str">
        <f>IF(INDEX(中間シート!B$1:B$149,QUOTIENT(ROW(A3955)-2, 参照用!$J$12) + 3,1)&gt;0,
INDEX(中間シート!B$1:B$149,QUOTIENT(ROW(A3955)-2, 参照用!$J$12) + 3,1),
"")</f>
        <v/>
      </c>
      <c r="B3955" s="8" t="str">
        <f>IF(INDEX(中間シート!D$1:D$149,QUOTIENT(ROW(B3955)-2, 参照用!$J$12) + 3,1)&gt;0,
INDEX(中間シート!D$1:D$149,QUOTIENT(ROW(B3955)-2, 参照用!$J$12) + 3,1),
"")</f>
        <v/>
      </c>
      <c r="C3955" s="8" t="str">
        <f>INDEX(中間シート!$A$1:$AZ$149,MATCH(A3955&amp;B3955,中間シート!$A$1:$A$149,0),MATCH(C$1,中間シート!$A$2:$AZ$2,0))</f>
        <v/>
      </c>
      <c r="D3955" s="8" t="str">
        <f>INDEX(中間シート!$A$1:$AZ$149,MATCH($A3955&amp;$B3955,中間シート!$A$1:$A$149,0),MATCH(D$1,中間シート!$A$2:$AZ$2,0))</f>
        <v/>
      </c>
      <c r="E3955" t="str">
        <f>IF(
A3955="","",
VLOOKUP(MOD(ROW(A3955)-2, 参照用!$J$12) + 1,参照用!$N$1:$P$50,2,0)
)</f>
        <v/>
      </c>
      <c r="F3955" t="str">
        <f xml:space="preserve">
IF(A3955="","",
VLOOKUP(MOD(ROW(A3955)-2, 参照用!$J$12) + 1,参照用!$N$1:$P$50,3,0)
)</f>
        <v/>
      </c>
      <c r="G3955" t="str">
        <f xml:space="preserve">
IF(A3955="","",
IFERROR(
INDEX(中間シート!$B:$CB,
MATCH(A3955&amp;B3955,中間シート!$A$1:$A$149,0),
MATCH(F3955,中間シート!$B$2:$CB$2,0)
),
"")
)</f>
        <v/>
      </c>
      <c r="H3955" t="str">
        <f t="shared" si="183"/>
        <v/>
      </c>
      <c r="I3955" t="str">
        <f t="shared" si="184"/>
        <v/>
      </c>
      <c r="J3955" t="str">
        <f xml:space="preserve">
_xlfn.SWITCH(E3955,
"良好サイン",H3955*VLOOKUP(F3955,参照用!$P$2:$Q$55,2,0),
"注意サイン",H3955*VLOOKUP(F3955,参照用!$P$2:$Q$55,2,0),
""
)</f>
        <v/>
      </c>
      <c r="K3955" s="20" t="str">
        <f t="shared" si="185"/>
        <v/>
      </c>
    </row>
    <row r="3956" spans="1:11" x14ac:dyDescent="0.2">
      <c r="A3956" s="8" t="str">
        <f>IF(INDEX(中間シート!B$1:B$149,QUOTIENT(ROW(A3956)-2, 参照用!$J$12) + 3,1)&gt;0,
INDEX(中間シート!B$1:B$149,QUOTIENT(ROW(A3956)-2, 参照用!$J$12) + 3,1),
"")</f>
        <v/>
      </c>
      <c r="B3956" s="8" t="str">
        <f>IF(INDEX(中間シート!D$1:D$149,QUOTIENT(ROW(B3956)-2, 参照用!$J$12) + 3,1)&gt;0,
INDEX(中間シート!D$1:D$149,QUOTIENT(ROW(B3956)-2, 参照用!$J$12) + 3,1),
"")</f>
        <v/>
      </c>
      <c r="C3956" s="8" t="str">
        <f>INDEX(中間シート!$A$1:$AZ$149,MATCH(A3956&amp;B3956,中間シート!$A$1:$A$149,0),MATCH(C$1,中間シート!$A$2:$AZ$2,0))</f>
        <v/>
      </c>
      <c r="D3956" s="8" t="str">
        <f>INDEX(中間シート!$A$1:$AZ$149,MATCH($A3956&amp;$B3956,中間シート!$A$1:$A$149,0),MATCH(D$1,中間シート!$A$2:$AZ$2,0))</f>
        <v/>
      </c>
      <c r="E3956" t="str">
        <f>IF(
A3956="","",
VLOOKUP(MOD(ROW(A3956)-2, 参照用!$J$12) + 1,参照用!$N$1:$P$50,2,0)
)</f>
        <v/>
      </c>
      <c r="F3956" t="str">
        <f xml:space="preserve">
IF(A3956="","",
VLOOKUP(MOD(ROW(A3956)-2, 参照用!$J$12) + 1,参照用!$N$1:$P$50,3,0)
)</f>
        <v/>
      </c>
      <c r="G3956" t="str">
        <f xml:space="preserve">
IF(A3956="","",
IFERROR(
INDEX(中間シート!$B:$CB,
MATCH(A3956&amp;B3956,中間シート!$A$1:$A$149,0),
MATCH(F3956,中間シート!$B$2:$CB$2,0)
),
"")
)</f>
        <v/>
      </c>
      <c r="H3956" t="str">
        <f t="shared" si="183"/>
        <v/>
      </c>
      <c r="I3956" t="str">
        <f t="shared" si="184"/>
        <v/>
      </c>
      <c r="J3956" t="str">
        <f xml:space="preserve">
_xlfn.SWITCH(E3956,
"良好サイン",H3956*VLOOKUP(F3956,参照用!$P$2:$Q$55,2,0),
"注意サイン",H3956*VLOOKUP(F3956,参照用!$P$2:$Q$55,2,0),
""
)</f>
        <v/>
      </c>
      <c r="K3956" s="20" t="str">
        <f t="shared" si="185"/>
        <v/>
      </c>
    </row>
    <row r="3957" spans="1:11" x14ac:dyDescent="0.2">
      <c r="A3957" s="8" t="str">
        <f>IF(INDEX(中間シート!B$1:B$149,QUOTIENT(ROW(A3957)-2, 参照用!$J$12) + 3,1)&gt;0,
INDEX(中間シート!B$1:B$149,QUOTIENT(ROW(A3957)-2, 参照用!$J$12) + 3,1),
"")</f>
        <v/>
      </c>
      <c r="B3957" s="8" t="str">
        <f>IF(INDEX(中間シート!D$1:D$149,QUOTIENT(ROW(B3957)-2, 参照用!$J$12) + 3,1)&gt;0,
INDEX(中間シート!D$1:D$149,QUOTIENT(ROW(B3957)-2, 参照用!$J$12) + 3,1),
"")</f>
        <v/>
      </c>
      <c r="C3957" s="8" t="str">
        <f>INDEX(中間シート!$A$1:$AZ$149,MATCH(A3957&amp;B3957,中間シート!$A$1:$A$149,0),MATCH(C$1,中間シート!$A$2:$AZ$2,0))</f>
        <v/>
      </c>
      <c r="D3957" s="8" t="str">
        <f>INDEX(中間シート!$A$1:$AZ$149,MATCH($A3957&amp;$B3957,中間シート!$A$1:$A$149,0),MATCH(D$1,中間シート!$A$2:$AZ$2,0))</f>
        <v/>
      </c>
      <c r="E3957" t="str">
        <f>IF(
A3957="","",
VLOOKUP(MOD(ROW(A3957)-2, 参照用!$J$12) + 1,参照用!$N$1:$P$50,2,0)
)</f>
        <v/>
      </c>
      <c r="F3957" t="str">
        <f xml:space="preserve">
IF(A3957="","",
VLOOKUP(MOD(ROW(A3957)-2, 参照用!$J$12) + 1,参照用!$N$1:$P$50,3,0)
)</f>
        <v/>
      </c>
      <c r="G3957" t="str">
        <f xml:space="preserve">
IF(A3957="","",
IFERROR(
INDEX(中間シート!$B:$CB,
MATCH(A3957&amp;B3957,中間シート!$A$1:$A$149,0),
MATCH(F3957,中間シート!$B$2:$CB$2,0)
),
"")
)</f>
        <v/>
      </c>
      <c r="H3957" t="str">
        <f t="shared" si="183"/>
        <v/>
      </c>
      <c r="I3957" t="str">
        <f t="shared" si="184"/>
        <v/>
      </c>
      <c r="J3957" t="str">
        <f xml:space="preserve">
_xlfn.SWITCH(E3957,
"良好サイン",H3957*VLOOKUP(F3957,参照用!$P$2:$Q$55,2,0),
"注意サイン",H3957*VLOOKUP(F3957,参照用!$P$2:$Q$55,2,0),
""
)</f>
        <v/>
      </c>
      <c r="K3957" s="20" t="str">
        <f t="shared" si="185"/>
        <v/>
      </c>
    </row>
    <row r="3958" spans="1:11" x14ac:dyDescent="0.2">
      <c r="A3958" s="8" t="str">
        <f>IF(INDEX(中間シート!B$1:B$149,QUOTIENT(ROW(A3958)-2, 参照用!$J$12) + 3,1)&gt;0,
INDEX(中間シート!B$1:B$149,QUOTIENT(ROW(A3958)-2, 参照用!$J$12) + 3,1),
"")</f>
        <v/>
      </c>
      <c r="B3958" s="8" t="str">
        <f>IF(INDEX(中間シート!D$1:D$149,QUOTIENT(ROW(B3958)-2, 参照用!$J$12) + 3,1)&gt;0,
INDEX(中間シート!D$1:D$149,QUOTIENT(ROW(B3958)-2, 参照用!$J$12) + 3,1),
"")</f>
        <v/>
      </c>
      <c r="C3958" s="8" t="str">
        <f>INDEX(中間シート!$A$1:$AZ$149,MATCH(A3958&amp;B3958,中間シート!$A$1:$A$149,0),MATCH(C$1,中間シート!$A$2:$AZ$2,0))</f>
        <v/>
      </c>
      <c r="D3958" s="8" t="str">
        <f>INDEX(中間シート!$A$1:$AZ$149,MATCH($A3958&amp;$B3958,中間シート!$A$1:$A$149,0),MATCH(D$1,中間シート!$A$2:$AZ$2,0))</f>
        <v/>
      </c>
      <c r="E3958" t="str">
        <f>IF(
A3958="","",
VLOOKUP(MOD(ROW(A3958)-2, 参照用!$J$12) + 1,参照用!$N$1:$P$50,2,0)
)</f>
        <v/>
      </c>
      <c r="F3958" t="str">
        <f xml:space="preserve">
IF(A3958="","",
VLOOKUP(MOD(ROW(A3958)-2, 参照用!$J$12) + 1,参照用!$N$1:$P$50,3,0)
)</f>
        <v/>
      </c>
      <c r="G3958" t="str">
        <f xml:space="preserve">
IF(A3958="","",
IFERROR(
INDEX(中間シート!$B:$CB,
MATCH(A3958&amp;B3958,中間シート!$A$1:$A$149,0),
MATCH(F3958,中間シート!$B$2:$CB$2,0)
),
"")
)</f>
        <v/>
      </c>
      <c r="H3958" t="str">
        <f t="shared" si="183"/>
        <v/>
      </c>
      <c r="I3958" t="str">
        <f t="shared" si="184"/>
        <v/>
      </c>
      <c r="J3958" t="str">
        <f xml:space="preserve">
_xlfn.SWITCH(E3958,
"良好サイン",H3958*VLOOKUP(F3958,参照用!$P$2:$Q$55,2,0),
"注意サイン",H3958*VLOOKUP(F3958,参照用!$P$2:$Q$55,2,0),
""
)</f>
        <v/>
      </c>
      <c r="K3958" s="20" t="str">
        <f t="shared" si="185"/>
        <v/>
      </c>
    </row>
    <row r="3959" spans="1:11" x14ac:dyDescent="0.2">
      <c r="A3959" s="8" t="str">
        <f>IF(INDEX(中間シート!B$1:B$149,QUOTIENT(ROW(A3959)-2, 参照用!$J$12) + 3,1)&gt;0,
INDEX(中間シート!B$1:B$149,QUOTIENT(ROW(A3959)-2, 参照用!$J$12) + 3,1),
"")</f>
        <v/>
      </c>
      <c r="B3959" s="8" t="str">
        <f>IF(INDEX(中間シート!D$1:D$149,QUOTIENT(ROW(B3959)-2, 参照用!$J$12) + 3,1)&gt;0,
INDEX(中間シート!D$1:D$149,QUOTIENT(ROW(B3959)-2, 参照用!$J$12) + 3,1),
"")</f>
        <v/>
      </c>
      <c r="C3959" s="8" t="str">
        <f>INDEX(中間シート!$A$1:$AZ$149,MATCH(A3959&amp;B3959,中間シート!$A$1:$A$149,0),MATCH(C$1,中間シート!$A$2:$AZ$2,0))</f>
        <v/>
      </c>
      <c r="D3959" s="8" t="str">
        <f>INDEX(中間シート!$A$1:$AZ$149,MATCH($A3959&amp;$B3959,中間シート!$A$1:$A$149,0),MATCH(D$1,中間シート!$A$2:$AZ$2,0))</f>
        <v/>
      </c>
      <c r="E3959" t="str">
        <f>IF(
A3959="","",
VLOOKUP(MOD(ROW(A3959)-2, 参照用!$J$12) + 1,参照用!$N$1:$P$50,2,0)
)</f>
        <v/>
      </c>
      <c r="F3959" t="str">
        <f xml:space="preserve">
IF(A3959="","",
VLOOKUP(MOD(ROW(A3959)-2, 参照用!$J$12) + 1,参照用!$N$1:$P$50,3,0)
)</f>
        <v/>
      </c>
      <c r="G3959" t="str">
        <f xml:space="preserve">
IF(A3959="","",
IFERROR(
INDEX(中間シート!$B:$CB,
MATCH(A3959&amp;B3959,中間シート!$A$1:$A$149,0),
MATCH(F3959,中間シート!$B$2:$CB$2,0)
),
"")
)</f>
        <v/>
      </c>
      <c r="H3959" t="str">
        <f t="shared" si="183"/>
        <v/>
      </c>
      <c r="I3959" t="str">
        <f t="shared" si="184"/>
        <v/>
      </c>
      <c r="J3959" t="str">
        <f xml:space="preserve">
_xlfn.SWITCH(E3959,
"良好サイン",H3959*VLOOKUP(F3959,参照用!$P$2:$Q$55,2,0),
"注意サイン",H3959*VLOOKUP(F3959,参照用!$P$2:$Q$55,2,0),
""
)</f>
        <v/>
      </c>
      <c r="K3959" s="20" t="str">
        <f t="shared" si="185"/>
        <v/>
      </c>
    </row>
    <row r="3960" spans="1:11" x14ac:dyDescent="0.2">
      <c r="A3960" s="8" t="str">
        <f>IF(INDEX(中間シート!B$1:B$149,QUOTIENT(ROW(A3960)-2, 参照用!$J$12) + 3,1)&gt;0,
INDEX(中間シート!B$1:B$149,QUOTIENT(ROW(A3960)-2, 参照用!$J$12) + 3,1),
"")</f>
        <v/>
      </c>
      <c r="B3960" s="8" t="str">
        <f>IF(INDEX(中間シート!D$1:D$149,QUOTIENT(ROW(B3960)-2, 参照用!$J$12) + 3,1)&gt;0,
INDEX(中間シート!D$1:D$149,QUOTIENT(ROW(B3960)-2, 参照用!$J$12) + 3,1),
"")</f>
        <v/>
      </c>
      <c r="C3960" s="8" t="str">
        <f>INDEX(中間シート!$A$1:$AZ$149,MATCH(A3960&amp;B3960,中間シート!$A$1:$A$149,0),MATCH(C$1,中間シート!$A$2:$AZ$2,0))</f>
        <v/>
      </c>
      <c r="D3960" s="8" t="str">
        <f>INDEX(中間シート!$A$1:$AZ$149,MATCH($A3960&amp;$B3960,中間シート!$A$1:$A$149,0),MATCH(D$1,中間シート!$A$2:$AZ$2,0))</f>
        <v/>
      </c>
      <c r="E3960" t="str">
        <f>IF(
A3960="","",
VLOOKUP(MOD(ROW(A3960)-2, 参照用!$J$12) + 1,参照用!$N$1:$P$50,2,0)
)</f>
        <v/>
      </c>
      <c r="F3960" t="str">
        <f xml:space="preserve">
IF(A3960="","",
VLOOKUP(MOD(ROW(A3960)-2, 参照用!$J$12) + 1,参照用!$N$1:$P$50,3,0)
)</f>
        <v/>
      </c>
      <c r="G3960" t="str">
        <f xml:space="preserve">
IF(A3960="","",
IFERROR(
INDEX(中間シート!$B:$CB,
MATCH(A3960&amp;B3960,中間シート!$A$1:$A$149,0),
MATCH(F3960,中間シート!$B$2:$CB$2,0)
),
"")
)</f>
        <v/>
      </c>
      <c r="H3960" t="str">
        <f t="shared" si="183"/>
        <v/>
      </c>
      <c r="I3960" t="str">
        <f t="shared" si="184"/>
        <v/>
      </c>
      <c r="J3960" t="str">
        <f xml:space="preserve">
_xlfn.SWITCH(E3960,
"良好サイン",H3960*VLOOKUP(F3960,参照用!$P$2:$Q$55,2,0),
"注意サイン",H3960*VLOOKUP(F3960,参照用!$P$2:$Q$55,2,0),
""
)</f>
        <v/>
      </c>
      <c r="K3960" s="20" t="str">
        <f t="shared" si="185"/>
        <v/>
      </c>
    </row>
    <row r="3961" spans="1:11" x14ac:dyDescent="0.2">
      <c r="A3961" s="8" t="str">
        <f>IF(INDEX(中間シート!B$1:B$149,QUOTIENT(ROW(A3961)-2, 参照用!$J$12) + 3,1)&gt;0,
INDEX(中間シート!B$1:B$149,QUOTIENT(ROW(A3961)-2, 参照用!$J$12) + 3,1),
"")</f>
        <v/>
      </c>
      <c r="B3961" s="8" t="str">
        <f>IF(INDEX(中間シート!D$1:D$149,QUOTIENT(ROW(B3961)-2, 参照用!$J$12) + 3,1)&gt;0,
INDEX(中間シート!D$1:D$149,QUOTIENT(ROW(B3961)-2, 参照用!$J$12) + 3,1),
"")</f>
        <v/>
      </c>
      <c r="C3961" s="8" t="str">
        <f>INDEX(中間シート!$A$1:$AZ$149,MATCH(A3961&amp;B3961,中間シート!$A$1:$A$149,0),MATCH(C$1,中間シート!$A$2:$AZ$2,0))</f>
        <v/>
      </c>
      <c r="D3961" s="8" t="str">
        <f>INDEX(中間シート!$A$1:$AZ$149,MATCH($A3961&amp;$B3961,中間シート!$A$1:$A$149,0),MATCH(D$1,中間シート!$A$2:$AZ$2,0))</f>
        <v/>
      </c>
      <c r="E3961" t="str">
        <f>IF(
A3961="","",
VLOOKUP(MOD(ROW(A3961)-2, 参照用!$J$12) + 1,参照用!$N$1:$P$50,2,0)
)</f>
        <v/>
      </c>
      <c r="F3961" t="str">
        <f xml:space="preserve">
IF(A3961="","",
VLOOKUP(MOD(ROW(A3961)-2, 参照用!$J$12) + 1,参照用!$N$1:$P$50,3,0)
)</f>
        <v/>
      </c>
      <c r="G3961" t="str">
        <f xml:space="preserve">
IF(A3961="","",
IFERROR(
INDEX(中間シート!$B:$CB,
MATCH(A3961&amp;B3961,中間シート!$A$1:$A$149,0),
MATCH(F3961,中間シート!$B$2:$CB$2,0)
),
"")
)</f>
        <v/>
      </c>
      <c r="H3961" t="str">
        <f t="shared" si="183"/>
        <v/>
      </c>
      <c r="I3961" t="str">
        <f t="shared" si="184"/>
        <v/>
      </c>
      <c r="J3961" t="str">
        <f xml:space="preserve">
_xlfn.SWITCH(E3961,
"良好サイン",H3961*VLOOKUP(F3961,参照用!$P$2:$Q$55,2,0),
"注意サイン",H3961*VLOOKUP(F3961,参照用!$P$2:$Q$55,2,0),
""
)</f>
        <v/>
      </c>
      <c r="K3961" s="20" t="str">
        <f t="shared" si="185"/>
        <v/>
      </c>
    </row>
    <row r="3962" spans="1:11" x14ac:dyDescent="0.2">
      <c r="A3962" s="8" t="str">
        <f>IF(INDEX(中間シート!B$1:B$149,QUOTIENT(ROW(A3962)-2, 参照用!$J$12) + 3,1)&gt;0,
INDEX(中間シート!B$1:B$149,QUOTIENT(ROW(A3962)-2, 参照用!$J$12) + 3,1),
"")</f>
        <v/>
      </c>
      <c r="B3962" s="8" t="str">
        <f>IF(INDEX(中間シート!D$1:D$149,QUOTIENT(ROW(B3962)-2, 参照用!$J$12) + 3,1)&gt;0,
INDEX(中間シート!D$1:D$149,QUOTIENT(ROW(B3962)-2, 参照用!$J$12) + 3,1),
"")</f>
        <v/>
      </c>
      <c r="C3962" s="8" t="str">
        <f>INDEX(中間シート!$A$1:$AZ$149,MATCH(A3962&amp;B3962,中間シート!$A$1:$A$149,0),MATCH(C$1,中間シート!$A$2:$AZ$2,0))</f>
        <v/>
      </c>
      <c r="D3962" s="8" t="str">
        <f>INDEX(中間シート!$A$1:$AZ$149,MATCH($A3962&amp;$B3962,中間シート!$A$1:$A$149,0),MATCH(D$1,中間シート!$A$2:$AZ$2,0))</f>
        <v/>
      </c>
      <c r="E3962" t="str">
        <f>IF(
A3962="","",
VLOOKUP(MOD(ROW(A3962)-2, 参照用!$J$12) + 1,参照用!$N$1:$P$50,2,0)
)</f>
        <v/>
      </c>
      <c r="F3962" t="str">
        <f xml:space="preserve">
IF(A3962="","",
VLOOKUP(MOD(ROW(A3962)-2, 参照用!$J$12) + 1,参照用!$N$1:$P$50,3,0)
)</f>
        <v/>
      </c>
      <c r="G3962" t="str">
        <f xml:space="preserve">
IF(A3962="","",
IFERROR(
INDEX(中間シート!$B:$CB,
MATCH(A3962&amp;B3962,中間シート!$A$1:$A$149,0),
MATCH(F3962,中間シート!$B$2:$CB$2,0)
),
"")
)</f>
        <v/>
      </c>
      <c r="H3962" t="str">
        <f t="shared" si="183"/>
        <v/>
      </c>
      <c r="I3962" t="str">
        <f t="shared" si="184"/>
        <v/>
      </c>
      <c r="J3962" t="str">
        <f xml:space="preserve">
_xlfn.SWITCH(E3962,
"良好サイン",H3962*VLOOKUP(F3962,参照用!$P$2:$Q$55,2,0),
"注意サイン",H3962*VLOOKUP(F3962,参照用!$P$2:$Q$55,2,0),
""
)</f>
        <v/>
      </c>
      <c r="K3962" s="20" t="str">
        <f t="shared" si="185"/>
        <v/>
      </c>
    </row>
    <row r="3963" spans="1:11" x14ac:dyDescent="0.2">
      <c r="A3963" s="8" t="str">
        <f>IF(INDEX(中間シート!B$1:B$149,QUOTIENT(ROW(A3963)-2, 参照用!$J$12) + 3,1)&gt;0,
INDEX(中間シート!B$1:B$149,QUOTIENT(ROW(A3963)-2, 参照用!$J$12) + 3,1),
"")</f>
        <v/>
      </c>
      <c r="B3963" s="8" t="str">
        <f>IF(INDEX(中間シート!D$1:D$149,QUOTIENT(ROW(B3963)-2, 参照用!$J$12) + 3,1)&gt;0,
INDEX(中間シート!D$1:D$149,QUOTIENT(ROW(B3963)-2, 参照用!$J$12) + 3,1),
"")</f>
        <v/>
      </c>
      <c r="C3963" s="8" t="str">
        <f>INDEX(中間シート!$A$1:$AZ$149,MATCH(A3963&amp;B3963,中間シート!$A$1:$A$149,0),MATCH(C$1,中間シート!$A$2:$AZ$2,0))</f>
        <v/>
      </c>
      <c r="D3963" s="8" t="str">
        <f>INDEX(中間シート!$A$1:$AZ$149,MATCH($A3963&amp;$B3963,中間シート!$A$1:$A$149,0),MATCH(D$1,中間シート!$A$2:$AZ$2,0))</f>
        <v/>
      </c>
      <c r="E3963" t="str">
        <f>IF(
A3963="","",
VLOOKUP(MOD(ROW(A3963)-2, 参照用!$J$12) + 1,参照用!$N$1:$P$50,2,0)
)</f>
        <v/>
      </c>
      <c r="F3963" t="str">
        <f xml:space="preserve">
IF(A3963="","",
VLOOKUP(MOD(ROW(A3963)-2, 参照用!$J$12) + 1,参照用!$N$1:$P$50,3,0)
)</f>
        <v/>
      </c>
      <c r="G3963" t="str">
        <f xml:space="preserve">
IF(A3963="","",
IFERROR(
INDEX(中間シート!$B:$CB,
MATCH(A3963&amp;B3963,中間シート!$A$1:$A$149,0),
MATCH(F3963,中間シート!$B$2:$CB$2,0)
),
"")
)</f>
        <v/>
      </c>
      <c r="H3963" t="str">
        <f t="shared" si="183"/>
        <v/>
      </c>
      <c r="I3963" t="str">
        <f t="shared" si="184"/>
        <v/>
      </c>
      <c r="J3963" t="str">
        <f xml:space="preserve">
_xlfn.SWITCH(E3963,
"良好サイン",H3963*VLOOKUP(F3963,参照用!$P$2:$Q$55,2,0),
"注意サイン",H3963*VLOOKUP(F3963,参照用!$P$2:$Q$55,2,0),
""
)</f>
        <v/>
      </c>
      <c r="K3963" s="20" t="str">
        <f t="shared" si="185"/>
        <v/>
      </c>
    </row>
    <row r="3964" spans="1:11" x14ac:dyDescent="0.2">
      <c r="A3964" s="8" t="str">
        <f>IF(INDEX(中間シート!B$1:B$149,QUOTIENT(ROW(A3964)-2, 参照用!$J$12) + 3,1)&gt;0,
INDEX(中間シート!B$1:B$149,QUOTIENT(ROW(A3964)-2, 参照用!$J$12) + 3,1),
"")</f>
        <v/>
      </c>
      <c r="B3964" s="8" t="str">
        <f>IF(INDEX(中間シート!D$1:D$149,QUOTIENT(ROW(B3964)-2, 参照用!$J$12) + 3,1)&gt;0,
INDEX(中間シート!D$1:D$149,QUOTIENT(ROW(B3964)-2, 参照用!$J$12) + 3,1),
"")</f>
        <v/>
      </c>
      <c r="C3964" s="8" t="str">
        <f>INDEX(中間シート!$A$1:$AZ$149,MATCH(A3964&amp;B3964,中間シート!$A$1:$A$149,0),MATCH(C$1,中間シート!$A$2:$AZ$2,0))</f>
        <v/>
      </c>
      <c r="D3964" s="8" t="str">
        <f>INDEX(中間シート!$A$1:$AZ$149,MATCH($A3964&amp;$B3964,中間シート!$A$1:$A$149,0),MATCH(D$1,中間シート!$A$2:$AZ$2,0))</f>
        <v/>
      </c>
      <c r="E3964" t="str">
        <f>IF(
A3964="","",
VLOOKUP(MOD(ROW(A3964)-2, 参照用!$J$12) + 1,参照用!$N$1:$P$50,2,0)
)</f>
        <v/>
      </c>
      <c r="F3964" t="str">
        <f xml:space="preserve">
IF(A3964="","",
VLOOKUP(MOD(ROW(A3964)-2, 参照用!$J$12) + 1,参照用!$N$1:$P$50,3,0)
)</f>
        <v/>
      </c>
      <c r="G3964" t="str">
        <f xml:space="preserve">
IF(A3964="","",
IFERROR(
INDEX(中間シート!$B:$CB,
MATCH(A3964&amp;B3964,中間シート!$A$1:$A$149,0),
MATCH(F3964,中間シート!$B$2:$CB$2,0)
),
"")
)</f>
        <v/>
      </c>
      <c r="H3964" t="str">
        <f t="shared" si="183"/>
        <v/>
      </c>
      <c r="I3964" t="str">
        <f t="shared" si="184"/>
        <v/>
      </c>
      <c r="J3964" t="str">
        <f xml:space="preserve">
_xlfn.SWITCH(E3964,
"良好サイン",H3964*VLOOKUP(F3964,参照用!$P$2:$Q$55,2,0),
"注意サイン",H3964*VLOOKUP(F3964,参照用!$P$2:$Q$55,2,0),
""
)</f>
        <v/>
      </c>
      <c r="K3964" s="20" t="str">
        <f t="shared" si="185"/>
        <v/>
      </c>
    </row>
    <row r="3965" spans="1:11" x14ac:dyDescent="0.2">
      <c r="A3965" s="8" t="str">
        <f>IF(INDEX(中間シート!B$1:B$149,QUOTIENT(ROW(A3965)-2, 参照用!$J$12) + 3,1)&gt;0,
INDEX(中間シート!B$1:B$149,QUOTIENT(ROW(A3965)-2, 参照用!$J$12) + 3,1),
"")</f>
        <v/>
      </c>
      <c r="B3965" s="8" t="str">
        <f>IF(INDEX(中間シート!D$1:D$149,QUOTIENT(ROW(B3965)-2, 参照用!$J$12) + 3,1)&gt;0,
INDEX(中間シート!D$1:D$149,QUOTIENT(ROW(B3965)-2, 参照用!$J$12) + 3,1),
"")</f>
        <v/>
      </c>
      <c r="C3965" s="8" t="str">
        <f>INDEX(中間シート!$A$1:$AZ$149,MATCH(A3965&amp;B3965,中間シート!$A$1:$A$149,0),MATCH(C$1,中間シート!$A$2:$AZ$2,0))</f>
        <v/>
      </c>
      <c r="D3965" s="8" t="str">
        <f>INDEX(中間シート!$A$1:$AZ$149,MATCH($A3965&amp;$B3965,中間シート!$A$1:$A$149,0),MATCH(D$1,中間シート!$A$2:$AZ$2,0))</f>
        <v/>
      </c>
      <c r="E3965" t="str">
        <f>IF(
A3965="","",
VLOOKUP(MOD(ROW(A3965)-2, 参照用!$J$12) + 1,参照用!$N$1:$P$50,2,0)
)</f>
        <v/>
      </c>
      <c r="F3965" t="str">
        <f xml:space="preserve">
IF(A3965="","",
VLOOKUP(MOD(ROW(A3965)-2, 参照用!$J$12) + 1,参照用!$N$1:$P$50,3,0)
)</f>
        <v/>
      </c>
      <c r="G3965" t="str">
        <f xml:space="preserve">
IF(A3965="","",
IFERROR(
INDEX(中間シート!$B:$CB,
MATCH(A3965&amp;B3965,中間シート!$A$1:$A$149,0),
MATCH(F3965,中間シート!$B$2:$CB$2,0)
),
"")
)</f>
        <v/>
      </c>
      <c r="H3965" t="str">
        <f t="shared" si="183"/>
        <v/>
      </c>
      <c r="I3965" t="str">
        <f t="shared" si="184"/>
        <v/>
      </c>
      <c r="J3965" t="str">
        <f xml:space="preserve">
_xlfn.SWITCH(E3965,
"良好サイン",H3965*VLOOKUP(F3965,参照用!$P$2:$Q$55,2,0),
"注意サイン",H3965*VLOOKUP(F3965,参照用!$P$2:$Q$55,2,0),
""
)</f>
        <v/>
      </c>
      <c r="K3965" s="20" t="str">
        <f t="shared" si="185"/>
        <v/>
      </c>
    </row>
    <row r="3966" spans="1:11" x14ac:dyDescent="0.2">
      <c r="A3966" s="8" t="str">
        <f>IF(INDEX(中間シート!B$1:B$149,QUOTIENT(ROW(A3966)-2, 参照用!$J$12) + 3,1)&gt;0,
INDEX(中間シート!B$1:B$149,QUOTIENT(ROW(A3966)-2, 参照用!$J$12) + 3,1),
"")</f>
        <v/>
      </c>
      <c r="B3966" s="8" t="str">
        <f>IF(INDEX(中間シート!D$1:D$149,QUOTIENT(ROW(B3966)-2, 参照用!$J$12) + 3,1)&gt;0,
INDEX(中間シート!D$1:D$149,QUOTIENT(ROW(B3966)-2, 参照用!$J$12) + 3,1),
"")</f>
        <v/>
      </c>
      <c r="C3966" s="8" t="str">
        <f>INDEX(中間シート!$A$1:$AZ$149,MATCH(A3966&amp;B3966,中間シート!$A$1:$A$149,0),MATCH(C$1,中間シート!$A$2:$AZ$2,0))</f>
        <v/>
      </c>
      <c r="D3966" s="8" t="str">
        <f>INDEX(中間シート!$A$1:$AZ$149,MATCH($A3966&amp;$B3966,中間シート!$A$1:$A$149,0),MATCH(D$1,中間シート!$A$2:$AZ$2,0))</f>
        <v/>
      </c>
      <c r="E3966" t="str">
        <f>IF(
A3966="","",
VLOOKUP(MOD(ROW(A3966)-2, 参照用!$J$12) + 1,参照用!$N$1:$P$50,2,0)
)</f>
        <v/>
      </c>
      <c r="F3966" t="str">
        <f xml:space="preserve">
IF(A3966="","",
VLOOKUP(MOD(ROW(A3966)-2, 参照用!$J$12) + 1,参照用!$N$1:$P$50,3,0)
)</f>
        <v/>
      </c>
      <c r="G3966" t="str">
        <f xml:space="preserve">
IF(A3966="","",
IFERROR(
INDEX(中間シート!$B:$CB,
MATCH(A3966&amp;B3966,中間シート!$A$1:$A$149,0),
MATCH(F3966,中間シート!$B$2:$CB$2,0)
),
"")
)</f>
        <v/>
      </c>
      <c r="H3966" t="str">
        <f t="shared" si="183"/>
        <v/>
      </c>
      <c r="I3966" t="str">
        <f t="shared" si="184"/>
        <v/>
      </c>
      <c r="J3966" t="str">
        <f xml:space="preserve">
_xlfn.SWITCH(E3966,
"良好サイン",H3966*VLOOKUP(F3966,参照用!$P$2:$Q$55,2,0),
"注意サイン",H3966*VLOOKUP(F3966,参照用!$P$2:$Q$55,2,0),
""
)</f>
        <v/>
      </c>
      <c r="K3966" s="20" t="str">
        <f t="shared" si="185"/>
        <v/>
      </c>
    </row>
    <row r="3967" spans="1:11" x14ac:dyDescent="0.2">
      <c r="A3967" s="8" t="str">
        <f>IF(INDEX(中間シート!B$1:B$149,QUOTIENT(ROW(A3967)-2, 参照用!$J$12) + 3,1)&gt;0,
INDEX(中間シート!B$1:B$149,QUOTIENT(ROW(A3967)-2, 参照用!$J$12) + 3,1),
"")</f>
        <v/>
      </c>
      <c r="B3967" s="8" t="str">
        <f>IF(INDEX(中間シート!D$1:D$149,QUOTIENT(ROW(B3967)-2, 参照用!$J$12) + 3,1)&gt;0,
INDEX(中間シート!D$1:D$149,QUOTIENT(ROW(B3967)-2, 参照用!$J$12) + 3,1),
"")</f>
        <v/>
      </c>
      <c r="C3967" s="8" t="str">
        <f>INDEX(中間シート!$A$1:$AZ$149,MATCH(A3967&amp;B3967,中間シート!$A$1:$A$149,0),MATCH(C$1,中間シート!$A$2:$AZ$2,0))</f>
        <v/>
      </c>
      <c r="D3967" s="8" t="str">
        <f>INDEX(中間シート!$A$1:$AZ$149,MATCH($A3967&amp;$B3967,中間シート!$A$1:$A$149,0),MATCH(D$1,中間シート!$A$2:$AZ$2,0))</f>
        <v/>
      </c>
      <c r="E3967" t="str">
        <f>IF(
A3967="","",
VLOOKUP(MOD(ROW(A3967)-2, 参照用!$J$12) + 1,参照用!$N$1:$P$50,2,0)
)</f>
        <v/>
      </c>
      <c r="F3967" t="str">
        <f xml:space="preserve">
IF(A3967="","",
VLOOKUP(MOD(ROW(A3967)-2, 参照用!$J$12) + 1,参照用!$N$1:$P$50,3,0)
)</f>
        <v/>
      </c>
      <c r="G3967" t="str">
        <f xml:space="preserve">
IF(A3967="","",
IFERROR(
INDEX(中間シート!$B:$CB,
MATCH(A3967&amp;B3967,中間シート!$A$1:$A$149,0),
MATCH(F3967,中間シート!$B$2:$CB$2,0)
),
"")
)</f>
        <v/>
      </c>
      <c r="H3967" t="str">
        <f t="shared" si="183"/>
        <v/>
      </c>
      <c r="I3967" t="str">
        <f t="shared" si="184"/>
        <v/>
      </c>
      <c r="J3967" t="str">
        <f xml:space="preserve">
_xlfn.SWITCH(E3967,
"良好サイン",H3967*VLOOKUP(F3967,参照用!$P$2:$Q$55,2,0),
"注意サイン",H3967*VLOOKUP(F3967,参照用!$P$2:$Q$55,2,0),
""
)</f>
        <v/>
      </c>
      <c r="K3967" s="20" t="str">
        <f t="shared" si="185"/>
        <v/>
      </c>
    </row>
    <row r="3968" spans="1:11" x14ac:dyDescent="0.2">
      <c r="A3968" s="8" t="str">
        <f>IF(INDEX(中間シート!B$1:B$149,QUOTIENT(ROW(A3968)-2, 参照用!$J$12) + 3,1)&gt;0,
INDEX(中間シート!B$1:B$149,QUOTIENT(ROW(A3968)-2, 参照用!$J$12) + 3,1),
"")</f>
        <v/>
      </c>
      <c r="B3968" s="8" t="str">
        <f>IF(INDEX(中間シート!D$1:D$149,QUOTIENT(ROW(B3968)-2, 参照用!$J$12) + 3,1)&gt;0,
INDEX(中間シート!D$1:D$149,QUOTIENT(ROW(B3968)-2, 参照用!$J$12) + 3,1),
"")</f>
        <v/>
      </c>
      <c r="C3968" s="8" t="str">
        <f>INDEX(中間シート!$A$1:$AZ$149,MATCH(A3968&amp;B3968,中間シート!$A$1:$A$149,0),MATCH(C$1,中間シート!$A$2:$AZ$2,0))</f>
        <v/>
      </c>
      <c r="D3968" s="8" t="str">
        <f>INDEX(中間シート!$A$1:$AZ$149,MATCH($A3968&amp;$B3968,中間シート!$A$1:$A$149,0),MATCH(D$1,中間シート!$A$2:$AZ$2,0))</f>
        <v/>
      </c>
      <c r="E3968" t="str">
        <f>IF(
A3968="","",
VLOOKUP(MOD(ROW(A3968)-2, 参照用!$J$12) + 1,参照用!$N$1:$P$50,2,0)
)</f>
        <v/>
      </c>
      <c r="F3968" t="str">
        <f xml:space="preserve">
IF(A3968="","",
VLOOKUP(MOD(ROW(A3968)-2, 参照用!$J$12) + 1,参照用!$N$1:$P$50,3,0)
)</f>
        <v/>
      </c>
      <c r="G3968" t="str">
        <f xml:space="preserve">
IF(A3968="","",
IFERROR(
INDEX(中間シート!$B:$CB,
MATCH(A3968&amp;B3968,中間シート!$A$1:$A$149,0),
MATCH(F3968,中間シート!$B$2:$CB$2,0)
),
"")
)</f>
        <v/>
      </c>
      <c r="H3968" t="str">
        <f t="shared" si="183"/>
        <v/>
      </c>
      <c r="I3968" t="str">
        <f t="shared" si="184"/>
        <v/>
      </c>
      <c r="J3968" t="str">
        <f xml:space="preserve">
_xlfn.SWITCH(E3968,
"良好サイン",H3968*VLOOKUP(F3968,参照用!$P$2:$Q$55,2,0),
"注意サイン",H3968*VLOOKUP(F3968,参照用!$P$2:$Q$55,2,0),
""
)</f>
        <v/>
      </c>
      <c r="K3968" s="20" t="str">
        <f t="shared" si="185"/>
        <v/>
      </c>
    </row>
    <row r="3969" spans="1:11" x14ac:dyDescent="0.2">
      <c r="A3969" s="8" t="str">
        <f>IF(INDEX(中間シート!B$1:B$149,QUOTIENT(ROW(A3969)-2, 参照用!$J$12) + 3,1)&gt;0,
INDEX(中間シート!B$1:B$149,QUOTIENT(ROW(A3969)-2, 参照用!$J$12) + 3,1),
"")</f>
        <v/>
      </c>
      <c r="B3969" s="8" t="str">
        <f>IF(INDEX(中間シート!D$1:D$149,QUOTIENT(ROW(B3969)-2, 参照用!$J$12) + 3,1)&gt;0,
INDEX(中間シート!D$1:D$149,QUOTIENT(ROW(B3969)-2, 参照用!$J$12) + 3,1),
"")</f>
        <v/>
      </c>
      <c r="C3969" s="8" t="str">
        <f>INDEX(中間シート!$A$1:$AZ$149,MATCH(A3969&amp;B3969,中間シート!$A$1:$A$149,0),MATCH(C$1,中間シート!$A$2:$AZ$2,0))</f>
        <v/>
      </c>
      <c r="D3969" s="8" t="str">
        <f>INDEX(中間シート!$A$1:$AZ$149,MATCH($A3969&amp;$B3969,中間シート!$A$1:$A$149,0),MATCH(D$1,中間シート!$A$2:$AZ$2,0))</f>
        <v/>
      </c>
      <c r="E3969" t="str">
        <f>IF(
A3969="","",
VLOOKUP(MOD(ROW(A3969)-2, 参照用!$J$12) + 1,参照用!$N$1:$P$50,2,0)
)</f>
        <v/>
      </c>
      <c r="F3969" t="str">
        <f xml:space="preserve">
IF(A3969="","",
VLOOKUP(MOD(ROW(A3969)-2, 参照用!$J$12) + 1,参照用!$N$1:$P$50,3,0)
)</f>
        <v/>
      </c>
      <c r="G3969" t="str">
        <f xml:space="preserve">
IF(A3969="","",
IFERROR(
INDEX(中間シート!$B:$CB,
MATCH(A3969&amp;B3969,中間シート!$A$1:$A$149,0),
MATCH(F3969,中間シート!$B$2:$CB$2,0)
),
"")
)</f>
        <v/>
      </c>
      <c r="H3969" t="str">
        <f t="shared" si="183"/>
        <v/>
      </c>
      <c r="I3969" t="str">
        <f t="shared" si="184"/>
        <v/>
      </c>
      <c r="J3969" t="str">
        <f xml:space="preserve">
_xlfn.SWITCH(E3969,
"良好サイン",H3969*VLOOKUP(F3969,参照用!$P$2:$Q$55,2,0),
"注意サイン",H3969*VLOOKUP(F3969,参照用!$P$2:$Q$55,2,0),
""
)</f>
        <v/>
      </c>
      <c r="K3969" s="20" t="str">
        <f t="shared" si="185"/>
        <v/>
      </c>
    </row>
    <row r="3970" spans="1:11" x14ac:dyDescent="0.2">
      <c r="A3970" s="8" t="str">
        <f>IF(INDEX(中間シート!B$1:B$149,QUOTIENT(ROW(A3970)-2, 参照用!$J$12) + 3,1)&gt;0,
INDEX(中間シート!B$1:B$149,QUOTIENT(ROW(A3970)-2, 参照用!$J$12) + 3,1),
"")</f>
        <v/>
      </c>
      <c r="B3970" s="8" t="str">
        <f>IF(INDEX(中間シート!D$1:D$149,QUOTIENT(ROW(B3970)-2, 参照用!$J$12) + 3,1)&gt;0,
INDEX(中間シート!D$1:D$149,QUOTIENT(ROW(B3970)-2, 参照用!$J$12) + 3,1),
"")</f>
        <v/>
      </c>
      <c r="C3970" s="8" t="str">
        <f>INDEX(中間シート!$A$1:$AZ$149,MATCH(A3970&amp;B3970,中間シート!$A$1:$A$149,0),MATCH(C$1,中間シート!$A$2:$AZ$2,0))</f>
        <v/>
      </c>
      <c r="D3970" s="8" t="str">
        <f>INDEX(中間シート!$A$1:$AZ$149,MATCH($A3970&amp;$B3970,中間シート!$A$1:$A$149,0),MATCH(D$1,中間シート!$A$2:$AZ$2,0))</f>
        <v/>
      </c>
      <c r="E3970" t="str">
        <f>IF(
A3970="","",
VLOOKUP(MOD(ROW(A3970)-2, 参照用!$J$12) + 1,参照用!$N$1:$P$50,2,0)
)</f>
        <v/>
      </c>
      <c r="F3970" t="str">
        <f xml:space="preserve">
IF(A3970="","",
VLOOKUP(MOD(ROW(A3970)-2, 参照用!$J$12) + 1,参照用!$N$1:$P$50,3,0)
)</f>
        <v/>
      </c>
      <c r="G3970" t="str">
        <f xml:space="preserve">
IF(A3970="","",
IFERROR(
INDEX(中間シート!$B:$CB,
MATCH(A3970&amp;B3970,中間シート!$A$1:$A$149,0),
MATCH(F3970,中間シート!$B$2:$CB$2,0)
),
"")
)</f>
        <v/>
      </c>
      <c r="H3970" t="str">
        <f t="shared" si="183"/>
        <v/>
      </c>
      <c r="I3970" t="str">
        <f t="shared" si="184"/>
        <v/>
      </c>
      <c r="J3970" t="str">
        <f xml:space="preserve">
_xlfn.SWITCH(E3970,
"良好サイン",H3970*VLOOKUP(F3970,参照用!$P$2:$Q$55,2,0),
"注意サイン",H3970*VLOOKUP(F3970,参照用!$P$2:$Q$55,2,0),
""
)</f>
        <v/>
      </c>
      <c r="K3970" s="20" t="str">
        <f t="shared" si="185"/>
        <v/>
      </c>
    </row>
    <row r="3971" spans="1:11" x14ac:dyDescent="0.2">
      <c r="A3971" s="8" t="str">
        <f>IF(INDEX(中間シート!B$1:B$149,QUOTIENT(ROW(A3971)-2, 参照用!$J$12) + 3,1)&gt;0,
INDEX(中間シート!B$1:B$149,QUOTIENT(ROW(A3971)-2, 参照用!$J$12) + 3,1),
"")</f>
        <v/>
      </c>
      <c r="B3971" s="8" t="str">
        <f>IF(INDEX(中間シート!D$1:D$149,QUOTIENT(ROW(B3971)-2, 参照用!$J$12) + 3,1)&gt;0,
INDEX(中間シート!D$1:D$149,QUOTIENT(ROW(B3971)-2, 参照用!$J$12) + 3,1),
"")</f>
        <v/>
      </c>
      <c r="C3971" s="8" t="str">
        <f>INDEX(中間シート!$A$1:$AZ$149,MATCH(A3971&amp;B3971,中間シート!$A$1:$A$149,0),MATCH(C$1,中間シート!$A$2:$AZ$2,0))</f>
        <v/>
      </c>
      <c r="D3971" s="8" t="str">
        <f>INDEX(中間シート!$A$1:$AZ$149,MATCH($A3971&amp;$B3971,中間シート!$A$1:$A$149,0),MATCH(D$1,中間シート!$A$2:$AZ$2,0))</f>
        <v/>
      </c>
      <c r="E3971" t="str">
        <f>IF(
A3971="","",
VLOOKUP(MOD(ROW(A3971)-2, 参照用!$J$12) + 1,参照用!$N$1:$P$50,2,0)
)</f>
        <v/>
      </c>
      <c r="F3971" t="str">
        <f xml:space="preserve">
IF(A3971="","",
VLOOKUP(MOD(ROW(A3971)-2, 参照用!$J$12) + 1,参照用!$N$1:$P$50,3,0)
)</f>
        <v/>
      </c>
      <c r="G3971" t="str">
        <f xml:space="preserve">
IF(A3971="","",
IFERROR(
INDEX(中間シート!$B:$CB,
MATCH(A3971&amp;B3971,中間シート!$A$1:$A$149,0),
MATCH(F3971,中間シート!$B$2:$CB$2,0)
),
"")
)</f>
        <v/>
      </c>
      <c r="H3971" t="str">
        <f t="shared" ref="H3971:H3999" si="186">IFERROR(IF(VALUE(G3971)&gt;100,"",VALUE(G3971)),"")</f>
        <v/>
      </c>
      <c r="I3971" t="str">
        <f t="shared" ref="I3971:I3999" si="187">IF(H3971="",G3971,"")</f>
        <v/>
      </c>
      <c r="J3971" t="str">
        <f xml:space="preserve">
_xlfn.SWITCH(E3971,
"良好サイン",H3971*VLOOKUP(F3971,参照用!$P$2:$Q$55,2,0),
"注意サイン",H3971*VLOOKUP(F3971,参照用!$P$2:$Q$55,2,0),
""
)</f>
        <v/>
      </c>
      <c r="K3971" s="20" t="str">
        <f t="shared" ref="K3971:K3999" si="188">IFERROR(IF(A3971="","",(60+SUMIFS($J$1:$J$3999,$A$1:$A$3999,A3971,$B$1:$B$3999,B3971)))
/
(1+SUMIFS(H:H,A:A,A3971,B:B,B3971,E:E,"悪化サイン")),"")</f>
        <v/>
      </c>
    </row>
    <row r="3972" spans="1:11" x14ac:dyDescent="0.2">
      <c r="A3972" s="8" t="str">
        <f>IF(INDEX(中間シート!B$1:B$149,QUOTIENT(ROW(A3972)-2, 参照用!$J$12) + 3,1)&gt;0,
INDEX(中間シート!B$1:B$149,QUOTIENT(ROW(A3972)-2, 参照用!$J$12) + 3,1),
"")</f>
        <v/>
      </c>
      <c r="B3972" s="8" t="str">
        <f>IF(INDEX(中間シート!D$1:D$149,QUOTIENT(ROW(B3972)-2, 参照用!$J$12) + 3,1)&gt;0,
INDEX(中間シート!D$1:D$149,QUOTIENT(ROW(B3972)-2, 参照用!$J$12) + 3,1),
"")</f>
        <v/>
      </c>
      <c r="C3972" s="8" t="str">
        <f>INDEX(中間シート!$A$1:$AZ$149,MATCH(A3972&amp;B3972,中間シート!$A$1:$A$149,0),MATCH(C$1,中間シート!$A$2:$AZ$2,0))</f>
        <v/>
      </c>
      <c r="D3972" s="8" t="str">
        <f>INDEX(中間シート!$A$1:$AZ$149,MATCH($A3972&amp;$B3972,中間シート!$A$1:$A$149,0),MATCH(D$1,中間シート!$A$2:$AZ$2,0))</f>
        <v/>
      </c>
      <c r="E3972" t="str">
        <f>IF(
A3972="","",
VLOOKUP(MOD(ROW(A3972)-2, 参照用!$J$12) + 1,参照用!$N$1:$P$50,2,0)
)</f>
        <v/>
      </c>
      <c r="F3972" t="str">
        <f xml:space="preserve">
IF(A3972="","",
VLOOKUP(MOD(ROW(A3972)-2, 参照用!$J$12) + 1,参照用!$N$1:$P$50,3,0)
)</f>
        <v/>
      </c>
      <c r="G3972" t="str">
        <f xml:space="preserve">
IF(A3972="","",
IFERROR(
INDEX(中間シート!$B:$CB,
MATCH(A3972&amp;B3972,中間シート!$A$1:$A$149,0),
MATCH(F3972,中間シート!$B$2:$CB$2,0)
),
"")
)</f>
        <v/>
      </c>
      <c r="H3972" t="str">
        <f t="shared" si="186"/>
        <v/>
      </c>
      <c r="I3972" t="str">
        <f t="shared" si="187"/>
        <v/>
      </c>
      <c r="J3972" t="str">
        <f xml:space="preserve">
_xlfn.SWITCH(E3972,
"良好サイン",H3972*VLOOKUP(F3972,参照用!$P$2:$Q$55,2,0),
"注意サイン",H3972*VLOOKUP(F3972,参照用!$P$2:$Q$55,2,0),
""
)</f>
        <v/>
      </c>
      <c r="K3972" s="20" t="str">
        <f t="shared" si="188"/>
        <v/>
      </c>
    </row>
    <row r="3973" spans="1:11" x14ac:dyDescent="0.2">
      <c r="A3973" s="8" t="str">
        <f>IF(INDEX(中間シート!B$1:B$149,QUOTIENT(ROW(A3973)-2, 参照用!$J$12) + 3,1)&gt;0,
INDEX(中間シート!B$1:B$149,QUOTIENT(ROW(A3973)-2, 参照用!$J$12) + 3,1),
"")</f>
        <v/>
      </c>
      <c r="B3973" s="8" t="str">
        <f>IF(INDEX(中間シート!D$1:D$149,QUOTIENT(ROW(B3973)-2, 参照用!$J$12) + 3,1)&gt;0,
INDEX(中間シート!D$1:D$149,QUOTIENT(ROW(B3973)-2, 参照用!$J$12) + 3,1),
"")</f>
        <v/>
      </c>
      <c r="C3973" s="8" t="str">
        <f>INDEX(中間シート!$A$1:$AZ$149,MATCH(A3973&amp;B3973,中間シート!$A$1:$A$149,0),MATCH(C$1,中間シート!$A$2:$AZ$2,0))</f>
        <v/>
      </c>
      <c r="D3973" s="8" t="str">
        <f>INDEX(中間シート!$A$1:$AZ$149,MATCH($A3973&amp;$B3973,中間シート!$A$1:$A$149,0),MATCH(D$1,中間シート!$A$2:$AZ$2,0))</f>
        <v/>
      </c>
      <c r="E3973" t="str">
        <f>IF(
A3973="","",
VLOOKUP(MOD(ROW(A3973)-2, 参照用!$J$12) + 1,参照用!$N$1:$P$50,2,0)
)</f>
        <v/>
      </c>
      <c r="F3973" t="str">
        <f xml:space="preserve">
IF(A3973="","",
VLOOKUP(MOD(ROW(A3973)-2, 参照用!$J$12) + 1,参照用!$N$1:$P$50,3,0)
)</f>
        <v/>
      </c>
      <c r="G3973" t="str">
        <f xml:space="preserve">
IF(A3973="","",
IFERROR(
INDEX(中間シート!$B:$CB,
MATCH(A3973&amp;B3973,中間シート!$A$1:$A$149,0),
MATCH(F3973,中間シート!$B$2:$CB$2,0)
),
"")
)</f>
        <v/>
      </c>
      <c r="H3973" t="str">
        <f t="shared" si="186"/>
        <v/>
      </c>
      <c r="I3973" t="str">
        <f t="shared" si="187"/>
        <v/>
      </c>
      <c r="J3973" t="str">
        <f xml:space="preserve">
_xlfn.SWITCH(E3973,
"良好サイン",H3973*VLOOKUP(F3973,参照用!$P$2:$Q$55,2,0),
"注意サイン",H3973*VLOOKUP(F3973,参照用!$P$2:$Q$55,2,0),
""
)</f>
        <v/>
      </c>
      <c r="K3973" s="20" t="str">
        <f t="shared" si="188"/>
        <v/>
      </c>
    </row>
    <row r="3974" spans="1:11" x14ac:dyDescent="0.2">
      <c r="A3974" s="8" t="str">
        <f>IF(INDEX(中間シート!B$1:B$149,QUOTIENT(ROW(A3974)-2, 参照用!$J$12) + 3,1)&gt;0,
INDEX(中間シート!B$1:B$149,QUOTIENT(ROW(A3974)-2, 参照用!$J$12) + 3,1),
"")</f>
        <v/>
      </c>
      <c r="B3974" s="8" t="str">
        <f>IF(INDEX(中間シート!D$1:D$149,QUOTIENT(ROW(B3974)-2, 参照用!$J$12) + 3,1)&gt;0,
INDEX(中間シート!D$1:D$149,QUOTIENT(ROW(B3974)-2, 参照用!$J$12) + 3,1),
"")</f>
        <v/>
      </c>
      <c r="C3974" s="8" t="str">
        <f>INDEX(中間シート!$A$1:$AZ$149,MATCH(A3974&amp;B3974,中間シート!$A$1:$A$149,0),MATCH(C$1,中間シート!$A$2:$AZ$2,0))</f>
        <v/>
      </c>
      <c r="D3974" s="8" t="str">
        <f>INDEX(中間シート!$A$1:$AZ$149,MATCH($A3974&amp;$B3974,中間シート!$A$1:$A$149,0),MATCH(D$1,中間シート!$A$2:$AZ$2,0))</f>
        <v/>
      </c>
      <c r="E3974" t="str">
        <f>IF(
A3974="","",
VLOOKUP(MOD(ROW(A3974)-2, 参照用!$J$12) + 1,参照用!$N$1:$P$50,2,0)
)</f>
        <v/>
      </c>
      <c r="F3974" t="str">
        <f xml:space="preserve">
IF(A3974="","",
VLOOKUP(MOD(ROW(A3974)-2, 参照用!$J$12) + 1,参照用!$N$1:$P$50,3,0)
)</f>
        <v/>
      </c>
      <c r="G3974" t="str">
        <f xml:space="preserve">
IF(A3974="","",
IFERROR(
INDEX(中間シート!$B:$CB,
MATCH(A3974&amp;B3974,中間シート!$A$1:$A$149,0),
MATCH(F3974,中間シート!$B$2:$CB$2,0)
),
"")
)</f>
        <v/>
      </c>
      <c r="H3974" t="str">
        <f t="shared" si="186"/>
        <v/>
      </c>
      <c r="I3974" t="str">
        <f t="shared" si="187"/>
        <v/>
      </c>
      <c r="J3974" t="str">
        <f xml:space="preserve">
_xlfn.SWITCH(E3974,
"良好サイン",H3974*VLOOKUP(F3974,参照用!$P$2:$Q$55,2,0),
"注意サイン",H3974*VLOOKUP(F3974,参照用!$P$2:$Q$55,2,0),
""
)</f>
        <v/>
      </c>
      <c r="K3974" s="20" t="str">
        <f t="shared" si="188"/>
        <v/>
      </c>
    </row>
    <row r="3975" spans="1:11" x14ac:dyDescent="0.2">
      <c r="A3975" s="8" t="str">
        <f>IF(INDEX(中間シート!B$1:B$149,QUOTIENT(ROW(A3975)-2, 参照用!$J$12) + 3,1)&gt;0,
INDEX(中間シート!B$1:B$149,QUOTIENT(ROW(A3975)-2, 参照用!$J$12) + 3,1),
"")</f>
        <v/>
      </c>
      <c r="B3975" s="8" t="str">
        <f>IF(INDEX(中間シート!D$1:D$149,QUOTIENT(ROW(B3975)-2, 参照用!$J$12) + 3,1)&gt;0,
INDEX(中間シート!D$1:D$149,QUOTIENT(ROW(B3975)-2, 参照用!$J$12) + 3,1),
"")</f>
        <v/>
      </c>
      <c r="C3975" s="8" t="str">
        <f>INDEX(中間シート!$A$1:$AZ$149,MATCH(A3975&amp;B3975,中間シート!$A$1:$A$149,0),MATCH(C$1,中間シート!$A$2:$AZ$2,0))</f>
        <v/>
      </c>
      <c r="D3975" s="8" t="str">
        <f>INDEX(中間シート!$A$1:$AZ$149,MATCH($A3975&amp;$B3975,中間シート!$A$1:$A$149,0),MATCH(D$1,中間シート!$A$2:$AZ$2,0))</f>
        <v/>
      </c>
      <c r="E3975" t="str">
        <f>IF(
A3975="","",
VLOOKUP(MOD(ROW(A3975)-2, 参照用!$J$12) + 1,参照用!$N$1:$P$50,2,0)
)</f>
        <v/>
      </c>
      <c r="F3975" t="str">
        <f xml:space="preserve">
IF(A3975="","",
VLOOKUP(MOD(ROW(A3975)-2, 参照用!$J$12) + 1,参照用!$N$1:$P$50,3,0)
)</f>
        <v/>
      </c>
      <c r="G3975" t="str">
        <f xml:space="preserve">
IF(A3975="","",
IFERROR(
INDEX(中間シート!$B:$CB,
MATCH(A3975&amp;B3975,中間シート!$A$1:$A$149,0),
MATCH(F3975,中間シート!$B$2:$CB$2,0)
),
"")
)</f>
        <v/>
      </c>
      <c r="H3975" t="str">
        <f t="shared" si="186"/>
        <v/>
      </c>
      <c r="I3975" t="str">
        <f t="shared" si="187"/>
        <v/>
      </c>
      <c r="J3975" t="str">
        <f xml:space="preserve">
_xlfn.SWITCH(E3975,
"良好サイン",H3975*VLOOKUP(F3975,参照用!$P$2:$Q$55,2,0),
"注意サイン",H3975*VLOOKUP(F3975,参照用!$P$2:$Q$55,2,0),
""
)</f>
        <v/>
      </c>
      <c r="K3975" s="20" t="str">
        <f t="shared" si="188"/>
        <v/>
      </c>
    </row>
    <row r="3976" spans="1:11" x14ac:dyDescent="0.2">
      <c r="A3976" s="8" t="str">
        <f>IF(INDEX(中間シート!B$1:B$149,QUOTIENT(ROW(A3976)-2, 参照用!$J$12) + 3,1)&gt;0,
INDEX(中間シート!B$1:B$149,QUOTIENT(ROW(A3976)-2, 参照用!$J$12) + 3,1),
"")</f>
        <v/>
      </c>
      <c r="B3976" s="8" t="str">
        <f>IF(INDEX(中間シート!D$1:D$149,QUOTIENT(ROW(B3976)-2, 参照用!$J$12) + 3,1)&gt;0,
INDEX(中間シート!D$1:D$149,QUOTIENT(ROW(B3976)-2, 参照用!$J$12) + 3,1),
"")</f>
        <v/>
      </c>
      <c r="C3976" s="8" t="str">
        <f>INDEX(中間シート!$A$1:$AZ$149,MATCH(A3976&amp;B3976,中間シート!$A$1:$A$149,0),MATCH(C$1,中間シート!$A$2:$AZ$2,0))</f>
        <v/>
      </c>
      <c r="D3976" s="8" t="str">
        <f>INDEX(中間シート!$A$1:$AZ$149,MATCH($A3976&amp;$B3976,中間シート!$A$1:$A$149,0),MATCH(D$1,中間シート!$A$2:$AZ$2,0))</f>
        <v/>
      </c>
      <c r="E3976" t="str">
        <f>IF(
A3976="","",
VLOOKUP(MOD(ROW(A3976)-2, 参照用!$J$12) + 1,参照用!$N$1:$P$50,2,0)
)</f>
        <v/>
      </c>
      <c r="F3976" t="str">
        <f xml:space="preserve">
IF(A3976="","",
VLOOKUP(MOD(ROW(A3976)-2, 参照用!$J$12) + 1,参照用!$N$1:$P$50,3,0)
)</f>
        <v/>
      </c>
      <c r="G3976" t="str">
        <f xml:space="preserve">
IF(A3976="","",
IFERROR(
INDEX(中間シート!$B:$CB,
MATCH(A3976&amp;B3976,中間シート!$A$1:$A$149,0),
MATCH(F3976,中間シート!$B$2:$CB$2,0)
),
"")
)</f>
        <v/>
      </c>
      <c r="H3976" t="str">
        <f t="shared" si="186"/>
        <v/>
      </c>
      <c r="I3976" t="str">
        <f t="shared" si="187"/>
        <v/>
      </c>
      <c r="J3976" t="str">
        <f xml:space="preserve">
_xlfn.SWITCH(E3976,
"良好サイン",H3976*VLOOKUP(F3976,参照用!$P$2:$Q$55,2,0),
"注意サイン",H3976*VLOOKUP(F3976,参照用!$P$2:$Q$55,2,0),
""
)</f>
        <v/>
      </c>
      <c r="K3976" s="20" t="str">
        <f t="shared" si="188"/>
        <v/>
      </c>
    </row>
    <row r="3977" spans="1:11" x14ac:dyDescent="0.2">
      <c r="A3977" s="8" t="str">
        <f>IF(INDEX(中間シート!B$1:B$149,QUOTIENT(ROW(A3977)-2, 参照用!$J$12) + 3,1)&gt;0,
INDEX(中間シート!B$1:B$149,QUOTIENT(ROW(A3977)-2, 参照用!$J$12) + 3,1),
"")</f>
        <v/>
      </c>
      <c r="B3977" s="8" t="str">
        <f>IF(INDEX(中間シート!D$1:D$149,QUOTIENT(ROW(B3977)-2, 参照用!$J$12) + 3,1)&gt;0,
INDEX(中間シート!D$1:D$149,QUOTIENT(ROW(B3977)-2, 参照用!$J$12) + 3,1),
"")</f>
        <v/>
      </c>
      <c r="C3977" s="8" t="str">
        <f>INDEX(中間シート!$A$1:$AZ$149,MATCH(A3977&amp;B3977,中間シート!$A$1:$A$149,0),MATCH(C$1,中間シート!$A$2:$AZ$2,0))</f>
        <v/>
      </c>
      <c r="D3977" s="8" t="str">
        <f>INDEX(中間シート!$A$1:$AZ$149,MATCH($A3977&amp;$B3977,中間シート!$A$1:$A$149,0),MATCH(D$1,中間シート!$A$2:$AZ$2,0))</f>
        <v/>
      </c>
      <c r="E3977" t="str">
        <f>IF(
A3977="","",
VLOOKUP(MOD(ROW(A3977)-2, 参照用!$J$12) + 1,参照用!$N$1:$P$50,2,0)
)</f>
        <v/>
      </c>
      <c r="F3977" t="str">
        <f xml:space="preserve">
IF(A3977="","",
VLOOKUP(MOD(ROW(A3977)-2, 参照用!$J$12) + 1,参照用!$N$1:$P$50,3,0)
)</f>
        <v/>
      </c>
      <c r="G3977" t="str">
        <f xml:space="preserve">
IF(A3977="","",
IFERROR(
INDEX(中間シート!$B:$CB,
MATCH(A3977&amp;B3977,中間シート!$A$1:$A$149,0),
MATCH(F3977,中間シート!$B$2:$CB$2,0)
),
"")
)</f>
        <v/>
      </c>
      <c r="H3977" t="str">
        <f t="shared" si="186"/>
        <v/>
      </c>
      <c r="I3977" t="str">
        <f t="shared" si="187"/>
        <v/>
      </c>
      <c r="J3977" t="str">
        <f xml:space="preserve">
_xlfn.SWITCH(E3977,
"良好サイン",H3977*VLOOKUP(F3977,参照用!$P$2:$Q$55,2,0),
"注意サイン",H3977*VLOOKUP(F3977,参照用!$P$2:$Q$55,2,0),
""
)</f>
        <v/>
      </c>
      <c r="K3977" s="20" t="str">
        <f t="shared" si="188"/>
        <v/>
      </c>
    </row>
    <row r="3978" spans="1:11" x14ac:dyDescent="0.2">
      <c r="A3978" s="8" t="str">
        <f>IF(INDEX(中間シート!B$1:B$149,QUOTIENT(ROW(A3978)-2, 参照用!$J$12) + 3,1)&gt;0,
INDEX(中間シート!B$1:B$149,QUOTIENT(ROW(A3978)-2, 参照用!$J$12) + 3,1),
"")</f>
        <v/>
      </c>
      <c r="B3978" s="8" t="str">
        <f>IF(INDEX(中間シート!D$1:D$149,QUOTIENT(ROW(B3978)-2, 参照用!$J$12) + 3,1)&gt;0,
INDEX(中間シート!D$1:D$149,QUOTIENT(ROW(B3978)-2, 参照用!$J$12) + 3,1),
"")</f>
        <v/>
      </c>
      <c r="C3978" s="8" t="str">
        <f>INDEX(中間シート!$A$1:$AZ$149,MATCH(A3978&amp;B3978,中間シート!$A$1:$A$149,0),MATCH(C$1,中間シート!$A$2:$AZ$2,0))</f>
        <v/>
      </c>
      <c r="D3978" s="8" t="str">
        <f>INDEX(中間シート!$A$1:$AZ$149,MATCH($A3978&amp;$B3978,中間シート!$A$1:$A$149,0),MATCH(D$1,中間シート!$A$2:$AZ$2,0))</f>
        <v/>
      </c>
      <c r="E3978" t="str">
        <f>IF(
A3978="","",
VLOOKUP(MOD(ROW(A3978)-2, 参照用!$J$12) + 1,参照用!$N$1:$P$50,2,0)
)</f>
        <v/>
      </c>
      <c r="F3978" t="str">
        <f xml:space="preserve">
IF(A3978="","",
VLOOKUP(MOD(ROW(A3978)-2, 参照用!$J$12) + 1,参照用!$N$1:$P$50,3,0)
)</f>
        <v/>
      </c>
      <c r="G3978" t="str">
        <f xml:space="preserve">
IF(A3978="","",
IFERROR(
INDEX(中間シート!$B:$CB,
MATCH(A3978&amp;B3978,中間シート!$A$1:$A$149,0),
MATCH(F3978,中間シート!$B$2:$CB$2,0)
),
"")
)</f>
        <v/>
      </c>
      <c r="H3978" t="str">
        <f t="shared" si="186"/>
        <v/>
      </c>
      <c r="I3978" t="str">
        <f t="shared" si="187"/>
        <v/>
      </c>
      <c r="J3978" t="str">
        <f xml:space="preserve">
_xlfn.SWITCH(E3978,
"良好サイン",H3978*VLOOKUP(F3978,参照用!$P$2:$Q$55,2,0),
"注意サイン",H3978*VLOOKUP(F3978,参照用!$P$2:$Q$55,2,0),
""
)</f>
        <v/>
      </c>
      <c r="K3978" s="20" t="str">
        <f t="shared" si="188"/>
        <v/>
      </c>
    </row>
    <row r="3979" spans="1:11" x14ac:dyDescent="0.2">
      <c r="A3979" s="8" t="str">
        <f>IF(INDEX(中間シート!B$1:B$149,QUOTIENT(ROW(A3979)-2, 参照用!$J$12) + 3,1)&gt;0,
INDEX(中間シート!B$1:B$149,QUOTIENT(ROW(A3979)-2, 参照用!$J$12) + 3,1),
"")</f>
        <v/>
      </c>
      <c r="B3979" s="8" t="str">
        <f>IF(INDEX(中間シート!D$1:D$149,QUOTIENT(ROW(B3979)-2, 参照用!$J$12) + 3,1)&gt;0,
INDEX(中間シート!D$1:D$149,QUOTIENT(ROW(B3979)-2, 参照用!$J$12) + 3,1),
"")</f>
        <v/>
      </c>
      <c r="C3979" s="8" t="str">
        <f>INDEX(中間シート!$A$1:$AZ$149,MATCH(A3979&amp;B3979,中間シート!$A$1:$A$149,0),MATCH(C$1,中間シート!$A$2:$AZ$2,0))</f>
        <v/>
      </c>
      <c r="D3979" s="8" t="str">
        <f>INDEX(中間シート!$A$1:$AZ$149,MATCH($A3979&amp;$B3979,中間シート!$A$1:$A$149,0),MATCH(D$1,中間シート!$A$2:$AZ$2,0))</f>
        <v/>
      </c>
      <c r="E3979" t="str">
        <f>IF(
A3979="","",
VLOOKUP(MOD(ROW(A3979)-2, 参照用!$J$12) + 1,参照用!$N$1:$P$50,2,0)
)</f>
        <v/>
      </c>
      <c r="F3979" t="str">
        <f xml:space="preserve">
IF(A3979="","",
VLOOKUP(MOD(ROW(A3979)-2, 参照用!$J$12) + 1,参照用!$N$1:$P$50,3,0)
)</f>
        <v/>
      </c>
      <c r="G3979" t="str">
        <f xml:space="preserve">
IF(A3979="","",
IFERROR(
INDEX(中間シート!$B:$CB,
MATCH(A3979&amp;B3979,中間シート!$A$1:$A$149,0),
MATCH(F3979,中間シート!$B$2:$CB$2,0)
),
"")
)</f>
        <v/>
      </c>
      <c r="H3979" t="str">
        <f t="shared" si="186"/>
        <v/>
      </c>
      <c r="I3979" t="str">
        <f t="shared" si="187"/>
        <v/>
      </c>
      <c r="J3979" t="str">
        <f xml:space="preserve">
_xlfn.SWITCH(E3979,
"良好サイン",H3979*VLOOKUP(F3979,参照用!$P$2:$Q$55,2,0),
"注意サイン",H3979*VLOOKUP(F3979,参照用!$P$2:$Q$55,2,0),
""
)</f>
        <v/>
      </c>
      <c r="K3979" s="20" t="str">
        <f t="shared" si="188"/>
        <v/>
      </c>
    </row>
    <row r="3980" spans="1:11" x14ac:dyDescent="0.2">
      <c r="A3980" s="8" t="str">
        <f>IF(INDEX(中間シート!B$1:B$149,QUOTIENT(ROW(A3980)-2, 参照用!$J$12) + 3,1)&gt;0,
INDEX(中間シート!B$1:B$149,QUOTIENT(ROW(A3980)-2, 参照用!$J$12) + 3,1),
"")</f>
        <v/>
      </c>
      <c r="B3980" s="8" t="str">
        <f>IF(INDEX(中間シート!D$1:D$149,QUOTIENT(ROW(B3980)-2, 参照用!$J$12) + 3,1)&gt;0,
INDEX(中間シート!D$1:D$149,QUOTIENT(ROW(B3980)-2, 参照用!$J$12) + 3,1),
"")</f>
        <v/>
      </c>
      <c r="C3980" s="8" t="str">
        <f>INDEX(中間シート!$A$1:$AZ$149,MATCH(A3980&amp;B3980,中間シート!$A$1:$A$149,0),MATCH(C$1,中間シート!$A$2:$AZ$2,0))</f>
        <v/>
      </c>
      <c r="D3980" s="8" t="str">
        <f>INDEX(中間シート!$A$1:$AZ$149,MATCH($A3980&amp;$B3980,中間シート!$A$1:$A$149,0),MATCH(D$1,中間シート!$A$2:$AZ$2,0))</f>
        <v/>
      </c>
      <c r="E3980" t="str">
        <f>IF(
A3980="","",
VLOOKUP(MOD(ROW(A3980)-2, 参照用!$J$12) + 1,参照用!$N$1:$P$50,2,0)
)</f>
        <v/>
      </c>
      <c r="F3980" t="str">
        <f xml:space="preserve">
IF(A3980="","",
VLOOKUP(MOD(ROW(A3980)-2, 参照用!$J$12) + 1,参照用!$N$1:$P$50,3,0)
)</f>
        <v/>
      </c>
      <c r="G3980" t="str">
        <f xml:space="preserve">
IF(A3980="","",
IFERROR(
INDEX(中間シート!$B:$CB,
MATCH(A3980&amp;B3980,中間シート!$A$1:$A$149,0),
MATCH(F3980,中間シート!$B$2:$CB$2,0)
),
"")
)</f>
        <v/>
      </c>
      <c r="H3980" t="str">
        <f t="shared" si="186"/>
        <v/>
      </c>
      <c r="I3980" t="str">
        <f t="shared" si="187"/>
        <v/>
      </c>
      <c r="J3980" t="str">
        <f xml:space="preserve">
_xlfn.SWITCH(E3980,
"良好サイン",H3980*VLOOKUP(F3980,参照用!$P$2:$Q$55,2,0),
"注意サイン",H3980*VLOOKUP(F3980,参照用!$P$2:$Q$55,2,0),
""
)</f>
        <v/>
      </c>
      <c r="K3980" s="20" t="str">
        <f t="shared" si="188"/>
        <v/>
      </c>
    </row>
    <row r="3981" spans="1:11" x14ac:dyDescent="0.2">
      <c r="A3981" s="8" t="str">
        <f>IF(INDEX(中間シート!B$1:B$149,QUOTIENT(ROW(A3981)-2, 参照用!$J$12) + 3,1)&gt;0,
INDEX(中間シート!B$1:B$149,QUOTIENT(ROW(A3981)-2, 参照用!$J$12) + 3,1),
"")</f>
        <v/>
      </c>
      <c r="B3981" s="8" t="str">
        <f>IF(INDEX(中間シート!D$1:D$149,QUOTIENT(ROW(B3981)-2, 参照用!$J$12) + 3,1)&gt;0,
INDEX(中間シート!D$1:D$149,QUOTIENT(ROW(B3981)-2, 参照用!$J$12) + 3,1),
"")</f>
        <v/>
      </c>
      <c r="C3981" s="8" t="str">
        <f>INDEX(中間シート!$A$1:$AZ$149,MATCH(A3981&amp;B3981,中間シート!$A$1:$A$149,0),MATCH(C$1,中間シート!$A$2:$AZ$2,0))</f>
        <v/>
      </c>
      <c r="D3981" s="8" t="str">
        <f>INDEX(中間シート!$A$1:$AZ$149,MATCH($A3981&amp;$B3981,中間シート!$A$1:$A$149,0),MATCH(D$1,中間シート!$A$2:$AZ$2,0))</f>
        <v/>
      </c>
      <c r="E3981" t="str">
        <f>IF(
A3981="","",
VLOOKUP(MOD(ROW(A3981)-2, 参照用!$J$12) + 1,参照用!$N$1:$P$50,2,0)
)</f>
        <v/>
      </c>
      <c r="F3981" t="str">
        <f xml:space="preserve">
IF(A3981="","",
VLOOKUP(MOD(ROW(A3981)-2, 参照用!$J$12) + 1,参照用!$N$1:$P$50,3,0)
)</f>
        <v/>
      </c>
      <c r="G3981" t="str">
        <f xml:space="preserve">
IF(A3981="","",
IFERROR(
INDEX(中間シート!$B:$CB,
MATCH(A3981&amp;B3981,中間シート!$A$1:$A$149,0),
MATCH(F3981,中間シート!$B$2:$CB$2,0)
),
"")
)</f>
        <v/>
      </c>
      <c r="H3981" t="str">
        <f t="shared" si="186"/>
        <v/>
      </c>
      <c r="I3981" t="str">
        <f t="shared" si="187"/>
        <v/>
      </c>
      <c r="J3981" t="str">
        <f xml:space="preserve">
_xlfn.SWITCH(E3981,
"良好サイン",H3981*VLOOKUP(F3981,参照用!$P$2:$Q$55,2,0),
"注意サイン",H3981*VLOOKUP(F3981,参照用!$P$2:$Q$55,2,0),
""
)</f>
        <v/>
      </c>
      <c r="K3981" s="20" t="str">
        <f t="shared" si="188"/>
        <v/>
      </c>
    </row>
    <row r="3982" spans="1:11" x14ac:dyDescent="0.2">
      <c r="A3982" s="8" t="str">
        <f>IF(INDEX(中間シート!B$1:B$149,QUOTIENT(ROW(A3982)-2, 参照用!$J$12) + 3,1)&gt;0,
INDEX(中間シート!B$1:B$149,QUOTIENT(ROW(A3982)-2, 参照用!$J$12) + 3,1),
"")</f>
        <v/>
      </c>
      <c r="B3982" s="8" t="str">
        <f>IF(INDEX(中間シート!D$1:D$149,QUOTIENT(ROW(B3982)-2, 参照用!$J$12) + 3,1)&gt;0,
INDEX(中間シート!D$1:D$149,QUOTIENT(ROW(B3982)-2, 参照用!$J$12) + 3,1),
"")</f>
        <v/>
      </c>
      <c r="C3982" s="8" t="str">
        <f>INDEX(中間シート!$A$1:$AZ$149,MATCH(A3982&amp;B3982,中間シート!$A$1:$A$149,0),MATCH(C$1,中間シート!$A$2:$AZ$2,0))</f>
        <v/>
      </c>
      <c r="D3982" s="8" t="str">
        <f>INDEX(中間シート!$A$1:$AZ$149,MATCH($A3982&amp;$B3982,中間シート!$A$1:$A$149,0),MATCH(D$1,中間シート!$A$2:$AZ$2,0))</f>
        <v/>
      </c>
      <c r="E3982" t="str">
        <f>IF(
A3982="","",
VLOOKUP(MOD(ROW(A3982)-2, 参照用!$J$12) + 1,参照用!$N$1:$P$50,2,0)
)</f>
        <v/>
      </c>
      <c r="F3982" t="str">
        <f xml:space="preserve">
IF(A3982="","",
VLOOKUP(MOD(ROW(A3982)-2, 参照用!$J$12) + 1,参照用!$N$1:$P$50,3,0)
)</f>
        <v/>
      </c>
      <c r="G3982" t="str">
        <f xml:space="preserve">
IF(A3982="","",
IFERROR(
INDEX(中間シート!$B:$CB,
MATCH(A3982&amp;B3982,中間シート!$A$1:$A$149,0),
MATCH(F3982,中間シート!$B$2:$CB$2,0)
),
"")
)</f>
        <v/>
      </c>
      <c r="H3982" t="str">
        <f t="shared" si="186"/>
        <v/>
      </c>
      <c r="I3982" t="str">
        <f t="shared" si="187"/>
        <v/>
      </c>
      <c r="J3982" t="str">
        <f xml:space="preserve">
_xlfn.SWITCH(E3982,
"良好サイン",H3982*VLOOKUP(F3982,参照用!$P$2:$Q$55,2,0),
"注意サイン",H3982*VLOOKUP(F3982,参照用!$P$2:$Q$55,2,0),
""
)</f>
        <v/>
      </c>
      <c r="K3982" s="20" t="str">
        <f t="shared" si="188"/>
        <v/>
      </c>
    </row>
    <row r="3983" spans="1:11" x14ac:dyDescent="0.2">
      <c r="A3983" s="8" t="str">
        <f>IF(INDEX(中間シート!B$1:B$149,QUOTIENT(ROW(A3983)-2, 参照用!$J$12) + 3,1)&gt;0,
INDEX(中間シート!B$1:B$149,QUOTIENT(ROW(A3983)-2, 参照用!$J$12) + 3,1),
"")</f>
        <v/>
      </c>
      <c r="B3983" s="8" t="str">
        <f>IF(INDEX(中間シート!D$1:D$149,QUOTIENT(ROW(B3983)-2, 参照用!$J$12) + 3,1)&gt;0,
INDEX(中間シート!D$1:D$149,QUOTIENT(ROW(B3983)-2, 参照用!$J$12) + 3,1),
"")</f>
        <v/>
      </c>
      <c r="C3983" s="8" t="str">
        <f>INDEX(中間シート!$A$1:$AZ$149,MATCH(A3983&amp;B3983,中間シート!$A$1:$A$149,0),MATCH(C$1,中間シート!$A$2:$AZ$2,0))</f>
        <v/>
      </c>
      <c r="D3983" s="8" t="str">
        <f>INDEX(中間シート!$A$1:$AZ$149,MATCH($A3983&amp;$B3983,中間シート!$A$1:$A$149,0),MATCH(D$1,中間シート!$A$2:$AZ$2,0))</f>
        <v/>
      </c>
      <c r="E3983" t="str">
        <f>IF(
A3983="","",
VLOOKUP(MOD(ROW(A3983)-2, 参照用!$J$12) + 1,参照用!$N$1:$P$50,2,0)
)</f>
        <v/>
      </c>
      <c r="F3983" t="str">
        <f xml:space="preserve">
IF(A3983="","",
VLOOKUP(MOD(ROW(A3983)-2, 参照用!$J$12) + 1,参照用!$N$1:$P$50,3,0)
)</f>
        <v/>
      </c>
      <c r="G3983" t="str">
        <f xml:space="preserve">
IF(A3983="","",
IFERROR(
INDEX(中間シート!$B:$CB,
MATCH(A3983&amp;B3983,中間シート!$A$1:$A$149,0),
MATCH(F3983,中間シート!$B$2:$CB$2,0)
),
"")
)</f>
        <v/>
      </c>
      <c r="H3983" t="str">
        <f t="shared" si="186"/>
        <v/>
      </c>
      <c r="I3983" t="str">
        <f t="shared" si="187"/>
        <v/>
      </c>
      <c r="J3983" t="str">
        <f xml:space="preserve">
_xlfn.SWITCH(E3983,
"良好サイン",H3983*VLOOKUP(F3983,参照用!$P$2:$Q$55,2,0),
"注意サイン",H3983*VLOOKUP(F3983,参照用!$P$2:$Q$55,2,0),
""
)</f>
        <v/>
      </c>
      <c r="K3983" s="20" t="str">
        <f t="shared" si="188"/>
        <v/>
      </c>
    </row>
    <row r="3984" spans="1:11" x14ac:dyDescent="0.2">
      <c r="A3984" s="8" t="str">
        <f>IF(INDEX(中間シート!B$1:B$149,QUOTIENT(ROW(A3984)-2, 参照用!$J$12) + 3,1)&gt;0,
INDEX(中間シート!B$1:B$149,QUOTIENT(ROW(A3984)-2, 参照用!$J$12) + 3,1),
"")</f>
        <v/>
      </c>
      <c r="B3984" s="8" t="str">
        <f>IF(INDEX(中間シート!D$1:D$149,QUOTIENT(ROW(B3984)-2, 参照用!$J$12) + 3,1)&gt;0,
INDEX(中間シート!D$1:D$149,QUOTIENT(ROW(B3984)-2, 参照用!$J$12) + 3,1),
"")</f>
        <v/>
      </c>
      <c r="C3984" s="8" t="str">
        <f>INDEX(中間シート!$A$1:$AZ$149,MATCH(A3984&amp;B3984,中間シート!$A$1:$A$149,0),MATCH(C$1,中間シート!$A$2:$AZ$2,0))</f>
        <v/>
      </c>
      <c r="D3984" s="8" t="str">
        <f>INDEX(中間シート!$A$1:$AZ$149,MATCH($A3984&amp;$B3984,中間シート!$A$1:$A$149,0),MATCH(D$1,中間シート!$A$2:$AZ$2,0))</f>
        <v/>
      </c>
      <c r="E3984" t="str">
        <f>IF(
A3984="","",
VLOOKUP(MOD(ROW(A3984)-2, 参照用!$J$12) + 1,参照用!$N$1:$P$50,2,0)
)</f>
        <v/>
      </c>
      <c r="F3984" t="str">
        <f xml:space="preserve">
IF(A3984="","",
VLOOKUP(MOD(ROW(A3984)-2, 参照用!$J$12) + 1,参照用!$N$1:$P$50,3,0)
)</f>
        <v/>
      </c>
      <c r="G3984" t="str">
        <f xml:space="preserve">
IF(A3984="","",
IFERROR(
INDEX(中間シート!$B:$CB,
MATCH(A3984&amp;B3984,中間シート!$A$1:$A$149,0),
MATCH(F3984,中間シート!$B$2:$CB$2,0)
),
"")
)</f>
        <v/>
      </c>
      <c r="H3984" t="str">
        <f t="shared" si="186"/>
        <v/>
      </c>
      <c r="I3984" t="str">
        <f t="shared" si="187"/>
        <v/>
      </c>
      <c r="J3984" t="str">
        <f xml:space="preserve">
_xlfn.SWITCH(E3984,
"良好サイン",H3984*VLOOKUP(F3984,参照用!$P$2:$Q$55,2,0),
"注意サイン",H3984*VLOOKUP(F3984,参照用!$P$2:$Q$55,2,0),
""
)</f>
        <v/>
      </c>
      <c r="K3984" s="20" t="str">
        <f t="shared" si="188"/>
        <v/>
      </c>
    </row>
    <row r="3985" spans="1:11" x14ac:dyDescent="0.2">
      <c r="A3985" s="8" t="str">
        <f>IF(INDEX(中間シート!B$1:B$149,QUOTIENT(ROW(A3985)-2, 参照用!$J$12) + 3,1)&gt;0,
INDEX(中間シート!B$1:B$149,QUOTIENT(ROW(A3985)-2, 参照用!$J$12) + 3,1),
"")</f>
        <v/>
      </c>
      <c r="B3985" s="8" t="str">
        <f>IF(INDEX(中間シート!D$1:D$149,QUOTIENT(ROW(B3985)-2, 参照用!$J$12) + 3,1)&gt;0,
INDEX(中間シート!D$1:D$149,QUOTIENT(ROW(B3985)-2, 参照用!$J$12) + 3,1),
"")</f>
        <v/>
      </c>
      <c r="C3985" s="8" t="str">
        <f>INDEX(中間シート!$A$1:$AZ$149,MATCH(A3985&amp;B3985,中間シート!$A$1:$A$149,0),MATCH(C$1,中間シート!$A$2:$AZ$2,0))</f>
        <v/>
      </c>
      <c r="D3985" s="8" t="str">
        <f>INDEX(中間シート!$A$1:$AZ$149,MATCH($A3985&amp;$B3985,中間シート!$A$1:$A$149,0),MATCH(D$1,中間シート!$A$2:$AZ$2,0))</f>
        <v/>
      </c>
      <c r="E3985" t="str">
        <f>IF(
A3985="","",
VLOOKUP(MOD(ROW(A3985)-2, 参照用!$J$12) + 1,参照用!$N$1:$P$50,2,0)
)</f>
        <v/>
      </c>
      <c r="F3985" t="str">
        <f xml:space="preserve">
IF(A3985="","",
VLOOKUP(MOD(ROW(A3985)-2, 参照用!$J$12) + 1,参照用!$N$1:$P$50,3,0)
)</f>
        <v/>
      </c>
      <c r="G3985" t="str">
        <f xml:space="preserve">
IF(A3985="","",
IFERROR(
INDEX(中間シート!$B:$CB,
MATCH(A3985&amp;B3985,中間シート!$A$1:$A$149,0),
MATCH(F3985,中間シート!$B$2:$CB$2,0)
),
"")
)</f>
        <v/>
      </c>
      <c r="H3985" t="str">
        <f t="shared" si="186"/>
        <v/>
      </c>
      <c r="I3985" t="str">
        <f t="shared" si="187"/>
        <v/>
      </c>
      <c r="J3985" t="str">
        <f xml:space="preserve">
_xlfn.SWITCH(E3985,
"良好サイン",H3985*VLOOKUP(F3985,参照用!$P$2:$Q$55,2,0),
"注意サイン",H3985*VLOOKUP(F3985,参照用!$P$2:$Q$55,2,0),
""
)</f>
        <v/>
      </c>
      <c r="K3985" s="20" t="str">
        <f t="shared" si="188"/>
        <v/>
      </c>
    </row>
    <row r="3986" spans="1:11" x14ac:dyDescent="0.2">
      <c r="A3986" s="8" t="str">
        <f>IF(INDEX(中間シート!B$1:B$149,QUOTIENT(ROW(A3986)-2, 参照用!$J$12) + 3,1)&gt;0,
INDEX(中間シート!B$1:B$149,QUOTIENT(ROW(A3986)-2, 参照用!$J$12) + 3,1),
"")</f>
        <v/>
      </c>
      <c r="B3986" s="8" t="str">
        <f>IF(INDEX(中間シート!D$1:D$149,QUOTIENT(ROW(B3986)-2, 参照用!$J$12) + 3,1)&gt;0,
INDEX(中間シート!D$1:D$149,QUOTIENT(ROW(B3986)-2, 参照用!$J$12) + 3,1),
"")</f>
        <v/>
      </c>
      <c r="C3986" s="8" t="str">
        <f>INDEX(中間シート!$A$1:$AZ$149,MATCH(A3986&amp;B3986,中間シート!$A$1:$A$149,0),MATCH(C$1,中間シート!$A$2:$AZ$2,0))</f>
        <v/>
      </c>
      <c r="D3986" s="8" t="str">
        <f>INDEX(中間シート!$A$1:$AZ$149,MATCH($A3986&amp;$B3986,中間シート!$A$1:$A$149,0),MATCH(D$1,中間シート!$A$2:$AZ$2,0))</f>
        <v/>
      </c>
      <c r="E3986" t="str">
        <f>IF(
A3986="","",
VLOOKUP(MOD(ROW(A3986)-2, 参照用!$J$12) + 1,参照用!$N$1:$P$50,2,0)
)</f>
        <v/>
      </c>
      <c r="F3986" t="str">
        <f xml:space="preserve">
IF(A3986="","",
VLOOKUP(MOD(ROW(A3986)-2, 参照用!$J$12) + 1,参照用!$N$1:$P$50,3,0)
)</f>
        <v/>
      </c>
      <c r="G3986" t="str">
        <f xml:space="preserve">
IF(A3986="","",
IFERROR(
INDEX(中間シート!$B:$CB,
MATCH(A3986&amp;B3986,中間シート!$A$1:$A$149,0),
MATCH(F3986,中間シート!$B$2:$CB$2,0)
),
"")
)</f>
        <v/>
      </c>
      <c r="H3986" t="str">
        <f t="shared" si="186"/>
        <v/>
      </c>
      <c r="I3986" t="str">
        <f t="shared" si="187"/>
        <v/>
      </c>
      <c r="J3986" t="str">
        <f xml:space="preserve">
_xlfn.SWITCH(E3986,
"良好サイン",H3986*VLOOKUP(F3986,参照用!$P$2:$Q$55,2,0),
"注意サイン",H3986*VLOOKUP(F3986,参照用!$P$2:$Q$55,2,0),
""
)</f>
        <v/>
      </c>
      <c r="K3986" s="20" t="str">
        <f t="shared" si="188"/>
        <v/>
      </c>
    </row>
    <row r="3987" spans="1:11" x14ac:dyDescent="0.2">
      <c r="A3987" s="8" t="str">
        <f>IF(INDEX(中間シート!B$1:B$149,QUOTIENT(ROW(A3987)-2, 参照用!$J$12) + 3,1)&gt;0,
INDEX(中間シート!B$1:B$149,QUOTIENT(ROW(A3987)-2, 参照用!$J$12) + 3,1),
"")</f>
        <v/>
      </c>
      <c r="B3987" s="8" t="str">
        <f>IF(INDEX(中間シート!D$1:D$149,QUOTIENT(ROW(B3987)-2, 参照用!$J$12) + 3,1)&gt;0,
INDEX(中間シート!D$1:D$149,QUOTIENT(ROW(B3987)-2, 参照用!$J$12) + 3,1),
"")</f>
        <v/>
      </c>
      <c r="C3987" s="8" t="str">
        <f>INDEX(中間シート!$A$1:$AZ$149,MATCH(A3987&amp;B3987,中間シート!$A$1:$A$149,0),MATCH(C$1,中間シート!$A$2:$AZ$2,0))</f>
        <v/>
      </c>
      <c r="D3987" s="8" t="str">
        <f>INDEX(中間シート!$A$1:$AZ$149,MATCH($A3987&amp;$B3987,中間シート!$A$1:$A$149,0),MATCH(D$1,中間シート!$A$2:$AZ$2,0))</f>
        <v/>
      </c>
      <c r="E3987" t="str">
        <f>IF(
A3987="","",
VLOOKUP(MOD(ROW(A3987)-2, 参照用!$J$12) + 1,参照用!$N$1:$P$50,2,0)
)</f>
        <v/>
      </c>
      <c r="F3987" t="str">
        <f xml:space="preserve">
IF(A3987="","",
VLOOKUP(MOD(ROW(A3987)-2, 参照用!$J$12) + 1,参照用!$N$1:$P$50,3,0)
)</f>
        <v/>
      </c>
      <c r="G3987" t="str">
        <f xml:space="preserve">
IF(A3987="","",
IFERROR(
INDEX(中間シート!$B:$CB,
MATCH(A3987&amp;B3987,中間シート!$A$1:$A$149,0),
MATCH(F3987,中間シート!$B$2:$CB$2,0)
),
"")
)</f>
        <v/>
      </c>
      <c r="H3987" t="str">
        <f t="shared" si="186"/>
        <v/>
      </c>
      <c r="I3987" t="str">
        <f t="shared" si="187"/>
        <v/>
      </c>
      <c r="J3987" t="str">
        <f xml:space="preserve">
_xlfn.SWITCH(E3987,
"良好サイン",H3987*VLOOKUP(F3987,参照用!$P$2:$Q$55,2,0),
"注意サイン",H3987*VLOOKUP(F3987,参照用!$P$2:$Q$55,2,0),
""
)</f>
        <v/>
      </c>
      <c r="K3987" s="20" t="str">
        <f t="shared" si="188"/>
        <v/>
      </c>
    </row>
    <row r="3988" spans="1:11" x14ac:dyDescent="0.2">
      <c r="A3988" s="8" t="str">
        <f>IF(INDEX(中間シート!B$1:B$149,QUOTIENT(ROW(A3988)-2, 参照用!$J$12) + 3,1)&gt;0,
INDEX(中間シート!B$1:B$149,QUOTIENT(ROW(A3988)-2, 参照用!$J$12) + 3,1),
"")</f>
        <v/>
      </c>
      <c r="B3988" s="8" t="str">
        <f>IF(INDEX(中間シート!D$1:D$149,QUOTIENT(ROW(B3988)-2, 参照用!$J$12) + 3,1)&gt;0,
INDEX(中間シート!D$1:D$149,QUOTIENT(ROW(B3988)-2, 参照用!$J$12) + 3,1),
"")</f>
        <v/>
      </c>
      <c r="C3988" s="8" t="str">
        <f>INDEX(中間シート!$A$1:$AZ$149,MATCH(A3988&amp;B3988,中間シート!$A$1:$A$149,0),MATCH(C$1,中間シート!$A$2:$AZ$2,0))</f>
        <v/>
      </c>
      <c r="D3988" s="8" t="str">
        <f>INDEX(中間シート!$A$1:$AZ$149,MATCH($A3988&amp;$B3988,中間シート!$A$1:$A$149,0),MATCH(D$1,中間シート!$A$2:$AZ$2,0))</f>
        <v/>
      </c>
      <c r="E3988" t="str">
        <f>IF(
A3988="","",
VLOOKUP(MOD(ROW(A3988)-2, 参照用!$J$12) + 1,参照用!$N$1:$P$50,2,0)
)</f>
        <v/>
      </c>
      <c r="F3988" t="str">
        <f xml:space="preserve">
IF(A3988="","",
VLOOKUP(MOD(ROW(A3988)-2, 参照用!$J$12) + 1,参照用!$N$1:$P$50,3,0)
)</f>
        <v/>
      </c>
      <c r="G3988" t="str">
        <f xml:space="preserve">
IF(A3988="","",
IFERROR(
INDEX(中間シート!$B:$CB,
MATCH(A3988&amp;B3988,中間シート!$A$1:$A$149,0),
MATCH(F3988,中間シート!$B$2:$CB$2,0)
),
"")
)</f>
        <v/>
      </c>
      <c r="H3988" t="str">
        <f t="shared" si="186"/>
        <v/>
      </c>
      <c r="I3988" t="str">
        <f t="shared" si="187"/>
        <v/>
      </c>
      <c r="J3988" t="str">
        <f xml:space="preserve">
_xlfn.SWITCH(E3988,
"良好サイン",H3988*VLOOKUP(F3988,参照用!$P$2:$Q$55,2,0),
"注意サイン",H3988*VLOOKUP(F3988,参照用!$P$2:$Q$55,2,0),
""
)</f>
        <v/>
      </c>
      <c r="K3988" s="20" t="str">
        <f t="shared" si="188"/>
        <v/>
      </c>
    </row>
    <row r="3989" spans="1:11" x14ac:dyDescent="0.2">
      <c r="A3989" s="8" t="str">
        <f>IF(INDEX(中間シート!B$1:B$149,QUOTIENT(ROW(A3989)-2, 参照用!$J$12) + 3,1)&gt;0,
INDEX(中間シート!B$1:B$149,QUOTIENT(ROW(A3989)-2, 参照用!$J$12) + 3,1),
"")</f>
        <v/>
      </c>
      <c r="B3989" s="8" t="str">
        <f>IF(INDEX(中間シート!D$1:D$149,QUOTIENT(ROW(B3989)-2, 参照用!$J$12) + 3,1)&gt;0,
INDEX(中間シート!D$1:D$149,QUOTIENT(ROW(B3989)-2, 参照用!$J$12) + 3,1),
"")</f>
        <v/>
      </c>
      <c r="C3989" s="8" t="str">
        <f>INDEX(中間シート!$A$1:$AZ$149,MATCH(A3989&amp;B3989,中間シート!$A$1:$A$149,0),MATCH(C$1,中間シート!$A$2:$AZ$2,0))</f>
        <v/>
      </c>
      <c r="D3989" s="8" t="str">
        <f>INDEX(中間シート!$A$1:$AZ$149,MATCH($A3989&amp;$B3989,中間シート!$A$1:$A$149,0),MATCH(D$1,中間シート!$A$2:$AZ$2,0))</f>
        <v/>
      </c>
      <c r="E3989" t="str">
        <f>IF(
A3989="","",
VLOOKUP(MOD(ROW(A3989)-2, 参照用!$J$12) + 1,参照用!$N$1:$P$50,2,0)
)</f>
        <v/>
      </c>
      <c r="F3989" t="str">
        <f xml:space="preserve">
IF(A3989="","",
VLOOKUP(MOD(ROW(A3989)-2, 参照用!$J$12) + 1,参照用!$N$1:$P$50,3,0)
)</f>
        <v/>
      </c>
      <c r="G3989" t="str">
        <f xml:space="preserve">
IF(A3989="","",
IFERROR(
INDEX(中間シート!$B:$CB,
MATCH(A3989&amp;B3989,中間シート!$A$1:$A$149,0),
MATCH(F3989,中間シート!$B$2:$CB$2,0)
),
"")
)</f>
        <v/>
      </c>
      <c r="H3989" t="str">
        <f t="shared" si="186"/>
        <v/>
      </c>
      <c r="I3989" t="str">
        <f t="shared" si="187"/>
        <v/>
      </c>
      <c r="J3989" t="str">
        <f xml:space="preserve">
_xlfn.SWITCH(E3989,
"良好サイン",H3989*VLOOKUP(F3989,参照用!$P$2:$Q$55,2,0),
"注意サイン",H3989*VLOOKUP(F3989,参照用!$P$2:$Q$55,2,0),
""
)</f>
        <v/>
      </c>
      <c r="K3989" s="20" t="str">
        <f t="shared" si="188"/>
        <v/>
      </c>
    </row>
    <row r="3990" spans="1:11" x14ac:dyDescent="0.2">
      <c r="A3990" s="8" t="str">
        <f>IF(INDEX(中間シート!B$1:B$149,QUOTIENT(ROW(A3990)-2, 参照用!$J$12) + 3,1)&gt;0,
INDEX(中間シート!B$1:B$149,QUOTIENT(ROW(A3990)-2, 参照用!$J$12) + 3,1),
"")</f>
        <v/>
      </c>
      <c r="B3990" s="8" t="str">
        <f>IF(INDEX(中間シート!D$1:D$149,QUOTIENT(ROW(B3990)-2, 参照用!$J$12) + 3,1)&gt;0,
INDEX(中間シート!D$1:D$149,QUOTIENT(ROW(B3990)-2, 参照用!$J$12) + 3,1),
"")</f>
        <v/>
      </c>
      <c r="C3990" s="8" t="str">
        <f>INDEX(中間シート!$A$1:$AZ$149,MATCH(A3990&amp;B3990,中間シート!$A$1:$A$149,0),MATCH(C$1,中間シート!$A$2:$AZ$2,0))</f>
        <v/>
      </c>
      <c r="D3990" s="8" t="str">
        <f>INDEX(中間シート!$A$1:$AZ$149,MATCH($A3990&amp;$B3990,中間シート!$A$1:$A$149,0),MATCH(D$1,中間シート!$A$2:$AZ$2,0))</f>
        <v/>
      </c>
      <c r="E3990" t="str">
        <f>IF(
A3990="","",
VLOOKUP(MOD(ROW(A3990)-2, 参照用!$J$12) + 1,参照用!$N$1:$P$50,2,0)
)</f>
        <v/>
      </c>
      <c r="F3990" t="str">
        <f xml:space="preserve">
IF(A3990="","",
VLOOKUP(MOD(ROW(A3990)-2, 参照用!$J$12) + 1,参照用!$N$1:$P$50,3,0)
)</f>
        <v/>
      </c>
      <c r="G3990" t="str">
        <f xml:space="preserve">
IF(A3990="","",
IFERROR(
INDEX(中間シート!$B:$CB,
MATCH(A3990&amp;B3990,中間シート!$A$1:$A$149,0),
MATCH(F3990,中間シート!$B$2:$CB$2,0)
),
"")
)</f>
        <v/>
      </c>
      <c r="H3990" t="str">
        <f t="shared" si="186"/>
        <v/>
      </c>
      <c r="I3990" t="str">
        <f t="shared" si="187"/>
        <v/>
      </c>
      <c r="J3990" t="str">
        <f xml:space="preserve">
_xlfn.SWITCH(E3990,
"良好サイン",H3990*VLOOKUP(F3990,参照用!$P$2:$Q$55,2,0),
"注意サイン",H3990*VLOOKUP(F3990,参照用!$P$2:$Q$55,2,0),
""
)</f>
        <v/>
      </c>
      <c r="K3990" s="20" t="str">
        <f t="shared" si="188"/>
        <v/>
      </c>
    </row>
    <row r="3991" spans="1:11" x14ac:dyDescent="0.2">
      <c r="A3991" s="8" t="str">
        <f>IF(INDEX(中間シート!B$1:B$149,QUOTIENT(ROW(A3991)-2, 参照用!$J$12) + 3,1)&gt;0,
INDEX(中間シート!B$1:B$149,QUOTIENT(ROW(A3991)-2, 参照用!$J$12) + 3,1),
"")</f>
        <v/>
      </c>
      <c r="B3991" s="8" t="str">
        <f>IF(INDEX(中間シート!D$1:D$149,QUOTIENT(ROW(B3991)-2, 参照用!$J$12) + 3,1)&gt;0,
INDEX(中間シート!D$1:D$149,QUOTIENT(ROW(B3991)-2, 参照用!$J$12) + 3,1),
"")</f>
        <v/>
      </c>
      <c r="C3991" s="8" t="str">
        <f>INDEX(中間シート!$A$1:$AZ$149,MATCH(A3991&amp;B3991,中間シート!$A$1:$A$149,0),MATCH(C$1,中間シート!$A$2:$AZ$2,0))</f>
        <v/>
      </c>
      <c r="D3991" s="8" t="str">
        <f>INDEX(中間シート!$A$1:$AZ$149,MATCH($A3991&amp;$B3991,中間シート!$A$1:$A$149,0),MATCH(D$1,中間シート!$A$2:$AZ$2,0))</f>
        <v/>
      </c>
      <c r="E3991" t="str">
        <f>IF(
A3991="","",
VLOOKUP(MOD(ROW(A3991)-2, 参照用!$J$12) + 1,参照用!$N$1:$P$50,2,0)
)</f>
        <v/>
      </c>
      <c r="F3991" t="str">
        <f xml:space="preserve">
IF(A3991="","",
VLOOKUP(MOD(ROW(A3991)-2, 参照用!$J$12) + 1,参照用!$N$1:$P$50,3,0)
)</f>
        <v/>
      </c>
      <c r="G3991" t="str">
        <f xml:space="preserve">
IF(A3991="","",
IFERROR(
INDEX(中間シート!$B:$CB,
MATCH(A3991&amp;B3991,中間シート!$A$1:$A$149,0),
MATCH(F3991,中間シート!$B$2:$CB$2,0)
),
"")
)</f>
        <v/>
      </c>
      <c r="H3991" t="str">
        <f t="shared" si="186"/>
        <v/>
      </c>
      <c r="I3991" t="str">
        <f t="shared" si="187"/>
        <v/>
      </c>
      <c r="J3991" t="str">
        <f xml:space="preserve">
_xlfn.SWITCH(E3991,
"良好サイン",H3991*VLOOKUP(F3991,参照用!$P$2:$Q$55,2,0),
"注意サイン",H3991*VLOOKUP(F3991,参照用!$P$2:$Q$55,2,0),
""
)</f>
        <v/>
      </c>
      <c r="K3991" s="20" t="str">
        <f t="shared" si="188"/>
        <v/>
      </c>
    </row>
    <row r="3992" spans="1:11" x14ac:dyDescent="0.2">
      <c r="A3992" s="8" t="str">
        <f>IF(INDEX(中間シート!B$1:B$149,QUOTIENT(ROW(A3992)-2, 参照用!$J$12) + 3,1)&gt;0,
INDEX(中間シート!B$1:B$149,QUOTIENT(ROW(A3992)-2, 参照用!$J$12) + 3,1),
"")</f>
        <v/>
      </c>
      <c r="B3992" s="8" t="str">
        <f>IF(INDEX(中間シート!D$1:D$149,QUOTIENT(ROW(B3992)-2, 参照用!$J$12) + 3,1)&gt;0,
INDEX(中間シート!D$1:D$149,QUOTIENT(ROW(B3992)-2, 参照用!$J$12) + 3,1),
"")</f>
        <v/>
      </c>
      <c r="C3992" s="8" t="str">
        <f>INDEX(中間シート!$A$1:$AZ$149,MATCH(A3992&amp;B3992,中間シート!$A$1:$A$149,0),MATCH(C$1,中間シート!$A$2:$AZ$2,0))</f>
        <v/>
      </c>
      <c r="D3992" s="8" t="str">
        <f>INDEX(中間シート!$A$1:$AZ$149,MATCH($A3992&amp;$B3992,中間シート!$A$1:$A$149,0),MATCH(D$1,中間シート!$A$2:$AZ$2,0))</f>
        <v/>
      </c>
      <c r="E3992" t="str">
        <f>IF(
A3992="","",
VLOOKUP(MOD(ROW(A3992)-2, 参照用!$J$12) + 1,参照用!$N$1:$P$50,2,0)
)</f>
        <v/>
      </c>
      <c r="F3992" t="str">
        <f xml:space="preserve">
IF(A3992="","",
VLOOKUP(MOD(ROW(A3992)-2, 参照用!$J$12) + 1,参照用!$N$1:$P$50,3,0)
)</f>
        <v/>
      </c>
      <c r="G3992" t="str">
        <f xml:space="preserve">
IF(A3992="","",
IFERROR(
INDEX(中間シート!$B:$CB,
MATCH(A3992&amp;B3992,中間シート!$A$1:$A$149,0),
MATCH(F3992,中間シート!$B$2:$CB$2,0)
),
"")
)</f>
        <v/>
      </c>
      <c r="H3992" t="str">
        <f t="shared" si="186"/>
        <v/>
      </c>
      <c r="I3992" t="str">
        <f t="shared" si="187"/>
        <v/>
      </c>
      <c r="J3992" t="str">
        <f xml:space="preserve">
_xlfn.SWITCH(E3992,
"良好サイン",H3992*VLOOKUP(F3992,参照用!$P$2:$Q$55,2,0),
"注意サイン",H3992*VLOOKUP(F3992,参照用!$P$2:$Q$55,2,0),
""
)</f>
        <v/>
      </c>
      <c r="K3992" s="20" t="str">
        <f t="shared" si="188"/>
        <v/>
      </c>
    </row>
    <row r="3993" spans="1:11" x14ac:dyDescent="0.2">
      <c r="A3993" s="8" t="str">
        <f>IF(INDEX(中間シート!B$1:B$149,QUOTIENT(ROW(A3993)-2, 参照用!$J$12) + 3,1)&gt;0,
INDEX(中間シート!B$1:B$149,QUOTIENT(ROW(A3993)-2, 参照用!$J$12) + 3,1),
"")</f>
        <v/>
      </c>
      <c r="B3993" s="8" t="str">
        <f>IF(INDEX(中間シート!D$1:D$149,QUOTIENT(ROW(B3993)-2, 参照用!$J$12) + 3,1)&gt;0,
INDEX(中間シート!D$1:D$149,QUOTIENT(ROW(B3993)-2, 参照用!$J$12) + 3,1),
"")</f>
        <v/>
      </c>
      <c r="C3993" s="8" t="str">
        <f>INDEX(中間シート!$A$1:$AZ$149,MATCH(A3993&amp;B3993,中間シート!$A$1:$A$149,0),MATCH(C$1,中間シート!$A$2:$AZ$2,0))</f>
        <v/>
      </c>
      <c r="D3993" s="8" t="str">
        <f>INDEX(中間シート!$A$1:$AZ$149,MATCH($A3993&amp;$B3993,中間シート!$A$1:$A$149,0),MATCH(D$1,中間シート!$A$2:$AZ$2,0))</f>
        <v/>
      </c>
      <c r="E3993" t="str">
        <f>IF(
A3993="","",
VLOOKUP(MOD(ROW(A3993)-2, 参照用!$J$12) + 1,参照用!$N$1:$P$50,2,0)
)</f>
        <v/>
      </c>
      <c r="F3993" t="str">
        <f xml:space="preserve">
IF(A3993="","",
VLOOKUP(MOD(ROW(A3993)-2, 参照用!$J$12) + 1,参照用!$N$1:$P$50,3,0)
)</f>
        <v/>
      </c>
      <c r="G3993" t="str">
        <f xml:space="preserve">
IF(A3993="","",
IFERROR(
INDEX(中間シート!$B:$CB,
MATCH(A3993&amp;B3993,中間シート!$A$1:$A$149,0),
MATCH(F3993,中間シート!$B$2:$CB$2,0)
),
"")
)</f>
        <v/>
      </c>
      <c r="H3993" t="str">
        <f t="shared" si="186"/>
        <v/>
      </c>
      <c r="I3993" t="str">
        <f t="shared" si="187"/>
        <v/>
      </c>
      <c r="J3993" t="str">
        <f xml:space="preserve">
_xlfn.SWITCH(E3993,
"良好サイン",H3993*VLOOKUP(F3993,参照用!$P$2:$Q$55,2,0),
"注意サイン",H3993*VLOOKUP(F3993,参照用!$P$2:$Q$55,2,0),
""
)</f>
        <v/>
      </c>
      <c r="K3993" s="20" t="str">
        <f t="shared" si="188"/>
        <v/>
      </c>
    </row>
    <row r="3994" spans="1:11" x14ac:dyDescent="0.2">
      <c r="A3994" s="8" t="str">
        <f>IF(INDEX(中間シート!B$1:B$149,QUOTIENT(ROW(A3994)-2, 参照用!$J$12) + 3,1)&gt;0,
INDEX(中間シート!B$1:B$149,QUOTIENT(ROW(A3994)-2, 参照用!$J$12) + 3,1),
"")</f>
        <v/>
      </c>
      <c r="B3994" s="8" t="str">
        <f>IF(INDEX(中間シート!D$1:D$149,QUOTIENT(ROW(B3994)-2, 参照用!$J$12) + 3,1)&gt;0,
INDEX(中間シート!D$1:D$149,QUOTIENT(ROW(B3994)-2, 参照用!$J$12) + 3,1),
"")</f>
        <v/>
      </c>
      <c r="C3994" s="8" t="str">
        <f>INDEX(中間シート!$A$1:$AZ$149,MATCH(A3994&amp;B3994,中間シート!$A$1:$A$149,0),MATCH(C$1,中間シート!$A$2:$AZ$2,0))</f>
        <v/>
      </c>
      <c r="D3994" s="8" t="str">
        <f>INDEX(中間シート!$A$1:$AZ$149,MATCH($A3994&amp;$B3994,中間シート!$A$1:$A$149,0),MATCH(D$1,中間シート!$A$2:$AZ$2,0))</f>
        <v/>
      </c>
      <c r="E3994" t="str">
        <f>IF(
A3994="","",
VLOOKUP(MOD(ROW(A3994)-2, 参照用!$J$12) + 1,参照用!$N$1:$P$50,2,0)
)</f>
        <v/>
      </c>
      <c r="F3994" t="str">
        <f xml:space="preserve">
IF(A3994="","",
VLOOKUP(MOD(ROW(A3994)-2, 参照用!$J$12) + 1,参照用!$N$1:$P$50,3,0)
)</f>
        <v/>
      </c>
      <c r="G3994" t="str">
        <f xml:space="preserve">
IF(A3994="","",
IFERROR(
INDEX(中間シート!$B:$CB,
MATCH(A3994&amp;B3994,中間シート!$A$1:$A$149,0),
MATCH(F3994,中間シート!$B$2:$CB$2,0)
),
"")
)</f>
        <v/>
      </c>
      <c r="H3994" t="str">
        <f t="shared" si="186"/>
        <v/>
      </c>
      <c r="I3994" t="str">
        <f t="shared" si="187"/>
        <v/>
      </c>
      <c r="J3994" t="str">
        <f xml:space="preserve">
_xlfn.SWITCH(E3994,
"良好サイン",H3994*VLOOKUP(F3994,参照用!$P$2:$Q$55,2,0),
"注意サイン",H3994*VLOOKUP(F3994,参照用!$P$2:$Q$55,2,0),
""
)</f>
        <v/>
      </c>
      <c r="K3994" s="20" t="str">
        <f t="shared" si="188"/>
        <v/>
      </c>
    </row>
    <row r="3995" spans="1:11" x14ac:dyDescent="0.2">
      <c r="A3995" s="8" t="str">
        <f>IF(INDEX(中間シート!B$1:B$149,QUOTIENT(ROW(A3995)-2, 参照用!$J$12) + 3,1)&gt;0,
INDEX(中間シート!B$1:B$149,QUOTIENT(ROW(A3995)-2, 参照用!$J$12) + 3,1),
"")</f>
        <v/>
      </c>
      <c r="B3995" s="8" t="str">
        <f>IF(INDEX(中間シート!D$1:D$149,QUOTIENT(ROW(B3995)-2, 参照用!$J$12) + 3,1)&gt;0,
INDEX(中間シート!D$1:D$149,QUOTIENT(ROW(B3995)-2, 参照用!$J$12) + 3,1),
"")</f>
        <v/>
      </c>
      <c r="C3995" s="8" t="str">
        <f>INDEX(中間シート!$A$1:$AZ$149,MATCH(A3995&amp;B3995,中間シート!$A$1:$A$149,0),MATCH(C$1,中間シート!$A$2:$AZ$2,0))</f>
        <v/>
      </c>
      <c r="D3995" s="8" t="str">
        <f>INDEX(中間シート!$A$1:$AZ$149,MATCH($A3995&amp;$B3995,中間シート!$A$1:$A$149,0),MATCH(D$1,中間シート!$A$2:$AZ$2,0))</f>
        <v/>
      </c>
      <c r="E3995" t="str">
        <f>IF(
A3995="","",
VLOOKUP(MOD(ROW(A3995)-2, 参照用!$J$12) + 1,参照用!$N$1:$P$50,2,0)
)</f>
        <v/>
      </c>
      <c r="F3995" t="str">
        <f xml:space="preserve">
IF(A3995="","",
VLOOKUP(MOD(ROW(A3995)-2, 参照用!$J$12) + 1,参照用!$N$1:$P$50,3,0)
)</f>
        <v/>
      </c>
      <c r="G3995" t="str">
        <f xml:space="preserve">
IF(A3995="","",
IFERROR(
INDEX(中間シート!$B:$CB,
MATCH(A3995&amp;B3995,中間シート!$A$1:$A$149,0),
MATCH(F3995,中間シート!$B$2:$CB$2,0)
),
"")
)</f>
        <v/>
      </c>
      <c r="H3995" t="str">
        <f t="shared" si="186"/>
        <v/>
      </c>
      <c r="I3995" t="str">
        <f t="shared" si="187"/>
        <v/>
      </c>
      <c r="J3995" t="str">
        <f xml:space="preserve">
_xlfn.SWITCH(E3995,
"良好サイン",H3995*VLOOKUP(F3995,参照用!$P$2:$Q$55,2,0),
"注意サイン",H3995*VLOOKUP(F3995,参照用!$P$2:$Q$55,2,0),
""
)</f>
        <v/>
      </c>
      <c r="K3995" s="20" t="str">
        <f t="shared" si="188"/>
        <v/>
      </c>
    </row>
    <row r="3996" spans="1:11" x14ac:dyDescent="0.2">
      <c r="A3996" s="8" t="str">
        <f>IF(INDEX(中間シート!B$1:B$149,QUOTIENT(ROW(A3996)-2, 参照用!$J$12) + 3,1)&gt;0,
INDEX(中間シート!B$1:B$149,QUOTIENT(ROW(A3996)-2, 参照用!$J$12) + 3,1),
"")</f>
        <v/>
      </c>
      <c r="B3996" s="8" t="str">
        <f>IF(INDEX(中間シート!D$1:D$149,QUOTIENT(ROW(B3996)-2, 参照用!$J$12) + 3,1)&gt;0,
INDEX(中間シート!D$1:D$149,QUOTIENT(ROW(B3996)-2, 参照用!$J$12) + 3,1),
"")</f>
        <v/>
      </c>
      <c r="C3996" s="8" t="str">
        <f>INDEX(中間シート!$A$1:$AZ$149,MATCH(A3996&amp;B3996,中間シート!$A$1:$A$149,0),MATCH(C$1,中間シート!$A$2:$AZ$2,0))</f>
        <v/>
      </c>
      <c r="D3996" s="8" t="str">
        <f>INDEX(中間シート!$A$1:$AZ$149,MATCH($A3996&amp;$B3996,中間シート!$A$1:$A$149,0),MATCH(D$1,中間シート!$A$2:$AZ$2,0))</f>
        <v/>
      </c>
      <c r="E3996" t="str">
        <f>IF(
A3996="","",
VLOOKUP(MOD(ROW(A3996)-2, 参照用!$J$12) + 1,参照用!$N$1:$P$50,2,0)
)</f>
        <v/>
      </c>
      <c r="F3996" t="str">
        <f xml:space="preserve">
IF(A3996="","",
VLOOKUP(MOD(ROW(A3996)-2, 参照用!$J$12) + 1,参照用!$N$1:$P$50,3,0)
)</f>
        <v/>
      </c>
      <c r="G3996" t="str">
        <f xml:space="preserve">
IF(A3996="","",
IFERROR(
INDEX(中間シート!$B:$CB,
MATCH(A3996&amp;B3996,中間シート!$A$1:$A$149,0),
MATCH(F3996,中間シート!$B$2:$CB$2,0)
),
"")
)</f>
        <v/>
      </c>
      <c r="H3996" t="str">
        <f t="shared" si="186"/>
        <v/>
      </c>
      <c r="I3996" t="str">
        <f t="shared" si="187"/>
        <v/>
      </c>
      <c r="J3996" t="str">
        <f xml:space="preserve">
_xlfn.SWITCH(E3996,
"良好サイン",H3996*VLOOKUP(F3996,参照用!$P$2:$Q$55,2,0),
"注意サイン",H3996*VLOOKUP(F3996,参照用!$P$2:$Q$55,2,0),
""
)</f>
        <v/>
      </c>
      <c r="K3996" s="20" t="str">
        <f t="shared" si="188"/>
        <v/>
      </c>
    </row>
    <row r="3997" spans="1:11" x14ac:dyDescent="0.2">
      <c r="A3997" s="8" t="str">
        <f>IF(INDEX(中間シート!B$1:B$149,QUOTIENT(ROW(A3997)-2, 参照用!$J$12) + 3,1)&gt;0,
INDEX(中間シート!B$1:B$149,QUOTIENT(ROW(A3997)-2, 参照用!$J$12) + 3,1),
"")</f>
        <v/>
      </c>
      <c r="B3997" s="8" t="str">
        <f>IF(INDEX(中間シート!D$1:D$149,QUOTIENT(ROW(B3997)-2, 参照用!$J$12) + 3,1)&gt;0,
INDEX(中間シート!D$1:D$149,QUOTIENT(ROW(B3997)-2, 参照用!$J$12) + 3,1),
"")</f>
        <v/>
      </c>
      <c r="C3997" s="8" t="str">
        <f>INDEX(中間シート!$A$1:$AZ$149,MATCH(A3997&amp;B3997,中間シート!$A$1:$A$149,0),MATCH(C$1,中間シート!$A$2:$AZ$2,0))</f>
        <v/>
      </c>
      <c r="D3997" s="8" t="str">
        <f>INDEX(中間シート!$A$1:$AZ$149,MATCH($A3997&amp;$B3997,中間シート!$A$1:$A$149,0),MATCH(D$1,中間シート!$A$2:$AZ$2,0))</f>
        <v/>
      </c>
      <c r="E3997" t="str">
        <f>IF(
A3997="","",
VLOOKUP(MOD(ROW(A3997)-2, 参照用!$J$12) + 1,参照用!$N$1:$P$50,2,0)
)</f>
        <v/>
      </c>
      <c r="F3997" t="str">
        <f xml:space="preserve">
IF(A3997="","",
VLOOKUP(MOD(ROW(A3997)-2, 参照用!$J$12) + 1,参照用!$N$1:$P$50,3,0)
)</f>
        <v/>
      </c>
      <c r="G3997" t="str">
        <f xml:space="preserve">
IF(A3997="","",
IFERROR(
INDEX(中間シート!$B:$CB,
MATCH(A3997&amp;B3997,中間シート!$A$1:$A$149,0),
MATCH(F3997,中間シート!$B$2:$CB$2,0)
),
"")
)</f>
        <v/>
      </c>
      <c r="H3997" t="str">
        <f t="shared" si="186"/>
        <v/>
      </c>
      <c r="I3997" t="str">
        <f t="shared" si="187"/>
        <v/>
      </c>
      <c r="J3997" t="str">
        <f xml:space="preserve">
_xlfn.SWITCH(E3997,
"良好サイン",H3997*VLOOKUP(F3997,参照用!$P$2:$Q$55,2,0),
"注意サイン",H3997*VLOOKUP(F3997,参照用!$P$2:$Q$55,2,0),
""
)</f>
        <v/>
      </c>
      <c r="K3997" s="20" t="str">
        <f t="shared" si="188"/>
        <v/>
      </c>
    </row>
    <row r="3998" spans="1:11" x14ac:dyDescent="0.2">
      <c r="A3998" s="8" t="str">
        <f>IF(INDEX(中間シート!B$1:B$149,QUOTIENT(ROW(A3998)-2, 参照用!$J$12) + 3,1)&gt;0,
INDEX(中間シート!B$1:B$149,QUOTIENT(ROW(A3998)-2, 参照用!$J$12) + 3,1),
"")</f>
        <v/>
      </c>
      <c r="B3998" s="8" t="str">
        <f>IF(INDEX(中間シート!D$1:D$149,QUOTIENT(ROW(B3998)-2, 参照用!$J$12) + 3,1)&gt;0,
INDEX(中間シート!D$1:D$149,QUOTIENT(ROW(B3998)-2, 参照用!$J$12) + 3,1),
"")</f>
        <v/>
      </c>
      <c r="C3998" s="8" t="str">
        <f>INDEX(中間シート!$A$1:$AZ$149,MATCH(A3998&amp;B3998,中間シート!$A$1:$A$149,0),MATCH(C$1,中間シート!$A$2:$AZ$2,0))</f>
        <v/>
      </c>
      <c r="D3998" s="8" t="str">
        <f>INDEX(中間シート!$A$1:$AZ$149,MATCH($A3998&amp;$B3998,中間シート!$A$1:$A$149,0),MATCH(D$1,中間シート!$A$2:$AZ$2,0))</f>
        <v/>
      </c>
      <c r="E3998" t="str">
        <f>IF(
A3998="","",
VLOOKUP(MOD(ROW(A3998)-2, 参照用!$J$12) + 1,参照用!$N$1:$P$50,2,0)
)</f>
        <v/>
      </c>
      <c r="F3998" t="str">
        <f xml:space="preserve">
IF(A3998="","",
VLOOKUP(MOD(ROW(A3998)-2, 参照用!$J$12) + 1,参照用!$N$1:$P$50,3,0)
)</f>
        <v/>
      </c>
      <c r="G3998" t="str">
        <f xml:space="preserve">
IF(A3998="","",
IFERROR(
INDEX(中間シート!$B:$CB,
MATCH(A3998&amp;B3998,中間シート!$A$1:$A$149,0),
MATCH(F3998,中間シート!$B$2:$CB$2,0)
),
"")
)</f>
        <v/>
      </c>
      <c r="H3998" t="str">
        <f t="shared" si="186"/>
        <v/>
      </c>
      <c r="I3998" t="str">
        <f t="shared" si="187"/>
        <v/>
      </c>
      <c r="J3998" t="str">
        <f xml:space="preserve">
_xlfn.SWITCH(E3998,
"良好サイン",H3998*VLOOKUP(F3998,参照用!$P$2:$Q$55,2,0),
"注意サイン",H3998*VLOOKUP(F3998,参照用!$P$2:$Q$55,2,0),
""
)</f>
        <v/>
      </c>
      <c r="K3998" s="20" t="str">
        <f t="shared" si="188"/>
        <v/>
      </c>
    </row>
    <row r="3999" spans="1:11" x14ac:dyDescent="0.2">
      <c r="A3999" s="8" t="str">
        <f>IF(INDEX(中間シート!B$1:B$149,QUOTIENT(ROW(A3999)-2, 参照用!$J$12) + 3,1)&gt;0,
INDEX(中間シート!B$1:B$149,QUOTIENT(ROW(A3999)-2, 参照用!$J$12) + 3,1),
"")</f>
        <v/>
      </c>
      <c r="B3999" s="8" t="str">
        <f>IF(INDEX(中間シート!D$1:D$149,QUOTIENT(ROW(B3999)-2, 参照用!$J$12) + 3,1)&gt;0,
INDEX(中間シート!D$1:D$149,QUOTIENT(ROW(B3999)-2, 参照用!$J$12) + 3,1),
"")</f>
        <v/>
      </c>
      <c r="C3999" s="8" t="str">
        <f>INDEX(中間シート!$A$1:$AZ$149,MATCH(A3999&amp;B3999,中間シート!$A$1:$A$149,0),MATCH(C$1,中間シート!$A$2:$AZ$2,0))</f>
        <v/>
      </c>
      <c r="D3999" s="8" t="str">
        <f>INDEX(中間シート!$A$1:$AZ$149,MATCH($A3999&amp;$B3999,中間シート!$A$1:$A$149,0),MATCH(D$1,中間シート!$A$2:$AZ$2,0))</f>
        <v/>
      </c>
      <c r="E3999" t="str">
        <f>IF(
A3999="","",
VLOOKUP(MOD(ROW(A3999)-2, 参照用!$J$12) + 1,参照用!$N$1:$P$50,2,0)
)</f>
        <v/>
      </c>
      <c r="F3999" t="str">
        <f xml:space="preserve">
IF(A3999="","",
VLOOKUP(MOD(ROW(A3999)-2, 参照用!$J$12) + 1,参照用!$N$1:$P$50,3,0)
)</f>
        <v/>
      </c>
      <c r="G3999" t="str">
        <f xml:space="preserve">
IF(A3999="","",
IFERROR(
INDEX(中間シート!$B:$CB,
MATCH(A3999&amp;B3999,中間シート!$A$1:$A$149,0),
MATCH(F3999,中間シート!$B$2:$CB$2,0)
),
"")
)</f>
        <v/>
      </c>
      <c r="H3999" t="str">
        <f t="shared" si="186"/>
        <v/>
      </c>
      <c r="I3999" t="str">
        <f t="shared" si="187"/>
        <v/>
      </c>
      <c r="J3999" t="str">
        <f xml:space="preserve">
_xlfn.SWITCH(E3999,
"良好サイン",H3999*VLOOKUP(F3999,参照用!$P$2:$Q$55,2,0),
"注意サイン",H3999*VLOOKUP(F3999,参照用!$P$2:$Q$55,2,0),
""
)</f>
        <v/>
      </c>
      <c r="K3999" s="20" t="str">
        <f t="shared" si="188"/>
        <v/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設定</vt:lpstr>
      <vt:lpstr>参照用</vt:lpstr>
      <vt:lpstr>入力用</vt:lpstr>
      <vt:lpstr>中間シート</vt:lpstr>
      <vt:lpstr>Viz_Pivot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kitamura</dc:creator>
  <cp:lastModifiedBy>ndy085@outlook.jp</cp:lastModifiedBy>
  <cp:lastPrinted>2019-06-25T07:30:22Z</cp:lastPrinted>
  <dcterms:created xsi:type="dcterms:W3CDTF">2014-02-10T03:02:59Z</dcterms:created>
  <dcterms:modified xsi:type="dcterms:W3CDTF">2025-09-16T04:45:14Z</dcterms:modified>
</cp:coreProperties>
</file>